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comments/comment3.xml" ContentType="application/vnd.openxmlformats-officedocument.spreadsheetml.comments+xml"/>
  <Override PartName="/xl/worksheets/sheet5.xml" ContentType="application/vnd.openxmlformats-officedocument.spreadsheetml.worksheet+xml"/>
  <Override PartName="/xl/comments/comment4.xml" ContentType="application/vnd.openxmlformats-officedocument.spreadsheetml.comments+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Links" sheetId="2" state="visible" r:id="rId2"/>
    <sheet xmlns:r="http://schemas.openxmlformats.org/officeDocument/2006/relationships" name="Sign-ups" sheetId="3" state="visible" r:id="rId3"/>
    <sheet xmlns:r="http://schemas.openxmlformats.org/officeDocument/2006/relationships" name="By source" sheetId="4" state="visible" r:id="rId4"/>
    <sheet xmlns:r="http://schemas.openxmlformats.org/officeDocument/2006/relationships" name="Cohorts" sheetId="5" state="visible" r:id="rId5"/>
    <sheet xmlns:r="http://schemas.openxmlformats.org/officeDocument/2006/relationships" name="Lists" sheetId="6" state="visible" r:id="rId6"/>
  </sheets>
  <definedNames/>
  <calcPr calcId="124519" fullCalcOnLoad="1"/>
</workbook>
</file>

<file path=xl/styles.xml><?xml version="1.0" encoding="utf-8"?>
<styleSheet xmlns="http://schemas.openxmlformats.org/spreadsheetml/2006/main">
  <numFmts count="1">
    <numFmt numFmtId="164" formatCode="yyyy-mm-dd"/>
  </numFmts>
  <fonts count="12">
    <font>
      <name val="Calibri"/>
      <family val="2"/>
      <color theme="1"/>
      <sz val="11"/>
      <scheme val="minor"/>
    </font>
    <font>
      <name val="Arial"/>
      <b val="1"/>
      <color rgb="00231A2E"/>
      <sz val="18"/>
    </font>
    <font>
      <name val="Arial"/>
      <color rgb="005E5468"/>
      <sz val="11"/>
    </font>
    <font>
      <name val="Arial"/>
      <b val="1"/>
      <color rgb="00FBF5E9"/>
      <sz val="10"/>
    </font>
    <font>
      <name val="Arial"/>
      <b val="1"/>
      <color rgb="00231A2E"/>
      <sz val="12"/>
    </font>
    <font>
      <name val="Arial"/>
      <b val="1"/>
      <color rgb="00231A2E"/>
      <sz val="10"/>
    </font>
    <font>
      <name val="Arial"/>
      <color rgb="00231A2E"/>
      <sz val="10"/>
    </font>
    <font>
      <name val="Arial"/>
      <b val="1"/>
      <color rgb="008A1C12"/>
      <sz val="10"/>
    </font>
    <font>
      <name val="Arial"/>
      <i val="1"/>
      <color rgb="005E5468"/>
      <sz val="9"/>
    </font>
    <font>
      <name val="Arial"/>
      <b val="1"/>
      <color rgb="00231A2E"/>
      <sz val="16"/>
    </font>
    <font>
      <name val="Arial"/>
      <color rgb="005E5468"/>
      <sz val="10"/>
    </font>
    <font>
      <name val="Arial"/>
      <i val="1"/>
      <color rgb="005E5468"/>
      <sz val="10"/>
    </font>
  </fonts>
  <fills count="9">
    <fill>
      <patternFill/>
    </fill>
    <fill>
      <patternFill patternType="gray125"/>
    </fill>
    <fill>
      <patternFill patternType="solid">
        <fgColor rgb="00231A2E"/>
      </patternFill>
    </fill>
    <fill>
      <patternFill patternType="solid">
        <fgColor rgb="00FDEFC8"/>
      </patternFill>
    </fill>
    <fill>
      <patternFill patternType="solid">
        <fgColor rgb="00ECE8F1"/>
      </patternFill>
    </fill>
    <fill>
      <patternFill patternType="solid">
        <fgColor rgb="00E4DEFA"/>
      </patternFill>
    </fill>
    <fill>
      <patternFill patternType="solid">
        <fgColor rgb="00D9D3E0"/>
      </patternFill>
    </fill>
    <fill>
      <patternFill patternType="solid">
        <fgColor rgb="007A4A00"/>
      </patternFill>
    </fill>
    <fill>
      <patternFill patternType="solid">
        <fgColor rgb="005E5468"/>
      </patternFill>
    </fill>
  </fills>
  <borders count="6">
    <border>
      <left/>
      <right/>
      <top/>
      <bottom/>
      <diagonal/>
    </border>
    <border>
      <left style="thin">
        <color rgb="00C9C1D3"/>
      </left>
      <right style="thin">
        <color rgb="00C9C1D3"/>
      </right>
      <top style="thin">
        <color rgb="00C9C1D3"/>
      </top>
      <bottom style="thin">
        <color rgb="00C9C1D3"/>
      </bottom>
    </border>
    <border>
      <left/>
      <right/>
      <top style="thin">
        <color rgb="00C9C1D3"/>
      </top>
      <bottom/>
      <diagonal/>
    </border>
    <border>
      <left/>
      <right style="thin">
        <color rgb="00C9C1D3"/>
      </right>
      <top style="thin">
        <color rgb="00C9C1D3"/>
      </top>
      <bottom/>
      <diagonal/>
    </border>
    <border>
      <left/>
      <right/>
      <top style="thin">
        <color rgb="00C9C1D3"/>
      </top>
      <bottom style="thin">
        <color rgb="00C9C1D3"/>
      </bottom>
      <diagonal/>
    </border>
    <border>
      <left/>
      <right style="thin">
        <color rgb="00C9C1D3"/>
      </right>
      <top style="thin">
        <color rgb="00C9C1D3"/>
      </top>
      <bottom style="thin">
        <color rgb="00C9C1D3"/>
      </bottom>
      <diagonal/>
    </border>
  </borders>
  <cellStyleXfs count="1">
    <xf numFmtId="0" fontId="0" fillId="0" borderId="0"/>
  </cellStyleXfs>
  <cellXfs count="40">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4" fillId="0" borderId="1" applyAlignment="1" pivotButton="0" quotePrefix="0" xfId="0">
      <alignment horizontal="center" vertical="top"/>
    </xf>
    <xf numFmtId="0" fontId="5" fillId="0" borderId="1" applyAlignment="1" pivotButton="0" quotePrefix="0" xfId="0">
      <alignment vertical="top" wrapText="1"/>
    </xf>
    <xf numFmtId="0" fontId="6" fillId="0" borderId="1" applyAlignment="1" pivotButton="0" quotePrefix="0" xfId="0">
      <alignment vertical="top" wrapText="1"/>
    </xf>
    <xf numFmtId="0" fontId="4" fillId="0" borderId="0" pivotButton="0" quotePrefix="0" xfId="0"/>
    <xf numFmtId="0" fontId="5" fillId="3" borderId="1" pivotButton="0" quotePrefix="0" xfId="0"/>
    <xf numFmtId="0" fontId="6" fillId="0" borderId="0" pivotButton="0" quotePrefix="0" xfId="0"/>
    <xf numFmtId="0" fontId="5" fillId="4" borderId="1" pivotButton="0" quotePrefix="0" xfId="0"/>
    <xf numFmtId="0" fontId="3" fillId="2" borderId="1" pivotButton="0" quotePrefix="0" xfId="0"/>
    <xf numFmtId="0" fontId="6" fillId="0" borderId="0" applyAlignment="1" pivotButton="0" quotePrefix="0" xfId="0">
      <alignment vertical="top" wrapText="1"/>
    </xf>
    <xf numFmtId="0" fontId="7" fillId="5" borderId="0" applyAlignment="1" pivotButton="0" quotePrefix="0" xfId="0">
      <alignment vertical="top" wrapText="1"/>
    </xf>
    <xf numFmtId="0" fontId="8" fillId="0" borderId="0" pivotButton="0" quotePrefix="0" xfId="0"/>
    <xf numFmtId="0" fontId="9" fillId="0" borderId="0" pivotButton="0" quotePrefix="0" xfId="0"/>
    <xf numFmtId="0" fontId="10" fillId="0" borderId="0" pivotButton="0" quotePrefix="0" xfId="0"/>
    <xf numFmtId="0" fontId="7" fillId="0" borderId="0" pivotButton="0" quotePrefix="0" xfId="0"/>
    <xf numFmtId="0" fontId="5" fillId="0" borderId="0" pivotButton="0" quotePrefix="0" xfId="0"/>
    <xf numFmtId="0" fontId="11" fillId="3" borderId="1" pivotButton="0" quotePrefix="0" xfId="0"/>
    <xf numFmtId="0" fontId="0" fillId="0" borderId="4" pivotButton="0" quotePrefix="0" xfId="0"/>
    <xf numFmtId="0" fontId="0" fillId="0" borderId="5" pivotButton="0" quotePrefix="0" xfId="0"/>
    <xf numFmtId="0" fontId="10" fillId="4" borderId="1" pivotButton="0" quotePrefix="0" xfId="0"/>
    <xf numFmtId="0" fontId="6" fillId="3" borderId="1" pivotButton="0" quotePrefix="0" xfId="0"/>
    <xf numFmtId="0" fontId="3" fillId="6" borderId="1" applyAlignment="1" pivotButton="0" quotePrefix="0" xfId="0">
      <alignment vertical="center" wrapText="1"/>
    </xf>
    <xf numFmtId="0" fontId="3" fillId="7" borderId="1" applyAlignment="1" pivotButton="0" quotePrefix="0" xfId="0">
      <alignment vertical="center" wrapText="1"/>
    </xf>
    <xf numFmtId="0" fontId="3" fillId="8" borderId="1" applyAlignment="1" pivotButton="0" quotePrefix="0" xfId="0">
      <alignment vertical="center" wrapText="1"/>
    </xf>
    <xf numFmtId="0" fontId="11" fillId="0" borderId="0" pivotButton="0" quotePrefix="0" xfId="0"/>
    <xf numFmtId="0" fontId="0" fillId="6" borderId="0" pivotButton="0" quotePrefix="0" xfId="0"/>
    <xf numFmtId="164" fontId="11" fillId="3" borderId="1" pivotButton="0" quotePrefix="0" xfId="0"/>
    <xf numFmtId="164" fontId="10" fillId="4" borderId="1" pivotButton="0" quotePrefix="0" xfId="0"/>
    <xf numFmtId="164" fontId="6" fillId="3" borderId="1" pivotButton="0" quotePrefix="0" xfId="0"/>
    <xf numFmtId="0" fontId="6" fillId="4" borderId="1" pivotButton="0" quotePrefix="0" xfId="0"/>
    <xf numFmtId="0" fontId="6" fillId="4" borderId="1" applyAlignment="1" pivotButton="0" quotePrefix="0" xfId="0">
      <alignment horizontal="center"/>
    </xf>
    <xf numFmtId="9" fontId="6" fillId="4" borderId="1" applyAlignment="1" pivotButton="0" quotePrefix="0" xfId="0">
      <alignment horizontal="center"/>
    </xf>
    <xf numFmtId="164" fontId="6" fillId="4" borderId="1" applyAlignment="1" pivotButton="0" quotePrefix="0" xfId="0">
      <alignment horizontal="center"/>
    </xf>
    <xf numFmtId="0" fontId="5" fillId="4" borderId="1" applyAlignment="1" pivotButton="0" quotePrefix="0" xfId="0">
      <alignment horizontal="center"/>
    </xf>
    <xf numFmtId="9" fontId="5" fillId="4" borderId="1" applyAlignment="1" pivotButton="0" quotePrefix="0" xfId="0">
      <alignment horizontal="center"/>
    </xf>
    <xf numFmtId="0" fontId="6" fillId="3" borderId="1" applyAlignment="1" pivotButton="0" quotePrefix="0" xfId="0">
      <alignment horizontal="center"/>
    </xf>
    <xf numFmtId="0" fontId="6" fillId="0"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comments/comment1.xml><?xml version="1.0" encoding="utf-8"?>
<comments xmlns="http://schemas.openxmlformats.org/spreadsheetml/2006/main">
  <authors>
    <author>HornetForms</author>
  </authors>
  <commentList>
    <comment ref="B4" authorId="0" shapeId="0">
      <text>
        <t>Paste your published HornetForms link here, for example the one ending in /f/your-form.</t>
      </text>
    </comment>
    <comment ref="B6" authorId="0" shapeId="0">
      <text>
        <t>Lower case, no spaces. Use hyphens, like hacker-news. These values show up in the form's hidden fields.</t>
      </text>
    </comment>
  </commentList>
</comments>
</file>

<file path=xl/comments/comment2.xml><?xml version="1.0" encoding="utf-8"?>
<comments xmlns="http://schemas.openxmlformats.org/spreadsheetml/2006/main">
  <authors>
    <author>HornetForms</author>
  </authors>
  <commentList>
    <comment ref="A1" authorId="0" shapeId="0">
      <text>
        <t>Paste your HornetForms CSV here, starting at this cell, headers included. Rows 2 to 11 are EXAMPLE data: clear A2 to AC11 first.</t>
      </text>
    </comment>
    <comment ref="AA1" authorId="0" shapeId="0">
      <text>
        <t>Yellow columns are yours. Pick a Cohort and Status, and type the date you invited them. Leave Status empty for people still waiting.</t>
      </text>
    </comment>
    <comment ref="AE1" authorId="0" shapeId="0">
      <text>
        <t>Grey columns are worked out for you. Please do not type here. Source is the utm_source tag, or the 'How did you hear about us?' answer when there is no tag.</t>
      </text>
    </comment>
  </commentList>
</comments>
</file>

<file path=xl/comments/comment3.xml><?xml version="1.0" encoding="utf-8"?>
<comments xmlns="http://schemas.openxmlformats.org/spreadsheetml/2006/main">
  <authors>
    <author>HornetForms</author>
  </authors>
  <commentList>
    <comment ref="H4" authorId="0" shapeId="0">
      <text>
        <t>Type the day you launched, like 2026-10-01. The table counts that day and the next 13.</t>
      </text>
    </comment>
  </commentList>
</comments>
</file>

<file path=xl/comments/comment4.xml><?xml version="1.0" encoding="utf-8"?>
<comments xmlns="http://schemas.openxmlformats.org/spreadsheetml/2006/main">
  <authors>
    <author>HornetForms</author>
  </authors>
  <commentList>
    <comment ref="B4" authorId="0" shapeId="0">
      <text>
        <t>Your own number: how many people you want to let into this wave. Leave empty if you have not decided.</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sheet1.xml><?xml version="1.0" encoding="utf-8"?>
<worksheet xmlns="http://schemas.openxmlformats.org/spreadsheetml/2006/main">
  <sheetPr>
    <tabColor rgb="00231A2E"/>
    <outlinePr summaryBelow="1" summaryRight="1"/>
    <pageSetUpPr/>
  </sheetPr>
  <dimension ref="B2:D27"/>
  <sheetViews>
    <sheetView showGridLines="0" workbookViewId="0">
      <selection activeCell="A1" sqref="A1"/>
    </sheetView>
  </sheetViews>
  <sheetFormatPr baseColWidth="8" defaultRowHeight="15"/>
  <cols>
    <col width="3" customWidth="1" min="1" max="1"/>
    <col width="6" customWidth="1" min="2" max="2"/>
    <col width="34" customWidth="1" min="3" max="3"/>
    <col width="90" customWidth="1" min="4" max="4"/>
  </cols>
  <sheetData>
    <row r="2">
      <c r="B2" s="1" t="inlineStr">
        <is>
          <t>Launch sign-up tracker</t>
        </is>
      </c>
    </row>
    <row r="3">
      <c r="B3" s="2" t="inlineStr">
        <is>
          <t>See which channels bring sign-ups, who is ready to start, and how many you have let in. Works in Excel and Google Sheets.</t>
        </is>
      </c>
    </row>
    <row r="5">
      <c r="B5" s="3" t="inlineStr">
        <is>
          <t>Step</t>
        </is>
      </c>
      <c r="C5" s="3" t="inlineStr">
        <is>
          <t>What to do</t>
        </is>
      </c>
      <c r="D5" s="3" t="inlineStr">
        <is>
          <t>How</t>
        </is>
      </c>
    </row>
    <row r="6" ht="44" customHeight="1">
      <c r="B6" s="4" t="n">
        <v>1</v>
      </c>
      <c r="C6" s="5" t="inlineStr">
        <is>
          <t>Make your tagged links</t>
        </is>
      </c>
      <c r="D6" s="6" t="inlineStr">
        <is>
          <t>On the Links tab, paste your form link and name each place you will share it (a post, a newsletter, a partner). Each row builds a link that tags where the sign-up came from.</t>
        </is>
      </c>
    </row>
    <row r="7" ht="44" customHeight="1">
      <c r="B7" s="4" t="n">
        <v>2</v>
      </c>
      <c r="C7" s="5" t="inlineStr">
        <is>
          <t>Get your sign-ups out of HornetForms</t>
        </is>
      </c>
      <c r="D7" s="6" t="inlineStr">
        <is>
          <t>Download the CSV from your form's Responses page. Already sending responses to a Google Sheet? Open that Sheet and use File, Import, Upload this file, then pick "Insert new sheet(s)".</t>
        </is>
      </c>
    </row>
    <row r="8" ht="44" customHeight="1">
      <c r="B8" s="4" t="n">
        <v>3</v>
      </c>
      <c r="C8" s="5" t="inlineStr">
        <is>
          <t>Put them on the Sign-ups tab</t>
        </is>
      </c>
      <c r="D8" s="6" t="inlineStr">
        <is>
          <t>First clear the example: select A2 to AC11 on Sign-ups and press Delete. Then click A1 and paste your CSV, headers included. Using the Google Sheet? Clear A1 to Y1001 and type =ARRAYFORMULA(Responses!A1:Y1001) in A1.</t>
        </is>
      </c>
    </row>
    <row r="9" ht="44" customHeight="1">
      <c r="B9" s="4" t="n">
        <v>4</v>
      </c>
      <c r="C9" s="5" t="inlineStr">
        <is>
          <t>Invite people and track them</t>
        </is>
      </c>
      <c r="D9" s="6" t="inlineStr">
        <is>
          <t>In the yellow columns, pick a Cohort and a Status (Waiting, Invited, In, Not a fit) and type the Invited on date.</t>
        </is>
      </c>
    </row>
    <row r="10" ht="44" customHeight="1">
      <c r="B10" s="4" t="n">
        <v>5</v>
      </c>
      <c r="C10" s="5" t="inlineStr">
        <is>
          <t>Read By source and Cohorts</t>
        </is>
      </c>
      <c r="D10" s="6" t="inlineStr">
        <is>
          <t>By source shows sign-ups and the share who would start right away for each channel, plus a count per day for your first 14 days (type your launch day in the yellow box). Cohorts shows invited and in against your own cap.</t>
        </is>
      </c>
    </row>
    <row r="12">
      <c r="B12" s="7" t="inlineStr">
        <is>
          <t>Colour key</t>
        </is>
      </c>
    </row>
    <row r="13">
      <c r="C13" s="8" t="inlineStr">
        <is>
          <t>Yellow</t>
        </is>
      </c>
      <c r="D13" s="9" t="inlineStr">
        <is>
          <t>You type or pick here.</t>
        </is>
      </c>
    </row>
    <row r="14">
      <c r="C14" s="10" t="inlineStr">
        <is>
          <t>Grey</t>
        </is>
      </c>
      <c r="D14" s="9" t="inlineStr">
        <is>
          <t>Worked out for you. Please do not type here.</t>
        </is>
      </c>
    </row>
    <row r="15">
      <c r="C15" s="11" t="inlineStr">
        <is>
          <t>Dark</t>
        </is>
      </c>
      <c r="D15" s="9" t="inlineStr">
        <is>
          <t>Column names. Keep the Sign-ups headers as they come from HornetForms.</t>
        </is>
      </c>
    </row>
    <row r="17">
      <c r="B17" s="7" t="inlineStr">
        <is>
          <t>Good to know</t>
        </is>
      </c>
    </row>
    <row r="18" ht="28" customHeight="1">
      <c r="C18" s="12" t="inlineStr">
        <is>
          <t>The sheet finds columns by their header names, so it still works if your columns are in another order. Renamed a question? Update its name on the Lists tab.</t>
        </is>
      </c>
    </row>
    <row r="19" ht="28" customHeight="1">
      <c r="C19" s="12" t="inlineStr">
        <is>
          <t>Source is the utm_source value. If a sign-up has no tag, the sheet uses what they said in "How did you hear about us?".</t>
        </is>
      </c>
    </row>
    <row r="20" ht="28" customHeight="1">
      <c r="C20" s="12" t="inlineStr">
        <is>
          <t>Caps are your own numbers. They start empty, and nothing is invented for you.</t>
        </is>
      </c>
    </row>
    <row r="21" ht="28" customHeight="1">
      <c r="C21" s="12" t="inlineStr">
        <is>
          <t>There is room for 1,000 sign-ups and 25 export columns.</t>
        </is>
      </c>
    </row>
    <row r="22" ht="28" customHeight="1">
      <c r="C22" s="12" t="inlineStr">
        <is>
          <t>Using the Google Sheet link? New responses land at the bottom, so your yellow columns stay lined up. Do not sort or delete rows on the Responses tab.</t>
        </is>
      </c>
    </row>
    <row r="24">
      <c r="B24" s="7" t="inlineStr">
        <is>
          <t>Example data</t>
        </is>
      </c>
    </row>
    <row r="25" ht="30" customHeight="1">
      <c r="C25" s="13">
        <f>IF(COUNTIF('Sign-ups'!$A$2:$A$2000,"EXAMPLE*")&gt;0,"Rows 2 to 11 on Sign-ups are EXAMPLE data (Response IDs start with EXAMPLE), and the Links tab holds example channels, so you can see the tabs work. Clear them before you add your own.","The example sign-ups are gone. Remember to replace the example link and channels on the Links tab.")</f>
        <v/>
      </c>
    </row>
    <row r="27">
      <c r="C27" s="14" t="inlineStr">
        <is>
          <t>Made by HornetForms, hornetforms.com</t>
        </is>
      </c>
    </row>
  </sheetData>
  <mergeCells count="6">
    <mergeCell ref="C20:D20"/>
    <mergeCell ref="C21:D21"/>
    <mergeCell ref="C25:D25"/>
    <mergeCell ref="C19:D19"/>
    <mergeCell ref="C22:D22"/>
    <mergeCell ref="C18:D18"/>
  </mergeCells>
  <pageMargins left="0.75" right="0.75" top="1" bottom="1" header="0.5" footer="0.5"/>
</worksheet>
</file>

<file path=xl/worksheets/sheet2.xml><?xml version="1.0" encoding="utf-8"?>
<worksheet xmlns="http://schemas.openxmlformats.org/spreadsheetml/2006/main">
  <sheetPr>
    <tabColor rgb="004B2E83"/>
    <outlinePr summaryBelow="1" summaryRight="1"/>
    <pageSetUpPr/>
  </sheetPr>
  <dimension ref="A1:F18"/>
  <sheetViews>
    <sheetView workbookViewId="0">
      <pane ySplit="6" topLeftCell="A7" activePane="bottomLeft" state="frozen"/>
      <selection pane="bottomLeft" activeCell="A1" sqref="A1"/>
    </sheetView>
  </sheetViews>
  <sheetFormatPr baseColWidth="8" defaultRowHeight="15"/>
  <cols>
    <col width="24" customWidth="1" min="1" max="1"/>
    <col width="18" customWidth="1" min="2" max="2"/>
    <col width="14" customWidth="1" min="3" max="3"/>
    <col width="16" customWidth="1" min="4" max="4"/>
    <col width="24" customWidth="1" min="5" max="5"/>
    <col width="80" customWidth="1" min="6" max="6"/>
  </cols>
  <sheetData>
    <row r="1">
      <c r="A1" s="15" t="inlineStr">
        <is>
          <t>Links: one tagged link per channel</t>
        </is>
      </c>
    </row>
    <row r="2">
      <c r="A2" s="16" t="inlineStr">
        <is>
          <t>Paste your form link once, then name each place you will share it. The tags tell you which channel each sign-up came from.</t>
        </is>
      </c>
    </row>
    <row r="3">
      <c r="A3" s="17">
        <f>IF(ISNUMBER(SEARCH("example.com",B4)),"The link and channels below are EXAMPLES. Replace them with your own.","")</f>
        <v/>
      </c>
    </row>
    <row r="4">
      <c r="A4" s="18" t="inlineStr">
        <is>
          <t>Your form link</t>
        </is>
      </c>
      <c r="B4" s="19" t="inlineStr">
        <is>
          <t>https://forms.example.com/waitlist</t>
        </is>
      </c>
      <c r="C4" s="20" t="n"/>
      <c r="D4" s="21" t="n"/>
    </row>
    <row r="6" ht="30" customHeight="1">
      <c r="A6" s="3" t="inlineStr">
        <is>
          <t>Channel (your label)</t>
        </is>
      </c>
      <c r="B6" s="3" t="inlineStr">
        <is>
          <t>utm_source</t>
        </is>
      </c>
      <c r="C6" s="3" t="inlineStr">
        <is>
          <t>utm_medium</t>
        </is>
      </c>
      <c r="D6" s="3" t="inlineStr">
        <is>
          <t>utm_campaign</t>
        </is>
      </c>
      <c r="E6" s="3" t="inlineStr">
        <is>
          <t>Check</t>
        </is>
      </c>
      <c r="F6" s="3" t="inlineStr">
        <is>
          <t>Tagged link to share</t>
        </is>
      </c>
    </row>
    <row r="7">
      <c r="A7" s="19" t="inlineStr">
        <is>
          <t>Hacker News post</t>
        </is>
      </c>
      <c r="B7" s="19" t="inlineStr">
        <is>
          <t>hacker-news</t>
        </is>
      </c>
      <c r="C7" s="19" t="inlineStr">
        <is>
          <t>social</t>
        </is>
      </c>
      <c r="D7" s="19" t="inlineStr">
        <is>
          <t>launch</t>
        </is>
      </c>
      <c r="E7" s="22">
        <f>IF(B7="","",IF(OR(EXACT(B7,LOWER(B7))=FALSE,EXACT(C7,LOWER(C7))=FALSE,EXACT(D7,LOWER(D7))=FALSE,ISNUMBER(FIND(" ",B7&amp;C7&amp;D7))),"Fix: lower case, no spaces","OK"))</f>
        <v/>
      </c>
      <c r="F7" s="22">
        <f>IF(OR($B$4="",B7=""),"",$B$4&amp;IF(ISNUMBER(FIND("?",$B$4)),"&amp;","?")&amp;"utm_source="&amp;B7&amp;IF(C7&lt;&gt;"","&amp;utm_medium="&amp;C7,"")&amp;IF(D7&lt;&gt;"","&amp;utm_campaign="&amp;D7,""))</f>
        <v/>
      </c>
    </row>
    <row r="8">
      <c r="A8" s="19" t="inlineStr">
        <is>
          <t>Product Hunt launch</t>
        </is>
      </c>
      <c r="B8" s="19" t="inlineStr">
        <is>
          <t>product-hunt</t>
        </is>
      </c>
      <c r="C8" s="19" t="inlineStr">
        <is>
          <t>social</t>
        </is>
      </c>
      <c r="D8" s="19" t="inlineStr">
        <is>
          <t>launch</t>
        </is>
      </c>
      <c r="E8" s="22">
        <f>IF(B8="","",IF(OR(EXACT(B8,LOWER(B8))=FALSE,EXACT(C8,LOWER(C8))=FALSE,EXACT(D8,LOWER(D8))=FALSE,ISNUMBER(FIND(" ",B8&amp;C8&amp;D8))),"Fix: lower case, no spaces","OK"))</f>
        <v/>
      </c>
      <c r="F8" s="22">
        <f>IF(OR($B$4="",B8=""),"",$B$4&amp;IF(ISNUMBER(FIND("?",$B$4)),"&amp;","?")&amp;"utm_source="&amp;B8&amp;IF(C8&lt;&gt;"","&amp;utm_medium="&amp;C8,"")&amp;IF(D8&lt;&gt;"","&amp;utm_campaign="&amp;D8,""))</f>
        <v/>
      </c>
    </row>
    <row r="9">
      <c r="A9" s="19" t="inlineStr">
        <is>
          <t>X post</t>
        </is>
      </c>
      <c r="B9" s="19" t="inlineStr">
        <is>
          <t>x</t>
        </is>
      </c>
      <c r="C9" s="19" t="inlineStr">
        <is>
          <t>social</t>
        </is>
      </c>
      <c r="D9" s="19" t="inlineStr">
        <is>
          <t>launch</t>
        </is>
      </c>
      <c r="E9" s="22">
        <f>IF(B9="","",IF(OR(EXACT(B9,LOWER(B9))=FALSE,EXACT(C9,LOWER(C9))=FALSE,EXACT(D9,LOWER(D9))=FALSE,ISNUMBER(FIND(" ",B9&amp;C9&amp;D9))),"Fix: lower case, no spaces","OK"))</f>
        <v/>
      </c>
      <c r="F9" s="22">
        <f>IF(OR($B$4="",B9=""),"",$B$4&amp;IF(ISNUMBER(FIND("?",$B$4)),"&amp;","?")&amp;"utm_source="&amp;B9&amp;IF(C9&lt;&gt;"","&amp;utm_medium="&amp;C9,"")&amp;IF(D9&lt;&gt;"","&amp;utm_campaign="&amp;D9,""))</f>
        <v/>
      </c>
    </row>
    <row r="10">
      <c r="A10" s="19" t="inlineStr">
        <is>
          <t>LinkedIn post</t>
        </is>
      </c>
      <c r="B10" s="19" t="inlineStr">
        <is>
          <t>linkedin</t>
        </is>
      </c>
      <c r="C10" s="19" t="inlineStr">
        <is>
          <t>social</t>
        </is>
      </c>
      <c r="D10" s="19" t="inlineStr">
        <is>
          <t>launch</t>
        </is>
      </c>
      <c r="E10" s="22">
        <f>IF(B10="","",IF(OR(EXACT(B10,LOWER(B10))=FALSE,EXACT(C10,LOWER(C10))=FALSE,EXACT(D10,LOWER(D10))=FALSE,ISNUMBER(FIND(" ",B10&amp;C10&amp;D10))),"Fix: lower case, no spaces","OK"))</f>
        <v/>
      </c>
      <c r="F10" s="22">
        <f>IF(OR($B$4="",B10=""),"",$B$4&amp;IF(ISNUMBER(FIND("?",$B$4)),"&amp;","?")&amp;"utm_source="&amp;B10&amp;IF(C10&lt;&gt;"","&amp;utm_medium="&amp;C10,"")&amp;IF(D10&lt;&gt;"","&amp;utm_campaign="&amp;D10,""))</f>
        <v/>
      </c>
    </row>
    <row r="11">
      <c r="A11" s="19" t="inlineStr">
        <is>
          <t>Reddit thread</t>
        </is>
      </c>
      <c r="B11" s="19" t="inlineStr">
        <is>
          <t>reddit</t>
        </is>
      </c>
      <c r="C11" s="19" t="inlineStr">
        <is>
          <t>social</t>
        </is>
      </c>
      <c r="D11" s="19" t="inlineStr">
        <is>
          <t>launch</t>
        </is>
      </c>
      <c r="E11" s="22">
        <f>IF(B11="","",IF(OR(EXACT(B11,LOWER(B11))=FALSE,EXACT(C11,LOWER(C11))=FALSE,EXACT(D11,LOWER(D11))=FALSE,ISNUMBER(FIND(" ",B11&amp;C11&amp;D11))),"Fix: lower case, no spaces","OK"))</f>
        <v/>
      </c>
      <c r="F11" s="22">
        <f>IF(OR($B$4="",B11=""),"",$B$4&amp;IF(ISNUMBER(FIND("?",$B$4)),"&amp;","?")&amp;"utm_source="&amp;B11&amp;IF(C11&lt;&gt;"","&amp;utm_medium="&amp;C11,"")&amp;IF(D11&lt;&gt;"","&amp;utm_campaign="&amp;D11,""))</f>
        <v/>
      </c>
    </row>
    <row r="12">
      <c r="A12" s="19" t="inlineStr">
        <is>
          <t>Launch newsletter</t>
        </is>
      </c>
      <c r="B12" s="19" t="inlineStr">
        <is>
          <t>newsletter</t>
        </is>
      </c>
      <c r="C12" s="19" t="inlineStr">
        <is>
          <t>email</t>
        </is>
      </c>
      <c r="D12" s="19" t="inlineStr">
        <is>
          <t>launch</t>
        </is>
      </c>
      <c r="E12" s="22">
        <f>IF(B12="","",IF(OR(EXACT(B12,LOWER(B12))=FALSE,EXACT(C12,LOWER(C12))=FALSE,EXACT(D12,LOWER(D12))=FALSE,ISNUMBER(FIND(" ",B12&amp;C12&amp;D12))),"Fix: lower case, no spaces","OK"))</f>
        <v/>
      </c>
      <c r="F12" s="22">
        <f>IF(OR($B$4="",B12=""),"",$B$4&amp;IF(ISNUMBER(FIND("?",$B$4)),"&amp;","?")&amp;"utm_source="&amp;B12&amp;IF(C12&lt;&gt;"","&amp;utm_medium="&amp;C12,"")&amp;IF(D12&lt;&gt;"","&amp;utm_campaign="&amp;D12,""))</f>
        <v/>
      </c>
    </row>
    <row r="13">
      <c r="A13" s="23" t="n"/>
      <c r="B13" s="23" t="n"/>
      <c r="C13" s="23" t="n"/>
      <c r="D13" s="23" t="n"/>
      <c r="E13" s="22">
        <f>IF(B13="","",IF(OR(EXACT(B13,LOWER(B13))=FALSE,EXACT(C13,LOWER(C13))=FALSE,EXACT(D13,LOWER(D13))=FALSE,ISNUMBER(FIND(" ",B13&amp;C13&amp;D13))),"Fix: lower case, no spaces","OK"))</f>
        <v/>
      </c>
      <c r="F13" s="22">
        <f>IF(OR($B$4="",B13=""),"",$B$4&amp;IF(ISNUMBER(FIND("?",$B$4)),"&amp;","?")&amp;"utm_source="&amp;B13&amp;IF(C13&lt;&gt;"","&amp;utm_medium="&amp;C13,"")&amp;IF(D13&lt;&gt;"","&amp;utm_campaign="&amp;D13,""))</f>
        <v/>
      </c>
    </row>
    <row r="14">
      <c r="A14" s="23" t="n"/>
      <c r="B14" s="23" t="n"/>
      <c r="C14" s="23" t="n"/>
      <c r="D14" s="23" t="n"/>
      <c r="E14" s="22">
        <f>IF(B14="","",IF(OR(EXACT(B14,LOWER(B14))=FALSE,EXACT(C14,LOWER(C14))=FALSE,EXACT(D14,LOWER(D14))=FALSE,ISNUMBER(FIND(" ",B14&amp;C14&amp;D14))),"Fix: lower case, no spaces","OK"))</f>
        <v/>
      </c>
      <c r="F14" s="22">
        <f>IF(OR($B$4="",B14=""),"",$B$4&amp;IF(ISNUMBER(FIND("?",$B$4)),"&amp;","?")&amp;"utm_source="&amp;B14&amp;IF(C14&lt;&gt;"","&amp;utm_medium="&amp;C14,"")&amp;IF(D14&lt;&gt;"","&amp;utm_campaign="&amp;D14,""))</f>
        <v/>
      </c>
    </row>
    <row r="15">
      <c r="A15" s="23" t="n"/>
      <c r="B15" s="23" t="n"/>
      <c r="C15" s="23" t="n"/>
      <c r="D15" s="23" t="n"/>
      <c r="E15" s="22">
        <f>IF(B15="","",IF(OR(EXACT(B15,LOWER(B15))=FALSE,EXACT(C15,LOWER(C15))=FALSE,EXACT(D15,LOWER(D15))=FALSE,ISNUMBER(FIND(" ",B15&amp;C15&amp;D15))),"Fix: lower case, no spaces","OK"))</f>
        <v/>
      </c>
      <c r="F15" s="22">
        <f>IF(OR($B$4="",B15=""),"",$B$4&amp;IF(ISNUMBER(FIND("?",$B$4)),"&amp;","?")&amp;"utm_source="&amp;B15&amp;IF(C15&lt;&gt;"","&amp;utm_medium="&amp;C15,"")&amp;IF(D15&lt;&gt;"","&amp;utm_campaign="&amp;D15,""))</f>
        <v/>
      </c>
    </row>
    <row r="16">
      <c r="A16" s="23" t="n"/>
      <c r="B16" s="23" t="n"/>
      <c r="C16" s="23" t="n"/>
      <c r="D16" s="23" t="n"/>
      <c r="E16" s="22">
        <f>IF(B16="","",IF(OR(EXACT(B16,LOWER(B16))=FALSE,EXACT(C16,LOWER(C16))=FALSE,EXACT(D16,LOWER(D16))=FALSE,ISNUMBER(FIND(" ",B16&amp;C16&amp;D16))),"Fix: lower case, no spaces","OK"))</f>
        <v/>
      </c>
      <c r="F16" s="22">
        <f>IF(OR($B$4="",B16=""),"",$B$4&amp;IF(ISNUMBER(FIND("?",$B$4)),"&amp;","?")&amp;"utm_source="&amp;B16&amp;IF(C16&lt;&gt;"","&amp;utm_medium="&amp;C16,"")&amp;IF(D16&lt;&gt;"","&amp;utm_campaign="&amp;D16,""))</f>
        <v/>
      </c>
    </row>
    <row r="18">
      <c r="A18" s="14" t="inlineStr">
        <is>
          <t>Your form needs hidden fields named utm_source, utm_medium and utm_campaign. The template has them. The sheet counts the utm_source value on the By source tab.</t>
        </is>
      </c>
    </row>
  </sheetData>
  <mergeCells count="1">
    <mergeCell ref="B4:D4"/>
  </mergeCells>
  <pageMargins left="0.75" right="0.75" top="1" bottom="1" header="0.5" footer="0.5"/>
  <legacyDrawing xmlns:r="http://schemas.openxmlformats.org/officeDocument/2006/relationships" r:id="anysvml"/>
</worksheet>
</file>

<file path=xl/worksheets/sheet3.xml><?xml version="1.0" encoding="utf-8"?>
<worksheet xmlns="http://schemas.openxmlformats.org/spreadsheetml/2006/main">
  <sheetPr>
    <tabColor rgb="00F5B83D"/>
    <outlinePr summaryBelow="1" summaryRight="1"/>
    <pageSetUpPr/>
  </sheetPr>
  <dimension ref="A1:AH100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24" customWidth="1" min="1" max="1"/>
    <col width="22" customWidth="1" min="2" max="2"/>
    <col width="22" customWidth="1" min="3" max="3"/>
    <col width="24" customWidth="1" min="4" max="4"/>
    <col width="24" customWidth="1" min="5" max="5"/>
    <col width="24" customWidth="1" min="6" max="6"/>
    <col width="24" customWidth="1" min="7" max="7"/>
    <col width="24" customWidth="1" min="8" max="8"/>
    <col width="24" customWidth="1" min="9" max="9"/>
    <col width="24" customWidth="1" min="10" max="10"/>
    <col width="24" customWidth="1" min="11" max="11"/>
    <col width="24" customWidth="1" min="12" max="12"/>
    <col width="2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2" customWidth="1" min="26" max="26"/>
    <col width="16" customWidth="1" min="27" max="27"/>
    <col width="12" customWidth="1" min="28" max="28"/>
    <col width="13" customWidth="1" min="29" max="29"/>
    <col width="2" customWidth="1" min="30" max="30"/>
    <col width="24" customWidth="1" min="31" max="31"/>
    <col width="12" customWidth="1" min="32" max="32"/>
    <col width="14" customWidth="1" min="33" max="33"/>
    <col width="14" customWidth="1" min="34" max="34"/>
  </cols>
  <sheetData>
    <row r="1" ht="48" customHeight="1">
      <c r="A1" s="3" t="inlineStr">
        <is>
          <t>Response ID</t>
        </is>
      </c>
      <c r="B1" s="3" t="inlineStr">
        <is>
          <t>Submitted at</t>
        </is>
      </c>
      <c r="C1" s="3" t="inlineStr">
        <is>
          <t>Started at</t>
        </is>
      </c>
      <c r="D1" s="3" t="inlineStr">
        <is>
          <t>Email</t>
        </is>
      </c>
      <c r="E1" s="3" t="inlineStr">
        <is>
          <t>Name</t>
        </is>
      </c>
      <c r="F1" s="3" t="inlineStr">
        <is>
          <t>Company or project</t>
        </is>
      </c>
      <c r="G1" s="3" t="inlineStr">
        <is>
          <t>What's your role?</t>
        </is>
      </c>
      <c r="H1" s="3" t="inlineStr">
        <is>
          <t>Which platforms do you need?</t>
        </is>
      </c>
      <c r="I1" s="3" t="inlineStr">
        <is>
          <t>What would you use it for?</t>
        </is>
      </c>
      <c r="J1" s="3" t="inlineStr">
        <is>
          <t>How soon would you start?</t>
        </is>
      </c>
      <c r="K1" s="3" t="inlineStr">
        <is>
          <t>Happy to give feedback on a call?</t>
        </is>
      </c>
      <c r="L1" s="3" t="inlineStr">
        <is>
          <t>Phone or WhatsApp</t>
        </is>
      </c>
      <c r="M1" s="3" t="inlineStr">
        <is>
          <t>How did you hear about us?</t>
        </is>
      </c>
      <c r="N1" s="3" t="inlineStr">
        <is>
          <t>utm_source</t>
        </is>
      </c>
      <c r="O1" s="3" t="inlineStr">
        <is>
          <t>utm_medium</t>
        </is>
      </c>
      <c r="P1" s="3" t="inlineStr">
        <is>
          <t>utm_campaign</t>
        </is>
      </c>
      <c r="Q1" s="3" t="inlineStr">
        <is>
          <t>Form version</t>
        </is>
      </c>
      <c r="R1" s="3" t="n"/>
      <c r="S1" s="3" t="n"/>
      <c r="T1" s="3" t="n"/>
      <c r="U1" s="3" t="n"/>
      <c r="V1" s="3" t="n"/>
      <c r="W1" s="3" t="n"/>
      <c r="X1" s="3" t="n"/>
      <c r="Y1" s="3" t="n"/>
      <c r="Z1" s="24" t="n"/>
      <c r="AA1" s="25" t="inlineStr">
        <is>
          <t>Cohort</t>
        </is>
      </c>
      <c r="AB1" s="25" t="inlineStr">
        <is>
          <t>Status</t>
        </is>
      </c>
      <c r="AC1" s="25" t="inlineStr">
        <is>
          <t>Invited on</t>
        </is>
      </c>
      <c r="AD1" s="24" t="n"/>
      <c r="AE1" s="26" t="inlineStr">
        <is>
          <t>Source (worked out)</t>
        </is>
      </c>
      <c r="AF1" s="26" t="inlineStr">
        <is>
          <t>Right away (worked out)</t>
        </is>
      </c>
      <c r="AG1" s="26" t="inlineStr">
        <is>
          <t>Sign-up date (worked out)</t>
        </is>
      </c>
      <c r="AH1" s="26" t="inlineStr">
        <is>
          <t>Counts as a sign-up (worked out)</t>
        </is>
      </c>
    </row>
    <row r="2">
      <c r="A2" s="27" t="inlineStr">
        <is>
          <t>EXAMPLE-01 (delete me)</t>
        </is>
      </c>
      <c r="B2" s="27" t="inlineStr">
        <is>
          <t>2026-10-01T09:10:00.000Z</t>
        </is>
      </c>
      <c r="C2" s="27" t="inlineStr">
        <is>
          <t>2026-10-01T09:05:00.000Z</t>
        </is>
      </c>
      <c r="D2" s="27" t="inlineStr">
        <is>
          <t>ava@example.com</t>
        </is>
      </c>
      <c r="E2" s="27" t="inlineStr">
        <is>
          <t>Ava Example</t>
        </is>
      </c>
      <c r="F2" s="27" t="inlineStr">
        <is>
          <t>Northwind Labs</t>
        </is>
      </c>
      <c r="G2" s="27" t="inlineStr">
        <is>
          <t>Founder</t>
        </is>
      </c>
      <c r="H2" s="27" t="inlineStr">
        <is>
          <t>Web, iOS</t>
        </is>
      </c>
      <c r="I2" s="27" t="inlineStr">
        <is>
          <t>Track orders for my shop</t>
        </is>
      </c>
      <c r="J2" s="27" t="inlineStr">
        <is>
          <t>Right away</t>
        </is>
      </c>
      <c r="K2" s="27" t="inlineStr">
        <is>
          <t>Yes</t>
        </is>
      </c>
      <c r="L2" s="27" t="inlineStr"/>
      <c r="M2" s="27" t="inlineStr">
        <is>
          <t>Hacker News</t>
        </is>
      </c>
      <c r="N2" s="27" t="inlineStr">
        <is>
          <t>hacker-news</t>
        </is>
      </c>
      <c r="O2" s="27" t="inlineStr">
        <is>
          <t>social</t>
        </is>
      </c>
      <c r="P2" s="27" t="inlineStr">
        <is>
          <t>launch</t>
        </is>
      </c>
      <c r="Q2" s="27" t="n">
        <v>1</v>
      </c>
      <c r="Z2" s="28" t="n"/>
      <c r="AA2" s="19" t="inlineStr">
        <is>
          <t>Cohort 1</t>
        </is>
      </c>
      <c r="AB2" s="19" t="inlineStr">
        <is>
          <t>In</t>
        </is>
      </c>
      <c r="AC2" s="29" t="n">
        <v>46299</v>
      </c>
      <c r="AD2" s="28" t="n"/>
      <c r="AE2" s="22">
        <f>IF(COUNTA($A2:$Y2)=0,"",IF(IFERROR(IF(TRIM(IFERROR(INDEX($A2:$Y2,MATCH(Lists!$J$4,$A$1:$Y$1,0)),"")&amp;"")="0","",TRIM(IFERROR(INDEX($A2:$Y2,MATCH(Lists!$J$4,$A$1:$Y$1,0)),"")&amp;"")),"")&lt;&gt;"",LOWER(IFERROR(IF(TRIM(IFERROR(INDEX($A2:$Y2,MATCH(Lists!$J$4,$A$1:$Y$1,0)),"")&amp;"")="0","",TRIM(IFERROR(INDEX($A2:$Y2,MATCH(Lists!$J$4,$A$1:$Y$1,0)),"")&amp;"")),"")),IF(IFERROR(IF(TRIM(IFERROR(INDEX($A2:$Y2,MATCH(Lists!$J$5,$A$1:$Y$1,0)),"")&amp;"")="0","",TRIM(IFERROR(INDEX($A2:$Y2,MATCH(Lists!$J$5,$A$1:$Y$1,0)),"")&amp;"")),"")&lt;&gt;"",IFERROR(IF(TRIM(IFERROR(INDEX($A2:$Y2,MATCH(Lists!$J$5,$A$1:$Y$1,0)),"")&amp;"")="0","",TRIM(IFERROR(INDEX($A2:$Y2,MATCH(Lists!$J$5,$A$1:$Y$1,0)),"")&amp;"")),""),"(unknown)")))</f>
        <v/>
      </c>
      <c r="AF2" s="22">
        <f>IF(AE2="","",IF(IFERROR(IF(TRIM(IFERROR(INDEX($A2:$Y2,MATCH(Lists!$J$6,$A$1:$Y$1,0)),"")&amp;"")="0","",TRIM(IFERROR(INDEX($A2:$Y2,MATCH(Lists!$J$6,$A$1:$Y$1,0)),"")&amp;"")),"")=Lists!$J$7,1,0))</f>
        <v/>
      </c>
      <c r="AG2" s="30">
        <f>IF(AE2="","",IFERROR(IF(ISNUMBER(IFERROR(INDEX($A2:$Y2,MATCH(Lists!$J$3,$A$1:$Y$1,0)),"")),INT(IFERROR(INDEX($A2:$Y2,MATCH(Lists!$J$3,$A$1:$Y$1,0)),"")),DATE(VALUE(LEFT(IFERROR(INDEX($A2:$Y2,MATCH(Lists!$J$3,$A$1:$Y$1,0)),""),4)),VALUE(MID(IFERROR(INDEX($A2:$Y2,MATCH(Lists!$J$3,$A$1:$Y$1,0)),""),6,2)),VALUE(MID(IFERROR(INDEX($A2:$Y2,MATCH(Lists!$J$3,$A$1:$Y$1,0)),""),9,2)))),""))</f>
        <v/>
      </c>
      <c r="AH2" s="22">
        <f>IF(AE2="",0,1)</f>
        <v/>
      </c>
    </row>
    <row r="3">
      <c r="A3" s="27" t="inlineStr">
        <is>
          <t>EXAMPLE-02 (delete me)</t>
        </is>
      </c>
      <c r="B3" s="27" t="inlineStr">
        <is>
          <t>2026-10-01T09:11:00.000Z</t>
        </is>
      </c>
      <c r="C3" s="27" t="inlineStr">
        <is>
          <t>2026-10-01T09:06:00.000Z</t>
        </is>
      </c>
      <c r="D3" s="27" t="inlineStr">
        <is>
          <t>ben@example.com</t>
        </is>
      </c>
      <c r="E3" s="27" t="inlineStr">
        <is>
          <t>Ben Example</t>
        </is>
      </c>
      <c r="F3" s="27" t="inlineStr">
        <is>
          <t>Brightside</t>
        </is>
      </c>
      <c r="G3" s="27" t="inlineStr">
        <is>
          <t>Engineering</t>
        </is>
      </c>
      <c r="H3" s="27" t="inlineStr">
        <is>
          <t>Web, API</t>
        </is>
      </c>
      <c r="I3" s="27" t="inlineStr">
        <is>
          <t>Replace a spreadsheet</t>
        </is>
      </c>
      <c r="J3" s="27" t="inlineStr">
        <is>
          <t>Right away</t>
        </is>
      </c>
      <c r="K3" s="27" t="inlineStr">
        <is>
          <t>Email only</t>
        </is>
      </c>
      <c r="L3" s="27" t="inlineStr"/>
      <c r="M3" s="27" t="inlineStr">
        <is>
          <t>Hacker News</t>
        </is>
      </c>
      <c r="N3" s="27" t="inlineStr">
        <is>
          <t>hacker-news</t>
        </is>
      </c>
      <c r="O3" s="27" t="inlineStr">
        <is>
          <t>social</t>
        </is>
      </c>
      <c r="P3" s="27" t="inlineStr">
        <is>
          <t>launch</t>
        </is>
      </c>
      <c r="Q3" s="27" t="n">
        <v>1</v>
      </c>
      <c r="Z3" s="28" t="n"/>
      <c r="AA3" s="19" t="inlineStr">
        <is>
          <t>Cohort 1</t>
        </is>
      </c>
      <c r="AB3" s="19" t="inlineStr">
        <is>
          <t>Invited</t>
        </is>
      </c>
      <c r="AC3" s="29" t="n">
        <v>46299</v>
      </c>
      <c r="AD3" s="28" t="n"/>
      <c r="AE3" s="22">
        <f>IF(COUNTA($A3:$Y3)=0,"",IF(IFERROR(IF(TRIM(IFERROR(INDEX($A3:$Y3,MATCH(Lists!$J$4,$A$1:$Y$1,0)),"")&amp;"")="0","",TRIM(IFERROR(INDEX($A3:$Y3,MATCH(Lists!$J$4,$A$1:$Y$1,0)),"")&amp;"")),"")&lt;&gt;"",LOWER(IFERROR(IF(TRIM(IFERROR(INDEX($A3:$Y3,MATCH(Lists!$J$4,$A$1:$Y$1,0)),"")&amp;"")="0","",TRIM(IFERROR(INDEX($A3:$Y3,MATCH(Lists!$J$4,$A$1:$Y$1,0)),"")&amp;"")),"")),IF(IFERROR(IF(TRIM(IFERROR(INDEX($A3:$Y3,MATCH(Lists!$J$5,$A$1:$Y$1,0)),"")&amp;"")="0","",TRIM(IFERROR(INDEX($A3:$Y3,MATCH(Lists!$J$5,$A$1:$Y$1,0)),"")&amp;"")),"")&lt;&gt;"",IFERROR(IF(TRIM(IFERROR(INDEX($A3:$Y3,MATCH(Lists!$J$5,$A$1:$Y$1,0)),"")&amp;"")="0","",TRIM(IFERROR(INDEX($A3:$Y3,MATCH(Lists!$J$5,$A$1:$Y$1,0)),"")&amp;"")),""),"(unknown)")))</f>
        <v/>
      </c>
      <c r="AF3" s="22">
        <f>IF(AE3="","",IF(IFERROR(IF(TRIM(IFERROR(INDEX($A3:$Y3,MATCH(Lists!$J$6,$A$1:$Y$1,0)),"")&amp;"")="0","",TRIM(IFERROR(INDEX($A3:$Y3,MATCH(Lists!$J$6,$A$1:$Y$1,0)),"")&amp;"")),"")=Lists!$J$7,1,0))</f>
        <v/>
      </c>
      <c r="AG3" s="30">
        <f>IF(AE3="","",IFERROR(IF(ISNUMBER(IFERROR(INDEX($A3:$Y3,MATCH(Lists!$J$3,$A$1:$Y$1,0)),"")),INT(IFERROR(INDEX($A3:$Y3,MATCH(Lists!$J$3,$A$1:$Y$1,0)),"")),DATE(VALUE(LEFT(IFERROR(INDEX($A3:$Y3,MATCH(Lists!$J$3,$A$1:$Y$1,0)),""),4)),VALUE(MID(IFERROR(INDEX($A3:$Y3,MATCH(Lists!$J$3,$A$1:$Y$1,0)),""),6,2)),VALUE(MID(IFERROR(INDEX($A3:$Y3,MATCH(Lists!$J$3,$A$1:$Y$1,0)),""),9,2)))),""))</f>
        <v/>
      </c>
      <c r="AH3" s="22">
        <f>IF(AE3="",0,1)</f>
        <v/>
      </c>
    </row>
    <row r="4">
      <c r="A4" s="27" t="inlineStr">
        <is>
          <t>EXAMPLE-03 (delete me)</t>
        </is>
      </c>
      <c r="B4" s="27" t="inlineStr">
        <is>
          <t>2026-10-02T09:12:00.000Z</t>
        </is>
      </c>
      <c r="C4" s="27" t="inlineStr">
        <is>
          <t>2026-10-02T09:07:00.000Z</t>
        </is>
      </c>
      <c r="D4" s="27" t="inlineStr">
        <is>
          <t>cara@example.com</t>
        </is>
      </c>
      <c r="E4" s="27" t="inlineStr">
        <is>
          <t>Cara Example</t>
        </is>
      </c>
      <c r="F4" s="27" t="inlineStr">
        <is>
          <t>Pine Studio</t>
        </is>
      </c>
      <c r="G4" s="27" t="inlineStr">
        <is>
          <t>Design</t>
        </is>
      </c>
      <c r="H4" s="27" t="inlineStr">
        <is>
          <t>Web</t>
        </is>
      </c>
      <c r="I4" s="27" t="inlineStr">
        <is>
          <t>Share drafts with clients</t>
        </is>
      </c>
      <c r="J4" s="27" t="inlineStr">
        <is>
          <t>Within a month</t>
        </is>
      </c>
      <c r="K4" s="27" t="inlineStr">
        <is>
          <t>No thanks</t>
        </is>
      </c>
      <c r="L4" s="27" t="inlineStr"/>
      <c r="M4" s="27" t="inlineStr">
        <is>
          <t>Product Hunt</t>
        </is>
      </c>
      <c r="N4" s="27" t="inlineStr">
        <is>
          <t>product-hunt</t>
        </is>
      </c>
      <c r="O4" s="27" t="inlineStr">
        <is>
          <t>social</t>
        </is>
      </c>
      <c r="P4" s="27" t="inlineStr">
        <is>
          <t>launch</t>
        </is>
      </c>
      <c r="Q4" s="27" t="n">
        <v>1</v>
      </c>
      <c r="Z4" s="28" t="n"/>
      <c r="AA4" s="19" t="inlineStr">
        <is>
          <t>Cohort 1</t>
        </is>
      </c>
      <c r="AB4" s="19" t="inlineStr">
        <is>
          <t>In</t>
        </is>
      </c>
      <c r="AC4" s="29" t="n">
        <v>46299</v>
      </c>
      <c r="AD4" s="28" t="n"/>
      <c r="AE4" s="22">
        <f>IF(COUNTA($A4:$Y4)=0,"",IF(IFERROR(IF(TRIM(IFERROR(INDEX($A4:$Y4,MATCH(Lists!$J$4,$A$1:$Y$1,0)),"")&amp;"")="0","",TRIM(IFERROR(INDEX($A4:$Y4,MATCH(Lists!$J$4,$A$1:$Y$1,0)),"")&amp;"")),"")&lt;&gt;"",LOWER(IFERROR(IF(TRIM(IFERROR(INDEX($A4:$Y4,MATCH(Lists!$J$4,$A$1:$Y$1,0)),"")&amp;"")="0","",TRIM(IFERROR(INDEX($A4:$Y4,MATCH(Lists!$J$4,$A$1:$Y$1,0)),"")&amp;"")),"")),IF(IFERROR(IF(TRIM(IFERROR(INDEX($A4:$Y4,MATCH(Lists!$J$5,$A$1:$Y$1,0)),"")&amp;"")="0","",TRIM(IFERROR(INDEX($A4:$Y4,MATCH(Lists!$J$5,$A$1:$Y$1,0)),"")&amp;"")),"")&lt;&gt;"",IFERROR(IF(TRIM(IFERROR(INDEX($A4:$Y4,MATCH(Lists!$J$5,$A$1:$Y$1,0)),"")&amp;"")="0","",TRIM(IFERROR(INDEX($A4:$Y4,MATCH(Lists!$J$5,$A$1:$Y$1,0)),"")&amp;"")),""),"(unknown)")))</f>
        <v/>
      </c>
      <c r="AF4" s="22">
        <f>IF(AE4="","",IF(IFERROR(IF(TRIM(IFERROR(INDEX($A4:$Y4,MATCH(Lists!$J$6,$A$1:$Y$1,0)),"")&amp;"")="0","",TRIM(IFERROR(INDEX($A4:$Y4,MATCH(Lists!$J$6,$A$1:$Y$1,0)),"")&amp;"")),"")=Lists!$J$7,1,0))</f>
        <v/>
      </c>
      <c r="AG4" s="30">
        <f>IF(AE4="","",IFERROR(IF(ISNUMBER(IFERROR(INDEX($A4:$Y4,MATCH(Lists!$J$3,$A$1:$Y$1,0)),"")),INT(IFERROR(INDEX($A4:$Y4,MATCH(Lists!$J$3,$A$1:$Y$1,0)),"")),DATE(VALUE(LEFT(IFERROR(INDEX($A4:$Y4,MATCH(Lists!$J$3,$A$1:$Y$1,0)),""),4)),VALUE(MID(IFERROR(INDEX($A4:$Y4,MATCH(Lists!$J$3,$A$1:$Y$1,0)),""),6,2)),VALUE(MID(IFERROR(INDEX($A4:$Y4,MATCH(Lists!$J$3,$A$1:$Y$1,0)),""),9,2)))),""))</f>
        <v/>
      </c>
      <c r="AH4" s="22">
        <f>IF(AE4="",0,1)</f>
        <v/>
      </c>
    </row>
    <row r="5">
      <c r="A5" s="27" t="inlineStr">
        <is>
          <t>EXAMPLE-04 (delete me)</t>
        </is>
      </c>
      <c r="B5" s="27" t="inlineStr">
        <is>
          <t>2026-10-03T09:13:00.000Z</t>
        </is>
      </c>
      <c r="C5" s="27" t="inlineStr">
        <is>
          <t>2026-10-03T09:08:00.000Z</t>
        </is>
      </c>
      <c r="D5" s="27" t="inlineStr">
        <is>
          <t>dev@example.com</t>
        </is>
      </c>
      <c r="E5" s="27" t="inlineStr">
        <is>
          <t>Dev Example</t>
        </is>
      </c>
      <c r="F5" s="27" t="inlineStr">
        <is>
          <t>Loop Co</t>
        </is>
      </c>
      <c r="G5" s="27" t="inlineStr">
        <is>
          <t>Product</t>
        </is>
      </c>
      <c r="H5" s="27" t="inlineStr">
        <is>
          <t>Android, Web</t>
        </is>
      </c>
      <c r="I5" s="27" t="inlineStr">
        <is>
          <t>Plan our roadmap</t>
        </is>
      </c>
      <c r="J5" s="27" t="inlineStr">
        <is>
          <t>Right away</t>
        </is>
      </c>
      <c r="K5" s="27" t="inlineStr">
        <is>
          <t>Yes</t>
        </is>
      </c>
      <c r="L5" s="27" t="inlineStr">
        <is>
          <t>+1 555 0100</t>
        </is>
      </c>
      <c r="M5" s="27" t="inlineStr">
        <is>
          <t>X or LinkedIn</t>
        </is>
      </c>
      <c r="N5" s="27" t="inlineStr">
        <is>
          <t>x</t>
        </is>
      </c>
      <c r="O5" s="27" t="inlineStr">
        <is>
          <t>social</t>
        </is>
      </c>
      <c r="P5" s="27" t="inlineStr">
        <is>
          <t>launch</t>
        </is>
      </c>
      <c r="Q5" s="27" t="n">
        <v>1</v>
      </c>
      <c r="Z5" s="28" t="n"/>
      <c r="AA5" s="19" t="inlineStr">
        <is>
          <t>Cohort 1</t>
        </is>
      </c>
      <c r="AB5" s="19" t="inlineStr">
        <is>
          <t>Invited</t>
        </is>
      </c>
      <c r="AC5" s="29" t="n">
        <v>46299</v>
      </c>
      <c r="AD5" s="28" t="n"/>
      <c r="AE5" s="22">
        <f>IF(COUNTA($A5:$Y5)=0,"",IF(IFERROR(IF(TRIM(IFERROR(INDEX($A5:$Y5,MATCH(Lists!$J$4,$A$1:$Y$1,0)),"")&amp;"")="0","",TRIM(IFERROR(INDEX($A5:$Y5,MATCH(Lists!$J$4,$A$1:$Y$1,0)),"")&amp;"")),"")&lt;&gt;"",LOWER(IFERROR(IF(TRIM(IFERROR(INDEX($A5:$Y5,MATCH(Lists!$J$4,$A$1:$Y$1,0)),"")&amp;"")="0","",TRIM(IFERROR(INDEX($A5:$Y5,MATCH(Lists!$J$4,$A$1:$Y$1,0)),"")&amp;"")),"")),IF(IFERROR(IF(TRIM(IFERROR(INDEX($A5:$Y5,MATCH(Lists!$J$5,$A$1:$Y$1,0)),"")&amp;"")="0","",TRIM(IFERROR(INDEX($A5:$Y5,MATCH(Lists!$J$5,$A$1:$Y$1,0)),"")&amp;"")),"")&lt;&gt;"",IFERROR(IF(TRIM(IFERROR(INDEX($A5:$Y5,MATCH(Lists!$J$5,$A$1:$Y$1,0)),"")&amp;"")="0","",TRIM(IFERROR(INDEX($A5:$Y5,MATCH(Lists!$J$5,$A$1:$Y$1,0)),"")&amp;"")),""),"(unknown)")))</f>
        <v/>
      </c>
      <c r="AF5" s="22">
        <f>IF(AE5="","",IF(IFERROR(IF(TRIM(IFERROR(INDEX($A5:$Y5,MATCH(Lists!$J$6,$A$1:$Y$1,0)),"")&amp;"")="0","",TRIM(IFERROR(INDEX($A5:$Y5,MATCH(Lists!$J$6,$A$1:$Y$1,0)),"")&amp;"")),"")=Lists!$J$7,1,0))</f>
        <v/>
      </c>
      <c r="AG5" s="30">
        <f>IF(AE5="","",IFERROR(IF(ISNUMBER(IFERROR(INDEX($A5:$Y5,MATCH(Lists!$J$3,$A$1:$Y$1,0)),"")),INT(IFERROR(INDEX($A5:$Y5,MATCH(Lists!$J$3,$A$1:$Y$1,0)),"")),DATE(VALUE(LEFT(IFERROR(INDEX($A5:$Y5,MATCH(Lists!$J$3,$A$1:$Y$1,0)),""),4)),VALUE(MID(IFERROR(INDEX($A5:$Y5,MATCH(Lists!$J$3,$A$1:$Y$1,0)),""),6,2)),VALUE(MID(IFERROR(INDEX($A5:$Y5,MATCH(Lists!$J$3,$A$1:$Y$1,0)),""),9,2)))),""))</f>
        <v/>
      </c>
      <c r="AH5" s="22">
        <f>IF(AE5="",0,1)</f>
        <v/>
      </c>
    </row>
    <row r="6">
      <c r="A6" s="27" t="inlineStr">
        <is>
          <t>EXAMPLE-05 (delete me)</t>
        </is>
      </c>
      <c r="B6" s="27" t="inlineStr">
        <is>
          <t>2026-10-03T09:14:00.000Z</t>
        </is>
      </c>
      <c r="C6" s="27" t="inlineStr">
        <is>
          <t>2026-10-03T09:09:00.000Z</t>
        </is>
      </c>
      <c r="D6" s="27" t="inlineStr">
        <is>
          <t>eli@example.com</t>
        </is>
      </c>
      <c r="E6" s="27" t="inlineStr">
        <is>
          <t>Eli Example</t>
        </is>
      </c>
      <c r="F6" s="27" t="inlineStr">
        <is>
          <t>Harbor Works</t>
        </is>
      </c>
      <c r="G6" s="27" t="inlineStr">
        <is>
          <t>Operations</t>
        </is>
      </c>
      <c r="H6" s="27" t="inlineStr">
        <is>
          <t>Desktop</t>
        </is>
      </c>
      <c r="I6" s="27" t="inlineStr">
        <is>
          <t>Handle team requests</t>
        </is>
      </c>
      <c r="J6" s="27" t="inlineStr">
        <is>
          <t>Right away</t>
        </is>
      </c>
      <c r="K6" s="27" t="inlineStr">
        <is>
          <t>No thanks</t>
        </is>
      </c>
      <c r="L6" s="27" t="inlineStr"/>
      <c r="M6" s="27" t="inlineStr">
        <is>
          <t>A friend or colleague</t>
        </is>
      </c>
      <c r="N6" s="27" t="inlineStr"/>
      <c r="O6" s="27" t="inlineStr"/>
      <c r="P6" s="27" t="inlineStr"/>
      <c r="Q6" s="27" t="n">
        <v>1</v>
      </c>
      <c r="Z6" s="28" t="n"/>
      <c r="AA6" s="19" t="inlineStr">
        <is>
          <t>Cohort 2</t>
        </is>
      </c>
      <c r="AB6" s="19" t="inlineStr">
        <is>
          <t>Invited</t>
        </is>
      </c>
      <c r="AC6" s="29" t="n">
        <v>46306</v>
      </c>
      <c r="AD6" s="28" t="n"/>
      <c r="AE6" s="22">
        <f>IF(COUNTA($A6:$Y6)=0,"",IF(IFERROR(IF(TRIM(IFERROR(INDEX($A6:$Y6,MATCH(Lists!$J$4,$A$1:$Y$1,0)),"")&amp;"")="0","",TRIM(IFERROR(INDEX($A6:$Y6,MATCH(Lists!$J$4,$A$1:$Y$1,0)),"")&amp;"")),"")&lt;&gt;"",LOWER(IFERROR(IF(TRIM(IFERROR(INDEX($A6:$Y6,MATCH(Lists!$J$4,$A$1:$Y$1,0)),"")&amp;"")="0","",TRIM(IFERROR(INDEX($A6:$Y6,MATCH(Lists!$J$4,$A$1:$Y$1,0)),"")&amp;"")),"")),IF(IFERROR(IF(TRIM(IFERROR(INDEX($A6:$Y6,MATCH(Lists!$J$5,$A$1:$Y$1,0)),"")&amp;"")="0","",TRIM(IFERROR(INDEX($A6:$Y6,MATCH(Lists!$J$5,$A$1:$Y$1,0)),"")&amp;"")),"")&lt;&gt;"",IFERROR(IF(TRIM(IFERROR(INDEX($A6:$Y6,MATCH(Lists!$J$5,$A$1:$Y$1,0)),"")&amp;"")="0","",TRIM(IFERROR(INDEX($A6:$Y6,MATCH(Lists!$J$5,$A$1:$Y$1,0)),"")&amp;"")),""),"(unknown)")))</f>
        <v/>
      </c>
      <c r="AF6" s="22">
        <f>IF(AE6="","",IF(IFERROR(IF(TRIM(IFERROR(INDEX($A6:$Y6,MATCH(Lists!$J$6,$A$1:$Y$1,0)),"")&amp;"")="0","",TRIM(IFERROR(INDEX($A6:$Y6,MATCH(Lists!$J$6,$A$1:$Y$1,0)),"")&amp;"")),"")=Lists!$J$7,1,0))</f>
        <v/>
      </c>
      <c r="AG6" s="30">
        <f>IF(AE6="","",IFERROR(IF(ISNUMBER(IFERROR(INDEX($A6:$Y6,MATCH(Lists!$J$3,$A$1:$Y$1,0)),"")),INT(IFERROR(INDEX($A6:$Y6,MATCH(Lists!$J$3,$A$1:$Y$1,0)),"")),DATE(VALUE(LEFT(IFERROR(INDEX($A6:$Y6,MATCH(Lists!$J$3,$A$1:$Y$1,0)),""),4)),VALUE(MID(IFERROR(INDEX($A6:$Y6,MATCH(Lists!$J$3,$A$1:$Y$1,0)),""),6,2)),VALUE(MID(IFERROR(INDEX($A6:$Y6,MATCH(Lists!$J$3,$A$1:$Y$1,0)),""),9,2)))),""))</f>
        <v/>
      </c>
      <c r="AH6" s="22">
        <f>IF(AE6="",0,1)</f>
        <v/>
      </c>
    </row>
    <row r="7">
      <c r="A7" s="27" t="inlineStr">
        <is>
          <t>EXAMPLE-06 (delete me)</t>
        </is>
      </c>
      <c r="B7" s="27" t="inlineStr">
        <is>
          <t>2026-10-05T09:15:00.000Z</t>
        </is>
      </c>
      <c r="C7" s="27" t="inlineStr">
        <is>
          <t>2026-10-05T09:10:00.000Z</t>
        </is>
      </c>
      <c r="D7" s="27" t="inlineStr">
        <is>
          <t>fay@example.com</t>
        </is>
      </c>
      <c r="E7" s="27" t="inlineStr">
        <is>
          <t>Fay Example</t>
        </is>
      </c>
      <c r="F7" s="27" t="inlineStr">
        <is>
          <t>Kite Media</t>
        </is>
      </c>
      <c r="G7" s="27" t="inlineStr">
        <is>
          <t>Marketing</t>
        </is>
      </c>
      <c r="H7" s="27" t="inlineStr">
        <is>
          <t>Web</t>
        </is>
      </c>
      <c r="I7" s="27" t="inlineStr">
        <is>
          <t>Collect leads</t>
        </is>
      </c>
      <c r="J7" s="27" t="inlineStr">
        <is>
          <t>Just curious for now</t>
        </is>
      </c>
      <c r="K7" s="27" t="inlineStr">
        <is>
          <t>Email only</t>
        </is>
      </c>
      <c r="L7" s="27" t="inlineStr"/>
      <c r="M7" s="27" t="inlineStr">
        <is>
          <t>A newsletter or podcast</t>
        </is>
      </c>
      <c r="N7" s="27" t="inlineStr">
        <is>
          <t>newsletter</t>
        </is>
      </c>
      <c r="O7" s="27" t="inlineStr">
        <is>
          <t>email</t>
        </is>
      </c>
      <c r="P7" s="27" t="inlineStr">
        <is>
          <t>launch</t>
        </is>
      </c>
      <c r="Q7" s="27" t="n">
        <v>1</v>
      </c>
      <c r="Z7" s="28" t="n"/>
      <c r="AA7" s="19" t="n"/>
      <c r="AB7" s="19" t="inlineStr">
        <is>
          <t>Waiting</t>
        </is>
      </c>
      <c r="AC7" s="29" t="n"/>
      <c r="AD7" s="28" t="n"/>
      <c r="AE7" s="22">
        <f>IF(COUNTA($A7:$Y7)=0,"",IF(IFERROR(IF(TRIM(IFERROR(INDEX($A7:$Y7,MATCH(Lists!$J$4,$A$1:$Y$1,0)),"")&amp;"")="0","",TRIM(IFERROR(INDEX($A7:$Y7,MATCH(Lists!$J$4,$A$1:$Y$1,0)),"")&amp;"")),"")&lt;&gt;"",LOWER(IFERROR(IF(TRIM(IFERROR(INDEX($A7:$Y7,MATCH(Lists!$J$4,$A$1:$Y$1,0)),"")&amp;"")="0","",TRIM(IFERROR(INDEX($A7:$Y7,MATCH(Lists!$J$4,$A$1:$Y$1,0)),"")&amp;"")),"")),IF(IFERROR(IF(TRIM(IFERROR(INDEX($A7:$Y7,MATCH(Lists!$J$5,$A$1:$Y$1,0)),"")&amp;"")="0","",TRIM(IFERROR(INDEX($A7:$Y7,MATCH(Lists!$J$5,$A$1:$Y$1,0)),"")&amp;"")),"")&lt;&gt;"",IFERROR(IF(TRIM(IFERROR(INDEX($A7:$Y7,MATCH(Lists!$J$5,$A$1:$Y$1,0)),"")&amp;"")="0","",TRIM(IFERROR(INDEX($A7:$Y7,MATCH(Lists!$J$5,$A$1:$Y$1,0)),"")&amp;"")),""),"(unknown)")))</f>
        <v/>
      </c>
      <c r="AF7" s="22">
        <f>IF(AE7="","",IF(IFERROR(IF(TRIM(IFERROR(INDEX($A7:$Y7,MATCH(Lists!$J$6,$A$1:$Y$1,0)),"")&amp;"")="0","",TRIM(IFERROR(INDEX($A7:$Y7,MATCH(Lists!$J$6,$A$1:$Y$1,0)),"")&amp;"")),"")=Lists!$J$7,1,0))</f>
        <v/>
      </c>
      <c r="AG7" s="30">
        <f>IF(AE7="","",IFERROR(IF(ISNUMBER(IFERROR(INDEX($A7:$Y7,MATCH(Lists!$J$3,$A$1:$Y$1,0)),"")),INT(IFERROR(INDEX($A7:$Y7,MATCH(Lists!$J$3,$A$1:$Y$1,0)),"")),DATE(VALUE(LEFT(IFERROR(INDEX($A7:$Y7,MATCH(Lists!$J$3,$A$1:$Y$1,0)),""),4)),VALUE(MID(IFERROR(INDEX($A7:$Y7,MATCH(Lists!$J$3,$A$1:$Y$1,0)),""),6,2)),VALUE(MID(IFERROR(INDEX($A7:$Y7,MATCH(Lists!$J$3,$A$1:$Y$1,0)),""),9,2)))),""))</f>
        <v/>
      </c>
      <c r="AH7" s="22">
        <f>IF(AE7="",0,1)</f>
        <v/>
      </c>
    </row>
    <row r="8">
      <c r="A8" s="27" t="inlineStr">
        <is>
          <t>EXAMPLE-07 (delete me)</t>
        </is>
      </c>
      <c r="B8" s="27" t="inlineStr">
        <is>
          <t>2026-10-05T09:16:00.000Z</t>
        </is>
      </c>
      <c r="C8" s="27" t="inlineStr">
        <is>
          <t>2026-10-05T09:11:00.000Z</t>
        </is>
      </c>
      <c r="D8" s="27" t="inlineStr">
        <is>
          <t>gus@example.com</t>
        </is>
      </c>
      <c r="E8" s="27" t="inlineStr">
        <is>
          <t>Gus Example</t>
        </is>
      </c>
      <c r="F8" s="27" t="inlineStr">
        <is>
          <t>Oak and Ash</t>
        </is>
      </c>
      <c r="G8" s="27" t="inlineStr">
        <is>
          <t>Founder</t>
        </is>
      </c>
      <c r="H8" s="27" t="inlineStr">
        <is>
          <t>iOS</t>
        </is>
      </c>
      <c r="I8" s="27" t="inlineStr">
        <is>
          <t>Run a small clinic list</t>
        </is>
      </c>
      <c r="J8" s="27" t="inlineStr">
        <is>
          <t>Within a month</t>
        </is>
      </c>
      <c r="K8" s="27" t="inlineStr">
        <is>
          <t>No thanks</t>
        </is>
      </c>
      <c r="L8" s="27" t="inlineStr"/>
      <c r="M8" s="27" t="inlineStr">
        <is>
          <t>Search</t>
        </is>
      </c>
      <c r="N8" s="27" t="inlineStr"/>
      <c r="O8" s="27" t="inlineStr"/>
      <c r="P8" s="27" t="inlineStr"/>
      <c r="Q8" s="27" t="n">
        <v>1</v>
      </c>
      <c r="Z8" s="28" t="n"/>
      <c r="AA8" s="19" t="n"/>
      <c r="AB8" s="19" t="inlineStr">
        <is>
          <t>Waiting</t>
        </is>
      </c>
      <c r="AC8" s="29" t="n"/>
      <c r="AD8" s="28" t="n"/>
      <c r="AE8" s="22">
        <f>IF(COUNTA($A8:$Y8)=0,"",IF(IFERROR(IF(TRIM(IFERROR(INDEX($A8:$Y8,MATCH(Lists!$J$4,$A$1:$Y$1,0)),"")&amp;"")="0","",TRIM(IFERROR(INDEX($A8:$Y8,MATCH(Lists!$J$4,$A$1:$Y$1,0)),"")&amp;"")),"")&lt;&gt;"",LOWER(IFERROR(IF(TRIM(IFERROR(INDEX($A8:$Y8,MATCH(Lists!$J$4,$A$1:$Y$1,0)),"")&amp;"")="0","",TRIM(IFERROR(INDEX($A8:$Y8,MATCH(Lists!$J$4,$A$1:$Y$1,0)),"")&amp;"")),"")),IF(IFERROR(IF(TRIM(IFERROR(INDEX($A8:$Y8,MATCH(Lists!$J$5,$A$1:$Y$1,0)),"")&amp;"")="0","",TRIM(IFERROR(INDEX($A8:$Y8,MATCH(Lists!$J$5,$A$1:$Y$1,0)),"")&amp;"")),"")&lt;&gt;"",IFERROR(IF(TRIM(IFERROR(INDEX($A8:$Y8,MATCH(Lists!$J$5,$A$1:$Y$1,0)),"")&amp;"")="0","",TRIM(IFERROR(INDEX($A8:$Y8,MATCH(Lists!$J$5,$A$1:$Y$1,0)),"")&amp;"")),""),"(unknown)")))</f>
        <v/>
      </c>
      <c r="AF8" s="22">
        <f>IF(AE8="","",IF(IFERROR(IF(TRIM(IFERROR(INDEX($A8:$Y8,MATCH(Lists!$J$6,$A$1:$Y$1,0)),"")&amp;"")="0","",TRIM(IFERROR(INDEX($A8:$Y8,MATCH(Lists!$J$6,$A$1:$Y$1,0)),"")&amp;"")),"")=Lists!$J$7,1,0))</f>
        <v/>
      </c>
      <c r="AG8" s="30">
        <f>IF(AE8="","",IFERROR(IF(ISNUMBER(IFERROR(INDEX($A8:$Y8,MATCH(Lists!$J$3,$A$1:$Y$1,0)),"")),INT(IFERROR(INDEX($A8:$Y8,MATCH(Lists!$J$3,$A$1:$Y$1,0)),"")),DATE(VALUE(LEFT(IFERROR(INDEX($A8:$Y8,MATCH(Lists!$J$3,$A$1:$Y$1,0)),""),4)),VALUE(MID(IFERROR(INDEX($A8:$Y8,MATCH(Lists!$J$3,$A$1:$Y$1,0)),""),6,2)),VALUE(MID(IFERROR(INDEX($A8:$Y8,MATCH(Lists!$J$3,$A$1:$Y$1,0)),""),9,2)))),""))</f>
        <v/>
      </c>
      <c r="AH8" s="22">
        <f>IF(AE8="",0,1)</f>
        <v/>
      </c>
    </row>
    <row r="9">
      <c r="A9" s="27" t="inlineStr">
        <is>
          <t>EXAMPLE-08 (delete me)</t>
        </is>
      </c>
      <c r="B9" s="27" t="inlineStr">
        <is>
          <t>2026-10-08T09:17:00.000Z</t>
        </is>
      </c>
      <c r="C9" s="27" t="inlineStr">
        <is>
          <t>2026-10-08T09:12:00.000Z</t>
        </is>
      </c>
      <c r="D9" s="27" t="inlineStr">
        <is>
          <t>hana@example.com</t>
        </is>
      </c>
      <c r="E9" s="27" t="inlineStr">
        <is>
          <t>Hana Example</t>
        </is>
      </c>
      <c r="F9" s="27" t="inlineStr">
        <is>
          <t>Blue Door</t>
        </is>
      </c>
      <c r="G9" s="27" t="inlineStr">
        <is>
          <t>Sales</t>
        </is>
      </c>
      <c r="H9" s="27" t="inlineStr">
        <is>
          <t>Web, API</t>
        </is>
      </c>
      <c r="I9" s="27" t="inlineStr">
        <is>
          <t>Qualify inbound leads</t>
        </is>
      </c>
      <c r="J9" s="27" t="inlineStr">
        <is>
          <t>Right away</t>
        </is>
      </c>
      <c r="K9" s="27" t="inlineStr">
        <is>
          <t>Yes</t>
        </is>
      </c>
      <c r="L9" s="27" t="inlineStr">
        <is>
          <t>+1 555 0101</t>
        </is>
      </c>
      <c r="M9" s="27" t="inlineStr">
        <is>
          <t>X or LinkedIn</t>
        </is>
      </c>
      <c r="N9" s="27" t="inlineStr">
        <is>
          <t>linkedin</t>
        </is>
      </c>
      <c r="O9" s="27" t="inlineStr">
        <is>
          <t>social</t>
        </is>
      </c>
      <c r="P9" s="27" t="inlineStr">
        <is>
          <t>launch</t>
        </is>
      </c>
      <c r="Q9" s="27" t="n">
        <v>1</v>
      </c>
      <c r="Z9" s="28" t="n"/>
      <c r="AA9" s="19" t="n"/>
      <c r="AB9" s="19" t="inlineStr">
        <is>
          <t>Waiting</t>
        </is>
      </c>
      <c r="AC9" s="29" t="n"/>
      <c r="AD9" s="28" t="n"/>
      <c r="AE9" s="22">
        <f>IF(COUNTA($A9:$Y9)=0,"",IF(IFERROR(IF(TRIM(IFERROR(INDEX($A9:$Y9,MATCH(Lists!$J$4,$A$1:$Y$1,0)),"")&amp;"")="0","",TRIM(IFERROR(INDEX($A9:$Y9,MATCH(Lists!$J$4,$A$1:$Y$1,0)),"")&amp;"")),"")&lt;&gt;"",LOWER(IFERROR(IF(TRIM(IFERROR(INDEX($A9:$Y9,MATCH(Lists!$J$4,$A$1:$Y$1,0)),"")&amp;"")="0","",TRIM(IFERROR(INDEX($A9:$Y9,MATCH(Lists!$J$4,$A$1:$Y$1,0)),"")&amp;"")),"")),IF(IFERROR(IF(TRIM(IFERROR(INDEX($A9:$Y9,MATCH(Lists!$J$5,$A$1:$Y$1,0)),"")&amp;"")="0","",TRIM(IFERROR(INDEX($A9:$Y9,MATCH(Lists!$J$5,$A$1:$Y$1,0)),"")&amp;"")),"")&lt;&gt;"",IFERROR(IF(TRIM(IFERROR(INDEX($A9:$Y9,MATCH(Lists!$J$5,$A$1:$Y$1,0)),"")&amp;"")="0","",TRIM(IFERROR(INDEX($A9:$Y9,MATCH(Lists!$J$5,$A$1:$Y$1,0)),"")&amp;"")),""),"(unknown)")))</f>
        <v/>
      </c>
      <c r="AF9" s="22">
        <f>IF(AE9="","",IF(IFERROR(IF(TRIM(IFERROR(INDEX($A9:$Y9,MATCH(Lists!$J$6,$A$1:$Y$1,0)),"")&amp;"")="0","",TRIM(IFERROR(INDEX($A9:$Y9,MATCH(Lists!$J$6,$A$1:$Y$1,0)),"")&amp;"")),"")=Lists!$J$7,1,0))</f>
        <v/>
      </c>
      <c r="AG9" s="30">
        <f>IF(AE9="","",IFERROR(IF(ISNUMBER(IFERROR(INDEX($A9:$Y9,MATCH(Lists!$J$3,$A$1:$Y$1,0)),"")),INT(IFERROR(INDEX($A9:$Y9,MATCH(Lists!$J$3,$A$1:$Y$1,0)),"")),DATE(VALUE(LEFT(IFERROR(INDEX($A9:$Y9,MATCH(Lists!$J$3,$A$1:$Y$1,0)),""),4)),VALUE(MID(IFERROR(INDEX($A9:$Y9,MATCH(Lists!$J$3,$A$1:$Y$1,0)),""),6,2)),VALUE(MID(IFERROR(INDEX($A9:$Y9,MATCH(Lists!$J$3,$A$1:$Y$1,0)),""),9,2)))),""))</f>
        <v/>
      </c>
      <c r="AH9" s="22">
        <f>IF(AE9="",0,1)</f>
        <v/>
      </c>
    </row>
    <row r="10">
      <c r="A10" s="27" t="inlineStr">
        <is>
          <t>EXAMPLE-09 (delete me)</t>
        </is>
      </c>
      <c r="B10" s="27" t="inlineStr">
        <is>
          <t>2026-10-08T09:18:00.000Z</t>
        </is>
      </c>
      <c r="C10" s="27" t="inlineStr">
        <is>
          <t>2026-10-08T09:13:00.000Z</t>
        </is>
      </c>
      <c r="D10" s="27" t="inlineStr">
        <is>
          <t>ian@example.com</t>
        </is>
      </c>
      <c r="E10" s="27" t="inlineStr">
        <is>
          <t>Ian Example</t>
        </is>
      </c>
      <c r="F10" s="27" t="inlineStr">
        <is>
          <t>Sunday Soup</t>
        </is>
      </c>
      <c r="G10" s="27" t="inlineStr">
        <is>
          <t>Something else</t>
        </is>
      </c>
      <c r="H10" s="27" t="inlineStr">
        <is>
          <t>Web</t>
        </is>
      </c>
      <c r="I10" s="27" t="inlineStr">
        <is>
          <t>Just looking</t>
        </is>
      </c>
      <c r="J10" s="27" t="inlineStr">
        <is>
          <t>Within a month</t>
        </is>
      </c>
      <c r="K10" s="27" t="inlineStr">
        <is>
          <t>No thanks</t>
        </is>
      </c>
      <c r="L10" s="27" t="inlineStr"/>
      <c r="M10" s="27" t="inlineStr">
        <is>
          <t>Hacker News</t>
        </is>
      </c>
      <c r="N10" s="27" t="inlineStr"/>
      <c r="O10" s="27" t="inlineStr"/>
      <c r="P10" s="27" t="inlineStr"/>
      <c r="Q10" s="27" t="n">
        <v>1</v>
      </c>
      <c r="Z10" s="28" t="n"/>
      <c r="AA10" s="19" t="n"/>
      <c r="AB10" s="19" t="inlineStr">
        <is>
          <t>Not a fit</t>
        </is>
      </c>
      <c r="AC10" s="29" t="n"/>
      <c r="AD10" s="28" t="n"/>
      <c r="AE10" s="22">
        <f>IF(COUNTA($A10:$Y10)=0,"",IF(IFERROR(IF(TRIM(IFERROR(INDEX($A10:$Y10,MATCH(Lists!$J$4,$A$1:$Y$1,0)),"")&amp;"")="0","",TRIM(IFERROR(INDEX($A10:$Y10,MATCH(Lists!$J$4,$A$1:$Y$1,0)),"")&amp;"")),"")&lt;&gt;"",LOWER(IFERROR(IF(TRIM(IFERROR(INDEX($A10:$Y10,MATCH(Lists!$J$4,$A$1:$Y$1,0)),"")&amp;"")="0","",TRIM(IFERROR(INDEX($A10:$Y10,MATCH(Lists!$J$4,$A$1:$Y$1,0)),"")&amp;"")),"")),IF(IFERROR(IF(TRIM(IFERROR(INDEX($A10:$Y10,MATCH(Lists!$J$5,$A$1:$Y$1,0)),"")&amp;"")="0","",TRIM(IFERROR(INDEX($A10:$Y10,MATCH(Lists!$J$5,$A$1:$Y$1,0)),"")&amp;"")),"")&lt;&gt;"",IFERROR(IF(TRIM(IFERROR(INDEX($A10:$Y10,MATCH(Lists!$J$5,$A$1:$Y$1,0)),"")&amp;"")="0","",TRIM(IFERROR(INDEX($A10:$Y10,MATCH(Lists!$J$5,$A$1:$Y$1,0)),"")&amp;"")),""),"(unknown)")))</f>
        <v/>
      </c>
      <c r="AF10" s="22">
        <f>IF(AE10="","",IF(IFERROR(IF(TRIM(IFERROR(INDEX($A10:$Y10,MATCH(Lists!$J$6,$A$1:$Y$1,0)),"")&amp;"")="0","",TRIM(IFERROR(INDEX($A10:$Y10,MATCH(Lists!$J$6,$A$1:$Y$1,0)),"")&amp;"")),"")=Lists!$J$7,1,0))</f>
        <v/>
      </c>
      <c r="AG10" s="30">
        <f>IF(AE10="","",IFERROR(IF(ISNUMBER(IFERROR(INDEX($A10:$Y10,MATCH(Lists!$J$3,$A$1:$Y$1,0)),"")),INT(IFERROR(INDEX($A10:$Y10,MATCH(Lists!$J$3,$A$1:$Y$1,0)),"")),DATE(VALUE(LEFT(IFERROR(INDEX($A10:$Y10,MATCH(Lists!$J$3,$A$1:$Y$1,0)),""),4)),VALUE(MID(IFERROR(INDEX($A10:$Y10,MATCH(Lists!$J$3,$A$1:$Y$1,0)),""),6,2)),VALUE(MID(IFERROR(INDEX($A10:$Y10,MATCH(Lists!$J$3,$A$1:$Y$1,0)),""),9,2)))),""))</f>
        <v/>
      </c>
      <c r="AH10" s="22">
        <f>IF(AE10="",0,1)</f>
        <v/>
      </c>
    </row>
    <row r="11">
      <c r="A11" s="27" t="inlineStr">
        <is>
          <t>EXAMPLE-10 (delete me)</t>
        </is>
      </c>
      <c r="B11" s="27" t="inlineStr">
        <is>
          <t>2026-10-20T09:19:00.000Z</t>
        </is>
      </c>
      <c r="C11" s="27" t="inlineStr">
        <is>
          <t>2026-10-20T09:14:00.000Z</t>
        </is>
      </c>
      <c r="D11" s="27" t="inlineStr">
        <is>
          <t>jo@example.com</t>
        </is>
      </c>
      <c r="E11" s="27" t="inlineStr">
        <is>
          <t>Jo Example</t>
        </is>
      </c>
      <c r="F11" s="27" t="inlineStr">
        <is>
          <t>Mint and Co</t>
        </is>
      </c>
      <c r="G11" s="27" t="inlineStr">
        <is>
          <t>Founder</t>
        </is>
      </c>
      <c r="H11" s="27" t="inlineStr">
        <is>
          <t>Web, iOS, Android</t>
        </is>
      </c>
      <c r="I11" s="27" t="inlineStr">
        <is>
          <t>Gather beta feedback</t>
        </is>
      </c>
      <c r="J11" s="27" t="inlineStr">
        <is>
          <t>Right away</t>
        </is>
      </c>
      <c r="K11" s="27" t="inlineStr">
        <is>
          <t>Email only</t>
        </is>
      </c>
      <c r="L11" s="27" t="inlineStr"/>
      <c r="M11" s="27" t="inlineStr">
        <is>
          <t>Product Hunt</t>
        </is>
      </c>
      <c r="N11" s="27" t="inlineStr">
        <is>
          <t>product-hunt</t>
        </is>
      </c>
      <c r="O11" s="27" t="inlineStr">
        <is>
          <t>social</t>
        </is>
      </c>
      <c r="P11" s="27" t="inlineStr">
        <is>
          <t>launch</t>
        </is>
      </c>
      <c r="Q11" s="27" t="n">
        <v>1</v>
      </c>
      <c r="Z11" s="28" t="n"/>
      <c r="AA11" s="19" t="n"/>
      <c r="AB11" s="19" t="inlineStr">
        <is>
          <t>Waiting</t>
        </is>
      </c>
      <c r="AC11" s="29" t="n"/>
      <c r="AD11" s="28" t="n"/>
      <c r="AE11" s="22">
        <f>IF(COUNTA($A11:$Y11)=0,"",IF(IFERROR(IF(TRIM(IFERROR(INDEX($A11:$Y11,MATCH(Lists!$J$4,$A$1:$Y$1,0)),"")&amp;"")="0","",TRIM(IFERROR(INDEX($A11:$Y11,MATCH(Lists!$J$4,$A$1:$Y$1,0)),"")&amp;"")),"")&lt;&gt;"",LOWER(IFERROR(IF(TRIM(IFERROR(INDEX($A11:$Y11,MATCH(Lists!$J$4,$A$1:$Y$1,0)),"")&amp;"")="0","",TRIM(IFERROR(INDEX($A11:$Y11,MATCH(Lists!$J$4,$A$1:$Y$1,0)),"")&amp;"")),"")),IF(IFERROR(IF(TRIM(IFERROR(INDEX($A11:$Y11,MATCH(Lists!$J$5,$A$1:$Y$1,0)),"")&amp;"")="0","",TRIM(IFERROR(INDEX($A11:$Y11,MATCH(Lists!$J$5,$A$1:$Y$1,0)),"")&amp;"")),"")&lt;&gt;"",IFERROR(IF(TRIM(IFERROR(INDEX($A11:$Y11,MATCH(Lists!$J$5,$A$1:$Y$1,0)),"")&amp;"")="0","",TRIM(IFERROR(INDEX($A11:$Y11,MATCH(Lists!$J$5,$A$1:$Y$1,0)),"")&amp;"")),""),"(unknown)")))</f>
        <v/>
      </c>
      <c r="AF11" s="22">
        <f>IF(AE11="","",IF(IFERROR(IF(TRIM(IFERROR(INDEX($A11:$Y11,MATCH(Lists!$J$6,$A$1:$Y$1,0)),"")&amp;"")="0","",TRIM(IFERROR(INDEX($A11:$Y11,MATCH(Lists!$J$6,$A$1:$Y$1,0)),"")&amp;"")),"")=Lists!$J$7,1,0))</f>
        <v/>
      </c>
      <c r="AG11" s="30">
        <f>IF(AE11="","",IFERROR(IF(ISNUMBER(IFERROR(INDEX($A11:$Y11,MATCH(Lists!$J$3,$A$1:$Y$1,0)),"")),INT(IFERROR(INDEX($A11:$Y11,MATCH(Lists!$J$3,$A$1:$Y$1,0)),"")),DATE(VALUE(LEFT(IFERROR(INDEX($A11:$Y11,MATCH(Lists!$J$3,$A$1:$Y$1,0)),""),4)),VALUE(MID(IFERROR(INDEX($A11:$Y11,MATCH(Lists!$J$3,$A$1:$Y$1,0)),""),6,2)),VALUE(MID(IFERROR(INDEX($A11:$Y11,MATCH(Lists!$J$3,$A$1:$Y$1,0)),""),9,2)))),""))</f>
        <v/>
      </c>
      <c r="AH11" s="22">
        <f>IF(AE11="",0,1)</f>
        <v/>
      </c>
    </row>
    <row r="12">
      <c r="Z12" s="28" t="n"/>
      <c r="AA12" s="23" t="n"/>
      <c r="AB12" s="23" t="n"/>
      <c r="AC12" s="31" t="n"/>
      <c r="AD12" s="28" t="n"/>
      <c r="AE12" s="22">
        <f>IF(COUNTA($A12:$Y12)=0,"",IF(IFERROR(IF(TRIM(IFERROR(INDEX($A12:$Y12,MATCH(Lists!$J$4,$A$1:$Y$1,0)),"")&amp;"")="0","",TRIM(IFERROR(INDEX($A12:$Y12,MATCH(Lists!$J$4,$A$1:$Y$1,0)),"")&amp;"")),"")&lt;&gt;"",LOWER(IFERROR(IF(TRIM(IFERROR(INDEX($A12:$Y12,MATCH(Lists!$J$4,$A$1:$Y$1,0)),"")&amp;"")="0","",TRIM(IFERROR(INDEX($A12:$Y12,MATCH(Lists!$J$4,$A$1:$Y$1,0)),"")&amp;"")),"")),IF(IFERROR(IF(TRIM(IFERROR(INDEX($A12:$Y12,MATCH(Lists!$J$5,$A$1:$Y$1,0)),"")&amp;"")="0","",TRIM(IFERROR(INDEX($A12:$Y12,MATCH(Lists!$J$5,$A$1:$Y$1,0)),"")&amp;"")),"")&lt;&gt;"",IFERROR(IF(TRIM(IFERROR(INDEX($A12:$Y12,MATCH(Lists!$J$5,$A$1:$Y$1,0)),"")&amp;"")="0","",TRIM(IFERROR(INDEX($A12:$Y12,MATCH(Lists!$J$5,$A$1:$Y$1,0)),"")&amp;"")),""),"(unknown)")))</f>
        <v/>
      </c>
      <c r="AF12" s="22">
        <f>IF(AE12="","",IF(IFERROR(IF(TRIM(IFERROR(INDEX($A12:$Y12,MATCH(Lists!$J$6,$A$1:$Y$1,0)),"")&amp;"")="0","",TRIM(IFERROR(INDEX($A12:$Y12,MATCH(Lists!$J$6,$A$1:$Y$1,0)),"")&amp;"")),"")=Lists!$J$7,1,0))</f>
        <v/>
      </c>
      <c r="AG12" s="30">
        <f>IF(AE12="","",IFERROR(IF(ISNUMBER(IFERROR(INDEX($A12:$Y12,MATCH(Lists!$J$3,$A$1:$Y$1,0)),"")),INT(IFERROR(INDEX($A12:$Y12,MATCH(Lists!$J$3,$A$1:$Y$1,0)),"")),DATE(VALUE(LEFT(IFERROR(INDEX($A12:$Y12,MATCH(Lists!$J$3,$A$1:$Y$1,0)),""),4)),VALUE(MID(IFERROR(INDEX($A12:$Y12,MATCH(Lists!$J$3,$A$1:$Y$1,0)),""),6,2)),VALUE(MID(IFERROR(INDEX($A12:$Y12,MATCH(Lists!$J$3,$A$1:$Y$1,0)),""),9,2)))),""))</f>
        <v/>
      </c>
      <c r="AH12" s="22">
        <f>IF(AE12="",0,1)</f>
        <v/>
      </c>
    </row>
    <row r="13">
      <c r="Z13" s="28" t="n"/>
      <c r="AA13" s="23" t="n"/>
      <c r="AB13" s="23" t="n"/>
      <c r="AC13" s="31" t="n"/>
      <c r="AD13" s="28" t="n"/>
      <c r="AE13" s="22">
        <f>IF(COUNTA($A13:$Y13)=0,"",IF(IFERROR(IF(TRIM(IFERROR(INDEX($A13:$Y13,MATCH(Lists!$J$4,$A$1:$Y$1,0)),"")&amp;"")="0","",TRIM(IFERROR(INDEX($A13:$Y13,MATCH(Lists!$J$4,$A$1:$Y$1,0)),"")&amp;"")),"")&lt;&gt;"",LOWER(IFERROR(IF(TRIM(IFERROR(INDEX($A13:$Y13,MATCH(Lists!$J$4,$A$1:$Y$1,0)),"")&amp;"")="0","",TRIM(IFERROR(INDEX($A13:$Y13,MATCH(Lists!$J$4,$A$1:$Y$1,0)),"")&amp;"")),"")),IF(IFERROR(IF(TRIM(IFERROR(INDEX($A13:$Y13,MATCH(Lists!$J$5,$A$1:$Y$1,0)),"")&amp;"")="0","",TRIM(IFERROR(INDEX($A13:$Y13,MATCH(Lists!$J$5,$A$1:$Y$1,0)),"")&amp;"")),"")&lt;&gt;"",IFERROR(IF(TRIM(IFERROR(INDEX($A13:$Y13,MATCH(Lists!$J$5,$A$1:$Y$1,0)),"")&amp;"")="0","",TRIM(IFERROR(INDEX($A13:$Y13,MATCH(Lists!$J$5,$A$1:$Y$1,0)),"")&amp;"")),""),"(unknown)")))</f>
        <v/>
      </c>
      <c r="AF13" s="22">
        <f>IF(AE13="","",IF(IFERROR(IF(TRIM(IFERROR(INDEX($A13:$Y13,MATCH(Lists!$J$6,$A$1:$Y$1,0)),"")&amp;"")="0","",TRIM(IFERROR(INDEX($A13:$Y13,MATCH(Lists!$J$6,$A$1:$Y$1,0)),"")&amp;"")),"")=Lists!$J$7,1,0))</f>
        <v/>
      </c>
      <c r="AG13" s="30">
        <f>IF(AE13="","",IFERROR(IF(ISNUMBER(IFERROR(INDEX($A13:$Y13,MATCH(Lists!$J$3,$A$1:$Y$1,0)),"")),INT(IFERROR(INDEX($A13:$Y13,MATCH(Lists!$J$3,$A$1:$Y$1,0)),"")),DATE(VALUE(LEFT(IFERROR(INDEX($A13:$Y13,MATCH(Lists!$J$3,$A$1:$Y$1,0)),""),4)),VALUE(MID(IFERROR(INDEX($A13:$Y13,MATCH(Lists!$J$3,$A$1:$Y$1,0)),""),6,2)),VALUE(MID(IFERROR(INDEX($A13:$Y13,MATCH(Lists!$J$3,$A$1:$Y$1,0)),""),9,2)))),""))</f>
        <v/>
      </c>
      <c r="AH13" s="22">
        <f>IF(AE13="",0,1)</f>
        <v/>
      </c>
    </row>
    <row r="14">
      <c r="Z14" s="28" t="n"/>
      <c r="AA14" s="23" t="n"/>
      <c r="AB14" s="23" t="n"/>
      <c r="AC14" s="31" t="n"/>
      <c r="AD14" s="28" t="n"/>
      <c r="AE14" s="22">
        <f>IF(COUNTA($A14:$Y14)=0,"",IF(IFERROR(IF(TRIM(IFERROR(INDEX($A14:$Y14,MATCH(Lists!$J$4,$A$1:$Y$1,0)),"")&amp;"")="0","",TRIM(IFERROR(INDEX($A14:$Y14,MATCH(Lists!$J$4,$A$1:$Y$1,0)),"")&amp;"")),"")&lt;&gt;"",LOWER(IFERROR(IF(TRIM(IFERROR(INDEX($A14:$Y14,MATCH(Lists!$J$4,$A$1:$Y$1,0)),"")&amp;"")="0","",TRIM(IFERROR(INDEX($A14:$Y14,MATCH(Lists!$J$4,$A$1:$Y$1,0)),"")&amp;"")),"")),IF(IFERROR(IF(TRIM(IFERROR(INDEX($A14:$Y14,MATCH(Lists!$J$5,$A$1:$Y$1,0)),"")&amp;"")="0","",TRIM(IFERROR(INDEX($A14:$Y14,MATCH(Lists!$J$5,$A$1:$Y$1,0)),"")&amp;"")),"")&lt;&gt;"",IFERROR(IF(TRIM(IFERROR(INDEX($A14:$Y14,MATCH(Lists!$J$5,$A$1:$Y$1,0)),"")&amp;"")="0","",TRIM(IFERROR(INDEX($A14:$Y14,MATCH(Lists!$J$5,$A$1:$Y$1,0)),"")&amp;"")),""),"(unknown)")))</f>
        <v/>
      </c>
      <c r="AF14" s="22">
        <f>IF(AE14="","",IF(IFERROR(IF(TRIM(IFERROR(INDEX($A14:$Y14,MATCH(Lists!$J$6,$A$1:$Y$1,0)),"")&amp;"")="0","",TRIM(IFERROR(INDEX($A14:$Y14,MATCH(Lists!$J$6,$A$1:$Y$1,0)),"")&amp;"")),"")=Lists!$J$7,1,0))</f>
        <v/>
      </c>
      <c r="AG14" s="30">
        <f>IF(AE14="","",IFERROR(IF(ISNUMBER(IFERROR(INDEX($A14:$Y14,MATCH(Lists!$J$3,$A$1:$Y$1,0)),"")),INT(IFERROR(INDEX($A14:$Y14,MATCH(Lists!$J$3,$A$1:$Y$1,0)),"")),DATE(VALUE(LEFT(IFERROR(INDEX($A14:$Y14,MATCH(Lists!$J$3,$A$1:$Y$1,0)),""),4)),VALUE(MID(IFERROR(INDEX($A14:$Y14,MATCH(Lists!$J$3,$A$1:$Y$1,0)),""),6,2)),VALUE(MID(IFERROR(INDEX($A14:$Y14,MATCH(Lists!$J$3,$A$1:$Y$1,0)),""),9,2)))),""))</f>
        <v/>
      </c>
      <c r="AH14" s="22">
        <f>IF(AE14="",0,1)</f>
        <v/>
      </c>
    </row>
    <row r="15">
      <c r="Z15" s="28" t="n"/>
      <c r="AA15" s="23" t="n"/>
      <c r="AB15" s="23" t="n"/>
      <c r="AC15" s="31" t="n"/>
      <c r="AD15" s="28" t="n"/>
      <c r="AE15" s="22">
        <f>IF(COUNTA($A15:$Y15)=0,"",IF(IFERROR(IF(TRIM(IFERROR(INDEX($A15:$Y15,MATCH(Lists!$J$4,$A$1:$Y$1,0)),"")&amp;"")="0","",TRIM(IFERROR(INDEX($A15:$Y15,MATCH(Lists!$J$4,$A$1:$Y$1,0)),"")&amp;"")),"")&lt;&gt;"",LOWER(IFERROR(IF(TRIM(IFERROR(INDEX($A15:$Y15,MATCH(Lists!$J$4,$A$1:$Y$1,0)),"")&amp;"")="0","",TRIM(IFERROR(INDEX($A15:$Y15,MATCH(Lists!$J$4,$A$1:$Y$1,0)),"")&amp;"")),"")),IF(IFERROR(IF(TRIM(IFERROR(INDEX($A15:$Y15,MATCH(Lists!$J$5,$A$1:$Y$1,0)),"")&amp;"")="0","",TRIM(IFERROR(INDEX($A15:$Y15,MATCH(Lists!$J$5,$A$1:$Y$1,0)),"")&amp;"")),"")&lt;&gt;"",IFERROR(IF(TRIM(IFERROR(INDEX($A15:$Y15,MATCH(Lists!$J$5,$A$1:$Y$1,0)),"")&amp;"")="0","",TRIM(IFERROR(INDEX($A15:$Y15,MATCH(Lists!$J$5,$A$1:$Y$1,0)),"")&amp;"")),""),"(unknown)")))</f>
        <v/>
      </c>
      <c r="AF15" s="22">
        <f>IF(AE15="","",IF(IFERROR(IF(TRIM(IFERROR(INDEX($A15:$Y15,MATCH(Lists!$J$6,$A$1:$Y$1,0)),"")&amp;"")="0","",TRIM(IFERROR(INDEX($A15:$Y15,MATCH(Lists!$J$6,$A$1:$Y$1,0)),"")&amp;"")),"")=Lists!$J$7,1,0))</f>
        <v/>
      </c>
      <c r="AG15" s="30">
        <f>IF(AE15="","",IFERROR(IF(ISNUMBER(IFERROR(INDEX($A15:$Y15,MATCH(Lists!$J$3,$A$1:$Y$1,0)),"")),INT(IFERROR(INDEX($A15:$Y15,MATCH(Lists!$J$3,$A$1:$Y$1,0)),"")),DATE(VALUE(LEFT(IFERROR(INDEX($A15:$Y15,MATCH(Lists!$J$3,$A$1:$Y$1,0)),""),4)),VALUE(MID(IFERROR(INDEX($A15:$Y15,MATCH(Lists!$J$3,$A$1:$Y$1,0)),""),6,2)),VALUE(MID(IFERROR(INDEX($A15:$Y15,MATCH(Lists!$J$3,$A$1:$Y$1,0)),""),9,2)))),""))</f>
        <v/>
      </c>
      <c r="AH15" s="22">
        <f>IF(AE15="",0,1)</f>
        <v/>
      </c>
    </row>
    <row r="16">
      <c r="Z16" s="28" t="n"/>
      <c r="AA16" s="23" t="n"/>
      <c r="AB16" s="23" t="n"/>
      <c r="AC16" s="31" t="n"/>
      <c r="AD16" s="28" t="n"/>
      <c r="AE16" s="22">
        <f>IF(COUNTA($A16:$Y16)=0,"",IF(IFERROR(IF(TRIM(IFERROR(INDEX($A16:$Y16,MATCH(Lists!$J$4,$A$1:$Y$1,0)),"")&amp;"")="0","",TRIM(IFERROR(INDEX($A16:$Y16,MATCH(Lists!$J$4,$A$1:$Y$1,0)),"")&amp;"")),"")&lt;&gt;"",LOWER(IFERROR(IF(TRIM(IFERROR(INDEX($A16:$Y16,MATCH(Lists!$J$4,$A$1:$Y$1,0)),"")&amp;"")="0","",TRIM(IFERROR(INDEX($A16:$Y16,MATCH(Lists!$J$4,$A$1:$Y$1,0)),"")&amp;"")),"")),IF(IFERROR(IF(TRIM(IFERROR(INDEX($A16:$Y16,MATCH(Lists!$J$5,$A$1:$Y$1,0)),"")&amp;"")="0","",TRIM(IFERROR(INDEX($A16:$Y16,MATCH(Lists!$J$5,$A$1:$Y$1,0)),"")&amp;"")),"")&lt;&gt;"",IFERROR(IF(TRIM(IFERROR(INDEX($A16:$Y16,MATCH(Lists!$J$5,$A$1:$Y$1,0)),"")&amp;"")="0","",TRIM(IFERROR(INDEX($A16:$Y16,MATCH(Lists!$J$5,$A$1:$Y$1,0)),"")&amp;"")),""),"(unknown)")))</f>
        <v/>
      </c>
      <c r="AF16" s="22">
        <f>IF(AE16="","",IF(IFERROR(IF(TRIM(IFERROR(INDEX($A16:$Y16,MATCH(Lists!$J$6,$A$1:$Y$1,0)),"")&amp;"")="0","",TRIM(IFERROR(INDEX($A16:$Y16,MATCH(Lists!$J$6,$A$1:$Y$1,0)),"")&amp;"")),"")=Lists!$J$7,1,0))</f>
        <v/>
      </c>
      <c r="AG16" s="30">
        <f>IF(AE16="","",IFERROR(IF(ISNUMBER(IFERROR(INDEX($A16:$Y16,MATCH(Lists!$J$3,$A$1:$Y$1,0)),"")),INT(IFERROR(INDEX($A16:$Y16,MATCH(Lists!$J$3,$A$1:$Y$1,0)),"")),DATE(VALUE(LEFT(IFERROR(INDEX($A16:$Y16,MATCH(Lists!$J$3,$A$1:$Y$1,0)),""),4)),VALUE(MID(IFERROR(INDEX($A16:$Y16,MATCH(Lists!$J$3,$A$1:$Y$1,0)),""),6,2)),VALUE(MID(IFERROR(INDEX($A16:$Y16,MATCH(Lists!$J$3,$A$1:$Y$1,0)),""),9,2)))),""))</f>
        <v/>
      </c>
      <c r="AH16" s="22">
        <f>IF(AE16="",0,1)</f>
        <v/>
      </c>
    </row>
    <row r="17">
      <c r="Z17" s="28" t="n"/>
      <c r="AA17" s="23" t="n"/>
      <c r="AB17" s="23" t="n"/>
      <c r="AC17" s="31" t="n"/>
      <c r="AD17" s="28" t="n"/>
      <c r="AE17" s="22">
        <f>IF(COUNTA($A17:$Y17)=0,"",IF(IFERROR(IF(TRIM(IFERROR(INDEX($A17:$Y17,MATCH(Lists!$J$4,$A$1:$Y$1,0)),"")&amp;"")="0","",TRIM(IFERROR(INDEX($A17:$Y17,MATCH(Lists!$J$4,$A$1:$Y$1,0)),"")&amp;"")),"")&lt;&gt;"",LOWER(IFERROR(IF(TRIM(IFERROR(INDEX($A17:$Y17,MATCH(Lists!$J$4,$A$1:$Y$1,0)),"")&amp;"")="0","",TRIM(IFERROR(INDEX($A17:$Y17,MATCH(Lists!$J$4,$A$1:$Y$1,0)),"")&amp;"")),"")),IF(IFERROR(IF(TRIM(IFERROR(INDEX($A17:$Y17,MATCH(Lists!$J$5,$A$1:$Y$1,0)),"")&amp;"")="0","",TRIM(IFERROR(INDEX($A17:$Y17,MATCH(Lists!$J$5,$A$1:$Y$1,0)),"")&amp;"")),"")&lt;&gt;"",IFERROR(IF(TRIM(IFERROR(INDEX($A17:$Y17,MATCH(Lists!$J$5,$A$1:$Y$1,0)),"")&amp;"")="0","",TRIM(IFERROR(INDEX($A17:$Y17,MATCH(Lists!$J$5,$A$1:$Y$1,0)),"")&amp;"")),""),"(unknown)")))</f>
        <v/>
      </c>
      <c r="AF17" s="22">
        <f>IF(AE17="","",IF(IFERROR(IF(TRIM(IFERROR(INDEX($A17:$Y17,MATCH(Lists!$J$6,$A$1:$Y$1,0)),"")&amp;"")="0","",TRIM(IFERROR(INDEX($A17:$Y17,MATCH(Lists!$J$6,$A$1:$Y$1,0)),"")&amp;"")),"")=Lists!$J$7,1,0))</f>
        <v/>
      </c>
      <c r="AG17" s="30">
        <f>IF(AE17="","",IFERROR(IF(ISNUMBER(IFERROR(INDEX($A17:$Y17,MATCH(Lists!$J$3,$A$1:$Y$1,0)),"")),INT(IFERROR(INDEX($A17:$Y17,MATCH(Lists!$J$3,$A$1:$Y$1,0)),"")),DATE(VALUE(LEFT(IFERROR(INDEX($A17:$Y17,MATCH(Lists!$J$3,$A$1:$Y$1,0)),""),4)),VALUE(MID(IFERROR(INDEX($A17:$Y17,MATCH(Lists!$J$3,$A$1:$Y$1,0)),""),6,2)),VALUE(MID(IFERROR(INDEX($A17:$Y17,MATCH(Lists!$J$3,$A$1:$Y$1,0)),""),9,2)))),""))</f>
        <v/>
      </c>
      <c r="AH17" s="22">
        <f>IF(AE17="",0,1)</f>
        <v/>
      </c>
    </row>
    <row r="18">
      <c r="Z18" s="28" t="n"/>
      <c r="AA18" s="23" t="n"/>
      <c r="AB18" s="23" t="n"/>
      <c r="AC18" s="31" t="n"/>
      <c r="AD18" s="28" t="n"/>
      <c r="AE18" s="22">
        <f>IF(COUNTA($A18:$Y18)=0,"",IF(IFERROR(IF(TRIM(IFERROR(INDEX($A18:$Y18,MATCH(Lists!$J$4,$A$1:$Y$1,0)),"")&amp;"")="0","",TRIM(IFERROR(INDEX($A18:$Y18,MATCH(Lists!$J$4,$A$1:$Y$1,0)),"")&amp;"")),"")&lt;&gt;"",LOWER(IFERROR(IF(TRIM(IFERROR(INDEX($A18:$Y18,MATCH(Lists!$J$4,$A$1:$Y$1,0)),"")&amp;"")="0","",TRIM(IFERROR(INDEX($A18:$Y18,MATCH(Lists!$J$4,$A$1:$Y$1,0)),"")&amp;"")),"")),IF(IFERROR(IF(TRIM(IFERROR(INDEX($A18:$Y18,MATCH(Lists!$J$5,$A$1:$Y$1,0)),"")&amp;"")="0","",TRIM(IFERROR(INDEX($A18:$Y18,MATCH(Lists!$J$5,$A$1:$Y$1,0)),"")&amp;"")),"")&lt;&gt;"",IFERROR(IF(TRIM(IFERROR(INDEX($A18:$Y18,MATCH(Lists!$J$5,$A$1:$Y$1,0)),"")&amp;"")="0","",TRIM(IFERROR(INDEX($A18:$Y18,MATCH(Lists!$J$5,$A$1:$Y$1,0)),"")&amp;"")),""),"(unknown)")))</f>
        <v/>
      </c>
      <c r="AF18" s="22">
        <f>IF(AE18="","",IF(IFERROR(IF(TRIM(IFERROR(INDEX($A18:$Y18,MATCH(Lists!$J$6,$A$1:$Y$1,0)),"")&amp;"")="0","",TRIM(IFERROR(INDEX($A18:$Y18,MATCH(Lists!$J$6,$A$1:$Y$1,0)),"")&amp;"")),"")=Lists!$J$7,1,0))</f>
        <v/>
      </c>
      <c r="AG18" s="30">
        <f>IF(AE18="","",IFERROR(IF(ISNUMBER(IFERROR(INDEX($A18:$Y18,MATCH(Lists!$J$3,$A$1:$Y$1,0)),"")),INT(IFERROR(INDEX($A18:$Y18,MATCH(Lists!$J$3,$A$1:$Y$1,0)),"")),DATE(VALUE(LEFT(IFERROR(INDEX($A18:$Y18,MATCH(Lists!$J$3,$A$1:$Y$1,0)),""),4)),VALUE(MID(IFERROR(INDEX($A18:$Y18,MATCH(Lists!$J$3,$A$1:$Y$1,0)),""),6,2)),VALUE(MID(IFERROR(INDEX($A18:$Y18,MATCH(Lists!$J$3,$A$1:$Y$1,0)),""),9,2)))),""))</f>
        <v/>
      </c>
      <c r="AH18" s="22">
        <f>IF(AE18="",0,1)</f>
        <v/>
      </c>
    </row>
    <row r="19">
      <c r="Z19" s="28" t="n"/>
      <c r="AA19" s="23" t="n"/>
      <c r="AB19" s="23" t="n"/>
      <c r="AC19" s="31" t="n"/>
      <c r="AD19" s="28" t="n"/>
      <c r="AE19" s="22">
        <f>IF(COUNTA($A19:$Y19)=0,"",IF(IFERROR(IF(TRIM(IFERROR(INDEX($A19:$Y19,MATCH(Lists!$J$4,$A$1:$Y$1,0)),"")&amp;"")="0","",TRIM(IFERROR(INDEX($A19:$Y19,MATCH(Lists!$J$4,$A$1:$Y$1,0)),"")&amp;"")),"")&lt;&gt;"",LOWER(IFERROR(IF(TRIM(IFERROR(INDEX($A19:$Y19,MATCH(Lists!$J$4,$A$1:$Y$1,0)),"")&amp;"")="0","",TRIM(IFERROR(INDEX($A19:$Y19,MATCH(Lists!$J$4,$A$1:$Y$1,0)),"")&amp;"")),"")),IF(IFERROR(IF(TRIM(IFERROR(INDEX($A19:$Y19,MATCH(Lists!$J$5,$A$1:$Y$1,0)),"")&amp;"")="0","",TRIM(IFERROR(INDEX($A19:$Y19,MATCH(Lists!$J$5,$A$1:$Y$1,0)),"")&amp;"")),"")&lt;&gt;"",IFERROR(IF(TRIM(IFERROR(INDEX($A19:$Y19,MATCH(Lists!$J$5,$A$1:$Y$1,0)),"")&amp;"")="0","",TRIM(IFERROR(INDEX($A19:$Y19,MATCH(Lists!$J$5,$A$1:$Y$1,0)),"")&amp;"")),""),"(unknown)")))</f>
        <v/>
      </c>
      <c r="AF19" s="22">
        <f>IF(AE19="","",IF(IFERROR(IF(TRIM(IFERROR(INDEX($A19:$Y19,MATCH(Lists!$J$6,$A$1:$Y$1,0)),"")&amp;"")="0","",TRIM(IFERROR(INDEX($A19:$Y19,MATCH(Lists!$J$6,$A$1:$Y$1,0)),"")&amp;"")),"")=Lists!$J$7,1,0))</f>
        <v/>
      </c>
      <c r="AG19" s="30">
        <f>IF(AE19="","",IFERROR(IF(ISNUMBER(IFERROR(INDEX($A19:$Y19,MATCH(Lists!$J$3,$A$1:$Y$1,0)),"")),INT(IFERROR(INDEX($A19:$Y19,MATCH(Lists!$J$3,$A$1:$Y$1,0)),"")),DATE(VALUE(LEFT(IFERROR(INDEX($A19:$Y19,MATCH(Lists!$J$3,$A$1:$Y$1,0)),""),4)),VALUE(MID(IFERROR(INDEX($A19:$Y19,MATCH(Lists!$J$3,$A$1:$Y$1,0)),""),6,2)),VALUE(MID(IFERROR(INDEX($A19:$Y19,MATCH(Lists!$J$3,$A$1:$Y$1,0)),""),9,2)))),""))</f>
        <v/>
      </c>
      <c r="AH19" s="22">
        <f>IF(AE19="",0,1)</f>
        <v/>
      </c>
    </row>
    <row r="20">
      <c r="Z20" s="28" t="n"/>
      <c r="AA20" s="23" t="n"/>
      <c r="AB20" s="23" t="n"/>
      <c r="AC20" s="31" t="n"/>
      <c r="AD20" s="28" t="n"/>
      <c r="AE20" s="22">
        <f>IF(COUNTA($A20:$Y20)=0,"",IF(IFERROR(IF(TRIM(IFERROR(INDEX($A20:$Y20,MATCH(Lists!$J$4,$A$1:$Y$1,0)),"")&amp;"")="0","",TRIM(IFERROR(INDEX($A20:$Y20,MATCH(Lists!$J$4,$A$1:$Y$1,0)),"")&amp;"")),"")&lt;&gt;"",LOWER(IFERROR(IF(TRIM(IFERROR(INDEX($A20:$Y20,MATCH(Lists!$J$4,$A$1:$Y$1,0)),"")&amp;"")="0","",TRIM(IFERROR(INDEX($A20:$Y20,MATCH(Lists!$J$4,$A$1:$Y$1,0)),"")&amp;"")),"")),IF(IFERROR(IF(TRIM(IFERROR(INDEX($A20:$Y20,MATCH(Lists!$J$5,$A$1:$Y$1,0)),"")&amp;"")="0","",TRIM(IFERROR(INDEX($A20:$Y20,MATCH(Lists!$J$5,$A$1:$Y$1,0)),"")&amp;"")),"")&lt;&gt;"",IFERROR(IF(TRIM(IFERROR(INDEX($A20:$Y20,MATCH(Lists!$J$5,$A$1:$Y$1,0)),"")&amp;"")="0","",TRIM(IFERROR(INDEX($A20:$Y20,MATCH(Lists!$J$5,$A$1:$Y$1,0)),"")&amp;"")),""),"(unknown)")))</f>
        <v/>
      </c>
      <c r="AF20" s="22">
        <f>IF(AE20="","",IF(IFERROR(IF(TRIM(IFERROR(INDEX($A20:$Y20,MATCH(Lists!$J$6,$A$1:$Y$1,0)),"")&amp;"")="0","",TRIM(IFERROR(INDEX($A20:$Y20,MATCH(Lists!$J$6,$A$1:$Y$1,0)),"")&amp;"")),"")=Lists!$J$7,1,0))</f>
        <v/>
      </c>
      <c r="AG20" s="30">
        <f>IF(AE20="","",IFERROR(IF(ISNUMBER(IFERROR(INDEX($A20:$Y20,MATCH(Lists!$J$3,$A$1:$Y$1,0)),"")),INT(IFERROR(INDEX($A20:$Y20,MATCH(Lists!$J$3,$A$1:$Y$1,0)),"")),DATE(VALUE(LEFT(IFERROR(INDEX($A20:$Y20,MATCH(Lists!$J$3,$A$1:$Y$1,0)),""),4)),VALUE(MID(IFERROR(INDEX($A20:$Y20,MATCH(Lists!$J$3,$A$1:$Y$1,0)),""),6,2)),VALUE(MID(IFERROR(INDEX($A20:$Y20,MATCH(Lists!$J$3,$A$1:$Y$1,0)),""),9,2)))),""))</f>
        <v/>
      </c>
      <c r="AH20" s="22">
        <f>IF(AE20="",0,1)</f>
        <v/>
      </c>
    </row>
    <row r="21">
      <c r="Z21" s="28" t="n"/>
      <c r="AA21" s="23" t="n"/>
      <c r="AB21" s="23" t="n"/>
      <c r="AC21" s="31" t="n"/>
      <c r="AD21" s="28" t="n"/>
      <c r="AE21" s="22">
        <f>IF(COUNTA($A21:$Y21)=0,"",IF(IFERROR(IF(TRIM(IFERROR(INDEX($A21:$Y21,MATCH(Lists!$J$4,$A$1:$Y$1,0)),"")&amp;"")="0","",TRIM(IFERROR(INDEX($A21:$Y21,MATCH(Lists!$J$4,$A$1:$Y$1,0)),"")&amp;"")),"")&lt;&gt;"",LOWER(IFERROR(IF(TRIM(IFERROR(INDEX($A21:$Y21,MATCH(Lists!$J$4,$A$1:$Y$1,0)),"")&amp;"")="0","",TRIM(IFERROR(INDEX($A21:$Y21,MATCH(Lists!$J$4,$A$1:$Y$1,0)),"")&amp;"")),"")),IF(IFERROR(IF(TRIM(IFERROR(INDEX($A21:$Y21,MATCH(Lists!$J$5,$A$1:$Y$1,0)),"")&amp;"")="0","",TRIM(IFERROR(INDEX($A21:$Y21,MATCH(Lists!$J$5,$A$1:$Y$1,0)),"")&amp;"")),"")&lt;&gt;"",IFERROR(IF(TRIM(IFERROR(INDEX($A21:$Y21,MATCH(Lists!$J$5,$A$1:$Y$1,0)),"")&amp;"")="0","",TRIM(IFERROR(INDEX($A21:$Y21,MATCH(Lists!$J$5,$A$1:$Y$1,0)),"")&amp;"")),""),"(unknown)")))</f>
        <v/>
      </c>
      <c r="AF21" s="22">
        <f>IF(AE21="","",IF(IFERROR(IF(TRIM(IFERROR(INDEX($A21:$Y21,MATCH(Lists!$J$6,$A$1:$Y$1,0)),"")&amp;"")="0","",TRIM(IFERROR(INDEX($A21:$Y21,MATCH(Lists!$J$6,$A$1:$Y$1,0)),"")&amp;"")),"")=Lists!$J$7,1,0))</f>
        <v/>
      </c>
      <c r="AG21" s="30">
        <f>IF(AE21="","",IFERROR(IF(ISNUMBER(IFERROR(INDEX($A21:$Y21,MATCH(Lists!$J$3,$A$1:$Y$1,0)),"")),INT(IFERROR(INDEX($A21:$Y21,MATCH(Lists!$J$3,$A$1:$Y$1,0)),"")),DATE(VALUE(LEFT(IFERROR(INDEX($A21:$Y21,MATCH(Lists!$J$3,$A$1:$Y$1,0)),""),4)),VALUE(MID(IFERROR(INDEX($A21:$Y21,MATCH(Lists!$J$3,$A$1:$Y$1,0)),""),6,2)),VALUE(MID(IFERROR(INDEX($A21:$Y21,MATCH(Lists!$J$3,$A$1:$Y$1,0)),""),9,2)))),""))</f>
        <v/>
      </c>
      <c r="AH21" s="22">
        <f>IF(AE21="",0,1)</f>
        <v/>
      </c>
    </row>
    <row r="22">
      <c r="Z22" s="28" t="n"/>
      <c r="AA22" s="23" t="n"/>
      <c r="AB22" s="23" t="n"/>
      <c r="AC22" s="31" t="n"/>
      <c r="AD22" s="28" t="n"/>
      <c r="AE22" s="22">
        <f>IF(COUNTA($A22:$Y22)=0,"",IF(IFERROR(IF(TRIM(IFERROR(INDEX($A22:$Y22,MATCH(Lists!$J$4,$A$1:$Y$1,0)),"")&amp;"")="0","",TRIM(IFERROR(INDEX($A22:$Y22,MATCH(Lists!$J$4,$A$1:$Y$1,0)),"")&amp;"")),"")&lt;&gt;"",LOWER(IFERROR(IF(TRIM(IFERROR(INDEX($A22:$Y22,MATCH(Lists!$J$4,$A$1:$Y$1,0)),"")&amp;"")="0","",TRIM(IFERROR(INDEX($A22:$Y22,MATCH(Lists!$J$4,$A$1:$Y$1,0)),"")&amp;"")),"")),IF(IFERROR(IF(TRIM(IFERROR(INDEX($A22:$Y22,MATCH(Lists!$J$5,$A$1:$Y$1,0)),"")&amp;"")="0","",TRIM(IFERROR(INDEX($A22:$Y22,MATCH(Lists!$J$5,$A$1:$Y$1,0)),"")&amp;"")),"")&lt;&gt;"",IFERROR(IF(TRIM(IFERROR(INDEX($A22:$Y22,MATCH(Lists!$J$5,$A$1:$Y$1,0)),"")&amp;"")="0","",TRIM(IFERROR(INDEX($A22:$Y22,MATCH(Lists!$J$5,$A$1:$Y$1,0)),"")&amp;"")),""),"(unknown)")))</f>
        <v/>
      </c>
      <c r="AF22" s="22">
        <f>IF(AE22="","",IF(IFERROR(IF(TRIM(IFERROR(INDEX($A22:$Y22,MATCH(Lists!$J$6,$A$1:$Y$1,0)),"")&amp;"")="0","",TRIM(IFERROR(INDEX($A22:$Y22,MATCH(Lists!$J$6,$A$1:$Y$1,0)),"")&amp;"")),"")=Lists!$J$7,1,0))</f>
        <v/>
      </c>
      <c r="AG22" s="30">
        <f>IF(AE22="","",IFERROR(IF(ISNUMBER(IFERROR(INDEX($A22:$Y22,MATCH(Lists!$J$3,$A$1:$Y$1,0)),"")),INT(IFERROR(INDEX($A22:$Y22,MATCH(Lists!$J$3,$A$1:$Y$1,0)),"")),DATE(VALUE(LEFT(IFERROR(INDEX($A22:$Y22,MATCH(Lists!$J$3,$A$1:$Y$1,0)),""),4)),VALUE(MID(IFERROR(INDEX($A22:$Y22,MATCH(Lists!$J$3,$A$1:$Y$1,0)),""),6,2)),VALUE(MID(IFERROR(INDEX($A22:$Y22,MATCH(Lists!$J$3,$A$1:$Y$1,0)),""),9,2)))),""))</f>
        <v/>
      </c>
      <c r="AH22" s="22">
        <f>IF(AE22="",0,1)</f>
        <v/>
      </c>
    </row>
    <row r="23">
      <c r="Z23" s="28" t="n"/>
      <c r="AA23" s="23" t="n"/>
      <c r="AB23" s="23" t="n"/>
      <c r="AC23" s="31" t="n"/>
      <c r="AD23" s="28" t="n"/>
      <c r="AE23" s="22">
        <f>IF(COUNTA($A23:$Y23)=0,"",IF(IFERROR(IF(TRIM(IFERROR(INDEX($A23:$Y23,MATCH(Lists!$J$4,$A$1:$Y$1,0)),"")&amp;"")="0","",TRIM(IFERROR(INDEX($A23:$Y23,MATCH(Lists!$J$4,$A$1:$Y$1,0)),"")&amp;"")),"")&lt;&gt;"",LOWER(IFERROR(IF(TRIM(IFERROR(INDEX($A23:$Y23,MATCH(Lists!$J$4,$A$1:$Y$1,0)),"")&amp;"")="0","",TRIM(IFERROR(INDEX($A23:$Y23,MATCH(Lists!$J$4,$A$1:$Y$1,0)),"")&amp;"")),"")),IF(IFERROR(IF(TRIM(IFERROR(INDEX($A23:$Y23,MATCH(Lists!$J$5,$A$1:$Y$1,0)),"")&amp;"")="0","",TRIM(IFERROR(INDEX($A23:$Y23,MATCH(Lists!$J$5,$A$1:$Y$1,0)),"")&amp;"")),"")&lt;&gt;"",IFERROR(IF(TRIM(IFERROR(INDEX($A23:$Y23,MATCH(Lists!$J$5,$A$1:$Y$1,0)),"")&amp;"")="0","",TRIM(IFERROR(INDEX($A23:$Y23,MATCH(Lists!$J$5,$A$1:$Y$1,0)),"")&amp;"")),""),"(unknown)")))</f>
        <v/>
      </c>
      <c r="AF23" s="22">
        <f>IF(AE23="","",IF(IFERROR(IF(TRIM(IFERROR(INDEX($A23:$Y23,MATCH(Lists!$J$6,$A$1:$Y$1,0)),"")&amp;"")="0","",TRIM(IFERROR(INDEX($A23:$Y23,MATCH(Lists!$J$6,$A$1:$Y$1,0)),"")&amp;"")),"")=Lists!$J$7,1,0))</f>
        <v/>
      </c>
      <c r="AG23" s="30">
        <f>IF(AE23="","",IFERROR(IF(ISNUMBER(IFERROR(INDEX($A23:$Y23,MATCH(Lists!$J$3,$A$1:$Y$1,0)),"")),INT(IFERROR(INDEX($A23:$Y23,MATCH(Lists!$J$3,$A$1:$Y$1,0)),"")),DATE(VALUE(LEFT(IFERROR(INDEX($A23:$Y23,MATCH(Lists!$J$3,$A$1:$Y$1,0)),""),4)),VALUE(MID(IFERROR(INDEX($A23:$Y23,MATCH(Lists!$J$3,$A$1:$Y$1,0)),""),6,2)),VALUE(MID(IFERROR(INDEX($A23:$Y23,MATCH(Lists!$J$3,$A$1:$Y$1,0)),""),9,2)))),""))</f>
        <v/>
      </c>
      <c r="AH23" s="22">
        <f>IF(AE23="",0,1)</f>
        <v/>
      </c>
    </row>
    <row r="24">
      <c r="Z24" s="28" t="n"/>
      <c r="AA24" s="23" t="n"/>
      <c r="AB24" s="23" t="n"/>
      <c r="AC24" s="31" t="n"/>
      <c r="AD24" s="28" t="n"/>
      <c r="AE24" s="22">
        <f>IF(COUNTA($A24:$Y24)=0,"",IF(IFERROR(IF(TRIM(IFERROR(INDEX($A24:$Y24,MATCH(Lists!$J$4,$A$1:$Y$1,0)),"")&amp;"")="0","",TRIM(IFERROR(INDEX($A24:$Y24,MATCH(Lists!$J$4,$A$1:$Y$1,0)),"")&amp;"")),"")&lt;&gt;"",LOWER(IFERROR(IF(TRIM(IFERROR(INDEX($A24:$Y24,MATCH(Lists!$J$4,$A$1:$Y$1,0)),"")&amp;"")="0","",TRIM(IFERROR(INDEX($A24:$Y24,MATCH(Lists!$J$4,$A$1:$Y$1,0)),"")&amp;"")),"")),IF(IFERROR(IF(TRIM(IFERROR(INDEX($A24:$Y24,MATCH(Lists!$J$5,$A$1:$Y$1,0)),"")&amp;"")="0","",TRIM(IFERROR(INDEX($A24:$Y24,MATCH(Lists!$J$5,$A$1:$Y$1,0)),"")&amp;"")),"")&lt;&gt;"",IFERROR(IF(TRIM(IFERROR(INDEX($A24:$Y24,MATCH(Lists!$J$5,$A$1:$Y$1,0)),"")&amp;"")="0","",TRIM(IFERROR(INDEX($A24:$Y24,MATCH(Lists!$J$5,$A$1:$Y$1,0)),"")&amp;"")),""),"(unknown)")))</f>
        <v/>
      </c>
      <c r="AF24" s="22">
        <f>IF(AE24="","",IF(IFERROR(IF(TRIM(IFERROR(INDEX($A24:$Y24,MATCH(Lists!$J$6,$A$1:$Y$1,0)),"")&amp;"")="0","",TRIM(IFERROR(INDEX($A24:$Y24,MATCH(Lists!$J$6,$A$1:$Y$1,0)),"")&amp;"")),"")=Lists!$J$7,1,0))</f>
        <v/>
      </c>
      <c r="AG24" s="30">
        <f>IF(AE24="","",IFERROR(IF(ISNUMBER(IFERROR(INDEX($A24:$Y24,MATCH(Lists!$J$3,$A$1:$Y$1,0)),"")),INT(IFERROR(INDEX($A24:$Y24,MATCH(Lists!$J$3,$A$1:$Y$1,0)),"")),DATE(VALUE(LEFT(IFERROR(INDEX($A24:$Y24,MATCH(Lists!$J$3,$A$1:$Y$1,0)),""),4)),VALUE(MID(IFERROR(INDEX($A24:$Y24,MATCH(Lists!$J$3,$A$1:$Y$1,0)),""),6,2)),VALUE(MID(IFERROR(INDEX($A24:$Y24,MATCH(Lists!$J$3,$A$1:$Y$1,0)),""),9,2)))),""))</f>
        <v/>
      </c>
      <c r="AH24" s="22">
        <f>IF(AE24="",0,1)</f>
        <v/>
      </c>
    </row>
    <row r="25">
      <c r="Z25" s="28" t="n"/>
      <c r="AA25" s="23" t="n"/>
      <c r="AB25" s="23" t="n"/>
      <c r="AC25" s="31" t="n"/>
      <c r="AD25" s="28" t="n"/>
      <c r="AE25" s="22">
        <f>IF(COUNTA($A25:$Y25)=0,"",IF(IFERROR(IF(TRIM(IFERROR(INDEX($A25:$Y25,MATCH(Lists!$J$4,$A$1:$Y$1,0)),"")&amp;"")="0","",TRIM(IFERROR(INDEX($A25:$Y25,MATCH(Lists!$J$4,$A$1:$Y$1,0)),"")&amp;"")),"")&lt;&gt;"",LOWER(IFERROR(IF(TRIM(IFERROR(INDEX($A25:$Y25,MATCH(Lists!$J$4,$A$1:$Y$1,0)),"")&amp;"")="0","",TRIM(IFERROR(INDEX($A25:$Y25,MATCH(Lists!$J$4,$A$1:$Y$1,0)),"")&amp;"")),"")),IF(IFERROR(IF(TRIM(IFERROR(INDEX($A25:$Y25,MATCH(Lists!$J$5,$A$1:$Y$1,0)),"")&amp;"")="0","",TRIM(IFERROR(INDEX($A25:$Y25,MATCH(Lists!$J$5,$A$1:$Y$1,0)),"")&amp;"")),"")&lt;&gt;"",IFERROR(IF(TRIM(IFERROR(INDEX($A25:$Y25,MATCH(Lists!$J$5,$A$1:$Y$1,0)),"")&amp;"")="0","",TRIM(IFERROR(INDEX($A25:$Y25,MATCH(Lists!$J$5,$A$1:$Y$1,0)),"")&amp;"")),""),"(unknown)")))</f>
        <v/>
      </c>
      <c r="AF25" s="22">
        <f>IF(AE25="","",IF(IFERROR(IF(TRIM(IFERROR(INDEX($A25:$Y25,MATCH(Lists!$J$6,$A$1:$Y$1,0)),"")&amp;"")="0","",TRIM(IFERROR(INDEX($A25:$Y25,MATCH(Lists!$J$6,$A$1:$Y$1,0)),"")&amp;"")),"")=Lists!$J$7,1,0))</f>
        <v/>
      </c>
      <c r="AG25" s="30">
        <f>IF(AE25="","",IFERROR(IF(ISNUMBER(IFERROR(INDEX($A25:$Y25,MATCH(Lists!$J$3,$A$1:$Y$1,0)),"")),INT(IFERROR(INDEX($A25:$Y25,MATCH(Lists!$J$3,$A$1:$Y$1,0)),"")),DATE(VALUE(LEFT(IFERROR(INDEX($A25:$Y25,MATCH(Lists!$J$3,$A$1:$Y$1,0)),""),4)),VALUE(MID(IFERROR(INDEX($A25:$Y25,MATCH(Lists!$J$3,$A$1:$Y$1,0)),""),6,2)),VALUE(MID(IFERROR(INDEX($A25:$Y25,MATCH(Lists!$J$3,$A$1:$Y$1,0)),""),9,2)))),""))</f>
        <v/>
      </c>
      <c r="AH25" s="22">
        <f>IF(AE25="",0,1)</f>
        <v/>
      </c>
    </row>
    <row r="26">
      <c r="Z26" s="28" t="n"/>
      <c r="AA26" s="23" t="n"/>
      <c r="AB26" s="23" t="n"/>
      <c r="AC26" s="31" t="n"/>
      <c r="AD26" s="28" t="n"/>
      <c r="AE26" s="22">
        <f>IF(COUNTA($A26:$Y26)=0,"",IF(IFERROR(IF(TRIM(IFERROR(INDEX($A26:$Y26,MATCH(Lists!$J$4,$A$1:$Y$1,0)),"")&amp;"")="0","",TRIM(IFERROR(INDEX($A26:$Y26,MATCH(Lists!$J$4,$A$1:$Y$1,0)),"")&amp;"")),"")&lt;&gt;"",LOWER(IFERROR(IF(TRIM(IFERROR(INDEX($A26:$Y26,MATCH(Lists!$J$4,$A$1:$Y$1,0)),"")&amp;"")="0","",TRIM(IFERROR(INDEX($A26:$Y26,MATCH(Lists!$J$4,$A$1:$Y$1,0)),"")&amp;"")),"")),IF(IFERROR(IF(TRIM(IFERROR(INDEX($A26:$Y26,MATCH(Lists!$J$5,$A$1:$Y$1,0)),"")&amp;"")="0","",TRIM(IFERROR(INDEX($A26:$Y26,MATCH(Lists!$J$5,$A$1:$Y$1,0)),"")&amp;"")),"")&lt;&gt;"",IFERROR(IF(TRIM(IFERROR(INDEX($A26:$Y26,MATCH(Lists!$J$5,$A$1:$Y$1,0)),"")&amp;"")="0","",TRIM(IFERROR(INDEX($A26:$Y26,MATCH(Lists!$J$5,$A$1:$Y$1,0)),"")&amp;"")),""),"(unknown)")))</f>
        <v/>
      </c>
      <c r="AF26" s="22">
        <f>IF(AE26="","",IF(IFERROR(IF(TRIM(IFERROR(INDEX($A26:$Y26,MATCH(Lists!$J$6,$A$1:$Y$1,0)),"")&amp;"")="0","",TRIM(IFERROR(INDEX($A26:$Y26,MATCH(Lists!$J$6,$A$1:$Y$1,0)),"")&amp;"")),"")=Lists!$J$7,1,0))</f>
        <v/>
      </c>
      <c r="AG26" s="30">
        <f>IF(AE26="","",IFERROR(IF(ISNUMBER(IFERROR(INDEX($A26:$Y26,MATCH(Lists!$J$3,$A$1:$Y$1,0)),"")),INT(IFERROR(INDEX($A26:$Y26,MATCH(Lists!$J$3,$A$1:$Y$1,0)),"")),DATE(VALUE(LEFT(IFERROR(INDEX($A26:$Y26,MATCH(Lists!$J$3,$A$1:$Y$1,0)),""),4)),VALUE(MID(IFERROR(INDEX($A26:$Y26,MATCH(Lists!$J$3,$A$1:$Y$1,0)),""),6,2)),VALUE(MID(IFERROR(INDEX($A26:$Y26,MATCH(Lists!$J$3,$A$1:$Y$1,0)),""),9,2)))),""))</f>
        <v/>
      </c>
      <c r="AH26" s="22">
        <f>IF(AE26="",0,1)</f>
        <v/>
      </c>
    </row>
    <row r="27">
      <c r="Z27" s="28" t="n"/>
      <c r="AA27" s="23" t="n"/>
      <c r="AB27" s="23" t="n"/>
      <c r="AC27" s="31" t="n"/>
      <c r="AD27" s="28" t="n"/>
      <c r="AE27" s="22">
        <f>IF(COUNTA($A27:$Y27)=0,"",IF(IFERROR(IF(TRIM(IFERROR(INDEX($A27:$Y27,MATCH(Lists!$J$4,$A$1:$Y$1,0)),"")&amp;"")="0","",TRIM(IFERROR(INDEX($A27:$Y27,MATCH(Lists!$J$4,$A$1:$Y$1,0)),"")&amp;"")),"")&lt;&gt;"",LOWER(IFERROR(IF(TRIM(IFERROR(INDEX($A27:$Y27,MATCH(Lists!$J$4,$A$1:$Y$1,0)),"")&amp;"")="0","",TRIM(IFERROR(INDEX($A27:$Y27,MATCH(Lists!$J$4,$A$1:$Y$1,0)),"")&amp;"")),"")),IF(IFERROR(IF(TRIM(IFERROR(INDEX($A27:$Y27,MATCH(Lists!$J$5,$A$1:$Y$1,0)),"")&amp;"")="0","",TRIM(IFERROR(INDEX($A27:$Y27,MATCH(Lists!$J$5,$A$1:$Y$1,0)),"")&amp;"")),"")&lt;&gt;"",IFERROR(IF(TRIM(IFERROR(INDEX($A27:$Y27,MATCH(Lists!$J$5,$A$1:$Y$1,0)),"")&amp;"")="0","",TRIM(IFERROR(INDEX($A27:$Y27,MATCH(Lists!$J$5,$A$1:$Y$1,0)),"")&amp;"")),""),"(unknown)")))</f>
        <v/>
      </c>
      <c r="AF27" s="22">
        <f>IF(AE27="","",IF(IFERROR(IF(TRIM(IFERROR(INDEX($A27:$Y27,MATCH(Lists!$J$6,$A$1:$Y$1,0)),"")&amp;"")="0","",TRIM(IFERROR(INDEX($A27:$Y27,MATCH(Lists!$J$6,$A$1:$Y$1,0)),"")&amp;"")),"")=Lists!$J$7,1,0))</f>
        <v/>
      </c>
      <c r="AG27" s="30">
        <f>IF(AE27="","",IFERROR(IF(ISNUMBER(IFERROR(INDEX($A27:$Y27,MATCH(Lists!$J$3,$A$1:$Y$1,0)),"")),INT(IFERROR(INDEX($A27:$Y27,MATCH(Lists!$J$3,$A$1:$Y$1,0)),"")),DATE(VALUE(LEFT(IFERROR(INDEX($A27:$Y27,MATCH(Lists!$J$3,$A$1:$Y$1,0)),""),4)),VALUE(MID(IFERROR(INDEX($A27:$Y27,MATCH(Lists!$J$3,$A$1:$Y$1,0)),""),6,2)),VALUE(MID(IFERROR(INDEX($A27:$Y27,MATCH(Lists!$J$3,$A$1:$Y$1,0)),""),9,2)))),""))</f>
        <v/>
      </c>
      <c r="AH27" s="22">
        <f>IF(AE27="",0,1)</f>
        <v/>
      </c>
    </row>
    <row r="28">
      <c r="Z28" s="28" t="n"/>
      <c r="AA28" s="23" t="n"/>
      <c r="AB28" s="23" t="n"/>
      <c r="AC28" s="31" t="n"/>
      <c r="AD28" s="28" t="n"/>
      <c r="AE28" s="22">
        <f>IF(COUNTA($A28:$Y28)=0,"",IF(IFERROR(IF(TRIM(IFERROR(INDEX($A28:$Y28,MATCH(Lists!$J$4,$A$1:$Y$1,0)),"")&amp;"")="0","",TRIM(IFERROR(INDEX($A28:$Y28,MATCH(Lists!$J$4,$A$1:$Y$1,0)),"")&amp;"")),"")&lt;&gt;"",LOWER(IFERROR(IF(TRIM(IFERROR(INDEX($A28:$Y28,MATCH(Lists!$J$4,$A$1:$Y$1,0)),"")&amp;"")="0","",TRIM(IFERROR(INDEX($A28:$Y28,MATCH(Lists!$J$4,$A$1:$Y$1,0)),"")&amp;"")),"")),IF(IFERROR(IF(TRIM(IFERROR(INDEX($A28:$Y28,MATCH(Lists!$J$5,$A$1:$Y$1,0)),"")&amp;"")="0","",TRIM(IFERROR(INDEX($A28:$Y28,MATCH(Lists!$J$5,$A$1:$Y$1,0)),"")&amp;"")),"")&lt;&gt;"",IFERROR(IF(TRIM(IFERROR(INDEX($A28:$Y28,MATCH(Lists!$J$5,$A$1:$Y$1,0)),"")&amp;"")="0","",TRIM(IFERROR(INDEX($A28:$Y28,MATCH(Lists!$J$5,$A$1:$Y$1,0)),"")&amp;"")),""),"(unknown)")))</f>
        <v/>
      </c>
      <c r="AF28" s="22">
        <f>IF(AE28="","",IF(IFERROR(IF(TRIM(IFERROR(INDEX($A28:$Y28,MATCH(Lists!$J$6,$A$1:$Y$1,0)),"")&amp;"")="0","",TRIM(IFERROR(INDEX($A28:$Y28,MATCH(Lists!$J$6,$A$1:$Y$1,0)),"")&amp;"")),"")=Lists!$J$7,1,0))</f>
        <v/>
      </c>
      <c r="AG28" s="30">
        <f>IF(AE28="","",IFERROR(IF(ISNUMBER(IFERROR(INDEX($A28:$Y28,MATCH(Lists!$J$3,$A$1:$Y$1,0)),"")),INT(IFERROR(INDEX($A28:$Y28,MATCH(Lists!$J$3,$A$1:$Y$1,0)),"")),DATE(VALUE(LEFT(IFERROR(INDEX($A28:$Y28,MATCH(Lists!$J$3,$A$1:$Y$1,0)),""),4)),VALUE(MID(IFERROR(INDEX($A28:$Y28,MATCH(Lists!$J$3,$A$1:$Y$1,0)),""),6,2)),VALUE(MID(IFERROR(INDEX($A28:$Y28,MATCH(Lists!$J$3,$A$1:$Y$1,0)),""),9,2)))),""))</f>
        <v/>
      </c>
      <c r="AH28" s="22">
        <f>IF(AE28="",0,1)</f>
        <v/>
      </c>
    </row>
    <row r="29">
      <c r="Z29" s="28" t="n"/>
      <c r="AA29" s="23" t="n"/>
      <c r="AB29" s="23" t="n"/>
      <c r="AC29" s="31" t="n"/>
      <c r="AD29" s="28" t="n"/>
      <c r="AE29" s="22">
        <f>IF(COUNTA($A29:$Y29)=0,"",IF(IFERROR(IF(TRIM(IFERROR(INDEX($A29:$Y29,MATCH(Lists!$J$4,$A$1:$Y$1,0)),"")&amp;"")="0","",TRIM(IFERROR(INDEX($A29:$Y29,MATCH(Lists!$J$4,$A$1:$Y$1,0)),"")&amp;"")),"")&lt;&gt;"",LOWER(IFERROR(IF(TRIM(IFERROR(INDEX($A29:$Y29,MATCH(Lists!$J$4,$A$1:$Y$1,0)),"")&amp;"")="0","",TRIM(IFERROR(INDEX($A29:$Y29,MATCH(Lists!$J$4,$A$1:$Y$1,0)),"")&amp;"")),"")),IF(IFERROR(IF(TRIM(IFERROR(INDEX($A29:$Y29,MATCH(Lists!$J$5,$A$1:$Y$1,0)),"")&amp;"")="0","",TRIM(IFERROR(INDEX($A29:$Y29,MATCH(Lists!$J$5,$A$1:$Y$1,0)),"")&amp;"")),"")&lt;&gt;"",IFERROR(IF(TRIM(IFERROR(INDEX($A29:$Y29,MATCH(Lists!$J$5,$A$1:$Y$1,0)),"")&amp;"")="0","",TRIM(IFERROR(INDEX($A29:$Y29,MATCH(Lists!$J$5,$A$1:$Y$1,0)),"")&amp;"")),""),"(unknown)")))</f>
        <v/>
      </c>
      <c r="AF29" s="22">
        <f>IF(AE29="","",IF(IFERROR(IF(TRIM(IFERROR(INDEX($A29:$Y29,MATCH(Lists!$J$6,$A$1:$Y$1,0)),"")&amp;"")="0","",TRIM(IFERROR(INDEX($A29:$Y29,MATCH(Lists!$J$6,$A$1:$Y$1,0)),"")&amp;"")),"")=Lists!$J$7,1,0))</f>
        <v/>
      </c>
      <c r="AG29" s="30">
        <f>IF(AE29="","",IFERROR(IF(ISNUMBER(IFERROR(INDEX($A29:$Y29,MATCH(Lists!$J$3,$A$1:$Y$1,0)),"")),INT(IFERROR(INDEX($A29:$Y29,MATCH(Lists!$J$3,$A$1:$Y$1,0)),"")),DATE(VALUE(LEFT(IFERROR(INDEX($A29:$Y29,MATCH(Lists!$J$3,$A$1:$Y$1,0)),""),4)),VALUE(MID(IFERROR(INDEX($A29:$Y29,MATCH(Lists!$J$3,$A$1:$Y$1,0)),""),6,2)),VALUE(MID(IFERROR(INDEX($A29:$Y29,MATCH(Lists!$J$3,$A$1:$Y$1,0)),""),9,2)))),""))</f>
        <v/>
      </c>
      <c r="AH29" s="22">
        <f>IF(AE29="",0,1)</f>
        <v/>
      </c>
    </row>
    <row r="30">
      <c r="Z30" s="28" t="n"/>
      <c r="AA30" s="23" t="n"/>
      <c r="AB30" s="23" t="n"/>
      <c r="AC30" s="31" t="n"/>
      <c r="AD30" s="28" t="n"/>
      <c r="AE30" s="22">
        <f>IF(COUNTA($A30:$Y30)=0,"",IF(IFERROR(IF(TRIM(IFERROR(INDEX($A30:$Y30,MATCH(Lists!$J$4,$A$1:$Y$1,0)),"")&amp;"")="0","",TRIM(IFERROR(INDEX($A30:$Y30,MATCH(Lists!$J$4,$A$1:$Y$1,0)),"")&amp;"")),"")&lt;&gt;"",LOWER(IFERROR(IF(TRIM(IFERROR(INDEX($A30:$Y30,MATCH(Lists!$J$4,$A$1:$Y$1,0)),"")&amp;"")="0","",TRIM(IFERROR(INDEX($A30:$Y30,MATCH(Lists!$J$4,$A$1:$Y$1,0)),"")&amp;"")),"")),IF(IFERROR(IF(TRIM(IFERROR(INDEX($A30:$Y30,MATCH(Lists!$J$5,$A$1:$Y$1,0)),"")&amp;"")="0","",TRIM(IFERROR(INDEX($A30:$Y30,MATCH(Lists!$J$5,$A$1:$Y$1,0)),"")&amp;"")),"")&lt;&gt;"",IFERROR(IF(TRIM(IFERROR(INDEX($A30:$Y30,MATCH(Lists!$J$5,$A$1:$Y$1,0)),"")&amp;"")="0","",TRIM(IFERROR(INDEX($A30:$Y30,MATCH(Lists!$J$5,$A$1:$Y$1,0)),"")&amp;"")),""),"(unknown)")))</f>
        <v/>
      </c>
      <c r="AF30" s="22">
        <f>IF(AE30="","",IF(IFERROR(IF(TRIM(IFERROR(INDEX($A30:$Y30,MATCH(Lists!$J$6,$A$1:$Y$1,0)),"")&amp;"")="0","",TRIM(IFERROR(INDEX($A30:$Y30,MATCH(Lists!$J$6,$A$1:$Y$1,0)),"")&amp;"")),"")=Lists!$J$7,1,0))</f>
        <v/>
      </c>
      <c r="AG30" s="30">
        <f>IF(AE30="","",IFERROR(IF(ISNUMBER(IFERROR(INDEX($A30:$Y30,MATCH(Lists!$J$3,$A$1:$Y$1,0)),"")),INT(IFERROR(INDEX($A30:$Y30,MATCH(Lists!$J$3,$A$1:$Y$1,0)),"")),DATE(VALUE(LEFT(IFERROR(INDEX($A30:$Y30,MATCH(Lists!$J$3,$A$1:$Y$1,0)),""),4)),VALUE(MID(IFERROR(INDEX($A30:$Y30,MATCH(Lists!$J$3,$A$1:$Y$1,0)),""),6,2)),VALUE(MID(IFERROR(INDEX($A30:$Y30,MATCH(Lists!$J$3,$A$1:$Y$1,0)),""),9,2)))),""))</f>
        <v/>
      </c>
      <c r="AH30" s="22">
        <f>IF(AE30="",0,1)</f>
        <v/>
      </c>
    </row>
    <row r="31">
      <c r="Z31" s="28" t="n"/>
      <c r="AA31" s="23" t="n"/>
      <c r="AB31" s="23" t="n"/>
      <c r="AC31" s="31" t="n"/>
      <c r="AD31" s="28" t="n"/>
      <c r="AE31" s="22">
        <f>IF(COUNTA($A31:$Y31)=0,"",IF(IFERROR(IF(TRIM(IFERROR(INDEX($A31:$Y31,MATCH(Lists!$J$4,$A$1:$Y$1,0)),"")&amp;"")="0","",TRIM(IFERROR(INDEX($A31:$Y31,MATCH(Lists!$J$4,$A$1:$Y$1,0)),"")&amp;"")),"")&lt;&gt;"",LOWER(IFERROR(IF(TRIM(IFERROR(INDEX($A31:$Y31,MATCH(Lists!$J$4,$A$1:$Y$1,0)),"")&amp;"")="0","",TRIM(IFERROR(INDEX($A31:$Y31,MATCH(Lists!$J$4,$A$1:$Y$1,0)),"")&amp;"")),"")),IF(IFERROR(IF(TRIM(IFERROR(INDEX($A31:$Y31,MATCH(Lists!$J$5,$A$1:$Y$1,0)),"")&amp;"")="0","",TRIM(IFERROR(INDEX($A31:$Y31,MATCH(Lists!$J$5,$A$1:$Y$1,0)),"")&amp;"")),"")&lt;&gt;"",IFERROR(IF(TRIM(IFERROR(INDEX($A31:$Y31,MATCH(Lists!$J$5,$A$1:$Y$1,0)),"")&amp;"")="0","",TRIM(IFERROR(INDEX($A31:$Y31,MATCH(Lists!$J$5,$A$1:$Y$1,0)),"")&amp;"")),""),"(unknown)")))</f>
        <v/>
      </c>
      <c r="AF31" s="22">
        <f>IF(AE31="","",IF(IFERROR(IF(TRIM(IFERROR(INDEX($A31:$Y31,MATCH(Lists!$J$6,$A$1:$Y$1,0)),"")&amp;"")="0","",TRIM(IFERROR(INDEX($A31:$Y31,MATCH(Lists!$J$6,$A$1:$Y$1,0)),"")&amp;"")),"")=Lists!$J$7,1,0))</f>
        <v/>
      </c>
      <c r="AG31" s="30">
        <f>IF(AE31="","",IFERROR(IF(ISNUMBER(IFERROR(INDEX($A31:$Y31,MATCH(Lists!$J$3,$A$1:$Y$1,0)),"")),INT(IFERROR(INDEX($A31:$Y31,MATCH(Lists!$J$3,$A$1:$Y$1,0)),"")),DATE(VALUE(LEFT(IFERROR(INDEX($A31:$Y31,MATCH(Lists!$J$3,$A$1:$Y$1,0)),""),4)),VALUE(MID(IFERROR(INDEX($A31:$Y31,MATCH(Lists!$J$3,$A$1:$Y$1,0)),""),6,2)),VALUE(MID(IFERROR(INDEX($A31:$Y31,MATCH(Lists!$J$3,$A$1:$Y$1,0)),""),9,2)))),""))</f>
        <v/>
      </c>
      <c r="AH31" s="22">
        <f>IF(AE31="",0,1)</f>
        <v/>
      </c>
    </row>
    <row r="32">
      <c r="Z32" s="28" t="n"/>
      <c r="AA32" s="23" t="n"/>
      <c r="AB32" s="23" t="n"/>
      <c r="AC32" s="31" t="n"/>
      <c r="AD32" s="28" t="n"/>
      <c r="AE32" s="22">
        <f>IF(COUNTA($A32:$Y32)=0,"",IF(IFERROR(IF(TRIM(IFERROR(INDEX($A32:$Y32,MATCH(Lists!$J$4,$A$1:$Y$1,0)),"")&amp;"")="0","",TRIM(IFERROR(INDEX($A32:$Y32,MATCH(Lists!$J$4,$A$1:$Y$1,0)),"")&amp;"")),"")&lt;&gt;"",LOWER(IFERROR(IF(TRIM(IFERROR(INDEX($A32:$Y32,MATCH(Lists!$J$4,$A$1:$Y$1,0)),"")&amp;"")="0","",TRIM(IFERROR(INDEX($A32:$Y32,MATCH(Lists!$J$4,$A$1:$Y$1,0)),"")&amp;"")),"")),IF(IFERROR(IF(TRIM(IFERROR(INDEX($A32:$Y32,MATCH(Lists!$J$5,$A$1:$Y$1,0)),"")&amp;"")="0","",TRIM(IFERROR(INDEX($A32:$Y32,MATCH(Lists!$J$5,$A$1:$Y$1,0)),"")&amp;"")),"")&lt;&gt;"",IFERROR(IF(TRIM(IFERROR(INDEX($A32:$Y32,MATCH(Lists!$J$5,$A$1:$Y$1,0)),"")&amp;"")="0","",TRIM(IFERROR(INDEX($A32:$Y32,MATCH(Lists!$J$5,$A$1:$Y$1,0)),"")&amp;"")),""),"(unknown)")))</f>
        <v/>
      </c>
      <c r="AF32" s="22">
        <f>IF(AE32="","",IF(IFERROR(IF(TRIM(IFERROR(INDEX($A32:$Y32,MATCH(Lists!$J$6,$A$1:$Y$1,0)),"")&amp;"")="0","",TRIM(IFERROR(INDEX($A32:$Y32,MATCH(Lists!$J$6,$A$1:$Y$1,0)),"")&amp;"")),"")=Lists!$J$7,1,0))</f>
        <v/>
      </c>
      <c r="AG32" s="30">
        <f>IF(AE32="","",IFERROR(IF(ISNUMBER(IFERROR(INDEX($A32:$Y32,MATCH(Lists!$J$3,$A$1:$Y$1,0)),"")),INT(IFERROR(INDEX($A32:$Y32,MATCH(Lists!$J$3,$A$1:$Y$1,0)),"")),DATE(VALUE(LEFT(IFERROR(INDEX($A32:$Y32,MATCH(Lists!$J$3,$A$1:$Y$1,0)),""),4)),VALUE(MID(IFERROR(INDEX($A32:$Y32,MATCH(Lists!$J$3,$A$1:$Y$1,0)),""),6,2)),VALUE(MID(IFERROR(INDEX($A32:$Y32,MATCH(Lists!$J$3,$A$1:$Y$1,0)),""),9,2)))),""))</f>
        <v/>
      </c>
      <c r="AH32" s="22">
        <f>IF(AE32="",0,1)</f>
        <v/>
      </c>
    </row>
    <row r="33">
      <c r="Z33" s="28" t="n"/>
      <c r="AA33" s="23" t="n"/>
      <c r="AB33" s="23" t="n"/>
      <c r="AC33" s="31" t="n"/>
      <c r="AD33" s="28" t="n"/>
      <c r="AE33" s="22">
        <f>IF(COUNTA($A33:$Y33)=0,"",IF(IFERROR(IF(TRIM(IFERROR(INDEX($A33:$Y33,MATCH(Lists!$J$4,$A$1:$Y$1,0)),"")&amp;"")="0","",TRIM(IFERROR(INDEX($A33:$Y33,MATCH(Lists!$J$4,$A$1:$Y$1,0)),"")&amp;"")),"")&lt;&gt;"",LOWER(IFERROR(IF(TRIM(IFERROR(INDEX($A33:$Y33,MATCH(Lists!$J$4,$A$1:$Y$1,0)),"")&amp;"")="0","",TRIM(IFERROR(INDEX($A33:$Y33,MATCH(Lists!$J$4,$A$1:$Y$1,0)),"")&amp;"")),"")),IF(IFERROR(IF(TRIM(IFERROR(INDEX($A33:$Y33,MATCH(Lists!$J$5,$A$1:$Y$1,0)),"")&amp;"")="0","",TRIM(IFERROR(INDEX($A33:$Y33,MATCH(Lists!$J$5,$A$1:$Y$1,0)),"")&amp;"")),"")&lt;&gt;"",IFERROR(IF(TRIM(IFERROR(INDEX($A33:$Y33,MATCH(Lists!$J$5,$A$1:$Y$1,0)),"")&amp;"")="0","",TRIM(IFERROR(INDEX($A33:$Y33,MATCH(Lists!$J$5,$A$1:$Y$1,0)),"")&amp;"")),""),"(unknown)")))</f>
        <v/>
      </c>
      <c r="AF33" s="22">
        <f>IF(AE33="","",IF(IFERROR(IF(TRIM(IFERROR(INDEX($A33:$Y33,MATCH(Lists!$J$6,$A$1:$Y$1,0)),"")&amp;"")="0","",TRIM(IFERROR(INDEX($A33:$Y33,MATCH(Lists!$J$6,$A$1:$Y$1,0)),"")&amp;"")),"")=Lists!$J$7,1,0))</f>
        <v/>
      </c>
      <c r="AG33" s="30">
        <f>IF(AE33="","",IFERROR(IF(ISNUMBER(IFERROR(INDEX($A33:$Y33,MATCH(Lists!$J$3,$A$1:$Y$1,0)),"")),INT(IFERROR(INDEX($A33:$Y33,MATCH(Lists!$J$3,$A$1:$Y$1,0)),"")),DATE(VALUE(LEFT(IFERROR(INDEX($A33:$Y33,MATCH(Lists!$J$3,$A$1:$Y$1,0)),""),4)),VALUE(MID(IFERROR(INDEX($A33:$Y33,MATCH(Lists!$J$3,$A$1:$Y$1,0)),""),6,2)),VALUE(MID(IFERROR(INDEX($A33:$Y33,MATCH(Lists!$J$3,$A$1:$Y$1,0)),""),9,2)))),""))</f>
        <v/>
      </c>
      <c r="AH33" s="22">
        <f>IF(AE33="",0,1)</f>
        <v/>
      </c>
    </row>
    <row r="34">
      <c r="Z34" s="28" t="n"/>
      <c r="AA34" s="23" t="n"/>
      <c r="AB34" s="23" t="n"/>
      <c r="AC34" s="31" t="n"/>
      <c r="AD34" s="28" t="n"/>
      <c r="AE34" s="22">
        <f>IF(COUNTA($A34:$Y34)=0,"",IF(IFERROR(IF(TRIM(IFERROR(INDEX($A34:$Y34,MATCH(Lists!$J$4,$A$1:$Y$1,0)),"")&amp;"")="0","",TRIM(IFERROR(INDEX($A34:$Y34,MATCH(Lists!$J$4,$A$1:$Y$1,0)),"")&amp;"")),"")&lt;&gt;"",LOWER(IFERROR(IF(TRIM(IFERROR(INDEX($A34:$Y34,MATCH(Lists!$J$4,$A$1:$Y$1,0)),"")&amp;"")="0","",TRIM(IFERROR(INDEX($A34:$Y34,MATCH(Lists!$J$4,$A$1:$Y$1,0)),"")&amp;"")),"")),IF(IFERROR(IF(TRIM(IFERROR(INDEX($A34:$Y34,MATCH(Lists!$J$5,$A$1:$Y$1,0)),"")&amp;"")="0","",TRIM(IFERROR(INDEX($A34:$Y34,MATCH(Lists!$J$5,$A$1:$Y$1,0)),"")&amp;"")),"")&lt;&gt;"",IFERROR(IF(TRIM(IFERROR(INDEX($A34:$Y34,MATCH(Lists!$J$5,$A$1:$Y$1,0)),"")&amp;"")="0","",TRIM(IFERROR(INDEX($A34:$Y34,MATCH(Lists!$J$5,$A$1:$Y$1,0)),"")&amp;"")),""),"(unknown)")))</f>
        <v/>
      </c>
      <c r="AF34" s="22">
        <f>IF(AE34="","",IF(IFERROR(IF(TRIM(IFERROR(INDEX($A34:$Y34,MATCH(Lists!$J$6,$A$1:$Y$1,0)),"")&amp;"")="0","",TRIM(IFERROR(INDEX($A34:$Y34,MATCH(Lists!$J$6,$A$1:$Y$1,0)),"")&amp;"")),"")=Lists!$J$7,1,0))</f>
        <v/>
      </c>
      <c r="AG34" s="30">
        <f>IF(AE34="","",IFERROR(IF(ISNUMBER(IFERROR(INDEX($A34:$Y34,MATCH(Lists!$J$3,$A$1:$Y$1,0)),"")),INT(IFERROR(INDEX($A34:$Y34,MATCH(Lists!$J$3,$A$1:$Y$1,0)),"")),DATE(VALUE(LEFT(IFERROR(INDEX($A34:$Y34,MATCH(Lists!$J$3,$A$1:$Y$1,0)),""),4)),VALUE(MID(IFERROR(INDEX($A34:$Y34,MATCH(Lists!$J$3,$A$1:$Y$1,0)),""),6,2)),VALUE(MID(IFERROR(INDEX($A34:$Y34,MATCH(Lists!$J$3,$A$1:$Y$1,0)),""),9,2)))),""))</f>
        <v/>
      </c>
      <c r="AH34" s="22">
        <f>IF(AE34="",0,1)</f>
        <v/>
      </c>
    </row>
    <row r="35">
      <c r="Z35" s="28" t="n"/>
      <c r="AA35" s="23" t="n"/>
      <c r="AB35" s="23" t="n"/>
      <c r="AC35" s="31" t="n"/>
      <c r="AD35" s="28" t="n"/>
      <c r="AE35" s="22">
        <f>IF(COUNTA($A35:$Y35)=0,"",IF(IFERROR(IF(TRIM(IFERROR(INDEX($A35:$Y35,MATCH(Lists!$J$4,$A$1:$Y$1,0)),"")&amp;"")="0","",TRIM(IFERROR(INDEX($A35:$Y35,MATCH(Lists!$J$4,$A$1:$Y$1,0)),"")&amp;"")),"")&lt;&gt;"",LOWER(IFERROR(IF(TRIM(IFERROR(INDEX($A35:$Y35,MATCH(Lists!$J$4,$A$1:$Y$1,0)),"")&amp;"")="0","",TRIM(IFERROR(INDEX($A35:$Y35,MATCH(Lists!$J$4,$A$1:$Y$1,0)),"")&amp;"")),"")),IF(IFERROR(IF(TRIM(IFERROR(INDEX($A35:$Y35,MATCH(Lists!$J$5,$A$1:$Y$1,0)),"")&amp;"")="0","",TRIM(IFERROR(INDEX($A35:$Y35,MATCH(Lists!$J$5,$A$1:$Y$1,0)),"")&amp;"")),"")&lt;&gt;"",IFERROR(IF(TRIM(IFERROR(INDEX($A35:$Y35,MATCH(Lists!$J$5,$A$1:$Y$1,0)),"")&amp;"")="0","",TRIM(IFERROR(INDEX($A35:$Y35,MATCH(Lists!$J$5,$A$1:$Y$1,0)),"")&amp;"")),""),"(unknown)")))</f>
        <v/>
      </c>
      <c r="AF35" s="22">
        <f>IF(AE35="","",IF(IFERROR(IF(TRIM(IFERROR(INDEX($A35:$Y35,MATCH(Lists!$J$6,$A$1:$Y$1,0)),"")&amp;"")="0","",TRIM(IFERROR(INDEX($A35:$Y35,MATCH(Lists!$J$6,$A$1:$Y$1,0)),"")&amp;"")),"")=Lists!$J$7,1,0))</f>
        <v/>
      </c>
      <c r="AG35" s="30">
        <f>IF(AE35="","",IFERROR(IF(ISNUMBER(IFERROR(INDEX($A35:$Y35,MATCH(Lists!$J$3,$A$1:$Y$1,0)),"")),INT(IFERROR(INDEX($A35:$Y35,MATCH(Lists!$J$3,$A$1:$Y$1,0)),"")),DATE(VALUE(LEFT(IFERROR(INDEX($A35:$Y35,MATCH(Lists!$J$3,$A$1:$Y$1,0)),""),4)),VALUE(MID(IFERROR(INDEX($A35:$Y35,MATCH(Lists!$J$3,$A$1:$Y$1,0)),""),6,2)),VALUE(MID(IFERROR(INDEX($A35:$Y35,MATCH(Lists!$J$3,$A$1:$Y$1,0)),""),9,2)))),""))</f>
        <v/>
      </c>
      <c r="AH35" s="22">
        <f>IF(AE35="",0,1)</f>
        <v/>
      </c>
    </row>
    <row r="36">
      <c r="Z36" s="28" t="n"/>
      <c r="AA36" s="23" t="n"/>
      <c r="AB36" s="23" t="n"/>
      <c r="AC36" s="31" t="n"/>
      <c r="AD36" s="28" t="n"/>
      <c r="AE36" s="22">
        <f>IF(COUNTA($A36:$Y36)=0,"",IF(IFERROR(IF(TRIM(IFERROR(INDEX($A36:$Y36,MATCH(Lists!$J$4,$A$1:$Y$1,0)),"")&amp;"")="0","",TRIM(IFERROR(INDEX($A36:$Y36,MATCH(Lists!$J$4,$A$1:$Y$1,0)),"")&amp;"")),"")&lt;&gt;"",LOWER(IFERROR(IF(TRIM(IFERROR(INDEX($A36:$Y36,MATCH(Lists!$J$4,$A$1:$Y$1,0)),"")&amp;"")="0","",TRIM(IFERROR(INDEX($A36:$Y36,MATCH(Lists!$J$4,$A$1:$Y$1,0)),"")&amp;"")),"")),IF(IFERROR(IF(TRIM(IFERROR(INDEX($A36:$Y36,MATCH(Lists!$J$5,$A$1:$Y$1,0)),"")&amp;"")="0","",TRIM(IFERROR(INDEX($A36:$Y36,MATCH(Lists!$J$5,$A$1:$Y$1,0)),"")&amp;"")),"")&lt;&gt;"",IFERROR(IF(TRIM(IFERROR(INDEX($A36:$Y36,MATCH(Lists!$J$5,$A$1:$Y$1,0)),"")&amp;"")="0","",TRIM(IFERROR(INDEX($A36:$Y36,MATCH(Lists!$J$5,$A$1:$Y$1,0)),"")&amp;"")),""),"(unknown)")))</f>
        <v/>
      </c>
      <c r="AF36" s="22">
        <f>IF(AE36="","",IF(IFERROR(IF(TRIM(IFERROR(INDEX($A36:$Y36,MATCH(Lists!$J$6,$A$1:$Y$1,0)),"")&amp;"")="0","",TRIM(IFERROR(INDEX($A36:$Y36,MATCH(Lists!$J$6,$A$1:$Y$1,0)),"")&amp;"")),"")=Lists!$J$7,1,0))</f>
        <v/>
      </c>
      <c r="AG36" s="30">
        <f>IF(AE36="","",IFERROR(IF(ISNUMBER(IFERROR(INDEX($A36:$Y36,MATCH(Lists!$J$3,$A$1:$Y$1,0)),"")),INT(IFERROR(INDEX($A36:$Y36,MATCH(Lists!$J$3,$A$1:$Y$1,0)),"")),DATE(VALUE(LEFT(IFERROR(INDEX($A36:$Y36,MATCH(Lists!$J$3,$A$1:$Y$1,0)),""),4)),VALUE(MID(IFERROR(INDEX($A36:$Y36,MATCH(Lists!$J$3,$A$1:$Y$1,0)),""),6,2)),VALUE(MID(IFERROR(INDEX($A36:$Y36,MATCH(Lists!$J$3,$A$1:$Y$1,0)),""),9,2)))),""))</f>
        <v/>
      </c>
      <c r="AH36" s="22">
        <f>IF(AE36="",0,1)</f>
        <v/>
      </c>
    </row>
    <row r="37">
      <c r="Z37" s="28" t="n"/>
      <c r="AA37" s="23" t="n"/>
      <c r="AB37" s="23" t="n"/>
      <c r="AC37" s="31" t="n"/>
      <c r="AD37" s="28" t="n"/>
      <c r="AE37" s="22">
        <f>IF(COUNTA($A37:$Y37)=0,"",IF(IFERROR(IF(TRIM(IFERROR(INDEX($A37:$Y37,MATCH(Lists!$J$4,$A$1:$Y$1,0)),"")&amp;"")="0","",TRIM(IFERROR(INDEX($A37:$Y37,MATCH(Lists!$J$4,$A$1:$Y$1,0)),"")&amp;"")),"")&lt;&gt;"",LOWER(IFERROR(IF(TRIM(IFERROR(INDEX($A37:$Y37,MATCH(Lists!$J$4,$A$1:$Y$1,0)),"")&amp;"")="0","",TRIM(IFERROR(INDEX($A37:$Y37,MATCH(Lists!$J$4,$A$1:$Y$1,0)),"")&amp;"")),"")),IF(IFERROR(IF(TRIM(IFERROR(INDEX($A37:$Y37,MATCH(Lists!$J$5,$A$1:$Y$1,0)),"")&amp;"")="0","",TRIM(IFERROR(INDEX($A37:$Y37,MATCH(Lists!$J$5,$A$1:$Y$1,0)),"")&amp;"")),"")&lt;&gt;"",IFERROR(IF(TRIM(IFERROR(INDEX($A37:$Y37,MATCH(Lists!$J$5,$A$1:$Y$1,0)),"")&amp;"")="0","",TRIM(IFERROR(INDEX($A37:$Y37,MATCH(Lists!$J$5,$A$1:$Y$1,0)),"")&amp;"")),""),"(unknown)")))</f>
        <v/>
      </c>
      <c r="AF37" s="22">
        <f>IF(AE37="","",IF(IFERROR(IF(TRIM(IFERROR(INDEX($A37:$Y37,MATCH(Lists!$J$6,$A$1:$Y$1,0)),"")&amp;"")="0","",TRIM(IFERROR(INDEX($A37:$Y37,MATCH(Lists!$J$6,$A$1:$Y$1,0)),"")&amp;"")),"")=Lists!$J$7,1,0))</f>
        <v/>
      </c>
      <c r="AG37" s="30">
        <f>IF(AE37="","",IFERROR(IF(ISNUMBER(IFERROR(INDEX($A37:$Y37,MATCH(Lists!$J$3,$A$1:$Y$1,0)),"")),INT(IFERROR(INDEX($A37:$Y37,MATCH(Lists!$J$3,$A$1:$Y$1,0)),"")),DATE(VALUE(LEFT(IFERROR(INDEX($A37:$Y37,MATCH(Lists!$J$3,$A$1:$Y$1,0)),""),4)),VALUE(MID(IFERROR(INDEX($A37:$Y37,MATCH(Lists!$J$3,$A$1:$Y$1,0)),""),6,2)),VALUE(MID(IFERROR(INDEX($A37:$Y37,MATCH(Lists!$J$3,$A$1:$Y$1,0)),""),9,2)))),""))</f>
        <v/>
      </c>
      <c r="AH37" s="22">
        <f>IF(AE37="",0,1)</f>
        <v/>
      </c>
    </row>
    <row r="38">
      <c r="Z38" s="28" t="n"/>
      <c r="AA38" s="23" t="n"/>
      <c r="AB38" s="23" t="n"/>
      <c r="AC38" s="31" t="n"/>
      <c r="AD38" s="28" t="n"/>
      <c r="AE38" s="22">
        <f>IF(COUNTA($A38:$Y38)=0,"",IF(IFERROR(IF(TRIM(IFERROR(INDEX($A38:$Y38,MATCH(Lists!$J$4,$A$1:$Y$1,0)),"")&amp;"")="0","",TRIM(IFERROR(INDEX($A38:$Y38,MATCH(Lists!$J$4,$A$1:$Y$1,0)),"")&amp;"")),"")&lt;&gt;"",LOWER(IFERROR(IF(TRIM(IFERROR(INDEX($A38:$Y38,MATCH(Lists!$J$4,$A$1:$Y$1,0)),"")&amp;"")="0","",TRIM(IFERROR(INDEX($A38:$Y38,MATCH(Lists!$J$4,$A$1:$Y$1,0)),"")&amp;"")),"")),IF(IFERROR(IF(TRIM(IFERROR(INDEX($A38:$Y38,MATCH(Lists!$J$5,$A$1:$Y$1,0)),"")&amp;"")="0","",TRIM(IFERROR(INDEX($A38:$Y38,MATCH(Lists!$J$5,$A$1:$Y$1,0)),"")&amp;"")),"")&lt;&gt;"",IFERROR(IF(TRIM(IFERROR(INDEX($A38:$Y38,MATCH(Lists!$J$5,$A$1:$Y$1,0)),"")&amp;"")="0","",TRIM(IFERROR(INDEX($A38:$Y38,MATCH(Lists!$J$5,$A$1:$Y$1,0)),"")&amp;"")),""),"(unknown)")))</f>
        <v/>
      </c>
      <c r="AF38" s="22">
        <f>IF(AE38="","",IF(IFERROR(IF(TRIM(IFERROR(INDEX($A38:$Y38,MATCH(Lists!$J$6,$A$1:$Y$1,0)),"")&amp;"")="0","",TRIM(IFERROR(INDEX($A38:$Y38,MATCH(Lists!$J$6,$A$1:$Y$1,0)),"")&amp;"")),"")=Lists!$J$7,1,0))</f>
        <v/>
      </c>
      <c r="AG38" s="30">
        <f>IF(AE38="","",IFERROR(IF(ISNUMBER(IFERROR(INDEX($A38:$Y38,MATCH(Lists!$J$3,$A$1:$Y$1,0)),"")),INT(IFERROR(INDEX($A38:$Y38,MATCH(Lists!$J$3,$A$1:$Y$1,0)),"")),DATE(VALUE(LEFT(IFERROR(INDEX($A38:$Y38,MATCH(Lists!$J$3,$A$1:$Y$1,0)),""),4)),VALUE(MID(IFERROR(INDEX($A38:$Y38,MATCH(Lists!$J$3,$A$1:$Y$1,0)),""),6,2)),VALUE(MID(IFERROR(INDEX($A38:$Y38,MATCH(Lists!$J$3,$A$1:$Y$1,0)),""),9,2)))),""))</f>
        <v/>
      </c>
      <c r="AH38" s="22">
        <f>IF(AE38="",0,1)</f>
        <v/>
      </c>
    </row>
    <row r="39">
      <c r="Z39" s="28" t="n"/>
      <c r="AA39" s="23" t="n"/>
      <c r="AB39" s="23" t="n"/>
      <c r="AC39" s="31" t="n"/>
      <c r="AD39" s="28" t="n"/>
      <c r="AE39" s="22">
        <f>IF(COUNTA($A39:$Y39)=0,"",IF(IFERROR(IF(TRIM(IFERROR(INDEX($A39:$Y39,MATCH(Lists!$J$4,$A$1:$Y$1,0)),"")&amp;"")="0","",TRIM(IFERROR(INDEX($A39:$Y39,MATCH(Lists!$J$4,$A$1:$Y$1,0)),"")&amp;"")),"")&lt;&gt;"",LOWER(IFERROR(IF(TRIM(IFERROR(INDEX($A39:$Y39,MATCH(Lists!$J$4,$A$1:$Y$1,0)),"")&amp;"")="0","",TRIM(IFERROR(INDEX($A39:$Y39,MATCH(Lists!$J$4,$A$1:$Y$1,0)),"")&amp;"")),"")),IF(IFERROR(IF(TRIM(IFERROR(INDEX($A39:$Y39,MATCH(Lists!$J$5,$A$1:$Y$1,0)),"")&amp;"")="0","",TRIM(IFERROR(INDEX($A39:$Y39,MATCH(Lists!$J$5,$A$1:$Y$1,0)),"")&amp;"")),"")&lt;&gt;"",IFERROR(IF(TRIM(IFERROR(INDEX($A39:$Y39,MATCH(Lists!$J$5,$A$1:$Y$1,0)),"")&amp;"")="0","",TRIM(IFERROR(INDEX($A39:$Y39,MATCH(Lists!$J$5,$A$1:$Y$1,0)),"")&amp;"")),""),"(unknown)")))</f>
        <v/>
      </c>
      <c r="AF39" s="22">
        <f>IF(AE39="","",IF(IFERROR(IF(TRIM(IFERROR(INDEX($A39:$Y39,MATCH(Lists!$J$6,$A$1:$Y$1,0)),"")&amp;"")="0","",TRIM(IFERROR(INDEX($A39:$Y39,MATCH(Lists!$J$6,$A$1:$Y$1,0)),"")&amp;"")),"")=Lists!$J$7,1,0))</f>
        <v/>
      </c>
      <c r="AG39" s="30">
        <f>IF(AE39="","",IFERROR(IF(ISNUMBER(IFERROR(INDEX($A39:$Y39,MATCH(Lists!$J$3,$A$1:$Y$1,0)),"")),INT(IFERROR(INDEX($A39:$Y39,MATCH(Lists!$J$3,$A$1:$Y$1,0)),"")),DATE(VALUE(LEFT(IFERROR(INDEX($A39:$Y39,MATCH(Lists!$J$3,$A$1:$Y$1,0)),""),4)),VALUE(MID(IFERROR(INDEX($A39:$Y39,MATCH(Lists!$J$3,$A$1:$Y$1,0)),""),6,2)),VALUE(MID(IFERROR(INDEX($A39:$Y39,MATCH(Lists!$J$3,$A$1:$Y$1,0)),""),9,2)))),""))</f>
        <v/>
      </c>
      <c r="AH39" s="22">
        <f>IF(AE39="",0,1)</f>
        <v/>
      </c>
    </row>
    <row r="40">
      <c r="Z40" s="28" t="n"/>
      <c r="AA40" s="23" t="n"/>
      <c r="AB40" s="23" t="n"/>
      <c r="AC40" s="31" t="n"/>
      <c r="AD40" s="28" t="n"/>
      <c r="AE40" s="22">
        <f>IF(COUNTA($A40:$Y40)=0,"",IF(IFERROR(IF(TRIM(IFERROR(INDEX($A40:$Y40,MATCH(Lists!$J$4,$A$1:$Y$1,0)),"")&amp;"")="0","",TRIM(IFERROR(INDEX($A40:$Y40,MATCH(Lists!$J$4,$A$1:$Y$1,0)),"")&amp;"")),"")&lt;&gt;"",LOWER(IFERROR(IF(TRIM(IFERROR(INDEX($A40:$Y40,MATCH(Lists!$J$4,$A$1:$Y$1,0)),"")&amp;"")="0","",TRIM(IFERROR(INDEX($A40:$Y40,MATCH(Lists!$J$4,$A$1:$Y$1,0)),"")&amp;"")),"")),IF(IFERROR(IF(TRIM(IFERROR(INDEX($A40:$Y40,MATCH(Lists!$J$5,$A$1:$Y$1,0)),"")&amp;"")="0","",TRIM(IFERROR(INDEX($A40:$Y40,MATCH(Lists!$J$5,$A$1:$Y$1,0)),"")&amp;"")),"")&lt;&gt;"",IFERROR(IF(TRIM(IFERROR(INDEX($A40:$Y40,MATCH(Lists!$J$5,$A$1:$Y$1,0)),"")&amp;"")="0","",TRIM(IFERROR(INDEX($A40:$Y40,MATCH(Lists!$J$5,$A$1:$Y$1,0)),"")&amp;"")),""),"(unknown)")))</f>
        <v/>
      </c>
      <c r="AF40" s="22">
        <f>IF(AE40="","",IF(IFERROR(IF(TRIM(IFERROR(INDEX($A40:$Y40,MATCH(Lists!$J$6,$A$1:$Y$1,0)),"")&amp;"")="0","",TRIM(IFERROR(INDEX($A40:$Y40,MATCH(Lists!$J$6,$A$1:$Y$1,0)),"")&amp;"")),"")=Lists!$J$7,1,0))</f>
        <v/>
      </c>
      <c r="AG40" s="30">
        <f>IF(AE40="","",IFERROR(IF(ISNUMBER(IFERROR(INDEX($A40:$Y40,MATCH(Lists!$J$3,$A$1:$Y$1,0)),"")),INT(IFERROR(INDEX($A40:$Y40,MATCH(Lists!$J$3,$A$1:$Y$1,0)),"")),DATE(VALUE(LEFT(IFERROR(INDEX($A40:$Y40,MATCH(Lists!$J$3,$A$1:$Y$1,0)),""),4)),VALUE(MID(IFERROR(INDEX($A40:$Y40,MATCH(Lists!$J$3,$A$1:$Y$1,0)),""),6,2)),VALUE(MID(IFERROR(INDEX($A40:$Y40,MATCH(Lists!$J$3,$A$1:$Y$1,0)),""),9,2)))),""))</f>
        <v/>
      </c>
      <c r="AH40" s="22">
        <f>IF(AE40="",0,1)</f>
        <v/>
      </c>
    </row>
    <row r="41">
      <c r="Z41" s="28" t="n"/>
      <c r="AA41" s="23" t="n"/>
      <c r="AB41" s="23" t="n"/>
      <c r="AC41" s="31" t="n"/>
      <c r="AD41" s="28" t="n"/>
      <c r="AE41" s="22">
        <f>IF(COUNTA($A41:$Y41)=0,"",IF(IFERROR(IF(TRIM(IFERROR(INDEX($A41:$Y41,MATCH(Lists!$J$4,$A$1:$Y$1,0)),"")&amp;"")="0","",TRIM(IFERROR(INDEX($A41:$Y41,MATCH(Lists!$J$4,$A$1:$Y$1,0)),"")&amp;"")),"")&lt;&gt;"",LOWER(IFERROR(IF(TRIM(IFERROR(INDEX($A41:$Y41,MATCH(Lists!$J$4,$A$1:$Y$1,0)),"")&amp;"")="0","",TRIM(IFERROR(INDEX($A41:$Y41,MATCH(Lists!$J$4,$A$1:$Y$1,0)),"")&amp;"")),"")),IF(IFERROR(IF(TRIM(IFERROR(INDEX($A41:$Y41,MATCH(Lists!$J$5,$A$1:$Y$1,0)),"")&amp;"")="0","",TRIM(IFERROR(INDEX($A41:$Y41,MATCH(Lists!$J$5,$A$1:$Y$1,0)),"")&amp;"")),"")&lt;&gt;"",IFERROR(IF(TRIM(IFERROR(INDEX($A41:$Y41,MATCH(Lists!$J$5,$A$1:$Y$1,0)),"")&amp;"")="0","",TRIM(IFERROR(INDEX($A41:$Y41,MATCH(Lists!$J$5,$A$1:$Y$1,0)),"")&amp;"")),""),"(unknown)")))</f>
        <v/>
      </c>
      <c r="AF41" s="22">
        <f>IF(AE41="","",IF(IFERROR(IF(TRIM(IFERROR(INDEX($A41:$Y41,MATCH(Lists!$J$6,$A$1:$Y$1,0)),"")&amp;"")="0","",TRIM(IFERROR(INDEX($A41:$Y41,MATCH(Lists!$J$6,$A$1:$Y$1,0)),"")&amp;"")),"")=Lists!$J$7,1,0))</f>
        <v/>
      </c>
      <c r="AG41" s="30">
        <f>IF(AE41="","",IFERROR(IF(ISNUMBER(IFERROR(INDEX($A41:$Y41,MATCH(Lists!$J$3,$A$1:$Y$1,0)),"")),INT(IFERROR(INDEX($A41:$Y41,MATCH(Lists!$J$3,$A$1:$Y$1,0)),"")),DATE(VALUE(LEFT(IFERROR(INDEX($A41:$Y41,MATCH(Lists!$J$3,$A$1:$Y$1,0)),""),4)),VALUE(MID(IFERROR(INDEX($A41:$Y41,MATCH(Lists!$J$3,$A$1:$Y$1,0)),""),6,2)),VALUE(MID(IFERROR(INDEX($A41:$Y41,MATCH(Lists!$J$3,$A$1:$Y$1,0)),""),9,2)))),""))</f>
        <v/>
      </c>
      <c r="AH41" s="22">
        <f>IF(AE41="",0,1)</f>
        <v/>
      </c>
    </row>
    <row r="42">
      <c r="Z42" s="28" t="n"/>
      <c r="AA42" s="23" t="n"/>
      <c r="AB42" s="23" t="n"/>
      <c r="AC42" s="31" t="n"/>
      <c r="AD42" s="28" t="n"/>
      <c r="AE42" s="22">
        <f>IF(COUNTA($A42:$Y42)=0,"",IF(IFERROR(IF(TRIM(IFERROR(INDEX($A42:$Y42,MATCH(Lists!$J$4,$A$1:$Y$1,0)),"")&amp;"")="0","",TRIM(IFERROR(INDEX($A42:$Y42,MATCH(Lists!$J$4,$A$1:$Y$1,0)),"")&amp;"")),"")&lt;&gt;"",LOWER(IFERROR(IF(TRIM(IFERROR(INDEX($A42:$Y42,MATCH(Lists!$J$4,$A$1:$Y$1,0)),"")&amp;"")="0","",TRIM(IFERROR(INDEX($A42:$Y42,MATCH(Lists!$J$4,$A$1:$Y$1,0)),"")&amp;"")),"")),IF(IFERROR(IF(TRIM(IFERROR(INDEX($A42:$Y42,MATCH(Lists!$J$5,$A$1:$Y$1,0)),"")&amp;"")="0","",TRIM(IFERROR(INDEX($A42:$Y42,MATCH(Lists!$J$5,$A$1:$Y$1,0)),"")&amp;"")),"")&lt;&gt;"",IFERROR(IF(TRIM(IFERROR(INDEX($A42:$Y42,MATCH(Lists!$J$5,$A$1:$Y$1,0)),"")&amp;"")="0","",TRIM(IFERROR(INDEX($A42:$Y42,MATCH(Lists!$J$5,$A$1:$Y$1,0)),"")&amp;"")),""),"(unknown)")))</f>
        <v/>
      </c>
      <c r="AF42" s="22">
        <f>IF(AE42="","",IF(IFERROR(IF(TRIM(IFERROR(INDEX($A42:$Y42,MATCH(Lists!$J$6,$A$1:$Y$1,0)),"")&amp;"")="0","",TRIM(IFERROR(INDEX($A42:$Y42,MATCH(Lists!$J$6,$A$1:$Y$1,0)),"")&amp;"")),"")=Lists!$J$7,1,0))</f>
        <v/>
      </c>
      <c r="AG42" s="30">
        <f>IF(AE42="","",IFERROR(IF(ISNUMBER(IFERROR(INDEX($A42:$Y42,MATCH(Lists!$J$3,$A$1:$Y$1,0)),"")),INT(IFERROR(INDEX($A42:$Y42,MATCH(Lists!$J$3,$A$1:$Y$1,0)),"")),DATE(VALUE(LEFT(IFERROR(INDEX($A42:$Y42,MATCH(Lists!$J$3,$A$1:$Y$1,0)),""),4)),VALUE(MID(IFERROR(INDEX($A42:$Y42,MATCH(Lists!$J$3,$A$1:$Y$1,0)),""),6,2)),VALUE(MID(IFERROR(INDEX($A42:$Y42,MATCH(Lists!$J$3,$A$1:$Y$1,0)),""),9,2)))),""))</f>
        <v/>
      </c>
      <c r="AH42" s="22">
        <f>IF(AE42="",0,1)</f>
        <v/>
      </c>
    </row>
    <row r="43">
      <c r="Z43" s="28" t="n"/>
      <c r="AA43" s="23" t="n"/>
      <c r="AB43" s="23" t="n"/>
      <c r="AC43" s="31" t="n"/>
      <c r="AD43" s="28" t="n"/>
      <c r="AE43" s="22">
        <f>IF(COUNTA($A43:$Y43)=0,"",IF(IFERROR(IF(TRIM(IFERROR(INDEX($A43:$Y43,MATCH(Lists!$J$4,$A$1:$Y$1,0)),"")&amp;"")="0","",TRIM(IFERROR(INDEX($A43:$Y43,MATCH(Lists!$J$4,$A$1:$Y$1,0)),"")&amp;"")),"")&lt;&gt;"",LOWER(IFERROR(IF(TRIM(IFERROR(INDEX($A43:$Y43,MATCH(Lists!$J$4,$A$1:$Y$1,0)),"")&amp;"")="0","",TRIM(IFERROR(INDEX($A43:$Y43,MATCH(Lists!$J$4,$A$1:$Y$1,0)),"")&amp;"")),"")),IF(IFERROR(IF(TRIM(IFERROR(INDEX($A43:$Y43,MATCH(Lists!$J$5,$A$1:$Y$1,0)),"")&amp;"")="0","",TRIM(IFERROR(INDEX($A43:$Y43,MATCH(Lists!$J$5,$A$1:$Y$1,0)),"")&amp;"")),"")&lt;&gt;"",IFERROR(IF(TRIM(IFERROR(INDEX($A43:$Y43,MATCH(Lists!$J$5,$A$1:$Y$1,0)),"")&amp;"")="0","",TRIM(IFERROR(INDEX($A43:$Y43,MATCH(Lists!$J$5,$A$1:$Y$1,0)),"")&amp;"")),""),"(unknown)")))</f>
        <v/>
      </c>
      <c r="AF43" s="22">
        <f>IF(AE43="","",IF(IFERROR(IF(TRIM(IFERROR(INDEX($A43:$Y43,MATCH(Lists!$J$6,$A$1:$Y$1,0)),"")&amp;"")="0","",TRIM(IFERROR(INDEX($A43:$Y43,MATCH(Lists!$J$6,$A$1:$Y$1,0)),"")&amp;"")),"")=Lists!$J$7,1,0))</f>
        <v/>
      </c>
      <c r="AG43" s="30">
        <f>IF(AE43="","",IFERROR(IF(ISNUMBER(IFERROR(INDEX($A43:$Y43,MATCH(Lists!$J$3,$A$1:$Y$1,0)),"")),INT(IFERROR(INDEX($A43:$Y43,MATCH(Lists!$J$3,$A$1:$Y$1,0)),"")),DATE(VALUE(LEFT(IFERROR(INDEX($A43:$Y43,MATCH(Lists!$J$3,$A$1:$Y$1,0)),""),4)),VALUE(MID(IFERROR(INDEX($A43:$Y43,MATCH(Lists!$J$3,$A$1:$Y$1,0)),""),6,2)),VALUE(MID(IFERROR(INDEX($A43:$Y43,MATCH(Lists!$J$3,$A$1:$Y$1,0)),""),9,2)))),""))</f>
        <v/>
      </c>
      <c r="AH43" s="22">
        <f>IF(AE43="",0,1)</f>
        <v/>
      </c>
    </row>
    <row r="44">
      <c r="Z44" s="28" t="n"/>
      <c r="AA44" s="23" t="n"/>
      <c r="AB44" s="23" t="n"/>
      <c r="AC44" s="31" t="n"/>
      <c r="AD44" s="28" t="n"/>
      <c r="AE44" s="22">
        <f>IF(COUNTA($A44:$Y44)=0,"",IF(IFERROR(IF(TRIM(IFERROR(INDEX($A44:$Y44,MATCH(Lists!$J$4,$A$1:$Y$1,0)),"")&amp;"")="0","",TRIM(IFERROR(INDEX($A44:$Y44,MATCH(Lists!$J$4,$A$1:$Y$1,0)),"")&amp;"")),"")&lt;&gt;"",LOWER(IFERROR(IF(TRIM(IFERROR(INDEX($A44:$Y44,MATCH(Lists!$J$4,$A$1:$Y$1,0)),"")&amp;"")="0","",TRIM(IFERROR(INDEX($A44:$Y44,MATCH(Lists!$J$4,$A$1:$Y$1,0)),"")&amp;"")),"")),IF(IFERROR(IF(TRIM(IFERROR(INDEX($A44:$Y44,MATCH(Lists!$J$5,$A$1:$Y$1,0)),"")&amp;"")="0","",TRIM(IFERROR(INDEX($A44:$Y44,MATCH(Lists!$J$5,$A$1:$Y$1,0)),"")&amp;"")),"")&lt;&gt;"",IFERROR(IF(TRIM(IFERROR(INDEX($A44:$Y44,MATCH(Lists!$J$5,$A$1:$Y$1,0)),"")&amp;"")="0","",TRIM(IFERROR(INDEX($A44:$Y44,MATCH(Lists!$J$5,$A$1:$Y$1,0)),"")&amp;"")),""),"(unknown)")))</f>
        <v/>
      </c>
      <c r="AF44" s="22">
        <f>IF(AE44="","",IF(IFERROR(IF(TRIM(IFERROR(INDEX($A44:$Y44,MATCH(Lists!$J$6,$A$1:$Y$1,0)),"")&amp;"")="0","",TRIM(IFERROR(INDEX($A44:$Y44,MATCH(Lists!$J$6,$A$1:$Y$1,0)),"")&amp;"")),"")=Lists!$J$7,1,0))</f>
        <v/>
      </c>
      <c r="AG44" s="30">
        <f>IF(AE44="","",IFERROR(IF(ISNUMBER(IFERROR(INDEX($A44:$Y44,MATCH(Lists!$J$3,$A$1:$Y$1,0)),"")),INT(IFERROR(INDEX($A44:$Y44,MATCH(Lists!$J$3,$A$1:$Y$1,0)),"")),DATE(VALUE(LEFT(IFERROR(INDEX($A44:$Y44,MATCH(Lists!$J$3,$A$1:$Y$1,0)),""),4)),VALUE(MID(IFERROR(INDEX($A44:$Y44,MATCH(Lists!$J$3,$A$1:$Y$1,0)),""),6,2)),VALUE(MID(IFERROR(INDEX($A44:$Y44,MATCH(Lists!$J$3,$A$1:$Y$1,0)),""),9,2)))),""))</f>
        <v/>
      </c>
      <c r="AH44" s="22">
        <f>IF(AE44="",0,1)</f>
        <v/>
      </c>
    </row>
    <row r="45">
      <c r="Z45" s="28" t="n"/>
      <c r="AA45" s="23" t="n"/>
      <c r="AB45" s="23" t="n"/>
      <c r="AC45" s="31" t="n"/>
      <c r="AD45" s="28" t="n"/>
      <c r="AE45" s="22">
        <f>IF(COUNTA($A45:$Y45)=0,"",IF(IFERROR(IF(TRIM(IFERROR(INDEX($A45:$Y45,MATCH(Lists!$J$4,$A$1:$Y$1,0)),"")&amp;"")="0","",TRIM(IFERROR(INDEX($A45:$Y45,MATCH(Lists!$J$4,$A$1:$Y$1,0)),"")&amp;"")),"")&lt;&gt;"",LOWER(IFERROR(IF(TRIM(IFERROR(INDEX($A45:$Y45,MATCH(Lists!$J$4,$A$1:$Y$1,0)),"")&amp;"")="0","",TRIM(IFERROR(INDEX($A45:$Y45,MATCH(Lists!$J$4,$A$1:$Y$1,0)),"")&amp;"")),"")),IF(IFERROR(IF(TRIM(IFERROR(INDEX($A45:$Y45,MATCH(Lists!$J$5,$A$1:$Y$1,0)),"")&amp;"")="0","",TRIM(IFERROR(INDEX($A45:$Y45,MATCH(Lists!$J$5,$A$1:$Y$1,0)),"")&amp;"")),"")&lt;&gt;"",IFERROR(IF(TRIM(IFERROR(INDEX($A45:$Y45,MATCH(Lists!$J$5,$A$1:$Y$1,0)),"")&amp;"")="0","",TRIM(IFERROR(INDEX($A45:$Y45,MATCH(Lists!$J$5,$A$1:$Y$1,0)),"")&amp;"")),""),"(unknown)")))</f>
        <v/>
      </c>
      <c r="AF45" s="22">
        <f>IF(AE45="","",IF(IFERROR(IF(TRIM(IFERROR(INDEX($A45:$Y45,MATCH(Lists!$J$6,$A$1:$Y$1,0)),"")&amp;"")="0","",TRIM(IFERROR(INDEX($A45:$Y45,MATCH(Lists!$J$6,$A$1:$Y$1,0)),"")&amp;"")),"")=Lists!$J$7,1,0))</f>
        <v/>
      </c>
      <c r="AG45" s="30">
        <f>IF(AE45="","",IFERROR(IF(ISNUMBER(IFERROR(INDEX($A45:$Y45,MATCH(Lists!$J$3,$A$1:$Y$1,0)),"")),INT(IFERROR(INDEX($A45:$Y45,MATCH(Lists!$J$3,$A$1:$Y$1,0)),"")),DATE(VALUE(LEFT(IFERROR(INDEX($A45:$Y45,MATCH(Lists!$J$3,$A$1:$Y$1,0)),""),4)),VALUE(MID(IFERROR(INDEX($A45:$Y45,MATCH(Lists!$J$3,$A$1:$Y$1,0)),""),6,2)),VALUE(MID(IFERROR(INDEX($A45:$Y45,MATCH(Lists!$J$3,$A$1:$Y$1,0)),""),9,2)))),""))</f>
        <v/>
      </c>
      <c r="AH45" s="22">
        <f>IF(AE45="",0,1)</f>
        <v/>
      </c>
    </row>
    <row r="46">
      <c r="Z46" s="28" t="n"/>
      <c r="AA46" s="23" t="n"/>
      <c r="AB46" s="23" t="n"/>
      <c r="AC46" s="31" t="n"/>
      <c r="AD46" s="28" t="n"/>
      <c r="AE46" s="22">
        <f>IF(COUNTA($A46:$Y46)=0,"",IF(IFERROR(IF(TRIM(IFERROR(INDEX($A46:$Y46,MATCH(Lists!$J$4,$A$1:$Y$1,0)),"")&amp;"")="0","",TRIM(IFERROR(INDEX($A46:$Y46,MATCH(Lists!$J$4,$A$1:$Y$1,0)),"")&amp;"")),"")&lt;&gt;"",LOWER(IFERROR(IF(TRIM(IFERROR(INDEX($A46:$Y46,MATCH(Lists!$J$4,$A$1:$Y$1,0)),"")&amp;"")="0","",TRIM(IFERROR(INDEX($A46:$Y46,MATCH(Lists!$J$4,$A$1:$Y$1,0)),"")&amp;"")),"")),IF(IFERROR(IF(TRIM(IFERROR(INDEX($A46:$Y46,MATCH(Lists!$J$5,$A$1:$Y$1,0)),"")&amp;"")="0","",TRIM(IFERROR(INDEX($A46:$Y46,MATCH(Lists!$J$5,$A$1:$Y$1,0)),"")&amp;"")),"")&lt;&gt;"",IFERROR(IF(TRIM(IFERROR(INDEX($A46:$Y46,MATCH(Lists!$J$5,$A$1:$Y$1,0)),"")&amp;"")="0","",TRIM(IFERROR(INDEX($A46:$Y46,MATCH(Lists!$J$5,$A$1:$Y$1,0)),"")&amp;"")),""),"(unknown)")))</f>
        <v/>
      </c>
      <c r="AF46" s="22">
        <f>IF(AE46="","",IF(IFERROR(IF(TRIM(IFERROR(INDEX($A46:$Y46,MATCH(Lists!$J$6,$A$1:$Y$1,0)),"")&amp;"")="0","",TRIM(IFERROR(INDEX($A46:$Y46,MATCH(Lists!$J$6,$A$1:$Y$1,0)),"")&amp;"")),"")=Lists!$J$7,1,0))</f>
        <v/>
      </c>
      <c r="AG46" s="30">
        <f>IF(AE46="","",IFERROR(IF(ISNUMBER(IFERROR(INDEX($A46:$Y46,MATCH(Lists!$J$3,$A$1:$Y$1,0)),"")),INT(IFERROR(INDEX($A46:$Y46,MATCH(Lists!$J$3,$A$1:$Y$1,0)),"")),DATE(VALUE(LEFT(IFERROR(INDEX($A46:$Y46,MATCH(Lists!$J$3,$A$1:$Y$1,0)),""),4)),VALUE(MID(IFERROR(INDEX($A46:$Y46,MATCH(Lists!$J$3,$A$1:$Y$1,0)),""),6,2)),VALUE(MID(IFERROR(INDEX($A46:$Y46,MATCH(Lists!$J$3,$A$1:$Y$1,0)),""),9,2)))),""))</f>
        <v/>
      </c>
      <c r="AH46" s="22">
        <f>IF(AE46="",0,1)</f>
        <v/>
      </c>
    </row>
    <row r="47">
      <c r="Z47" s="28" t="n"/>
      <c r="AA47" s="23" t="n"/>
      <c r="AB47" s="23" t="n"/>
      <c r="AC47" s="31" t="n"/>
      <c r="AD47" s="28" t="n"/>
      <c r="AE47" s="22">
        <f>IF(COUNTA($A47:$Y47)=0,"",IF(IFERROR(IF(TRIM(IFERROR(INDEX($A47:$Y47,MATCH(Lists!$J$4,$A$1:$Y$1,0)),"")&amp;"")="0","",TRIM(IFERROR(INDEX($A47:$Y47,MATCH(Lists!$J$4,$A$1:$Y$1,0)),"")&amp;"")),"")&lt;&gt;"",LOWER(IFERROR(IF(TRIM(IFERROR(INDEX($A47:$Y47,MATCH(Lists!$J$4,$A$1:$Y$1,0)),"")&amp;"")="0","",TRIM(IFERROR(INDEX($A47:$Y47,MATCH(Lists!$J$4,$A$1:$Y$1,0)),"")&amp;"")),"")),IF(IFERROR(IF(TRIM(IFERROR(INDEX($A47:$Y47,MATCH(Lists!$J$5,$A$1:$Y$1,0)),"")&amp;"")="0","",TRIM(IFERROR(INDEX($A47:$Y47,MATCH(Lists!$J$5,$A$1:$Y$1,0)),"")&amp;"")),"")&lt;&gt;"",IFERROR(IF(TRIM(IFERROR(INDEX($A47:$Y47,MATCH(Lists!$J$5,$A$1:$Y$1,0)),"")&amp;"")="0","",TRIM(IFERROR(INDEX($A47:$Y47,MATCH(Lists!$J$5,$A$1:$Y$1,0)),"")&amp;"")),""),"(unknown)")))</f>
        <v/>
      </c>
      <c r="AF47" s="22">
        <f>IF(AE47="","",IF(IFERROR(IF(TRIM(IFERROR(INDEX($A47:$Y47,MATCH(Lists!$J$6,$A$1:$Y$1,0)),"")&amp;"")="0","",TRIM(IFERROR(INDEX($A47:$Y47,MATCH(Lists!$J$6,$A$1:$Y$1,0)),"")&amp;"")),"")=Lists!$J$7,1,0))</f>
        <v/>
      </c>
      <c r="AG47" s="30">
        <f>IF(AE47="","",IFERROR(IF(ISNUMBER(IFERROR(INDEX($A47:$Y47,MATCH(Lists!$J$3,$A$1:$Y$1,0)),"")),INT(IFERROR(INDEX($A47:$Y47,MATCH(Lists!$J$3,$A$1:$Y$1,0)),"")),DATE(VALUE(LEFT(IFERROR(INDEX($A47:$Y47,MATCH(Lists!$J$3,$A$1:$Y$1,0)),""),4)),VALUE(MID(IFERROR(INDEX($A47:$Y47,MATCH(Lists!$J$3,$A$1:$Y$1,0)),""),6,2)),VALUE(MID(IFERROR(INDEX($A47:$Y47,MATCH(Lists!$J$3,$A$1:$Y$1,0)),""),9,2)))),""))</f>
        <v/>
      </c>
      <c r="AH47" s="22">
        <f>IF(AE47="",0,1)</f>
        <v/>
      </c>
    </row>
    <row r="48">
      <c r="Z48" s="28" t="n"/>
      <c r="AA48" s="23" t="n"/>
      <c r="AB48" s="23" t="n"/>
      <c r="AC48" s="31" t="n"/>
      <c r="AD48" s="28" t="n"/>
      <c r="AE48" s="22">
        <f>IF(COUNTA($A48:$Y48)=0,"",IF(IFERROR(IF(TRIM(IFERROR(INDEX($A48:$Y48,MATCH(Lists!$J$4,$A$1:$Y$1,0)),"")&amp;"")="0","",TRIM(IFERROR(INDEX($A48:$Y48,MATCH(Lists!$J$4,$A$1:$Y$1,0)),"")&amp;"")),"")&lt;&gt;"",LOWER(IFERROR(IF(TRIM(IFERROR(INDEX($A48:$Y48,MATCH(Lists!$J$4,$A$1:$Y$1,0)),"")&amp;"")="0","",TRIM(IFERROR(INDEX($A48:$Y48,MATCH(Lists!$J$4,$A$1:$Y$1,0)),"")&amp;"")),"")),IF(IFERROR(IF(TRIM(IFERROR(INDEX($A48:$Y48,MATCH(Lists!$J$5,$A$1:$Y$1,0)),"")&amp;"")="0","",TRIM(IFERROR(INDEX($A48:$Y48,MATCH(Lists!$J$5,$A$1:$Y$1,0)),"")&amp;"")),"")&lt;&gt;"",IFERROR(IF(TRIM(IFERROR(INDEX($A48:$Y48,MATCH(Lists!$J$5,$A$1:$Y$1,0)),"")&amp;"")="0","",TRIM(IFERROR(INDEX($A48:$Y48,MATCH(Lists!$J$5,$A$1:$Y$1,0)),"")&amp;"")),""),"(unknown)")))</f>
        <v/>
      </c>
      <c r="AF48" s="22">
        <f>IF(AE48="","",IF(IFERROR(IF(TRIM(IFERROR(INDEX($A48:$Y48,MATCH(Lists!$J$6,$A$1:$Y$1,0)),"")&amp;"")="0","",TRIM(IFERROR(INDEX($A48:$Y48,MATCH(Lists!$J$6,$A$1:$Y$1,0)),"")&amp;"")),"")=Lists!$J$7,1,0))</f>
        <v/>
      </c>
      <c r="AG48" s="30">
        <f>IF(AE48="","",IFERROR(IF(ISNUMBER(IFERROR(INDEX($A48:$Y48,MATCH(Lists!$J$3,$A$1:$Y$1,0)),"")),INT(IFERROR(INDEX($A48:$Y48,MATCH(Lists!$J$3,$A$1:$Y$1,0)),"")),DATE(VALUE(LEFT(IFERROR(INDEX($A48:$Y48,MATCH(Lists!$J$3,$A$1:$Y$1,0)),""),4)),VALUE(MID(IFERROR(INDEX($A48:$Y48,MATCH(Lists!$J$3,$A$1:$Y$1,0)),""),6,2)),VALUE(MID(IFERROR(INDEX($A48:$Y48,MATCH(Lists!$J$3,$A$1:$Y$1,0)),""),9,2)))),""))</f>
        <v/>
      </c>
      <c r="AH48" s="22">
        <f>IF(AE48="",0,1)</f>
        <v/>
      </c>
    </row>
    <row r="49">
      <c r="Z49" s="28" t="n"/>
      <c r="AA49" s="23" t="n"/>
      <c r="AB49" s="23" t="n"/>
      <c r="AC49" s="31" t="n"/>
      <c r="AD49" s="28" t="n"/>
      <c r="AE49" s="22">
        <f>IF(COUNTA($A49:$Y49)=0,"",IF(IFERROR(IF(TRIM(IFERROR(INDEX($A49:$Y49,MATCH(Lists!$J$4,$A$1:$Y$1,0)),"")&amp;"")="0","",TRIM(IFERROR(INDEX($A49:$Y49,MATCH(Lists!$J$4,$A$1:$Y$1,0)),"")&amp;"")),"")&lt;&gt;"",LOWER(IFERROR(IF(TRIM(IFERROR(INDEX($A49:$Y49,MATCH(Lists!$J$4,$A$1:$Y$1,0)),"")&amp;"")="0","",TRIM(IFERROR(INDEX($A49:$Y49,MATCH(Lists!$J$4,$A$1:$Y$1,0)),"")&amp;"")),"")),IF(IFERROR(IF(TRIM(IFERROR(INDEX($A49:$Y49,MATCH(Lists!$J$5,$A$1:$Y$1,0)),"")&amp;"")="0","",TRIM(IFERROR(INDEX($A49:$Y49,MATCH(Lists!$J$5,$A$1:$Y$1,0)),"")&amp;"")),"")&lt;&gt;"",IFERROR(IF(TRIM(IFERROR(INDEX($A49:$Y49,MATCH(Lists!$J$5,$A$1:$Y$1,0)),"")&amp;"")="0","",TRIM(IFERROR(INDEX($A49:$Y49,MATCH(Lists!$J$5,$A$1:$Y$1,0)),"")&amp;"")),""),"(unknown)")))</f>
        <v/>
      </c>
      <c r="AF49" s="22">
        <f>IF(AE49="","",IF(IFERROR(IF(TRIM(IFERROR(INDEX($A49:$Y49,MATCH(Lists!$J$6,$A$1:$Y$1,0)),"")&amp;"")="0","",TRIM(IFERROR(INDEX($A49:$Y49,MATCH(Lists!$J$6,$A$1:$Y$1,0)),"")&amp;"")),"")=Lists!$J$7,1,0))</f>
        <v/>
      </c>
      <c r="AG49" s="30">
        <f>IF(AE49="","",IFERROR(IF(ISNUMBER(IFERROR(INDEX($A49:$Y49,MATCH(Lists!$J$3,$A$1:$Y$1,0)),"")),INT(IFERROR(INDEX($A49:$Y49,MATCH(Lists!$J$3,$A$1:$Y$1,0)),"")),DATE(VALUE(LEFT(IFERROR(INDEX($A49:$Y49,MATCH(Lists!$J$3,$A$1:$Y$1,0)),""),4)),VALUE(MID(IFERROR(INDEX($A49:$Y49,MATCH(Lists!$J$3,$A$1:$Y$1,0)),""),6,2)),VALUE(MID(IFERROR(INDEX($A49:$Y49,MATCH(Lists!$J$3,$A$1:$Y$1,0)),""),9,2)))),""))</f>
        <v/>
      </c>
      <c r="AH49" s="22">
        <f>IF(AE49="",0,1)</f>
        <v/>
      </c>
    </row>
    <row r="50">
      <c r="Z50" s="28" t="n"/>
      <c r="AA50" s="23" t="n"/>
      <c r="AB50" s="23" t="n"/>
      <c r="AC50" s="31" t="n"/>
      <c r="AD50" s="28" t="n"/>
      <c r="AE50" s="22">
        <f>IF(COUNTA($A50:$Y50)=0,"",IF(IFERROR(IF(TRIM(IFERROR(INDEX($A50:$Y50,MATCH(Lists!$J$4,$A$1:$Y$1,0)),"")&amp;"")="0","",TRIM(IFERROR(INDEX($A50:$Y50,MATCH(Lists!$J$4,$A$1:$Y$1,0)),"")&amp;"")),"")&lt;&gt;"",LOWER(IFERROR(IF(TRIM(IFERROR(INDEX($A50:$Y50,MATCH(Lists!$J$4,$A$1:$Y$1,0)),"")&amp;"")="0","",TRIM(IFERROR(INDEX($A50:$Y50,MATCH(Lists!$J$4,$A$1:$Y$1,0)),"")&amp;"")),"")),IF(IFERROR(IF(TRIM(IFERROR(INDEX($A50:$Y50,MATCH(Lists!$J$5,$A$1:$Y$1,0)),"")&amp;"")="0","",TRIM(IFERROR(INDEX($A50:$Y50,MATCH(Lists!$J$5,$A$1:$Y$1,0)),"")&amp;"")),"")&lt;&gt;"",IFERROR(IF(TRIM(IFERROR(INDEX($A50:$Y50,MATCH(Lists!$J$5,$A$1:$Y$1,0)),"")&amp;"")="0","",TRIM(IFERROR(INDEX($A50:$Y50,MATCH(Lists!$J$5,$A$1:$Y$1,0)),"")&amp;"")),""),"(unknown)")))</f>
        <v/>
      </c>
      <c r="AF50" s="22">
        <f>IF(AE50="","",IF(IFERROR(IF(TRIM(IFERROR(INDEX($A50:$Y50,MATCH(Lists!$J$6,$A$1:$Y$1,0)),"")&amp;"")="0","",TRIM(IFERROR(INDEX($A50:$Y50,MATCH(Lists!$J$6,$A$1:$Y$1,0)),"")&amp;"")),"")=Lists!$J$7,1,0))</f>
        <v/>
      </c>
      <c r="AG50" s="30">
        <f>IF(AE50="","",IFERROR(IF(ISNUMBER(IFERROR(INDEX($A50:$Y50,MATCH(Lists!$J$3,$A$1:$Y$1,0)),"")),INT(IFERROR(INDEX($A50:$Y50,MATCH(Lists!$J$3,$A$1:$Y$1,0)),"")),DATE(VALUE(LEFT(IFERROR(INDEX($A50:$Y50,MATCH(Lists!$J$3,$A$1:$Y$1,0)),""),4)),VALUE(MID(IFERROR(INDEX($A50:$Y50,MATCH(Lists!$J$3,$A$1:$Y$1,0)),""),6,2)),VALUE(MID(IFERROR(INDEX($A50:$Y50,MATCH(Lists!$J$3,$A$1:$Y$1,0)),""),9,2)))),""))</f>
        <v/>
      </c>
      <c r="AH50" s="22">
        <f>IF(AE50="",0,1)</f>
        <v/>
      </c>
    </row>
    <row r="51">
      <c r="Z51" s="28" t="n"/>
      <c r="AA51" s="23" t="n"/>
      <c r="AB51" s="23" t="n"/>
      <c r="AC51" s="31" t="n"/>
      <c r="AD51" s="28" t="n"/>
      <c r="AE51" s="22">
        <f>IF(COUNTA($A51:$Y51)=0,"",IF(IFERROR(IF(TRIM(IFERROR(INDEX($A51:$Y51,MATCH(Lists!$J$4,$A$1:$Y$1,0)),"")&amp;"")="0","",TRIM(IFERROR(INDEX($A51:$Y51,MATCH(Lists!$J$4,$A$1:$Y$1,0)),"")&amp;"")),"")&lt;&gt;"",LOWER(IFERROR(IF(TRIM(IFERROR(INDEX($A51:$Y51,MATCH(Lists!$J$4,$A$1:$Y$1,0)),"")&amp;"")="0","",TRIM(IFERROR(INDEX($A51:$Y51,MATCH(Lists!$J$4,$A$1:$Y$1,0)),"")&amp;"")),"")),IF(IFERROR(IF(TRIM(IFERROR(INDEX($A51:$Y51,MATCH(Lists!$J$5,$A$1:$Y$1,0)),"")&amp;"")="0","",TRIM(IFERROR(INDEX($A51:$Y51,MATCH(Lists!$J$5,$A$1:$Y$1,0)),"")&amp;"")),"")&lt;&gt;"",IFERROR(IF(TRIM(IFERROR(INDEX($A51:$Y51,MATCH(Lists!$J$5,$A$1:$Y$1,0)),"")&amp;"")="0","",TRIM(IFERROR(INDEX($A51:$Y51,MATCH(Lists!$J$5,$A$1:$Y$1,0)),"")&amp;"")),""),"(unknown)")))</f>
        <v/>
      </c>
      <c r="AF51" s="22">
        <f>IF(AE51="","",IF(IFERROR(IF(TRIM(IFERROR(INDEX($A51:$Y51,MATCH(Lists!$J$6,$A$1:$Y$1,0)),"")&amp;"")="0","",TRIM(IFERROR(INDEX($A51:$Y51,MATCH(Lists!$J$6,$A$1:$Y$1,0)),"")&amp;"")),"")=Lists!$J$7,1,0))</f>
        <v/>
      </c>
      <c r="AG51" s="30">
        <f>IF(AE51="","",IFERROR(IF(ISNUMBER(IFERROR(INDEX($A51:$Y51,MATCH(Lists!$J$3,$A$1:$Y$1,0)),"")),INT(IFERROR(INDEX($A51:$Y51,MATCH(Lists!$J$3,$A$1:$Y$1,0)),"")),DATE(VALUE(LEFT(IFERROR(INDEX($A51:$Y51,MATCH(Lists!$J$3,$A$1:$Y$1,0)),""),4)),VALUE(MID(IFERROR(INDEX($A51:$Y51,MATCH(Lists!$J$3,$A$1:$Y$1,0)),""),6,2)),VALUE(MID(IFERROR(INDEX($A51:$Y51,MATCH(Lists!$J$3,$A$1:$Y$1,0)),""),9,2)))),""))</f>
        <v/>
      </c>
      <c r="AH51" s="22">
        <f>IF(AE51="",0,1)</f>
        <v/>
      </c>
    </row>
    <row r="52">
      <c r="Z52" s="28" t="n"/>
      <c r="AA52" s="23" t="n"/>
      <c r="AB52" s="23" t="n"/>
      <c r="AC52" s="31" t="n"/>
      <c r="AD52" s="28" t="n"/>
      <c r="AE52" s="22">
        <f>IF(COUNTA($A52:$Y52)=0,"",IF(IFERROR(IF(TRIM(IFERROR(INDEX($A52:$Y52,MATCH(Lists!$J$4,$A$1:$Y$1,0)),"")&amp;"")="0","",TRIM(IFERROR(INDEX($A52:$Y52,MATCH(Lists!$J$4,$A$1:$Y$1,0)),"")&amp;"")),"")&lt;&gt;"",LOWER(IFERROR(IF(TRIM(IFERROR(INDEX($A52:$Y52,MATCH(Lists!$J$4,$A$1:$Y$1,0)),"")&amp;"")="0","",TRIM(IFERROR(INDEX($A52:$Y52,MATCH(Lists!$J$4,$A$1:$Y$1,0)),"")&amp;"")),"")),IF(IFERROR(IF(TRIM(IFERROR(INDEX($A52:$Y52,MATCH(Lists!$J$5,$A$1:$Y$1,0)),"")&amp;"")="0","",TRIM(IFERROR(INDEX($A52:$Y52,MATCH(Lists!$J$5,$A$1:$Y$1,0)),"")&amp;"")),"")&lt;&gt;"",IFERROR(IF(TRIM(IFERROR(INDEX($A52:$Y52,MATCH(Lists!$J$5,$A$1:$Y$1,0)),"")&amp;"")="0","",TRIM(IFERROR(INDEX($A52:$Y52,MATCH(Lists!$J$5,$A$1:$Y$1,0)),"")&amp;"")),""),"(unknown)")))</f>
        <v/>
      </c>
      <c r="AF52" s="22">
        <f>IF(AE52="","",IF(IFERROR(IF(TRIM(IFERROR(INDEX($A52:$Y52,MATCH(Lists!$J$6,$A$1:$Y$1,0)),"")&amp;"")="0","",TRIM(IFERROR(INDEX($A52:$Y52,MATCH(Lists!$J$6,$A$1:$Y$1,0)),"")&amp;"")),"")=Lists!$J$7,1,0))</f>
        <v/>
      </c>
      <c r="AG52" s="30">
        <f>IF(AE52="","",IFERROR(IF(ISNUMBER(IFERROR(INDEX($A52:$Y52,MATCH(Lists!$J$3,$A$1:$Y$1,0)),"")),INT(IFERROR(INDEX($A52:$Y52,MATCH(Lists!$J$3,$A$1:$Y$1,0)),"")),DATE(VALUE(LEFT(IFERROR(INDEX($A52:$Y52,MATCH(Lists!$J$3,$A$1:$Y$1,0)),""),4)),VALUE(MID(IFERROR(INDEX($A52:$Y52,MATCH(Lists!$J$3,$A$1:$Y$1,0)),""),6,2)),VALUE(MID(IFERROR(INDEX($A52:$Y52,MATCH(Lists!$J$3,$A$1:$Y$1,0)),""),9,2)))),""))</f>
        <v/>
      </c>
      <c r="AH52" s="22">
        <f>IF(AE52="",0,1)</f>
        <v/>
      </c>
    </row>
    <row r="53">
      <c r="Z53" s="28" t="n"/>
      <c r="AA53" s="23" t="n"/>
      <c r="AB53" s="23" t="n"/>
      <c r="AC53" s="31" t="n"/>
      <c r="AD53" s="28" t="n"/>
      <c r="AE53" s="22">
        <f>IF(COUNTA($A53:$Y53)=0,"",IF(IFERROR(IF(TRIM(IFERROR(INDEX($A53:$Y53,MATCH(Lists!$J$4,$A$1:$Y$1,0)),"")&amp;"")="0","",TRIM(IFERROR(INDEX($A53:$Y53,MATCH(Lists!$J$4,$A$1:$Y$1,0)),"")&amp;"")),"")&lt;&gt;"",LOWER(IFERROR(IF(TRIM(IFERROR(INDEX($A53:$Y53,MATCH(Lists!$J$4,$A$1:$Y$1,0)),"")&amp;"")="0","",TRIM(IFERROR(INDEX($A53:$Y53,MATCH(Lists!$J$4,$A$1:$Y$1,0)),"")&amp;"")),"")),IF(IFERROR(IF(TRIM(IFERROR(INDEX($A53:$Y53,MATCH(Lists!$J$5,$A$1:$Y$1,0)),"")&amp;"")="0","",TRIM(IFERROR(INDEX($A53:$Y53,MATCH(Lists!$J$5,$A$1:$Y$1,0)),"")&amp;"")),"")&lt;&gt;"",IFERROR(IF(TRIM(IFERROR(INDEX($A53:$Y53,MATCH(Lists!$J$5,$A$1:$Y$1,0)),"")&amp;"")="0","",TRIM(IFERROR(INDEX($A53:$Y53,MATCH(Lists!$J$5,$A$1:$Y$1,0)),"")&amp;"")),""),"(unknown)")))</f>
        <v/>
      </c>
      <c r="AF53" s="22">
        <f>IF(AE53="","",IF(IFERROR(IF(TRIM(IFERROR(INDEX($A53:$Y53,MATCH(Lists!$J$6,$A$1:$Y$1,0)),"")&amp;"")="0","",TRIM(IFERROR(INDEX($A53:$Y53,MATCH(Lists!$J$6,$A$1:$Y$1,0)),"")&amp;"")),"")=Lists!$J$7,1,0))</f>
        <v/>
      </c>
      <c r="AG53" s="30">
        <f>IF(AE53="","",IFERROR(IF(ISNUMBER(IFERROR(INDEX($A53:$Y53,MATCH(Lists!$J$3,$A$1:$Y$1,0)),"")),INT(IFERROR(INDEX($A53:$Y53,MATCH(Lists!$J$3,$A$1:$Y$1,0)),"")),DATE(VALUE(LEFT(IFERROR(INDEX($A53:$Y53,MATCH(Lists!$J$3,$A$1:$Y$1,0)),""),4)),VALUE(MID(IFERROR(INDEX($A53:$Y53,MATCH(Lists!$J$3,$A$1:$Y$1,0)),""),6,2)),VALUE(MID(IFERROR(INDEX($A53:$Y53,MATCH(Lists!$J$3,$A$1:$Y$1,0)),""),9,2)))),""))</f>
        <v/>
      </c>
      <c r="AH53" s="22">
        <f>IF(AE53="",0,1)</f>
        <v/>
      </c>
    </row>
    <row r="54">
      <c r="Z54" s="28" t="n"/>
      <c r="AA54" s="23" t="n"/>
      <c r="AB54" s="23" t="n"/>
      <c r="AC54" s="31" t="n"/>
      <c r="AD54" s="28" t="n"/>
      <c r="AE54" s="22">
        <f>IF(COUNTA($A54:$Y54)=0,"",IF(IFERROR(IF(TRIM(IFERROR(INDEX($A54:$Y54,MATCH(Lists!$J$4,$A$1:$Y$1,0)),"")&amp;"")="0","",TRIM(IFERROR(INDEX($A54:$Y54,MATCH(Lists!$J$4,$A$1:$Y$1,0)),"")&amp;"")),"")&lt;&gt;"",LOWER(IFERROR(IF(TRIM(IFERROR(INDEX($A54:$Y54,MATCH(Lists!$J$4,$A$1:$Y$1,0)),"")&amp;"")="0","",TRIM(IFERROR(INDEX($A54:$Y54,MATCH(Lists!$J$4,$A$1:$Y$1,0)),"")&amp;"")),"")),IF(IFERROR(IF(TRIM(IFERROR(INDEX($A54:$Y54,MATCH(Lists!$J$5,$A$1:$Y$1,0)),"")&amp;"")="0","",TRIM(IFERROR(INDEX($A54:$Y54,MATCH(Lists!$J$5,$A$1:$Y$1,0)),"")&amp;"")),"")&lt;&gt;"",IFERROR(IF(TRIM(IFERROR(INDEX($A54:$Y54,MATCH(Lists!$J$5,$A$1:$Y$1,0)),"")&amp;"")="0","",TRIM(IFERROR(INDEX($A54:$Y54,MATCH(Lists!$J$5,$A$1:$Y$1,0)),"")&amp;"")),""),"(unknown)")))</f>
        <v/>
      </c>
      <c r="AF54" s="22">
        <f>IF(AE54="","",IF(IFERROR(IF(TRIM(IFERROR(INDEX($A54:$Y54,MATCH(Lists!$J$6,$A$1:$Y$1,0)),"")&amp;"")="0","",TRIM(IFERROR(INDEX($A54:$Y54,MATCH(Lists!$J$6,$A$1:$Y$1,0)),"")&amp;"")),"")=Lists!$J$7,1,0))</f>
        <v/>
      </c>
      <c r="AG54" s="30">
        <f>IF(AE54="","",IFERROR(IF(ISNUMBER(IFERROR(INDEX($A54:$Y54,MATCH(Lists!$J$3,$A$1:$Y$1,0)),"")),INT(IFERROR(INDEX($A54:$Y54,MATCH(Lists!$J$3,$A$1:$Y$1,0)),"")),DATE(VALUE(LEFT(IFERROR(INDEX($A54:$Y54,MATCH(Lists!$J$3,$A$1:$Y$1,0)),""),4)),VALUE(MID(IFERROR(INDEX($A54:$Y54,MATCH(Lists!$J$3,$A$1:$Y$1,0)),""),6,2)),VALUE(MID(IFERROR(INDEX($A54:$Y54,MATCH(Lists!$J$3,$A$1:$Y$1,0)),""),9,2)))),""))</f>
        <v/>
      </c>
      <c r="AH54" s="22">
        <f>IF(AE54="",0,1)</f>
        <v/>
      </c>
    </row>
    <row r="55">
      <c r="Z55" s="28" t="n"/>
      <c r="AA55" s="23" t="n"/>
      <c r="AB55" s="23" t="n"/>
      <c r="AC55" s="31" t="n"/>
      <c r="AD55" s="28" t="n"/>
      <c r="AE55" s="22">
        <f>IF(COUNTA($A55:$Y55)=0,"",IF(IFERROR(IF(TRIM(IFERROR(INDEX($A55:$Y55,MATCH(Lists!$J$4,$A$1:$Y$1,0)),"")&amp;"")="0","",TRIM(IFERROR(INDEX($A55:$Y55,MATCH(Lists!$J$4,$A$1:$Y$1,0)),"")&amp;"")),"")&lt;&gt;"",LOWER(IFERROR(IF(TRIM(IFERROR(INDEX($A55:$Y55,MATCH(Lists!$J$4,$A$1:$Y$1,0)),"")&amp;"")="0","",TRIM(IFERROR(INDEX($A55:$Y55,MATCH(Lists!$J$4,$A$1:$Y$1,0)),"")&amp;"")),"")),IF(IFERROR(IF(TRIM(IFERROR(INDEX($A55:$Y55,MATCH(Lists!$J$5,$A$1:$Y$1,0)),"")&amp;"")="0","",TRIM(IFERROR(INDEX($A55:$Y55,MATCH(Lists!$J$5,$A$1:$Y$1,0)),"")&amp;"")),"")&lt;&gt;"",IFERROR(IF(TRIM(IFERROR(INDEX($A55:$Y55,MATCH(Lists!$J$5,$A$1:$Y$1,0)),"")&amp;"")="0","",TRIM(IFERROR(INDEX($A55:$Y55,MATCH(Lists!$J$5,$A$1:$Y$1,0)),"")&amp;"")),""),"(unknown)")))</f>
        <v/>
      </c>
      <c r="AF55" s="22">
        <f>IF(AE55="","",IF(IFERROR(IF(TRIM(IFERROR(INDEX($A55:$Y55,MATCH(Lists!$J$6,$A$1:$Y$1,0)),"")&amp;"")="0","",TRIM(IFERROR(INDEX($A55:$Y55,MATCH(Lists!$J$6,$A$1:$Y$1,0)),"")&amp;"")),"")=Lists!$J$7,1,0))</f>
        <v/>
      </c>
      <c r="AG55" s="30">
        <f>IF(AE55="","",IFERROR(IF(ISNUMBER(IFERROR(INDEX($A55:$Y55,MATCH(Lists!$J$3,$A$1:$Y$1,0)),"")),INT(IFERROR(INDEX($A55:$Y55,MATCH(Lists!$J$3,$A$1:$Y$1,0)),"")),DATE(VALUE(LEFT(IFERROR(INDEX($A55:$Y55,MATCH(Lists!$J$3,$A$1:$Y$1,0)),""),4)),VALUE(MID(IFERROR(INDEX($A55:$Y55,MATCH(Lists!$J$3,$A$1:$Y$1,0)),""),6,2)),VALUE(MID(IFERROR(INDEX($A55:$Y55,MATCH(Lists!$J$3,$A$1:$Y$1,0)),""),9,2)))),""))</f>
        <v/>
      </c>
      <c r="AH55" s="22">
        <f>IF(AE55="",0,1)</f>
        <v/>
      </c>
    </row>
    <row r="56">
      <c r="Z56" s="28" t="n"/>
      <c r="AA56" s="23" t="n"/>
      <c r="AB56" s="23" t="n"/>
      <c r="AC56" s="31" t="n"/>
      <c r="AD56" s="28" t="n"/>
      <c r="AE56" s="22">
        <f>IF(COUNTA($A56:$Y56)=0,"",IF(IFERROR(IF(TRIM(IFERROR(INDEX($A56:$Y56,MATCH(Lists!$J$4,$A$1:$Y$1,0)),"")&amp;"")="0","",TRIM(IFERROR(INDEX($A56:$Y56,MATCH(Lists!$J$4,$A$1:$Y$1,0)),"")&amp;"")),"")&lt;&gt;"",LOWER(IFERROR(IF(TRIM(IFERROR(INDEX($A56:$Y56,MATCH(Lists!$J$4,$A$1:$Y$1,0)),"")&amp;"")="0","",TRIM(IFERROR(INDEX($A56:$Y56,MATCH(Lists!$J$4,$A$1:$Y$1,0)),"")&amp;"")),"")),IF(IFERROR(IF(TRIM(IFERROR(INDEX($A56:$Y56,MATCH(Lists!$J$5,$A$1:$Y$1,0)),"")&amp;"")="0","",TRIM(IFERROR(INDEX($A56:$Y56,MATCH(Lists!$J$5,$A$1:$Y$1,0)),"")&amp;"")),"")&lt;&gt;"",IFERROR(IF(TRIM(IFERROR(INDEX($A56:$Y56,MATCH(Lists!$J$5,$A$1:$Y$1,0)),"")&amp;"")="0","",TRIM(IFERROR(INDEX($A56:$Y56,MATCH(Lists!$J$5,$A$1:$Y$1,0)),"")&amp;"")),""),"(unknown)")))</f>
        <v/>
      </c>
      <c r="AF56" s="22">
        <f>IF(AE56="","",IF(IFERROR(IF(TRIM(IFERROR(INDEX($A56:$Y56,MATCH(Lists!$J$6,$A$1:$Y$1,0)),"")&amp;"")="0","",TRIM(IFERROR(INDEX($A56:$Y56,MATCH(Lists!$J$6,$A$1:$Y$1,0)),"")&amp;"")),"")=Lists!$J$7,1,0))</f>
        <v/>
      </c>
      <c r="AG56" s="30">
        <f>IF(AE56="","",IFERROR(IF(ISNUMBER(IFERROR(INDEX($A56:$Y56,MATCH(Lists!$J$3,$A$1:$Y$1,0)),"")),INT(IFERROR(INDEX($A56:$Y56,MATCH(Lists!$J$3,$A$1:$Y$1,0)),"")),DATE(VALUE(LEFT(IFERROR(INDEX($A56:$Y56,MATCH(Lists!$J$3,$A$1:$Y$1,0)),""),4)),VALUE(MID(IFERROR(INDEX($A56:$Y56,MATCH(Lists!$J$3,$A$1:$Y$1,0)),""),6,2)),VALUE(MID(IFERROR(INDEX($A56:$Y56,MATCH(Lists!$J$3,$A$1:$Y$1,0)),""),9,2)))),""))</f>
        <v/>
      </c>
      <c r="AH56" s="22">
        <f>IF(AE56="",0,1)</f>
        <v/>
      </c>
    </row>
    <row r="57">
      <c r="Z57" s="28" t="n"/>
      <c r="AA57" s="23" t="n"/>
      <c r="AB57" s="23" t="n"/>
      <c r="AC57" s="31" t="n"/>
      <c r="AD57" s="28" t="n"/>
      <c r="AE57" s="22">
        <f>IF(COUNTA($A57:$Y57)=0,"",IF(IFERROR(IF(TRIM(IFERROR(INDEX($A57:$Y57,MATCH(Lists!$J$4,$A$1:$Y$1,0)),"")&amp;"")="0","",TRIM(IFERROR(INDEX($A57:$Y57,MATCH(Lists!$J$4,$A$1:$Y$1,0)),"")&amp;"")),"")&lt;&gt;"",LOWER(IFERROR(IF(TRIM(IFERROR(INDEX($A57:$Y57,MATCH(Lists!$J$4,$A$1:$Y$1,0)),"")&amp;"")="0","",TRIM(IFERROR(INDEX($A57:$Y57,MATCH(Lists!$J$4,$A$1:$Y$1,0)),"")&amp;"")),"")),IF(IFERROR(IF(TRIM(IFERROR(INDEX($A57:$Y57,MATCH(Lists!$J$5,$A$1:$Y$1,0)),"")&amp;"")="0","",TRIM(IFERROR(INDEX($A57:$Y57,MATCH(Lists!$J$5,$A$1:$Y$1,0)),"")&amp;"")),"")&lt;&gt;"",IFERROR(IF(TRIM(IFERROR(INDEX($A57:$Y57,MATCH(Lists!$J$5,$A$1:$Y$1,0)),"")&amp;"")="0","",TRIM(IFERROR(INDEX($A57:$Y57,MATCH(Lists!$J$5,$A$1:$Y$1,0)),"")&amp;"")),""),"(unknown)")))</f>
        <v/>
      </c>
      <c r="AF57" s="22">
        <f>IF(AE57="","",IF(IFERROR(IF(TRIM(IFERROR(INDEX($A57:$Y57,MATCH(Lists!$J$6,$A$1:$Y$1,0)),"")&amp;"")="0","",TRIM(IFERROR(INDEX($A57:$Y57,MATCH(Lists!$J$6,$A$1:$Y$1,0)),"")&amp;"")),"")=Lists!$J$7,1,0))</f>
        <v/>
      </c>
      <c r="AG57" s="30">
        <f>IF(AE57="","",IFERROR(IF(ISNUMBER(IFERROR(INDEX($A57:$Y57,MATCH(Lists!$J$3,$A$1:$Y$1,0)),"")),INT(IFERROR(INDEX($A57:$Y57,MATCH(Lists!$J$3,$A$1:$Y$1,0)),"")),DATE(VALUE(LEFT(IFERROR(INDEX($A57:$Y57,MATCH(Lists!$J$3,$A$1:$Y$1,0)),""),4)),VALUE(MID(IFERROR(INDEX($A57:$Y57,MATCH(Lists!$J$3,$A$1:$Y$1,0)),""),6,2)),VALUE(MID(IFERROR(INDEX($A57:$Y57,MATCH(Lists!$J$3,$A$1:$Y$1,0)),""),9,2)))),""))</f>
        <v/>
      </c>
      <c r="AH57" s="22">
        <f>IF(AE57="",0,1)</f>
        <v/>
      </c>
    </row>
    <row r="58">
      <c r="Z58" s="28" t="n"/>
      <c r="AA58" s="23" t="n"/>
      <c r="AB58" s="23" t="n"/>
      <c r="AC58" s="31" t="n"/>
      <c r="AD58" s="28" t="n"/>
      <c r="AE58" s="22">
        <f>IF(COUNTA($A58:$Y58)=0,"",IF(IFERROR(IF(TRIM(IFERROR(INDEX($A58:$Y58,MATCH(Lists!$J$4,$A$1:$Y$1,0)),"")&amp;"")="0","",TRIM(IFERROR(INDEX($A58:$Y58,MATCH(Lists!$J$4,$A$1:$Y$1,0)),"")&amp;"")),"")&lt;&gt;"",LOWER(IFERROR(IF(TRIM(IFERROR(INDEX($A58:$Y58,MATCH(Lists!$J$4,$A$1:$Y$1,0)),"")&amp;"")="0","",TRIM(IFERROR(INDEX($A58:$Y58,MATCH(Lists!$J$4,$A$1:$Y$1,0)),"")&amp;"")),"")),IF(IFERROR(IF(TRIM(IFERROR(INDEX($A58:$Y58,MATCH(Lists!$J$5,$A$1:$Y$1,0)),"")&amp;"")="0","",TRIM(IFERROR(INDEX($A58:$Y58,MATCH(Lists!$J$5,$A$1:$Y$1,0)),"")&amp;"")),"")&lt;&gt;"",IFERROR(IF(TRIM(IFERROR(INDEX($A58:$Y58,MATCH(Lists!$J$5,$A$1:$Y$1,0)),"")&amp;"")="0","",TRIM(IFERROR(INDEX($A58:$Y58,MATCH(Lists!$J$5,$A$1:$Y$1,0)),"")&amp;"")),""),"(unknown)")))</f>
        <v/>
      </c>
      <c r="AF58" s="22">
        <f>IF(AE58="","",IF(IFERROR(IF(TRIM(IFERROR(INDEX($A58:$Y58,MATCH(Lists!$J$6,$A$1:$Y$1,0)),"")&amp;"")="0","",TRIM(IFERROR(INDEX($A58:$Y58,MATCH(Lists!$J$6,$A$1:$Y$1,0)),"")&amp;"")),"")=Lists!$J$7,1,0))</f>
        <v/>
      </c>
      <c r="AG58" s="30">
        <f>IF(AE58="","",IFERROR(IF(ISNUMBER(IFERROR(INDEX($A58:$Y58,MATCH(Lists!$J$3,$A$1:$Y$1,0)),"")),INT(IFERROR(INDEX($A58:$Y58,MATCH(Lists!$J$3,$A$1:$Y$1,0)),"")),DATE(VALUE(LEFT(IFERROR(INDEX($A58:$Y58,MATCH(Lists!$J$3,$A$1:$Y$1,0)),""),4)),VALUE(MID(IFERROR(INDEX($A58:$Y58,MATCH(Lists!$J$3,$A$1:$Y$1,0)),""),6,2)),VALUE(MID(IFERROR(INDEX($A58:$Y58,MATCH(Lists!$J$3,$A$1:$Y$1,0)),""),9,2)))),""))</f>
        <v/>
      </c>
      <c r="AH58" s="22">
        <f>IF(AE58="",0,1)</f>
        <v/>
      </c>
    </row>
    <row r="59">
      <c r="Z59" s="28" t="n"/>
      <c r="AA59" s="23" t="n"/>
      <c r="AB59" s="23" t="n"/>
      <c r="AC59" s="31" t="n"/>
      <c r="AD59" s="28" t="n"/>
      <c r="AE59" s="22">
        <f>IF(COUNTA($A59:$Y59)=0,"",IF(IFERROR(IF(TRIM(IFERROR(INDEX($A59:$Y59,MATCH(Lists!$J$4,$A$1:$Y$1,0)),"")&amp;"")="0","",TRIM(IFERROR(INDEX($A59:$Y59,MATCH(Lists!$J$4,$A$1:$Y$1,0)),"")&amp;"")),"")&lt;&gt;"",LOWER(IFERROR(IF(TRIM(IFERROR(INDEX($A59:$Y59,MATCH(Lists!$J$4,$A$1:$Y$1,0)),"")&amp;"")="0","",TRIM(IFERROR(INDEX($A59:$Y59,MATCH(Lists!$J$4,$A$1:$Y$1,0)),"")&amp;"")),"")),IF(IFERROR(IF(TRIM(IFERROR(INDEX($A59:$Y59,MATCH(Lists!$J$5,$A$1:$Y$1,0)),"")&amp;"")="0","",TRIM(IFERROR(INDEX($A59:$Y59,MATCH(Lists!$J$5,$A$1:$Y$1,0)),"")&amp;"")),"")&lt;&gt;"",IFERROR(IF(TRIM(IFERROR(INDEX($A59:$Y59,MATCH(Lists!$J$5,$A$1:$Y$1,0)),"")&amp;"")="0","",TRIM(IFERROR(INDEX($A59:$Y59,MATCH(Lists!$J$5,$A$1:$Y$1,0)),"")&amp;"")),""),"(unknown)")))</f>
        <v/>
      </c>
      <c r="AF59" s="22">
        <f>IF(AE59="","",IF(IFERROR(IF(TRIM(IFERROR(INDEX($A59:$Y59,MATCH(Lists!$J$6,$A$1:$Y$1,0)),"")&amp;"")="0","",TRIM(IFERROR(INDEX($A59:$Y59,MATCH(Lists!$J$6,$A$1:$Y$1,0)),"")&amp;"")),"")=Lists!$J$7,1,0))</f>
        <v/>
      </c>
      <c r="AG59" s="30">
        <f>IF(AE59="","",IFERROR(IF(ISNUMBER(IFERROR(INDEX($A59:$Y59,MATCH(Lists!$J$3,$A$1:$Y$1,0)),"")),INT(IFERROR(INDEX($A59:$Y59,MATCH(Lists!$J$3,$A$1:$Y$1,0)),"")),DATE(VALUE(LEFT(IFERROR(INDEX($A59:$Y59,MATCH(Lists!$J$3,$A$1:$Y$1,0)),""),4)),VALUE(MID(IFERROR(INDEX($A59:$Y59,MATCH(Lists!$J$3,$A$1:$Y$1,0)),""),6,2)),VALUE(MID(IFERROR(INDEX($A59:$Y59,MATCH(Lists!$J$3,$A$1:$Y$1,0)),""),9,2)))),""))</f>
        <v/>
      </c>
      <c r="AH59" s="22">
        <f>IF(AE59="",0,1)</f>
        <v/>
      </c>
    </row>
    <row r="60">
      <c r="Z60" s="28" t="n"/>
      <c r="AA60" s="23" t="n"/>
      <c r="AB60" s="23" t="n"/>
      <c r="AC60" s="31" t="n"/>
      <c r="AD60" s="28" t="n"/>
      <c r="AE60" s="22">
        <f>IF(COUNTA($A60:$Y60)=0,"",IF(IFERROR(IF(TRIM(IFERROR(INDEX($A60:$Y60,MATCH(Lists!$J$4,$A$1:$Y$1,0)),"")&amp;"")="0","",TRIM(IFERROR(INDEX($A60:$Y60,MATCH(Lists!$J$4,$A$1:$Y$1,0)),"")&amp;"")),"")&lt;&gt;"",LOWER(IFERROR(IF(TRIM(IFERROR(INDEX($A60:$Y60,MATCH(Lists!$J$4,$A$1:$Y$1,0)),"")&amp;"")="0","",TRIM(IFERROR(INDEX($A60:$Y60,MATCH(Lists!$J$4,$A$1:$Y$1,0)),"")&amp;"")),"")),IF(IFERROR(IF(TRIM(IFERROR(INDEX($A60:$Y60,MATCH(Lists!$J$5,$A$1:$Y$1,0)),"")&amp;"")="0","",TRIM(IFERROR(INDEX($A60:$Y60,MATCH(Lists!$J$5,$A$1:$Y$1,0)),"")&amp;"")),"")&lt;&gt;"",IFERROR(IF(TRIM(IFERROR(INDEX($A60:$Y60,MATCH(Lists!$J$5,$A$1:$Y$1,0)),"")&amp;"")="0","",TRIM(IFERROR(INDEX($A60:$Y60,MATCH(Lists!$J$5,$A$1:$Y$1,0)),"")&amp;"")),""),"(unknown)")))</f>
        <v/>
      </c>
      <c r="AF60" s="22">
        <f>IF(AE60="","",IF(IFERROR(IF(TRIM(IFERROR(INDEX($A60:$Y60,MATCH(Lists!$J$6,$A$1:$Y$1,0)),"")&amp;"")="0","",TRIM(IFERROR(INDEX($A60:$Y60,MATCH(Lists!$J$6,$A$1:$Y$1,0)),"")&amp;"")),"")=Lists!$J$7,1,0))</f>
        <v/>
      </c>
      <c r="AG60" s="30">
        <f>IF(AE60="","",IFERROR(IF(ISNUMBER(IFERROR(INDEX($A60:$Y60,MATCH(Lists!$J$3,$A$1:$Y$1,0)),"")),INT(IFERROR(INDEX($A60:$Y60,MATCH(Lists!$J$3,$A$1:$Y$1,0)),"")),DATE(VALUE(LEFT(IFERROR(INDEX($A60:$Y60,MATCH(Lists!$J$3,$A$1:$Y$1,0)),""),4)),VALUE(MID(IFERROR(INDEX($A60:$Y60,MATCH(Lists!$J$3,$A$1:$Y$1,0)),""),6,2)),VALUE(MID(IFERROR(INDEX($A60:$Y60,MATCH(Lists!$J$3,$A$1:$Y$1,0)),""),9,2)))),""))</f>
        <v/>
      </c>
      <c r="AH60" s="22">
        <f>IF(AE60="",0,1)</f>
        <v/>
      </c>
    </row>
    <row r="61">
      <c r="Z61" s="28" t="n"/>
      <c r="AA61" s="23" t="n"/>
      <c r="AB61" s="23" t="n"/>
      <c r="AC61" s="31" t="n"/>
      <c r="AD61" s="28" t="n"/>
      <c r="AE61" s="22">
        <f>IF(COUNTA($A61:$Y61)=0,"",IF(IFERROR(IF(TRIM(IFERROR(INDEX($A61:$Y61,MATCH(Lists!$J$4,$A$1:$Y$1,0)),"")&amp;"")="0","",TRIM(IFERROR(INDEX($A61:$Y61,MATCH(Lists!$J$4,$A$1:$Y$1,0)),"")&amp;"")),"")&lt;&gt;"",LOWER(IFERROR(IF(TRIM(IFERROR(INDEX($A61:$Y61,MATCH(Lists!$J$4,$A$1:$Y$1,0)),"")&amp;"")="0","",TRIM(IFERROR(INDEX($A61:$Y61,MATCH(Lists!$J$4,$A$1:$Y$1,0)),"")&amp;"")),"")),IF(IFERROR(IF(TRIM(IFERROR(INDEX($A61:$Y61,MATCH(Lists!$J$5,$A$1:$Y$1,0)),"")&amp;"")="0","",TRIM(IFERROR(INDEX($A61:$Y61,MATCH(Lists!$J$5,$A$1:$Y$1,0)),"")&amp;"")),"")&lt;&gt;"",IFERROR(IF(TRIM(IFERROR(INDEX($A61:$Y61,MATCH(Lists!$J$5,$A$1:$Y$1,0)),"")&amp;"")="0","",TRIM(IFERROR(INDEX($A61:$Y61,MATCH(Lists!$J$5,$A$1:$Y$1,0)),"")&amp;"")),""),"(unknown)")))</f>
        <v/>
      </c>
      <c r="AF61" s="22">
        <f>IF(AE61="","",IF(IFERROR(IF(TRIM(IFERROR(INDEX($A61:$Y61,MATCH(Lists!$J$6,$A$1:$Y$1,0)),"")&amp;"")="0","",TRIM(IFERROR(INDEX($A61:$Y61,MATCH(Lists!$J$6,$A$1:$Y$1,0)),"")&amp;"")),"")=Lists!$J$7,1,0))</f>
        <v/>
      </c>
      <c r="AG61" s="30">
        <f>IF(AE61="","",IFERROR(IF(ISNUMBER(IFERROR(INDEX($A61:$Y61,MATCH(Lists!$J$3,$A$1:$Y$1,0)),"")),INT(IFERROR(INDEX($A61:$Y61,MATCH(Lists!$J$3,$A$1:$Y$1,0)),"")),DATE(VALUE(LEFT(IFERROR(INDEX($A61:$Y61,MATCH(Lists!$J$3,$A$1:$Y$1,0)),""),4)),VALUE(MID(IFERROR(INDEX($A61:$Y61,MATCH(Lists!$J$3,$A$1:$Y$1,0)),""),6,2)),VALUE(MID(IFERROR(INDEX($A61:$Y61,MATCH(Lists!$J$3,$A$1:$Y$1,0)),""),9,2)))),""))</f>
        <v/>
      </c>
      <c r="AH61" s="22">
        <f>IF(AE61="",0,1)</f>
        <v/>
      </c>
    </row>
    <row r="62">
      <c r="Z62" s="28" t="n"/>
      <c r="AA62" s="23" t="n"/>
      <c r="AB62" s="23" t="n"/>
      <c r="AC62" s="31" t="n"/>
      <c r="AD62" s="28" t="n"/>
      <c r="AE62" s="22">
        <f>IF(COUNTA($A62:$Y62)=0,"",IF(IFERROR(IF(TRIM(IFERROR(INDEX($A62:$Y62,MATCH(Lists!$J$4,$A$1:$Y$1,0)),"")&amp;"")="0","",TRIM(IFERROR(INDEX($A62:$Y62,MATCH(Lists!$J$4,$A$1:$Y$1,0)),"")&amp;"")),"")&lt;&gt;"",LOWER(IFERROR(IF(TRIM(IFERROR(INDEX($A62:$Y62,MATCH(Lists!$J$4,$A$1:$Y$1,0)),"")&amp;"")="0","",TRIM(IFERROR(INDEX($A62:$Y62,MATCH(Lists!$J$4,$A$1:$Y$1,0)),"")&amp;"")),"")),IF(IFERROR(IF(TRIM(IFERROR(INDEX($A62:$Y62,MATCH(Lists!$J$5,$A$1:$Y$1,0)),"")&amp;"")="0","",TRIM(IFERROR(INDEX($A62:$Y62,MATCH(Lists!$J$5,$A$1:$Y$1,0)),"")&amp;"")),"")&lt;&gt;"",IFERROR(IF(TRIM(IFERROR(INDEX($A62:$Y62,MATCH(Lists!$J$5,$A$1:$Y$1,0)),"")&amp;"")="0","",TRIM(IFERROR(INDEX($A62:$Y62,MATCH(Lists!$J$5,$A$1:$Y$1,0)),"")&amp;"")),""),"(unknown)")))</f>
        <v/>
      </c>
      <c r="AF62" s="22">
        <f>IF(AE62="","",IF(IFERROR(IF(TRIM(IFERROR(INDEX($A62:$Y62,MATCH(Lists!$J$6,$A$1:$Y$1,0)),"")&amp;"")="0","",TRIM(IFERROR(INDEX($A62:$Y62,MATCH(Lists!$J$6,$A$1:$Y$1,0)),"")&amp;"")),"")=Lists!$J$7,1,0))</f>
        <v/>
      </c>
      <c r="AG62" s="30">
        <f>IF(AE62="","",IFERROR(IF(ISNUMBER(IFERROR(INDEX($A62:$Y62,MATCH(Lists!$J$3,$A$1:$Y$1,0)),"")),INT(IFERROR(INDEX($A62:$Y62,MATCH(Lists!$J$3,$A$1:$Y$1,0)),"")),DATE(VALUE(LEFT(IFERROR(INDEX($A62:$Y62,MATCH(Lists!$J$3,$A$1:$Y$1,0)),""),4)),VALUE(MID(IFERROR(INDEX($A62:$Y62,MATCH(Lists!$J$3,$A$1:$Y$1,0)),""),6,2)),VALUE(MID(IFERROR(INDEX($A62:$Y62,MATCH(Lists!$J$3,$A$1:$Y$1,0)),""),9,2)))),""))</f>
        <v/>
      </c>
      <c r="AH62" s="22">
        <f>IF(AE62="",0,1)</f>
        <v/>
      </c>
    </row>
    <row r="63">
      <c r="Z63" s="28" t="n"/>
      <c r="AA63" s="23" t="n"/>
      <c r="AB63" s="23" t="n"/>
      <c r="AC63" s="31" t="n"/>
      <c r="AD63" s="28" t="n"/>
      <c r="AE63" s="22">
        <f>IF(COUNTA($A63:$Y63)=0,"",IF(IFERROR(IF(TRIM(IFERROR(INDEX($A63:$Y63,MATCH(Lists!$J$4,$A$1:$Y$1,0)),"")&amp;"")="0","",TRIM(IFERROR(INDEX($A63:$Y63,MATCH(Lists!$J$4,$A$1:$Y$1,0)),"")&amp;"")),"")&lt;&gt;"",LOWER(IFERROR(IF(TRIM(IFERROR(INDEX($A63:$Y63,MATCH(Lists!$J$4,$A$1:$Y$1,0)),"")&amp;"")="0","",TRIM(IFERROR(INDEX($A63:$Y63,MATCH(Lists!$J$4,$A$1:$Y$1,0)),"")&amp;"")),"")),IF(IFERROR(IF(TRIM(IFERROR(INDEX($A63:$Y63,MATCH(Lists!$J$5,$A$1:$Y$1,0)),"")&amp;"")="0","",TRIM(IFERROR(INDEX($A63:$Y63,MATCH(Lists!$J$5,$A$1:$Y$1,0)),"")&amp;"")),"")&lt;&gt;"",IFERROR(IF(TRIM(IFERROR(INDEX($A63:$Y63,MATCH(Lists!$J$5,$A$1:$Y$1,0)),"")&amp;"")="0","",TRIM(IFERROR(INDEX($A63:$Y63,MATCH(Lists!$J$5,$A$1:$Y$1,0)),"")&amp;"")),""),"(unknown)")))</f>
        <v/>
      </c>
      <c r="AF63" s="22">
        <f>IF(AE63="","",IF(IFERROR(IF(TRIM(IFERROR(INDEX($A63:$Y63,MATCH(Lists!$J$6,$A$1:$Y$1,0)),"")&amp;"")="0","",TRIM(IFERROR(INDEX($A63:$Y63,MATCH(Lists!$J$6,$A$1:$Y$1,0)),"")&amp;"")),"")=Lists!$J$7,1,0))</f>
        <v/>
      </c>
      <c r="AG63" s="30">
        <f>IF(AE63="","",IFERROR(IF(ISNUMBER(IFERROR(INDEX($A63:$Y63,MATCH(Lists!$J$3,$A$1:$Y$1,0)),"")),INT(IFERROR(INDEX($A63:$Y63,MATCH(Lists!$J$3,$A$1:$Y$1,0)),"")),DATE(VALUE(LEFT(IFERROR(INDEX($A63:$Y63,MATCH(Lists!$J$3,$A$1:$Y$1,0)),""),4)),VALUE(MID(IFERROR(INDEX($A63:$Y63,MATCH(Lists!$J$3,$A$1:$Y$1,0)),""),6,2)),VALUE(MID(IFERROR(INDEX($A63:$Y63,MATCH(Lists!$J$3,$A$1:$Y$1,0)),""),9,2)))),""))</f>
        <v/>
      </c>
      <c r="AH63" s="22">
        <f>IF(AE63="",0,1)</f>
        <v/>
      </c>
    </row>
    <row r="64">
      <c r="Z64" s="28" t="n"/>
      <c r="AA64" s="23" t="n"/>
      <c r="AB64" s="23" t="n"/>
      <c r="AC64" s="31" t="n"/>
      <c r="AD64" s="28" t="n"/>
      <c r="AE64" s="22">
        <f>IF(COUNTA($A64:$Y64)=0,"",IF(IFERROR(IF(TRIM(IFERROR(INDEX($A64:$Y64,MATCH(Lists!$J$4,$A$1:$Y$1,0)),"")&amp;"")="0","",TRIM(IFERROR(INDEX($A64:$Y64,MATCH(Lists!$J$4,$A$1:$Y$1,0)),"")&amp;"")),"")&lt;&gt;"",LOWER(IFERROR(IF(TRIM(IFERROR(INDEX($A64:$Y64,MATCH(Lists!$J$4,$A$1:$Y$1,0)),"")&amp;"")="0","",TRIM(IFERROR(INDEX($A64:$Y64,MATCH(Lists!$J$4,$A$1:$Y$1,0)),"")&amp;"")),"")),IF(IFERROR(IF(TRIM(IFERROR(INDEX($A64:$Y64,MATCH(Lists!$J$5,$A$1:$Y$1,0)),"")&amp;"")="0","",TRIM(IFERROR(INDEX($A64:$Y64,MATCH(Lists!$J$5,$A$1:$Y$1,0)),"")&amp;"")),"")&lt;&gt;"",IFERROR(IF(TRIM(IFERROR(INDEX($A64:$Y64,MATCH(Lists!$J$5,$A$1:$Y$1,0)),"")&amp;"")="0","",TRIM(IFERROR(INDEX($A64:$Y64,MATCH(Lists!$J$5,$A$1:$Y$1,0)),"")&amp;"")),""),"(unknown)")))</f>
        <v/>
      </c>
      <c r="AF64" s="22">
        <f>IF(AE64="","",IF(IFERROR(IF(TRIM(IFERROR(INDEX($A64:$Y64,MATCH(Lists!$J$6,$A$1:$Y$1,0)),"")&amp;"")="0","",TRIM(IFERROR(INDEX($A64:$Y64,MATCH(Lists!$J$6,$A$1:$Y$1,0)),"")&amp;"")),"")=Lists!$J$7,1,0))</f>
        <v/>
      </c>
      <c r="AG64" s="30">
        <f>IF(AE64="","",IFERROR(IF(ISNUMBER(IFERROR(INDEX($A64:$Y64,MATCH(Lists!$J$3,$A$1:$Y$1,0)),"")),INT(IFERROR(INDEX($A64:$Y64,MATCH(Lists!$J$3,$A$1:$Y$1,0)),"")),DATE(VALUE(LEFT(IFERROR(INDEX($A64:$Y64,MATCH(Lists!$J$3,$A$1:$Y$1,0)),""),4)),VALUE(MID(IFERROR(INDEX($A64:$Y64,MATCH(Lists!$J$3,$A$1:$Y$1,0)),""),6,2)),VALUE(MID(IFERROR(INDEX($A64:$Y64,MATCH(Lists!$J$3,$A$1:$Y$1,0)),""),9,2)))),""))</f>
        <v/>
      </c>
      <c r="AH64" s="22">
        <f>IF(AE64="",0,1)</f>
        <v/>
      </c>
    </row>
    <row r="65">
      <c r="Z65" s="28" t="n"/>
      <c r="AA65" s="23" t="n"/>
      <c r="AB65" s="23" t="n"/>
      <c r="AC65" s="31" t="n"/>
      <c r="AD65" s="28" t="n"/>
      <c r="AE65" s="22">
        <f>IF(COUNTA($A65:$Y65)=0,"",IF(IFERROR(IF(TRIM(IFERROR(INDEX($A65:$Y65,MATCH(Lists!$J$4,$A$1:$Y$1,0)),"")&amp;"")="0","",TRIM(IFERROR(INDEX($A65:$Y65,MATCH(Lists!$J$4,$A$1:$Y$1,0)),"")&amp;"")),"")&lt;&gt;"",LOWER(IFERROR(IF(TRIM(IFERROR(INDEX($A65:$Y65,MATCH(Lists!$J$4,$A$1:$Y$1,0)),"")&amp;"")="0","",TRIM(IFERROR(INDEX($A65:$Y65,MATCH(Lists!$J$4,$A$1:$Y$1,0)),"")&amp;"")),"")),IF(IFERROR(IF(TRIM(IFERROR(INDEX($A65:$Y65,MATCH(Lists!$J$5,$A$1:$Y$1,0)),"")&amp;"")="0","",TRIM(IFERROR(INDEX($A65:$Y65,MATCH(Lists!$J$5,$A$1:$Y$1,0)),"")&amp;"")),"")&lt;&gt;"",IFERROR(IF(TRIM(IFERROR(INDEX($A65:$Y65,MATCH(Lists!$J$5,$A$1:$Y$1,0)),"")&amp;"")="0","",TRIM(IFERROR(INDEX($A65:$Y65,MATCH(Lists!$J$5,$A$1:$Y$1,0)),"")&amp;"")),""),"(unknown)")))</f>
        <v/>
      </c>
      <c r="AF65" s="22">
        <f>IF(AE65="","",IF(IFERROR(IF(TRIM(IFERROR(INDEX($A65:$Y65,MATCH(Lists!$J$6,$A$1:$Y$1,0)),"")&amp;"")="0","",TRIM(IFERROR(INDEX($A65:$Y65,MATCH(Lists!$J$6,$A$1:$Y$1,0)),"")&amp;"")),"")=Lists!$J$7,1,0))</f>
        <v/>
      </c>
      <c r="AG65" s="30">
        <f>IF(AE65="","",IFERROR(IF(ISNUMBER(IFERROR(INDEX($A65:$Y65,MATCH(Lists!$J$3,$A$1:$Y$1,0)),"")),INT(IFERROR(INDEX($A65:$Y65,MATCH(Lists!$J$3,$A$1:$Y$1,0)),"")),DATE(VALUE(LEFT(IFERROR(INDEX($A65:$Y65,MATCH(Lists!$J$3,$A$1:$Y$1,0)),""),4)),VALUE(MID(IFERROR(INDEX($A65:$Y65,MATCH(Lists!$J$3,$A$1:$Y$1,0)),""),6,2)),VALUE(MID(IFERROR(INDEX($A65:$Y65,MATCH(Lists!$J$3,$A$1:$Y$1,0)),""),9,2)))),""))</f>
        <v/>
      </c>
      <c r="AH65" s="22">
        <f>IF(AE65="",0,1)</f>
        <v/>
      </c>
    </row>
    <row r="66">
      <c r="Z66" s="28" t="n"/>
      <c r="AA66" s="23" t="n"/>
      <c r="AB66" s="23" t="n"/>
      <c r="AC66" s="31" t="n"/>
      <c r="AD66" s="28" t="n"/>
      <c r="AE66" s="22">
        <f>IF(COUNTA($A66:$Y66)=0,"",IF(IFERROR(IF(TRIM(IFERROR(INDEX($A66:$Y66,MATCH(Lists!$J$4,$A$1:$Y$1,0)),"")&amp;"")="0","",TRIM(IFERROR(INDEX($A66:$Y66,MATCH(Lists!$J$4,$A$1:$Y$1,0)),"")&amp;"")),"")&lt;&gt;"",LOWER(IFERROR(IF(TRIM(IFERROR(INDEX($A66:$Y66,MATCH(Lists!$J$4,$A$1:$Y$1,0)),"")&amp;"")="0","",TRIM(IFERROR(INDEX($A66:$Y66,MATCH(Lists!$J$4,$A$1:$Y$1,0)),"")&amp;"")),"")),IF(IFERROR(IF(TRIM(IFERROR(INDEX($A66:$Y66,MATCH(Lists!$J$5,$A$1:$Y$1,0)),"")&amp;"")="0","",TRIM(IFERROR(INDEX($A66:$Y66,MATCH(Lists!$J$5,$A$1:$Y$1,0)),"")&amp;"")),"")&lt;&gt;"",IFERROR(IF(TRIM(IFERROR(INDEX($A66:$Y66,MATCH(Lists!$J$5,$A$1:$Y$1,0)),"")&amp;"")="0","",TRIM(IFERROR(INDEX($A66:$Y66,MATCH(Lists!$J$5,$A$1:$Y$1,0)),"")&amp;"")),""),"(unknown)")))</f>
        <v/>
      </c>
      <c r="AF66" s="22">
        <f>IF(AE66="","",IF(IFERROR(IF(TRIM(IFERROR(INDEX($A66:$Y66,MATCH(Lists!$J$6,$A$1:$Y$1,0)),"")&amp;"")="0","",TRIM(IFERROR(INDEX($A66:$Y66,MATCH(Lists!$J$6,$A$1:$Y$1,0)),"")&amp;"")),"")=Lists!$J$7,1,0))</f>
        <v/>
      </c>
      <c r="AG66" s="30">
        <f>IF(AE66="","",IFERROR(IF(ISNUMBER(IFERROR(INDEX($A66:$Y66,MATCH(Lists!$J$3,$A$1:$Y$1,0)),"")),INT(IFERROR(INDEX($A66:$Y66,MATCH(Lists!$J$3,$A$1:$Y$1,0)),"")),DATE(VALUE(LEFT(IFERROR(INDEX($A66:$Y66,MATCH(Lists!$J$3,$A$1:$Y$1,0)),""),4)),VALUE(MID(IFERROR(INDEX($A66:$Y66,MATCH(Lists!$J$3,$A$1:$Y$1,0)),""),6,2)),VALUE(MID(IFERROR(INDEX($A66:$Y66,MATCH(Lists!$J$3,$A$1:$Y$1,0)),""),9,2)))),""))</f>
        <v/>
      </c>
      <c r="AH66" s="22">
        <f>IF(AE66="",0,1)</f>
        <v/>
      </c>
    </row>
    <row r="67">
      <c r="Z67" s="28" t="n"/>
      <c r="AA67" s="23" t="n"/>
      <c r="AB67" s="23" t="n"/>
      <c r="AC67" s="31" t="n"/>
      <c r="AD67" s="28" t="n"/>
      <c r="AE67" s="22">
        <f>IF(COUNTA($A67:$Y67)=0,"",IF(IFERROR(IF(TRIM(IFERROR(INDEX($A67:$Y67,MATCH(Lists!$J$4,$A$1:$Y$1,0)),"")&amp;"")="0","",TRIM(IFERROR(INDEX($A67:$Y67,MATCH(Lists!$J$4,$A$1:$Y$1,0)),"")&amp;"")),"")&lt;&gt;"",LOWER(IFERROR(IF(TRIM(IFERROR(INDEX($A67:$Y67,MATCH(Lists!$J$4,$A$1:$Y$1,0)),"")&amp;"")="0","",TRIM(IFERROR(INDEX($A67:$Y67,MATCH(Lists!$J$4,$A$1:$Y$1,0)),"")&amp;"")),"")),IF(IFERROR(IF(TRIM(IFERROR(INDEX($A67:$Y67,MATCH(Lists!$J$5,$A$1:$Y$1,0)),"")&amp;"")="0","",TRIM(IFERROR(INDEX($A67:$Y67,MATCH(Lists!$J$5,$A$1:$Y$1,0)),"")&amp;"")),"")&lt;&gt;"",IFERROR(IF(TRIM(IFERROR(INDEX($A67:$Y67,MATCH(Lists!$J$5,$A$1:$Y$1,0)),"")&amp;"")="0","",TRIM(IFERROR(INDEX($A67:$Y67,MATCH(Lists!$J$5,$A$1:$Y$1,0)),"")&amp;"")),""),"(unknown)")))</f>
        <v/>
      </c>
      <c r="AF67" s="22">
        <f>IF(AE67="","",IF(IFERROR(IF(TRIM(IFERROR(INDEX($A67:$Y67,MATCH(Lists!$J$6,$A$1:$Y$1,0)),"")&amp;"")="0","",TRIM(IFERROR(INDEX($A67:$Y67,MATCH(Lists!$J$6,$A$1:$Y$1,0)),"")&amp;"")),"")=Lists!$J$7,1,0))</f>
        <v/>
      </c>
      <c r="AG67" s="30">
        <f>IF(AE67="","",IFERROR(IF(ISNUMBER(IFERROR(INDEX($A67:$Y67,MATCH(Lists!$J$3,$A$1:$Y$1,0)),"")),INT(IFERROR(INDEX($A67:$Y67,MATCH(Lists!$J$3,$A$1:$Y$1,0)),"")),DATE(VALUE(LEFT(IFERROR(INDEX($A67:$Y67,MATCH(Lists!$J$3,$A$1:$Y$1,0)),""),4)),VALUE(MID(IFERROR(INDEX($A67:$Y67,MATCH(Lists!$J$3,$A$1:$Y$1,0)),""),6,2)),VALUE(MID(IFERROR(INDEX($A67:$Y67,MATCH(Lists!$J$3,$A$1:$Y$1,0)),""),9,2)))),""))</f>
        <v/>
      </c>
      <c r="AH67" s="22">
        <f>IF(AE67="",0,1)</f>
        <v/>
      </c>
    </row>
    <row r="68">
      <c r="Z68" s="28" t="n"/>
      <c r="AA68" s="23" t="n"/>
      <c r="AB68" s="23" t="n"/>
      <c r="AC68" s="31" t="n"/>
      <c r="AD68" s="28" t="n"/>
      <c r="AE68" s="22">
        <f>IF(COUNTA($A68:$Y68)=0,"",IF(IFERROR(IF(TRIM(IFERROR(INDEX($A68:$Y68,MATCH(Lists!$J$4,$A$1:$Y$1,0)),"")&amp;"")="0","",TRIM(IFERROR(INDEX($A68:$Y68,MATCH(Lists!$J$4,$A$1:$Y$1,0)),"")&amp;"")),"")&lt;&gt;"",LOWER(IFERROR(IF(TRIM(IFERROR(INDEX($A68:$Y68,MATCH(Lists!$J$4,$A$1:$Y$1,0)),"")&amp;"")="0","",TRIM(IFERROR(INDEX($A68:$Y68,MATCH(Lists!$J$4,$A$1:$Y$1,0)),"")&amp;"")),"")),IF(IFERROR(IF(TRIM(IFERROR(INDEX($A68:$Y68,MATCH(Lists!$J$5,$A$1:$Y$1,0)),"")&amp;"")="0","",TRIM(IFERROR(INDEX($A68:$Y68,MATCH(Lists!$J$5,$A$1:$Y$1,0)),"")&amp;"")),"")&lt;&gt;"",IFERROR(IF(TRIM(IFERROR(INDEX($A68:$Y68,MATCH(Lists!$J$5,$A$1:$Y$1,0)),"")&amp;"")="0","",TRIM(IFERROR(INDEX($A68:$Y68,MATCH(Lists!$J$5,$A$1:$Y$1,0)),"")&amp;"")),""),"(unknown)")))</f>
        <v/>
      </c>
      <c r="AF68" s="22">
        <f>IF(AE68="","",IF(IFERROR(IF(TRIM(IFERROR(INDEX($A68:$Y68,MATCH(Lists!$J$6,$A$1:$Y$1,0)),"")&amp;"")="0","",TRIM(IFERROR(INDEX($A68:$Y68,MATCH(Lists!$J$6,$A$1:$Y$1,0)),"")&amp;"")),"")=Lists!$J$7,1,0))</f>
        <v/>
      </c>
      <c r="AG68" s="30">
        <f>IF(AE68="","",IFERROR(IF(ISNUMBER(IFERROR(INDEX($A68:$Y68,MATCH(Lists!$J$3,$A$1:$Y$1,0)),"")),INT(IFERROR(INDEX($A68:$Y68,MATCH(Lists!$J$3,$A$1:$Y$1,0)),"")),DATE(VALUE(LEFT(IFERROR(INDEX($A68:$Y68,MATCH(Lists!$J$3,$A$1:$Y$1,0)),""),4)),VALUE(MID(IFERROR(INDEX($A68:$Y68,MATCH(Lists!$J$3,$A$1:$Y$1,0)),""),6,2)),VALUE(MID(IFERROR(INDEX($A68:$Y68,MATCH(Lists!$J$3,$A$1:$Y$1,0)),""),9,2)))),""))</f>
        <v/>
      </c>
      <c r="AH68" s="22">
        <f>IF(AE68="",0,1)</f>
        <v/>
      </c>
    </row>
    <row r="69">
      <c r="Z69" s="28" t="n"/>
      <c r="AA69" s="23" t="n"/>
      <c r="AB69" s="23" t="n"/>
      <c r="AC69" s="31" t="n"/>
      <c r="AD69" s="28" t="n"/>
      <c r="AE69" s="22">
        <f>IF(COUNTA($A69:$Y69)=0,"",IF(IFERROR(IF(TRIM(IFERROR(INDEX($A69:$Y69,MATCH(Lists!$J$4,$A$1:$Y$1,0)),"")&amp;"")="0","",TRIM(IFERROR(INDEX($A69:$Y69,MATCH(Lists!$J$4,$A$1:$Y$1,0)),"")&amp;"")),"")&lt;&gt;"",LOWER(IFERROR(IF(TRIM(IFERROR(INDEX($A69:$Y69,MATCH(Lists!$J$4,$A$1:$Y$1,0)),"")&amp;"")="0","",TRIM(IFERROR(INDEX($A69:$Y69,MATCH(Lists!$J$4,$A$1:$Y$1,0)),"")&amp;"")),"")),IF(IFERROR(IF(TRIM(IFERROR(INDEX($A69:$Y69,MATCH(Lists!$J$5,$A$1:$Y$1,0)),"")&amp;"")="0","",TRIM(IFERROR(INDEX($A69:$Y69,MATCH(Lists!$J$5,$A$1:$Y$1,0)),"")&amp;"")),"")&lt;&gt;"",IFERROR(IF(TRIM(IFERROR(INDEX($A69:$Y69,MATCH(Lists!$J$5,$A$1:$Y$1,0)),"")&amp;"")="0","",TRIM(IFERROR(INDEX($A69:$Y69,MATCH(Lists!$J$5,$A$1:$Y$1,0)),"")&amp;"")),""),"(unknown)")))</f>
        <v/>
      </c>
      <c r="AF69" s="22">
        <f>IF(AE69="","",IF(IFERROR(IF(TRIM(IFERROR(INDEX($A69:$Y69,MATCH(Lists!$J$6,$A$1:$Y$1,0)),"")&amp;"")="0","",TRIM(IFERROR(INDEX($A69:$Y69,MATCH(Lists!$J$6,$A$1:$Y$1,0)),"")&amp;"")),"")=Lists!$J$7,1,0))</f>
        <v/>
      </c>
      <c r="AG69" s="30">
        <f>IF(AE69="","",IFERROR(IF(ISNUMBER(IFERROR(INDEX($A69:$Y69,MATCH(Lists!$J$3,$A$1:$Y$1,0)),"")),INT(IFERROR(INDEX($A69:$Y69,MATCH(Lists!$J$3,$A$1:$Y$1,0)),"")),DATE(VALUE(LEFT(IFERROR(INDEX($A69:$Y69,MATCH(Lists!$J$3,$A$1:$Y$1,0)),""),4)),VALUE(MID(IFERROR(INDEX($A69:$Y69,MATCH(Lists!$J$3,$A$1:$Y$1,0)),""),6,2)),VALUE(MID(IFERROR(INDEX($A69:$Y69,MATCH(Lists!$J$3,$A$1:$Y$1,0)),""),9,2)))),""))</f>
        <v/>
      </c>
      <c r="AH69" s="22">
        <f>IF(AE69="",0,1)</f>
        <v/>
      </c>
    </row>
    <row r="70">
      <c r="Z70" s="28" t="n"/>
      <c r="AA70" s="23" t="n"/>
      <c r="AB70" s="23" t="n"/>
      <c r="AC70" s="31" t="n"/>
      <c r="AD70" s="28" t="n"/>
      <c r="AE70" s="22">
        <f>IF(COUNTA($A70:$Y70)=0,"",IF(IFERROR(IF(TRIM(IFERROR(INDEX($A70:$Y70,MATCH(Lists!$J$4,$A$1:$Y$1,0)),"")&amp;"")="0","",TRIM(IFERROR(INDEX($A70:$Y70,MATCH(Lists!$J$4,$A$1:$Y$1,0)),"")&amp;"")),"")&lt;&gt;"",LOWER(IFERROR(IF(TRIM(IFERROR(INDEX($A70:$Y70,MATCH(Lists!$J$4,$A$1:$Y$1,0)),"")&amp;"")="0","",TRIM(IFERROR(INDEX($A70:$Y70,MATCH(Lists!$J$4,$A$1:$Y$1,0)),"")&amp;"")),"")),IF(IFERROR(IF(TRIM(IFERROR(INDEX($A70:$Y70,MATCH(Lists!$J$5,$A$1:$Y$1,0)),"")&amp;"")="0","",TRIM(IFERROR(INDEX($A70:$Y70,MATCH(Lists!$J$5,$A$1:$Y$1,0)),"")&amp;"")),"")&lt;&gt;"",IFERROR(IF(TRIM(IFERROR(INDEX($A70:$Y70,MATCH(Lists!$J$5,$A$1:$Y$1,0)),"")&amp;"")="0","",TRIM(IFERROR(INDEX($A70:$Y70,MATCH(Lists!$J$5,$A$1:$Y$1,0)),"")&amp;"")),""),"(unknown)")))</f>
        <v/>
      </c>
      <c r="AF70" s="22">
        <f>IF(AE70="","",IF(IFERROR(IF(TRIM(IFERROR(INDEX($A70:$Y70,MATCH(Lists!$J$6,$A$1:$Y$1,0)),"")&amp;"")="0","",TRIM(IFERROR(INDEX($A70:$Y70,MATCH(Lists!$J$6,$A$1:$Y$1,0)),"")&amp;"")),"")=Lists!$J$7,1,0))</f>
        <v/>
      </c>
      <c r="AG70" s="30">
        <f>IF(AE70="","",IFERROR(IF(ISNUMBER(IFERROR(INDEX($A70:$Y70,MATCH(Lists!$J$3,$A$1:$Y$1,0)),"")),INT(IFERROR(INDEX($A70:$Y70,MATCH(Lists!$J$3,$A$1:$Y$1,0)),"")),DATE(VALUE(LEFT(IFERROR(INDEX($A70:$Y70,MATCH(Lists!$J$3,$A$1:$Y$1,0)),""),4)),VALUE(MID(IFERROR(INDEX($A70:$Y70,MATCH(Lists!$J$3,$A$1:$Y$1,0)),""),6,2)),VALUE(MID(IFERROR(INDEX($A70:$Y70,MATCH(Lists!$J$3,$A$1:$Y$1,0)),""),9,2)))),""))</f>
        <v/>
      </c>
      <c r="AH70" s="22">
        <f>IF(AE70="",0,1)</f>
        <v/>
      </c>
    </row>
    <row r="71">
      <c r="Z71" s="28" t="n"/>
      <c r="AA71" s="23" t="n"/>
      <c r="AB71" s="23" t="n"/>
      <c r="AC71" s="31" t="n"/>
      <c r="AD71" s="28" t="n"/>
      <c r="AE71" s="22">
        <f>IF(COUNTA($A71:$Y71)=0,"",IF(IFERROR(IF(TRIM(IFERROR(INDEX($A71:$Y71,MATCH(Lists!$J$4,$A$1:$Y$1,0)),"")&amp;"")="0","",TRIM(IFERROR(INDEX($A71:$Y71,MATCH(Lists!$J$4,$A$1:$Y$1,0)),"")&amp;"")),"")&lt;&gt;"",LOWER(IFERROR(IF(TRIM(IFERROR(INDEX($A71:$Y71,MATCH(Lists!$J$4,$A$1:$Y$1,0)),"")&amp;"")="0","",TRIM(IFERROR(INDEX($A71:$Y71,MATCH(Lists!$J$4,$A$1:$Y$1,0)),"")&amp;"")),"")),IF(IFERROR(IF(TRIM(IFERROR(INDEX($A71:$Y71,MATCH(Lists!$J$5,$A$1:$Y$1,0)),"")&amp;"")="0","",TRIM(IFERROR(INDEX($A71:$Y71,MATCH(Lists!$J$5,$A$1:$Y$1,0)),"")&amp;"")),"")&lt;&gt;"",IFERROR(IF(TRIM(IFERROR(INDEX($A71:$Y71,MATCH(Lists!$J$5,$A$1:$Y$1,0)),"")&amp;"")="0","",TRIM(IFERROR(INDEX($A71:$Y71,MATCH(Lists!$J$5,$A$1:$Y$1,0)),"")&amp;"")),""),"(unknown)")))</f>
        <v/>
      </c>
      <c r="AF71" s="22">
        <f>IF(AE71="","",IF(IFERROR(IF(TRIM(IFERROR(INDEX($A71:$Y71,MATCH(Lists!$J$6,$A$1:$Y$1,0)),"")&amp;"")="0","",TRIM(IFERROR(INDEX($A71:$Y71,MATCH(Lists!$J$6,$A$1:$Y$1,0)),"")&amp;"")),"")=Lists!$J$7,1,0))</f>
        <v/>
      </c>
      <c r="AG71" s="30">
        <f>IF(AE71="","",IFERROR(IF(ISNUMBER(IFERROR(INDEX($A71:$Y71,MATCH(Lists!$J$3,$A$1:$Y$1,0)),"")),INT(IFERROR(INDEX($A71:$Y71,MATCH(Lists!$J$3,$A$1:$Y$1,0)),"")),DATE(VALUE(LEFT(IFERROR(INDEX($A71:$Y71,MATCH(Lists!$J$3,$A$1:$Y$1,0)),""),4)),VALUE(MID(IFERROR(INDEX($A71:$Y71,MATCH(Lists!$J$3,$A$1:$Y$1,0)),""),6,2)),VALUE(MID(IFERROR(INDEX($A71:$Y71,MATCH(Lists!$J$3,$A$1:$Y$1,0)),""),9,2)))),""))</f>
        <v/>
      </c>
      <c r="AH71" s="22">
        <f>IF(AE71="",0,1)</f>
        <v/>
      </c>
    </row>
    <row r="72">
      <c r="Z72" s="28" t="n"/>
      <c r="AA72" s="23" t="n"/>
      <c r="AB72" s="23" t="n"/>
      <c r="AC72" s="31" t="n"/>
      <c r="AD72" s="28" t="n"/>
      <c r="AE72" s="22">
        <f>IF(COUNTA($A72:$Y72)=0,"",IF(IFERROR(IF(TRIM(IFERROR(INDEX($A72:$Y72,MATCH(Lists!$J$4,$A$1:$Y$1,0)),"")&amp;"")="0","",TRIM(IFERROR(INDEX($A72:$Y72,MATCH(Lists!$J$4,$A$1:$Y$1,0)),"")&amp;"")),"")&lt;&gt;"",LOWER(IFERROR(IF(TRIM(IFERROR(INDEX($A72:$Y72,MATCH(Lists!$J$4,$A$1:$Y$1,0)),"")&amp;"")="0","",TRIM(IFERROR(INDEX($A72:$Y72,MATCH(Lists!$J$4,$A$1:$Y$1,0)),"")&amp;"")),"")),IF(IFERROR(IF(TRIM(IFERROR(INDEX($A72:$Y72,MATCH(Lists!$J$5,$A$1:$Y$1,0)),"")&amp;"")="0","",TRIM(IFERROR(INDEX($A72:$Y72,MATCH(Lists!$J$5,$A$1:$Y$1,0)),"")&amp;"")),"")&lt;&gt;"",IFERROR(IF(TRIM(IFERROR(INDEX($A72:$Y72,MATCH(Lists!$J$5,$A$1:$Y$1,0)),"")&amp;"")="0","",TRIM(IFERROR(INDEX($A72:$Y72,MATCH(Lists!$J$5,$A$1:$Y$1,0)),"")&amp;"")),""),"(unknown)")))</f>
        <v/>
      </c>
      <c r="AF72" s="22">
        <f>IF(AE72="","",IF(IFERROR(IF(TRIM(IFERROR(INDEX($A72:$Y72,MATCH(Lists!$J$6,$A$1:$Y$1,0)),"")&amp;"")="0","",TRIM(IFERROR(INDEX($A72:$Y72,MATCH(Lists!$J$6,$A$1:$Y$1,0)),"")&amp;"")),"")=Lists!$J$7,1,0))</f>
        <v/>
      </c>
      <c r="AG72" s="30">
        <f>IF(AE72="","",IFERROR(IF(ISNUMBER(IFERROR(INDEX($A72:$Y72,MATCH(Lists!$J$3,$A$1:$Y$1,0)),"")),INT(IFERROR(INDEX($A72:$Y72,MATCH(Lists!$J$3,$A$1:$Y$1,0)),"")),DATE(VALUE(LEFT(IFERROR(INDEX($A72:$Y72,MATCH(Lists!$J$3,$A$1:$Y$1,0)),""),4)),VALUE(MID(IFERROR(INDEX($A72:$Y72,MATCH(Lists!$J$3,$A$1:$Y$1,0)),""),6,2)),VALUE(MID(IFERROR(INDEX($A72:$Y72,MATCH(Lists!$J$3,$A$1:$Y$1,0)),""),9,2)))),""))</f>
        <v/>
      </c>
      <c r="AH72" s="22">
        <f>IF(AE72="",0,1)</f>
        <v/>
      </c>
    </row>
    <row r="73">
      <c r="Z73" s="28" t="n"/>
      <c r="AA73" s="23" t="n"/>
      <c r="AB73" s="23" t="n"/>
      <c r="AC73" s="31" t="n"/>
      <c r="AD73" s="28" t="n"/>
      <c r="AE73" s="22">
        <f>IF(COUNTA($A73:$Y73)=0,"",IF(IFERROR(IF(TRIM(IFERROR(INDEX($A73:$Y73,MATCH(Lists!$J$4,$A$1:$Y$1,0)),"")&amp;"")="0","",TRIM(IFERROR(INDEX($A73:$Y73,MATCH(Lists!$J$4,$A$1:$Y$1,0)),"")&amp;"")),"")&lt;&gt;"",LOWER(IFERROR(IF(TRIM(IFERROR(INDEX($A73:$Y73,MATCH(Lists!$J$4,$A$1:$Y$1,0)),"")&amp;"")="0","",TRIM(IFERROR(INDEX($A73:$Y73,MATCH(Lists!$J$4,$A$1:$Y$1,0)),"")&amp;"")),"")),IF(IFERROR(IF(TRIM(IFERROR(INDEX($A73:$Y73,MATCH(Lists!$J$5,$A$1:$Y$1,0)),"")&amp;"")="0","",TRIM(IFERROR(INDEX($A73:$Y73,MATCH(Lists!$J$5,$A$1:$Y$1,0)),"")&amp;"")),"")&lt;&gt;"",IFERROR(IF(TRIM(IFERROR(INDEX($A73:$Y73,MATCH(Lists!$J$5,$A$1:$Y$1,0)),"")&amp;"")="0","",TRIM(IFERROR(INDEX($A73:$Y73,MATCH(Lists!$J$5,$A$1:$Y$1,0)),"")&amp;"")),""),"(unknown)")))</f>
        <v/>
      </c>
      <c r="AF73" s="22">
        <f>IF(AE73="","",IF(IFERROR(IF(TRIM(IFERROR(INDEX($A73:$Y73,MATCH(Lists!$J$6,$A$1:$Y$1,0)),"")&amp;"")="0","",TRIM(IFERROR(INDEX($A73:$Y73,MATCH(Lists!$J$6,$A$1:$Y$1,0)),"")&amp;"")),"")=Lists!$J$7,1,0))</f>
        <v/>
      </c>
      <c r="AG73" s="30">
        <f>IF(AE73="","",IFERROR(IF(ISNUMBER(IFERROR(INDEX($A73:$Y73,MATCH(Lists!$J$3,$A$1:$Y$1,0)),"")),INT(IFERROR(INDEX($A73:$Y73,MATCH(Lists!$J$3,$A$1:$Y$1,0)),"")),DATE(VALUE(LEFT(IFERROR(INDEX($A73:$Y73,MATCH(Lists!$J$3,$A$1:$Y$1,0)),""),4)),VALUE(MID(IFERROR(INDEX($A73:$Y73,MATCH(Lists!$J$3,$A$1:$Y$1,0)),""),6,2)),VALUE(MID(IFERROR(INDEX($A73:$Y73,MATCH(Lists!$J$3,$A$1:$Y$1,0)),""),9,2)))),""))</f>
        <v/>
      </c>
      <c r="AH73" s="22">
        <f>IF(AE73="",0,1)</f>
        <v/>
      </c>
    </row>
    <row r="74">
      <c r="Z74" s="28" t="n"/>
      <c r="AA74" s="23" t="n"/>
      <c r="AB74" s="23" t="n"/>
      <c r="AC74" s="31" t="n"/>
      <c r="AD74" s="28" t="n"/>
      <c r="AE74" s="22">
        <f>IF(COUNTA($A74:$Y74)=0,"",IF(IFERROR(IF(TRIM(IFERROR(INDEX($A74:$Y74,MATCH(Lists!$J$4,$A$1:$Y$1,0)),"")&amp;"")="0","",TRIM(IFERROR(INDEX($A74:$Y74,MATCH(Lists!$J$4,$A$1:$Y$1,0)),"")&amp;"")),"")&lt;&gt;"",LOWER(IFERROR(IF(TRIM(IFERROR(INDEX($A74:$Y74,MATCH(Lists!$J$4,$A$1:$Y$1,0)),"")&amp;"")="0","",TRIM(IFERROR(INDEX($A74:$Y74,MATCH(Lists!$J$4,$A$1:$Y$1,0)),"")&amp;"")),"")),IF(IFERROR(IF(TRIM(IFERROR(INDEX($A74:$Y74,MATCH(Lists!$J$5,$A$1:$Y$1,0)),"")&amp;"")="0","",TRIM(IFERROR(INDEX($A74:$Y74,MATCH(Lists!$J$5,$A$1:$Y$1,0)),"")&amp;"")),"")&lt;&gt;"",IFERROR(IF(TRIM(IFERROR(INDEX($A74:$Y74,MATCH(Lists!$J$5,$A$1:$Y$1,0)),"")&amp;"")="0","",TRIM(IFERROR(INDEX($A74:$Y74,MATCH(Lists!$J$5,$A$1:$Y$1,0)),"")&amp;"")),""),"(unknown)")))</f>
        <v/>
      </c>
      <c r="AF74" s="22">
        <f>IF(AE74="","",IF(IFERROR(IF(TRIM(IFERROR(INDEX($A74:$Y74,MATCH(Lists!$J$6,$A$1:$Y$1,0)),"")&amp;"")="0","",TRIM(IFERROR(INDEX($A74:$Y74,MATCH(Lists!$J$6,$A$1:$Y$1,0)),"")&amp;"")),"")=Lists!$J$7,1,0))</f>
        <v/>
      </c>
      <c r="AG74" s="30">
        <f>IF(AE74="","",IFERROR(IF(ISNUMBER(IFERROR(INDEX($A74:$Y74,MATCH(Lists!$J$3,$A$1:$Y$1,0)),"")),INT(IFERROR(INDEX($A74:$Y74,MATCH(Lists!$J$3,$A$1:$Y$1,0)),"")),DATE(VALUE(LEFT(IFERROR(INDEX($A74:$Y74,MATCH(Lists!$J$3,$A$1:$Y$1,0)),""),4)),VALUE(MID(IFERROR(INDEX($A74:$Y74,MATCH(Lists!$J$3,$A$1:$Y$1,0)),""),6,2)),VALUE(MID(IFERROR(INDEX($A74:$Y74,MATCH(Lists!$J$3,$A$1:$Y$1,0)),""),9,2)))),""))</f>
        <v/>
      </c>
      <c r="AH74" s="22">
        <f>IF(AE74="",0,1)</f>
        <v/>
      </c>
    </row>
    <row r="75">
      <c r="Z75" s="28" t="n"/>
      <c r="AA75" s="23" t="n"/>
      <c r="AB75" s="23" t="n"/>
      <c r="AC75" s="31" t="n"/>
      <c r="AD75" s="28" t="n"/>
      <c r="AE75" s="22">
        <f>IF(COUNTA($A75:$Y75)=0,"",IF(IFERROR(IF(TRIM(IFERROR(INDEX($A75:$Y75,MATCH(Lists!$J$4,$A$1:$Y$1,0)),"")&amp;"")="0","",TRIM(IFERROR(INDEX($A75:$Y75,MATCH(Lists!$J$4,$A$1:$Y$1,0)),"")&amp;"")),"")&lt;&gt;"",LOWER(IFERROR(IF(TRIM(IFERROR(INDEX($A75:$Y75,MATCH(Lists!$J$4,$A$1:$Y$1,0)),"")&amp;"")="0","",TRIM(IFERROR(INDEX($A75:$Y75,MATCH(Lists!$J$4,$A$1:$Y$1,0)),"")&amp;"")),"")),IF(IFERROR(IF(TRIM(IFERROR(INDEX($A75:$Y75,MATCH(Lists!$J$5,$A$1:$Y$1,0)),"")&amp;"")="0","",TRIM(IFERROR(INDEX($A75:$Y75,MATCH(Lists!$J$5,$A$1:$Y$1,0)),"")&amp;"")),"")&lt;&gt;"",IFERROR(IF(TRIM(IFERROR(INDEX($A75:$Y75,MATCH(Lists!$J$5,$A$1:$Y$1,0)),"")&amp;"")="0","",TRIM(IFERROR(INDEX($A75:$Y75,MATCH(Lists!$J$5,$A$1:$Y$1,0)),"")&amp;"")),""),"(unknown)")))</f>
        <v/>
      </c>
      <c r="AF75" s="22">
        <f>IF(AE75="","",IF(IFERROR(IF(TRIM(IFERROR(INDEX($A75:$Y75,MATCH(Lists!$J$6,$A$1:$Y$1,0)),"")&amp;"")="0","",TRIM(IFERROR(INDEX($A75:$Y75,MATCH(Lists!$J$6,$A$1:$Y$1,0)),"")&amp;"")),"")=Lists!$J$7,1,0))</f>
        <v/>
      </c>
      <c r="AG75" s="30">
        <f>IF(AE75="","",IFERROR(IF(ISNUMBER(IFERROR(INDEX($A75:$Y75,MATCH(Lists!$J$3,$A$1:$Y$1,0)),"")),INT(IFERROR(INDEX($A75:$Y75,MATCH(Lists!$J$3,$A$1:$Y$1,0)),"")),DATE(VALUE(LEFT(IFERROR(INDEX($A75:$Y75,MATCH(Lists!$J$3,$A$1:$Y$1,0)),""),4)),VALUE(MID(IFERROR(INDEX($A75:$Y75,MATCH(Lists!$J$3,$A$1:$Y$1,0)),""),6,2)),VALUE(MID(IFERROR(INDEX($A75:$Y75,MATCH(Lists!$J$3,$A$1:$Y$1,0)),""),9,2)))),""))</f>
        <v/>
      </c>
      <c r="AH75" s="22">
        <f>IF(AE75="",0,1)</f>
        <v/>
      </c>
    </row>
    <row r="76">
      <c r="Z76" s="28" t="n"/>
      <c r="AA76" s="23" t="n"/>
      <c r="AB76" s="23" t="n"/>
      <c r="AC76" s="31" t="n"/>
      <c r="AD76" s="28" t="n"/>
      <c r="AE76" s="22">
        <f>IF(COUNTA($A76:$Y76)=0,"",IF(IFERROR(IF(TRIM(IFERROR(INDEX($A76:$Y76,MATCH(Lists!$J$4,$A$1:$Y$1,0)),"")&amp;"")="0","",TRIM(IFERROR(INDEX($A76:$Y76,MATCH(Lists!$J$4,$A$1:$Y$1,0)),"")&amp;"")),"")&lt;&gt;"",LOWER(IFERROR(IF(TRIM(IFERROR(INDEX($A76:$Y76,MATCH(Lists!$J$4,$A$1:$Y$1,0)),"")&amp;"")="0","",TRIM(IFERROR(INDEX($A76:$Y76,MATCH(Lists!$J$4,$A$1:$Y$1,0)),"")&amp;"")),"")),IF(IFERROR(IF(TRIM(IFERROR(INDEX($A76:$Y76,MATCH(Lists!$J$5,$A$1:$Y$1,0)),"")&amp;"")="0","",TRIM(IFERROR(INDEX($A76:$Y76,MATCH(Lists!$J$5,$A$1:$Y$1,0)),"")&amp;"")),"")&lt;&gt;"",IFERROR(IF(TRIM(IFERROR(INDEX($A76:$Y76,MATCH(Lists!$J$5,$A$1:$Y$1,0)),"")&amp;"")="0","",TRIM(IFERROR(INDEX($A76:$Y76,MATCH(Lists!$J$5,$A$1:$Y$1,0)),"")&amp;"")),""),"(unknown)")))</f>
        <v/>
      </c>
      <c r="AF76" s="22">
        <f>IF(AE76="","",IF(IFERROR(IF(TRIM(IFERROR(INDEX($A76:$Y76,MATCH(Lists!$J$6,$A$1:$Y$1,0)),"")&amp;"")="0","",TRIM(IFERROR(INDEX($A76:$Y76,MATCH(Lists!$J$6,$A$1:$Y$1,0)),"")&amp;"")),"")=Lists!$J$7,1,0))</f>
        <v/>
      </c>
      <c r="AG76" s="30">
        <f>IF(AE76="","",IFERROR(IF(ISNUMBER(IFERROR(INDEX($A76:$Y76,MATCH(Lists!$J$3,$A$1:$Y$1,0)),"")),INT(IFERROR(INDEX($A76:$Y76,MATCH(Lists!$J$3,$A$1:$Y$1,0)),"")),DATE(VALUE(LEFT(IFERROR(INDEX($A76:$Y76,MATCH(Lists!$J$3,$A$1:$Y$1,0)),""),4)),VALUE(MID(IFERROR(INDEX($A76:$Y76,MATCH(Lists!$J$3,$A$1:$Y$1,0)),""),6,2)),VALUE(MID(IFERROR(INDEX($A76:$Y76,MATCH(Lists!$J$3,$A$1:$Y$1,0)),""),9,2)))),""))</f>
        <v/>
      </c>
      <c r="AH76" s="22">
        <f>IF(AE76="",0,1)</f>
        <v/>
      </c>
    </row>
    <row r="77">
      <c r="Z77" s="28" t="n"/>
      <c r="AA77" s="23" t="n"/>
      <c r="AB77" s="23" t="n"/>
      <c r="AC77" s="31" t="n"/>
      <c r="AD77" s="28" t="n"/>
      <c r="AE77" s="22">
        <f>IF(COUNTA($A77:$Y77)=0,"",IF(IFERROR(IF(TRIM(IFERROR(INDEX($A77:$Y77,MATCH(Lists!$J$4,$A$1:$Y$1,0)),"")&amp;"")="0","",TRIM(IFERROR(INDEX($A77:$Y77,MATCH(Lists!$J$4,$A$1:$Y$1,0)),"")&amp;"")),"")&lt;&gt;"",LOWER(IFERROR(IF(TRIM(IFERROR(INDEX($A77:$Y77,MATCH(Lists!$J$4,$A$1:$Y$1,0)),"")&amp;"")="0","",TRIM(IFERROR(INDEX($A77:$Y77,MATCH(Lists!$J$4,$A$1:$Y$1,0)),"")&amp;"")),"")),IF(IFERROR(IF(TRIM(IFERROR(INDEX($A77:$Y77,MATCH(Lists!$J$5,$A$1:$Y$1,0)),"")&amp;"")="0","",TRIM(IFERROR(INDEX($A77:$Y77,MATCH(Lists!$J$5,$A$1:$Y$1,0)),"")&amp;"")),"")&lt;&gt;"",IFERROR(IF(TRIM(IFERROR(INDEX($A77:$Y77,MATCH(Lists!$J$5,$A$1:$Y$1,0)),"")&amp;"")="0","",TRIM(IFERROR(INDEX($A77:$Y77,MATCH(Lists!$J$5,$A$1:$Y$1,0)),"")&amp;"")),""),"(unknown)")))</f>
        <v/>
      </c>
      <c r="AF77" s="22">
        <f>IF(AE77="","",IF(IFERROR(IF(TRIM(IFERROR(INDEX($A77:$Y77,MATCH(Lists!$J$6,$A$1:$Y$1,0)),"")&amp;"")="0","",TRIM(IFERROR(INDEX($A77:$Y77,MATCH(Lists!$J$6,$A$1:$Y$1,0)),"")&amp;"")),"")=Lists!$J$7,1,0))</f>
        <v/>
      </c>
      <c r="AG77" s="30">
        <f>IF(AE77="","",IFERROR(IF(ISNUMBER(IFERROR(INDEX($A77:$Y77,MATCH(Lists!$J$3,$A$1:$Y$1,0)),"")),INT(IFERROR(INDEX($A77:$Y77,MATCH(Lists!$J$3,$A$1:$Y$1,0)),"")),DATE(VALUE(LEFT(IFERROR(INDEX($A77:$Y77,MATCH(Lists!$J$3,$A$1:$Y$1,0)),""),4)),VALUE(MID(IFERROR(INDEX($A77:$Y77,MATCH(Lists!$J$3,$A$1:$Y$1,0)),""),6,2)),VALUE(MID(IFERROR(INDEX($A77:$Y77,MATCH(Lists!$J$3,$A$1:$Y$1,0)),""),9,2)))),""))</f>
        <v/>
      </c>
      <c r="AH77" s="22">
        <f>IF(AE77="",0,1)</f>
        <v/>
      </c>
    </row>
    <row r="78">
      <c r="Z78" s="28" t="n"/>
      <c r="AA78" s="23" t="n"/>
      <c r="AB78" s="23" t="n"/>
      <c r="AC78" s="31" t="n"/>
      <c r="AD78" s="28" t="n"/>
      <c r="AE78" s="22">
        <f>IF(COUNTA($A78:$Y78)=0,"",IF(IFERROR(IF(TRIM(IFERROR(INDEX($A78:$Y78,MATCH(Lists!$J$4,$A$1:$Y$1,0)),"")&amp;"")="0","",TRIM(IFERROR(INDEX($A78:$Y78,MATCH(Lists!$J$4,$A$1:$Y$1,0)),"")&amp;"")),"")&lt;&gt;"",LOWER(IFERROR(IF(TRIM(IFERROR(INDEX($A78:$Y78,MATCH(Lists!$J$4,$A$1:$Y$1,0)),"")&amp;"")="0","",TRIM(IFERROR(INDEX($A78:$Y78,MATCH(Lists!$J$4,$A$1:$Y$1,0)),"")&amp;"")),"")),IF(IFERROR(IF(TRIM(IFERROR(INDEX($A78:$Y78,MATCH(Lists!$J$5,$A$1:$Y$1,0)),"")&amp;"")="0","",TRIM(IFERROR(INDEX($A78:$Y78,MATCH(Lists!$J$5,$A$1:$Y$1,0)),"")&amp;"")),"")&lt;&gt;"",IFERROR(IF(TRIM(IFERROR(INDEX($A78:$Y78,MATCH(Lists!$J$5,$A$1:$Y$1,0)),"")&amp;"")="0","",TRIM(IFERROR(INDEX($A78:$Y78,MATCH(Lists!$J$5,$A$1:$Y$1,0)),"")&amp;"")),""),"(unknown)")))</f>
        <v/>
      </c>
      <c r="AF78" s="22">
        <f>IF(AE78="","",IF(IFERROR(IF(TRIM(IFERROR(INDEX($A78:$Y78,MATCH(Lists!$J$6,$A$1:$Y$1,0)),"")&amp;"")="0","",TRIM(IFERROR(INDEX($A78:$Y78,MATCH(Lists!$J$6,$A$1:$Y$1,0)),"")&amp;"")),"")=Lists!$J$7,1,0))</f>
        <v/>
      </c>
      <c r="AG78" s="30">
        <f>IF(AE78="","",IFERROR(IF(ISNUMBER(IFERROR(INDEX($A78:$Y78,MATCH(Lists!$J$3,$A$1:$Y$1,0)),"")),INT(IFERROR(INDEX($A78:$Y78,MATCH(Lists!$J$3,$A$1:$Y$1,0)),"")),DATE(VALUE(LEFT(IFERROR(INDEX($A78:$Y78,MATCH(Lists!$J$3,$A$1:$Y$1,0)),""),4)),VALUE(MID(IFERROR(INDEX($A78:$Y78,MATCH(Lists!$J$3,$A$1:$Y$1,0)),""),6,2)),VALUE(MID(IFERROR(INDEX($A78:$Y78,MATCH(Lists!$J$3,$A$1:$Y$1,0)),""),9,2)))),""))</f>
        <v/>
      </c>
      <c r="AH78" s="22">
        <f>IF(AE78="",0,1)</f>
        <v/>
      </c>
    </row>
    <row r="79">
      <c r="Z79" s="28" t="n"/>
      <c r="AA79" s="23" t="n"/>
      <c r="AB79" s="23" t="n"/>
      <c r="AC79" s="31" t="n"/>
      <c r="AD79" s="28" t="n"/>
      <c r="AE79" s="22">
        <f>IF(COUNTA($A79:$Y79)=0,"",IF(IFERROR(IF(TRIM(IFERROR(INDEX($A79:$Y79,MATCH(Lists!$J$4,$A$1:$Y$1,0)),"")&amp;"")="0","",TRIM(IFERROR(INDEX($A79:$Y79,MATCH(Lists!$J$4,$A$1:$Y$1,0)),"")&amp;"")),"")&lt;&gt;"",LOWER(IFERROR(IF(TRIM(IFERROR(INDEX($A79:$Y79,MATCH(Lists!$J$4,$A$1:$Y$1,0)),"")&amp;"")="0","",TRIM(IFERROR(INDEX($A79:$Y79,MATCH(Lists!$J$4,$A$1:$Y$1,0)),"")&amp;"")),"")),IF(IFERROR(IF(TRIM(IFERROR(INDEX($A79:$Y79,MATCH(Lists!$J$5,$A$1:$Y$1,0)),"")&amp;"")="0","",TRIM(IFERROR(INDEX($A79:$Y79,MATCH(Lists!$J$5,$A$1:$Y$1,0)),"")&amp;"")),"")&lt;&gt;"",IFERROR(IF(TRIM(IFERROR(INDEX($A79:$Y79,MATCH(Lists!$J$5,$A$1:$Y$1,0)),"")&amp;"")="0","",TRIM(IFERROR(INDEX($A79:$Y79,MATCH(Lists!$J$5,$A$1:$Y$1,0)),"")&amp;"")),""),"(unknown)")))</f>
        <v/>
      </c>
      <c r="AF79" s="22">
        <f>IF(AE79="","",IF(IFERROR(IF(TRIM(IFERROR(INDEX($A79:$Y79,MATCH(Lists!$J$6,$A$1:$Y$1,0)),"")&amp;"")="0","",TRIM(IFERROR(INDEX($A79:$Y79,MATCH(Lists!$J$6,$A$1:$Y$1,0)),"")&amp;"")),"")=Lists!$J$7,1,0))</f>
        <v/>
      </c>
      <c r="AG79" s="30">
        <f>IF(AE79="","",IFERROR(IF(ISNUMBER(IFERROR(INDEX($A79:$Y79,MATCH(Lists!$J$3,$A$1:$Y$1,0)),"")),INT(IFERROR(INDEX($A79:$Y79,MATCH(Lists!$J$3,$A$1:$Y$1,0)),"")),DATE(VALUE(LEFT(IFERROR(INDEX($A79:$Y79,MATCH(Lists!$J$3,$A$1:$Y$1,0)),""),4)),VALUE(MID(IFERROR(INDEX($A79:$Y79,MATCH(Lists!$J$3,$A$1:$Y$1,0)),""),6,2)),VALUE(MID(IFERROR(INDEX($A79:$Y79,MATCH(Lists!$J$3,$A$1:$Y$1,0)),""),9,2)))),""))</f>
        <v/>
      </c>
      <c r="AH79" s="22">
        <f>IF(AE79="",0,1)</f>
        <v/>
      </c>
    </row>
    <row r="80">
      <c r="Z80" s="28" t="n"/>
      <c r="AA80" s="23" t="n"/>
      <c r="AB80" s="23" t="n"/>
      <c r="AC80" s="31" t="n"/>
      <c r="AD80" s="28" t="n"/>
      <c r="AE80" s="22">
        <f>IF(COUNTA($A80:$Y80)=0,"",IF(IFERROR(IF(TRIM(IFERROR(INDEX($A80:$Y80,MATCH(Lists!$J$4,$A$1:$Y$1,0)),"")&amp;"")="0","",TRIM(IFERROR(INDEX($A80:$Y80,MATCH(Lists!$J$4,$A$1:$Y$1,0)),"")&amp;"")),"")&lt;&gt;"",LOWER(IFERROR(IF(TRIM(IFERROR(INDEX($A80:$Y80,MATCH(Lists!$J$4,$A$1:$Y$1,0)),"")&amp;"")="0","",TRIM(IFERROR(INDEX($A80:$Y80,MATCH(Lists!$J$4,$A$1:$Y$1,0)),"")&amp;"")),"")),IF(IFERROR(IF(TRIM(IFERROR(INDEX($A80:$Y80,MATCH(Lists!$J$5,$A$1:$Y$1,0)),"")&amp;"")="0","",TRIM(IFERROR(INDEX($A80:$Y80,MATCH(Lists!$J$5,$A$1:$Y$1,0)),"")&amp;"")),"")&lt;&gt;"",IFERROR(IF(TRIM(IFERROR(INDEX($A80:$Y80,MATCH(Lists!$J$5,$A$1:$Y$1,0)),"")&amp;"")="0","",TRIM(IFERROR(INDEX($A80:$Y80,MATCH(Lists!$J$5,$A$1:$Y$1,0)),"")&amp;"")),""),"(unknown)")))</f>
        <v/>
      </c>
      <c r="AF80" s="22">
        <f>IF(AE80="","",IF(IFERROR(IF(TRIM(IFERROR(INDEX($A80:$Y80,MATCH(Lists!$J$6,$A$1:$Y$1,0)),"")&amp;"")="0","",TRIM(IFERROR(INDEX($A80:$Y80,MATCH(Lists!$J$6,$A$1:$Y$1,0)),"")&amp;"")),"")=Lists!$J$7,1,0))</f>
        <v/>
      </c>
      <c r="AG80" s="30">
        <f>IF(AE80="","",IFERROR(IF(ISNUMBER(IFERROR(INDEX($A80:$Y80,MATCH(Lists!$J$3,$A$1:$Y$1,0)),"")),INT(IFERROR(INDEX($A80:$Y80,MATCH(Lists!$J$3,$A$1:$Y$1,0)),"")),DATE(VALUE(LEFT(IFERROR(INDEX($A80:$Y80,MATCH(Lists!$J$3,$A$1:$Y$1,0)),""),4)),VALUE(MID(IFERROR(INDEX($A80:$Y80,MATCH(Lists!$J$3,$A$1:$Y$1,0)),""),6,2)),VALUE(MID(IFERROR(INDEX($A80:$Y80,MATCH(Lists!$J$3,$A$1:$Y$1,0)),""),9,2)))),""))</f>
        <v/>
      </c>
      <c r="AH80" s="22">
        <f>IF(AE80="",0,1)</f>
        <v/>
      </c>
    </row>
    <row r="81">
      <c r="Z81" s="28" t="n"/>
      <c r="AA81" s="23" t="n"/>
      <c r="AB81" s="23" t="n"/>
      <c r="AC81" s="31" t="n"/>
      <c r="AD81" s="28" t="n"/>
      <c r="AE81" s="22">
        <f>IF(COUNTA($A81:$Y81)=0,"",IF(IFERROR(IF(TRIM(IFERROR(INDEX($A81:$Y81,MATCH(Lists!$J$4,$A$1:$Y$1,0)),"")&amp;"")="0","",TRIM(IFERROR(INDEX($A81:$Y81,MATCH(Lists!$J$4,$A$1:$Y$1,0)),"")&amp;"")),"")&lt;&gt;"",LOWER(IFERROR(IF(TRIM(IFERROR(INDEX($A81:$Y81,MATCH(Lists!$J$4,$A$1:$Y$1,0)),"")&amp;"")="0","",TRIM(IFERROR(INDEX($A81:$Y81,MATCH(Lists!$J$4,$A$1:$Y$1,0)),"")&amp;"")),"")),IF(IFERROR(IF(TRIM(IFERROR(INDEX($A81:$Y81,MATCH(Lists!$J$5,$A$1:$Y$1,0)),"")&amp;"")="0","",TRIM(IFERROR(INDEX($A81:$Y81,MATCH(Lists!$J$5,$A$1:$Y$1,0)),"")&amp;"")),"")&lt;&gt;"",IFERROR(IF(TRIM(IFERROR(INDEX($A81:$Y81,MATCH(Lists!$J$5,$A$1:$Y$1,0)),"")&amp;"")="0","",TRIM(IFERROR(INDEX($A81:$Y81,MATCH(Lists!$J$5,$A$1:$Y$1,0)),"")&amp;"")),""),"(unknown)")))</f>
        <v/>
      </c>
      <c r="AF81" s="22">
        <f>IF(AE81="","",IF(IFERROR(IF(TRIM(IFERROR(INDEX($A81:$Y81,MATCH(Lists!$J$6,$A$1:$Y$1,0)),"")&amp;"")="0","",TRIM(IFERROR(INDEX($A81:$Y81,MATCH(Lists!$J$6,$A$1:$Y$1,0)),"")&amp;"")),"")=Lists!$J$7,1,0))</f>
        <v/>
      </c>
      <c r="AG81" s="30">
        <f>IF(AE81="","",IFERROR(IF(ISNUMBER(IFERROR(INDEX($A81:$Y81,MATCH(Lists!$J$3,$A$1:$Y$1,0)),"")),INT(IFERROR(INDEX($A81:$Y81,MATCH(Lists!$J$3,$A$1:$Y$1,0)),"")),DATE(VALUE(LEFT(IFERROR(INDEX($A81:$Y81,MATCH(Lists!$J$3,$A$1:$Y$1,0)),""),4)),VALUE(MID(IFERROR(INDEX($A81:$Y81,MATCH(Lists!$J$3,$A$1:$Y$1,0)),""),6,2)),VALUE(MID(IFERROR(INDEX($A81:$Y81,MATCH(Lists!$J$3,$A$1:$Y$1,0)),""),9,2)))),""))</f>
        <v/>
      </c>
      <c r="AH81" s="22">
        <f>IF(AE81="",0,1)</f>
        <v/>
      </c>
    </row>
    <row r="82">
      <c r="Z82" s="28" t="n"/>
      <c r="AA82" s="23" t="n"/>
      <c r="AB82" s="23" t="n"/>
      <c r="AC82" s="31" t="n"/>
      <c r="AD82" s="28" t="n"/>
      <c r="AE82" s="22">
        <f>IF(COUNTA($A82:$Y82)=0,"",IF(IFERROR(IF(TRIM(IFERROR(INDEX($A82:$Y82,MATCH(Lists!$J$4,$A$1:$Y$1,0)),"")&amp;"")="0","",TRIM(IFERROR(INDEX($A82:$Y82,MATCH(Lists!$J$4,$A$1:$Y$1,0)),"")&amp;"")),"")&lt;&gt;"",LOWER(IFERROR(IF(TRIM(IFERROR(INDEX($A82:$Y82,MATCH(Lists!$J$4,$A$1:$Y$1,0)),"")&amp;"")="0","",TRIM(IFERROR(INDEX($A82:$Y82,MATCH(Lists!$J$4,$A$1:$Y$1,0)),"")&amp;"")),"")),IF(IFERROR(IF(TRIM(IFERROR(INDEX($A82:$Y82,MATCH(Lists!$J$5,$A$1:$Y$1,0)),"")&amp;"")="0","",TRIM(IFERROR(INDEX($A82:$Y82,MATCH(Lists!$J$5,$A$1:$Y$1,0)),"")&amp;"")),"")&lt;&gt;"",IFERROR(IF(TRIM(IFERROR(INDEX($A82:$Y82,MATCH(Lists!$J$5,$A$1:$Y$1,0)),"")&amp;"")="0","",TRIM(IFERROR(INDEX($A82:$Y82,MATCH(Lists!$J$5,$A$1:$Y$1,0)),"")&amp;"")),""),"(unknown)")))</f>
        <v/>
      </c>
      <c r="AF82" s="22">
        <f>IF(AE82="","",IF(IFERROR(IF(TRIM(IFERROR(INDEX($A82:$Y82,MATCH(Lists!$J$6,$A$1:$Y$1,0)),"")&amp;"")="0","",TRIM(IFERROR(INDEX($A82:$Y82,MATCH(Lists!$J$6,$A$1:$Y$1,0)),"")&amp;"")),"")=Lists!$J$7,1,0))</f>
        <v/>
      </c>
      <c r="AG82" s="30">
        <f>IF(AE82="","",IFERROR(IF(ISNUMBER(IFERROR(INDEX($A82:$Y82,MATCH(Lists!$J$3,$A$1:$Y$1,0)),"")),INT(IFERROR(INDEX($A82:$Y82,MATCH(Lists!$J$3,$A$1:$Y$1,0)),"")),DATE(VALUE(LEFT(IFERROR(INDEX($A82:$Y82,MATCH(Lists!$J$3,$A$1:$Y$1,0)),""),4)),VALUE(MID(IFERROR(INDEX($A82:$Y82,MATCH(Lists!$J$3,$A$1:$Y$1,0)),""),6,2)),VALUE(MID(IFERROR(INDEX($A82:$Y82,MATCH(Lists!$J$3,$A$1:$Y$1,0)),""),9,2)))),""))</f>
        <v/>
      </c>
      <c r="AH82" s="22">
        <f>IF(AE82="",0,1)</f>
        <v/>
      </c>
    </row>
    <row r="83">
      <c r="Z83" s="28" t="n"/>
      <c r="AA83" s="23" t="n"/>
      <c r="AB83" s="23" t="n"/>
      <c r="AC83" s="31" t="n"/>
      <c r="AD83" s="28" t="n"/>
      <c r="AE83" s="22">
        <f>IF(COUNTA($A83:$Y83)=0,"",IF(IFERROR(IF(TRIM(IFERROR(INDEX($A83:$Y83,MATCH(Lists!$J$4,$A$1:$Y$1,0)),"")&amp;"")="0","",TRIM(IFERROR(INDEX($A83:$Y83,MATCH(Lists!$J$4,$A$1:$Y$1,0)),"")&amp;"")),"")&lt;&gt;"",LOWER(IFERROR(IF(TRIM(IFERROR(INDEX($A83:$Y83,MATCH(Lists!$J$4,$A$1:$Y$1,0)),"")&amp;"")="0","",TRIM(IFERROR(INDEX($A83:$Y83,MATCH(Lists!$J$4,$A$1:$Y$1,0)),"")&amp;"")),"")),IF(IFERROR(IF(TRIM(IFERROR(INDEX($A83:$Y83,MATCH(Lists!$J$5,$A$1:$Y$1,0)),"")&amp;"")="0","",TRIM(IFERROR(INDEX($A83:$Y83,MATCH(Lists!$J$5,$A$1:$Y$1,0)),"")&amp;"")),"")&lt;&gt;"",IFERROR(IF(TRIM(IFERROR(INDEX($A83:$Y83,MATCH(Lists!$J$5,$A$1:$Y$1,0)),"")&amp;"")="0","",TRIM(IFERROR(INDEX($A83:$Y83,MATCH(Lists!$J$5,$A$1:$Y$1,0)),"")&amp;"")),""),"(unknown)")))</f>
        <v/>
      </c>
      <c r="AF83" s="22">
        <f>IF(AE83="","",IF(IFERROR(IF(TRIM(IFERROR(INDEX($A83:$Y83,MATCH(Lists!$J$6,$A$1:$Y$1,0)),"")&amp;"")="0","",TRIM(IFERROR(INDEX($A83:$Y83,MATCH(Lists!$J$6,$A$1:$Y$1,0)),"")&amp;"")),"")=Lists!$J$7,1,0))</f>
        <v/>
      </c>
      <c r="AG83" s="30">
        <f>IF(AE83="","",IFERROR(IF(ISNUMBER(IFERROR(INDEX($A83:$Y83,MATCH(Lists!$J$3,$A$1:$Y$1,0)),"")),INT(IFERROR(INDEX($A83:$Y83,MATCH(Lists!$J$3,$A$1:$Y$1,0)),"")),DATE(VALUE(LEFT(IFERROR(INDEX($A83:$Y83,MATCH(Lists!$J$3,$A$1:$Y$1,0)),""),4)),VALUE(MID(IFERROR(INDEX($A83:$Y83,MATCH(Lists!$J$3,$A$1:$Y$1,0)),""),6,2)),VALUE(MID(IFERROR(INDEX($A83:$Y83,MATCH(Lists!$J$3,$A$1:$Y$1,0)),""),9,2)))),""))</f>
        <v/>
      </c>
      <c r="AH83" s="22">
        <f>IF(AE83="",0,1)</f>
        <v/>
      </c>
    </row>
    <row r="84">
      <c r="Z84" s="28" t="n"/>
      <c r="AA84" s="23" t="n"/>
      <c r="AB84" s="23" t="n"/>
      <c r="AC84" s="31" t="n"/>
      <c r="AD84" s="28" t="n"/>
      <c r="AE84" s="22">
        <f>IF(COUNTA($A84:$Y84)=0,"",IF(IFERROR(IF(TRIM(IFERROR(INDEX($A84:$Y84,MATCH(Lists!$J$4,$A$1:$Y$1,0)),"")&amp;"")="0","",TRIM(IFERROR(INDEX($A84:$Y84,MATCH(Lists!$J$4,$A$1:$Y$1,0)),"")&amp;"")),"")&lt;&gt;"",LOWER(IFERROR(IF(TRIM(IFERROR(INDEX($A84:$Y84,MATCH(Lists!$J$4,$A$1:$Y$1,0)),"")&amp;"")="0","",TRIM(IFERROR(INDEX($A84:$Y84,MATCH(Lists!$J$4,$A$1:$Y$1,0)),"")&amp;"")),"")),IF(IFERROR(IF(TRIM(IFERROR(INDEX($A84:$Y84,MATCH(Lists!$J$5,$A$1:$Y$1,0)),"")&amp;"")="0","",TRIM(IFERROR(INDEX($A84:$Y84,MATCH(Lists!$J$5,$A$1:$Y$1,0)),"")&amp;"")),"")&lt;&gt;"",IFERROR(IF(TRIM(IFERROR(INDEX($A84:$Y84,MATCH(Lists!$J$5,$A$1:$Y$1,0)),"")&amp;"")="0","",TRIM(IFERROR(INDEX($A84:$Y84,MATCH(Lists!$J$5,$A$1:$Y$1,0)),"")&amp;"")),""),"(unknown)")))</f>
        <v/>
      </c>
      <c r="AF84" s="22">
        <f>IF(AE84="","",IF(IFERROR(IF(TRIM(IFERROR(INDEX($A84:$Y84,MATCH(Lists!$J$6,$A$1:$Y$1,0)),"")&amp;"")="0","",TRIM(IFERROR(INDEX($A84:$Y84,MATCH(Lists!$J$6,$A$1:$Y$1,0)),"")&amp;"")),"")=Lists!$J$7,1,0))</f>
        <v/>
      </c>
      <c r="AG84" s="30">
        <f>IF(AE84="","",IFERROR(IF(ISNUMBER(IFERROR(INDEX($A84:$Y84,MATCH(Lists!$J$3,$A$1:$Y$1,0)),"")),INT(IFERROR(INDEX($A84:$Y84,MATCH(Lists!$J$3,$A$1:$Y$1,0)),"")),DATE(VALUE(LEFT(IFERROR(INDEX($A84:$Y84,MATCH(Lists!$J$3,$A$1:$Y$1,0)),""),4)),VALUE(MID(IFERROR(INDEX($A84:$Y84,MATCH(Lists!$J$3,$A$1:$Y$1,0)),""),6,2)),VALUE(MID(IFERROR(INDEX($A84:$Y84,MATCH(Lists!$J$3,$A$1:$Y$1,0)),""),9,2)))),""))</f>
        <v/>
      </c>
      <c r="AH84" s="22">
        <f>IF(AE84="",0,1)</f>
        <v/>
      </c>
    </row>
    <row r="85">
      <c r="Z85" s="28" t="n"/>
      <c r="AA85" s="23" t="n"/>
      <c r="AB85" s="23" t="n"/>
      <c r="AC85" s="31" t="n"/>
      <c r="AD85" s="28" t="n"/>
      <c r="AE85" s="22">
        <f>IF(COUNTA($A85:$Y85)=0,"",IF(IFERROR(IF(TRIM(IFERROR(INDEX($A85:$Y85,MATCH(Lists!$J$4,$A$1:$Y$1,0)),"")&amp;"")="0","",TRIM(IFERROR(INDEX($A85:$Y85,MATCH(Lists!$J$4,$A$1:$Y$1,0)),"")&amp;"")),"")&lt;&gt;"",LOWER(IFERROR(IF(TRIM(IFERROR(INDEX($A85:$Y85,MATCH(Lists!$J$4,$A$1:$Y$1,0)),"")&amp;"")="0","",TRIM(IFERROR(INDEX($A85:$Y85,MATCH(Lists!$J$4,$A$1:$Y$1,0)),"")&amp;"")),"")),IF(IFERROR(IF(TRIM(IFERROR(INDEX($A85:$Y85,MATCH(Lists!$J$5,$A$1:$Y$1,0)),"")&amp;"")="0","",TRIM(IFERROR(INDEX($A85:$Y85,MATCH(Lists!$J$5,$A$1:$Y$1,0)),"")&amp;"")),"")&lt;&gt;"",IFERROR(IF(TRIM(IFERROR(INDEX($A85:$Y85,MATCH(Lists!$J$5,$A$1:$Y$1,0)),"")&amp;"")="0","",TRIM(IFERROR(INDEX($A85:$Y85,MATCH(Lists!$J$5,$A$1:$Y$1,0)),"")&amp;"")),""),"(unknown)")))</f>
        <v/>
      </c>
      <c r="AF85" s="22">
        <f>IF(AE85="","",IF(IFERROR(IF(TRIM(IFERROR(INDEX($A85:$Y85,MATCH(Lists!$J$6,$A$1:$Y$1,0)),"")&amp;"")="0","",TRIM(IFERROR(INDEX($A85:$Y85,MATCH(Lists!$J$6,$A$1:$Y$1,0)),"")&amp;"")),"")=Lists!$J$7,1,0))</f>
        <v/>
      </c>
      <c r="AG85" s="30">
        <f>IF(AE85="","",IFERROR(IF(ISNUMBER(IFERROR(INDEX($A85:$Y85,MATCH(Lists!$J$3,$A$1:$Y$1,0)),"")),INT(IFERROR(INDEX($A85:$Y85,MATCH(Lists!$J$3,$A$1:$Y$1,0)),"")),DATE(VALUE(LEFT(IFERROR(INDEX($A85:$Y85,MATCH(Lists!$J$3,$A$1:$Y$1,0)),""),4)),VALUE(MID(IFERROR(INDEX($A85:$Y85,MATCH(Lists!$J$3,$A$1:$Y$1,0)),""),6,2)),VALUE(MID(IFERROR(INDEX($A85:$Y85,MATCH(Lists!$J$3,$A$1:$Y$1,0)),""),9,2)))),""))</f>
        <v/>
      </c>
      <c r="AH85" s="22">
        <f>IF(AE85="",0,1)</f>
        <v/>
      </c>
    </row>
    <row r="86">
      <c r="Z86" s="28" t="n"/>
      <c r="AA86" s="23" t="n"/>
      <c r="AB86" s="23" t="n"/>
      <c r="AC86" s="31" t="n"/>
      <c r="AD86" s="28" t="n"/>
      <c r="AE86" s="22">
        <f>IF(COUNTA($A86:$Y86)=0,"",IF(IFERROR(IF(TRIM(IFERROR(INDEX($A86:$Y86,MATCH(Lists!$J$4,$A$1:$Y$1,0)),"")&amp;"")="0","",TRIM(IFERROR(INDEX($A86:$Y86,MATCH(Lists!$J$4,$A$1:$Y$1,0)),"")&amp;"")),"")&lt;&gt;"",LOWER(IFERROR(IF(TRIM(IFERROR(INDEX($A86:$Y86,MATCH(Lists!$J$4,$A$1:$Y$1,0)),"")&amp;"")="0","",TRIM(IFERROR(INDEX($A86:$Y86,MATCH(Lists!$J$4,$A$1:$Y$1,0)),"")&amp;"")),"")),IF(IFERROR(IF(TRIM(IFERROR(INDEX($A86:$Y86,MATCH(Lists!$J$5,$A$1:$Y$1,0)),"")&amp;"")="0","",TRIM(IFERROR(INDEX($A86:$Y86,MATCH(Lists!$J$5,$A$1:$Y$1,0)),"")&amp;"")),"")&lt;&gt;"",IFERROR(IF(TRIM(IFERROR(INDEX($A86:$Y86,MATCH(Lists!$J$5,$A$1:$Y$1,0)),"")&amp;"")="0","",TRIM(IFERROR(INDEX($A86:$Y86,MATCH(Lists!$J$5,$A$1:$Y$1,0)),"")&amp;"")),""),"(unknown)")))</f>
        <v/>
      </c>
      <c r="AF86" s="22">
        <f>IF(AE86="","",IF(IFERROR(IF(TRIM(IFERROR(INDEX($A86:$Y86,MATCH(Lists!$J$6,$A$1:$Y$1,0)),"")&amp;"")="0","",TRIM(IFERROR(INDEX($A86:$Y86,MATCH(Lists!$J$6,$A$1:$Y$1,0)),"")&amp;"")),"")=Lists!$J$7,1,0))</f>
        <v/>
      </c>
      <c r="AG86" s="30">
        <f>IF(AE86="","",IFERROR(IF(ISNUMBER(IFERROR(INDEX($A86:$Y86,MATCH(Lists!$J$3,$A$1:$Y$1,0)),"")),INT(IFERROR(INDEX($A86:$Y86,MATCH(Lists!$J$3,$A$1:$Y$1,0)),"")),DATE(VALUE(LEFT(IFERROR(INDEX($A86:$Y86,MATCH(Lists!$J$3,$A$1:$Y$1,0)),""),4)),VALUE(MID(IFERROR(INDEX($A86:$Y86,MATCH(Lists!$J$3,$A$1:$Y$1,0)),""),6,2)),VALUE(MID(IFERROR(INDEX($A86:$Y86,MATCH(Lists!$J$3,$A$1:$Y$1,0)),""),9,2)))),""))</f>
        <v/>
      </c>
      <c r="AH86" s="22">
        <f>IF(AE86="",0,1)</f>
        <v/>
      </c>
    </row>
    <row r="87">
      <c r="Z87" s="28" t="n"/>
      <c r="AA87" s="23" t="n"/>
      <c r="AB87" s="23" t="n"/>
      <c r="AC87" s="31" t="n"/>
      <c r="AD87" s="28" t="n"/>
      <c r="AE87" s="22">
        <f>IF(COUNTA($A87:$Y87)=0,"",IF(IFERROR(IF(TRIM(IFERROR(INDEX($A87:$Y87,MATCH(Lists!$J$4,$A$1:$Y$1,0)),"")&amp;"")="0","",TRIM(IFERROR(INDEX($A87:$Y87,MATCH(Lists!$J$4,$A$1:$Y$1,0)),"")&amp;"")),"")&lt;&gt;"",LOWER(IFERROR(IF(TRIM(IFERROR(INDEX($A87:$Y87,MATCH(Lists!$J$4,$A$1:$Y$1,0)),"")&amp;"")="0","",TRIM(IFERROR(INDEX($A87:$Y87,MATCH(Lists!$J$4,$A$1:$Y$1,0)),"")&amp;"")),"")),IF(IFERROR(IF(TRIM(IFERROR(INDEX($A87:$Y87,MATCH(Lists!$J$5,$A$1:$Y$1,0)),"")&amp;"")="0","",TRIM(IFERROR(INDEX($A87:$Y87,MATCH(Lists!$J$5,$A$1:$Y$1,0)),"")&amp;"")),"")&lt;&gt;"",IFERROR(IF(TRIM(IFERROR(INDEX($A87:$Y87,MATCH(Lists!$J$5,$A$1:$Y$1,0)),"")&amp;"")="0","",TRIM(IFERROR(INDEX($A87:$Y87,MATCH(Lists!$J$5,$A$1:$Y$1,0)),"")&amp;"")),""),"(unknown)")))</f>
        <v/>
      </c>
      <c r="AF87" s="22">
        <f>IF(AE87="","",IF(IFERROR(IF(TRIM(IFERROR(INDEX($A87:$Y87,MATCH(Lists!$J$6,$A$1:$Y$1,0)),"")&amp;"")="0","",TRIM(IFERROR(INDEX($A87:$Y87,MATCH(Lists!$J$6,$A$1:$Y$1,0)),"")&amp;"")),"")=Lists!$J$7,1,0))</f>
        <v/>
      </c>
      <c r="AG87" s="30">
        <f>IF(AE87="","",IFERROR(IF(ISNUMBER(IFERROR(INDEX($A87:$Y87,MATCH(Lists!$J$3,$A$1:$Y$1,0)),"")),INT(IFERROR(INDEX($A87:$Y87,MATCH(Lists!$J$3,$A$1:$Y$1,0)),"")),DATE(VALUE(LEFT(IFERROR(INDEX($A87:$Y87,MATCH(Lists!$J$3,$A$1:$Y$1,0)),""),4)),VALUE(MID(IFERROR(INDEX($A87:$Y87,MATCH(Lists!$J$3,$A$1:$Y$1,0)),""),6,2)),VALUE(MID(IFERROR(INDEX($A87:$Y87,MATCH(Lists!$J$3,$A$1:$Y$1,0)),""),9,2)))),""))</f>
        <v/>
      </c>
      <c r="AH87" s="22">
        <f>IF(AE87="",0,1)</f>
        <v/>
      </c>
    </row>
    <row r="88">
      <c r="Z88" s="28" t="n"/>
      <c r="AA88" s="23" t="n"/>
      <c r="AB88" s="23" t="n"/>
      <c r="AC88" s="31" t="n"/>
      <c r="AD88" s="28" t="n"/>
      <c r="AE88" s="22">
        <f>IF(COUNTA($A88:$Y88)=0,"",IF(IFERROR(IF(TRIM(IFERROR(INDEX($A88:$Y88,MATCH(Lists!$J$4,$A$1:$Y$1,0)),"")&amp;"")="0","",TRIM(IFERROR(INDEX($A88:$Y88,MATCH(Lists!$J$4,$A$1:$Y$1,0)),"")&amp;"")),"")&lt;&gt;"",LOWER(IFERROR(IF(TRIM(IFERROR(INDEX($A88:$Y88,MATCH(Lists!$J$4,$A$1:$Y$1,0)),"")&amp;"")="0","",TRIM(IFERROR(INDEX($A88:$Y88,MATCH(Lists!$J$4,$A$1:$Y$1,0)),"")&amp;"")),"")),IF(IFERROR(IF(TRIM(IFERROR(INDEX($A88:$Y88,MATCH(Lists!$J$5,$A$1:$Y$1,0)),"")&amp;"")="0","",TRIM(IFERROR(INDEX($A88:$Y88,MATCH(Lists!$J$5,$A$1:$Y$1,0)),"")&amp;"")),"")&lt;&gt;"",IFERROR(IF(TRIM(IFERROR(INDEX($A88:$Y88,MATCH(Lists!$J$5,$A$1:$Y$1,0)),"")&amp;"")="0","",TRIM(IFERROR(INDEX($A88:$Y88,MATCH(Lists!$J$5,$A$1:$Y$1,0)),"")&amp;"")),""),"(unknown)")))</f>
        <v/>
      </c>
      <c r="AF88" s="22">
        <f>IF(AE88="","",IF(IFERROR(IF(TRIM(IFERROR(INDEX($A88:$Y88,MATCH(Lists!$J$6,$A$1:$Y$1,0)),"")&amp;"")="0","",TRIM(IFERROR(INDEX($A88:$Y88,MATCH(Lists!$J$6,$A$1:$Y$1,0)),"")&amp;"")),"")=Lists!$J$7,1,0))</f>
        <v/>
      </c>
      <c r="AG88" s="30">
        <f>IF(AE88="","",IFERROR(IF(ISNUMBER(IFERROR(INDEX($A88:$Y88,MATCH(Lists!$J$3,$A$1:$Y$1,0)),"")),INT(IFERROR(INDEX($A88:$Y88,MATCH(Lists!$J$3,$A$1:$Y$1,0)),"")),DATE(VALUE(LEFT(IFERROR(INDEX($A88:$Y88,MATCH(Lists!$J$3,$A$1:$Y$1,0)),""),4)),VALUE(MID(IFERROR(INDEX($A88:$Y88,MATCH(Lists!$J$3,$A$1:$Y$1,0)),""),6,2)),VALUE(MID(IFERROR(INDEX($A88:$Y88,MATCH(Lists!$J$3,$A$1:$Y$1,0)),""),9,2)))),""))</f>
        <v/>
      </c>
      <c r="AH88" s="22">
        <f>IF(AE88="",0,1)</f>
        <v/>
      </c>
    </row>
    <row r="89">
      <c r="Z89" s="28" t="n"/>
      <c r="AA89" s="23" t="n"/>
      <c r="AB89" s="23" t="n"/>
      <c r="AC89" s="31" t="n"/>
      <c r="AD89" s="28" t="n"/>
      <c r="AE89" s="22">
        <f>IF(COUNTA($A89:$Y89)=0,"",IF(IFERROR(IF(TRIM(IFERROR(INDEX($A89:$Y89,MATCH(Lists!$J$4,$A$1:$Y$1,0)),"")&amp;"")="0","",TRIM(IFERROR(INDEX($A89:$Y89,MATCH(Lists!$J$4,$A$1:$Y$1,0)),"")&amp;"")),"")&lt;&gt;"",LOWER(IFERROR(IF(TRIM(IFERROR(INDEX($A89:$Y89,MATCH(Lists!$J$4,$A$1:$Y$1,0)),"")&amp;"")="0","",TRIM(IFERROR(INDEX($A89:$Y89,MATCH(Lists!$J$4,$A$1:$Y$1,0)),"")&amp;"")),"")),IF(IFERROR(IF(TRIM(IFERROR(INDEX($A89:$Y89,MATCH(Lists!$J$5,$A$1:$Y$1,0)),"")&amp;"")="0","",TRIM(IFERROR(INDEX($A89:$Y89,MATCH(Lists!$J$5,$A$1:$Y$1,0)),"")&amp;"")),"")&lt;&gt;"",IFERROR(IF(TRIM(IFERROR(INDEX($A89:$Y89,MATCH(Lists!$J$5,$A$1:$Y$1,0)),"")&amp;"")="0","",TRIM(IFERROR(INDEX($A89:$Y89,MATCH(Lists!$J$5,$A$1:$Y$1,0)),"")&amp;"")),""),"(unknown)")))</f>
        <v/>
      </c>
      <c r="AF89" s="22">
        <f>IF(AE89="","",IF(IFERROR(IF(TRIM(IFERROR(INDEX($A89:$Y89,MATCH(Lists!$J$6,$A$1:$Y$1,0)),"")&amp;"")="0","",TRIM(IFERROR(INDEX($A89:$Y89,MATCH(Lists!$J$6,$A$1:$Y$1,0)),"")&amp;"")),"")=Lists!$J$7,1,0))</f>
        <v/>
      </c>
      <c r="AG89" s="30">
        <f>IF(AE89="","",IFERROR(IF(ISNUMBER(IFERROR(INDEX($A89:$Y89,MATCH(Lists!$J$3,$A$1:$Y$1,0)),"")),INT(IFERROR(INDEX($A89:$Y89,MATCH(Lists!$J$3,$A$1:$Y$1,0)),"")),DATE(VALUE(LEFT(IFERROR(INDEX($A89:$Y89,MATCH(Lists!$J$3,$A$1:$Y$1,0)),""),4)),VALUE(MID(IFERROR(INDEX($A89:$Y89,MATCH(Lists!$J$3,$A$1:$Y$1,0)),""),6,2)),VALUE(MID(IFERROR(INDEX($A89:$Y89,MATCH(Lists!$J$3,$A$1:$Y$1,0)),""),9,2)))),""))</f>
        <v/>
      </c>
      <c r="AH89" s="22">
        <f>IF(AE89="",0,1)</f>
        <v/>
      </c>
    </row>
    <row r="90">
      <c r="Z90" s="28" t="n"/>
      <c r="AA90" s="23" t="n"/>
      <c r="AB90" s="23" t="n"/>
      <c r="AC90" s="31" t="n"/>
      <c r="AD90" s="28" t="n"/>
      <c r="AE90" s="22">
        <f>IF(COUNTA($A90:$Y90)=0,"",IF(IFERROR(IF(TRIM(IFERROR(INDEX($A90:$Y90,MATCH(Lists!$J$4,$A$1:$Y$1,0)),"")&amp;"")="0","",TRIM(IFERROR(INDEX($A90:$Y90,MATCH(Lists!$J$4,$A$1:$Y$1,0)),"")&amp;"")),"")&lt;&gt;"",LOWER(IFERROR(IF(TRIM(IFERROR(INDEX($A90:$Y90,MATCH(Lists!$J$4,$A$1:$Y$1,0)),"")&amp;"")="0","",TRIM(IFERROR(INDEX($A90:$Y90,MATCH(Lists!$J$4,$A$1:$Y$1,0)),"")&amp;"")),"")),IF(IFERROR(IF(TRIM(IFERROR(INDEX($A90:$Y90,MATCH(Lists!$J$5,$A$1:$Y$1,0)),"")&amp;"")="0","",TRIM(IFERROR(INDEX($A90:$Y90,MATCH(Lists!$J$5,$A$1:$Y$1,0)),"")&amp;"")),"")&lt;&gt;"",IFERROR(IF(TRIM(IFERROR(INDEX($A90:$Y90,MATCH(Lists!$J$5,$A$1:$Y$1,0)),"")&amp;"")="0","",TRIM(IFERROR(INDEX($A90:$Y90,MATCH(Lists!$J$5,$A$1:$Y$1,0)),"")&amp;"")),""),"(unknown)")))</f>
        <v/>
      </c>
      <c r="AF90" s="22">
        <f>IF(AE90="","",IF(IFERROR(IF(TRIM(IFERROR(INDEX($A90:$Y90,MATCH(Lists!$J$6,$A$1:$Y$1,0)),"")&amp;"")="0","",TRIM(IFERROR(INDEX($A90:$Y90,MATCH(Lists!$J$6,$A$1:$Y$1,0)),"")&amp;"")),"")=Lists!$J$7,1,0))</f>
        <v/>
      </c>
      <c r="AG90" s="30">
        <f>IF(AE90="","",IFERROR(IF(ISNUMBER(IFERROR(INDEX($A90:$Y90,MATCH(Lists!$J$3,$A$1:$Y$1,0)),"")),INT(IFERROR(INDEX($A90:$Y90,MATCH(Lists!$J$3,$A$1:$Y$1,0)),"")),DATE(VALUE(LEFT(IFERROR(INDEX($A90:$Y90,MATCH(Lists!$J$3,$A$1:$Y$1,0)),""),4)),VALUE(MID(IFERROR(INDEX($A90:$Y90,MATCH(Lists!$J$3,$A$1:$Y$1,0)),""),6,2)),VALUE(MID(IFERROR(INDEX($A90:$Y90,MATCH(Lists!$J$3,$A$1:$Y$1,0)),""),9,2)))),""))</f>
        <v/>
      </c>
      <c r="AH90" s="22">
        <f>IF(AE90="",0,1)</f>
        <v/>
      </c>
    </row>
    <row r="91">
      <c r="Z91" s="28" t="n"/>
      <c r="AA91" s="23" t="n"/>
      <c r="AB91" s="23" t="n"/>
      <c r="AC91" s="31" t="n"/>
      <c r="AD91" s="28" t="n"/>
      <c r="AE91" s="22">
        <f>IF(COUNTA($A91:$Y91)=0,"",IF(IFERROR(IF(TRIM(IFERROR(INDEX($A91:$Y91,MATCH(Lists!$J$4,$A$1:$Y$1,0)),"")&amp;"")="0","",TRIM(IFERROR(INDEX($A91:$Y91,MATCH(Lists!$J$4,$A$1:$Y$1,0)),"")&amp;"")),"")&lt;&gt;"",LOWER(IFERROR(IF(TRIM(IFERROR(INDEX($A91:$Y91,MATCH(Lists!$J$4,$A$1:$Y$1,0)),"")&amp;"")="0","",TRIM(IFERROR(INDEX($A91:$Y91,MATCH(Lists!$J$4,$A$1:$Y$1,0)),"")&amp;"")),"")),IF(IFERROR(IF(TRIM(IFERROR(INDEX($A91:$Y91,MATCH(Lists!$J$5,$A$1:$Y$1,0)),"")&amp;"")="0","",TRIM(IFERROR(INDEX($A91:$Y91,MATCH(Lists!$J$5,$A$1:$Y$1,0)),"")&amp;"")),"")&lt;&gt;"",IFERROR(IF(TRIM(IFERROR(INDEX($A91:$Y91,MATCH(Lists!$J$5,$A$1:$Y$1,0)),"")&amp;"")="0","",TRIM(IFERROR(INDEX($A91:$Y91,MATCH(Lists!$J$5,$A$1:$Y$1,0)),"")&amp;"")),""),"(unknown)")))</f>
        <v/>
      </c>
      <c r="AF91" s="22">
        <f>IF(AE91="","",IF(IFERROR(IF(TRIM(IFERROR(INDEX($A91:$Y91,MATCH(Lists!$J$6,$A$1:$Y$1,0)),"")&amp;"")="0","",TRIM(IFERROR(INDEX($A91:$Y91,MATCH(Lists!$J$6,$A$1:$Y$1,0)),"")&amp;"")),"")=Lists!$J$7,1,0))</f>
        <v/>
      </c>
      <c r="AG91" s="30">
        <f>IF(AE91="","",IFERROR(IF(ISNUMBER(IFERROR(INDEX($A91:$Y91,MATCH(Lists!$J$3,$A$1:$Y$1,0)),"")),INT(IFERROR(INDEX($A91:$Y91,MATCH(Lists!$J$3,$A$1:$Y$1,0)),"")),DATE(VALUE(LEFT(IFERROR(INDEX($A91:$Y91,MATCH(Lists!$J$3,$A$1:$Y$1,0)),""),4)),VALUE(MID(IFERROR(INDEX($A91:$Y91,MATCH(Lists!$J$3,$A$1:$Y$1,0)),""),6,2)),VALUE(MID(IFERROR(INDEX($A91:$Y91,MATCH(Lists!$J$3,$A$1:$Y$1,0)),""),9,2)))),""))</f>
        <v/>
      </c>
      <c r="AH91" s="22">
        <f>IF(AE91="",0,1)</f>
        <v/>
      </c>
    </row>
    <row r="92">
      <c r="Z92" s="28" t="n"/>
      <c r="AA92" s="23" t="n"/>
      <c r="AB92" s="23" t="n"/>
      <c r="AC92" s="31" t="n"/>
      <c r="AD92" s="28" t="n"/>
      <c r="AE92" s="22">
        <f>IF(COUNTA($A92:$Y92)=0,"",IF(IFERROR(IF(TRIM(IFERROR(INDEX($A92:$Y92,MATCH(Lists!$J$4,$A$1:$Y$1,0)),"")&amp;"")="0","",TRIM(IFERROR(INDEX($A92:$Y92,MATCH(Lists!$J$4,$A$1:$Y$1,0)),"")&amp;"")),"")&lt;&gt;"",LOWER(IFERROR(IF(TRIM(IFERROR(INDEX($A92:$Y92,MATCH(Lists!$J$4,$A$1:$Y$1,0)),"")&amp;"")="0","",TRIM(IFERROR(INDEX($A92:$Y92,MATCH(Lists!$J$4,$A$1:$Y$1,0)),"")&amp;"")),"")),IF(IFERROR(IF(TRIM(IFERROR(INDEX($A92:$Y92,MATCH(Lists!$J$5,$A$1:$Y$1,0)),"")&amp;"")="0","",TRIM(IFERROR(INDEX($A92:$Y92,MATCH(Lists!$J$5,$A$1:$Y$1,0)),"")&amp;"")),"")&lt;&gt;"",IFERROR(IF(TRIM(IFERROR(INDEX($A92:$Y92,MATCH(Lists!$J$5,$A$1:$Y$1,0)),"")&amp;"")="0","",TRIM(IFERROR(INDEX($A92:$Y92,MATCH(Lists!$J$5,$A$1:$Y$1,0)),"")&amp;"")),""),"(unknown)")))</f>
        <v/>
      </c>
      <c r="AF92" s="22">
        <f>IF(AE92="","",IF(IFERROR(IF(TRIM(IFERROR(INDEX($A92:$Y92,MATCH(Lists!$J$6,$A$1:$Y$1,0)),"")&amp;"")="0","",TRIM(IFERROR(INDEX($A92:$Y92,MATCH(Lists!$J$6,$A$1:$Y$1,0)),"")&amp;"")),"")=Lists!$J$7,1,0))</f>
        <v/>
      </c>
      <c r="AG92" s="30">
        <f>IF(AE92="","",IFERROR(IF(ISNUMBER(IFERROR(INDEX($A92:$Y92,MATCH(Lists!$J$3,$A$1:$Y$1,0)),"")),INT(IFERROR(INDEX($A92:$Y92,MATCH(Lists!$J$3,$A$1:$Y$1,0)),"")),DATE(VALUE(LEFT(IFERROR(INDEX($A92:$Y92,MATCH(Lists!$J$3,$A$1:$Y$1,0)),""),4)),VALUE(MID(IFERROR(INDEX($A92:$Y92,MATCH(Lists!$J$3,$A$1:$Y$1,0)),""),6,2)),VALUE(MID(IFERROR(INDEX($A92:$Y92,MATCH(Lists!$J$3,$A$1:$Y$1,0)),""),9,2)))),""))</f>
        <v/>
      </c>
      <c r="AH92" s="22">
        <f>IF(AE92="",0,1)</f>
        <v/>
      </c>
    </row>
    <row r="93">
      <c r="Z93" s="28" t="n"/>
      <c r="AA93" s="23" t="n"/>
      <c r="AB93" s="23" t="n"/>
      <c r="AC93" s="31" t="n"/>
      <c r="AD93" s="28" t="n"/>
      <c r="AE93" s="22">
        <f>IF(COUNTA($A93:$Y93)=0,"",IF(IFERROR(IF(TRIM(IFERROR(INDEX($A93:$Y93,MATCH(Lists!$J$4,$A$1:$Y$1,0)),"")&amp;"")="0","",TRIM(IFERROR(INDEX($A93:$Y93,MATCH(Lists!$J$4,$A$1:$Y$1,0)),"")&amp;"")),"")&lt;&gt;"",LOWER(IFERROR(IF(TRIM(IFERROR(INDEX($A93:$Y93,MATCH(Lists!$J$4,$A$1:$Y$1,0)),"")&amp;"")="0","",TRIM(IFERROR(INDEX($A93:$Y93,MATCH(Lists!$J$4,$A$1:$Y$1,0)),"")&amp;"")),"")),IF(IFERROR(IF(TRIM(IFERROR(INDEX($A93:$Y93,MATCH(Lists!$J$5,$A$1:$Y$1,0)),"")&amp;"")="0","",TRIM(IFERROR(INDEX($A93:$Y93,MATCH(Lists!$J$5,$A$1:$Y$1,0)),"")&amp;"")),"")&lt;&gt;"",IFERROR(IF(TRIM(IFERROR(INDEX($A93:$Y93,MATCH(Lists!$J$5,$A$1:$Y$1,0)),"")&amp;"")="0","",TRIM(IFERROR(INDEX($A93:$Y93,MATCH(Lists!$J$5,$A$1:$Y$1,0)),"")&amp;"")),""),"(unknown)")))</f>
        <v/>
      </c>
      <c r="AF93" s="22">
        <f>IF(AE93="","",IF(IFERROR(IF(TRIM(IFERROR(INDEX($A93:$Y93,MATCH(Lists!$J$6,$A$1:$Y$1,0)),"")&amp;"")="0","",TRIM(IFERROR(INDEX($A93:$Y93,MATCH(Lists!$J$6,$A$1:$Y$1,0)),"")&amp;"")),"")=Lists!$J$7,1,0))</f>
        <v/>
      </c>
      <c r="AG93" s="30">
        <f>IF(AE93="","",IFERROR(IF(ISNUMBER(IFERROR(INDEX($A93:$Y93,MATCH(Lists!$J$3,$A$1:$Y$1,0)),"")),INT(IFERROR(INDEX($A93:$Y93,MATCH(Lists!$J$3,$A$1:$Y$1,0)),"")),DATE(VALUE(LEFT(IFERROR(INDEX($A93:$Y93,MATCH(Lists!$J$3,$A$1:$Y$1,0)),""),4)),VALUE(MID(IFERROR(INDEX($A93:$Y93,MATCH(Lists!$J$3,$A$1:$Y$1,0)),""),6,2)),VALUE(MID(IFERROR(INDEX($A93:$Y93,MATCH(Lists!$J$3,$A$1:$Y$1,0)),""),9,2)))),""))</f>
        <v/>
      </c>
      <c r="AH93" s="22">
        <f>IF(AE93="",0,1)</f>
        <v/>
      </c>
    </row>
    <row r="94">
      <c r="Z94" s="28" t="n"/>
      <c r="AA94" s="23" t="n"/>
      <c r="AB94" s="23" t="n"/>
      <c r="AC94" s="31" t="n"/>
      <c r="AD94" s="28" t="n"/>
      <c r="AE94" s="22">
        <f>IF(COUNTA($A94:$Y94)=0,"",IF(IFERROR(IF(TRIM(IFERROR(INDEX($A94:$Y94,MATCH(Lists!$J$4,$A$1:$Y$1,0)),"")&amp;"")="0","",TRIM(IFERROR(INDEX($A94:$Y94,MATCH(Lists!$J$4,$A$1:$Y$1,0)),"")&amp;"")),"")&lt;&gt;"",LOWER(IFERROR(IF(TRIM(IFERROR(INDEX($A94:$Y94,MATCH(Lists!$J$4,$A$1:$Y$1,0)),"")&amp;"")="0","",TRIM(IFERROR(INDEX($A94:$Y94,MATCH(Lists!$J$4,$A$1:$Y$1,0)),"")&amp;"")),"")),IF(IFERROR(IF(TRIM(IFERROR(INDEX($A94:$Y94,MATCH(Lists!$J$5,$A$1:$Y$1,0)),"")&amp;"")="0","",TRIM(IFERROR(INDEX($A94:$Y94,MATCH(Lists!$J$5,$A$1:$Y$1,0)),"")&amp;"")),"")&lt;&gt;"",IFERROR(IF(TRIM(IFERROR(INDEX($A94:$Y94,MATCH(Lists!$J$5,$A$1:$Y$1,0)),"")&amp;"")="0","",TRIM(IFERROR(INDEX($A94:$Y94,MATCH(Lists!$J$5,$A$1:$Y$1,0)),"")&amp;"")),""),"(unknown)")))</f>
        <v/>
      </c>
      <c r="AF94" s="22">
        <f>IF(AE94="","",IF(IFERROR(IF(TRIM(IFERROR(INDEX($A94:$Y94,MATCH(Lists!$J$6,$A$1:$Y$1,0)),"")&amp;"")="0","",TRIM(IFERROR(INDEX($A94:$Y94,MATCH(Lists!$J$6,$A$1:$Y$1,0)),"")&amp;"")),"")=Lists!$J$7,1,0))</f>
        <v/>
      </c>
      <c r="AG94" s="30">
        <f>IF(AE94="","",IFERROR(IF(ISNUMBER(IFERROR(INDEX($A94:$Y94,MATCH(Lists!$J$3,$A$1:$Y$1,0)),"")),INT(IFERROR(INDEX($A94:$Y94,MATCH(Lists!$J$3,$A$1:$Y$1,0)),"")),DATE(VALUE(LEFT(IFERROR(INDEX($A94:$Y94,MATCH(Lists!$J$3,$A$1:$Y$1,0)),""),4)),VALUE(MID(IFERROR(INDEX($A94:$Y94,MATCH(Lists!$J$3,$A$1:$Y$1,0)),""),6,2)),VALUE(MID(IFERROR(INDEX($A94:$Y94,MATCH(Lists!$J$3,$A$1:$Y$1,0)),""),9,2)))),""))</f>
        <v/>
      </c>
      <c r="AH94" s="22">
        <f>IF(AE94="",0,1)</f>
        <v/>
      </c>
    </row>
    <row r="95">
      <c r="Z95" s="28" t="n"/>
      <c r="AA95" s="23" t="n"/>
      <c r="AB95" s="23" t="n"/>
      <c r="AC95" s="31" t="n"/>
      <c r="AD95" s="28" t="n"/>
      <c r="AE95" s="22">
        <f>IF(COUNTA($A95:$Y95)=0,"",IF(IFERROR(IF(TRIM(IFERROR(INDEX($A95:$Y95,MATCH(Lists!$J$4,$A$1:$Y$1,0)),"")&amp;"")="0","",TRIM(IFERROR(INDEX($A95:$Y95,MATCH(Lists!$J$4,$A$1:$Y$1,0)),"")&amp;"")),"")&lt;&gt;"",LOWER(IFERROR(IF(TRIM(IFERROR(INDEX($A95:$Y95,MATCH(Lists!$J$4,$A$1:$Y$1,0)),"")&amp;"")="0","",TRIM(IFERROR(INDEX($A95:$Y95,MATCH(Lists!$J$4,$A$1:$Y$1,0)),"")&amp;"")),"")),IF(IFERROR(IF(TRIM(IFERROR(INDEX($A95:$Y95,MATCH(Lists!$J$5,$A$1:$Y$1,0)),"")&amp;"")="0","",TRIM(IFERROR(INDEX($A95:$Y95,MATCH(Lists!$J$5,$A$1:$Y$1,0)),"")&amp;"")),"")&lt;&gt;"",IFERROR(IF(TRIM(IFERROR(INDEX($A95:$Y95,MATCH(Lists!$J$5,$A$1:$Y$1,0)),"")&amp;"")="0","",TRIM(IFERROR(INDEX($A95:$Y95,MATCH(Lists!$J$5,$A$1:$Y$1,0)),"")&amp;"")),""),"(unknown)")))</f>
        <v/>
      </c>
      <c r="AF95" s="22">
        <f>IF(AE95="","",IF(IFERROR(IF(TRIM(IFERROR(INDEX($A95:$Y95,MATCH(Lists!$J$6,$A$1:$Y$1,0)),"")&amp;"")="0","",TRIM(IFERROR(INDEX($A95:$Y95,MATCH(Lists!$J$6,$A$1:$Y$1,0)),"")&amp;"")),"")=Lists!$J$7,1,0))</f>
        <v/>
      </c>
      <c r="AG95" s="30">
        <f>IF(AE95="","",IFERROR(IF(ISNUMBER(IFERROR(INDEX($A95:$Y95,MATCH(Lists!$J$3,$A$1:$Y$1,0)),"")),INT(IFERROR(INDEX($A95:$Y95,MATCH(Lists!$J$3,$A$1:$Y$1,0)),"")),DATE(VALUE(LEFT(IFERROR(INDEX($A95:$Y95,MATCH(Lists!$J$3,$A$1:$Y$1,0)),""),4)),VALUE(MID(IFERROR(INDEX($A95:$Y95,MATCH(Lists!$J$3,$A$1:$Y$1,0)),""),6,2)),VALUE(MID(IFERROR(INDEX($A95:$Y95,MATCH(Lists!$J$3,$A$1:$Y$1,0)),""),9,2)))),""))</f>
        <v/>
      </c>
      <c r="AH95" s="22">
        <f>IF(AE95="",0,1)</f>
        <v/>
      </c>
    </row>
    <row r="96">
      <c r="Z96" s="28" t="n"/>
      <c r="AA96" s="23" t="n"/>
      <c r="AB96" s="23" t="n"/>
      <c r="AC96" s="31" t="n"/>
      <c r="AD96" s="28" t="n"/>
      <c r="AE96" s="22">
        <f>IF(COUNTA($A96:$Y96)=0,"",IF(IFERROR(IF(TRIM(IFERROR(INDEX($A96:$Y96,MATCH(Lists!$J$4,$A$1:$Y$1,0)),"")&amp;"")="0","",TRIM(IFERROR(INDEX($A96:$Y96,MATCH(Lists!$J$4,$A$1:$Y$1,0)),"")&amp;"")),"")&lt;&gt;"",LOWER(IFERROR(IF(TRIM(IFERROR(INDEX($A96:$Y96,MATCH(Lists!$J$4,$A$1:$Y$1,0)),"")&amp;"")="0","",TRIM(IFERROR(INDEX($A96:$Y96,MATCH(Lists!$J$4,$A$1:$Y$1,0)),"")&amp;"")),"")),IF(IFERROR(IF(TRIM(IFERROR(INDEX($A96:$Y96,MATCH(Lists!$J$5,$A$1:$Y$1,0)),"")&amp;"")="0","",TRIM(IFERROR(INDEX($A96:$Y96,MATCH(Lists!$J$5,$A$1:$Y$1,0)),"")&amp;"")),"")&lt;&gt;"",IFERROR(IF(TRIM(IFERROR(INDEX($A96:$Y96,MATCH(Lists!$J$5,$A$1:$Y$1,0)),"")&amp;"")="0","",TRIM(IFERROR(INDEX($A96:$Y96,MATCH(Lists!$J$5,$A$1:$Y$1,0)),"")&amp;"")),""),"(unknown)")))</f>
        <v/>
      </c>
      <c r="AF96" s="22">
        <f>IF(AE96="","",IF(IFERROR(IF(TRIM(IFERROR(INDEX($A96:$Y96,MATCH(Lists!$J$6,$A$1:$Y$1,0)),"")&amp;"")="0","",TRIM(IFERROR(INDEX($A96:$Y96,MATCH(Lists!$J$6,$A$1:$Y$1,0)),"")&amp;"")),"")=Lists!$J$7,1,0))</f>
        <v/>
      </c>
      <c r="AG96" s="30">
        <f>IF(AE96="","",IFERROR(IF(ISNUMBER(IFERROR(INDEX($A96:$Y96,MATCH(Lists!$J$3,$A$1:$Y$1,0)),"")),INT(IFERROR(INDEX($A96:$Y96,MATCH(Lists!$J$3,$A$1:$Y$1,0)),"")),DATE(VALUE(LEFT(IFERROR(INDEX($A96:$Y96,MATCH(Lists!$J$3,$A$1:$Y$1,0)),""),4)),VALUE(MID(IFERROR(INDEX($A96:$Y96,MATCH(Lists!$J$3,$A$1:$Y$1,0)),""),6,2)),VALUE(MID(IFERROR(INDEX($A96:$Y96,MATCH(Lists!$J$3,$A$1:$Y$1,0)),""),9,2)))),""))</f>
        <v/>
      </c>
      <c r="AH96" s="22">
        <f>IF(AE96="",0,1)</f>
        <v/>
      </c>
    </row>
    <row r="97">
      <c r="Z97" s="28" t="n"/>
      <c r="AA97" s="23" t="n"/>
      <c r="AB97" s="23" t="n"/>
      <c r="AC97" s="31" t="n"/>
      <c r="AD97" s="28" t="n"/>
      <c r="AE97" s="22">
        <f>IF(COUNTA($A97:$Y97)=0,"",IF(IFERROR(IF(TRIM(IFERROR(INDEX($A97:$Y97,MATCH(Lists!$J$4,$A$1:$Y$1,0)),"")&amp;"")="0","",TRIM(IFERROR(INDEX($A97:$Y97,MATCH(Lists!$J$4,$A$1:$Y$1,0)),"")&amp;"")),"")&lt;&gt;"",LOWER(IFERROR(IF(TRIM(IFERROR(INDEX($A97:$Y97,MATCH(Lists!$J$4,$A$1:$Y$1,0)),"")&amp;"")="0","",TRIM(IFERROR(INDEX($A97:$Y97,MATCH(Lists!$J$4,$A$1:$Y$1,0)),"")&amp;"")),"")),IF(IFERROR(IF(TRIM(IFERROR(INDEX($A97:$Y97,MATCH(Lists!$J$5,$A$1:$Y$1,0)),"")&amp;"")="0","",TRIM(IFERROR(INDEX($A97:$Y97,MATCH(Lists!$J$5,$A$1:$Y$1,0)),"")&amp;"")),"")&lt;&gt;"",IFERROR(IF(TRIM(IFERROR(INDEX($A97:$Y97,MATCH(Lists!$J$5,$A$1:$Y$1,0)),"")&amp;"")="0","",TRIM(IFERROR(INDEX($A97:$Y97,MATCH(Lists!$J$5,$A$1:$Y$1,0)),"")&amp;"")),""),"(unknown)")))</f>
        <v/>
      </c>
      <c r="AF97" s="22">
        <f>IF(AE97="","",IF(IFERROR(IF(TRIM(IFERROR(INDEX($A97:$Y97,MATCH(Lists!$J$6,$A$1:$Y$1,0)),"")&amp;"")="0","",TRIM(IFERROR(INDEX($A97:$Y97,MATCH(Lists!$J$6,$A$1:$Y$1,0)),"")&amp;"")),"")=Lists!$J$7,1,0))</f>
        <v/>
      </c>
      <c r="AG97" s="30">
        <f>IF(AE97="","",IFERROR(IF(ISNUMBER(IFERROR(INDEX($A97:$Y97,MATCH(Lists!$J$3,$A$1:$Y$1,0)),"")),INT(IFERROR(INDEX($A97:$Y97,MATCH(Lists!$J$3,$A$1:$Y$1,0)),"")),DATE(VALUE(LEFT(IFERROR(INDEX($A97:$Y97,MATCH(Lists!$J$3,$A$1:$Y$1,0)),""),4)),VALUE(MID(IFERROR(INDEX($A97:$Y97,MATCH(Lists!$J$3,$A$1:$Y$1,0)),""),6,2)),VALUE(MID(IFERROR(INDEX($A97:$Y97,MATCH(Lists!$J$3,$A$1:$Y$1,0)),""),9,2)))),""))</f>
        <v/>
      </c>
      <c r="AH97" s="22">
        <f>IF(AE97="",0,1)</f>
        <v/>
      </c>
    </row>
    <row r="98">
      <c r="Z98" s="28" t="n"/>
      <c r="AA98" s="23" t="n"/>
      <c r="AB98" s="23" t="n"/>
      <c r="AC98" s="31" t="n"/>
      <c r="AD98" s="28" t="n"/>
      <c r="AE98" s="22">
        <f>IF(COUNTA($A98:$Y98)=0,"",IF(IFERROR(IF(TRIM(IFERROR(INDEX($A98:$Y98,MATCH(Lists!$J$4,$A$1:$Y$1,0)),"")&amp;"")="0","",TRIM(IFERROR(INDEX($A98:$Y98,MATCH(Lists!$J$4,$A$1:$Y$1,0)),"")&amp;"")),"")&lt;&gt;"",LOWER(IFERROR(IF(TRIM(IFERROR(INDEX($A98:$Y98,MATCH(Lists!$J$4,$A$1:$Y$1,0)),"")&amp;"")="0","",TRIM(IFERROR(INDEX($A98:$Y98,MATCH(Lists!$J$4,$A$1:$Y$1,0)),"")&amp;"")),"")),IF(IFERROR(IF(TRIM(IFERROR(INDEX($A98:$Y98,MATCH(Lists!$J$5,$A$1:$Y$1,0)),"")&amp;"")="0","",TRIM(IFERROR(INDEX($A98:$Y98,MATCH(Lists!$J$5,$A$1:$Y$1,0)),"")&amp;"")),"")&lt;&gt;"",IFERROR(IF(TRIM(IFERROR(INDEX($A98:$Y98,MATCH(Lists!$J$5,$A$1:$Y$1,0)),"")&amp;"")="0","",TRIM(IFERROR(INDEX($A98:$Y98,MATCH(Lists!$J$5,$A$1:$Y$1,0)),"")&amp;"")),""),"(unknown)")))</f>
        <v/>
      </c>
      <c r="AF98" s="22">
        <f>IF(AE98="","",IF(IFERROR(IF(TRIM(IFERROR(INDEX($A98:$Y98,MATCH(Lists!$J$6,$A$1:$Y$1,0)),"")&amp;"")="0","",TRIM(IFERROR(INDEX($A98:$Y98,MATCH(Lists!$J$6,$A$1:$Y$1,0)),"")&amp;"")),"")=Lists!$J$7,1,0))</f>
        <v/>
      </c>
      <c r="AG98" s="30">
        <f>IF(AE98="","",IFERROR(IF(ISNUMBER(IFERROR(INDEX($A98:$Y98,MATCH(Lists!$J$3,$A$1:$Y$1,0)),"")),INT(IFERROR(INDEX($A98:$Y98,MATCH(Lists!$J$3,$A$1:$Y$1,0)),"")),DATE(VALUE(LEFT(IFERROR(INDEX($A98:$Y98,MATCH(Lists!$J$3,$A$1:$Y$1,0)),""),4)),VALUE(MID(IFERROR(INDEX($A98:$Y98,MATCH(Lists!$J$3,$A$1:$Y$1,0)),""),6,2)),VALUE(MID(IFERROR(INDEX($A98:$Y98,MATCH(Lists!$J$3,$A$1:$Y$1,0)),""),9,2)))),""))</f>
        <v/>
      </c>
      <c r="AH98" s="22">
        <f>IF(AE98="",0,1)</f>
        <v/>
      </c>
    </row>
    <row r="99">
      <c r="Z99" s="28" t="n"/>
      <c r="AA99" s="23" t="n"/>
      <c r="AB99" s="23" t="n"/>
      <c r="AC99" s="31" t="n"/>
      <c r="AD99" s="28" t="n"/>
      <c r="AE99" s="22">
        <f>IF(COUNTA($A99:$Y99)=0,"",IF(IFERROR(IF(TRIM(IFERROR(INDEX($A99:$Y99,MATCH(Lists!$J$4,$A$1:$Y$1,0)),"")&amp;"")="0","",TRIM(IFERROR(INDEX($A99:$Y99,MATCH(Lists!$J$4,$A$1:$Y$1,0)),"")&amp;"")),"")&lt;&gt;"",LOWER(IFERROR(IF(TRIM(IFERROR(INDEX($A99:$Y99,MATCH(Lists!$J$4,$A$1:$Y$1,0)),"")&amp;"")="0","",TRIM(IFERROR(INDEX($A99:$Y99,MATCH(Lists!$J$4,$A$1:$Y$1,0)),"")&amp;"")),"")),IF(IFERROR(IF(TRIM(IFERROR(INDEX($A99:$Y99,MATCH(Lists!$J$5,$A$1:$Y$1,0)),"")&amp;"")="0","",TRIM(IFERROR(INDEX($A99:$Y99,MATCH(Lists!$J$5,$A$1:$Y$1,0)),"")&amp;"")),"")&lt;&gt;"",IFERROR(IF(TRIM(IFERROR(INDEX($A99:$Y99,MATCH(Lists!$J$5,$A$1:$Y$1,0)),"")&amp;"")="0","",TRIM(IFERROR(INDEX($A99:$Y99,MATCH(Lists!$J$5,$A$1:$Y$1,0)),"")&amp;"")),""),"(unknown)")))</f>
        <v/>
      </c>
      <c r="AF99" s="22">
        <f>IF(AE99="","",IF(IFERROR(IF(TRIM(IFERROR(INDEX($A99:$Y99,MATCH(Lists!$J$6,$A$1:$Y$1,0)),"")&amp;"")="0","",TRIM(IFERROR(INDEX($A99:$Y99,MATCH(Lists!$J$6,$A$1:$Y$1,0)),"")&amp;"")),"")=Lists!$J$7,1,0))</f>
        <v/>
      </c>
      <c r="AG99" s="30">
        <f>IF(AE99="","",IFERROR(IF(ISNUMBER(IFERROR(INDEX($A99:$Y99,MATCH(Lists!$J$3,$A$1:$Y$1,0)),"")),INT(IFERROR(INDEX($A99:$Y99,MATCH(Lists!$J$3,$A$1:$Y$1,0)),"")),DATE(VALUE(LEFT(IFERROR(INDEX($A99:$Y99,MATCH(Lists!$J$3,$A$1:$Y$1,0)),""),4)),VALUE(MID(IFERROR(INDEX($A99:$Y99,MATCH(Lists!$J$3,$A$1:$Y$1,0)),""),6,2)),VALUE(MID(IFERROR(INDEX($A99:$Y99,MATCH(Lists!$J$3,$A$1:$Y$1,0)),""),9,2)))),""))</f>
        <v/>
      </c>
      <c r="AH99" s="22">
        <f>IF(AE99="",0,1)</f>
        <v/>
      </c>
    </row>
    <row r="100">
      <c r="Z100" s="28" t="n"/>
      <c r="AA100" s="23" t="n"/>
      <c r="AB100" s="23" t="n"/>
      <c r="AC100" s="31" t="n"/>
      <c r="AD100" s="28" t="n"/>
      <c r="AE100" s="22">
        <f>IF(COUNTA($A100:$Y100)=0,"",IF(IFERROR(IF(TRIM(IFERROR(INDEX($A100:$Y100,MATCH(Lists!$J$4,$A$1:$Y$1,0)),"")&amp;"")="0","",TRIM(IFERROR(INDEX($A100:$Y100,MATCH(Lists!$J$4,$A$1:$Y$1,0)),"")&amp;"")),"")&lt;&gt;"",LOWER(IFERROR(IF(TRIM(IFERROR(INDEX($A100:$Y100,MATCH(Lists!$J$4,$A$1:$Y$1,0)),"")&amp;"")="0","",TRIM(IFERROR(INDEX($A100:$Y100,MATCH(Lists!$J$4,$A$1:$Y$1,0)),"")&amp;"")),"")),IF(IFERROR(IF(TRIM(IFERROR(INDEX($A100:$Y100,MATCH(Lists!$J$5,$A$1:$Y$1,0)),"")&amp;"")="0","",TRIM(IFERROR(INDEX($A100:$Y100,MATCH(Lists!$J$5,$A$1:$Y$1,0)),"")&amp;"")),"")&lt;&gt;"",IFERROR(IF(TRIM(IFERROR(INDEX($A100:$Y100,MATCH(Lists!$J$5,$A$1:$Y$1,0)),"")&amp;"")="0","",TRIM(IFERROR(INDEX($A100:$Y100,MATCH(Lists!$J$5,$A$1:$Y$1,0)),"")&amp;"")),""),"(unknown)")))</f>
        <v/>
      </c>
      <c r="AF100" s="22">
        <f>IF(AE100="","",IF(IFERROR(IF(TRIM(IFERROR(INDEX($A100:$Y100,MATCH(Lists!$J$6,$A$1:$Y$1,0)),"")&amp;"")="0","",TRIM(IFERROR(INDEX($A100:$Y100,MATCH(Lists!$J$6,$A$1:$Y$1,0)),"")&amp;"")),"")=Lists!$J$7,1,0))</f>
        <v/>
      </c>
      <c r="AG100" s="30">
        <f>IF(AE100="","",IFERROR(IF(ISNUMBER(IFERROR(INDEX($A100:$Y100,MATCH(Lists!$J$3,$A$1:$Y$1,0)),"")),INT(IFERROR(INDEX($A100:$Y100,MATCH(Lists!$J$3,$A$1:$Y$1,0)),"")),DATE(VALUE(LEFT(IFERROR(INDEX($A100:$Y100,MATCH(Lists!$J$3,$A$1:$Y$1,0)),""),4)),VALUE(MID(IFERROR(INDEX($A100:$Y100,MATCH(Lists!$J$3,$A$1:$Y$1,0)),""),6,2)),VALUE(MID(IFERROR(INDEX($A100:$Y100,MATCH(Lists!$J$3,$A$1:$Y$1,0)),""),9,2)))),""))</f>
        <v/>
      </c>
      <c r="AH100" s="22">
        <f>IF(AE100="",0,1)</f>
        <v/>
      </c>
    </row>
    <row r="101">
      <c r="Z101" s="28" t="n"/>
      <c r="AA101" s="23" t="n"/>
      <c r="AB101" s="23" t="n"/>
      <c r="AC101" s="31" t="n"/>
      <c r="AD101" s="28" t="n"/>
      <c r="AE101" s="22">
        <f>IF(COUNTA($A101:$Y101)=0,"",IF(IFERROR(IF(TRIM(IFERROR(INDEX($A101:$Y101,MATCH(Lists!$J$4,$A$1:$Y$1,0)),"")&amp;"")="0","",TRIM(IFERROR(INDEX($A101:$Y101,MATCH(Lists!$J$4,$A$1:$Y$1,0)),"")&amp;"")),"")&lt;&gt;"",LOWER(IFERROR(IF(TRIM(IFERROR(INDEX($A101:$Y101,MATCH(Lists!$J$4,$A$1:$Y$1,0)),"")&amp;"")="0","",TRIM(IFERROR(INDEX($A101:$Y101,MATCH(Lists!$J$4,$A$1:$Y$1,0)),"")&amp;"")),"")),IF(IFERROR(IF(TRIM(IFERROR(INDEX($A101:$Y101,MATCH(Lists!$J$5,$A$1:$Y$1,0)),"")&amp;"")="0","",TRIM(IFERROR(INDEX($A101:$Y101,MATCH(Lists!$J$5,$A$1:$Y$1,0)),"")&amp;"")),"")&lt;&gt;"",IFERROR(IF(TRIM(IFERROR(INDEX($A101:$Y101,MATCH(Lists!$J$5,$A$1:$Y$1,0)),"")&amp;"")="0","",TRIM(IFERROR(INDEX($A101:$Y101,MATCH(Lists!$J$5,$A$1:$Y$1,0)),"")&amp;"")),""),"(unknown)")))</f>
        <v/>
      </c>
      <c r="AF101" s="22">
        <f>IF(AE101="","",IF(IFERROR(IF(TRIM(IFERROR(INDEX($A101:$Y101,MATCH(Lists!$J$6,$A$1:$Y$1,0)),"")&amp;"")="0","",TRIM(IFERROR(INDEX($A101:$Y101,MATCH(Lists!$J$6,$A$1:$Y$1,0)),"")&amp;"")),"")=Lists!$J$7,1,0))</f>
        <v/>
      </c>
      <c r="AG101" s="30">
        <f>IF(AE101="","",IFERROR(IF(ISNUMBER(IFERROR(INDEX($A101:$Y101,MATCH(Lists!$J$3,$A$1:$Y$1,0)),"")),INT(IFERROR(INDEX($A101:$Y101,MATCH(Lists!$J$3,$A$1:$Y$1,0)),"")),DATE(VALUE(LEFT(IFERROR(INDEX($A101:$Y101,MATCH(Lists!$J$3,$A$1:$Y$1,0)),""),4)),VALUE(MID(IFERROR(INDEX($A101:$Y101,MATCH(Lists!$J$3,$A$1:$Y$1,0)),""),6,2)),VALUE(MID(IFERROR(INDEX($A101:$Y101,MATCH(Lists!$J$3,$A$1:$Y$1,0)),""),9,2)))),""))</f>
        <v/>
      </c>
      <c r="AH101" s="22">
        <f>IF(AE101="",0,1)</f>
        <v/>
      </c>
    </row>
    <row r="102">
      <c r="Z102" s="28" t="n"/>
      <c r="AA102" s="23" t="n"/>
      <c r="AB102" s="23" t="n"/>
      <c r="AC102" s="31" t="n"/>
      <c r="AD102" s="28" t="n"/>
      <c r="AE102" s="22">
        <f>IF(COUNTA($A102:$Y102)=0,"",IF(IFERROR(IF(TRIM(IFERROR(INDEX($A102:$Y102,MATCH(Lists!$J$4,$A$1:$Y$1,0)),"")&amp;"")="0","",TRIM(IFERROR(INDEX($A102:$Y102,MATCH(Lists!$J$4,$A$1:$Y$1,0)),"")&amp;"")),"")&lt;&gt;"",LOWER(IFERROR(IF(TRIM(IFERROR(INDEX($A102:$Y102,MATCH(Lists!$J$4,$A$1:$Y$1,0)),"")&amp;"")="0","",TRIM(IFERROR(INDEX($A102:$Y102,MATCH(Lists!$J$4,$A$1:$Y$1,0)),"")&amp;"")),"")),IF(IFERROR(IF(TRIM(IFERROR(INDEX($A102:$Y102,MATCH(Lists!$J$5,$A$1:$Y$1,0)),"")&amp;"")="0","",TRIM(IFERROR(INDEX($A102:$Y102,MATCH(Lists!$J$5,$A$1:$Y$1,0)),"")&amp;"")),"")&lt;&gt;"",IFERROR(IF(TRIM(IFERROR(INDEX($A102:$Y102,MATCH(Lists!$J$5,$A$1:$Y$1,0)),"")&amp;"")="0","",TRIM(IFERROR(INDEX($A102:$Y102,MATCH(Lists!$J$5,$A$1:$Y$1,0)),"")&amp;"")),""),"(unknown)")))</f>
        <v/>
      </c>
      <c r="AF102" s="22">
        <f>IF(AE102="","",IF(IFERROR(IF(TRIM(IFERROR(INDEX($A102:$Y102,MATCH(Lists!$J$6,$A$1:$Y$1,0)),"")&amp;"")="0","",TRIM(IFERROR(INDEX($A102:$Y102,MATCH(Lists!$J$6,$A$1:$Y$1,0)),"")&amp;"")),"")=Lists!$J$7,1,0))</f>
        <v/>
      </c>
      <c r="AG102" s="30">
        <f>IF(AE102="","",IFERROR(IF(ISNUMBER(IFERROR(INDEX($A102:$Y102,MATCH(Lists!$J$3,$A$1:$Y$1,0)),"")),INT(IFERROR(INDEX($A102:$Y102,MATCH(Lists!$J$3,$A$1:$Y$1,0)),"")),DATE(VALUE(LEFT(IFERROR(INDEX($A102:$Y102,MATCH(Lists!$J$3,$A$1:$Y$1,0)),""),4)),VALUE(MID(IFERROR(INDEX($A102:$Y102,MATCH(Lists!$J$3,$A$1:$Y$1,0)),""),6,2)),VALUE(MID(IFERROR(INDEX($A102:$Y102,MATCH(Lists!$J$3,$A$1:$Y$1,0)),""),9,2)))),""))</f>
        <v/>
      </c>
      <c r="AH102" s="22">
        <f>IF(AE102="",0,1)</f>
        <v/>
      </c>
    </row>
    <row r="103">
      <c r="Z103" s="28" t="n"/>
      <c r="AA103" s="23" t="n"/>
      <c r="AB103" s="23" t="n"/>
      <c r="AC103" s="31" t="n"/>
      <c r="AD103" s="28" t="n"/>
      <c r="AE103" s="22">
        <f>IF(COUNTA($A103:$Y103)=0,"",IF(IFERROR(IF(TRIM(IFERROR(INDEX($A103:$Y103,MATCH(Lists!$J$4,$A$1:$Y$1,0)),"")&amp;"")="0","",TRIM(IFERROR(INDEX($A103:$Y103,MATCH(Lists!$J$4,$A$1:$Y$1,0)),"")&amp;"")),"")&lt;&gt;"",LOWER(IFERROR(IF(TRIM(IFERROR(INDEX($A103:$Y103,MATCH(Lists!$J$4,$A$1:$Y$1,0)),"")&amp;"")="0","",TRIM(IFERROR(INDEX($A103:$Y103,MATCH(Lists!$J$4,$A$1:$Y$1,0)),"")&amp;"")),"")),IF(IFERROR(IF(TRIM(IFERROR(INDEX($A103:$Y103,MATCH(Lists!$J$5,$A$1:$Y$1,0)),"")&amp;"")="0","",TRIM(IFERROR(INDEX($A103:$Y103,MATCH(Lists!$J$5,$A$1:$Y$1,0)),"")&amp;"")),"")&lt;&gt;"",IFERROR(IF(TRIM(IFERROR(INDEX($A103:$Y103,MATCH(Lists!$J$5,$A$1:$Y$1,0)),"")&amp;"")="0","",TRIM(IFERROR(INDEX($A103:$Y103,MATCH(Lists!$J$5,$A$1:$Y$1,0)),"")&amp;"")),""),"(unknown)")))</f>
        <v/>
      </c>
      <c r="AF103" s="22">
        <f>IF(AE103="","",IF(IFERROR(IF(TRIM(IFERROR(INDEX($A103:$Y103,MATCH(Lists!$J$6,$A$1:$Y$1,0)),"")&amp;"")="0","",TRIM(IFERROR(INDEX($A103:$Y103,MATCH(Lists!$J$6,$A$1:$Y$1,0)),"")&amp;"")),"")=Lists!$J$7,1,0))</f>
        <v/>
      </c>
      <c r="AG103" s="30">
        <f>IF(AE103="","",IFERROR(IF(ISNUMBER(IFERROR(INDEX($A103:$Y103,MATCH(Lists!$J$3,$A$1:$Y$1,0)),"")),INT(IFERROR(INDEX($A103:$Y103,MATCH(Lists!$J$3,$A$1:$Y$1,0)),"")),DATE(VALUE(LEFT(IFERROR(INDEX($A103:$Y103,MATCH(Lists!$J$3,$A$1:$Y$1,0)),""),4)),VALUE(MID(IFERROR(INDEX($A103:$Y103,MATCH(Lists!$J$3,$A$1:$Y$1,0)),""),6,2)),VALUE(MID(IFERROR(INDEX($A103:$Y103,MATCH(Lists!$J$3,$A$1:$Y$1,0)),""),9,2)))),""))</f>
        <v/>
      </c>
      <c r="AH103" s="22">
        <f>IF(AE103="",0,1)</f>
        <v/>
      </c>
    </row>
    <row r="104">
      <c r="Z104" s="28" t="n"/>
      <c r="AA104" s="23" t="n"/>
      <c r="AB104" s="23" t="n"/>
      <c r="AC104" s="31" t="n"/>
      <c r="AD104" s="28" t="n"/>
      <c r="AE104" s="22">
        <f>IF(COUNTA($A104:$Y104)=0,"",IF(IFERROR(IF(TRIM(IFERROR(INDEX($A104:$Y104,MATCH(Lists!$J$4,$A$1:$Y$1,0)),"")&amp;"")="0","",TRIM(IFERROR(INDEX($A104:$Y104,MATCH(Lists!$J$4,$A$1:$Y$1,0)),"")&amp;"")),"")&lt;&gt;"",LOWER(IFERROR(IF(TRIM(IFERROR(INDEX($A104:$Y104,MATCH(Lists!$J$4,$A$1:$Y$1,0)),"")&amp;"")="0","",TRIM(IFERROR(INDEX($A104:$Y104,MATCH(Lists!$J$4,$A$1:$Y$1,0)),"")&amp;"")),"")),IF(IFERROR(IF(TRIM(IFERROR(INDEX($A104:$Y104,MATCH(Lists!$J$5,$A$1:$Y$1,0)),"")&amp;"")="0","",TRIM(IFERROR(INDEX($A104:$Y104,MATCH(Lists!$J$5,$A$1:$Y$1,0)),"")&amp;"")),"")&lt;&gt;"",IFERROR(IF(TRIM(IFERROR(INDEX($A104:$Y104,MATCH(Lists!$J$5,$A$1:$Y$1,0)),"")&amp;"")="0","",TRIM(IFERROR(INDEX($A104:$Y104,MATCH(Lists!$J$5,$A$1:$Y$1,0)),"")&amp;"")),""),"(unknown)")))</f>
        <v/>
      </c>
      <c r="AF104" s="22">
        <f>IF(AE104="","",IF(IFERROR(IF(TRIM(IFERROR(INDEX($A104:$Y104,MATCH(Lists!$J$6,$A$1:$Y$1,0)),"")&amp;"")="0","",TRIM(IFERROR(INDEX($A104:$Y104,MATCH(Lists!$J$6,$A$1:$Y$1,0)),"")&amp;"")),"")=Lists!$J$7,1,0))</f>
        <v/>
      </c>
      <c r="AG104" s="30">
        <f>IF(AE104="","",IFERROR(IF(ISNUMBER(IFERROR(INDEX($A104:$Y104,MATCH(Lists!$J$3,$A$1:$Y$1,0)),"")),INT(IFERROR(INDEX($A104:$Y104,MATCH(Lists!$J$3,$A$1:$Y$1,0)),"")),DATE(VALUE(LEFT(IFERROR(INDEX($A104:$Y104,MATCH(Lists!$J$3,$A$1:$Y$1,0)),""),4)),VALUE(MID(IFERROR(INDEX($A104:$Y104,MATCH(Lists!$J$3,$A$1:$Y$1,0)),""),6,2)),VALUE(MID(IFERROR(INDEX($A104:$Y104,MATCH(Lists!$J$3,$A$1:$Y$1,0)),""),9,2)))),""))</f>
        <v/>
      </c>
      <c r="AH104" s="22">
        <f>IF(AE104="",0,1)</f>
        <v/>
      </c>
    </row>
    <row r="105">
      <c r="Z105" s="28" t="n"/>
      <c r="AA105" s="23" t="n"/>
      <c r="AB105" s="23" t="n"/>
      <c r="AC105" s="31" t="n"/>
      <c r="AD105" s="28" t="n"/>
      <c r="AE105" s="22">
        <f>IF(COUNTA($A105:$Y105)=0,"",IF(IFERROR(IF(TRIM(IFERROR(INDEX($A105:$Y105,MATCH(Lists!$J$4,$A$1:$Y$1,0)),"")&amp;"")="0","",TRIM(IFERROR(INDEX($A105:$Y105,MATCH(Lists!$J$4,$A$1:$Y$1,0)),"")&amp;"")),"")&lt;&gt;"",LOWER(IFERROR(IF(TRIM(IFERROR(INDEX($A105:$Y105,MATCH(Lists!$J$4,$A$1:$Y$1,0)),"")&amp;"")="0","",TRIM(IFERROR(INDEX($A105:$Y105,MATCH(Lists!$J$4,$A$1:$Y$1,0)),"")&amp;"")),"")),IF(IFERROR(IF(TRIM(IFERROR(INDEX($A105:$Y105,MATCH(Lists!$J$5,$A$1:$Y$1,0)),"")&amp;"")="0","",TRIM(IFERROR(INDEX($A105:$Y105,MATCH(Lists!$J$5,$A$1:$Y$1,0)),"")&amp;"")),"")&lt;&gt;"",IFERROR(IF(TRIM(IFERROR(INDEX($A105:$Y105,MATCH(Lists!$J$5,$A$1:$Y$1,0)),"")&amp;"")="0","",TRIM(IFERROR(INDEX($A105:$Y105,MATCH(Lists!$J$5,$A$1:$Y$1,0)),"")&amp;"")),""),"(unknown)")))</f>
        <v/>
      </c>
      <c r="AF105" s="22">
        <f>IF(AE105="","",IF(IFERROR(IF(TRIM(IFERROR(INDEX($A105:$Y105,MATCH(Lists!$J$6,$A$1:$Y$1,0)),"")&amp;"")="0","",TRIM(IFERROR(INDEX($A105:$Y105,MATCH(Lists!$J$6,$A$1:$Y$1,0)),"")&amp;"")),"")=Lists!$J$7,1,0))</f>
        <v/>
      </c>
      <c r="AG105" s="30">
        <f>IF(AE105="","",IFERROR(IF(ISNUMBER(IFERROR(INDEX($A105:$Y105,MATCH(Lists!$J$3,$A$1:$Y$1,0)),"")),INT(IFERROR(INDEX($A105:$Y105,MATCH(Lists!$J$3,$A$1:$Y$1,0)),"")),DATE(VALUE(LEFT(IFERROR(INDEX($A105:$Y105,MATCH(Lists!$J$3,$A$1:$Y$1,0)),""),4)),VALUE(MID(IFERROR(INDEX($A105:$Y105,MATCH(Lists!$J$3,$A$1:$Y$1,0)),""),6,2)),VALUE(MID(IFERROR(INDEX($A105:$Y105,MATCH(Lists!$J$3,$A$1:$Y$1,0)),""),9,2)))),""))</f>
        <v/>
      </c>
      <c r="AH105" s="22">
        <f>IF(AE105="",0,1)</f>
        <v/>
      </c>
    </row>
    <row r="106">
      <c r="Z106" s="28" t="n"/>
      <c r="AA106" s="23" t="n"/>
      <c r="AB106" s="23" t="n"/>
      <c r="AC106" s="31" t="n"/>
      <c r="AD106" s="28" t="n"/>
      <c r="AE106" s="22">
        <f>IF(COUNTA($A106:$Y106)=0,"",IF(IFERROR(IF(TRIM(IFERROR(INDEX($A106:$Y106,MATCH(Lists!$J$4,$A$1:$Y$1,0)),"")&amp;"")="0","",TRIM(IFERROR(INDEX($A106:$Y106,MATCH(Lists!$J$4,$A$1:$Y$1,0)),"")&amp;"")),"")&lt;&gt;"",LOWER(IFERROR(IF(TRIM(IFERROR(INDEX($A106:$Y106,MATCH(Lists!$J$4,$A$1:$Y$1,0)),"")&amp;"")="0","",TRIM(IFERROR(INDEX($A106:$Y106,MATCH(Lists!$J$4,$A$1:$Y$1,0)),"")&amp;"")),"")),IF(IFERROR(IF(TRIM(IFERROR(INDEX($A106:$Y106,MATCH(Lists!$J$5,$A$1:$Y$1,0)),"")&amp;"")="0","",TRIM(IFERROR(INDEX($A106:$Y106,MATCH(Lists!$J$5,$A$1:$Y$1,0)),"")&amp;"")),"")&lt;&gt;"",IFERROR(IF(TRIM(IFERROR(INDEX($A106:$Y106,MATCH(Lists!$J$5,$A$1:$Y$1,0)),"")&amp;"")="0","",TRIM(IFERROR(INDEX($A106:$Y106,MATCH(Lists!$J$5,$A$1:$Y$1,0)),"")&amp;"")),""),"(unknown)")))</f>
        <v/>
      </c>
      <c r="AF106" s="22">
        <f>IF(AE106="","",IF(IFERROR(IF(TRIM(IFERROR(INDEX($A106:$Y106,MATCH(Lists!$J$6,$A$1:$Y$1,0)),"")&amp;"")="0","",TRIM(IFERROR(INDEX($A106:$Y106,MATCH(Lists!$J$6,$A$1:$Y$1,0)),"")&amp;"")),"")=Lists!$J$7,1,0))</f>
        <v/>
      </c>
      <c r="AG106" s="30">
        <f>IF(AE106="","",IFERROR(IF(ISNUMBER(IFERROR(INDEX($A106:$Y106,MATCH(Lists!$J$3,$A$1:$Y$1,0)),"")),INT(IFERROR(INDEX($A106:$Y106,MATCH(Lists!$J$3,$A$1:$Y$1,0)),"")),DATE(VALUE(LEFT(IFERROR(INDEX($A106:$Y106,MATCH(Lists!$J$3,$A$1:$Y$1,0)),""),4)),VALUE(MID(IFERROR(INDEX($A106:$Y106,MATCH(Lists!$J$3,$A$1:$Y$1,0)),""),6,2)),VALUE(MID(IFERROR(INDEX($A106:$Y106,MATCH(Lists!$J$3,$A$1:$Y$1,0)),""),9,2)))),""))</f>
        <v/>
      </c>
      <c r="AH106" s="22">
        <f>IF(AE106="",0,1)</f>
        <v/>
      </c>
    </row>
    <row r="107">
      <c r="Z107" s="28" t="n"/>
      <c r="AA107" s="23" t="n"/>
      <c r="AB107" s="23" t="n"/>
      <c r="AC107" s="31" t="n"/>
      <c r="AD107" s="28" t="n"/>
      <c r="AE107" s="22">
        <f>IF(COUNTA($A107:$Y107)=0,"",IF(IFERROR(IF(TRIM(IFERROR(INDEX($A107:$Y107,MATCH(Lists!$J$4,$A$1:$Y$1,0)),"")&amp;"")="0","",TRIM(IFERROR(INDEX($A107:$Y107,MATCH(Lists!$J$4,$A$1:$Y$1,0)),"")&amp;"")),"")&lt;&gt;"",LOWER(IFERROR(IF(TRIM(IFERROR(INDEX($A107:$Y107,MATCH(Lists!$J$4,$A$1:$Y$1,0)),"")&amp;"")="0","",TRIM(IFERROR(INDEX($A107:$Y107,MATCH(Lists!$J$4,$A$1:$Y$1,0)),"")&amp;"")),"")),IF(IFERROR(IF(TRIM(IFERROR(INDEX($A107:$Y107,MATCH(Lists!$J$5,$A$1:$Y$1,0)),"")&amp;"")="0","",TRIM(IFERROR(INDEX($A107:$Y107,MATCH(Lists!$J$5,$A$1:$Y$1,0)),"")&amp;"")),"")&lt;&gt;"",IFERROR(IF(TRIM(IFERROR(INDEX($A107:$Y107,MATCH(Lists!$J$5,$A$1:$Y$1,0)),"")&amp;"")="0","",TRIM(IFERROR(INDEX($A107:$Y107,MATCH(Lists!$J$5,$A$1:$Y$1,0)),"")&amp;"")),""),"(unknown)")))</f>
        <v/>
      </c>
      <c r="AF107" s="22">
        <f>IF(AE107="","",IF(IFERROR(IF(TRIM(IFERROR(INDEX($A107:$Y107,MATCH(Lists!$J$6,$A$1:$Y$1,0)),"")&amp;"")="0","",TRIM(IFERROR(INDEX($A107:$Y107,MATCH(Lists!$J$6,$A$1:$Y$1,0)),"")&amp;"")),"")=Lists!$J$7,1,0))</f>
        <v/>
      </c>
      <c r="AG107" s="30">
        <f>IF(AE107="","",IFERROR(IF(ISNUMBER(IFERROR(INDEX($A107:$Y107,MATCH(Lists!$J$3,$A$1:$Y$1,0)),"")),INT(IFERROR(INDEX($A107:$Y107,MATCH(Lists!$J$3,$A$1:$Y$1,0)),"")),DATE(VALUE(LEFT(IFERROR(INDEX($A107:$Y107,MATCH(Lists!$J$3,$A$1:$Y$1,0)),""),4)),VALUE(MID(IFERROR(INDEX($A107:$Y107,MATCH(Lists!$J$3,$A$1:$Y$1,0)),""),6,2)),VALUE(MID(IFERROR(INDEX($A107:$Y107,MATCH(Lists!$J$3,$A$1:$Y$1,0)),""),9,2)))),""))</f>
        <v/>
      </c>
      <c r="AH107" s="22">
        <f>IF(AE107="",0,1)</f>
        <v/>
      </c>
    </row>
    <row r="108">
      <c r="Z108" s="28" t="n"/>
      <c r="AA108" s="23" t="n"/>
      <c r="AB108" s="23" t="n"/>
      <c r="AC108" s="31" t="n"/>
      <c r="AD108" s="28" t="n"/>
      <c r="AE108" s="22">
        <f>IF(COUNTA($A108:$Y108)=0,"",IF(IFERROR(IF(TRIM(IFERROR(INDEX($A108:$Y108,MATCH(Lists!$J$4,$A$1:$Y$1,0)),"")&amp;"")="0","",TRIM(IFERROR(INDEX($A108:$Y108,MATCH(Lists!$J$4,$A$1:$Y$1,0)),"")&amp;"")),"")&lt;&gt;"",LOWER(IFERROR(IF(TRIM(IFERROR(INDEX($A108:$Y108,MATCH(Lists!$J$4,$A$1:$Y$1,0)),"")&amp;"")="0","",TRIM(IFERROR(INDEX($A108:$Y108,MATCH(Lists!$J$4,$A$1:$Y$1,0)),"")&amp;"")),"")),IF(IFERROR(IF(TRIM(IFERROR(INDEX($A108:$Y108,MATCH(Lists!$J$5,$A$1:$Y$1,0)),"")&amp;"")="0","",TRIM(IFERROR(INDEX($A108:$Y108,MATCH(Lists!$J$5,$A$1:$Y$1,0)),"")&amp;"")),"")&lt;&gt;"",IFERROR(IF(TRIM(IFERROR(INDEX($A108:$Y108,MATCH(Lists!$J$5,$A$1:$Y$1,0)),"")&amp;"")="0","",TRIM(IFERROR(INDEX($A108:$Y108,MATCH(Lists!$J$5,$A$1:$Y$1,0)),"")&amp;"")),""),"(unknown)")))</f>
        <v/>
      </c>
      <c r="AF108" s="22">
        <f>IF(AE108="","",IF(IFERROR(IF(TRIM(IFERROR(INDEX($A108:$Y108,MATCH(Lists!$J$6,$A$1:$Y$1,0)),"")&amp;"")="0","",TRIM(IFERROR(INDEX($A108:$Y108,MATCH(Lists!$J$6,$A$1:$Y$1,0)),"")&amp;"")),"")=Lists!$J$7,1,0))</f>
        <v/>
      </c>
      <c r="AG108" s="30">
        <f>IF(AE108="","",IFERROR(IF(ISNUMBER(IFERROR(INDEX($A108:$Y108,MATCH(Lists!$J$3,$A$1:$Y$1,0)),"")),INT(IFERROR(INDEX($A108:$Y108,MATCH(Lists!$J$3,$A$1:$Y$1,0)),"")),DATE(VALUE(LEFT(IFERROR(INDEX($A108:$Y108,MATCH(Lists!$J$3,$A$1:$Y$1,0)),""),4)),VALUE(MID(IFERROR(INDEX($A108:$Y108,MATCH(Lists!$J$3,$A$1:$Y$1,0)),""),6,2)),VALUE(MID(IFERROR(INDEX($A108:$Y108,MATCH(Lists!$J$3,$A$1:$Y$1,0)),""),9,2)))),""))</f>
        <v/>
      </c>
      <c r="AH108" s="22">
        <f>IF(AE108="",0,1)</f>
        <v/>
      </c>
    </row>
    <row r="109">
      <c r="Z109" s="28" t="n"/>
      <c r="AA109" s="23" t="n"/>
      <c r="AB109" s="23" t="n"/>
      <c r="AC109" s="31" t="n"/>
      <c r="AD109" s="28" t="n"/>
      <c r="AE109" s="22">
        <f>IF(COUNTA($A109:$Y109)=0,"",IF(IFERROR(IF(TRIM(IFERROR(INDEX($A109:$Y109,MATCH(Lists!$J$4,$A$1:$Y$1,0)),"")&amp;"")="0","",TRIM(IFERROR(INDEX($A109:$Y109,MATCH(Lists!$J$4,$A$1:$Y$1,0)),"")&amp;"")),"")&lt;&gt;"",LOWER(IFERROR(IF(TRIM(IFERROR(INDEX($A109:$Y109,MATCH(Lists!$J$4,$A$1:$Y$1,0)),"")&amp;"")="0","",TRIM(IFERROR(INDEX($A109:$Y109,MATCH(Lists!$J$4,$A$1:$Y$1,0)),"")&amp;"")),"")),IF(IFERROR(IF(TRIM(IFERROR(INDEX($A109:$Y109,MATCH(Lists!$J$5,$A$1:$Y$1,0)),"")&amp;"")="0","",TRIM(IFERROR(INDEX($A109:$Y109,MATCH(Lists!$J$5,$A$1:$Y$1,0)),"")&amp;"")),"")&lt;&gt;"",IFERROR(IF(TRIM(IFERROR(INDEX($A109:$Y109,MATCH(Lists!$J$5,$A$1:$Y$1,0)),"")&amp;"")="0","",TRIM(IFERROR(INDEX($A109:$Y109,MATCH(Lists!$J$5,$A$1:$Y$1,0)),"")&amp;"")),""),"(unknown)")))</f>
        <v/>
      </c>
      <c r="AF109" s="22">
        <f>IF(AE109="","",IF(IFERROR(IF(TRIM(IFERROR(INDEX($A109:$Y109,MATCH(Lists!$J$6,$A$1:$Y$1,0)),"")&amp;"")="0","",TRIM(IFERROR(INDEX($A109:$Y109,MATCH(Lists!$J$6,$A$1:$Y$1,0)),"")&amp;"")),"")=Lists!$J$7,1,0))</f>
        <v/>
      </c>
      <c r="AG109" s="30">
        <f>IF(AE109="","",IFERROR(IF(ISNUMBER(IFERROR(INDEX($A109:$Y109,MATCH(Lists!$J$3,$A$1:$Y$1,0)),"")),INT(IFERROR(INDEX($A109:$Y109,MATCH(Lists!$J$3,$A$1:$Y$1,0)),"")),DATE(VALUE(LEFT(IFERROR(INDEX($A109:$Y109,MATCH(Lists!$J$3,$A$1:$Y$1,0)),""),4)),VALUE(MID(IFERROR(INDEX($A109:$Y109,MATCH(Lists!$J$3,$A$1:$Y$1,0)),""),6,2)),VALUE(MID(IFERROR(INDEX($A109:$Y109,MATCH(Lists!$J$3,$A$1:$Y$1,0)),""),9,2)))),""))</f>
        <v/>
      </c>
      <c r="AH109" s="22">
        <f>IF(AE109="",0,1)</f>
        <v/>
      </c>
    </row>
    <row r="110">
      <c r="Z110" s="28" t="n"/>
      <c r="AA110" s="23" t="n"/>
      <c r="AB110" s="23" t="n"/>
      <c r="AC110" s="31" t="n"/>
      <c r="AD110" s="28" t="n"/>
      <c r="AE110" s="22">
        <f>IF(COUNTA($A110:$Y110)=0,"",IF(IFERROR(IF(TRIM(IFERROR(INDEX($A110:$Y110,MATCH(Lists!$J$4,$A$1:$Y$1,0)),"")&amp;"")="0","",TRIM(IFERROR(INDEX($A110:$Y110,MATCH(Lists!$J$4,$A$1:$Y$1,0)),"")&amp;"")),"")&lt;&gt;"",LOWER(IFERROR(IF(TRIM(IFERROR(INDEX($A110:$Y110,MATCH(Lists!$J$4,$A$1:$Y$1,0)),"")&amp;"")="0","",TRIM(IFERROR(INDEX($A110:$Y110,MATCH(Lists!$J$4,$A$1:$Y$1,0)),"")&amp;"")),"")),IF(IFERROR(IF(TRIM(IFERROR(INDEX($A110:$Y110,MATCH(Lists!$J$5,$A$1:$Y$1,0)),"")&amp;"")="0","",TRIM(IFERROR(INDEX($A110:$Y110,MATCH(Lists!$J$5,$A$1:$Y$1,0)),"")&amp;"")),"")&lt;&gt;"",IFERROR(IF(TRIM(IFERROR(INDEX($A110:$Y110,MATCH(Lists!$J$5,$A$1:$Y$1,0)),"")&amp;"")="0","",TRIM(IFERROR(INDEX($A110:$Y110,MATCH(Lists!$J$5,$A$1:$Y$1,0)),"")&amp;"")),""),"(unknown)")))</f>
        <v/>
      </c>
      <c r="AF110" s="22">
        <f>IF(AE110="","",IF(IFERROR(IF(TRIM(IFERROR(INDEX($A110:$Y110,MATCH(Lists!$J$6,$A$1:$Y$1,0)),"")&amp;"")="0","",TRIM(IFERROR(INDEX($A110:$Y110,MATCH(Lists!$J$6,$A$1:$Y$1,0)),"")&amp;"")),"")=Lists!$J$7,1,0))</f>
        <v/>
      </c>
      <c r="AG110" s="30">
        <f>IF(AE110="","",IFERROR(IF(ISNUMBER(IFERROR(INDEX($A110:$Y110,MATCH(Lists!$J$3,$A$1:$Y$1,0)),"")),INT(IFERROR(INDEX($A110:$Y110,MATCH(Lists!$J$3,$A$1:$Y$1,0)),"")),DATE(VALUE(LEFT(IFERROR(INDEX($A110:$Y110,MATCH(Lists!$J$3,$A$1:$Y$1,0)),""),4)),VALUE(MID(IFERROR(INDEX($A110:$Y110,MATCH(Lists!$J$3,$A$1:$Y$1,0)),""),6,2)),VALUE(MID(IFERROR(INDEX($A110:$Y110,MATCH(Lists!$J$3,$A$1:$Y$1,0)),""),9,2)))),""))</f>
        <v/>
      </c>
      <c r="AH110" s="22">
        <f>IF(AE110="",0,1)</f>
        <v/>
      </c>
    </row>
    <row r="111">
      <c r="Z111" s="28" t="n"/>
      <c r="AA111" s="23" t="n"/>
      <c r="AB111" s="23" t="n"/>
      <c r="AC111" s="31" t="n"/>
      <c r="AD111" s="28" t="n"/>
      <c r="AE111" s="22">
        <f>IF(COUNTA($A111:$Y111)=0,"",IF(IFERROR(IF(TRIM(IFERROR(INDEX($A111:$Y111,MATCH(Lists!$J$4,$A$1:$Y$1,0)),"")&amp;"")="0","",TRIM(IFERROR(INDEX($A111:$Y111,MATCH(Lists!$J$4,$A$1:$Y$1,0)),"")&amp;"")),"")&lt;&gt;"",LOWER(IFERROR(IF(TRIM(IFERROR(INDEX($A111:$Y111,MATCH(Lists!$J$4,$A$1:$Y$1,0)),"")&amp;"")="0","",TRIM(IFERROR(INDEX($A111:$Y111,MATCH(Lists!$J$4,$A$1:$Y$1,0)),"")&amp;"")),"")),IF(IFERROR(IF(TRIM(IFERROR(INDEX($A111:$Y111,MATCH(Lists!$J$5,$A$1:$Y$1,0)),"")&amp;"")="0","",TRIM(IFERROR(INDEX($A111:$Y111,MATCH(Lists!$J$5,$A$1:$Y$1,0)),"")&amp;"")),"")&lt;&gt;"",IFERROR(IF(TRIM(IFERROR(INDEX($A111:$Y111,MATCH(Lists!$J$5,$A$1:$Y$1,0)),"")&amp;"")="0","",TRIM(IFERROR(INDEX($A111:$Y111,MATCH(Lists!$J$5,$A$1:$Y$1,0)),"")&amp;"")),""),"(unknown)")))</f>
        <v/>
      </c>
      <c r="AF111" s="22">
        <f>IF(AE111="","",IF(IFERROR(IF(TRIM(IFERROR(INDEX($A111:$Y111,MATCH(Lists!$J$6,$A$1:$Y$1,0)),"")&amp;"")="0","",TRIM(IFERROR(INDEX($A111:$Y111,MATCH(Lists!$J$6,$A$1:$Y$1,0)),"")&amp;"")),"")=Lists!$J$7,1,0))</f>
        <v/>
      </c>
      <c r="AG111" s="30">
        <f>IF(AE111="","",IFERROR(IF(ISNUMBER(IFERROR(INDEX($A111:$Y111,MATCH(Lists!$J$3,$A$1:$Y$1,0)),"")),INT(IFERROR(INDEX($A111:$Y111,MATCH(Lists!$J$3,$A$1:$Y$1,0)),"")),DATE(VALUE(LEFT(IFERROR(INDEX($A111:$Y111,MATCH(Lists!$J$3,$A$1:$Y$1,0)),""),4)),VALUE(MID(IFERROR(INDEX($A111:$Y111,MATCH(Lists!$J$3,$A$1:$Y$1,0)),""),6,2)),VALUE(MID(IFERROR(INDEX($A111:$Y111,MATCH(Lists!$J$3,$A$1:$Y$1,0)),""),9,2)))),""))</f>
        <v/>
      </c>
      <c r="AH111" s="22">
        <f>IF(AE111="",0,1)</f>
        <v/>
      </c>
    </row>
    <row r="112">
      <c r="Z112" s="28" t="n"/>
      <c r="AA112" s="23" t="n"/>
      <c r="AB112" s="23" t="n"/>
      <c r="AC112" s="31" t="n"/>
      <c r="AD112" s="28" t="n"/>
      <c r="AE112" s="22">
        <f>IF(COUNTA($A112:$Y112)=0,"",IF(IFERROR(IF(TRIM(IFERROR(INDEX($A112:$Y112,MATCH(Lists!$J$4,$A$1:$Y$1,0)),"")&amp;"")="0","",TRIM(IFERROR(INDEX($A112:$Y112,MATCH(Lists!$J$4,$A$1:$Y$1,0)),"")&amp;"")),"")&lt;&gt;"",LOWER(IFERROR(IF(TRIM(IFERROR(INDEX($A112:$Y112,MATCH(Lists!$J$4,$A$1:$Y$1,0)),"")&amp;"")="0","",TRIM(IFERROR(INDEX($A112:$Y112,MATCH(Lists!$J$4,$A$1:$Y$1,0)),"")&amp;"")),"")),IF(IFERROR(IF(TRIM(IFERROR(INDEX($A112:$Y112,MATCH(Lists!$J$5,$A$1:$Y$1,0)),"")&amp;"")="0","",TRIM(IFERROR(INDEX($A112:$Y112,MATCH(Lists!$J$5,$A$1:$Y$1,0)),"")&amp;"")),"")&lt;&gt;"",IFERROR(IF(TRIM(IFERROR(INDEX($A112:$Y112,MATCH(Lists!$J$5,$A$1:$Y$1,0)),"")&amp;"")="0","",TRIM(IFERROR(INDEX($A112:$Y112,MATCH(Lists!$J$5,$A$1:$Y$1,0)),"")&amp;"")),""),"(unknown)")))</f>
        <v/>
      </c>
      <c r="AF112" s="22">
        <f>IF(AE112="","",IF(IFERROR(IF(TRIM(IFERROR(INDEX($A112:$Y112,MATCH(Lists!$J$6,$A$1:$Y$1,0)),"")&amp;"")="0","",TRIM(IFERROR(INDEX($A112:$Y112,MATCH(Lists!$J$6,$A$1:$Y$1,0)),"")&amp;"")),"")=Lists!$J$7,1,0))</f>
        <v/>
      </c>
      <c r="AG112" s="30">
        <f>IF(AE112="","",IFERROR(IF(ISNUMBER(IFERROR(INDEX($A112:$Y112,MATCH(Lists!$J$3,$A$1:$Y$1,0)),"")),INT(IFERROR(INDEX($A112:$Y112,MATCH(Lists!$J$3,$A$1:$Y$1,0)),"")),DATE(VALUE(LEFT(IFERROR(INDEX($A112:$Y112,MATCH(Lists!$J$3,$A$1:$Y$1,0)),""),4)),VALUE(MID(IFERROR(INDEX($A112:$Y112,MATCH(Lists!$J$3,$A$1:$Y$1,0)),""),6,2)),VALUE(MID(IFERROR(INDEX($A112:$Y112,MATCH(Lists!$J$3,$A$1:$Y$1,0)),""),9,2)))),""))</f>
        <v/>
      </c>
      <c r="AH112" s="22">
        <f>IF(AE112="",0,1)</f>
        <v/>
      </c>
    </row>
    <row r="113">
      <c r="Z113" s="28" t="n"/>
      <c r="AA113" s="23" t="n"/>
      <c r="AB113" s="23" t="n"/>
      <c r="AC113" s="31" t="n"/>
      <c r="AD113" s="28" t="n"/>
      <c r="AE113" s="22">
        <f>IF(COUNTA($A113:$Y113)=0,"",IF(IFERROR(IF(TRIM(IFERROR(INDEX($A113:$Y113,MATCH(Lists!$J$4,$A$1:$Y$1,0)),"")&amp;"")="0","",TRIM(IFERROR(INDEX($A113:$Y113,MATCH(Lists!$J$4,$A$1:$Y$1,0)),"")&amp;"")),"")&lt;&gt;"",LOWER(IFERROR(IF(TRIM(IFERROR(INDEX($A113:$Y113,MATCH(Lists!$J$4,$A$1:$Y$1,0)),"")&amp;"")="0","",TRIM(IFERROR(INDEX($A113:$Y113,MATCH(Lists!$J$4,$A$1:$Y$1,0)),"")&amp;"")),"")),IF(IFERROR(IF(TRIM(IFERROR(INDEX($A113:$Y113,MATCH(Lists!$J$5,$A$1:$Y$1,0)),"")&amp;"")="0","",TRIM(IFERROR(INDEX($A113:$Y113,MATCH(Lists!$J$5,$A$1:$Y$1,0)),"")&amp;"")),"")&lt;&gt;"",IFERROR(IF(TRIM(IFERROR(INDEX($A113:$Y113,MATCH(Lists!$J$5,$A$1:$Y$1,0)),"")&amp;"")="0","",TRIM(IFERROR(INDEX($A113:$Y113,MATCH(Lists!$J$5,$A$1:$Y$1,0)),"")&amp;"")),""),"(unknown)")))</f>
        <v/>
      </c>
      <c r="AF113" s="22">
        <f>IF(AE113="","",IF(IFERROR(IF(TRIM(IFERROR(INDEX($A113:$Y113,MATCH(Lists!$J$6,$A$1:$Y$1,0)),"")&amp;"")="0","",TRIM(IFERROR(INDEX($A113:$Y113,MATCH(Lists!$J$6,$A$1:$Y$1,0)),"")&amp;"")),"")=Lists!$J$7,1,0))</f>
        <v/>
      </c>
      <c r="AG113" s="30">
        <f>IF(AE113="","",IFERROR(IF(ISNUMBER(IFERROR(INDEX($A113:$Y113,MATCH(Lists!$J$3,$A$1:$Y$1,0)),"")),INT(IFERROR(INDEX($A113:$Y113,MATCH(Lists!$J$3,$A$1:$Y$1,0)),"")),DATE(VALUE(LEFT(IFERROR(INDEX($A113:$Y113,MATCH(Lists!$J$3,$A$1:$Y$1,0)),""),4)),VALUE(MID(IFERROR(INDEX($A113:$Y113,MATCH(Lists!$J$3,$A$1:$Y$1,0)),""),6,2)),VALUE(MID(IFERROR(INDEX($A113:$Y113,MATCH(Lists!$J$3,$A$1:$Y$1,0)),""),9,2)))),""))</f>
        <v/>
      </c>
      <c r="AH113" s="22">
        <f>IF(AE113="",0,1)</f>
        <v/>
      </c>
    </row>
    <row r="114">
      <c r="Z114" s="28" t="n"/>
      <c r="AA114" s="23" t="n"/>
      <c r="AB114" s="23" t="n"/>
      <c r="AC114" s="31" t="n"/>
      <c r="AD114" s="28" t="n"/>
      <c r="AE114" s="22">
        <f>IF(COUNTA($A114:$Y114)=0,"",IF(IFERROR(IF(TRIM(IFERROR(INDEX($A114:$Y114,MATCH(Lists!$J$4,$A$1:$Y$1,0)),"")&amp;"")="0","",TRIM(IFERROR(INDEX($A114:$Y114,MATCH(Lists!$J$4,$A$1:$Y$1,0)),"")&amp;"")),"")&lt;&gt;"",LOWER(IFERROR(IF(TRIM(IFERROR(INDEX($A114:$Y114,MATCH(Lists!$J$4,$A$1:$Y$1,0)),"")&amp;"")="0","",TRIM(IFERROR(INDEX($A114:$Y114,MATCH(Lists!$J$4,$A$1:$Y$1,0)),"")&amp;"")),"")),IF(IFERROR(IF(TRIM(IFERROR(INDEX($A114:$Y114,MATCH(Lists!$J$5,$A$1:$Y$1,0)),"")&amp;"")="0","",TRIM(IFERROR(INDEX($A114:$Y114,MATCH(Lists!$J$5,$A$1:$Y$1,0)),"")&amp;"")),"")&lt;&gt;"",IFERROR(IF(TRIM(IFERROR(INDEX($A114:$Y114,MATCH(Lists!$J$5,$A$1:$Y$1,0)),"")&amp;"")="0","",TRIM(IFERROR(INDEX($A114:$Y114,MATCH(Lists!$J$5,$A$1:$Y$1,0)),"")&amp;"")),""),"(unknown)")))</f>
        <v/>
      </c>
      <c r="AF114" s="22">
        <f>IF(AE114="","",IF(IFERROR(IF(TRIM(IFERROR(INDEX($A114:$Y114,MATCH(Lists!$J$6,$A$1:$Y$1,0)),"")&amp;"")="0","",TRIM(IFERROR(INDEX($A114:$Y114,MATCH(Lists!$J$6,$A$1:$Y$1,0)),"")&amp;"")),"")=Lists!$J$7,1,0))</f>
        <v/>
      </c>
      <c r="AG114" s="30">
        <f>IF(AE114="","",IFERROR(IF(ISNUMBER(IFERROR(INDEX($A114:$Y114,MATCH(Lists!$J$3,$A$1:$Y$1,0)),"")),INT(IFERROR(INDEX($A114:$Y114,MATCH(Lists!$J$3,$A$1:$Y$1,0)),"")),DATE(VALUE(LEFT(IFERROR(INDEX($A114:$Y114,MATCH(Lists!$J$3,$A$1:$Y$1,0)),""),4)),VALUE(MID(IFERROR(INDEX($A114:$Y114,MATCH(Lists!$J$3,$A$1:$Y$1,0)),""),6,2)),VALUE(MID(IFERROR(INDEX($A114:$Y114,MATCH(Lists!$J$3,$A$1:$Y$1,0)),""),9,2)))),""))</f>
        <v/>
      </c>
      <c r="AH114" s="22">
        <f>IF(AE114="",0,1)</f>
        <v/>
      </c>
    </row>
    <row r="115">
      <c r="Z115" s="28" t="n"/>
      <c r="AA115" s="23" t="n"/>
      <c r="AB115" s="23" t="n"/>
      <c r="AC115" s="31" t="n"/>
      <c r="AD115" s="28" t="n"/>
      <c r="AE115" s="22">
        <f>IF(COUNTA($A115:$Y115)=0,"",IF(IFERROR(IF(TRIM(IFERROR(INDEX($A115:$Y115,MATCH(Lists!$J$4,$A$1:$Y$1,0)),"")&amp;"")="0","",TRIM(IFERROR(INDEX($A115:$Y115,MATCH(Lists!$J$4,$A$1:$Y$1,0)),"")&amp;"")),"")&lt;&gt;"",LOWER(IFERROR(IF(TRIM(IFERROR(INDEX($A115:$Y115,MATCH(Lists!$J$4,$A$1:$Y$1,0)),"")&amp;"")="0","",TRIM(IFERROR(INDEX($A115:$Y115,MATCH(Lists!$J$4,$A$1:$Y$1,0)),"")&amp;"")),"")),IF(IFERROR(IF(TRIM(IFERROR(INDEX($A115:$Y115,MATCH(Lists!$J$5,$A$1:$Y$1,0)),"")&amp;"")="0","",TRIM(IFERROR(INDEX($A115:$Y115,MATCH(Lists!$J$5,$A$1:$Y$1,0)),"")&amp;"")),"")&lt;&gt;"",IFERROR(IF(TRIM(IFERROR(INDEX($A115:$Y115,MATCH(Lists!$J$5,$A$1:$Y$1,0)),"")&amp;"")="0","",TRIM(IFERROR(INDEX($A115:$Y115,MATCH(Lists!$J$5,$A$1:$Y$1,0)),"")&amp;"")),""),"(unknown)")))</f>
        <v/>
      </c>
      <c r="AF115" s="22">
        <f>IF(AE115="","",IF(IFERROR(IF(TRIM(IFERROR(INDEX($A115:$Y115,MATCH(Lists!$J$6,$A$1:$Y$1,0)),"")&amp;"")="0","",TRIM(IFERROR(INDEX($A115:$Y115,MATCH(Lists!$J$6,$A$1:$Y$1,0)),"")&amp;"")),"")=Lists!$J$7,1,0))</f>
        <v/>
      </c>
      <c r="AG115" s="30">
        <f>IF(AE115="","",IFERROR(IF(ISNUMBER(IFERROR(INDEX($A115:$Y115,MATCH(Lists!$J$3,$A$1:$Y$1,0)),"")),INT(IFERROR(INDEX($A115:$Y115,MATCH(Lists!$J$3,$A$1:$Y$1,0)),"")),DATE(VALUE(LEFT(IFERROR(INDEX($A115:$Y115,MATCH(Lists!$J$3,$A$1:$Y$1,0)),""),4)),VALUE(MID(IFERROR(INDEX($A115:$Y115,MATCH(Lists!$J$3,$A$1:$Y$1,0)),""),6,2)),VALUE(MID(IFERROR(INDEX($A115:$Y115,MATCH(Lists!$J$3,$A$1:$Y$1,0)),""),9,2)))),""))</f>
        <v/>
      </c>
      <c r="AH115" s="22">
        <f>IF(AE115="",0,1)</f>
        <v/>
      </c>
    </row>
    <row r="116">
      <c r="Z116" s="28" t="n"/>
      <c r="AA116" s="23" t="n"/>
      <c r="AB116" s="23" t="n"/>
      <c r="AC116" s="31" t="n"/>
      <c r="AD116" s="28" t="n"/>
      <c r="AE116" s="22">
        <f>IF(COUNTA($A116:$Y116)=0,"",IF(IFERROR(IF(TRIM(IFERROR(INDEX($A116:$Y116,MATCH(Lists!$J$4,$A$1:$Y$1,0)),"")&amp;"")="0","",TRIM(IFERROR(INDEX($A116:$Y116,MATCH(Lists!$J$4,$A$1:$Y$1,0)),"")&amp;"")),"")&lt;&gt;"",LOWER(IFERROR(IF(TRIM(IFERROR(INDEX($A116:$Y116,MATCH(Lists!$J$4,$A$1:$Y$1,0)),"")&amp;"")="0","",TRIM(IFERROR(INDEX($A116:$Y116,MATCH(Lists!$J$4,$A$1:$Y$1,0)),"")&amp;"")),"")),IF(IFERROR(IF(TRIM(IFERROR(INDEX($A116:$Y116,MATCH(Lists!$J$5,$A$1:$Y$1,0)),"")&amp;"")="0","",TRIM(IFERROR(INDEX($A116:$Y116,MATCH(Lists!$J$5,$A$1:$Y$1,0)),"")&amp;"")),"")&lt;&gt;"",IFERROR(IF(TRIM(IFERROR(INDEX($A116:$Y116,MATCH(Lists!$J$5,$A$1:$Y$1,0)),"")&amp;"")="0","",TRIM(IFERROR(INDEX($A116:$Y116,MATCH(Lists!$J$5,$A$1:$Y$1,0)),"")&amp;"")),""),"(unknown)")))</f>
        <v/>
      </c>
      <c r="AF116" s="22">
        <f>IF(AE116="","",IF(IFERROR(IF(TRIM(IFERROR(INDEX($A116:$Y116,MATCH(Lists!$J$6,$A$1:$Y$1,0)),"")&amp;"")="0","",TRIM(IFERROR(INDEX($A116:$Y116,MATCH(Lists!$J$6,$A$1:$Y$1,0)),"")&amp;"")),"")=Lists!$J$7,1,0))</f>
        <v/>
      </c>
      <c r="AG116" s="30">
        <f>IF(AE116="","",IFERROR(IF(ISNUMBER(IFERROR(INDEX($A116:$Y116,MATCH(Lists!$J$3,$A$1:$Y$1,0)),"")),INT(IFERROR(INDEX($A116:$Y116,MATCH(Lists!$J$3,$A$1:$Y$1,0)),"")),DATE(VALUE(LEFT(IFERROR(INDEX($A116:$Y116,MATCH(Lists!$J$3,$A$1:$Y$1,0)),""),4)),VALUE(MID(IFERROR(INDEX($A116:$Y116,MATCH(Lists!$J$3,$A$1:$Y$1,0)),""),6,2)),VALUE(MID(IFERROR(INDEX($A116:$Y116,MATCH(Lists!$J$3,$A$1:$Y$1,0)),""),9,2)))),""))</f>
        <v/>
      </c>
      <c r="AH116" s="22">
        <f>IF(AE116="",0,1)</f>
        <v/>
      </c>
    </row>
    <row r="117">
      <c r="Z117" s="28" t="n"/>
      <c r="AA117" s="23" t="n"/>
      <c r="AB117" s="23" t="n"/>
      <c r="AC117" s="31" t="n"/>
      <c r="AD117" s="28" t="n"/>
      <c r="AE117" s="22">
        <f>IF(COUNTA($A117:$Y117)=0,"",IF(IFERROR(IF(TRIM(IFERROR(INDEX($A117:$Y117,MATCH(Lists!$J$4,$A$1:$Y$1,0)),"")&amp;"")="0","",TRIM(IFERROR(INDEX($A117:$Y117,MATCH(Lists!$J$4,$A$1:$Y$1,0)),"")&amp;"")),"")&lt;&gt;"",LOWER(IFERROR(IF(TRIM(IFERROR(INDEX($A117:$Y117,MATCH(Lists!$J$4,$A$1:$Y$1,0)),"")&amp;"")="0","",TRIM(IFERROR(INDEX($A117:$Y117,MATCH(Lists!$J$4,$A$1:$Y$1,0)),"")&amp;"")),"")),IF(IFERROR(IF(TRIM(IFERROR(INDEX($A117:$Y117,MATCH(Lists!$J$5,$A$1:$Y$1,0)),"")&amp;"")="0","",TRIM(IFERROR(INDEX($A117:$Y117,MATCH(Lists!$J$5,$A$1:$Y$1,0)),"")&amp;"")),"")&lt;&gt;"",IFERROR(IF(TRIM(IFERROR(INDEX($A117:$Y117,MATCH(Lists!$J$5,$A$1:$Y$1,0)),"")&amp;"")="0","",TRIM(IFERROR(INDEX($A117:$Y117,MATCH(Lists!$J$5,$A$1:$Y$1,0)),"")&amp;"")),""),"(unknown)")))</f>
        <v/>
      </c>
      <c r="AF117" s="22">
        <f>IF(AE117="","",IF(IFERROR(IF(TRIM(IFERROR(INDEX($A117:$Y117,MATCH(Lists!$J$6,$A$1:$Y$1,0)),"")&amp;"")="0","",TRIM(IFERROR(INDEX($A117:$Y117,MATCH(Lists!$J$6,$A$1:$Y$1,0)),"")&amp;"")),"")=Lists!$J$7,1,0))</f>
        <v/>
      </c>
      <c r="AG117" s="30">
        <f>IF(AE117="","",IFERROR(IF(ISNUMBER(IFERROR(INDEX($A117:$Y117,MATCH(Lists!$J$3,$A$1:$Y$1,0)),"")),INT(IFERROR(INDEX($A117:$Y117,MATCH(Lists!$J$3,$A$1:$Y$1,0)),"")),DATE(VALUE(LEFT(IFERROR(INDEX($A117:$Y117,MATCH(Lists!$J$3,$A$1:$Y$1,0)),""),4)),VALUE(MID(IFERROR(INDEX($A117:$Y117,MATCH(Lists!$J$3,$A$1:$Y$1,0)),""),6,2)),VALUE(MID(IFERROR(INDEX($A117:$Y117,MATCH(Lists!$J$3,$A$1:$Y$1,0)),""),9,2)))),""))</f>
        <v/>
      </c>
      <c r="AH117" s="22">
        <f>IF(AE117="",0,1)</f>
        <v/>
      </c>
    </row>
    <row r="118">
      <c r="Z118" s="28" t="n"/>
      <c r="AA118" s="23" t="n"/>
      <c r="AB118" s="23" t="n"/>
      <c r="AC118" s="31" t="n"/>
      <c r="AD118" s="28" t="n"/>
      <c r="AE118" s="22">
        <f>IF(COUNTA($A118:$Y118)=0,"",IF(IFERROR(IF(TRIM(IFERROR(INDEX($A118:$Y118,MATCH(Lists!$J$4,$A$1:$Y$1,0)),"")&amp;"")="0","",TRIM(IFERROR(INDEX($A118:$Y118,MATCH(Lists!$J$4,$A$1:$Y$1,0)),"")&amp;"")),"")&lt;&gt;"",LOWER(IFERROR(IF(TRIM(IFERROR(INDEX($A118:$Y118,MATCH(Lists!$J$4,$A$1:$Y$1,0)),"")&amp;"")="0","",TRIM(IFERROR(INDEX($A118:$Y118,MATCH(Lists!$J$4,$A$1:$Y$1,0)),"")&amp;"")),"")),IF(IFERROR(IF(TRIM(IFERROR(INDEX($A118:$Y118,MATCH(Lists!$J$5,$A$1:$Y$1,0)),"")&amp;"")="0","",TRIM(IFERROR(INDEX($A118:$Y118,MATCH(Lists!$J$5,$A$1:$Y$1,0)),"")&amp;"")),"")&lt;&gt;"",IFERROR(IF(TRIM(IFERROR(INDEX($A118:$Y118,MATCH(Lists!$J$5,$A$1:$Y$1,0)),"")&amp;"")="0","",TRIM(IFERROR(INDEX($A118:$Y118,MATCH(Lists!$J$5,$A$1:$Y$1,0)),"")&amp;"")),""),"(unknown)")))</f>
        <v/>
      </c>
      <c r="AF118" s="22">
        <f>IF(AE118="","",IF(IFERROR(IF(TRIM(IFERROR(INDEX($A118:$Y118,MATCH(Lists!$J$6,$A$1:$Y$1,0)),"")&amp;"")="0","",TRIM(IFERROR(INDEX($A118:$Y118,MATCH(Lists!$J$6,$A$1:$Y$1,0)),"")&amp;"")),"")=Lists!$J$7,1,0))</f>
        <v/>
      </c>
      <c r="AG118" s="30">
        <f>IF(AE118="","",IFERROR(IF(ISNUMBER(IFERROR(INDEX($A118:$Y118,MATCH(Lists!$J$3,$A$1:$Y$1,0)),"")),INT(IFERROR(INDEX($A118:$Y118,MATCH(Lists!$J$3,$A$1:$Y$1,0)),"")),DATE(VALUE(LEFT(IFERROR(INDEX($A118:$Y118,MATCH(Lists!$J$3,$A$1:$Y$1,0)),""),4)),VALUE(MID(IFERROR(INDEX($A118:$Y118,MATCH(Lists!$J$3,$A$1:$Y$1,0)),""),6,2)),VALUE(MID(IFERROR(INDEX($A118:$Y118,MATCH(Lists!$J$3,$A$1:$Y$1,0)),""),9,2)))),""))</f>
        <v/>
      </c>
      <c r="AH118" s="22">
        <f>IF(AE118="",0,1)</f>
        <v/>
      </c>
    </row>
    <row r="119">
      <c r="Z119" s="28" t="n"/>
      <c r="AA119" s="23" t="n"/>
      <c r="AB119" s="23" t="n"/>
      <c r="AC119" s="31" t="n"/>
      <c r="AD119" s="28" t="n"/>
      <c r="AE119" s="22">
        <f>IF(COUNTA($A119:$Y119)=0,"",IF(IFERROR(IF(TRIM(IFERROR(INDEX($A119:$Y119,MATCH(Lists!$J$4,$A$1:$Y$1,0)),"")&amp;"")="0","",TRIM(IFERROR(INDEX($A119:$Y119,MATCH(Lists!$J$4,$A$1:$Y$1,0)),"")&amp;"")),"")&lt;&gt;"",LOWER(IFERROR(IF(TRIM(IFERROR(INDEX($A119:$Y119,MATCH(Lists!$J$4,$A$1:$Y$1,0)),"")&amp;"")="0","",TRIM(IFERROR(INDEX($A119:$Y119,MATCH(Lists!$J$4,$A$1:$Y$1,0)),"")&amp;"")),"")),IF(IFERROR(IF(TRIM(IFERROR(INDEX($A119:$Y119,MATCH(Lists!$J$5,$A$1:$Y$1,0)),"")&amp;"")="0","",TRIM(IFERROR(INDEX($A119:$Y119,MATCH(Lists!$J$5,$A$1:$Y$1,0)),"")&amp;"")),"")&lt;&gt;"",IFERROR(IF(TRIM(IFERROR(INDEX($A119:$Y119,MATCH(Lists!$J$5,$A$1:$Y$1,0)),"")&amp;"")="0","",TRIM(IFERROR(INDEX($A119:$Y119,MATCH(Lists!$J$5,$A$1:$Y$1,0)),"")&amp;"")),""),"(unknown)")))</f>
        <v/>
      </c>
      <c r="AF119" s="22">
        <f>IF(AE119="","",IF(IFERROR(IF(TRIM(IFERROR(INDEX($A119:$Y119,MATCH(Lists!$J$6,$A$1:$Y$1,0)),"")&amp;"")="0","",TRIM(IFERROR(INDEX($A119:$Y119,MATCH(Lists!$J$6,$A$1:$Y$1,0)),"")&amp;"")),"")=Lists!$J$7,1,0))</f>
        <v/>
      </c>
      <c r="AG119" s="30">
        <f>IF(AE119="","",IFERROR(IF(ISNUMBER(IFERROR(INDEX($A119:$Y119,MATCH(Lists!$J$3,$A$1:$Y$1,0)),"")),INT(IFERROR(INDEX($A119:$Y119,MATCH(Lists!$J$3,$A$1:$Y$1,0)),"")),DATE(VALUE(LEFT(IFERROR(INDEX($A119:$Y119,MATCH(Lists!$J$3,$A$1:$Y$1,0)),""),4)),VALUE(MID(IFERROR(INDEX($A119:$Y119,MATCH(Lists!$J$3,$A$1:$Y$1,0)),""),6,2)),VALUE(MID(IFERROR(INDEX($A119:$Y119,MATCH(Lists!$J$3,$A$1:$Y$1,0)),""),9,2)))),""))</f>
        <v/>
      </c>
      <c r="AH119" s="22">
        <f>IF(AE119="",0,1)</f>
        <v/>
      </c>
    </row>
    <row r="120">
      <c r="Z120" s="28" t="n"/>
      <c r="AA120" s="23" t="n"/>
      <c r="AB120" s="23" t="n"/>
      <c r="AC120" s="31" t="n"/>
      <c r="AD120" s="28" t="n"/>
      <c r="AE120" s="22">
        <f>IF(COUNTA($A120:$Y120)=0,"",IF(IFERROR(IF(TRIM(IFERROR(INDEX($A120:$Y120,MATCH(Lists!$J$4,$A$1:$Y$1,0)),"")&amp;"")="0","",TRIM(IFERROR(INDEX($A120:$Y120,MATCH(Lists!$J$4,$A$1:$Y$1,0)),"")&amp;"")),"")&lt;&gt;"",LOWER(IFERROR(IF(TRIM(IFERROR(INDEX($A120:$Y120,MATCH(Lists!$J$4,$A$1:$Y$1,0)),"")&amp;"")="0","",TRIM(IFERROR(INDEX($A120:$Y120,MATCH(Lists!$J$4,$A$1:$Y$1,0)),"")&amp;"")),"")),IF(IFERROR(IF(TRIM(IFERROR(INDEX($A120:$Y120,MATCH(Lists!$J$5,$A$1:$Y$1,0)),"")&amp;"")="0","",TRIM(IFERROR(INDEX($A120:$Y120,MATCH(Lists!$J$5,$A$1:$Y$1,0)),"")&amp;"")),"")&lt;&gt;"",IFERROR(IF(TRIM(IFERROR(INDEX($A120:$Y120,MATCH(Lists!$J$5,$A$1:$Y$1,0)),"")&amp;"")="0","",TRIM(IFERROR(INDEX($A120:$Y120,MATCH(Lists!$J$5,$A$1:$Y$1,0)),"")&amp;"")),""),"(unknown)")))</f>
        <v/>
      </c>
      <c r="AF120" s="22">
        <f>IF(AE120="","",IF(IFERROR(IF(TRIM(IFERROR(INDEX($A120:$Y120,MATCH(Lists!$J$6,$A$1:$Y$1,0)),"")&amp;"")="0","",TRIM(IFERROR(INDEX($A120:$Y120,MATCH(Lists!$J$6,$A$1:$Y$1,0)),"")&amp;"")),"")=Lists!$J$7,1,0))</f>
        <v/>
      </c>
      <c r="AG120" s="30">
        <f>IF(AE120="","",IFERROR(IF(ISNUMBER(IFERROR(INDEX($A120:$Y120,MATCH(Lists!$J$3,$A$1:$Y$1,0)),"")),INT(IFERROR(INDEX($A120:$Y120,MATCH(Lists!$J$3,$A$1:$Y$1,0)),"")),DATE(VALUE(LEFT(IFERROR(INDEX($A120:$Y120,MATCH(Lists!$J$3,$A$1:$Y$1,0)),""),4)),VALUE(MID(IFERROR(INDEX($A120:$Y120,MATCH(Lists!$J$3,$A$1:$Y$1,0)),""),6,2)),VALUE(MID(IFERROR(INDEX($A120:$Y120,MATCH(Lists!$J$3,$A$1:$Y$1,0)),""),9,2)))),""))</f>
        <v/>
      </c>
      <c r="AH120" s="22">
        <f>IF(AE120="",0,1)</f>
        <v/>
      </c>
    </row>
    <row r="121">
      <c r="Z121" s="28" t="n"/>
      <c r="AA121" s="23" t="n"/>
      <c r="AB121" s="23" t="n"/>
      <c r="AC121" s="31" t="n"/>
      <c r="AD121" s="28" t="n"/>
      <c r="AE121" s="22">
        <f>IF(COUNTA($A121:$Y121)=0,"",IF(IFERROR(IF(TRIM(IFERROR(INDEX($A121:$Y121,MATCH(Lists!$J$4,$A$1:$Y$1,0)),"")&amp;"")="0","",TRIM(IFERROR(INDEX($A121:$Y121,MATCH(Lists!$J$4,$A$1:$Y$1,0)),"")&amp;"")),"")&lt;&gt;"",LOWER(IFERROR(IF(TRIM(IFERROR(INDEX($A121:$Y121,MATCH(Lists!$J$4,$A$1:$Y$1,0)),"")&amp;"")="0","",TRIM(IFERROR(INDEX($A121:$Y121,MATCH(Lists!$J$4,$A$1:$Y$1,0)),"")&amp;"")),"")),IF(IFERROR(IF(TRIM(IFERROR(INDEX($A121:$Y121,MATCH(Lists!$J$5,$A$1:$Y$1,0)),"")&amp;"")="0","",TRIM(IFERROR(INDEX($A121:$Y121,MATCH(Lists!$J$5,$A$1:$Y$1,0)),"")&amp;"")),"")&lt;&gt;"",IFERROR(IF(TRIM(IFERROR(INDEX($A121:$Y121,MATCH(Lists!$J$5,$A$1:$Y$1,0)),"")&amp;"")="0","",TRIM(IFERROR(INDEX($A121:$Y121,MATCH(Lists!$J$5,$A$1:$Y$1,0)),"")&amp;"")),""),"(unknown)")))</f>
        <v/>
      </c>
      <c r="AF121" s="22">
        <f>IF(AE121="","",IF(IFERROR(IF(TRIM(IFERROR(INDEX($A121:$Y121,MATCH(Lists!$J$6,$A$1:$Y$1,0)),"")&amp;"")="0","",TRIM(IFERROR(INDEX($A121:$Y121,MATCH(Lists!$J$6,$A$1:$Y$1,0)),"")&amp;"")),"")=Lists!$J$7,1,0))</f>
        <v/>
      </c>
      <c r="AG121" s="30">
        <f>IF(AE121="","",IFERROR(IF(ISNUMBER(IFERROR(INDEX($A121:$Y121,MATCH(Lists!$J$3,$A$1:$Y$1,0)),"")),INT(IFERROR(INDEX($A121:$Y121,MATCH(Lists!$J$3,$A$1:$Y$1,0)),"")),DATE(VALUE(LEFT(IFERROR(INDEX($A121:$Y121,MATCH(Lists!$J$3,$A$1:$Y$1,0)),""),4)),VALUE(MID(IFERROR(INDEX($A121:$Y121,MATCH(Lists!$J$3,$A$1:$Y$1,0)),""),6,2)),VALUE(MID(IFERROR(INDEX($A121:$Y121,MATCH(Lists!$J$3,$A$1:$Y$1,0)),""),9,2)))),""))</f>
        <v/>
      </c>
      <c r="AH121" s="22">
        <f>IF(AE121="",0,1)</f>
        <v/>
      </c>
    </row>
    <row r="122">
      <c r="Z122" s="28" t="n"/>
      <c r="AA122" s="23" t="n"/>
      <c r="AB122" s="23" t="n"/>
      <c r="AC122" s="31" t="n"/>
      <c r="AD122" s="28" t="n"/>
      <c r="AE122" s="22">
        <f>IF(COUNTA($A122:$Y122)=0,"",IF(IFERROR(IF(TRIM(IFERROR(INDEX($A122:$Y122,MATCH(Lists!$J$4,$A$1:$Y$1,0)),"")&amp;"")="0","",TRIM(IFERROR(INDEX($A122:$Y122,MATCH(Lists!$J$4,$A$1:$Y$1,0)),"")&amp;"")),"")&lt;&gt;"",LOWER(IFERROR(IF(TRIM(IFERROR(INDEX($A122:$Y122,MATCH(Lists!$J$4,$A$1:$Y$1,0)),"")&amp;"")="0","",TRIM(IFERROR(INDEX($A122:$Y122,MATCH(Lists!$J$4,$A$1:$Y$1,0)),"")&amp;"")),"")),IF(IFERROR(IF(TRIM(IFERROR(INDEX($A122:$Y122,MATCH(Lists!$J$5,$A$1:$Y$1,0)),"")&amp;"")="0","",TRIM(IFERROR(INDEX($A122:$Y122,MATCH(Lists!$J$5,$A$1:$Y$1,0)),"")&amp;"")),"")&lt;&gt;"",IFERROR(IF(TRIM(IFERROR(INDEX($A122:$Y122,MATCH(Lists!$J$5,$A$1:$Y$1,0)),"")&amp;"")="0","",TRIM(IFERROR(INDEX($A122:$Y122,MATCH(Lists!$J$5,$A$1:$Y$1,0)),"")&amp;"")),""),"(unknown)")))</f>
        <v/>
      </c>
      <c r="AF122" s="22">
        <f>IF(AE122="","",IF(IFERROR(IF(TRIM(IFERROR(INDEX($A122:$Y122,MATCH(Lists!$J$6,$A$1:$Y$1,0)),"")&amp;"")="0","",TRIM(IFERROR(INDEX($A122:$Y122,MATCH(Lists!$J$6,$A$1:$Y$1,0)),"")&amp;"")),"")=Lists!$J$7,1,0))</f>
        <v/>
      </c>
      <c r="AG122" s="30">
        <f>IF(AE122="","",IFERROR(IF(ISNUMBER(IFERROR(INDEX($A122:$Y122,MATCH(Lists!$J$3,$A$1:$Y$1,0)),"")),INT(IFERROR(INDEX($A122:$Y122,MATCH(Lists!$J$3,$A$1:$Y$1,0)),"")),DATE(VALUE(LEFT(IFERROR(INDEX($A122:$Y122,MATCH(Lists!$J$3,$A$1:$Y$1,0)),""),4)),VALUE(MID(IFERROR(INDEX($A122:$Y122,MATCH(Lists!$J$3,$A$1:$Y$1,0)),""),6,2)),VALUE(MID(IFERROR(INDEX($A122:$Y122,MATCH(Lists!$J$3,$A$1:$Y$1,0)),""),9,2)))),""))</f>
        <v/>
      </c>
      <c r="AH122" s="22">
        <f>IF(AE122="",0,1)</f>
        <v/>
      </c>
    </row>
    <row r="123">
      <c r="Z123" s="28" t="n"/>
      <c r="AA123" s="23" t="n"/>
      <c r="AB123" s="23" t="n"/>
      <c r="AC123" s="31" t="n"/>
      <c r="AD123" s="28" t="n"/>
      <c r="AE123" s="22">
        <f>IF(COUNTA($A123:$Y123)=0,"",IF(IFERROR(IF(TRIM(IFERROR(INDEX($A123:$Y123,MATCH(Lists!$J$4,$A$1:$Y$1,0)),"")&amp;"")="0","",TRIM(IFERROR(INDEX($A123:$Y123,MATCH(Lists!$J$4,$A$1:$Y$1,0)),"")&amp;"")),"")&lt;&gt;"",LOWER(IFERROR(IF(TRIM(IFERROR(INDEX($A123:$Y123,MATCH(Lists!$J$4,$A$1:$Y$1,0)),"")&amp;"")="0","",TRIM(IFERROR(INDEX($A123:$Y123,MATCH(Lists!$J$4,$A$1:$Y$1,0)),"")&amp;"")),"")),IF(IFERROR(IF(TRIM(IFERROR(INDEX($A123:$Y123,MATCH(Lists!$J$5,$A$1:$Y$1,0)),"")&amp;"")="0","",TRIM(IFERROR(INDEX($A123:$Y123,MATCH(Lists!$J$5,$A$1:$Y$1,0)),"")&amp;"")),"")&lt;&gt;"",IFERROR(IF(TRIM(IFERROR(INDEX($A123:$Y123,MATCH(Lists!$J$5,$A$1:$Y$1,0)),"")&amp;"")="0","",TRIM(IFERROR(INDEX($A123:$Y123,MATCH(Lists!$J$5,$A$1:$Y$1,0)),"")&amp;"")),""),"(unknown)")))</f>
        <v/>
      </c>
      <c r="AF123" s="22">
        <f>IF(AE123="","",IF(IFERROR(IF(TRIM(IFERROR(INDEX($A123:$Y123,MATCH(Lists!$J$6,$A$1:$Y$1,0)),"")&amp;"")="0","",TRIM(IFERROR(INDEX($A123:$Y123,MATCH(Lists!$J$6,$A$1:$Y$1,0)),"")&amp;"")),"")=Lists!$J$7,1,0))</f>
        <v/>
      </c>
      <c r="AG123" s="30">
        <f>IF(AE123="","",IFERROR(IF(ISNUMBER(IFERROR(INDEX($A123:$Y123,MATCH(Lists!$J$3,$A$1:$Y$1,0)),"")),INT(IFERROR(INDEX($A123:$Y123,MATCH(Lists!$J$3,$A$1:$Y$1,0)),"")),DATE(VALUE(LEFT(IFERROR(INDEX($A123:$Y123,MATCH(Lists!$J$3,$A$1:$Y$1,0)),""),4)),VALUE(MID(IFERROR(INDEX($A123:$Y123,MATCH(Lists!$J$3,$A$1:$Y$1,0)),""),6,2)),VALUE(MID(IFERROR(INDEX($A123:$Y123,MATCH(Lists!$J$3,$A$1:$Y$1,0)),""),9,2)))),""))</f>
        <v/>
      </c>
      <c r="AH123" s="22">
        <f>IF(AE123="",0,1)</f>
        <v/>
      </c>
    </row>
    <row r="124">
      <c r="Z124" s="28" t="n"/>
      <c r="AA124" s="23" t="n"/>
      <c r="AB124" s="23" t="n"/>
      <c r="AC124" s="31" t="n"/>
      <c r="AD124" s="28" t="n"/>
      <c r="AE124" s="22">
        <f>IF(COUNTA($A124:$Y124)=0,"",IF(IFERROR(IF(TRIM(IFERROR(INDEX($A124:$Y124,MATCH(Lists!$J$4,$A$1:$Y$1,0)),"")&amp;"")="0","",TRIM(IFERROR(INDEX($A124:$Y124,MATCH(Lists!$J$4,$A$1:$Y$1,0)),"")&amp;"")),"")&lt;&gt;"",LOWER(IFERROR(IF(TRIM(IFERROR(INDEX($A124:$Y124,MATCH(Lists!$J$4,$A$1:$Y$1,0)),"")&amp;"")="0","",TRIM(IFERROR(INDEX($A124:$Y124,MATCH(Lists!$J$4,$A$1:$Y$1,0)),"")&amp;"")),"")),IF(IFERROR(IF(TRIM(IFERROR(INDEX($A124:$Y124,MATCH(Lists!$J$5,$A$1:$Y$1,0)),"")&amp;"")="0","",TRIM(IFERROR(INDEX($A124:$Y124,MATCH(Lists!$J$5,$A$1:$Y$1,0)),"")&amp;"")),"")&lt;&gt;"",IFERROR(IF(TRIM(IFERROR(INDEX($A124:$Y124,MATCH(Lists!$J$5,$A$1:$Y$1,0)),"")&amp;"")="0","",TRIM(IFERROR(INDEX($A124:$Y124,MATCH(Lists!$J$5,$A$1:$Y$1,0)),"")&amp;"")),""),"(unknown)")))</f>
        <v/>
      </c>
      <c r="AF124" s="22">
        <f>IF(AE124="","",IF(IFERROR(IF(TRIM(IFERROR(INDEX($A124:$Y124,MATCH(Lists!$J$6,$A$1:$Y$1,0)),"")&amp;"")="0","",TRIM(IFERROR(INDEX($A124:$Y124,MATCH(Lists!$J$6,$A$1:$Y$1,0)),"")&amp;"")),"")=Lists!$J$7,1,0))</f>
        <v/>
      </c>
      <c r="AG124" s="30">
        <f>IF(AE124="","",IFERROR(IF(ISNUMBER(IFERROR(INDEX($A124:$Y124,MATCH(Lists!$J$3,$A$1:$Y$1,0)),"")),INT(IFERROR(INDEX($A124:$Y124,MATCH(Lists!$J$3,$A$1:$Y$1,0)),"")),DATE(VALUE(LEFT(IFERROR(INDEX($A124:$Y124,MATCH(Lists!$J$3,$A$1:$Y$1,0)),""),4)),VALUE(MID(IFERROR(INDEX($A124:$Y124,MATCH(Lists!$J$3,$A$1:$Y$1,0)),""),6,2)),VALUE(MID(IFERROR(INDEX($A124:$Y124,MATCH(Lists!$J$3,$A$1:$Y$1,0)),""),9,2)))),""))</f>
        <v/>
      </c>
      <c r="AH124" s="22">
        <f>IF(AE124="",0,1)</f>
        <v/>
      </c>
    </row>
    <row r="125">
      <c r="Z125" s="28" t="n"/>
      <c r="AA125" s="23" t="n"/>
      <c r="AB125" s="23" t="n"/>
      <c r="AC125" s="31" t="n"/>
      <c r="AD125" s="28" t="n"/>
      <c r="AE125" s="22">
        <f>IF(COUNTA($A125:$Y125)=0,"",IF(IFERROR(IF(TRIM(IFERROR(INDEX($A125:$Y125,MATCH(Lists!$J$4,$A$1:$Y$1,0)),"")&amp;"")="0","",TRIM(IFERROR(INDEX($A125:$Y125,MATCH(Lists!$J$4,$A$1:$Y$1,0)),"")&amp;"")),"")&lt;&gt;"",LOWER(IFERROR(IF(TRIM(IFERROR(INDEX($A125:$Y125,MATCH(Lists!$J$4,$A$1:$Y$1,0)),"")&amp;"")="0","",TRIM(IFERROR(INDEX($A125:$Y125,MATCH(Lists!$J$4,$A$1:$Y$1,0)),"")&amp;"")),"")),IF(IFERROR(IF(TRIM(IFERROR(INDEX($A125:$Y125,MATCH(Lists!$J$5,$A$1:$Y$1,0)),"")&amp;"")="0","",TRIM(IFERROR(INDEX($A125:$Y125,MATCH(Lists!$J$5,$A$1:$Y$1,0)),"")&amp;"")),"")&lt;&gt;"",IFERROR(IF(TRIM(IFERROR(INDEX($A125:$Y125,MATCH(Lists!$J$5,$A$1:$Y$1,0)),"")&amp;"")="0","",TRIM(IFERROR(INDEX($A125:$Y125,MATCH(Lists!$J$5,$A$1:$Y$1,0)),"")&amp;"")),""),"(unknown)")))</f>
        <v/>
      </c>
      <c r="AF125" s="22">
        <f>IF(AE125="","",IF(IFERROR(IF(TRIM(IFERROR(INDEX($A125:$Y125,MATCH(Lists!$J$6,$A$1:$Y$1,0)),"")&amp;"")="0","",TRIM(IFERROR(INDEX($A125:$Y125,MATCH(Lists!$J$6,$A$1:$Y$1,0)),"")&amp;"")),"")=Lists!$J$7,1,0))</f>
        <v/>
      </c>
      <c r="AG125" s="30">
        <f>IF(AE125="","",IFERROR(IF(ISNUMBER(IFERROR(INDEX($A125:$Y125,MATCH(Lists!$J$3,$A$1:$Y$1,0)),"")),INT(IFERROR(INDEX($A125:$Y125,MATCH(Lists!$J$3,$A$1:$Y$1,0)),"")),DATE(VALUE(LEFT(IFERROR(INDEX($A125:$Y125,MATCH(Lists!$J$3,$A$1:$Y$1,0)),""),4)),VALUE(MID(IFERROR(INDEX($A125:$Y125,MATCH(Lists!$J$3,$A$1:$Y$1,0)),""),6,2)),VALUE(MID(IFERROR(INDEX($A125:$Y125,MATCH(Lists!$J$3,$A$1:$Y$1,0)),""),9,2)))),""))</f>
        <v/>
      </c>
      <c r="AH125" s="22">
        <f>IF(AE125="",0,1)</f>
        <v/>
      </c>
    </row>
    <row r="126">
      <c r="Z126" s="28" t="n"/>
      <c r="AA126" s="23" t="n"/>
      <c r="AB126" s="23" t="n"/>
      <c r="AC126" s="31" t="n"/>
      <c r="AD126" s="28" t="n"/>
      <c r="AE126" s="22">
        <f>IF(COUNTA($A126:$Y126)=0,"",IF(IFERROR(IF(TRIM(IFERROR(INDEX($A126:$Y126,MATCH(Lists!$J$4,$A$1:$Y$1,0)),"")&amp;"")="0","",TRIM(IFERROR(INDEX($A126:$Y126,MATCH(Lists!$J$4,$A$1:$Y$1,0)),"")&amp;"")),"")&lt;&gt;"",LOWER(IFERROR(IF(TRIM(IFERROR(INDEX($A126:$Y126,MATCH(Lists!$J$4,$A$1:$Y$1,0)),"")&amp;"")="0","",TRIM(IFERROR(INDEX($A126:$Y126,MATCH(Lists!$J$4,$A$1:$Y$1,0)),"")&amp;"")),"")),IF(IFERROR(IF(TRIM(IFERROR(INDEX($A126:$Y126,MATCH(Lists!$J$5,$A$1:$Y$1,0)),"")&amp;"")="0","",TRIM(IFERROR(INDEX($A126:$Y126,MATCH(Lists!$J$5,$A$1:$Y$1,0)),"")&amp;"")),"")&lt;&gt;"",IFERROR(IF(TRIM(IFERROR(INDEX($A126:$Y126,MATCH(Lists!$J$5,$A$1:$Y$1,0)),"")&amp;"")="0","",TRIM(IFERROR(INDEX($A126:$Y126,MATCH(Lists!$J$5,$A$1:$Y$1,0)),"")&amp;"")),""),"(unknown)")))</f>
        <v/>
      </c>
      <c r="AF126" s="22">
        <f>IF(AE126="","",IF(IFERROR(IF(TRIM(IFERROR(INDEX($A126:$Y126,MATCH(Lists!$J$6,$A$1:$Y$1,0)),"")&amp;"")="0","",TRIM(IFERROR(INDEX($A126:$Y126,MATCH(Lists!$J$6,$A$1:$Y$1,0)),"")&amp;"")),"")=Lists!$J$7,1,0))</f>
        <v/>
      </c>
      <c r="AG126" s="30">
        <f>IF(AE126="","",IFERROR(IF(ISNUMBER(IFERROR(INDEX($A126:$Y126,MATCH(Lists!$J$3,$A$1:$Y$1,0)),"")),INT(IFERROR(INDEX($A126:$Y126,MATCH(Lists!$J$3,$A$1:$Y$1,0)),"")),DATE(VALUE(LEFT(IFERROR(INDEX($A126:$Y126,MATCH(Lists!$J$3,$A$1:$Y$1,0)),""),4)),VALUE(MID(IFERROR(INDEX($A126:$Y126,MATCH(Lists!$J$3,$A$1:$Y$1,0)),""),6,2)),VALUE(MID(IFERROR(INDEX($A126:$Y126,MATCH(Lists!$J$3,$A$1:$Y$1,0)),""),9,2)))),""))</f>
        <v/>
      </c>
      <c r="AH126" s="22">
        <f>IF(AE126="",0,1)</f>
        <v/>
      </c>
    </row>
    <row r="127">
      <c r="Z127" s="28" t="n"/>
      <c r="AA127" s="23" t="n"/>
      <c r="AB127" s="23" t="n"/>
      <c r="AC127" s="31" t="n"/>
      <c r="AD127" s="28" t="n"/>
      <c r="AE127" s="22">
        <f>IF(COUNTA($A127:$Y127)=0,"",IF(IFERROR(IF(TRIM(IFERROR(INDEX($A127:$Y127,MATCH(Lists!$J$4,$A$1:$Y$1,0)),"")&amp;"")="0","",TRIM(IFERROR(INDEX($A127:$Y127,MATCH(Lists!$J$4,$A$1:$Y$1,0)),"")&amp;"")),"")&lt;&gt;"",LOWER(IFERROR(IF(TRIM(IFERROR(INDEX($A127:$Y127,MATCH(Lists!$J$4,$A$1:$Y$1,0)),"")&amp;"")="0","",TRIM(IFERROR(INDEX($A127:$Y127,MATCH(Lists!$J$4,$A$1:$Y$1,0)),"")&amp;"")),"")),IF(IFERROR(IF(TRIM(IFERROR(INDEX($A127:$Y127,MATCH(Lists!$J$5,$A$1:$Y$1,0)),"")&amp;"")="0","",TRIM(IFERROR(INDEX($A127:$Y127,MATCH(Lists!$J$5,$A$1:$Y$1,0)),"")&amp;"")),"")&lt;&gt;"",IFERROR(IF(TRIM(IFERROR(INDEX($A127:$Y127,MATCH(Lists!$J$5,$A$1:$Y$1,0)),"")&amp;"")="0","",TRIM(IFERROR(INDEX($A127:$Y127,MATCH(Lists!$J$5,$A$1:$Y$1,0)),"")&amp;"")),""),"(unknown)")))</f>
        <v/>
      </c>
      <c r="AF127" s="22">
        <f>IF(AE127="","",IF(IFERROR(IF(TRIM(IFERROR(INDEX($A127:$Y127,MATCH(Lists!$J$6,$A$1:$Y$1,0)),"")&amp;"")="0","",TRIM(IFERROR(INDEX($A127:$Y127,MATCH(Lists!$J$6,$A$1:$Y$1,0)),"")&amp;"")),"")=Lists!$J$7,1,0))</f>
        <v/>
      </c>
      <c r="AG127" s="30">
        <f>IF(AE127="","",IFERROR(IF(ISNUMBER(IFERROR(INDEX($A127:$Y127,MATCH(Lists!$J$3,$A$1:$Y$1,0)),"")),INT(IFERROR(INDEX($A127:$Y127,MATCH(Lists!$J$3,$A$1:$Y$1,0)),"")),DATE(VALUE(LEFT(IFERROR(INDEX($A127:$Y127,MATCH(Lists!$J$3,$A$1:$Y$1,0)),""),4)),VALUE(MID(IFERROR(INDEX($A127:$Y127,MATCH(Lists!$J$3,$A$1:$Y$1,0)),""),6,2)),VALUE(MID(IFERROR(INDEX($A127:$Y127,MATCH(Lists!$J$3,$A$1:$Y$1,0)),""),9,2)))),""))</f>
        <v/>
      </c>
      <c r="AH127" s="22">
        <f>IF(AE127="",0,1)</f>
        <v/>
      </c>
    </row>
    <row r="128">
      <c r="Z128" s="28" t="n"/>
      <c r="AA128" s="23" t="n"/>
      <c r="AB128" s="23" t="n"/>
      <c r="AC128" s="31" t="n"/>
      <c r="AD128" s="28" t="n"/>
      <c r="AE128" s="22">
        <f>IF(COUNTA($A128:$Y128)=0,"",IF(IFERROR(IF(TRIM(IFERROR(INDEX($A128:$Y128,MATCH(Lists!$J$4,$A$1:$Y$1,0)),"")&amp;"")="0","",TRIM(IFERROR(INDEX($A128:$Y128,MATCH(Lists!$J$4,$A$1:$Y$1,0)),"")&amp;"")),"")&lt;&gt;"",LOWER(IFERROR(IF(TRIM(IFERROR(INDEX($A128:$Y128,MATCH(Lists!$J$4,$A$1:$Y$1,0)),"")&amp;"")="0","",TRIM(IFERROR(INDEX($A128:$Y128,MATCH(Lists!$J$4,$A$1:$Y$1,0)),"")&amp;"")),"")),IF(IFERROR(IF(TRIM(IFERROR(INDEX($A128:$Y128,MATCH(Lists!$J$5,$A$1:$Y$1,0)),"")&amp;"")="0","",TRIM(IFERROR(INDEX($A128:$Y128,MATCH(Lists!$J$5,$A$1:$Y$1,0)),"")&amp;"")),"")&lt;&gt;"",IFERROR(IF(TRIM(IFERROR(INDEX($A128:$Y128,MATCH(Lists!$J$5,$A$1:$Y$1,0)),"")&amp;"")="0","",TRIM(IFERROR(INDEX($A128:$Y128,MATCH(Lists!$J$5,$A$1:$Y$1,0)),"")&amp;"")),""),"(unknown)")))</f>
        <v/>
      </c>
      <c r="AF128" s="22">
        <f>IF(AE128="","",IF(IFERROR(IF(TRIM(IFERROR(INDEX($A128:$Y128,MATCH(Lists!$J$6,$A$1:$Y$1,0)),"")&amp;"")="0","",TRIM(IFERROR(INDEX($A128:$Y128,MATCH(Lists!$J$6,$A$1:$Y$1,0)),"")&amp;"")),"")=Lists!$J$7,1,0))</f>
        <v/>
      </c>
      <c r="AG128" s="30">
        <f>IF(AE128="","",IFERROR(IF(ISNUMBER(IFERROR(INDEX($A128:$Y128,MATCH(Lists!$J$3,$A$1:$Y$1,0)),"")),INT(IFERROR(INDEX($A128:$Y128,MATCH(Lists!$J$3,$A$1:$Y$1,0)),"")),DATE(VALUE(LEFT(IFERROR(INDEX($A128:$Y128,MATCH(Lists!$J$3,$A$1:$Y$1,0)),""),4)),VALUE(MID(IFERROR(INDEX($A128:$Y128,MATCH(Lists!$J$3,$A$1:$Y$1,0)),""),6,2)),VALUE(MID(IFERROR(INDEX($A128:$Y128,MATCH(Lists!$J$3,$A$1:$Y$1,0)),""),9,2)))),""))</f>
        <v/>
      </c>
      <c r="AH128" s="22">
        <f>IF(AE128="",0,1)</f>
        <v/>
      </c>
    </row>
    <row r="129">
      <c r="Z129" s="28" t="n"/>
      <c r="AA129" s="23" t="n"/>
      <c r="AB129" s="23" t="n"/>
      <c r="AC129" s="31" t="n"/>
      <c r="AD129" s="28" t="n"/>
      <c r="AE129" s="22">
        <f>IF(COUNTA($A129:$Y129)=0,"",IF(IFERROR(IF(TRIM(IFERROR(INDEX($A129:$Y129,MATCH(Lists!$J$4,$A$1:$Y$1,0)),"")&amp;"")="0","",TRIM(IFERROR(INDEX($A129:$Y129,MATCH(Lists!$J$4,$A$1:$Y$1,0)),"")&amp;"")),"")&lt;&gt;"",LOWER(IFERROR(IF(TRIM(IFERROR(INDEX($A129:$Y129,MATCH(Lists!$J$4,$A$1:$Y$1,0)),"")&amp;"")="0","",TRIM(IFERROR(INDEX($A129:$Y129,MATCH(Lists!$J$4,$A$1:$Y$1,0)),"")&amp;"")),"")),IF(IFERROR(IF(TRIM(IFERROR(INDEX($A129:$Y129,MATCH(Lists!$J$5,$A$1:$Y$1,0)),"")&amp;"")="0","",TRIM(IFERROR(INDEX($A129:$Y129,MATCH(Lists!$J$5,$A$1:$Y$1,0)),"")&amp;"")),"")&lt;&gt;"",IFERROR(IF(TRIM(IFERROR(INDEX($A129:$Y129,MATCH(Lists!$J$5,$A$1:$Y$1,0)),"")&amp;"")="0","",TRIM(IFERROR(INDEX($A129:$Y129,MATCH(Lists!$J$5,$A$1:$Y$1,0)),"")&amp;"")),""),"(unknown)")))</f>
        <v/>
      </c>
      <c r="AF129" s="22">
        <f>IF(AE129="","",IF(IFERROR(IF(TRIM(IFERROR(INDEX($A129:$Y129,MATCH(Lists!$J$6,$A$1:$Y$1,0)),"")&amp;"")="0","",TRIM(IFERROR(INDEX($A129:$Y129,MATCH(Lists!$J$6,$A$1:$Y$1,0)),"")&amp;"")),"")=Lists!$J$7,1,0))</f>
        <v/>
      </c>
      <c r="AG129" s="30">
        <f>IF(AE129="","",IFERROR(IF(ISNUMBER(IFERROR(INDEX($A129:$Y129,MATCH(Lists!$J$3,$A$1:$Y$1,0)),"")),INT(IFERROR(INDEX($A129:$Y129,MATCH(Lists!$J$3,$A$1:$Y$1,0)),"")),DATE(VALUE(LEFT(IFERROR(INDEX($A129:$Y129,MATCH(Lists!$J$3,$A$1:$Y$1,0)),""),4)),VALUE(MID(IFERROR(INDEX($A129:$Y129,MATCH(Lists!$J$3,$A$1:$Y$1,0)),""),6,2)),VALUE(MID(IFERROR(INDEX($A129:$Y129,MATCH(Lists!$J$3,$A$1:$Y$1,0)),""),9,2)))),""))</f>
        <v/>
      </c>
      <c r="AH129" s="22">
        <f>IF(AE129="",0,1)</f>
        <v/>
      </c>
    </row>
    <row r="130">
      <c r="Z130" s="28" t="n"/>
      <c r="AA130" s="23" t="n"/>
      <c r="AB130" s="23" t="n"/>
      <c r="AC130" s="31" t="n"/>
      <c r="AD130" s="28" t="n"/>
      <c r="AE130" s="22">
        <f>IF(COUNTA($A130:$Y130)=0,"",IF(IFERROR(IF(TRIM(IFERROR(INDEX($A130:$Y130,MATCH(Lists!$J$4,$A$1:$Y$1,0)),"")&amp;"")="0","",TRIM(IFERROR(INDEX($A130:$Y130,MATCH(Lists!$J$4,$A$1:$Y$1,0)),"")&amp;"")),"")&lt;&gt;"",LOWER(IFERROR(IF(TRIM(IFERROR(INDEX($A130:$Y130,MATCH(Lists!$J$4,$A$1:$Y$1,0)),"")&amp;"")="0","",TRIM(IFERROR(INDEX($A130:$Y130,MATCH(Lists!$J$4,$A$1:$Y$1,0)),"")&amp;"")),"")),IF(IFERROR(IF(TRIM(IFERROR(INDEX($A130:$Y130,MATCH(Lists!$J$5,$A$1:$Y$1,0)),"")&amp;"")="0","",TRIM(IFERROR(INDEX($A130:$Y130,MATCH(Lists!$J$5,$A$1:$Y$1,0)),"")&amp;"")),"")&lt;&gt;"",IFERROR(IF(TRIM(IFERROR(INDEX($A130:$Y130,MATCH(Lists!$J$5,$A$1:$Y$1,0)),"")&amp;"")="0","",TRIM(IFERROR(INDEX($A130:$Y130,MATCH(Lists!$J$5,$A$1:$Y$1,0)),"")&amp;"")),""),"(unknown)")))</f>
        <v/>
      </c>
      <c r="AF130" s="22">
        <f>IF(AE130="","",IF(IFERROR(IF(TRIM(IFERROR(INDEX($A130:$Y130,MATCH(Lists!$J$6,$A$1:$Y$1,0)),"")&amp;"")="0","",TRIM(IFERROR(INDEX($A130:$Y130,MATCH(Lists!$J$6,$A$1:$Y$1,0)),"")&amp;"")),"")=Lists!$J$7,1,0))</f>
        <v/>
      </c>
      <c r="AG130" s="30">
        <f>IF(AE130="","",IFERROR(IF(ISNUMBER(IFERROR(INDEX($A130:$Y130,MATCH(Lists!$J$3,$A$1:$Y$1,0)),"")),INT(IFERROR(INDEX($A130:$Y130,MATCH(Lists!$J$3,$A$1:$Y$1,0)),"")),DATE(VALUE(LEFT(IFERROR(INDEX($A130:$Y130,MATCH(Lists!$J$3,$A$1:$Y$1,0)),""),4)),VALUE(MID(IFERROR(INDEX($A130:$Y130,MATCH(Lists!$J$3,$A$1:$Y$1,0)),""),6,2)),VALUE(MID(IFERROR(INDEX($A130:$Y130,MATCH(Lists!$J$3,$A$1:$Y$1,0)),""),9,2)))),""))</f>
        <v/>
      </c>
      <c r="AH130" s="22">
        <f>IF(AE130="",0,1)</f>
        <v/>
      </c>
    </row>
    <row r="131">
      <c r="Z131" s="28" t="n"/>
      <c r="AA131" s="23" t="n"/>
      <c r="AB131" s="23" t="n"/>
      <c r="AC131" s="31" t="n"/>
      <c r="AD131" s="28" t="n"/>
      <c r="AE131" s="22">
        <f>IF(COUNTA($A131:$Y131)=0,"",IF(IFERROR(IF(TRIM(IFERROR(INDEX($A131:$Y131,MATCH(Lists!$J$4,$A$1:$Y$1,0)),"")&amp;"")="0","",TRIM(IFERROR(INDEX($A131:$Y131,MATCH(Lists!$J$4,$A$1:$Y$1,0)),"")&amp;"")),"")&lt;&gt;"",LOWER(IFERROR(IF(TRIM(IFERROR(INDEX($A131:$Y131,MATCH(Lists!$J$4,$A$1:$Y$1,0)),"")&amp;"")="0","",TRIM(IFERROR(INDEX($A131:$Y131,MATCH(Lists!$J$4,$A$1:$Y$1,0)),"")&amp;"")),"")),IF(IFERROR(IF(TRIM(IFERROR(INDEX($A131:$Y131,MATCH(Lists!$J$5,$A$1:$Y$1,0)),"")&amp;"")="0","",TRIM(IFERROR(INDEX($A131:$Y131,MATCH(Lists!$J$5,$A$1:$Y$1,0)),"")&amp;"")),"")&lt;&gt;"",IFERROR(IF(TRIM(IFERROR(INDEX($A131:$Y131,MATCH(Lists!$J$5,$A$1:$Y$1,0)),"")&amp;"")="0","",TRIM(IFERROR(INDEX($A131:$Y131,MATCH(Lists!$J$5,$A$1:$Y$1,0)),"")&amp;"")),""),"(unknown)")))</f>
        <v/>
      </c>
      <c r="AF131" s="22">
        <f>IF(AE131="","",IF(IFERROR(IF(TRIM(IFERROR(INDEX($A131:$Y131,MATCH(Lists!$J$6,$A$1:$Y$1,0)),"")&amp;"")="0","",TRIM(IFERROR(INDEX($A131:$Y131,MATCH(Lists!$J$6,$A$1:$Y$1,0)),"")&amp;"")),"")=Lists!$J$7,1,0))</f>
        <v/>
      </c>
      <c r="AG131" s="30">
        <f>IF(AE131="","",IFERROR(IF(ISNUMBER(IFERROR(INDEX($A131:$Y131,MATCH(Lists!$J$3,$A$1:$Y$1,0)),"")),INT(IFERROR(INDEX($A131:$Y131,MATCH(Lists!$J$3,$A$1:$Y$1,0)),"")),DATE(VALUE(LEFT(IFERROR(INDEX($A131:$Y131,MATCH(Lists!$J$3,$A$1:$Y$1,0)),""),4)),VALUE(MID(IFERROR(INDEX($A131:$Y131,MATCH(Lists!$J$3,$A$1:$Y$1,0)),""),6,2)),VALUE(MID(IFERROR(INDEX($A131:$Y131,MATCH(Lists!$J$3,$A$1:$Y$1,0)),""),9,2)))),""))</f>
        <v/>
      </c>
      <c r="AH131" s="22">
        <f>IF(AE131="",0,1)</f>
        <v/>
      </c>
    </row>
    <row r="132">
      <c r="Z132" s="28" t="n"/>
      <c r="AA132" s="23" t="n"/>
      <c r="AB132" s="23" t="n"/>
      <c r="AC132" s="31" t="n"/>
      <c r="AD132" s="28" t="n"/>
      <c r="AE132" s="22">
        <f>IF(COUNTA($A132:$Y132)=0,"",IF(IFERROR(IF(TRIM(IFERROR(INDEX($A132:$Y132,MATCH(Lists!$J$4,$A$1:$Y$1,0)),"")&amp;"")="0","",TRIM(IFERROR(INDEX($A132:$Y132,MATCH(Lists!$J$4,$A$1:$Y$1,0)),"")&amp;"")),"")&lt;&gt;"",LOWER(IFERROR(IF(TRIM(IFERROR(INDEX($A132:$Y132,MATCH(Lists!$J$4,$A$1:$Y$1,0)),"")&amp;"")="0","",TRIM(IFERROR(INDEX($A132:$Y132,MATCH(Lists!$J$4,$A$1:$Y$1,0)),"")&amp;"")),"")),IF(IFERROR(IF(TRIM(IFERROR(INDEX($A132:$Y132,MATCH(Lists!$J$5,$A$1:$Y$1,0)),"")&amp;"")="0","",TRIM(IFERROR(INDEX($A132:$Y132,MATCH(Lists!$J$5,$A$1:$Y$1,0)),"")&amp;"")),"")&lt;&gt;"",IFERROR(IF(TRIM(IFERROR(INDEX($A132:$Y132,MATCH(Lists!$J$5,$A$1:$Y$1,0)),"")&amp;"")="0","",TRIM(IFERROR(INDEX($A132:$Y132,MATCH(Lists!$J$5,$A$1:$Y$1,0)),"")&amp;"")),""),"(unknown)")))</f>
        <v/>
      </c>
      <c r="AF132" s="22">
        <f>IF(AE132="","",IF(IFERROR(IF(TRIM(IFERROR(INDEX($A132:$Y132,MATCH(Lists!$J$6,$A$1:$Y$1,0)),"")&amp;"")="0","",TRIM(IFERROR(INDEX($A132:$Y132,MATCH(Lists!$J$6,$A$1:$Y$1,0)),"")&amp;"")),"")=Lists!$J$7,1,0))</f>
        <v/>
      </c>
      <c r="AG132" s="30">
        <f>IF(AE132="","",IFERROR(IF(ISNUMBER(IFERROR(INDEX($A132:$Y132,MATCH(Lists!$J$3,$A$1:$Y$1,0)),"")),INT(IFERROR(INDEX($A132:$Y132,MATCH(Lists!$J$3,$A$1:$Y$1,0)),"")),DATE(VALUE(LEFT(IFERROR(INDEX($A132:$Y132,MATCH(Lists!$J$3,$A$1:$Y$1,0)),""),4)),VALUE(MID(IFERROR(INDEX($A132:$Y132,MATCH(Lists!$J$3,$A$1:$Y$1,0)),""),6,2)),VALUE(MID(IFERROR(INDEX($A132:$Y132,MATCH(Lists!$J$3,$A$1:$Y$1,0)),""),9,2)))),""))</f>
        <v/>
      </c>
      <c r="AH132" s="22">
        <f>IF(AE132="",0,1)</f>
        <v/>
      </c>
    </row>
    <row r="133">
      <c r="Z133" s="28" t="n"/>
      <c r="AA133" s="23" t="n"/>
      <c r="AB133" s="23" t="n"/>
      <c r="AC133" s="31" t="n"/>
      <c r="AD133" s="28" t="n"/>
      <c r="AE133" s="22">
        <f>IF(COUNTA($A133:$Y133)=0,"",IF(IFERROR(IF(TRIM(IFERROR(INDEX($A133:$Y133,MATCH(Lists!$J$4,$A$1:$Y$1,0)),"")&amp;"")="0","",TRIM(IFERROR(INDEX($A133:$Y133,MATCH(Lists!$J$4,$A$1:$Y$1,0)),"")&amp;"")),"")&lt;&gt;"",LOWER(IFERROR(IF(TRIM(IFERROR(INDEX($A133:$Y133,MATCH(Lists!$J$4,$A$1:$Y$1,0)),"")&amp;"")="0","",TRIM(IFERROR(INDEX($A133:$Y133,MATCH(Lists!$J$4,$A$1:$Y$1,0)),"")&amp;"")),"")),IF(IFERROR(IF(TRIM(IFERROR(INDEX($A133:$Y133,MATCH(Lists!$J$5,$A$1:$Y$1,0)),"")&amp;"")="0","",TRIM(IFERROR(INDEX($A133:$Y133,MATCH(Lists!$J$5,$A$1:$Y$1,0)),"")&amp;"")),"")&lt;&gt;"",IFERROR(IF(TRIM(IFERROR(INDEX($A133:$Y133,MATCH(Lists!$J$5,$A$1:$Y$1,0)),"")&amp;"")="0","",TRIM(IFERROR(INDEX($A133:$Y133,MATCH(Lists!$J$5,$A$1:$Y$1,0)),"")&amp;"")),""),"(unknown)")))</f>
        <v/>
      </c>
      <c r="AF133" s="22">
        <f>IF(AE133="","",IF(IFERROR(IF(TRIM(IFERROR(INDEX($A133:$Y133,MATCH(Lists!$J$6,$A$1:$Y$1,0)),"")&amp;"")="0","",TRIM(IFERROR(INDEX($A133:$Y133,MATCH(Lists!$J$6,$A$1:$Y$1,0)),"")&amp;"")),"")=Lists!$J$7,1,0))</f>
        <v/>
      </c>
      <c r="AG133" s="30">
        <f>IF(AE133="","",IFERROR(IF(ISNUMBER(IFERROR(INDEX($A133:$Y133,MATCH(Lists!$J$3,$A$1:$Y$1,0)),"")),INT(IFERROR(INDEX($A133:$Y133,MATCH(Lists!$J$3,$A$1:$Y$1,0)),"")),DATE(VALUE(LEFT(IFERROR(INDEX($A133:$Y133,MATCH(Lists!$J$3,$A$1:$Y$1,0)),""),4)),VALUE(MID(IFERROR(INDEX($A133:$Y133,MATCH(Lists!$J$3,$A$1:$Y$1,0)),""),6,2)),VALUE(MID(IFERROR(INDEX($A133:$Y133,MATCH(Lists!$J$3,$A$1:$Y$1,0)),""),9,2)))),""))</f>
        <v/>
      </c>
      <c r="AH133" s="22">
        <f>IF(AE133="",0,1)</f>
        <v/>
      </c>
    </row>
    <row r="134">
      <c r="Z134" s="28" t="n"/>
      <c r="AA134" s="23" t="n"/>
      <c r="AB134" s="23" t="n"/>
      <c r="AC134" s="31" t="n"/>
      <c r="AD134" s="28" t="n"/>
      <c r="AE134" s="22">
        <f>IF(COUNTA($A134:$Y134)=0,"",IF(IFERROR(IF(TRIM(IFERROR(INDEX($A134:$Y134,MATCH(Lists!$J$4,$A$1:$Y$1,0)),"")&amp;"")="0","",TRIM(IFERROR(INDEX($A134:$Y134,MATCH(Lists!$J$4,$A$1:$Y$1,0)),"")&amp;"")),"")&lt;&gt;"",LOWER(IFERROR(IF(TRIM(IFERROR(INDEX($A134:$Y134,MATCH(Lists!$J$4,$A$1:$Y$1,0)),"")&amp;"")="0","",TRIM(IFERROR(INDEX($A134:$Y134,MATCH(Lists!$J$4,$A$1:$Y$1,0)),"")&amp;"")),"")),IF(IFERROR(IF(TRIM(IFERROR(INDEX($A134:$Y134,MATCH(Lists!$J$5,$A$1:$Y$1,0)),"")&amp;"")="0","",TRIM(IFERROR(INDEX($A134:$Y134,MATCH(Lists!$J$5,$A$1:$Y$1,0)),"")&amp;"")),"")&lt;&gt;"",IFERROR(IF(TRIM(IFERROR(INDEX($A134:$Y134,MATCH(Lists!$J$5,$A$1:$Y$1,0)),"")&amp;"")="0","",TRIM(IFERROR(INDEX($A134:$Y134,MATCH(Lists!$J$5,$A$1:$Y$1,0)),"")&amp;"")),""),"(unknown)")))</f>
        <v/>
      </c>
      <c r="AF134" s="22">
        <f>IF(AE134="","",IF(IFERROR(IF(TRIM(IFERROR(INDEX($A134:$Y134,MATCH(Lists!$J$6,$A$1:$Y$1,0)),"")&amp;"")="0","",TRIM(IFERROR(INDEX($A134:$Y134,MATCH(Lists!$J$6,$A$1:$Y$1,0)),"")&amp;"")),"")=Lists!$J$7,1,0))</f>
        <v/>
      </c>
      <c r="AG134" s="30">
        <f>IF(AE134="","",IFERROR(IF(ISNUMBER(IFERROR(INDEX($A134:$Y134,MATCH(Lists!$J$3,$A$1:$Y$1,0)),"")),INT(IFERROR(INDEX($A134:$Y134,MATCH(Lists!$J$3,$A$1:$Y$1,0)),"")),DATE(VALUE(LEFT(IFERROR(INDEX($A134:$Y134,MATCH(Lists!$J$3,$A$1:$Y$1,0)),""),4)),VALUE(MID(IFERROR(INDEX($A134:$Y134,MATCH(Lists!$J$3,$A$1:$Y$1,0)),""),6,2)),VALUE(MID(IFERROR(INDEX($A134:$Y134,MATCH(Lists!$J$3,$A$1:$Y$1,0)),""),9,2)))),""))</f>
        <v/>
      </c>
      <c r="AH134" s="22">
        <f>IF(AE134="",0,1)</f>
        <v/>
      </c>
    </row>
    <row r="135">
      <c r="Z135" s="28" t="n"/>
      <c r="AA135" s="23" t="n"/>
      <c r="AB135" s="23" t="n"/>
      <c r="AC135" s="31" t="n"/>
      <c r="AD135" s="28" t="n"/>
      <c r="AE135" s="22">
        <f>IF(COUNTA($A135:$Y135)=0,"",IF(IFERROR(IF(TRIM(IFERROR(INDEX($A135:$Y135,MATCH(Lists!$J$4,$A$1:$Y$1,0)),"")&amp;"")="0","",TRIM(IFERROR(INDEX($A135:$Y135,MATCH(Lists!$J$4,$A$1:$Y$1,0)),"")&amp;"")),"")&lt;&gt;"",LOWER(IFERROR(IF(TRIM(IFERROR(INDEX($A135:$Y135,MATCH(Lists!$J$4,$A$1:$Y$1,0)),"")&amp;"")="0","",TRIM(IFERROR(INDEX($A135:$Y135,MATCH(Lists!$J$4,$A$1:$Y$1,0)),"")&amp;"")),"")),IF(IFERROR(IF(TRIM(IFERROR(INDEX($A135:$Y135,MATCH(Lists!$J$5,$A$1:$Y$1,0)),"")&amp;"")="0","",TRIM(IFERROR(INDEX($A135:$Y135,MATCH(Lists!$J$5,$A$1:$Y$1,0)),"")&amp;"")),"")&lt;&gt;"",IFERROR(IF(TRIM(IFERROR(INDEX($A135:$Y135,MATCH(Lists!$J$5,$A$1:$Y$1,0)),"")&amp;"")="0","",TRIM(IFERROR(INDEX($A135:$Y135,MATCH(Lists!$J$5,$A$1:$Y$1,0)),"")&amp;"")),""),"(unknown)")))</f>
        <v/>
      </c>
      <c r="AF135" s="22">
        <f>IF(AE135="","",IF(IFERROR(IF(TRIM(IFERROR(INDEX($A135:$Y135,MATCH(Lists!$J$6,$A$1:$Y$1,0)),"")&amp;"")="0","",TRIM(IFERROR(INDEX($A135:$Y135,MATCH(Lists!$J$6,$A$1:$Y$1,0)),"")&amp;"")),"")=Lists!$J$7,1,0))</f>
        <v/>
      </c>
      <c r="AG135" s="30">
        <f>IF(AE135="","",IFERROR(IF(ISNUMBER(IFERROR(INDEX($A135:$Y135,MATCH(Lists!$J$3,$A$1:$Y$1,0)),"")),INT(IFERROR(INDEX($A135:$Y135,MATCH(Lists!$J$3,$A$1:$Y$1,0)),"")),DATE(VALUE(LEFT(IFERROR(INDEX($A135:$Y135,MATCH(Lists!$J$3,$A$1:$Y$1,0)),""),4)),VALUE(MID(IFERROR(INDEX($A135:$Y135,MATCH(Lists!$J$3,$A$1:$Y$1,0)),""),6,2)),VALUE(MID(IFERROR(INDEX($A135:$Y135,MATCH(Lists!$J$3,$A$1:$Y$1,0)),""),9,2)))),""))</f>
        <v/>
      </c>
      <c r="AH135" s="22">
        <f>IF(AE135="",0,1)</f>
        <v/>
      </c>
    </row>
    <row r="136">
      <c r="Z136" s="28" t="n"/>
      <c r="AA136" s="23" t="n"/>
      <c r="AB136" s="23" t="n"/>
      <c r="AC136" s="31" t="n"/>
      <c r="AD136" s="28" t="n"/>
      <c r="AE136" s="22">
        <f>IF(COUNTA($A136:$Y136)=0,"",IF(IFERROR(IF(TRIM(IFERROR(INDEX($A136:$Y136,MATCH(Lists!$J$4,$A$1:$Y$1,0)),"")&amp;"")="0","",TRIM(IFERROR(INDEX($A136:$Y136,MATCH(Lists!$J$4,$A$1:$Y$1,0)),"")&amp;"")),"")&lt;&gt;"",LOWER(IFERROR(IF(TRIM(IFERROR(INDEX($A136:$Y136,MATCH(Lists!$J$4,$A$1:$Y$1,0)),"")&amp;"")="0","",TRIM(IFERROR(INDEX($A136:$Y136,MATCH(Lists!$J$4,$A$1:$Y$1,0)),"")&amp;"")),"")),IF(IFERROR(IF(TRIM(IFERROR(INDEX($A136:$Y136,MATCH(Lists!$J$5,$A$1:$Y$1,0)),"")&amp;"")="0","",TRIM(IFERROR(INDEX($A136:$Y136,MATCH(Lists!$J$5,$A$1:$Y$1,0)),"")&amp;"")),"")&lt;&gt;"",IFERROR(IF(TRIM(IFERROR(INDEX($A136:$Y136,MATCH(Lists!$J$5,$A$1:$Y$1,0)),"")&amp;"")="0","",TRIM(IFERROR(INDEX($A136:$Y136,MATCH(Lists!$J$5,$A$1:$Y$1,0)),"")&amp;"")),""),"(unknown)")))</f>
        <v/>
      </c>
      <c r="AF136" s="22">
        <f>IF(AE136="","",IF(IFERROR(IF(TRIM(IFERROR(INDEX($A136:$Y136,MATCH(Lists!$J$6,$A$1:$Y$1,0)),"")&amp;"")="0","",TRIM(IFERROR(INDEX($A136:$Y136,MATCH(Lists!$J$6,$A$1:$Y$1,0)),"")&amp;"")),"")=Lists!$J$7,1,0))</f>
        <v/>
      </c>
      <c r="AG136" s="30">
        <f>IF(AE136="","",IFERROR(IF(ISNUMBER(IFERROR(INDEX($A136:$Y136,MATCH(Lists!$J$3,$A$1:$Y$1,0)),"")),INT(IFERROR(INDEX($A136:$Y136,MATCH(Lists!$J$3,$A$1:$Y$1,0)),"")),DATE(VALUE(LEFT(IFERROR(INDEX($A136:$Y136,MATCH(Lists!$J$3,$A$1:$Y$1,0)),""),4)),VALUE(MID(IFERROR(INDEX($A136:$Y136,MATCH(Lists!$J$3,$A$1:$Y$1,0)),""),6,2)),VALUE(MID(IFERROR(INDEX($A136:$Y136,MATCH(Lists!$J$3,$A$1:$Y$1,0)),""),9,2)))),""))</f>
        <v/>
      </c>
      <c r="AH136" s="22">
        <f>IF(AE136="",0,1)</f>
        <v/>
      </c>
    </row>
    <row r="137">
      <c r="Z137" s="28" t="n"/>
      <c r="AA137" s="23" t="n"/>
      <c r="AB137" s="23" t="n"/>
      <c r="AC137" s="31" t="n"/>
      <c r="AD137" s="28" t="n"/>
      <c r="AE137" s="22">
        <f>IF(COUNTA($A137:$Y137)=0,"",IF(IFERROR(IF(TRIM(IFERROR(INDEX($A137:$Y137,MATCH(Lists!$J$4,$A$1:$Y$1,0)),"")&amp;"")="0","",TRIM(IFERROR(INDEX($A137:$Y137,MATCH(Lists!$J$4,$A$1:$Y$1,0)),"")&amp;"")),"")&lt;&gt;"",LOWER(IFERROR(IF(TRIM(IFERROR(INDEX($A137:$Y137,MATCH(Lists!$J$4,$A$1:$Y$1,0)),"")&amp;"")="0","",TRIM(IFERROR(INDEX($A137:$Y137,MATCH(Lists!$J$4,$A$1:$Y$1,0)),"")&amp;"")),"")),IF(IFERROR(IF(TRIM(IFERROR(INDEX($A137:$Y137,MATCH(Lists!$J$5,$A$1:$Y$1,0)),"")&amp;"")="0","",TRIM(IFERROR(INDEX($A137:$Y137,MATCH(Lists!$J$5,$A$1:$Y$1,0)),"")&amp;"")),"")&lt;&gt;"",IFERROR(IF(TRIM(IFERROR(INDEX($A137:$Y137,MATCH(Lists!$J$5,$A$1:$Y$1,0)),"")&amp;"")="0","",TRIM(IFERROR(INDEX($A137:$Y137,MATCH(Lists!$J$5,$A$1:$Y$1,0)),"")&amp;"")),""),"(unknown)")))</f>
        <v/>
      </c>
      <c r="AF137" s="22">
        <f>IF(AE137="","",IF(IFERROR(IF(TRIM(IFERROR(INDEX($A137:$Y137,MATCH(Lists!$J$6,$A$1:$Y$1,0)),"")&amp;"")="0","",TRIM(IFERROR(INDEX($A137:$Y137,MATCH(Lists!$J$6,$A$1:$Y$1,0)),"")&amp;"")),"")=Lists!$J$7,1,0))</f>
        <v/>
      </c>
      <c r="AG137" s="30">
        <f>IF(AE137="","",IFERROR(IF(ISNUMBER(IFERROR(INDEX($A137:$Y137,MATCH(Lists!$J$3,$A$1:$Y$1,0)),"")),INT(IFERROR(INDEX($A137:$Y137,MATCH(Lists!$J$3,$A$1:$Y$1,0)),"")),DATE(VALUE(LEFT(IFERROR(INDEX($A137:$Y137,MATCH(Lists!$J$3,$A$1:$Y$1,0)),""),4)),VALUE(MID(IFERROR(INDEX($A137:$Y137,MATCH(Lists!$J$3,$A$1:$Y$1,0)),""),6,2)),VALUE(MID(IFERROR(INDEX($A137:$Y137,MATCH(Lists!$J$3,$A$1:$Y$1,0)),""),9,2)))),""))</f>
        <v/>
      </c>
      <c r="AH137" s="22">
        <f>IF(AE137="",0,1)</f>
        <v/>
      </c>
    </row>
    <row r="138">
      <c r="Z138" s="28" t="n"/>
      <c r="AA138" s="23" t="n"/>
      <c r="AB138" s="23" t="n"/>
      <c r="AC138" s="31" t="n"/>
      <c r="AD138" s="28" t="n"/>
      <c r="AE138" s="22">
        <f>IF(COUNTA($A138:$Y138)=0,"",IF(IFERROR(IF(TRIM(IFERROR(INDEX($A138:$Y138,MATCH(Lists!$J$4,$A$1:$Y$1,0)),"")&amp;"")="0","",TRIM(IFERROR(INDEX($A138:$Y138,MATCH(Lists!$J$4,$A$1:$Y$1,0)),"")&amp;"")),"")&lt;&gt;"",LOWER(IFERROR(IF(TRIM(IFERROR(INDEX($A138:$Y138,MATCH(Lists!$J$4,$A$1:$Y$1,0)),"")&amp;"")="0","",TRIM(IFERROR(INDEX($A138:$Y138,MATCH(Lists!$J$4,$A$1:$Y$1,0)),"")&amp;"")),"")),IF(IFERROR(IF(TRIM(IFERROR(INDEX($A138:$Y138,MATCH(Lists!$J$5,$A$1:$Y$1,0)),"")&amp;"")="0","",TRIM(IFERROR(INDEX($A138:$Y138,MATCH(Lists!$J$5,$A$1:$Y$1,0)),"")&amp;"")),"")&lt;&gt;"",IFERROR(IF(TRIM(IFERROR(INDEX($A138:$Y138,MATCH(Lists!$J$5,$A$1:$Y$1,0)),"")&amp;"")="0","",TRIM(IFERROR(INDEX($A138:$Y138,MATCH(Lists!$J$5,$A$1:$Y$1,0)),"")&amp;"")),""),"(unknown)")))</f>
        <v/>
      </c>
      <c r="AF138" s="22">
        <f>IF(AE138="","",IF(IFERROR(IF(TRIM(IFERROR(INDEX($A138:$Y138,MATCH(Lists!$J$6,$A$1:$Y$1,0)),"")&amp;"")="0","",TRIM(IFERROR(INDEX($A138:$Y138,MATCH(Lists!$J$6,$A$1:$Y$1,0)),"")&amp;"")),"")=Lists!$J$7,1,0))</f>
        <v/>
      </c>
      <c r="AG138" s="30">
        <f>IF(AE138="","",IFERROR(IF(ISNUMBER(IFERROR(INDEX($A138:$Y138,MATCH(Lists!$J$3,$A$1:$Y$1,0)),"")),INT(IFERROR(INDEX($A138:$Y138,MATCH(Lists!$J$3,$A$1:$Y$1,0)),"")),DATE(VALUE(LEFT(IFERROR(INDEX($A138:$Y138,MATCH(Lists!$J$3,$A$1:$Y$1,0)),""),4)),VALUE(MID(IFERROR(INDEX($A138:$Y138,MATCH(Lists!$J$3,$A$1:$Y$1,0)),""),6,2)),VALUE(MID(IFERROR(INDEX($A138:$Y138,MATCH(Lists!$J$3,$A$1:$Y$1,0)),""),9,2)))),""))</f>
        <v/>
      </c>
      <c r="AH138" s="22">
        <f>IF(AE138="",0,1)</f>
        <v/>
      </c>
    </row>
    <row r="139">
      <c r="Z139" s="28" t="n"/>
      <c r="AA139" s="23" t="n"/>
      <c r="AB139" s="23" t="n"/>
      <c r="AC139" s="31" t="n"/>
      <c r="AD139" s="28" t="n"/>
      <c r="AE139" s="22">
        <f>IF(COUNTA($A139:$Y139)=0,"",IF(IFERROR(IF(TRIM(IFERROR(INDEX($A139:$Y139,MATCH(Lists!$J$4,$A$1:$Y$1,0)),"")&amp;"")="0","",TRIM(IFERROR(INDEX($A139:$Y139,MATCH(Lists!$J$4,$A$1:$Y$1,0)),"")&amp;"")),"")&lt;&gt;"",LOWER(IFERROR(IF(TRIM(IFERROR(INDEX($A139:$Y139,MATCH(Lists!$J$4,$A$1:$Y$1,0)),"")&amp;"")="0","",TRIM(IFERROR(INDEX($A139:$Y139,MATCH(Lists!$J$4,$A$1:$Y$1,0)),"")&amp;"")),"")),IF(IFERROR(IF(TRIM(IFERROR(INDEX($A139:$Y139,MATCH(Lists!$J$5,$A$1:$Y$1,0)),"")&amp;"")="0","",TRIM(IFERROR(INDEX($A139:$Y139,MATCH(Lists!$J$5,$A$1:$Y$1,0)),"")&amp;"")),"")&lt;&gt;"",IFERROR(IF(TRIM(IFERROR(INDEX($A139:$Y139,MATCH(Lists!$J$5,$A$1:$Y$1,0)),"")&amp;"")="0","",TRIM(IFERROR(INDEX($A139:$Y139,MATCH(Lists!$J$5,$A$1:$Y$1,0)),"")&amp;"")),""),"(unknown)")))</f>
        <v/>
      </c>
      <c r="AF139" s="22">
        <f>IF(AE139="","",IF(IFERROR(IF(TRIM(IFERROR(INDEX($A139:$Y139,MATCH(Lists!$J$6,$A$1:$Y$1,0)),"")&amp;"")="0","",TRIM(IFERROR(INDEX($A139:$Y139,MATCH(Lists!$J$6,$A$1:$Y$1,0)),"")&amp;"")),"")=Lists!$J$7,1,0))</f>
        <v/>
      </c>
      <c r="AG139" s="30">
        <f>IF(AE139="","",IFERROR(IF(ISNUMBER(IFERROR(INDEX($A139:$Y139,MATCH(Lists!$J$3,$A$1:$Y$1,0)),"")),INT(IFERROR(INDEX($A139:$Y139,MATCH(Lists!$J$3,$A$1:$Y$1,0)),"")),DATE(VALUE(LEFT(IFERROR(INDEX($A139:$Y139,MATCH(Lists!$J$3,$A$1:$Y$1,0)),""),4)),VALUE(MID(IFERROR(INDEX($A139:$Y139,MATCH(Lists!$J$3,$A$1:$Y$1,0)),""),6,2)),VALUE(MID(IFERROR(INDEX($A139:$Y139,MATCH(Lists!$J$3,$A$1:$Y$1,0)),""),9,2)))),""))</f>
        <v/>
      </c>
      <c r="AH139" s="22">
        <f>IF(AE139="",0,1)</f>
        <v/>
      </c>
    </row>
    <row r="140">
      <c r="Z140" s="28" t="n"/>
      <c r="AA140" s="23" t="n"/>
      <c r="AB140" s="23" t="n"/>
      <c r="AC140" s="31" t="n"/>
      <c r="AD140" s="28" t="n"/>
      <c r="AE140" s="22">
        <f>IF(COUNTA($A140:$Y140)=0,"",IF(IFERROR(IF(TRIM(IFERROR(INDEX($A140:$Y140,MATCH(Lists!$J$4,$A$1:$Y$1,0)),"")&amp;"")="0","",TRIM(IFERROR(INDEX($A140:$Y140,MATCH(Lists!$J$4,$A$1:$Y$1,0)),"")&amp;"")),"")&lt;&gt;"",LOWER(IFERROR(IF(TRIM(IFERROR(INDEX($A140:$Y140,MATCH(Lists!$J$4,$A$1:$Y$1,0)),"")&amp;"")="0","",TRIM(IFERROR(INDEX($A140:$Y140,MATCH(Lists!$J$4,$A$1:$Y$1,0)),"")&amp;"")),"")),IF(IFERROR(IF(TRIM(IFERROR(INDEX($A140:$Y140,MATCH(Lists!$J$5,$A$1:$Y$1,0)),"")&amp;"")="0","",TRIM(IFERROR(INDEX($A140:$Y140,MATCH(Lists!$J$5,$A$1:$Y$1,0)),"")&amp;"")),"")&lt;&gt;"",IFERROR(IF(TRIM(IFERROR(INDEX($A140:$Y140,MATCH(Lists!$J$5,$A$1:$Y$1,0)),"")&amp;"")="0","",TRIM(IFERROR(INDEX($A140:$Y140,MATCH(Lists!$J$5,$A$1:$Y$1,0)),"")&amp;"")),""),"(unknown)")))</f>
        <v/>
      </c>
      <c r="AF140" s="22">
        <f>IF(AE140="","",IF(IFERROR(IF(TRIM(IFERROR(INDEX($A140:$Y140,MATCH(Lists!$J$6,$A$1:$Y$1,0)),"")&amp;"")="0","",TRIM(IFERROR(INDEX($A140:$Y140,MATCH(Lists!$J$6,$A$1:$Y$1,0)),"")&amp;"")),"")=Lists!$J$7,1,0))</f>
        <v/>
      </c>
      <c r="AG140" s="30">
        <f>IF(AE140="","",IFERROR(IF(ISNUMBER(IFERROR(INDEX($A140:$Y140,MATCH(Lists!$J$3,$A$1:$Y$1,0)),"")),INT(IFERROR(INDEX($A140:$Y140,MATCH(Lists!$J$3,$A$1:$Y$1,0)),"")),DATE(VALUE(LEFT(IFERROR(INDEX($A140:$Y140,MATCH(Lists!$J$3,$A$1:$Y$1,0)),""),4)),VALUE(MID(IFERROR(INDEX($A140:$Y140,MATCH(Lists!$J$3,$A$1:$Y$1,0)),""),6,2)),VALUE(MID(IFERROR(INDEX($A140:$Y140,MATCH(Lists!$J$3,$A$1:$Y$1,0)),""),9,2)))),""))</f>
        <v/>
      </c>
      <c r="AH140" s="22">
        <f>IF(AE140="",0,1)</f>
        <v/>
      </c>
    </row>
    <row r="141">
      <c r="Z141" s="28" t="n"/>
      <c r="AA141" s="23" t="n"/>
      <c r="AB141" s="23" t="n"/>
      <c r="AC141" s="31" t="n"/>
      <c r="AD141" s="28" t="n"/>
      <c r="AE141" s="22">
        <f>IF(COUNTA($A141:$Y141)=0,"",IF(IFERROR(IF(TRIM(IFERROR(INDEX($A141:$Y141,MATCH(Lists!$J$4,$A$1:$Y$1,0)),"")&amp;"")="0","",TRIM(IFERROR(INDEX($A141:$Y141,MATCH(Lists!$J$4,$A$1:$Y$1,0)),"")&amp;"")),"")&lt;&gt;"",LOWER(IFERROR(IF(TRIM(IFERROR(INDEX($A141:$Y141,MATCH(Lists!$J$4,$A$1:$Y$1,0)),"")&amp;"")="0","",TRIM(IFERROR(INDEX($A141:$Y141,MATCH(Lists!$J$4,$A$1:$Y$1,0)),"")&amp;"")),"")),IF(IFERROR(IF(TRIM(IFERROR(INDEX($A141:$Y141,MATCH(Lists!$J$5,$A$1:$Y$1,0)),"")&amp;"")="0","",TRIM(IFERROR(INDEX($A141:$Y141,MATCH(Lists!$J$5,$A$1:$Y$1,0)),"")&amp;"")),"")&lt;&gt;"",IFERROR(IF(TRIM(IFERROR(INDEX($A141:$Y141,MATCH(Lists!$J$5,$A$1:$Y$1,0)),"")&amp;"")="0","",TRIM(IFERROR(INDEX($A141:$Y141,MATCH(Lists!$J$5,$A$1:$Y$1,0)),"")&amp;"")),""),"(unknown)")))</f>
        <v/>
      </c>
      <c r="AF141" s="22">
        <f>IF(AE141="","",IF(IFERROR(IF(TRIM(IFERROR(INDEX($A141:$Y141,MATCH(Lists!$J$6,$A$1:$Y$1,0)),"")&amp;"")="0","",TRIM(IFERROR(INDEX($A141:$Y141,MATCH(Lists!$J$6,$A$1:$Y$1,0)),"")&amp;"")),"")=Lists!$J$7,1,0))</f>
        <v/>
      </c>
      <c r="AG141" s="30">
        <f>IF(AE141="","",IFERROR(IF(ISNUMBER(IFERROR(INDEX($A141:$Y141,MATCH(Lists!$J$3,$A$1:$Y$1,0)),"")),INT(IFERROR(INDEX($A141:$Y141,MATCH(Lists!$J$3,$A$1:$Y$1,0)),"")),DATE(VALUE(LEFT(IFERROR(INDEX($A141:$Y141,MATCH(Lists!$J$3,$A$1:$Y$1,0)),""),4)),VALUE(MID(IFERROR(INDEX($A141:$Y141,MATCH(Lists!$J$3,$A$1:$Y$1,0)),""),6,2)),VALUE(MID(IFERROR(INDEX($A141:$Y141,MATCH(Lists!$J$3,$A$1:$Y$1,0)),""),9,2)))),""))</f>
        <v/>
      </c>
      <c r="AH141" s="22">
        <f>IF(AE141="",0,1)</f>
        <v/>
      </c>
    </row>
    <row r="142">
      <c r="Z142" s="28" t="n"/>
      <c r="AA142" s="23" t="n"/>
      <c r="AB142" s="23" t="n"/>
      <c r="AC142" s="31" t="n"/>
      <c r="AD142" s="28" t="n"/>
      <c r="AE142" s="22">
        <f>IF(COUNTA($A142:$Y142)=0,"",IF(IFERROR(IF(TRIM(IFERROR(INDEX($A142:$Y142,MATCH(Lists!$J$4,$A$1:$Y$1,0)),"")&amp;"")="0","",TRIM(IFERROR(INDEX($A142:$Y142,MATCH(Lists!$J$4,$A$1:$Y$1,0)),"")&amp;"")),"")&lt;&gt;"",LOWER(IFERROR(IF(TRIM(IFERROR(INDEX($A142:$Y142,MATCH(Lists!$J$4,$A$1:$Y$1,0)),"")&amp;"")="0","",TRIM(IFERROR(INDEX($A142:$Y142,MATCH(Lists!$J$4,$A$1:$Y$1,0)),"")&amp;"")),"")),IF(IFERROR(IF(TRIM(IFERROR(INDEX($A142:$Y142,MATCH(Lists!$J$5,$A$1:$Y$1,0)),"")&amp;"")="0","",TRIM(IFERROR(INDEX($A142:$Y142,MATCH(Lists!$J$5,$A$1:$Y$1,0)),"")&amp;"")),"")&lt;&gt;"",IFERROR(IF(TRIM(IFERROR(INDEX($A142:$Y142,MATCH(Lists!$J$5,$A$1:$Y$1,0)),"")&amp;"")="0","",TRIM(IFERROR(INDEX($A142:$Y142,MATCH(Lists!$J$5,$A$1:$Y$1,0)),"")&amp;"")),""),"(unknown)")))</f>
        <v/>
      </c>
      <c r="AF142" s="22">
        <f>IF(AE142="","",IF(IFERROR(IF(TRIM(IFERROR(INDEX($A142:$Y142,MATCH(Lists!$J$6,$A$1:$Y$1,0)),"")&amp;"")="0","",TRIM(IFERROR(INDEX($A142:$Y142,MATCH(Lists!$J$6,$A$1:$Y$1,0)),"")&amp;"")),"")=Lists!$J$7,1,0))</f>
        <v/>
      </c>
      <c r="AG142" s="30">
        <f>IF(AE142="","",IFERROR(IF(ISNUMBER(IFERROR(INDEX($A142:$Y142,MATCH(Lists!$J$3,$A$1:$Y$1,0)),"")),INT(IFERROR(INDEX($A142:$Y142,MATCH(Lists!$J$3,$A$1:$Y$1,0)),"")),DATE(VALUE(LEFT(IFERROR(INDEX($A142:$Y142,MATCH(Lists!$J$3,$A$1:$Y$1,0)),""),4)),VALUE(MID(IFERROR(INDEX($A142:$Y142,MATCH(Lists!$J$3,$A$1:$Y$1,0)),""),6,2)),VALUE(MID(IFERROR(INDEX($A142:$Y142,MATCH(Lists!$J$3,$A$1:$Y$1,0)),""),9,2)))),""))</f>
        <v/>
      </c>
      <c r="AH142" s="22">
        <f>IF(AE142="",0,1)</f>
        <v/>
      </c>
    </row>
    <row r="143">
      <c r="Z143" s="28" t="n"/>
      <c r="AA143" s="23" t="n"/>
      <c r="AB143" s="23" t="n"/>
      <c r="AC143" s="31" t="n"/>
      <c r="AD143" s="28" t="n"/>
      <c r="AE143" s="22">
        <f>IF(COUNTA($A143:$Y143)=0,"",IF(IFERROR(IF(TRIM(IFERROR(INDEX($A143:$Y143,MATCH(Lists!$J$4,$A$1:$Y$1,0)),"")&amp;"")="0","",TRIM(IFERROR(INDEX($A143:$Y143,MATCH(Lists!$J$4,$A$1:$Y$1,0)),"")&amp;"")),"")&lt;&gt;"",LOWER(IFERROR(IF(TRIM(IFERROR(INDEX($A143:$Y143,MATCH(Lists!$J$4,$A$1:$Y$1,0)),"")&amp;"")="0","",TRIM(IFERROR(INDEX($A143:$Y143,MATCH(Lists!$J$4,$A$1:$Y$1,0)),"")&amp;"")),"")),IF(IFERROR(IF(TRIM(IFERROR(INDEX($A143:$Y143,MATCH(Lists!$J$5,$A$1:$Y$1,0)),"")&amp;"")="0","",TRIM(IFERROR(INDEX($A143:$Y143,MATCH(Lists!$J$5,$A$1:$Y$1,0)),"")&amp;"")),"")&lt;&gt;"",IFERROR(IF(TRIM(IFERROR(INDEX($A143:$Y143,MATCH(Lists!$J$5,$A$1:$Y$1,0)),"")&amp;"")="0","",TRIM(IFERROR(INDEX($A143:$Y143,MATCH(Lists!$J$5,$A$1:$Y$1,0)),"")&amp;"")),""),"(unknown)")))</f>
        <v/>
      </c>
      <c r="AF143" s="22">
        <f>IF(AE143="","",IF(IFERROR(IF(TRIM(IFERROR(INDEX($A143:$Y143,MATCH(Lists!$J$6,$A$1:$Y$1,0)),"")&amp;"")="0","",TRIM(IFERROR(INDEX($A143:$Y143,MATCH(Lists!$J$6,$A$1:$Y$1,0)),"")&amp;"")),"")=Lists!$J$7,1,0))</f>
        <v/>
      </c>
      <c r="AG143" s="30">
        <f>IF(AE143="","",IFERROR(IF(ISNUMBER(IFERROR(INDEX($A143:$Y143,MATCH(Lists!$J$3,$A$1:$Y$1,0)),"")),INT(IFERROR(INDEX($A143:$Y143,MATCH(Lists!$J$3,$A$1:$Y$1,0)),"")),DATE(VALUE(LEFT(IFERROR(INDEX($A143:$Y143,MATCH(Lists!$J$3,$A$1:$Y$1,0)),""),4)),VALUE(MID(IFERROR(INDEX($A143:$Y143,MATCH(Lists!$J$3,$A$1:$Y$1,0)),""),6,2)),VALUE(MID(IFERROR(INDEX($A143:$Y143,MATCH(Lists!$J$3,$A$1:$Y$1,0)),""),9,2)))),""))</f>
        <v/>
      </c>
      <c r="AH143" s="22">
        <f>IF(AE143="",0,1)</f>
        <v/>
      </c>
    </row>
    <row r="144">
      <c r="Z144" s="28" t="n"/>
      <c r="AA144" s="23" t="n"/>
      <c r="AB144" s="23" t="n"/>
      <c r="AC144" s="31" t="n"/>
      <c r="AD144" s="28" t="n"/>
      <c r="AE144" s="22">
        <f>IF(COUNTA($A144:$Y144)=0,"",IF(IFERROR(IF(TRIM(IFERROR(INDEX($A144:$Y144,MATCH(Lists!$J$4,$A$1:$Y$1,0)),"")&amp;"")="0","",TRIM(IFERROR(INDEX($A144:$Y144,MATCH(Lists!$J$4,$A$1:$Y$1,0)),"")&amp;"")),"")&lt;&gt;"",LOWER(IFERROR(IF(TRIM(IFERROR(INDEX($A144:$Y144,MATCH(Lists!$J$4,$A$1:$Y$1,0)),"")&amp;"")="0","",TRIM(IFERROR(INDEX($A144:$Y144,MATCH(Lists!$J$4,$A$1:$Y$1,0)),"")&amp;"")),"")),IF(IFERROR(IF(TRIM(IFERROR(INDEX($A144:$Y144,MATCH(Lists!$J$5,$A$1:$Y$1,0)),"")&amp;"")="0","",TRIM(IFERROR(INDEX($A144:$Y144,MATCH(Lists!$J$5,$A$1:$Y$1,0)),"")&amp;"")),"")&lt;&gt;"",IFERROR(IF(TRIM(IFERROR(INDEX($A144:$Y144,MATCH(Lists!$J$5,$A$1:$Y$1,0)),"")&amp;"")="0","",TRIM(IFERROR(INDEX($A144:$Y144,MATCH(Lists!$J$5,$A$1:$Y$1,0)),"")&amp;"")),""),"(unknown)")))</f>
        <v/>
      </c>
      <c r="AF144" s="22">
        <f>IF(AE144="","",IF(IFERROR(IF(TRIM(IFERROR(INDEX($A144:$Y144,MATCH(Lists!$J$6,$A$1:$Y$1,0)),"")&amp;"")="0","",TRIM(IFERROR(INDEX($A144:$Y144,MATCH(Lists!$J$6,$A$1:$Y$1,0)),"")&amp;"")),"")=Lists!$J$7,1,0))</f>
        <v/>
      </c>
      <c r="AG144" s="30">
        <f>IF(AE144="","",IFERROR(IF(ISNUMBER(IFERROR(INDEX($A144:$Y144,MATCH(Lists!$J$3,$A$1:$Y$1,0)),"")),INT(IFERROR(INDEX($A144:$Y144,MATCH(Lists!$J$3,$A$1:$Y$1,0)),"")),DATE(VALUE(LEFT(IFERROR(INDEX($A144:$Y144,MATCH(Lists!$J$3,$A$1:$Y$1,0)),""),4)),VALUE(MID(IFERROR(INDEX($A144:$Y144,MATCH(Lists!$J$3,$A$1:$Y$1,0)),""),6,2)),VALUE(MID(IFERROR(INDEX($A144:$Y144,MATCH(Lists!$J$3,$A$1:$Y$1,0)),""),9,2)))),""))</f>
        <v/>
      </c>
      <c r="AH144" s="22">
        <f>IF(AE144="",0,1)</f>
        <v/>
      </c>
    </row>
    <row r="145">
      <c r="Z145" s="28" t="n"/>
      <c r="AA145" s="23" t="n"/>
      <c r="AB145" s="23" t="n"/>
      <c r="AC145" s="31" t="n"/>
      <c r="AD145" s="28" t="n"/>
      <c r="AE145" s="22">
        <f>IF(COUNTA($A145:$Y145)=0,"",IF(IFERROR(IF(TRIM(IFERROR(INDEX($A145:$Y145,MATCH(Lists!$J$4,$A$1:$Y$1,0)),"")&amp;"")="0","",TRIM(IFERROR(INDEX($A145:$Y145,MATCH(Lists!$J$4,$A$1:$Y$1,0)),"")&amp;"")),"")&lt;&gt;"",LOWER(IFERROR(IF(TRIM(IFERROR(INDEX($A145:$Y145,MATCH(Lists!$J$4,$A$1:$Y$1,0)),"")&amp;"")="0","",TRIM(IFERROR(INDEX($A145:$Y145,MATCH(Lists!$J$4,$A$1:$Y$1,0)),"")&amp;"")),"")),IF(IFERROR(IF(TRIM(IFERROR(INDEX($A145:$Y145,MATCH(Lists!$J$5,$A$1:$Y$1,0)),"")&amp;"")="0","",TRIM(IFERROR(INDEX($A145:$Y145,MATCH(Lists!$J$5,$A$1:$Y$1,0)),"")&amp;"")),"")&lt;&gt;"",IFERROR(IF(TRIM(IFERROR(INDEX($A145:$Y145,MATCH(Lists!$J$5,$A$1:$Y$1,0)),"")&amp;"")="0","",TRIM(IFERROR(INDEX($A145:$Y145,MATCH(Lists!$J$5,$A$1:$Y$1,0)),"")&amp;"")),""),"(unknown)")))</f>
        <v/>
      </c>
      <c r="AF145" s="22">
        <f>IF(AE145="","",IF(IFERROR(IF(TRIM(IFERROR(INDEX($A145:$Y145,MATCH(Lists!$J$6,$A$1:$Y$1,0)),"")&amp;"")="0","",TRIM(IFERROR(INDEX($A145:$Y145,MATCH(Lists!$J$6,$A$1:$Y$1,0)),"")&amp;"")),"")=Lists!$J$7,1,0))</f>
        <v/>
      </c>
      <c r="AG145" s="30">
        <f>IF(AE145="","",IFERROR(IF(ISNUMBER(IFERROR(INDEX($A145:$Y145,MATCH(Lists!$J$3,$A$1:$Y$1,0)),"")),INT(IFERROR(INDEX($A145:$Y145,MATCH(Lists!$J$3,$A$1:$Y$1,0)),"")),DATE(VALUE(LEFT(IFERROR(INDEX($A145:$Y145,MATCH(Lists!$J$3,$A$1:$Y$1,0)),""),4)),VALUE(MID(IFERROR(INDEX($A145:$Y145,MATCH(Lists!$J$3,$A$1:$Y$1,0)),""),6,2)),VALUE(MID(IFERROR(INDEX($A145:$Y145,MATCH(Lists!$J$3,$A$1:$Y$1,0)),""),9,2)))),""))</f>
        <v/>
      </c>
      <c r="AH145" s="22">
        <f>IF(AE145="",0,1)</f>
        <v/>
      </c>
    </row>
    <row r="146">
      <c r="Z146" s="28" t="n"/>
      <c r="AA146" s="23" t="n"/>
      <c r="AB146" s="23" t="n"/>
      <c r="AC146" s="31" t="n"/>
      <c r="AD146" s="28" t="n"/>
      <c r="AE146" s="22">
        <f>IF(COUNTA($A146:$Y146)=0,"",IF(IFERROR(IF(TRIM(IFERROR(INDEX($A146:$Y146,MATCH(Lists!$J$4,$A$1:$Y$1,0)),"")&amp;"")="0","",TRIM(IFERROR(INDEX($A146:$Y146,MATCH(Lists!$J$4,$A$1:$Y$1,0)),"")&amp;"")),"")&lt;&gt;"",LOWER(IFERROR(IF(TRIM(IFERROR(INDEX($A146:$Y146,MATCH(Lists!$J$4,$A$1:$Y$1,0)),"")&amp;"")="0","",TRIM(IFERROR(INDEX($A146:$Y146,MATCH(Lists!$J$4,$A$1:$Y$1,0)),"")&amp;"")),"")),IF(IFERROR(IF(TRIM(IFERROR(INDEX($A146:$Y146,MATCH(Lists!$J$5,$A$1:$Y$1,0)),"")&amp;"")="0","",TRIM(IFERROR(INDEX($A146:$Y146,MATCH(Lists!$J$5,$A$1:$Y$1,0)),"")&amp;"")),"")&lt;&gt;"",IFERROR(IF(TRIM(IFERROR(INDEX($A146:$Y146,MATCH(Lists!$J$5,$A$1:$Y$1,0)),"")&amp;"")="0","",TRIM(IFERROR(INDEX($A146:$Y146,MATCH(Lists!$J$5,$A$1:$Y$1,0)),"")&amp;"")),""),"(unknown)")))</f>
        <v/>
      </c>
      <c r="AF146" s="22">
        <f>IF(AE146="","",IF(IFERROR(IF(TRIM(IFERROR(INDEX($A146:$Y146,MATCH(Lists!$J$6,$A$1:$Y$1,0)),"")&amp;"")="0","",TRIM(IFERROR(INDEX($A146:$Y146,MATCH(Lists!$J$6,$A$1:$Y$1,0)),"")&amp;"")),"")=Lists!$J$7,1,0))</f>
        <v/>
      </c>
      <c r="AG146" s="30">
        <f>IF(AE146="","",IFERROR(IF(ISNUMBER(IFERROR(INDEX($A146:$Y146,MATCH(Lists!$J$3,$A$1:$Y$1,0)),"")),INT(IFERROR(INDEX($A146:$Y146,MATCH(Lists!$J$3,$A$1:$Y$1,0)),"")),DATE(VALUE(LEFT(IFERROR(INDEX($A146:$Y146,MATCH(Lists!$J$3,$A$1:$Y$1,0)),""),4)),VALUE(MID(IFERROR(INDEX($A146:$Y146,MATCH(Lists!$J$3,$A$1:$Y$1,0)),""),6,2)),VALUE(MID(IFERROR(INDEX($A146:$Y146,MATCH(Lists!$J$3,$A$1:$Y$1,0)),""),9,2)))),""))</f>
        <v/>
      </c>
      <c r="AH146" s="22">
        <f>IF(AE146="",0,1)</f>
        <v/>
      </c>
    </row>
    <row r="147">
      <c r="Z147" s="28" t="n"/>
      <c r="AA147" s="23" t="n"/>
      <c r="AB147" s="23" t="n"/>
      <c r="AC147" s="31" t="n"/>
      <c r="AD147" s="28" t="n"/>
      <c r="AE147" s="22">
        <f>IF(COUNTA($A147:$Y147)=0,"",IF(IFERROR(IF(TRIM(IFERROR(INDEX($A147:$Y147,MATCH(Lists!$J$4,$A$1:$Y$1,0)),"")&amp;"")="0","",TRIM(IFERROR(INDEX($A147:$Y147,MATCH(Lists!$J$4,$A$1:$Y$1,0)),"")&amp;"")),"")&lt;&gt;"",LOWER(IFERROR(IF(TRIM(IFERROR(INDEX($A147:$Y147,MATCH(Lists!$J$4,$A$1:$Y$1,0)),"")&amp;"")="0","",TRIM(IFERROR(INDEX($A147:$Y147,MATCH(Lists!$J$4,$A$1:$Y$1,0)),"")&amp;"")),"")),IF(IFERROR(IF(TRIM(IFERROR(INDEX($A147:$Y147,MATCH(Lists!$J$5,$A$1:$Y$1,0)),"")&amp;"")="0","",TRIM(IFERROR(INDEX($A147:$Y147,MATCH(Lists!$J$5,$A$1:$Y$1,0)),"")&amp;"")),"")&lt;&gt;"",IFERROR(IF(TRIM(IFERROR(INDEX($A147:$Y147,MATCH(Lists!$J$5,$A$1:$Y$1,0)),"")&amp;"")="0","",TRIM(IFERROR(INDEX($A147:$Y147,MATCH(Lists!$J$5,$A$1:$Y$1,0)),"")&amp;"")),""),"(unknown)")))</f>
        <v/>
      </c>
      <c r="AF147" s="22">
        <f>IF(AE147="","",IF(IFERROR(IF(TRIM(IFERROR(INDEX($A147:$Y147,MATCH(Lists!$J$6,$A$1:$Y$1,0)),"")&amp;"")="0","",TRIM(IFERROR(INDEX($A147:$Y147,MATCH(Lists!$J$6,$A$1:$Y$1,0)),"")&amp;"")),"")=Lists!$J$7,1,0))</f>
        <v/>
      </c>
      <c r="AG147" s="30">
        <f>IF(AE147="","",IFERROR(IF(ISNUMBER(IFERROR(INDEX($A147:$Y147,MATCH(Lists!$J$3,$A$1:$Y$1,0)),"")),INT(IFERROR(INDEX($A147:$Y147,MATCH(Lists!$J$3,$A$1:$Y$1,0)),"")),DATE(VALUE(LEFT(IFERROR(INDEX($A147:$Y147,MATCH(Lists!$J$3,$A$1:$Y$1,0)),""),4)),VALUE(MID(IFERROR(INDEX($A147:$Y147,MATCH(Lists!$J$3,$A$1:$Y$1,0)),""),6,2)),VALUE(MID(IFERROR(INDEX($A147:$Y147,MATCH(Lists!$J$3,$A$1:$Y$1,0)),""),9,2)))),""))</f>
        <v/>
      </c>
      <c r="AH147" s="22">
        <f>IF(AE147="",0,1)</f>
        <v/>
      </c>
    </row>
    <row r="148">
      <c r="Z148" s="28" t="n"/>
      <c r="AA148" s="23" t="n"/>
      <c r="AB148" s="23" t="n"/>
      <c r="AC148" s="31" t="n"/>
      <c r="AD148" s="28" t="n"/>
      <c r="AE148" s="22">
        <f>IF(COUNTA($A148:$Y148)=0,"",IF(IFERROR(IF(TRIM(IFERROR(INDEX($A148:$Y148,MATCH(Lists!$J$4,$A$1:$Y$1,0)),"")&amp;"")="0","",TRIM(IFERROR(INDEX($A148:$Y148,MATCH(Lists!$J$4,$A$1:$Y$1,0)),"")&amp;"")),"")&lt;&gt;"",LOWER(IFERROR(IF(TRIM(IFERROR(INDEX($A148:$Y148,MATCH(Lists!$J$4,$A$1:$Y$1,0)),"")&amp;"")="0","",TRIM(IFERROR(INDEX($A148:$Y148,MATCH(Lists!$J$4,$A$1:$Y$1,0)),"")&amp;"")),"")),IF(IFERROR(IF(TRIM(IFERROR(INDEX($A148:$Y148,MATCH(Lists!$J$5,$A$1:$Y$1,0)),"")&amp;"")="0","",TRIM(IFERROR(INDEX($A148:$Y148,MATCH(Lists!$J$5,$A$1:$Y$1,0)),"")&amp;"")),"")&lt;&gt;"",IFERROR(IF(TRIM(IFERROR(INDEX($A148:$Y148,MATCH(Lists!$J$5,$A$1:$Y$1,0)),"")&amp;"")="0","",TRIM(IFERROR(INDEX($A148:$Y148,MATCH(Lists!$J$5,$A$1:$Y$1,0)),"")&amp;"")),""),"(unknown)")))</f>
        <v/>
      </c>
      <c r="AF148" s="22">
        <f>IF(AE148="","",IF(IFERROR(IF(TRIM(IFERROR(INDEX($A148:$Y148,MATCH(Lists!$J$6,$A$1:$Y$1,0)),"")&amp;"")="0","",TRIM(IFERROR(INDEX($A148:$Y148,MATCH(Lists!$J$6,$A$1:$Y$1,0)),"")&amp;"")),"")=Lists!$J$7,1,0))</f>
        <v/>
      </c>
      <c r="AG148" s="30">
        <f>IF(AE148="","",IFERROR(IF(ISNUMBER(IFERROR(INDEX($A148:$Y148,MATCH(Lists!$J$3,$A$1:$Y$1,0)),"")),INT(IFERROR(INDEX($A148:$Y148,MATCH(Lists!$J$3,$A$1:$Y$1,0)),"")),DATE(VALUE(LEFT(IFERROR(INDEX($A148:$Y148,MATCH(Lists!$J$3,$A$1:$Y$1,0)),""),4)),VALUE(MID(IFERROR(INDEX($A148:$Y148,MATCH(Lists!$J$3,$A$1:$Y$1,0)),""),6,2)),VALUE(MID(IFERROR(INDEX($A148:$Y148,MATCH(Lists!$J$3,$A$1:$Y$1,0)),""),9,2)))),""))</f>
        <v/>
      </c>
      <c r="AH148" s="22">
        <f>IF(AE148="",0,1)</f>
        <v/>
      </c>
    </row>
    <row r="149">
      <c r="Z149" s="28" t="n"/>
      <c r="AA149" s="23" t="n"/>
      <c r="AB149" s="23" t="n"/>
      <c r="AC149" s="31" t="n"/>
      <c r="AD149" s="28" t="n"/>
      <c r="AE149" s="22">
        <f>IF(COUNTA($A149:$Y149)=0,"",IF(IFERROR(IF(TRIM(IFERROR(INDEX($A149:$Y149,MATCH(Lists!$J$4,$A$1:$Y$1,0)),"")&amp;"")="0","",TRIM(IFERROR(INDEX($A149:$Y149,MATCH(Lists!$J$4,$A$1:$Y$1,0)),"")&amp;"")),"")&lt;&gt;"",LOWER(IFERROR(IF(TRIM(IFERROR(INDEX($A149:$Y149,MATCH(Lists!$J$4,$A$1:$Y$1,0)),"")&amp;"")="0","",TRIM(IFERROR(INDEX($A149:$Y149,MATCH(Lists!$J$4,$A$1:$Y$1,0)),"")&amp;"")),"")),IF(IFERROR(IF(TRIM(IFERROR(INDEX($A149:$Y149,MATCH(Lists!$J$5,$A$1:$Y$1,0)),"")&amp;"")="0","",TRIM(IFERROR(INDEX($A149:$Y149,MATCH(Lists!$J$5,$A$1:$Y$1,0)),"")&amp;"")),"")&lt;&gt;"",IFERROR(IF(TRIM(IFERROR(INDEX($A149:$Y149,MATCH(Lists!$J$5,$A$1:$Y$1,0)),"")&amp;"")="0","",TRIM(IFERROR(INDEX($A149:$Y149,MATCH(Lists!$J$5,$A$1:$Y$1,0)),"")&amp;"")),""),"(unknown)")))</f>
        <v/>
      </c>
      <c r="AF149" s="22">
        <f>IF(AE149="","",IF(IFERROR(IF(TRIM(IFERROR(INDEX($A149:$Y149,MATCH(Lists!$J$6,$A$1:$Y$1,0)),"")&amp;"")="0","",TRIM(IFERROR(INDEX($A149:$Y149,MATCH(Lists!$J$6,$A$1:$Y$1,0)),"")&amp;"")),"")=Lists!$J$7,1,0))</f>
        <v/>
      </c>
      <c r="AG149" s="30">
        <f>IF(AE149="","",IFERROR(IF(ISNUMBER(IFERROR(INDEX($A149:$Y149,MATCH(Lists!$J$3,$A$1:$Y$1,0)),"")),INT(IFERROR(INDEX($A149:$Y149,MATCH(Lists!$J$3,$A$1:$Y$1,0)),"")),DATE(VALUE(LEFT(IFERROR(INDEX($A149:$Y149,MATCH(Lists!$J$3,$A$1:$Y$1,0)),""),4)),VALUE(MID(IFERROR(INDEX($A149:$Y149,MATCH(Lists!$J$3,$A$1:$Y$1,0)),""),6,2)),VALUE(MID(IFERROR(INDEX($A149:$Y149,MATCH(Lists!$J$3,$A$1:$Y$1,0)),""),9,2)))),""))</f>
        <v/>
      </c>
      <c r="AH149" s="22">
        <f>IF(AE149="",0,1)</f>
        <v/>
      </c>
    </row>
    <row r="150">
      <c r="Z150" s="28" t="n"/>
      <c r="AA150" s="23" t="n"/>
      <c r="AB150" s="23" t="n"/>
      <c r="AC150" s="31" t="n"/>
      <c r="AD150" s="28" t="n"/>
      <c r="AE150" s="22">
        <f>IF(COUNTA($A150:$Y150)=0,"",IF(IFERROR(IF(TRIM(IFERROR(INDEX($A150:$Y150,MATCH(Lists!$J$4,$A$1:$Y$1,0)),"")&amp;"")="0","",TRIM(IFERROR(INDEX($A150:$Y150,MATCH(Lists!$J$4,$A$1:$Y$1,0)),"")&amp;"")),"")&lt;&gt;"",LOWER(IFERROR(IF(TRIM(IFERROR(INDEX($A150:$Y150,MATCH(Lists!$J$4,$A$1:$Y$1,0)),"")&amp;"")="0","",TRIM(IFERROR(INDEX($A150:$Y150,MATCH(Lists!$J$4,$A$1:$Y$1,0)),"")&amp;"")),"")),IF(IFERROR(IF(TRIM(IFERROR(INDEX($A150:$Y150,MATCH(Lists!$J$5,$A$1:$Y$1,0)),"")&amp;"")="0","",TRIM(IFERROR(INDEX($A150:$Y150,MATCH(Lists!$J$5,$A$1:$Y$1,0)),"")&amp;"")),"")&lt;&gt;"",IFERROR(IF(TRIM(IFERROR(INDEX($A150:$Y150,MATCH(Lists!$J$5,$A$1:$Y$1,0)),"")&amp;"")="0","",TRIM(IFERROR(INDEX($A150:$Y150,MATCH(Lists!$J$5,$A$1:$Y$1,0)),"")&amp;"")),""),"(unknown)")))</f>
        <v/>
      </c>
      <c r="AF150" s="22">
        <f>IF(AE150="","",IF(IFERROR(IF(TRIM(IFERROR(INDEX($A150:$Y150,MATCH(Lists!$J$6,$A$1:$Y$1,0)),"")&amp;"")="0","",TRIM(IFERROR(INDEX($A150:$Y150,MATCH(Lists!$J$6,$A$1:$Y$1,0)),"")&amp;"")),"")=Lists!$J$7,1,0))</f>
        <v/>
      </c>
      <c r="AG150" s="30">
        <f>IF(AE150="","",IFERROR(IF(ISNUMBER(IFERROR(INDEX($A150:$Y150,MATCH(Lists!$J$3,$A$1:$Y$1,0)),"")),INT(IFERROR(INDEX($A150:$Y150,MATCH(Lists!$J$3,$A$1:$Y$1,0)),"")),DATE(VALUE(LEFT(IFERROR(INDEX($A150:$Y150,MATCH(Lists!$J$3,$A$1:$Y$1,0)),""),4)),VALUE(MID(IFERROR(INDEX($A150:$Y150,MATCH(Lists!$J$3,$A$1:$Y$1,0)),""),6,2)),VALUE(MID(IFERROR(INDEX($A150:$Y150,MATCH(Lists!$J$3,$A$1:$Y$1,0)),""),9,2)))),""))</f>
        <v/>
      </c>
      <c r="AH150" s="22">
        <f>IF(AE150="",0,1)</f>
        <v/>
      </c>
    </row>
    <row r="151">
      <c r="Z151" s="28" t="n"/>
      <c r="AA151" s="23" t="n"/>
      <c r="AB151" s="23" t="n"/>
      <c r="AC151" s="31" t="n"/>
      <c r="AD151" s="28" t="n"/>
      <c r="AE151" s="22">
        <f>IF(COUNTA($A151:$Y151)=0,"",IF(IFERROR(IF(TRIM(IFERROR(INDEX($A151:$Y151,MATCH(Lists!$J$4,$A$1:$Y$1,0)),"")&amp;"")="0","",TRIM(IFERROR(INDEX($A151:$Y151,MATCH(Lists!$J$4,$A$1:$Y$1,0)),"")&amp;"")),"")&lt;&gt;"",LOWER(IFERROR(IF(TRIM(IFERROR(INDEX($A151:$Y151,MATCH(Lists!$J$4,$A$1:$Y$1,0)),"")&amp;"")="0","",TRIM(IFERROR(INDEX($A151:$Y151,MATCH(Lists!$J$4,$A$1:$Y$1,0)),"")&amp;"")),"")),IF(IFERROR(IF(TRIM(IFERROR(INDEX($A151:$Y151,MATCH(Lists!$J$5,$A$1:$Y$1,0)),"")&amp;"")="0","",TRIM(IFERROR(INDEX($A151:$Y151,MATCH(Lists!$J$5,$A$1:$Y$1,0)),"")&amp;"")),"")&lt;&gt;"",IFERROR(IF(TRIM(IFERROR(INDEX($A151:$Y151,MATCH(Lists!$J$5,$A$1:$Y$1,0)),"")&amp;"")="0","",TRIM(IFERROR(INDEX($A151:$Y151,MATCH(Lists!$J$5,$A$1:$Y$1,0)),"")&amp;"")),""),"(unknown)")))</f>
        <v/>
      </c>
      <c r="AF151" s="22">
        <f>IF(AE151="","",IF(IFERROR(IF(TRIM(IFERROR(INDEX($A151:$Y151,MATCH(Lists!$J$6,$A$1:$Y$1,0)),"")&amp;"")="0","",TRIM(IFERROR(INDEX($A151:$Y151,MATCH(Lists!$J$6,$A$1:$Y$1,0)),"")&amp;"")),"")=Lists!$J$7,1,0))</f>
        <v/>
      </c>
      <c r="AG151" s="30">
        <f>IF(AE151="","",IFERROR(IF(ISNUMBER(IFERROR(INDEX($A151:$Y151,MATCH(Lists!$J$3,$A$1:$Y$1,0)),"")),INT(IFERROR(INDEX($A151:$Y151,MATCH(Lists!$J$3,$A$1:$Y$1,0)),"")),DATE(VALUE(LEFT(IFERROR(INDEX($A151:$Y151,MATCH(Lists!$J$3,$A$1:$Y$1,0)),""),4)),VALUE(MID(IFERROR(INDEX($A151:$Y151,MATCH(Lists!$J$3,$A$1:$Y$1,0)),""),6,2)),VALUE(MID(IFERROR(INDEX($A151:$Y151,MATCH(Lists!$J$3,$A$1:$Y$1,0)),""),9,2)))),""))</f>
        <v/>
      </c>
      <c r="AH151" s="22">
        <f>IF(AE151="",0,1)</f>
        <v/>
      </c>
    </row>
    <row r="152">
      <c r="Z152" s="28" t="n"/>
      <c r="AA152" s="23" t="n"/>
      <c r="AB152" s="23" t="n"/>
      <c r="AC152" s="31" t="n"/>
      <c r="AD152" s="28" t="n"/>
      <c r="AE152" s="22">
        <f>IF(COUNTA($A152:$Y152)=0,"",IF(IFERROR(IF(TRIM(IFERROR(INDEX($A152:$Y152,MATCH(Lists!$J$4,$A$1:$Y$1,0)),"")&amp;"")="0","",TRIM(IFERROR(INDEX($A152:$Y152,MATCH(Lists!$J$4,$A$1:$Y$1,0)),"")&amp;"")),"")&lt;&gt;"",LOWER(IFERROR(IF(TRIM(IFERROR(INDEX($A152:$Y152,MATCH(Lists!$J$4,$A$1:$Y$1,0)),"")&amp;"")="0","",TRIM(IFERROR(INDEX($A152:$Y152,MATCH(Lists!$J$4,$A$1:$Y$1,0)),"")&amp;"")),"")),IF(IFERROR(IF(TRIM(IFERROR(INDEX($A152:$Y152,MATCH(Lists!$J$5,$A$1:$Y$1,0)),"")&amp;"")="0","",TRIM(IFERROR(INDEX($A152:$Y152,MATCH(Lists!$J$5,$A$1:$Y$1,0)),"")&amp;"")),"")&lt;&gt;"",IFERROR(IF(TRIM(IFERROR(INDEX($A152:$Y152,MATCH(Lists!$J$5,$A$1:$Y$1,0)),"")&amp;"")="0","",TRIM(IFERROR(INDEX($A152:$Y152,MATCH(Lists!$J$5,$A$1:$Y$1,0)),"")&amp;"")),""),"(unknown)")))</f>
        <v/>
      </c>
      <c r="AF152" s="22">
        <f>IF(AE152="","",IF(IFERROR(IF(TRIM(IFERROR(INDEX($A152:$Y152,MATCH(Lists!$J$6,$A$1:$Y$1,0)),"")&amp;"")="0","",TRIM(IFERROR(INDEX($A152:$Y152,MATCH(Lists!$J$6,$A$1:$Y$1,0)),"")&amp;"")),"")=Lists!$J$7,1,0))</f>
        <v/>
      </c>
      <c r="AG152" s="30">
        <f>IF(AE152="","",IFERROR(IF(ISNUMBER(IFERROR(INDEX($A152:$Y152,MATCH(Lists!$J$3,$A$1:$Y$1,0)),"")),INT(IFERROR(INDEX($A152:$Y152,MATCH(Lists!$J$3,$A$1:$Y$1,0)),"")),DATE(VALUE(LEFT(IFERROR(INDEX($A152:$Y152,MATCH(Lists!$J$3,$A$1:$Y$1,0)),""),4)),VALUE(MID(IFERROR(INDEX($A152:$Y152,MATCH(Lists!$J$3,$A$1:$Y$1,0)),""),6,2)),VALUE(MID(IFERROR(INDEX($A152:$Y152,MATCH(Lists!$J$3,$A$1:$Y$1,0)),""),9,2)))),""))</f>
        <v/>
      </c>
      <c r="AH152" s="22">
        <f>IF(AE152="",0,1)</f>
        <v/>
      </c>
    </row>
    <row r="153">
      <c r="Z153" s="28" t="n"/>
      <c r="AA153" s="23" t="n"/>
      <c r="AB153" s="23" t="n"/>
      <c r="AC153" s="31" t="n"/>
      <c r="AD153" s="28" t="n"/>
      <c r="AE153" s="22">
        <f>IF(COUNTA($A153:$Y153)=0,"",IF(IFERROR(IF(TRIM(IFERROR(INDEX($A153:$Y153,MATCH(Lists!$J$4,$A$1:$Y$1,0)),"")&amp;"")="0","",TRIM(IFERROR(INDEX($A153:$Y153,MATCH(Lists!$J$4,$A$1:$Y$1,0)),"")&amp;"")),"")&lt;&gt;"",LOWER(IFERROR(IF(TRIM(IFERROR(INDEX($A153:$Y153,MATCH(Lists!$J$4,$A$1:$Y$1,0)),"")&amp;"")="0","",TRIM(IFERROR(INDEX($A153:$Y153,MATCH(Lists!$J$4,$A$1:$Y$1,0)),"")&amp;"")),"")),IF(IFERROR(IF(TRIM(IFERROR(INDEX($A153:$Y153,MATCH(Lists!$J$5,$A$1:$Y$1,0)),"")&amp;"")="0","",TRIM(IFERROR(INDEX($A153:$Y153,MATCH(Lists!$J$5,$A$1:$Y$1,0)),"")&amp;"")),"")&lt;&gt;"",IFERROR(IF(TRIM(IFERROR(INDEX($A153:$Y153,MATCH(Lists!$J$5,$A$1:$Y$1,0)),"")&amp;"")="0","",TRIM(IFERROR(INDEX($A153:$Y153,MATCH(Lists!$J$5,$A$1:$Y$1,0)),"")&amp;"")),""),"(unknown)")))</f>
        <v/>
      </c>
      <c r="AF153" s="22">
        <f>IF(AE153="","",IF(IFERROR(IF(TRIM(IFERROR(INDEX($A153:$Y153,MATCH(Lists!$J$6,$A$1:$Y$1,0)),"")&amp;"")="0","",TRIM(IFERROR(INDEX($A153:$Y153,MATCH(Lists!$J$6,$A$1:$Y$1,0)),"")&amp;"")),"")=Lists!$J$7,1,0))</f>
        <v/>
      </c>
      <c r="AG153" s="30">
        <f>IF(AE153="","",IFERROR(IF(ISNUMBER(IFERROR(INDEX($A153:$Y153,MATCH(Lists!$J$3,$A$1:$Y$1,0)),"")),INT(IFERROR(INDEX($A153:$Y153,MATCH(Lists!$J$3,$A$1:$Y$1,0)),"")),DATE(VALUE(LEFT(IFERROR(INDEX($A153:$Y153,MATCH(Lists!$J$3,$A$1:$Y$1,0)),""),4)),VALUE(MID(IFERROR(INDEX($A153:$Y153,MATCH(Lists!$J$3,$A$1:$Y$1,0)),""),6,2)),VALUE(MID(IFERROR(INDEX($A153:$Y153,MATCH(Lists!$J$3,$A$1:$Y$1,0)),""),9,2)))),""))</f>
        <v/>
      </c>
      <c r="AH153" s="22">
        <f>IF(AE153="",0,1)</f>
        <v/>
      </c>
    </row>
    <row r="154">
      <c r="Z154" s="28" t="n"/>
      <c r="AA154" s="23" t="n"/>
      <c r="AB154" s="23" t="n"/>
      <c r="AC154" s="31" t="n"/>
      <c r="AD154" s="28" t="n"/>
      <c r="AE154" s="22">
        <f>IF(COUNTA($A154:$Y154)=0,"",IF(IFERROR(IF(TRIM(IFERROR(INDEX($A154:$Y154,MATCH(Lists!$J$4,$A$1:$Y$1,0)),"")&amp;"")="0","",TRIM(IFERROR(INDEX($A154:$Y154,MATCH(Lists!$J$4,$A$1:$Y$1,0)),"")&amp;"")),"")&lt;&gt;"",LOWER(IFERROR(IF(TRIM(IFERROR(INDEX($A154:$Y154,MATCH(Lists!$J$4,$A$1:$Y$1,0)),"")&amp;"")="0","",TRIM(IFERROR(INDEX($A154:$Y154,MATCH(Lists!$J$4,$A$1:$Y$1,0)),"")&amp;"")),"")),IF(IFERROR(IF(TRIM(IFERROR(INDEX($A154:$Y154,MATCH(Lists!$J$5,$A$1:$Y$1,0)),"")&amp;"")="0","",TRIM(IFERROR(INDEX($A154:$Y154,MATCH(Lists!$J$5,$A$1:$Y$1,0)),"")&amp;"")),"")&lt;&gt;"",IFERROR(IF(TRIM(IFERROR(INDEX($A154:$Y154,MATCH(Lists!$J$5,$A$1:$Y$1,0)),"")&amp;"")="0","",TRIM(IFERROR(INDEX($A154:$Y154,MATCH(Lists!$J$5,$A$1:$Y$1,0)),"")&amp;"")),""),"(unknown)")))</f>
        <v/>
      </c>
      <c r="AF154" s="22">
        <f>IF(AE154="","",IF(IFERROR(IF(TRIM(IFERROR(INDEX($A154:$Y154,MATCH(Lists!$J$6,$A$1:$Y$1,0)),"")&amp;"")="0","",TRIM(IFERROR(INDEX($A154:$Y154,MATCH(Lists!$J$6,$A$1:$Y$1,0)),"")&amp;"")),"")=Lists!$J$7,1,0))</f>
        <v/>
      </c>
      <c r="AG154" s="30">
        <f>IF(AE154="","",IFERROR(IF(ISNUMBER(IFERROR(INDEX($A154:$Y154,MATCH(Lists!$J$3,$A$1:$Y$1,0)),"")),INT(IFERROR(INDEX($A154:$Y154,MATCH(Lists!$J$3,$A$1:$Y$1,0)),"")),DATE(VALUE(LEFT(IFERROR(INDEX($A154:$Y154,MATCH(Lists!$J$3,$A$1:$Y$1,0)),""),4)),VALUE(MID(IFERROR(INDEX($A154:$Y154,MATCH(Lists!$J$3,$A$1:$Y$1,0)),""),6,2)),VALUE(MID(IFERROR(INDEX($A154:$Y154,MATCH(Lists!$J$3,$A$1:$Y$1,0)),""),9,2)))),""))</f>
        <v/>
      </c>
      <c r="AH154" s="22">
        <f>IF(AE154="",0,1)</f>
        <v/>
      </c>
    </row>
    <row r="155">
      <c r="Z155" s="28" t="n"/>
      <c r="AA155" s="23" t="n"/>
      <c r="AB155" s="23" t="n"/>
      <c r="AC155" s="31" t="n"/>
      <c r="AD155" s="28" t="n"/>
      <c r="AE155" s="22">
        <f>IF(COUNTA($A155:$Y155)=0,"",IF(IFERROR(IF(TRIM(IFERROR(INDEX($A155:$Y155,MATCH(Lists!$J$4,$A$1:$Y$1,0)),"")&amp;"")="0","",TRIM(IFERROR(INDEX($A155:$Y155,MATCH(Lists!$J$4,$A$1:$Y$1,0)),"")&amp;"")),"")&lt;&gt;"",LOWER(IFERROR(IF(TRIM(IFERROR(INDEX($A155:$Y155,MATCH(Lists!$J$4,$A$1:$Y$1,0)),"")&amp;"")="0","",TRIM(IFERROR(INDEX($A155:$Y155,MATCH(Lists!$J$4,$A$1:$Y$1,0)),"")&amp;"")),"")),IF(IFERROR(IF(TRIM(IFERROR(INDEX($A155:$Y155,MATCH(Lists!$J$5,$A$1:$Y$1,0)),"")&amp;"")="0","",TRIM(IFERROR(INDEX($A155:$Y155,MATCH(Lists!$J$5,$A$1:$Y$1,0)),"")&amp;"")),"")&lt;&gt;"",IFERROR(IF(TRIM(IFERROR(INDEX($A155:$Y155,MATCH(Lists!$J$5,$A$1:$Y$1,0)),"")&amp;"")="0","",TRIM(IFERROR(INDEX($A155:$Y155,MATCH(Lists!$J$5,$A$1:$Y$1,0)),"")&amp;"")),""),"(unknown)")))</f>
        <v/>
      </c>
      <c r="AF155" s="22">
        <f>IF(AE155="","",IF(IFERROR(IF(TRIM(IFERROR(INDEX($A155:$Y155,MATCH(Lists!$J$6,$A$1:$Y$1,0)),"")&amp;"")="0","",TRIM(IFERROR(INDEX($A155:$Y155,MATCH(Lists!$J$6,$A$1:$Y$1,0)),"")&amp;"")),"")=Lists!$J$7,1,0))</f>
        <v/>
      </c>
      <c r="AG155" s="30">
        <f>IF(AE155="","",IFERROR(IF(ISNUMBER(IFERROR(INDEX($A155:$Y155,MATCH(Lists!$J$3,$A$1:$Y$1,0)),"")),INT(IFERROR(INDEX($A155:$Y155,MATCH(Lists!$J$3,$A$1:$Y$1,0)),"")),DATE(VALUE(LEFT(IFERROR(INDEX($A155:$Y155,MATCH(Lists!$J$3,$A$1:$Y$1,0)),""),4)),VALUE(MID(IFERROR(INDEX($A155:$Y155,MATCH(Lists!$J$3,$A$1:$Y$1,0)),""),6,2)),VALUE(MID(IFERROR(INDEX($A155:$Y155,MATCH(Lists!$J$3,$A$1:$Y$1,0)),""),9,2)))),""))</f>
        <v/>
      </c>
      <c r="AH155" s="22">
        <f>IF(AE155="",0,1)</f>
        <v/>
      </c>
    </row>
    <row r="156">
      <c r="Z156" s="28" t="n"/>
      <c r="AA156" s="23" t="n"/>
      <c r="AB156" s="23" t="n"/>
      <c r="AC156" s="31" t="n"/>
      <c r="AD156" s="28" t="n"/>
      <c r="AE156" s="22">
        <f>IF(COUNTA($A156:$Y156)=0,"",IF(IFERROR(IF(TRIM(IFERROR(INDEX($A156:$Y156,MATCH(Lists!$J$4,$A$1:$Y$1,0)),"")&amp;"")="0","",TRIM(IFERROR(INDEX($A156:$Y156,MATCH(Lists!$J$4,$A$1:$Y$1,0)),"")&amp;"")),"")&lt;&gt;"",LOWER(IFERROR(IF(TRIM(IFERROR(INDEX($A156:$Y156,MATCH(Lists!$J$4,$A$1:$Y$1,0)),"")&amp;"")="0","",TRIM(IFERROR(INDEX($A156:$Y156,MATCH(Lists!$J$4,$A$1:$Y$1,0)),"")&amp;"")),"")),IF(IFERROR(IF(TRIM(IFERROR(INDEX($A156:$Y156,MATCH(Lists!$J$5,$A$1:$Y$1,0)),"")&amp;"")="0","",TRIM(IFERROR(INDEX($A156:$Y156,MATCH(Lists!$J$5,$A$1:$Y$1,0)),"")&amp;"")),"")&lt;&gt;"",IFERROR(IF(TRIM(IFERROR(INDEX($A156:$Y156,MATCH(Lists!$J$5,$A$1:$Y$1,0)),"")&amp;"")="0","",TRIM(IFERROR(INDEX($A156:$Y156,MATCH(Lists!$J$5,$A$1:$Y$1,0)),"")&amp;"")),""),"(unknown)")))</f>
        <v/>
      </c>
      <c r="AF156" s="22">
        <f>IF(AE156="","",IF(IFERROR(IF(TRIM(IFERROR(INDEX($A156:$Y156,MATCH(Lists!$J$6,$A$1:$Y$1,0)),"")&amp;"")="0","",TRIM(IFERROR(INDEX($A156:$Y156,MATCH(Lists!$J$6,$A$1:$Y$1,0)),"")&amp;"")),"")=Lists!$J$7,1,0))</f>
        <v/>
      </c>
      <c r="AG156" s="30">
        <f>IF(AE156="","",IFERROR(IF(ISNUMBER(IFERROR(INDEX($A156:$Y156,MATCH(Lists!$J$3,$A$1:$Y$1,0)),"")),INT(IFERROR(INDEX($A156:$Y156,MATCH(Lists!$J$3,$A$1:$Y$1,0)),"")),DATE(VALUE(LEFT(IFERROR(INDEX($A156:$Y156,MATCH(Lists!$J$3,$A$1:$Y$1,0)),""),4)),VALUE(MID(IFERROR(INDEX($A156:$Y156,MATCH(Lists!$J$3,$A$1:$Y$1,0)),""),6,2)),VALUE(MID(IFERROR(INDEX($A156:$Y156,MATCH(Lists!$J$3,$A$1:$Y$1,0)),""),9,2)))),""))</f>
        <v/>
      </c>
      <c r="AH156" s="22">
        <f>IF(AE156="",0,1)</f>
        <v/>
      </c>
    </row>
    <row r="157">
      <c r="Z157" s="28" t="n"/>
      <c r="AA157" s="23" t="n"/>
      <c r="AB157" s="23" t="n"/>
      <c r="AC157" s="31" t="n"/>
      <c r="AD157" s="28" t="n"/>
      <c r="AE157" s="22">
        <f>IF(COUNTA($A157:$Y157)=0,"",IF(IFERROR(IF(TRIM(IFERROR(INDEX($A157:$Y157,MATCH(Lists!$J$4,$A$1:$Y$1,0)),"")&amp;"")="0","",TRIM(IFERROR(INDEX($A157:$Y157,MATCH(Lists!$J$4,$A$1:$Y$1,0)),"")&amp;"")),"")&lt;&gt;"",LOWER(IFERROR(IF(TRIM(IFERROR(INDEX($A157:$Y157,MATCH(Lists!$J$4,$A$1:$Y$1,0)),"")&amp;"")="0","",TRIM(IFERROR(INDEX($A157:$Y157,MATCH(Lists!$J$4,$A$1:$Y$1,0)),"")&amp;"")),"")),IF(IFERROR(IF(TRIM(IFERROR(INDEX($A157:$Y157,MATCH(Lists!$J$5,$A$1:$Y$1,0)),"")&amp;"")="0","",TRIM(IFERROR(INDEX($A157:$Y157,MATCH(Lists!$J$5,$A$1:$Y$1,0)),"")&amp;"")),"")&lt;&gt;"",IFERROR(IF(TRIM(IFERROR(INDEX($A157:$Y157,MATCH(Lists!$J$5,$A$1:$Y$1,0)),"")&amp;"")="0","",TRIM(IFERROR(INDEX($A157:$Y157,MATCH(Lists!$J$5,$A$1:$Y$1,0)),"")&amp;"")),""),"(unknown)")))</f>
        <v/>
      </c>
      <c r="AF157" s="22">
        <f>IF(AE157="","",IF(IFERROR(IF(TRIM(IFERROR(INDEX($A157:$Y157,MATCH(Lists!$J$6,$A$1:$Y$1,0)),"")&amp;"")="0","",TRIM(IFERROR(INDEX($A157:$Y157,MATCH(Lists!$J$6,$A$1:$Y$1,0)),"")&amp;"")),"")=Lists!$J$7,1,0))</f>
        <v/>
      </c>
      <c r="AG157" s="30">
        <f>IF(AE157="","",IFERROR(IF(ISNUMBER(IFERROR(INDEX($A157:$Y157,MATCH(Lists!$J$3,$A$1:$Y$1,0)),"")),INT(IFERROR(INDEX($A157:$Y157,MATCH(Lists!$J$3,$A$1:$Y$1,0)),"")),DATE(VALUE(LEFT(IFERROR(INDEX($A157:$Y157,MATCH(Lists!$J$3,$A$1:$Y$1,0)),""),4)),VALUE(MID(IFERROR(INDEX($A157:$Y157,MATCH(Lists!$J$3,$A$1:$Y$1,0)),""),6,2)),VALUE(MID(IFERROR(INDEX($A157:$Y157,MATCH(Lists!$J$3,$A$1:$Y$1,0)),""),9,2)))),""))</f>
        <v/>
      </c>
      <c r="AH157" s="22">
        <f>IF(AE157="",0,1)</f>
        <v/>
      </c>
    </row>
    <row r="158">
      <c r="Z158" s="28" t="n"/>
      <c r="AA158" s="23" t="n"/>
      <c r="AB158" s="23" t="n"/>
      <c r="AC158" s="31" t="n"/>
      <c r="AD158" s="28" t="n"/>
      <c r="AE158" s="22">
        <f>IF(COUNTA($A158:$Y158)=0,"",IF(IFERROR(IF(TRIM(IFERROR(INDEX($A158:$Y158,MATCH(Lists!$J$4,$A$1:$Y$1,0)),"")&amp;"")="0","",TRIM(IFERROR(INDEX($A158:$Y158,MATCH(Lists!$J$4,$A$1:$Y$1,0)),"")&amp;"")),"")&lt;&gt;"",LOWER(IFERROR(IF(TRIM(IFERROR(INDEX($A158:$Y158,MATCH(Lists!$J$4,$A$1:$Y$1,0)),"")&amp;"")="0","",TRIM(IFERROR(INDEX($A158:$Y158,MATCH(Lists!$J$4,$A$1:$Y$1,0)),"")&amp;"")),"")),IF(IFERROR(IF(TRIM(IFERROR(INDEX($A158:$Y158,MATCH(Lists!$J$5,$A$1:$Y$1,0)),"")&amp;"")="0","",TRIM(IFERROR(INDEX($A158:$Y158,MATCH(Lists!$J$5,$A$1:$Y$1,0)),"")&amp;"")),"")&lt;&gt;"",IFERROR(IF(TRIM(IFERROR(INDEX($A158:$Y158,MATCH(Lists!$J$5,$A$1:$Y$1,0)),"")&amp;"")="0","",TRIM(IFERROR(INDEX($A158:$Y158,MATCH(Lists!$J$5,$A$1:$Y$1,0)),"")&amp;"")),""),"(unknown)")))</f>
        <v/>
      </c>
      <c r="AF158" s="22">
        <f>IF(AE158="","",IF(IFERROR(IF(TRIM(IFERROR(INDEX($A158:$Y158,MATCH(Lists!$J$6,$A$1:$Y$1,0)),"")&amp;"")="0","",TRIM(IFERROR(INDEX($A158:$Y158,MATCH(Lists!$J$6,$A$1:$Y$1,0)),"")&amp;"")),"")=Lists!$J$7,1,0))</f>
        <v/>
      </c>
      <c r="AG158" s="30">
        <f>IF(AE158="","",IFERROR(IF(ISNUMBER(IFERROR(INDEX($A158:$Y158,MATCH(Lists!$J$3,$A$1:$Y$1,0)),"")),INT(IFERROR(INDEX($A158:$Y158,MATCH(Lists!$J$3,$A$1:$Y$1,0)),"")),DATE(VALUE(LEFT(IFERROR(INDEX($A158:$Y158,MATCH(Lists!$J$3,$A$1:$Y$1,0)),""),4)),VALUE(MID(IFERROR(INDEX($A158:$Y158,MATCH(Lists!$J$3,$A$1:$Y$1,0)),""),6,2)),VALUE(MID(IFERROR(INDEX($A158:$Y158,MATCH(Lists!$J$3,$A$1:$Y$1,0)),""),9,2)))),""))</f>
        <v/>
      </c>
      <c r="AH158" s="22">
        <f>IF(AE158="",0,1)</f>
        <v/>
      </c>
    </row>
    <row r="159">
      <c r="Z159" s="28" t="n"/>
      <c r="AA159" s="23" t="n"/>
      <c r="AB159" s="23" t="n"/>
      <c r="AC159" s="31" t="n"/>
      <c r="AD159" s="28" t="n"/>
      <c r="AE159" s="22">
        <f>IF(COUNTA($A159:$Y159)=0,"",IF(IFERROR(IF(TRIM(IFERROR(INDEX($A159:$Y159,MATCH(Lists!$J$4,$A$1:$Y$1,0)),"")&amp;"")="0","",TRIM(IFERROR(INDEX($A159:$Y159,MATCH(Lists!$J$4,$A$1:$Y$1,0)),"")&amp;"")),"")&lt;&gt;"",LOWER(IFERROR(IF(TRIM(IFERROR(INDEX($A159:$Y159,MATCH(Lists!$J$4,$A$1:$Y$1,0)),"")&amp;"")="0","",TRIM(IFERROR(INDEX($A159:$Y159,MATCH(Lists!$J$4,$A$1:$Y$1,0)),"")&amp;"")),"")),IF(IFERROR(IF(TRIM(IFERROR(INDEX($A159:$Y159,MATCH(Lists!$J$5,$A$1:$Y$1,0)),"")&amp;"")="0","",TRIM(IFERROR(INDEX($A159:$Y159,MATCH(Lists!$J$5,$A$1:$Y$1,0)),"")&amp;"")),"")&lt;&gt;"",IFERROR(IF(TRIM(IFERROR(INDEX($A159:$Y159,MATCH(Lists!$J$5,$A$1:$Y$1,0)),"")&amp;"")="0","",TRIM(IFERROR(INDEX($A159:$Y159,MATCH(Lists!$J$5,$A$1:$Y$1,0)),"")&amp;"")),""),"(unknown)")))</f>
        <v/>
      </c>
      <c r="AF159" s="22">
        <f>IF(AE159="","",IF(IFERROR(IF(TRIM(IFERROR(INDEX($A159:$Y159,MATCH(Lists!$J$6,$A$1:$Y$1,0)),"")&amp;"")="0","",TRIM(IFERROR(INDEX($A159:$Y159,MATCH(Lists!$J$6,$A$1:$Y$1,0)),"")&amp;"")),"")=Lists!$J$7,1,0))</f>
        <v/>
      </c>
      <c r="AG159" s="30">
        <f>IF(AE159="","",IFERROR(IF(ISNUMBER(IFERROR(INDEX($A159:$Y159,MATCH(Lists!$J$3,$A$1:$Y$1,0)),"")),INT(IFERROR(INDEX($A159:$Y159,MATCH(Lists!$J$3,$A$1:$Y$1,0)),"")),DATE(VALUE(LEFT(IFERROR(INDEX($A159:$Y159,MATCH(Lists!$J$3,$A$1:$Y$1,0)),""),4)),VALUE(MID(IFERROR(INDEX($A159:$Y159,MATCH(Lists!$J$3,$A$1:$Y$1,0)),""),6,2)),VALUE(MID(IFERROR(INDEX($A159:$Y159,MATCH(Lists!$J$3,$A$1:$Y$1,0)),""),9,2)))),""))</f>
        <v/>
      </c>
      <c r="AH159" s="22">
        <f>IF(AE159="",0,1)</f>
        <v/>
      </c>
    </row>
    <row r="160">
      <c r="Z160" s="28" t="n"/>
      <c r="AA160" s="23" t="n"/>
      <c r="AB160" s="23" t="n"/>
      <c r="AC160" s="31" t="n"/>
      <c r="AD160" s="28" t="n"/>
      <c r="AE160" s="22">
        <f>IF(COUNTA($A160:$Y160)=0,"",IF(IFERROR(IF(TRIM(IFERROR(INDEX($A160:$Y160,MATCH(Lists!$J$4,$A$1:$Y$1,0)),"")&amp;"")="0","",TRIM(IFERROR(INDEX($A160:$Y160,MATCH(Lists!$J$4,$A$1:$Y$1,0)),"")&amp;"")),"")&lt;&gt;"",LOWER(IFERROR(IF(TRIM(IFERROR(INDEX($A160:$Y160,MATCH(Lists!$J$4,$A$1:$Y$1,0)),"")&amp;"")="0","",TRIM(IFERROR(INDEX($A160:$Y160,MATCH(Lists!$J$4,$A$1:$Y$1,0)),"")&amp;"")),"")),IF(IFERROR(IF(TRIM(IFERROR(INDEX($A160:$Y160,MATCH(Lists!$J$5,$A$1:$Y$1,0)),"")&amp;"")="0","",TRIM(IFERROR(INDEX($A160:$Y160,MATCH(Lists!$J$5,$A$1:$Y$1,0)),"")&amp;"")),"")&lt;&gt;"",IFERROR(IF(TRIM(IFERROR(INDEX($A160:$Y160,MATCH(Lists!$J$5,$A$1:$Y$1,0)),"")&amp;"")="0","",TRIM(IFERROR(INDEX($A160:$Y160,MATCH(Lists!$J$5,$A$1:$Y$1,0)),"")&amp;"")),""),"(unknown)")))</f>
        <v/>
      </c>
      <c r="AF160" s="22">
        <f>IF(AE160="","",IF(IFERROR(IF(TRIM(IFERROR(INDEX($A160:$Y160,MATCH(Lists!$J$6,$A$1:$Y$1,0)),"")&amp;"")="0","",TRIM(IFERROR(INDEX($A160:$Y160,MATCH(Lists!$J$6,$A$1:$Y$1,0)),"")&amp;"")),"")=Lists!$J$7,1,0))</f>
        <v/>
      </c>
      <c r="AG160" s="30">
        <f>IF(AE160="","",IFERROR(IF(ISNUMBER(IFERROR(INDEX($A160:$Y160,MATCH(Lists!$J$3,$A$1:$Y$1,0)),"")),INT(IFERROR(INDEX($A160:$Y160,MATCH(Lists!$J$3,$A$1:$Y$1,0)),"")),DATE(VALUE(LEFT(IFERROR(INDEX($A160:$Y160,MATCH(Lists!$J$3,$A$1:$Y$1,0)),""),4)),VALUE(MID(IFERROR(INDEX($A160:$Y160,MATCH(Lists!$J$3,$A$1:$Y$1,0)),""),6,2)),VALUE(MID(IFERROR(INDEX($A160:$Y160,MATCH(Lists!$J$3,$A$1:$Y$1,0)),""),9,2)))),""))</f>
        <v/>
      </c>
      <c r="AH160" s="22">
        <f>IF(AE160="",0,1)</f>
        <v/>
      </c>
    </row>
    <row r="161">
      <c r="Z161" s="28" t="n"/>
      <c r="AA161" s="23" t="n"/>
      <c r="AB161" s="23" t="n"/>
      <c r="AC161" s="31" t="n"/>
      <c r="AD161" s="28" t="n"/>
      <c r="AE161" s="22">
        <f>IF(COUNTA($A161:$Y161)=0,"",IF(IFERROR(IF(TRIM(IFERROR(INDEX($A161:$Y161,MATCH(Lists!$J$4,$A$1:$Y$1,0)),"")&amp;"")="0","",TRIM(IFERROR(INDEX($A161:$Y161,MATCH(Lists!$J$4,$A$1:$Y$1,0)),"")&amp;"")),"")&lt;&gt;"",LOWER(IFERROR(IF(TRIM(IFERROR(INDEX($A161:$Y161,MATCH(Lists!$J$4,$A$1:$Y$1,0)),"")&amp;"")="0","",TRIM(IFERROR(INDEX($A161:$Y161,MATCH(Lists!$J$4,$A$1:$Y$1,0)),"")&amp;"")),"")),IF(IFERROR(IF(TRIM(IFERROR(INDEX($A161:$Y161,MATCH(Lists!$J$5,$A$1:$Y$1,0)),"")&amp;"")="0","",TRIM(IFERROR(INDEX($A161:$Y161,MATCH(Lists!$J$5,$A$1:$Y$1,0)),"")&amp;"")),"")&lt;&gt;"",IFERROR(IF(TRIM(IFERROR(INDEX($A161:$Y161,MATCH(Lists!$J$5,$A$1:$Y$1,0)),"")&amp;"")="0","",TRIM(IFERROR(INDEX($A161:$Y161,MATCH(Lists!$J$5,$A$1:$Y$1,0)),"")&amp;"")),""),"(unknown)")))</f>
        <v/>
      </c>
      <c r="AF161" s="22">
        <f>IF(AE161="","",IF(IFERROR(IF(TRIM(IFERROR(INDEX($A161:$Y161,MATCH(Lists!$J$6,$A$1:$Y$1,0)),"")&amp;"")="0","",TRIM(IFERROR(INDEX($A161:$Y161,MATCH(Lists!$J$6,$A$1:$Y$1,0)),"")&amp;"")),"")=Lists!$J$7,1,0))</f>
        <v/>
      </c>
      <c r="AG161" s="30">
        <f>IF(AE161="","",IFERROR(IF(ISNUMBER(IFERROR(INDEX($A161:$Y161,MATCH(Lists!$J$3,$A$1:$Y$1,0)),"")),INT(IFERROR(INDEX($A161:$Y161,MATCH(Lists!$J$3,$A$1:$Y$1,0)),"")),DATE(VALUE(LEFT(IFERROR(INDEX($A161:$Y161,MATCH(Lists!$J$3,$A$1:$Y$1,0)),""),4)),VALUE(MID(IFERROR(INDEX($A161:$Y161,MATCH(Lists!$J$3,$A$1:$Y$1,0)),""),6,2)),VALUE(MID(IFERROR(INDEX($A161:$Y161,MATCH(Lists!$J$3,$A$1:$Y$1,0)),""),9,2)))),""))</f>
        <v/>
      </c>
      <c r="AH161" s="22">
        <f>IF(AE161="",0,1)</f>
        <v/>
      </c>
    </row>
    <row r="162">
      <c r="Z162" s="28" t="n"/>
      <c r="AA162" s="23" t="n"/>
      <c r="AB162" s="23" t="n"/>
      <c r="AC162" s="31" t="n"/>
      <c r="AD162" s="28" t="n"/>
      <c r="AE162" s="22">
        <f>IF(COUNTA($A162:$Y162)=0,"",IF(IFERROR(IF(TRIM(IFERROR(INDEX($A162:$Y162,MATCH(Lists!$J$4,$A$1:$Y$1,0)),"")&amp;"")="0","",TRIM(IFERROR(INDEX($A162:$Y162,MATCH(Lists!$J$4,$A$1:$Y$1,0)),"")&amp;"")),"")&lt;&gt;"",LOWER(IFERROR(IF(TRIM(IFERROR(INDEX($A162:$Y162,MATCH(Lists!$J$4,$A$1:$Y$1,0)),"")&amp;"")="0","",TRIM(IFERROR(INDEX($A162:$Y162,MATCH(Lists!$J$4,$A$1:$Y$1,0)),"")&amp;"")),"")),IF(IFERROR(IF(TRIM(IFERROR(INDEX($A162:$Y162,MATCH(Lists!$J$5,$A$1:$Y$1,0)),"")&amp;"")="0","",TRIM(IFERROR(INDEX($A162:$Y162,MATCH(Lists!$J$5,$A$1:$Y$1,0)),"")&amp;"")),"")&lt;&gt;"",IFERROR(IF(TRIM(IFERROR(INDEX($A162:$Y162,MATCH(Lists!$J$5,$A$1:$Y$1,0)),"")&amp;"")="0","",TRIM(IFERROR(INDEX($A162:$Y162,MATCH(Lists!$J$5,$A$1:$Y$1,0)),"")&amp;"")),""),"(unknown)")))</f>
        <v/>
      </c>
      <c r="AF162" s="22">
        <f>IF(AE162="","",IF(IFERROR(IF(TRIM(IFERROR(INDEX($A162:$Y162,MATCH(Lists!$J$6,$A$1:$Y$1,0)),"")&amp;"")="0","",TRIM(IFERROR(INDEX($A162:$Y162,MATCH(Lists!$J$6,$A$1:$Y$1,0)),"")&amp;"")),"")=Lists!$J$7,1,0))</f>
        <v/>
      </c>
      <c r="AG162" s="30">
        <f>IF(AE162="","",IFERROR(IF(ISNUMBER(IFERROR(INDEX($A162:$Y162,MATCH(Lists!$J$3,$A$1:$Y$1,0)),"")),INT(IFERROR(INDEX($A162:$Y162,MATCH(Lists!$J$3,$A$1:$Y$1,0)),"")),DATE(VALUE(LEFT(IFERROR(INDEX($A162:$Y162,MATCH(Lists!$J$3,$A$1:$Y$1,0)),""),4)),VALUE(MID(IFERROR(INDEX($A162:$Y162,MATCH(Lists!$J$3,$A$1:$Y$1,0)),""),6,2)),VALUE(MID(IFERROR(INDEX($A162:$Y162,MATCH(Lists!$J$3,$A$1:$Y$1,0)),""),9,2)))),""))</f>
        <v/>
      </c>
      <c r="AH162" s="22">
        <f>IF(AE162="",0,1)</f>
        <v/>
      </c>
    </row>
    <row r="163">
      <c r="Z163" s="28" t="n"/>
      <c r="AA163" s="23" t="n"/>
      <c r="AB163" s="23" t="n"/>
      <c r="AC163" s="31" t="n"/>
      <c r="AD163" s="28" t="n"/>
      <c r="AE163" s="22">
        <f>IF(COUNTA($A163:$Y163)=0,"",IF(IFERROR(IF(TRIM(IFERROR(INDEX($A163:$Y163,MATCH(Lists!$J$4,$A$1:$Y$1,0)),"")&amp;"")="0","",TRIM(IFERROR(INDEX($A163:$Y163,MATCH(Lists!$J$4,$A$1:$Y$1,0)),"")&amp;"")),"")&lt;&gt;"",LOWER(IFERROR(IF(TRIM(IFERROR(INDEX($A163:$Y163,MATCH(Lists!$J$4,$A$1:$Y$1,0)),"")&amp;"")="0","",TRIM(IFERROR(INDEX($A163:$Y163,MATCH(Lists!$J$4,$A$1:$Y$1,0)),"")&amp;"")),"")),IF(IFERROR(IF(TRIM(IFERROR(INDEX($A163:$Y163,MATCH(Lists!$J$5,$A$1:$Y$1,0)),"")&amp;"")="0","",TRIM(IFERROR(INDEX($A163:$Y163,MATCH(Lists!$J$5,$A$1:$Y$1,0)),"")&amp;"")),"")&lt;&gt;"",IFERROR(IF(TRIM(IFERROR(INDEX($A163:$Y163,MATCH(Lists!$J$5,$A$1:$Y$1,0)),"")&amp;"")="0","",TRIM(IFERROR(INDEX($A163:$Y163,MATCH(Lists!$J$5,$A$1:$Y$1,0)),"")&amp;"")),""),"(unknown)")))</f>
        <v/>
      </c>
      <c r="AF163" s="22">
        <f>IF(AE163="","",IF(IFERROR(IF(TRIM(IFERROR(INDEX($A163:$Y163,MATCH(Lists!$J$6,$A$1:$Y$1,0)),"")&amp;"")="0","",TRIM(IFERROR(INDEX($A163:$Y163,MATCH(Lists!$J$6,$A$1:$Y$1,0)),"")&amp;"")),"")=Lists!$J$7,1,0))</f>
        <v/>
      </c>
      <c r="AG163" s="30">
        <f>IF(AE163="","",IFERROR(IF(ISNUMBER(IFERROR(INDEX($A163:$Y163,MATCH(Lists!$J$3,$A$1:$Y$1,0)),"")),INT(IFERROR(INDEX($A163:$Y163,MATCH(Lists!$J$3,$A$1:$Y$1,0)),"")),DATE(VALUE(LEFT(IFERROR(INDEX($A163:$Y163,MATCH(Lists!$J$3,$A$1:$Y$1,0)),""),4)),VALUE(MID(IFERROR(INDEX($A163:$Y163,MATCH(Lists!$J$3,$A$1:$Y$1,0)),""),6,2)),VALUE(MID(IFERROR(INDEX($A163:$Y163,MATCH(Lists!$J$3,$A$1:$Y$1,0)),""),9,2)))),""))</f>
        <v/>
      </c>
      <c r="AH163" s="22">
        <f>IF(AE163="",0,1)</f>
        <v/>
      </c>
    </row>
    <row r="164">
      <c r="Z164" s="28" t="n"/>
      <c r="AA164" s="23" t="n"/>
      <c r="AB164" s="23" t="n"/>
      <c r="AC164" s="31" t="n"/>
      <c r="AD164" s="28" t="n"/>
      <c r="AE164" s="22">
        <f>IF(COUNTA($A164:$Y164)=0,"",IF(IFERROR(IF(TRIM(IFERROR(INDEX($A164:$Y164,MATCH(Lists!$J$4,$A$1:$Y$1,0)),"")&amp;"")="0","",TRIM(IFERROR(INDEX($A164:$Y164,MATCH(Lists!$J$4,$A$1:$Y$1,0)),"")&amp;"")),"")&lt;&gt;"",LOWER(IFERROR(IF(TRIM(IFERROR(INDEX($A164:$Y164,MATCH(Lists!$J$4,$A$1:$Y$1,0)),"")&amp;"")="0","",TRIM(IFERROR(INDEX($A164:$Y164,MATCH(Lists!$J$4,$A$1:$Y$1,0)),"")&amp;"")),"")),IF(IFERROR(IF(TRIM(IFERROR(INDEX($A164:$Y164,MATCH(Lists!$J$5,$A$1:$Y$1,0)),"")&amp;"")="0","",TRIM(IFERROR(INDEX($A164:$Y164,MATCH(Lists!$J$5,$A$1:$Y$1,0)),"")&amp;"")),"")&lt;&gt;"",IFERROR(IF(TRIM(IFERROR(INDEX($A164:$Y164,MATCH(Lists!$J$5,$A$1:$Y$1,0)),"")&amp;"")="0","",TRIM(IFERROR(INDEX($A164:$Y164,MATCH(Lists!$J$5,$A$1:$Y$1,0)),"")&amp;"")),""),"(unknown)")))</f>
        <v/>
      </c>
      <c r="AF164" s="22">
        <f>IF(AE164="","",IF(IFERROR(IF(TRIM(IFERROR(INDEX($A164:$Y164,MATCH(Lists!$J$6,$A$1:$Y$1,0)),"")&amp;"")="0","",TRIM(IFERROR(INDEX($A164:$Y164,MATCH(Lists!$J$6,$A$1:$Y$1,0)),"")&amp;"")),"")=Lists!$J$7,1,0))</f>
        <v/>
      </c>
      <c r="AG164" s="30">
        <f>IF(AE164="","",IFERROR(IF(ISNUMBER(IFERROR(INDEX($A164:$Y164,MATCH(Lists!$J$3,$A$1:$Y$1,0)),"")),INT(IFERROR(INDEX($A164:$Y164,MATCH(Lists!$J$3,$A$1:$Y$1,0)),"")),DATE(VALUE(LEFT(IFERROR(INDEX($A164:$Y164,MATCH(Lists!$J$3,$A$1:$Y$1,0)),""),4)),VALUE(MID(IFERROR(INDEX($A164:$Y164,MATCH(Lists!$J$3,$A$1:$Y$1,0)),""),6,2)),VALUE(MID(IFERROR(INDEX($A164:$Y164,MATCH(Lists!$J$3,$A$1:$Y$1,0)),""),9,2)))),""))</f>
        <v/>
      </c>
      <c r="AH164" s="22">
        <f>IF(AE164="",0,1)</f>
        <v/>
      </c>
    </row>
    <row r="165">
      <c r="Z165" s="28" t="n"/>
      <c r="AA165" s="23" t="n"/>
      <c r="AB165" s="23" t="n"/>
      <c r="AC165" s="31" t="n"/>
      <c r="AD165" s="28" t="n"/>
      <c r="AE165" s="22">
        <f>IF(COUNTA($A165:$Y165)=0,"",IF(IFERROR(IF(TRIM(IFERROR(INDEX($A165:$Y165,MATCH(Lists!$J$4,$A$1:$Y$1,0)),"")&amp;"")="0","",TRIM(IFERROR(INDEX($A165:$Y165,MATCH(Lists!$J$4,$A$1:$Y$1,0)),"")&amp;"")),"")&lt;&gt;"",LOWER(IFERROR(IF(TRIM(IFERROR(INDEX($A165:$Y165,MATCH(Lists!$J$4,$A$1:$Y$1,0)),"")&amp;"")="0","",TRIM(IFERROR(INDEX($A165:$Y165,MATCH(Lists!$J$4,$A$1:$Y$1,0)),"")&amp;"")),"")),IF(IFERROR(IF(TRIM(IFERROR(INDEX($A165:$Y165,MATCH(Lists!$J$5,$A$1:$Y$1,0)),"")&amp;"")="0","",TRIM(IFERROR(INDEX($A165:$Y165,MATCH(Lists!$J$5,$A$1:$Y$1,0)),"")&amp;"")),"")&lt;&gt;"",IFERROR(IF(TRIM(IFERROR(INDEX($A165:$Y165,MATCH(Lists!$J$5,$A$1:$Y$1,0)),"")&amp;"")="0","",TRIM(IFERROR(INDEX($A165:$Y165,MATCH(Lists!$J$5,$A$1:$Y$1,0)),"")&amp;"")),""),"(unknown)")))</f>
        <v/>
      </c>
      <c r="AF165" s="22">
        <f>IF(AE165="","",IF(IFERROR(IF(TRIM(IFERROR(INDEX($A165:$Y165,MATCH(Lists!$J$6,$A$1:$Y$1,0)),"")&amp;"")="0","",TRIM(IFERROR(INDEX($A165:$Y165,MATCH(Lists!$J$6,$A$1:$Y$1,0)),"")&amp;"")),"")=Lists!$J$7,1,0))</f>
        <v/>
      </c>
      <c r="AG165" s="30">
        <f>IF(AE165="","",IFERROR(IF(ISNUMBER(IFERROR(INDEX($A165:$Y165,MATCH(Lists!$J$3,$A$1:$Y$1,0)),"")),INT(IFERROR(INDEX($A165:$Y165,MATCH(Lists!$J$3,$A$1:$Y$1,0)),"")),DATE(VALUE(LEFT(IFERROR(INDEX($A165:$Y165,MATCH(Lists!$J$3,$A$1:$Y$1,0)),""),4)),VALUE(MID(IFERROR(INDEX($A165:$Y165,MATCH(Lists!$J$3,$A$1:$Y$1,0)),""),6,2)),VALUE(MID(IFERROR(INDEX($A165:$Y165,MATCH(Lists!$J$3,$A$1:$Y$1,0)),""),9,2)))),""))</f>
        <v/>
      </c>
      <c r="AH165" s="22">
        <f>IF(AE165="",0,1)</f>
        <v/>
      </c>
    </row>
    <row r="166">
      <c r="Z166" s="28" t="n"/>
      <c r="AA166" s="23" t="n"/>
      <c r="AB166" s="23" t="n"/>
      <c r="AC166" s="31" t="n"/>
      <c r="AD166" s="28" t="n"/>
      <c r="AE166" s="22">
        <f>IF(COUNTA($A166:$Y166)=0,"",IF(IFERROR(IF(TRIM(IFERROR(INDEX($A166:$Y166,MATCH(Lists!$J$4,$A$1:$Y$1,0)),"")&amp;"")="0","",TRIM(IFERROR(INDEX($A166:$Y166,MATCH(Lists!$J$4,$A$1:$Y$1,0)),"")&amp;"")),"")&lt;&gt;"",LOWER(IFERROR(IF(TRIM(IFERROR(INDEX($A166:$Y166,MATCH(Lists!$J$4,$A$1:$Y$1,0)),"")&amp;"")="0","",TRIM(IFERROR(INDEX($A166:$Y166,MATCH(Lists!$J$4,$A$1:$Y$1,0)),"")&amp;"")),"")),IF(IFERROR(IF(TRIM(IFERROR(INDEX($A166:$Y166,MATCH(Lists!$J$5,$A$1:$Y$1,0)),"")&amp;"")="0","",TRIM(IFERROR(INDEX($A166:$Y166,MATCH(Lists!$J$5,$A$1:$Y$1,0)),"")&amp;"")),"")&lt;&gt;"",IFERROR(IF(TRIM(IFERROR(INDEX($A166:$Y166,MATCH(Lists!$J$5,$A$1:$Y$1,0)),"")&amp;"")="0","",TRIM(IFERROR(INDEX($A166:$Y166,MATCH(Lists!$J$5,$A$1:$Y$1,0)),"")&amp;"")),""),"(unknown)")))</f>
        <v/>
      </c>
      <c r="AF166" s="22">
        <f>IF(AE166="","",IF(IFERROR(IF(TRIM(IFERROR(INDEX($A166:$Y166,MATCH(Lists!$J$6,$A$1:$Y$1,0)),"")&amp;"")="0","",TRIM(IFERROR(INDEX($A166:$Y166,MATCH(Lists!$J$6,$A$1:$Y$1,0)),"")&amp;"")),"")=Lists!$J$7,1,0))</f>
        <v/>
      </c>
      <c r="AG166" s="30">
        <f>IF(AE166="","",IFERROR(IF(ISNUMBER(IFERROR(INDEX($A166:$Y166,MATCH(Lists!$J$3,$A$1:$Y$1,0)),"")),INT(IFERROR(INDEX($A166:$Y166,MATCH(Lists!$J$3,$A$1:$Y$1,0)),"")),DATE(VALUE(LEFT(IFERROR(INDEX($A166:$Y166,MATCH(Lists!$J$3,$A$1:$Y$1,0)),""),4)),VALUE(MID(IFERROR(INDEX($A166:$Y166,MATCH(Lists!$J$3,$A$1:$Y$1,0)),""),6,2)),VALUE(MID(IFERROR(INDEX($A166:$Y166,MATCH(Lists!$J$3,$A$1:$Y$1,0)),""),9,2)))),""))</f>
        <v/>
      </c>
      <c r="AH166" s="22">
        <f>IF(AE166="",0,1)</f>
        <v/>
      </c>
    </row>
    <row r="167">
      <c r="Z167" s="28" t="n"/>
      <c r="AA167" s="23" t="n"/>
      <c r="AB167" s="23" t="n"/>
      <c r="AC167" s="31" t="n"/>
      <c r="AD167" s="28" t="n"/>
      <c r="AE167" s="22">
        <f>IF(COUNTA($A167:$Y167)=0,"",IF(IFERROR(IF(TRIM(IFERROR(INDEX($A167:$Y167,MATCH(Lists!$J$4,$A$1:$Y$1,0)),"")&amp;"")="0","",TRIM(IFERROR(INDEX($A167:$Y167,MATCH(Lists!$J$4,$A$1:$Y$1,0)),"")&amp;"")),"")&lt;&gt;"",LOWER(IFERROR(IF(TRIM(IFERROR(INDEX($A167:$Y167,MATCH(Lists!$J$4,$A$1:$Y$1,0)),"")&amp;"")="0","",TRIM(IFERROR(INDEX($A167:$Y167,MATCH(Lists!$J$4,$A$1:$Y$1,0)),"")&amp;"")),"")),IF(IFERROR(IF(TRIM(IFERROR(INDEX($A167:$Y167,MATCH(Lists!$J$5,$A$1:$Y$1,0)),"")&amp;"")="0","",TRIM(IFERROR(INDEX($A167:$Y167,MATCH(Lists!$J$5,$A$1:$Y$1,0)),"")&amp;"")),"")&lt;&gt;"",IFERROR(IF(TRIM(IFERROR(INDEX($A167:$Y167,MATCH(Lists!$J$5,$A$1:$Y$1,0)),"")&amp;"")="0","",TRIM(IFERROR(INDEX($A167:$Y167,MATCH(Lists!$J$5,$A$1:$Y$1,0)),"")&amp;"")),""),"(unknown)")))</f>
        <v/>
      </c>
      <c r="AF167" s="22">
        <f>IF(AE167="","",IF(IFERROR(IF(TRIM(IFERROR(INDEX($A167:$Y167,MATCH(Lists!$J$6,$A$1:$Y$1,0)),"")&amp;"")="0","",TRIM(IFERROR(INDEX($A167:$Y167,MATCH(Lists!$J$6,$A$1:$Y$1,0)),"")&amp;"")),"")=Lists!$J$7,1,0))</f>
        <v/>
      </c>
      <c r="AG167" s="30">
        <f>IF(AE167="","",IFERROR(IF(ISNUMBER(IFERROR(INDEX($A167:$Y167,MATCH(Lists!$J$3,$A$1:$Y$1,0)),"")),INT(IFERROR(INDEX($A167:$Y167,MATCH(Lists!$J$3,$A$1:$Y$1,0)),"")),DATE(VALUE(LEFT(IFERROR(INDEX($A167:$Y167,MATCH(Lists!$J$3,$A$1:$Y$1,0)),""),4)),VALUE(MID(IFERROR(INDEX($A167:$Y167,MATCH(Lists!$J$3,$A$1:$Y$1,0)),""),6,2)),VALUE(MID(IFERROR(INDEX($A167:$Y167,MATCH(Lists!$J$3,$A$1:$Y$1,0)),""),9,2)))),""))</f>
        <v/>
      </c>
      <c r="AH167" s="22">
        <f>IF(AE167="",0,1)</f>
        <v/>
      </c>
    </row>
    <row r="168">
      <c r="Z168" s="28" t="n"/>
      <c r="AA168" s="23" t="n"/>
      <c r="AB168" s="23" t="n"/>
      <c r="AC168" s="31" t="n"/>
      <c r="AD168" s="28" t="n"/>
      <c r="AE168" s="22">
        <f>IF(COUNTA($A168:$Y168)=0,"",IF(IFERROR(IF(TRIM(IFERROR(INDEX($A168:$Y168,MATCH(Lists!$J$4,$A$1:$Y$1,0)),"")&amp;"")="0","",TRIM(IFERROR(INDEX($A168:$Y168,MATCH(Lists!$J$4,$A$1:$Y$1,0)),"")&amp;"")),"")&lt;&gt;"",LOWER(IFERROR(IF(TRIM(IFERROR(INDEX($A168:$Y168,MATCH(Lists!$J$4,$A$1:$Y$1,0)),"")&amp;"")="0","",TRIM(IFERROR(INDEX($A168:$Y168,MATCH(Lists!$J$4,$A$1:$Y$1,0)),"")&amp;"")),"")),IF(IFERROR(IF(TRIM(IFERROR(INDEX($A168:$Y168,MATCH(Lists!$J$5,$A$1:$Y$1,0)),"")&amp;"")="0","",TRIM(IFERROR(INDEX($A168:$Y168,MATCH(Lists!$J$5,$A$1:$Y$1,0)),"")&amp;"")),"")&lt;&gt;"",IFERROR(IF(TRIM(IFERROR(INDEX($A168:$Y168,MATCH(Lists!$J$5,$A$1:$Y$1,0)),"")&amp;"")="0","",TRIM(IFERROR(INDEX($A168:$Y168,MATCH(Lists!$J$5,$A$1:$Y$1,0)),"")&amp;"")),""),"(unknown)")))</f>
        <v/>
      </c>
      <c r="AF168" s="22">
        <f>IF(AE168="","",IF(IFERROR(IF(TRIM(IFERROR(INDEX($A168:$Y168,MATCH(Lists!$J$6,$A$1:$Y$1,0)),"")&amp;"")="0","",TRIM(IFERROR(INDEX($A168:$Y168,MATCH(Lists!$J$6,$A$1:$Y$1,0)),"")&amp;"")),"")=Lists!$J$7,1,0))</f>
        <v/>
      </c>
      <c r="AG168" s="30">
        <f>IF(AE168="","",IFERROR(IF(ISNUMBER(IFERROR(INDEX($A168:$Y168,MATCH(Lists!$J$3,$A$1:$Y$1,0)),"")),INT(IFERROR(INDEX($A168:$Y168,MATCH(Lists!$J$3,$A$1:$Y$1,0)),"")),DATE(VALUE(LEFT(IFERROR(INDEX($A168:$Y168,MATCH(Lists!$J$3,$A$1:$Y$1,0)),""),4)),VALUE(MID(IFERROR(INDEX($A168:$Y168,MATCH(Lists!$J$3,$A$1:$Y$1,0)),""),6,2)),VALUE(MID(IFERROR(INDEX($A168:$Y168,MATCH(Lists!$J$3,$A$1:$Y$1,0)),""),9,2)))),""))</f>
        <v/>
      </c>
      <c r="AH168" s="22">
        <f>IF(AE168="",0,1)</f>
        <v/>
      </c>
    </row>
    <row r="169">
      <c r="Z169" s="28" t="n"/>
      <c r="AA169" s="23" t="n"/>
      <c r="AB169" s="23" t="n"/>
      <c r="AC169" s="31" t="n"/>
      <c r="AD169" s="28" t="n"/>
      <c r="AE169" s="22">
        <f>IF(COUNTA($A169:$Y169)=0,"",IF(IFERROR(IF(TRIM(IFERROR(INDEX($A169:$Y169,MATCH(Lists!$J$4,$A$1:$Y$1,0)),"")&amp;"")="0","",TRIM(IFERROR(INDEX($A169:$Y169,MATCH(Lists!$J$4,$A$1:$Y$1,0)),"")&amp;"")),"")&lt;&gt;"",LOWER(IFERROR(IF(TRIM(IFERROR(INDEX($A169:$Y169,MATCH(Lists!$J$4,$A$1:$Y$1,0)),"")&amp;"")="0","",TRIM(IFERROR(INDEX($A169:$Y169,MATCH(Lists!$J$4,$A$1:$Y$1,0)),"")&amp;"")),"")),IF(IFERROR(IF(TRIM(IFERROR(INDEX($A169:$Y169,MATCH(Lists!$J$5,$A$1:$Y$1,0)),"")&amp;"")="0","",TRIM(IFERROR(INDEX($A169:$Y169,MATCH(Lists!$J$5,$A$1:$Y$1,0)),"")&amp;"")),"")&lt;&gt;"",IFERROR(IF(TRIM(IFERROR(INDEX($A169:$Y169,MATCH(Lists!$J$5,$A$1:$Y$1,0)),"")&amp;"")="0","",TRIM(IFERROR(INDEX($A169:$Y169,MATCH(Lists!$J$5,$A$1:$Y$1,0)),"")&amp;"")),""),"(unknown)")))</f>
        <v/>
      </c>
      <c r="AF169" s="22">
        <f>IF(AE169="","",IF(IFERROR(IF(TRIM(IFERROR(INDEX($A169:$Y169,MATCH(Lists!$J$6,$A$1:$Y$1,0)),"")&amp;"")="0","",TRIM(IFERROR(INDEX($A169:$Y169,MATCH(Lists!$J$6,$A$1:$Y$1,0)),"")&amp;"")),"")=Lists!$J$7,1,0))</f>
        <v/>
      </c>
      <c r="AG169" s="30">
        <f>IF(AE169="","",IFERROR(IF(ISNUMBER(IFERROR(INDEX($A169:$Y169,MATCH(Lists!$J$3,$A$1:$Y$1,0)),"")),INT(IFERROR(INDEX($A169:$Y169,MATCH(Lists!$J$3,$A$1:$Y$1,0)),"")),DATE(VALUE(LEFT(IFERROR(INDEX($A169:$Y169,MATCH(Lists!$J$3,$A$1:$Y$1,0)),""),4)),VALUE(MID(IFERROR(INDEX($A169:$Y169,MATCH(Lists!$J$3,$A$1:$Y$1,0)),""),6,2)),VALUE(MID(IFERROR(INDEX($A169:$Y169,MATCH(Lists!$J$3,$A$1:$Y$1,0)),""),9,2)))),""))</f>
        <v/>
      </c>
      <c r="AH169" s="22">
        <f>IF(AE169="",0,1)</f>
        <v/>
      </c>
    </row>
    <row r="170">
      <c r="Z170" s="28" t="n"/>
      <c r="AA170" s="23" t="n"/>
      <c r="AB170" s="23" t="n"/>
      <c r="AC170" s="31" t="n"/>
      <c r="AD170" s="28" t="n"/>
      <c r="AE170" s="22">
        <f>IF(COUNTA($A170:$Y170)=0,"",IF(IFERROR(IF(TRIM(IFERROR(INDEX($A170:$Y170,MATCH(Lists!$J$4,$A$1:$Y$1,0)),"")&amp;"")="0","",TRIM(IFERROR(INDEX($A170:$Y170,MATCH(Lists!$J$4,$A$1:$Y$1,0)),"")&amp;"")),"")&lt;&gt;"",LOWER(IFERROR(IF(TRIM(IFERROR(INDEX($A170:$Y170,MATCH(Lists!$J$4,$A$1:$Y$1,0)),"")&amp;"")="0","",TRIM(IFERROR(INDEX($A170:$Y170,MATCH(Lists!$J$4,$A$1:$Y$1,0)),"")&amp;"")),"")),IF(IFERROR(IF(TRIM(IFERROR(INDEX($A170:$Y170,MATCH(Lists!$J$5,$A$1:$Y$1,0)),"")&amp;"")="0","",TRIM(IFERROR(INDEX($A170:$Y170,MATCH(Lists!$J$5,$A$1:$Y$1,0)),"")&amp;"")),"")&lt;&gt;"",IFERROR(IF(TRIM(IFERROR(INDEX($A170:$Y170,MATCH(Lists!$J$5,$A$1:$Y$1,0)),"")&amp;"")="0","",TRIM(IFERROR(INDEX($A170:$Y170,MATCH(Lists!$J$5,$A$1:$Y$1,0)),"")&amp;"")),""),"(unknown)")))</f>
        <v/>
      </c>
      <c r="AF170" s="22">
        <f>IF(AE170="","",IF(IFERROR(IF(TRIM(IFERROR(INDEX($A170:$Y170,MATCH(Lists!$J$6,$A$1:$Y$1,0)),"")&amp;"")="0","",TRIM(IFERROR(INDEX($A170:$Y170,MATCH(Lists!$J$6,$A$1:$Y$1,0)),"")&amp;"")),"")=Lists!$J$7,1,0))</f>
        <v/>
      </c>
      <c r="AG170" s="30">
        <f>IF(AE170="","",IFERROR(IF(ISNUMBER(IFERROR(INDEX($A170:$Y170,MATCH(Lists!$J$3,$A$1:$Y$1,0)),"")),INT(IFERROR(INDEX($A170:$Y170,MATCH(Lists!$J$3,$A$1:$Y$1,0)),"")),DATE(VALUE(LEFT(IFERROR(INDEX($A170:$Y170,MATCH(Lists!$J$3,$A$1:$Y$1,0)),""),4)),VALUE(MID(IFERROR(INDEX($A170:$Y170,MATCH(Lists!$J$3,$A$1:$Y$1,0)),""),6,2)),VALUE(MID(IFERROR(INDEX($A170:$Y170,MATCH(Lists!$J$3,$A$1:$Y$1,0)),""),9,2)))),""))</f>
        <v/>
      </c>
      <c r="AH170" s="22">
        <f>IF(AE170="",0,1)</f>
        <v/>
      </c>
    </row>
    <row r="171">
      <c r="Z171" s="28" t="n"/>
      <c r="AA171" s="23" t="n"/>
      <c r="AB171" s="23" t="n"/>
      <c r="AC171" s="31" t="n"/>
      <c r="AD171" s="28" t="n"/>
      <c r="AE171" s="22">
        <f>IF(COUNTA($A171:$Y171)=0,"",IF(IFERROR(IF(TRIM(IFERROR(INDEX($A171:$Y171,MATCH(Lists!$J$4,$A$1:$Y$1,0)),"")&amp;"")="0","",TRIM(IFERROR(INDEX($A171:$Y171,MATCH(Lists!$J$4,$A$1:$Y$1,0)),"")&amp;"")),"")&lt;&gt;"",LOWER(IFERROR(IF(TRIM(IFERROR(INDEX($A171:$Y171,MATCH(Lists!$J$4,$A$1:$Y$1,0)),"")&amp;"")="0","",TRIM(IFERROR(INDEX($A171:$Y171,MATCH(Lists!$J$4,$A$1:$Y$1,0)),"")&amp;"")),"")),IF(IFERROR(IF(TRIM(IFERROR(INDEX($A171:$Y171,MATCH(Lists!$J$5,$A$1:$Y$1,0)),"")&amp;"")="0","",TRIM(IFERROR(INDEX($A171:$Y171,MATCH(Lists!$J$5,$A$1:$Y$1,0)),"")&amp;"")),"")&lt;&gt;"",IFERROR(IF(TRIM(IFERROR(INDEX($A171:$Y171,MATCH(Lists!$J$5,$A$1:$Y$1,0)),"")&amp;"")="0","",TRIM(IFERROR(INDEX($A171:$Y171,MATCH(Lists!$J$5,$A$1:$Y$1,0)),"")&amp;"")),""),"(unknown)")))</f>
        <v/>
      </c>
      <c r="AF171" s="22">
        <f>IF(AE171="","",IF(IFERROR(IF(TRIM(IFERROR(INDEX($A171:$Y171,MATCH(Lists!$J$6,$A$1:$Y$1,0)),"")&amp;"")="0","",TRIM(IFERROR(INDEX($A171:$Y171,MATCH(Lists!$J$6,$A$1:$Y$1,0)),"")&amp;"")),"")=Lists!$J$7,1,0))</f>
        <v/>
      </c>
      <c r="AG171" s="30">
        <f>IF(AE171="","",IFERROR(IF(ISNUMBER(IFERROR(INDEX($A171:$Y171,MATCH(Lists!$J$3,$A$1:$Y$1,0)),"")),INT(IFERROR(INDEX($A171:$Y171,MATCH(Lists!$J$3,$A$1:$Y$1,0)),"")),DATE(VALUE(LEFT(IFERROR(INDEX($A171:$Y171,MATCH(Lists!$J$3,$A$1:$Y$1,0)),""),4)),VALUE(MID(IFERROR(INDEX($A171:$Y171,MATCH(Lists!$J$3,$A$1:$Y$1,0)),""),6,2)),VALUE(MID(IFERROR(INDEX($A171:$Y171,MATCH(Lists!$J$3,$A$1:$Y$1,0)),""),9,2)))),""))</f>
        <v/>
      </c>
      <c r="AH171" s="22">
        <f>IF(AE171="",0,1)</f>
        <v/>
      </c>
    </row>
    <row r="172">
      <c r="Z172" s="28" t="n"/>
      <c r="AA172" s="23" t="n"/>
      <c r="AB172" s="23" t="n"/>
      <c r="AC172" s="31" t="n"/>
      <c r="AD172" s="28" t="n"/>
      <c r="AE172" s="22">
        <f>IF(COUNTA($A172:$Y172)=0,"",IF(IFERROR(IF(TRIM(IFERROR(INDEX($A172:$Y172,MATCH(Lists!$J$4,$A$1:$Y$1,0)),"")&amp;"")="0","",TRIM(IFERROR(INDEX($A172:$Y172,MATCH(Lists!$J$4,$A$1:$Y$1,0)),"")&amp;"")),"")&lt;&gt;"",LOWER(IFERROR(IF(TRIM(IFERROR(INDEX($A172:$Y172,MATCH(Lists!$J$4,$A$1:$Y$1,0)),"")&amp;"")="0","",TRIM(IFERROR(INDEX($A172:$Y172,MATCH(Lists!$J$4,$A$1:$Y$1,0)),"")&amp;"")),"")),IF(IFERROR(IF(TRIM(IFERROR(INDEX($A172:$Y172,MATCH(Lists!$J$5,$A$1:$Y$1,0)),"")&amp;"")="0","",TRIM(IFERROR(INDEX($A172:$Y172,MATCH(Lists!$J$5,$A$1:$Y$1,0)),"")&amp;"")),"")&lt;&gt;"",IFERROR(IF(TRIM(IFERROR(INDEX($A172:$Y172,MATCH(Lists!$J$5,$A$1:$Y$1,0)),"")&amp;"")="0","",TRIM(IFERROR(INDEX($A172:$Y172,MATCH(Lists!$J$5,$A$1:$Y$1,0)),"")&amp;"")),""),"(unknown)")))</f>
        <v/>
      </c>
      <c r="AF172" s="22">
        <f>IF(AE172="","",IF(IFERROR(IF(TRIM(IFERROR(INDEX($A172:$Y172,MATCH(Lists!$J$6,$A$1:$Y$1,0)),"")&amp;"")="0","",TRIM(IFERROR(INDEX($A172:$Y172,MATCH(Lists!$J$6,$A$1:$Y$1,0)),"")&amp;"")),"")=Lists!$J$7,1,0))</f>
        <v/>
      </c>
      <c r="AG172" s="30">
        <f>IF(AE172="","",IFERROR(IF(ISNUMBER(IFERROR(INDEX($A172:$Y172,MATCH(Lists!$J$3,$A$1:$Y$1,0)),"")),INT(IFERROR(INDEX($A172:$Y172,MATCH(Lists!$J$3,$A$1:$Y$1,0)),"")),DATE(VALUE(LEFT(IFERROR(INDEX($A172:$Y172,MATCH(Lists!$J$3,$A$1:$Y$1,0)),""),4)),VALUE(MID(IFERROR(INDEX($A172:$Y172,MATCH(Lists!$J$3,$A$1:$Y$1,0)),""),6,2)),VALUE(MID(IFERROR(INDEX($A172:$Y172,MATCH(Lists!$J$3,$A$1:$Y$1,0)),""),9,2)))),""))</f>
        <v/>
      </c>
      <c r="AH172" s="22">
        <f>IF(AE172="",0,1)</f>
        <v/>
      </c>
    </row>
    <row r="173">
      <c r="Z173" s="28" t="n"/>
      <c r="AA173" s="23" t="n"/>
      <c r="AB173" s="23" t="n"/>
      <c r="AC173" s="31" t="n"/>
      <c r="AD173" s="28" t="n"/>
      <c r="AE173" s="22">
        <f>IF(COUNTA($A173:$Y173)=0,"",IF(IFERROR(IF(TRIM(IFERROR(INDEX($A173:$Y173,MATCH(Lists!$J$4,$A$1:$Y$1,0)),"")&amp;"")="0","",TRIM(IFERROR(INDEX($A173:$Y173,MATCH(Lists!$J$4,$A$1:$Y$1,0)),"")&amp;"")),"")&lt;&gt;"",LOWER(IFERROR(IF(TRIM(IFERROR(INDEX($A173:$Y173,MATCH(Lists!$J$4,$A$1:$Y$1,0)),"")&amp;"")="0","",TRIM(IFERROR(INDEX($A173:$Y173,MATCH(Lists!$J$4,$A$1:$Y$1,0)),"")&amp;"")),"")),IF(IFERROR(IF(TRIM(IFERROR(INDEX($A173:$Y173,MATCH(Lists!$J$5,$A$1:$Y$1,0)),"")&amp;"")="0","",TRIM(IFERROR(INDEX($A173:$Y173,MATCH(Lists!$J$5,$A$1:$Y$1,0)),"")&amp;"")),"")&lt;&gt;"",IFERROR(IF(TRIM(IFERROR(INDEX($A173:$Y173,MATCH(Lists!$J$5,$A$1:$Y$1,0)),"")&amp;"")="0","",TRIM(IFERROR(INDEX($A173:$Y173,MATCH(Lists!$J$5,$A$1:$Y$1,0)),"")&amp;"")),""),"(unknown)")))</f>
        <v/>
      </c>
      <c r="AF173" s="22">
        <f>IF(AE173="","",IF(IFERROR(IF(TRIM(IFERROR(INDEX($A173:$Y173,MATCH(Lists!$J$6,$A$1:$Y$1,0)),"")&amp;"")="0","",TRIM(IFERROR(INDEX($A173:$Y173,MATCH(Lists!$J$6,$A$1:$Y$1,0)),"")&amp;"")),"")=Lists!$J$7,1,0))</f>
        <v/>
      </c>
      <c r="AG173" s="30">
        <f>IF(AE173="","",IFERROR(IF(ISNUMBER(IFERROR(INDEX($A173:$Y173,MATCH(Lists!$J$3,$A$1:$Y$1,0)),"")),INT(IFERROR(INDEX($A173:$Y173,MATCH(Lists!$J$3,$A$1:$Y$1,0)),"")),DATE(VALUE(LEFT(IFERROR(INDEX($A173:$Y173,MATCH(Lists!$J$3,$A$1:$Y$1,0)),""),4)),VALUE(MID(IFERROR(INDEX($A173:$Y173,MATCH(Lists!$J$3,$A$1:$Y$1,0)),""),6,2)),VALUE(MID(IFERROR(INDEX($A173:$Y173,MATCH(Lists!$J$3,$A$1:$Y$1,0)),""),9,2)))),""))</f>
        <v/>
      </c>
      <c r="AH173" s="22">
        <f>IF(AE173="",0,1)</f>
        <v/>
      </c>
    </row>
    <row r="174">
      <c r="Z174" s="28" t="n"/>
      <c r="AA174" s="23" t="n"/>
      <c r="AB174" s="23" t="n"/>
      <c r="AC174" s="31" t="n"/>
      <c r="AD174" s="28" t="n"/>
      <c r="AE174" s="22">
        <f>IF(COUNTA($A174:$Y174)=0,"",IF(IFERROR(IF(TRIM(IFERROR(INDEX($A174:$Y174,MATCH(Lists!$J$4,$A$1:$Y$1,0)),"")&amp;"")="0","",TRIM(IFERROR(INDEX($A174:$Y174,MATCH(Lists!$J$4,$A$1:$Y$1,0)),"")&amp;"")),"")&lt;&gt;"",LOWER(IFERROR(IF(TRIM(IFERROR(INDEX($A174:$Y174,MATCH(Lists!$J$4,$A$1:$Y$1,0)),"")&amp;"")="0","",TRIM(IFERROR(INDEX($A174:$Y174,MATCH(Lists!$J$4,$A$1:$Y$1,0)),"")&amp;"")),"")),IF(IFERROR(IF(TRIM(IFERROR(INDEX($A174:$Y174,MATCH(Lists!$J$5,$A$1:$Y$1,0)),"")&amp;"")="0","",TRIM(IFERROR(INDEX($A174:$Y174,MATCH(Lists!$J$5,$A$1:$Y$1,0)),"")&amp;"")),"")&lt;&gt;"",IFERROR(IF(TRIM(IFERROR(INDEX($A174:$Y174,MATCH(Lists!$J$5,$A$1:$Y$1,0)),"")&amp;"")="0","",TRIM(IFERROR(INDEX($A174:$Y174,MATCH(Lists!$J$5,$A$1:$Y$1,0)),"")&amp;"")),""),"(unknown)")))</f>
        <v/>
      </c>
      <c r="AF174" s="22">
        <f>IF(AE174="","",IF(IFERROR(IF(TRIM(IFERROR(INDEX($A174:$Y174,MATCH(Lists!$J$6,$A$1:$Y$1,0)),"")&amp;"")="0","",TRIM(IFERROR(INDEX($A174:$Y174,MATCH(Lists!$J$6,$A$1:$Y$1,0)),"")&amp;"")),"")=Lists!$J$7,1,0))</f>
        <v/>
      </c>
      <c r="AG174" s="30">
        <f>IF(AE174="","",IFERROR(IF(ISNUMBER(IFERROR(INDEX($A174:$Y174,MATCH(Lists!$J$3,$A$1:$Y$1,0)),"")),INT(IFERROR(INDEX($A174:$Y174,MATCH(Lists!$J$3,$A$1:$Y$1,0)),"")),DATE(VALUE(LEFT(IFERROR(INDEX($A174:$Y174,MATCH(Lists!$J$3,$A$1:$Y$1,0)),""),4)),VALUE(MID(IFERROR(INDEX($A174:$Y174,MATCH(Lists!$J$3,$A$1:$Y$1,0)),""),6,2)),VALUE(MID(IFERROR(INDEX($A174:$Y174,MATCH(Lists!$J$3,$A$1:$Y$1,0)),""),9,2)))),""))</f>
        <v/>
      </c>
      <c r="AH174" s="22">
        <f>IF(AE174="",0,1)</f>
        <v/>
      </c>
    </row>
    <row r="175">
      <c r="Z175" s="28" t="n"/>
      <c r="AA175" s="23" t="n"/>
      <c r="AB175" s="23" t="n"/>
      <c r="AC175" s="31" t="n"/>
      <c r="AD175" s="28" t="n"/>
      <c r="AE175" s="22">
        <f>IF(COUNTA($A175:$Y175)=0,"",IF(IFERROR(IF(TRIM(IFERROR(INDEX($A175:$Y175,MATCH(Lists!$J$4,$A$1:$Y$1,0)),"")&amp;"")="0","",TRIM(IFERROR(INDEX($A175:$Y175,MATCH(Lists!$J$4,$A$1:$Y$1,0)),"")&amp;"")),"")&lt;&gt;"",LOWER(IFERROR(IF(TRIM(IFERROR(INDEX($A175:$Y175,MATCH(Lists!$J$4,$A$1:$Y$1,0)),"")&amp;"")="0","",TRIM(IFERROR(INDEX($A175:$Y175,MATCH(Lists!$J$4,$A$1:$Y$1,0)),"")&amp;"")),"")),IF(IFERROR(IF(TRIM(IFERROR(INDEX($A175:$Y175,MATCH(Lists!$J$5,$A$1:$Y$1,0)),"")&amp;"")="0","",TRIM(IFERROR(INDEX($A175:$Y175,MATCH(Lists!$J$5,$A$1:$Y$1,0)),"")&amp;"")),"")&lt;&gt;"",IFERROR(IF(TRIM(IFERROR(INDEX($A175:$Y175,MATCH(Lists!$J$5,$A$1:$Y$1,0)),"")&amp;"")="0","",TRIM(IFERROR(INDEX($A175:$Y175,MATCH(Lists!$J$5,$A$1:$Y$1,0)),"")&amp;"")),""),"(unknown)")))</f>
        <v/>
      </c>
      <c r="AF175" s="22">
        <f>IF(AE175="","",IF(IFERROR(IF(TRIM(IFERROR(INDEX($A175:$Y175,MATCH(Lists!$J$6,$A$1:$Y$1,0)),"")&amp;"")="0","",TRIM(IFERROR(INDEX($A175:$Y175,MATCH(Lists!$J$6,$A$1:$Y$1,0)),"")&amp;"")),"")=Lists!$J$7,1,0))</f>
        <v/>
      </c>
      <c r="AG175" s="30">
        <f>IF(AE175="","",IFERROR(IF(ISNUMBER(IFERROR(INDEX($A175:$Y175,MATCH(Lists!$J$3,$A$1:$Y$1,0)),"")),INT(IFERROR(INDEX($A175:$Y175,MATCH(Lists!$J$3,$A$1:$Y$1,0)),"")),DATE(VALUE(LEFT(IFERROR(INDEX($A175:$Y175,MATCH(Lists!$J$3,$A$1:$Y$1,0)),""),4)),VALUE(MID(IFERROR(INDEX($A175:$Y175,MATCH(Lists!$J$3,$A$1:$Y$1,0)),""),6,2)),VALUE(MID(IFERROR(INDEX($A175:$Y175,MATCH(Lists!$J$3,$A$1:$Y$1,0)),""),9,2)))),""))</f>
        <v/>
      </c>
      <c r="AH175" s="22">
        <f>IF(AE175="",0,1)</f>
        <v/>
      </c>
    </row>
    <row r="176">
      <c r="Z176" s="28" t="n"/>
      <c r="AA176" s="23" t="n"/>
      <c r="AB176" s="23" t="n"/>
      <c r="AC176" s="31" t="n"/>
      <c r="AD176" s="28" t="n"/>
      <c r="AE176" s="22">
        <f>IF(COUNTA($A176:$Y176)=0,"",IF(IFERROR(IF(TRIM(IFERROR(INDEX($A176:$Y176,MATCH(Lists!$J$4,$A$1:$Y$1,0)),"")&amp;"")="0","",TRIM(IFERROR(INDEX($A176:$Y176,MATCH(Lists!$J$4,$A$1:$Y$1,0)),"")&amp;"")),"")&lt;&gt;"",LOWER(IFERROR(IF(TRIM(IFERROR(INDEX($A176:$Y176,MATCH(Lists!$J$4,$A$1:$Y$1,0)),"")&amp;"")="0","",TRIM(IFERROR(INDEX($A176:$Y176,MATCH(Lists!$J$4,$A$1:$Y$1,0)),"")&amp;"")),"")),IF(IFERROR(IF(TRIM(IFERROR(INDEX($A176:$Y176,MATCH(Lists!$J$5,$A$1:$Y$1,0)),"")&amp;"")="0","",TRIM(IFERROR(INDEX($A176:$Y176,MATCH(Lists!$J$5,$A$1:$Y$1,0)),"")&amp;"")),"")&lt;&gt;"",IFERROR(IF(TRIM(IFERROR(INDEX($A176:$Y176,MATCH(Lists!$J$5,$A$1:$Y$1,0)),"")&amp;"")="0","",TRIM(IFERROR(INDEX($A176:$Y176,MATCH(Lists!$J$5,$A$1:$Y$1,0)),"")&amp;"")),""),"(unknown)")))</f>
        <v/>
      </c>
      <c r="AF176" s="22">
        <f>IF(AE176="","",IF(IFERROR(IF(TRIM(IFERROR(INDEX($A176:$Y176,MATCH(Lists!$J$6,$A$1:$Y$1,0)),"")&amp;"")="0","",TRIM(IFERROR(INDEX($A176:$Y176,MATCH(Lists!$J$6,$A$1:$Y$1,0)),"")&amp;"")),"")=Lists!$J$7,1,0))</f>
        <v/>
      </c>
      <c r="AG176" s="30">
        <f>IF(AE176="","",IFERROR(IF(ISNUMBER(IFERROR(INDEX($A176:$Y176,MATCH(Lists!$J$3,$A$1:$Y$1,0)),"")),INT(IFERROR(INDEX($A176:$Y176,MATCH(Lists!$J$3,$A$1:$Y$1,0)),"")),DATE(VALUE(LEFT(IFERROR(INDEX($A176:$Y176,MATCH(Lists!$J$3,$A$1:$Y$1,0)),""),4)),VALUE(MID(IFERROR(INDEX($A176:$Y176,MATCH(Lists!$J$3,$A$1:$Y$1,0)),""),6,2)),VALUE(MID(IFERROR(INDEX($A176:$Y176,MATCH(Lists!$J$3,$A$1:$Y$1,0)),""),9,2)))),""))</f>
        <v/>
      </c>
      <c r="AH176" s="22">
        <f>IF(AE176="",0,1)</f>
        <v/>
      </c>
    </row>
    <row r="177">
      <c r="Z177" s="28" t="n"/>
      <c r="AA177" s="23" t="n"/>
      <c r="AB177" s="23" t="n"/>
      <c r="AC177" s="31" t="n"/>
      <c r="AD177" s="28" t="n"/>
      <c r="AE177" s="22">
        <f>IF(COUNTA($A177:$Y177)=0,"",IF(IFERROR(IF(TRIM(IFERROR(INDEX($A177:$Y177,MATCH(Lists!$J$4,$A$1:$Y$1,0)),"")&amp;"")="0","",TRIM(IFERROR(INDEX($A177:$Y177,MATCH(Lists!$J$4,$A$1:$Y$1,0)),"")&amp;"")),"")&lt;&gt;"",LOWER(IFERROR(IF(TRIM(IFERROR(INDEX($A177:$Y177,MATCH(Lists!$J$4,$A$1:$Y$1,0)),"")&amp;"")="0","",TRIM(IFERROR(INDEX($A177:$Y177,MATCH(Lists!$J$4,$A$1:$Y$1,0)),"")&amp;"")),"")),IF(IFERROR(IF(TRIM(IFERROR(INDEX($A177:$Y177,MATCH(Lists!$J$5,$A$1:$Y$1,0)),"")&amp;"")="0","",TRIM(IFERROR(INDEX($A177:$Y177,MATCH(Lists!$J$5,$A$1:$Y$1,0)),"")&amp;"")),"")&lt;&gt;"",IFERROR(IF(TRIM(IFERROR(INDEX($A177:$Y177,MATCH(Lists!$J$5,$A$1:$Y$1,0)),"")&amp;"")="0","",TRIM(IFERROR(INDEX($A177:$Y177,MATCH(Lists!$J$5,$A$1:$Y$1,0)),"")&amp;"")),""),"(unknown)")))</f>
        <v/>
      </c>
      <c r="AF177" s="22">
        <f>IF(AE177="","",IF(IFERROR(IF(TRIM(IFERROR(INDEX($A177:$Y177,MATCH(Lists!$J$6,$A$1:$Y$1,0)),"")&amp;"")="0","",TRIM(IFERROR(INDEX($A177:$Y177,MATCH(Lists!$J$6,$A$1:$Y$1,0)),"")&amp;"")),"")=Lists!$J$7,1,0))</f>
        <v/>
      </c>
      <c r="AG177" s="30">
        <f>IF(AE177="","",IFERROR(IF(ISNUMBER(IFERROR(INDEX($A177:$Y177,MATCH(Lists!$J$3,$A$1:$Y$1,0)),"")),INT(IFERROR(INDEX($A177:$Y177,MATCH(Lists!$J$3,$A$1:$Y$1,0)),"")),DATE(VALUE(LEFT(IFERROR(INDEX($A177:$Y177,MATCH(Lists!$J$3,$A$1:$Y$1,0)),""),4)),VALUE(MID(IFERROR(INDEX($A177:$Y177,MATCH(Lists!$J$3,$A$1:$Y$1,0)),""),6,2)),VALUE(MID(IFERROR(INDEX($A177:$Y177,MATCH(Lists!$J$3,$A$1:$Y$1,0)),""),9,2)))),""))</f>
        <v/>
      </c>
      <c r="AH177" s="22">
        <f>IF(AE177="",0,1)</f>
        <v/>
      </c>
    </row>
    <row r="178">
      <c r="Z178" s="28" t="n"/>
      <c r="AA178" s="23" t="n"/>
      <c r="AB178" s="23" t="n"/>
      <c r="AC178" s="31" t="n"/>
      <c r="AD178" s="28" t="n"/>
      <c r="AE178" s="22">
        <f>IF(COUNTA($A178:$Y178)=0,"",IF(IFERROR(IF(TRIM(IFERROR(INDEX($A178:$Y178,MATCH(Lists!$J$4,$A$1:$Y$1,0)),"")&amp;"")="0","",TRIM(IFERROR(INDEX($A178:$Y178,MATCH(Lists!$J$4,$A$1:$Y$1,0)),"")&amp;"")),"")&lt;&gt;"",LOWER(IFERROR(IF(TRIM(IFERROR(INDEX($A178:$Y178,MATCH(Lists!$J$4,$A$1:$Y$1,0)),"")&amp;"")="0","",TRIM(IFERROR(INDEX($A178:$Y178,MATCH(Lists!$J$4,$A$1:$Y$1,0)),"")&amp;"")),"")),IF(IFERROR(IF(TRIM(IFERROR(INDEX($A178:$Y178,MATCH(Lists!$J$5,$A$1:$Y$1,0)),"")&amp;"")="0","",TRIM(IFERROR(INDEX($A178:$Y178,MATCH(Lists!$J$5,$A$1:$Y$1,0)),"")&amp;"")),"")&lt;&gt;"",IFERROR(IF(TRIM(IFERROR(INDEX($A178:$Y178,MATCH(Lists!$J$5,$A$1:$Y$1,0)),"")&amp;"")="0","",TRIM(IFERROR(INDEX($A178:$Y178,MATCH(Lists!$J$5,$A$1:$Y$1,0)),"")&amp;"")),""),"(unknown)")))</f>
        <v/>
      </c>
      <c r="AF178" s="22">
        <f>IF(AE178="","",IF(IFERROR(IF(TRIM(IFERROR(INDEX($A178:$Y178,MATCH(Lists!$J$6,$A$1:$Y$1,0)),"")&amp;"")="0","",TRIM(IFERROR(INDEX($A178:$Y178,MATCH(Lists!$J$6,$A$1:$Y$1,0)),"")&amp;"")),"")=Lists!$J$7,1,0))</f>
        <v/>
      </c>
      <c r="AG178" s="30">
        <f>IF(AE178="","",IFERROR(IF(ISNUMBER(IFERROR(INDEX($A178:$Y178,MATCH(Lists!$J$3,$A$1:$Y$1,0)),"")),INT(IFERROR(INDEX($A178:$Y178,MATCH(Lists!$J$3,$A$1:$Y$1,0)),"")),DATE(VALUE(LEFT(IFERROR(INDEX($A178:$Y178,MATCH(Lists!$J$3,$A$1:$Y$1,0)),""),4)),VALUE(MID(IFERROR(INDEX($A178:$Y178,MATCH(Lists!$J$3,$A$1:$Y$1,0)),""),6,2)),VALUE(MID(IFERROR(INDEX($A178:$Y178,MATCH(Lists!$J$3,$A$1:$Y$1,0)),""),9,2)))),""))</f>
        <v/>
      </c>
      <c r="AH178" s="22">
        <f>IF(AE178="",0,1)</f>
        <v/>
      </c>
    </row>
    <row r="179">
      <c r="Z179" s="28" t="n"/>
      <c r="AA179" s="23" t="n"/>
      <c r="AB179" s="23" t="n"/>
      <c r="AC179" s="31" t="n"/>
      <c r="AD179" s="28" t="n"/>
      <c r="AE179" s="22">
        <f>IF(COUNTA($A179:$Y179)=0,"",IF(IFERROR(IF(TRIM(IFERROR(INDEX($A179:$Y179,MATCH(Lists!$J$4,$A$1:$Y$1,0)),"")&amp;"")="0","",TRIM(IFERROR(INDEX($A179:$Y179,MATCH(Lists!$J$4,$A$1:$Y$1,0)),"")&amp;"")),"")&lt;&gt;"",LOWER(IFERROR(IF(TRIM(IFERROR(INDEX($A179:$Y179,MATCH(Lists!$J$4,$A$1:$Y$1,0)),"")&amp;"")="0","",TRIM(IFERROR(INDEX($A179:$Y179,MATCH(Lists!$J$4,$A$1:$Y$1,0)),"")&amp;"")),"")),IF(IFERROR(IF(TRIM(IFERROR(INDEX($A179:$Y179,MATCH(Lists!$J$5,$A$1:$Y$1,0)),"")&amp;"")="0","",TRIM(IFERROR(INDEX($A179:$Y179,MATCH(Lists!$J$5,$A$1:$Y$1,0)),"")&amp;"")),"")&lt;&gt;"",IFERROR(IF(TRIM(IFERROR(INDEX($A179:$Y179,MATCH(Lists!$J$5,$A$1:$Y$1,0)),"")&amp;"")="0","",TRIM(IFERROR(INDEX($A179:$Y179,MATCH(Lists!$J$5,$A$1:$Y$1,0)),"")&amp;"")),""),"(unknown)")))</f>
        <v/>
      </c>
      <c r="AF179" s="22">
        <f>IF(AE179="","",IF(IFERROR(IF(TRIM(IFERROR(INDEX($A179:$Y179,MATCH(Lists!$J$6,$A$1:$Y$1,0)),"")&amp;"")="0","",TRIM(IFERROR(INDEX($A179:$Y179,MATCH(Lists!$J$6,$A$1:$Y$1,0)),"")&amp;"")),"")=Lists!$J$7,1,0))</f>
        <v/>
      </c>
      <c r="AG179" s="30">
        <f>IF(AE179="","",IFERROR(IF(ISNUMBER(IFERROR(INDEX($A179:$Y179,MATCH(Lists!$J$3,$A$1:$Y$1,0)),"")),INT(IFERROR(INDEX($A179:$Y179,MATCH(Lists!$J$3,$A$1:$Y$1,0)),"")),DATE(VALUE(LEFT(IFERROR(INDEX($A179:$Y179,MATCH(Lists!$J$3,$A$1:$Y$1,0)),""),4)),VALUE(MID(IFERROR(INDEX($A179:$Y179,MATCH(Lists!$J$3,$A$1:$Y$1,0)),""),6,2)),VALUE(MID(IFERROR(INDEX($A179:$Y179,MATCH(Lists!$J$3,$A$1:$Y$1,0)),""),9,2)))),""))</f>
        <v/>
      </c>
      <c r="AH179" s="22">
        <f>IF(AE179="",0,1)</f>
        <v/>
      </c>
    </row>
    <row r="180">
      <c r="Z180" s="28" t="n"/>
      <c r="AA180" s="23" t="n"/>
      <c r="AB180" s="23" t="n"/>
      <c r="AC180" s="31" t="n"/>
      <c r="AD180" s="28" t="n"/>
      <c r="AE180" s="22">
        <f>IF(COUNTA($A180:$Y180)=0,"",IF(IFERROR(IF(TRIM(IFERROR(INDEX($A180:$Y180,MATCH(Lists!$J$4,$A$1:$Y$1,0)),"")&amp;"")="0","",TRIM(IFERROR(INDEX($A180:$Y180,MATCH(Lists!$J$4,$A$1:$Y$1,0)),"")&amp;"")),"")&lt;&gt;"",LOWER(IFERROR(IF(TRIM(IFERROR(INDEX($A180:$Y180,MATCH(Lists!$J$4,$A$1:$Y$1,0)),"")&amp;"")="0","",TRIM(IFERROR(INDEX($A180:$Y180,MATCH(Lists!$J$4,$A$1:$Y$1,0)),"")&amp;"")),"")),IF(IFERROR(IF(TRIM(IFERROR(INDEX($A180:$Y180,MATCH(Lists!$J$5,$A$1:$Y$1,0)),"")&amp;"")="0","",TRIM(IFERROR(INDEX($A180:$Y180,MATCH(Lists!$J$5,$A$1:$Y$1,0)),"")&amp;"")),"")&lt;&gt;"",IFERROR(IF(TRIM(IFERROR(INDEX($A180:$Y180,MATCH(Lists!$J$5,$A$1:$Y$1,0)),"")&amp;"")="0","",TRIM(IFERROR(INDEX($A180:$Y180,MATCH(Lists!$J$5,$A$1:$Y$1,0)),"")&amp;"")),""),"(unknown)")))</f>
        <v/>
      </c>
      <c r="AF180" s="22">
        <f>IF(AE180="","",IF(IFERROR(IF(TRIM(IFERROR(INDEX($A180:$Y180,MATCH(Lists!$J$6,$A$1:$Y$1,0)),"")&amp;"")="0","",TRIM(IFERROR(INDEX($A180:$Y180,MATCH(Lists!$J$6,$A$1:$Y$1,0)),"")&amp;"")),"")=Lists!$J$7,1,0))</f>
        <v/>
      </c>
      <c r="AG180" s="30">
        <f>IF(AE180="","",IFERROR(IF(ISNUMBER(IFERROR(INDEX($A180:$Y180,MATCH(Lists!$J$3,$A$1:$Y$1,0)),"")),INT(IFERROR(INDEX($A180:$Y180,MATCH(Lists!$J$3,$A$1:$Y$1,0)),"")),DATE(VALUE(LEFT(IFERROR(INDEX($A180:$Y180,MATCH(Lists!$J$3,$A$1:$Y$1,0)),""),4)),VALUE(MID(IFERROR(INDEX($A180:$Y180,MATCH(Lists!$J$3,$A$1:$Y$1,0)),""),6,2)),VALUE(MID(IFERROR(INDEX($A180:$Y180,MATCH(Lists!$J$3,$A$1:$Y$1,0)),""),9,2)))),""))</f>
        <v/>
      </c>
      <c r="AH180" s="22">
        <f>IF(AE180="",0,1)</f>
        <v/>
      </c>
    </row>
    <row r="181">
      <c r="Z181" s="28" t="n"/>
      <c r="AA181" s="23" t="n"/>
      <c r="AB181" s="23" t="n"/>
      <c r="AC181" s="31" t="n"/>
      <c r="AD181" s="28" t="n"/>
      <c r="AE181" s="22">
        <f>IF(COUNTA($A181:$Y181)=0,"",IF(IFERROR(IF(TRIM(IFERROR(INDEX($A181:$Y181,MATCH(Lists!$J$4,$A$1:$Y$1,0)),"")&amp;"")="0","",TRIM(IFERROR(INDEX($A181:$Y181,MATCH(Lists!$J$4,$A$1:$Y$1,0)),"")&amp;"")),"")&lt;&gt;"",LOWER(IFERROR(IF(TRIM(IFERROR(INDEX($A181:$Y181,MATCH(Lists!$J$4,$A$1:$Y$1,0)),"")&amp;"")="0","",TRIM(IFERROR(INDEX($A181:$Y181,MATCH(Lists!$J$4,$A$1:$Y$1,0)),"")&amp;"")),"")),IF(IFERROR(IF(TRIM(IFERROR(INDEX($A181:$Y181,MATCH(Lists!$J$5,$A$1:$Y$1,0)),"")&amp;"")="0","",TRIM(IFERROR(INDEX($A181:$Y181,MATCH(Lists!$J$5,$A$1:$Y$1,0)),"")&amp;"")),"")&lt;&gt;"",IFERROR(IF(TRIM(IFERROR(INDEX($A181:$Y181,MATCH(Lists!$J$5,$A$1:$Y$1,0)),"")&amp;"")="0","",TRIM(IFERROR(INDEX($A181:$Y181,MATCH(Lists!$J$5,$A$1:$Y$1,0)),"")&amp;"")),""),"(unknown)")))</f>
        <v/>
      </c>
      <c r="AF181" s="22">
        <f>IF(AE181="","",IF(IFERROR(IF(TRIM(IFERROR(INDEX($A181:$Y181,MATCH(Lists!$J$6,$A$1:$Y$1,0)),"")&amp;"")="0","",TRIM(IFERROR(INDEX($A181:$Y181,MATCH(Lists!$J$6,$A$1:$Y$1,0)),"")&amp;"")),"")=Lists!$J$7,1,0))</f>
        <v/>
      </c>
      <c r="AG181" s="30">
        <f>IF(AE181="","",IFERROR(IF(ISNUMBER(IFERROR(INDEX($A181:$Y181,MATCH(Lists!$J$3,$A$1:$Y$1,0)),"")),INT(IFERROR(INDEX($A181:$Y181,MATCH(Lists!$J$3,$A$1:$Y$1,0)),"")),DATE(VALUE(LEFT(IFERROR(INDEX($A181:$Y181,MATCH(Lists!$J$3,$A$1:$Y$1,0)),""),4)),VALUE(MID(IFERROR(INDEX($A181:$Y181,MATCH(Lists!$J$3,$A$1:$Y$1,0)),""),6,2)),VALUE(MID(IFERROR(INDEX($A181:$Y181,MATCH(Lists!$J$3,$A$1:$Y$1,0)),""),9,2)))),""))</f>
        <v/>
      </c>
      <c r="AH181" s="22">
        <f>IF(AE181="",0,1)</f>
        <v/>
      </c>
    </row>
    <row r="182">
      <c r="Z182" s="28" t="n"/>
      <c r="AA182" s="23" t="n"/>
      <c r="AB182" s="23" t="n"/>
      <c r="AC182" s="31" t="n"/>
      <c r="AD182" s="28" t="n"/>
      <c r="AE182" s="22">
        <f>IF(COUNTA($A182:$Y182)=0,"",IF(IFERROR(IF(TRIM(IFERROR(INDEX($A182:$Y182,MATCH(Lists!$J$4,$A$1:$Y$1,0)),"")&amp;"")="0","",TRIM(IFERROR(INDEX($A182:$Y182,MATCH(Lists!$J$4,$A$1:$Y$1,0)),"")&amp;"")),"")&lt;&gt;"",LOWER(IFERROR(IF(TRIM(IFERROR(INDEX($A182:$Y182,MATCH(Lists!$J$4,$A$1:$Y$1,0)),"")&amp;"")="0","",TRIM(IFERROR(INDEX($A182:$Y182,MATCH(Lists!$J$4,$A$1:$Y$1,0)),"")&amp;"")),"")),IF(IFERROR(IF(TRIM(IFERROR(INDEX($A182:$Y182,MATCH(Lists!$J$5,$A$1:$Y$1,0)),"")&amp;"")="0","",TRIM(IFERROR(INDEX($A182:$Y182,MATCH(Lists!$J$5,$A$1:$Y$1,0)),"")&amp;"")),"")&lt;&gt;"",IFERROR(IF(TRIM(IFERROR(INDEX($A182:$Y182,MATCH(Lists!$J$5,$A$1:$Y$1,0)),"")&amp;"")="0","",TRIM(IFERROR(INDEX($A182:$Y182,MATCH(Lists!$J$5,$A$1:$Y$1,0)),"")&amp;"")),""),"(unknown)")))</f>
        <v/>
      </c>
      <c r="AF182" s="22">
        <f>IF(AE182="","",IF(IFERROR(IF(TRIM(IFERROR(INDEX($A182:$Y182,MATCH(Lists!$J$6,$A$1:$Y$1,0)),"")&amp;"")="0","",TRIM(IFERROR(INDEX($A182:$Y182,MATCH(Lists!$J$6,$A$1:$Y$1,0)),"")&amp;"")),"")=Lists!$J$7,1,0))</f>
        <v/>
      </c>
      <c r="AG182" s="30">
        <f>IF(AE182="","",IFERROR(IF(ISNUMBER(IFERROR(INDEX($A182:$Y182,MATCH(Lists!$J$3,$A$1:$Y$1,0)),"")),INT(IFERROR(INDEX($A182:$Y182,MATCH(Lists!$J$3,$A$1:$Y$1,0)),"")),DATE(VALUE(LEFT(IFERROR(INDEX($A182:$Y182,MATCH(Lists!$J$3,$A$1:$Y$1,0)),""),4)),VALUE(MID(IFERROR(INDEX($A182:$Y182,MATCH(Lists!$J$3,$A$1:$Y$1,0)),""),6,2)),VALUE(MID(IFERROR(INDEX($A182:$Y182,MATCH(Lists!$J$3,$A$1:$Y$1,0)),""),9,2)))),""))</f>
        <v/>
      </c>
      <c r="AH182" s="22">
        <f>IF(AE182="",0,1)</f>
        <v/>
      </c>
    </row>
    <row r="183">
      <c r="Z183" s="28" t="n"/>
      <c r="AA183" s="23" t="n"/>
      <c r="AB183" s="23" t="n"/>
      <c r="AC183" s="31" t="n"/>
      <c r="AD183" s="28" t="n"/>
      <c r="AE183" s="22">
        <f>IF(COUNTA($A183:$Y183)=0,"",IF(IFERROR(IF(TRIM(IFERROR(INDEX($A183:$Y183,MATCH(Lists!$J$4,$A$1:$Y$1,0)),"")&amp;"")="0","",TRIM(IFERROR(INDEX($A183:$Y183,MATCH(Lists!$J$4,$A$1:$Y$1,0)),"")&amp;"")),"")&lt;&gt;"",LOWER(IFERROR(IF(TRIM(IFERROR(INDEX($A183:$Y183,MATCH(Lists!$J$4,$A$1:$Y$1,0)),"")&amp;"")="0","",TRIM(IFERROR(INDEX($A183:$Y183,MATCH(Lists!$J$4,$A$1:$Y$1,0)),"")&amp;"")),"")),IF(IFERROR(IF(TRIM(IFERROR(INDEX($A183:$Y183,MATCH(Lists!$J$5,$A$1:$Y$1,0)),"")&amp;"")="0","",TRIM(IFERROR(INDEX($A183:$Y183,MATCH(Lists!$J$5,$A$1:$Y$1,0)),"")&amp;"")),"")&lt;&gt;"",IFERROR(IF(TRIM(IFERROR(INDEX($A183:$Y183,MATCH(Lists!$J$5,$A$1:$Y$1,0)),"")&amp;"")="0","",TRIM(IFERROR(INDEX($A183:$Y183,MATCH(Lists!$J$5,$A$1:$Y$1,0)),"")&amp;"")),""),"(unknown)")))</f>
        <v/>
      </c>
      <c r="AF183" s="22">
        <f>IF(AE183="","",IF(IFERROR(IF(TRIM(IFERROR(INDEX($A183:$Y183,MATCH(Lists!$J$6,$A$1:$Y$1,0)),"")&amp;"")="0","",TRIM(IFERROR(INDEX($A183:$Y183,MATCH(Lists!$J$6,$A$1:$Y$1,0)),"")&amp;"")),"")=Lists!$J$7,1,0))</f>
        <v/>
      </c>
      <c r="AG183" s="30">
        <f>IF(AE183="","",IFERROR(IF(ISNUMBER(IFERROR(INDEX($A183:$Y183,MATCH(Lists!$J$3,$A$1:$Y$1,0)),"")),INT(IFERROR(INDEX($A183:$Y183,MATCH(Lists!$J$3,$A$1:$Y$1,0)),"")),DATE(VALUE(LEFT(IFERROR(INDEX($A183:$Y183,MATCH(Lists!$J$3,$A$1:$Y$1,0)),""),4)),VALUE(MID(IFERROR(INDEX($A183:$Y183,MATCH(Lists!$J$3,$A$1:$Y$1,0)),""),6,2)),VALUE(MID(IFERROR(INDEX($A183:$Y183,MATCH(Lists!$J$3,$A$1:$Y$1,0)),""),9,2)))),""))</f>
        <v/>
      </c>
      <c r="AH183" s="22">
        <f>IF(AE183="",0,1)</f>
        <v/>
      </c>
    </row>
    <row r="184">
      <c r="Z184" s="28" t="n"/>
      <c r="AA184" s="23" t="n"/>
      <c r="AB184" s="23" t="n"/>
      <c r="AC184" s="31" t="n"/>
      <c r="AD184" s="28" t="n"/>
      <c r="AE184" s="22">
        <f>IF(COUNTA($A184:$Y184)=0,"",IF(IFERROR(IF(TRIM(IFERROR(INDEX($A184:$Y184,MATCH(Lists!$J$4,$A$1:$Y$1,0)),"")&amp;"")="0","",TRIM(IFERROR(INDEX($A184:$Y184,MATCH(Lists!$J$4,$A$1:$Y$1,0)),"")&amp;"")),"")&lt;&gt;"",LOWER(IFERROR(IF(TRIM(IFERROR(INDEX($A184:$Y184,MATCH(Lists!$J$4,$A$1:$Y$1,0)),"")&amp;"")="0","",TRIM(IFERROR(INDEX($A184:$Y184,MATCH(Lists!$J$4,$A$1:$Y$1,0)),"")&amp;"")),"")),IF(IFERROR(IF(TRIM(IFERROR(INDEX($A184:$Y184,MATCH(Lists!$J$5,$A$1:$Y$1,0)),"")&amp;"")="0","",TRIM(IFERROR(INDEX($A184:$Y184,MATCH(Lists!$J$5,$A$1:$Y$1,0)),"")&amp;"")),"")&lt;&gt;"",IFERROR(IF(TRIM(IFERROR(INDEX($A184:$Y184,MATCH(Lists!$J$5,$A$1:$Y$1,0)),"")&amp;"")="0","",TRIM(IFERROR(INDEX($A184:$Y184,MATCH(Lists!$J$5,$A$1:$Y$1,0)),"")&amp;"")),""),"(unknown)")))</f>
        <v/>
      </c>
      <c r="AF184" s="22">
        <f>IF(AE184="","",IF(IFERROR(IF(TRIM(IFERROR(INDEX($A184:$Y184,MATCH(Lists!$J$6,$A$1:$Y$1,0)),"")&amp;"")="0","",TRIM(IFERROR(INDEX($A184:$Y184,MATCH(Lists!$J$6,$A$1:$Y$1,0)),"")&amp;"")),"")=Lists!$J$7,1,0))</f>
        <v/>
      </c>
      <c r="AG184" s="30">
        <f>IF(AE184="","",IFERROR(IF(ISNUMBER(IFERROR(INDEX($A184:$Y184,MATCH(Lists!$J$3,$A$1:$Y$1,0)),"")),INT(IFERROR(INDEX($A184:$Y184,MATCH(Lists!$J$3,$A$1:$Y$1,0)),"")),DATE(VALUE(LEFT(IFERROR(INDEX($A184:$Y184,MATCH(Lists!$J$3,$A$1:$Y$1,0)),""),4)),VALUE(MID(IFERROR(INDEX($A184:$Y184,MATCH(Lists!$J$3,$A$1:$Y$1,0)),""),6,2)),VALUE(MID(IFERROR(INDEX($A184:$Y184,MATCH(Lists!$J$3,$A$1:$Y$1,0)),""),9,2)))),""))</f>
        <v/>
      </c>
      <c r="AH184" s="22">
        <f>IF(AE184="",0,1)</f>
        <v/>
      </c>
    </row>
    <row r="185">
      <c r="Z185" s="28" t="n"/>
      <c r="AA185" s="23" t="n"/>
      <c r="AB185" s="23" t="n"/>
      <c r="AC185" s="31" t="n"/>
      <c r="AD185" s="28" t="n"/>
      <c r="AE185" s="22">
        <f>IF(COUNTA($A185:$Y185)=0,"",IF(IFERROR(IF(TRIM(IFERROR(INDEX($A185:$Y185,MATCH(Lists!$J$4,$A$1:$Y$1,0)),"")&amp;"")="0","",TRIM(IFERROR(INDEX($A185:$Y185,MATCH(Lists!$J$4,$A$1:$Y$1,0)),"")&amp;"")),"")&lt;&gt;"",LOWER(IFERROR(IF(TRIM(IFERROR(INDEX($A185:$Y185,MATCH(Lists!$J$4,$A$1:$Y$1,0)),"")&amp;"")="0","",TRIM(IFERROR(INDEX($A185:$Y185,MATCH(Lists!$J$4,$A$1:$Y$1,0)),"")&amp;"")),"")),IF(IFERROR(IF(TRIM(IFERROR(INDEX($A185:$Y185,MATCH(Lists!$J$5,$A$1:$Y$1,0)),"")&amp;"")="0","",TRIM(IFERROR(INDEX($A185:$Y185,MATCH(Lists!$J$5,$A$1:$Y$1,0)),"")&amp;"")),"")&lt;&gt;"",IFERROR(IF(TRIM(IFERROR(INDEX($A185:$Y185,MATCH(Lists!$J$5,$A$1:$Y$1,0)),"")&amp;"")="0","",TRIM(IFERROR(INDEX($A185:$Y185,MATCH(Lists!$J$5,$A$1:$Y$1,0)),"")&amp;"")),""),"(unknown)")))</f>
        <v/>
      </c>
      <c r="AF185" s="22">
        <f>IF(AE185="","",IF(IFERROR(IF(TRIM(IFERROR(INDEX($A185:$Y185,MATCH(Lists!$J$6,$A$1:$Y$1,0)),"")&amp;"")="0","",TRIM(IFERROR(INDEX($A185:$Y185,MATCH(Lists!$J$6,$A$1:$Y$1,0)),"")&amp;"")),"")=Lists!$J$7,1,0))</f>
        <v/>
      </c>
      <c r="AG185" s="30">
        <f>IF(AE185="","",IFERROR(IF(ISNUMBER(IFERROR(INDEX($A185:$Y185,MATCH(Lists!$J$3,$A$1:$Y$1,0)),"")),INT(IFERROR(INDEX($A185:$Y185,MATCH(Lists!$J$3,$A$1:$Y$1,0)),"")),DATE(VALUE(LEFT(IFERROR(INDEX($A185:$Y185,MATCH(Lists!$J$3,$A$1:$Y$1,0)),""),4)),VALUE(MID(IFERROR(INDEX($A185:$Y185,MATCH(Lists!$J$3,$A$1:$Y$1,0)),""),6,2)),VALUE(MID(IFERROR(INDEX($A185:$Y185,MATCH(Lists!$J$3,$A$1:$Y$1,0)),""),9,2)))),""))</f>
        <v/>
      </c>
      <c r="AH185" s="22">
        <f>IF(AE185="",0,1)</f>
        <v/>
      </c>
    </row>
    <row r="186">
      <c r="Z186" s="28" t="n"/>
      <c r="AA186" s="23" t="n"/>
      <c r="AB186" s="23" t="n"/>
      <c r="AC186" s="31" t="n"/>
      <c r="AD186" s="28" t="n"/>
      <c r="AE186" s="22">
        <f>IF(COUNTA($A186:$Y186)=0,"",IF(IFERROR(IF(TRIM(IFERROR(INDEX($A186:$Y186,MATCH(Lists!$J$4,$A$1:$Y$1,0)),"")&amp;"")="0","",TRIM(IFERROR(INDEX($A186:$Y186,MATCH(Lists!$J$4,$A$1:$Y$1,0)),"")&amp;"")),"")&lt;&gt;"",LOWER(IFERROR(IF(TRIM(IFERROR(INDEX($A186:$Y186,MATCH(Lists!$J$4,$A$1:$Y$1,0)),"")&amp;"")="0","",TRIM(IFERROR(INDEX($A186:$Y186,MATCH(Lists!$J$4,$A$1:$Y$1,0)),"")&amp;"")),"")),IF(IFERROR(IF(TRIM(IFERROR(INDEX($A186:$Y186,MATCH(Lists!$J$5,$A$1:$Y$1,0)),"")&amp;"")="0","",TRIM(IFERROR(INDEX($A186:$Y186,MATCH(Lists!$J$5,$A$1:$Y$1,0)),"")&amp;"")),"")&lt;&gt;"",IFERROR(IF(TRIM(IFERROR(INDEX($A186:$Y186,MATCH(Lists!$J$5,$A$1:$Y$1,0)),"")&amp;"")="0","",TRIM(IFERROR(INDEX($A186:$Y186,MATCH(Lists!$J$5,$A$1:$Y$1,0)),"")&amp;"")),""),"(unknown)")))</f>
        <v/>
      </c>
      <c r="AF186" s="22">
        <f>IF(AE186="","",IF(IFERROR(IF(TRIM(IFERROR(INDEX($A186:$Y186,MATCH(Lists!$J$6,$A$1:$Y$1,0)),"")&amp;"")="0","",TRIM(IFERROR(INDEX($A186:$Y186,MATCH(Lists!$J$6,$A$1:$Y$1,0)),"")&amp;"")),"")=Lists!$J$7,1,0))</f>
        <v/>
      </c>
      <c r="AG186" s="30">
        <f>IF(AE186="","",IFERROR(IF(ISNUMBER(IFERROR(INDEX($A186:$Y186,MATCH(Lists!$J$3,$A$1:$Y$1,0)),"")),INT(IFERROR(INDEX($A186:$Y186,MATCH(Lists!$J$3,$A$1:$Y$1,0)),"")),DATE(VALUE(LEFT(IFERROR(INDEX($A186:$Y186,MATCH(Lists!$J$3,$A$1:$Y$1,0)),""),4)),VALUE(MID(IFERROR(INDEX($A186:$Y186,MATCH(Lists!$J$3,$A$1:$Y$1,0)),""),6,2)),VALUE(MID(IFERROR(INDEX($A186:$Y186,MATCH(Lists!$J$3,$A$1:$Y$1,0)),""),9,2)))),""))</f>
        <v/>
      </c>
      <c r="AH186" s="22">
        <f>IF(AE186="",0,1)</f>
        <v/>
      </c>
    </row>
    <row r="187">
      <c r="Z187" s="28" t="n"/>
      <c r="AA187" s="23" t="n"/>
      <c r="AB187" s="23" t="n"/>
      <c r="AC187" s="31" t="n"/>
      <c r="AD187" s="28" t="n"/>
      <c r="AE187" s="22">
        <f>IF(COUNTA($A187:$Y187)=0,"",IF(IFERROR(IF(TRIM(IFERROR(INDEX($A187:$Y187,MATCH(Lists!$J$4,$A$1:$Y$1,0)),"")&amp;"")="0","",TRIM(IFERROR(INDEX($A187:$Y187,MATCH(Lists!$J$4,$A$1:$Y$1,0)),"")&amp;"")),"")&lt;&gt;"",LOWER(IFERROR(IF(TRIM(IFERROR(INDEX($A187:$Y187,MATCH(Lists!$J$4,$A$1:$Y$1,0)),"")&amp;"")="0","",TRIM(IFERROR(INDEX($A187:$Y187,MATCH(Lists!$J$4,$A$1:$Y$1,0)),"")&amp;"")),"")),IF(IFERROR(IF(TRIM(IFERROR(INDEX($A187:$Y187,MATCH(Lists!$J$5,$A$1:$Y$1,0)),"")&amp;"")="0","",TRIM(IFERROR(INDEX($A187:$Y187,MATCH(Lists!$J$5,$A$1:$Y$1,0)),"")&amp;"")),"")&lt;&gt;"",IFERROR(IF(TRIM(IFERROR(INDEX($A187:$Y187,MATCH(Lists!$J$5,$A$1:$Y$1,0)),"")&amp;"")="0","",TRIM(IFERROR(INDEX($A187:$Y187,MATCH(Lists!$J$5,$A$1:$Y$1,0)),"")&amp;"")),""),"(unknown)")))</f>
        <v/>
      </c>
      <c r="AF187" s="22">
        <f>IF(AE187="","",IF(IFERROR(IF(TRIM(IFERROR(INDEX($A187:$Y187,MATCH(Lists!$J$6,$A$1:$Y$1,0)),"")&amp;"")="0","",TRIM(IFERROR(INDEX($A187:$Y187,MATCH(Lists!$J$6,$A$1:$Y$1,0)),"")&amp;"")),"")=Lists!$J$7,1,0))</f>
        <v/>
      </c>
      <c r="AG187" s="30">
        <f>IF(AE187="","",IFERROR(IF(ISNUMBER(IFERROR(INDEX($A187:$Y187,MATCH(Lists!$J$3,$A$1:$Y$1,0)),"")),INT(IFERROR(INDEX($A187:$Y187,MATCH(Lists!$J$3,$A$1:$Y$1,0)),"")),DATE(VALUE(LEFT(IFERROR(INDEX($A187:$Y187,MATCH(Lists!$J$3,$A$1:$Y$1,0)),""),4)),VALUE(MID(IFERROR(INDEX($A187:$Y187,MATCH(Lists!$J$3,$A$1:$Y$1,0)),""),6,2)),VALUE(MID(IFERROR(INDEX($A187:$Y187,MATCH(Lists!$J$3,$A$1:$Y$1,0)),""),9,2)))),""))</f>
        <v/>
      </c>
      <c r="AH187" s="22">
        <f>IF(AE187="",0,1)</f>
        <v/>
      </c>
    </row>
    <row r="188">
      <c r="Z188" s="28" t="n"/>
      <c r="AA188" s="23" t="n"/>
      <c r="AB188" s="23" t="n"/>
      <c r="AC188" s="31" t="n"/>
      <c r="AD188" s="28" t="n"/>
      <c r="AE188" s="22">
        <f>IF(COUNTA($A188:$Y188)=0,"",IF(IFERROR(IF(TRIM(IFERROR(INDEX($A188:$Y188,MATCH(Lists!$J$4,$A$1:$Y$1,0)),"")&amp;"")="0","",TRIM(IFERROR(INDEX($A188:$Y188,MATCH(Lists!$J$4,$A$1:$Y$1,0)),"")&amp;"")),"")&lt;&gt;"",LOWER(IFERROR(IF(TRIM(IFERROR(INDEX($A188:$Y188,MATCH(Lists!$J$4,$A$1:$Y$1,0)),"")&amp;"")="0","",TRIM(IFERROR(INDEX($A188:$Y188,MATCH(Lists!$J$4,$A$1:$Y$1,0)),"")&amp;"")),"")),IF(IFERROR(IF(TRIM(IFERROR(INDEX($A188:$Y188,MATCH(Lists!$J$5,$A$1:$Y$1,0)),"")&amp;"")="0","",TRIM(IFERROR(INDEX($A188:$Y188,MATCH(Lists!$J$5,$A$1:$Y$1,0)),"")&amp;"")),"")&lt;&gt;"",IFERROR(IF(TRIM(IFERROR(INDEX($A188:$Y188,MATCH(Lists!$J$5,$A$1:$Y$1,0)),"")&amp;"")="0","",TRIM(IFERROR(INDEX($A188:$Y188,MATCH(Lists!$J$5,$A$1:$Y$1,0)),"")&amp;"")),""),"(unknown)")))</f>
        <v/>
      </c>
      <c r="AF188" s="22">
        <f>IF(AE188="","",IF(IFERROR(IF(TRIM(IFERROR(INDEX($A188:$Y188,MATCH(Lists!$J$6,$A$1:$Y$1,0)),"")&amp;"")="0","",TRIM(IFERROR(INDEX($A188:$Y188,MATCH(Lists!$J$6,$A$1:$Y$1,0)),"")&amp;"")),"")=Lists!$J$7,1,0))</f>
        <v/>
      </c>
      <c r="AG188" s="30">
        <f>IF(AE188="","",IFERROR(IF(ISNUMBER(IFERROR(INDEX($A188:$Y188,MATCH(Lists!$J$3,$A$1:$Y$1,0)),"")),INT(IFERROR(INDEX($A188:$Y188,MATCH(Lists!$J$3,$A$1:$Y$1,0)),"")),DATE(VALUE(LEFT(IFERROR(INDEX($A188:$Y188,MATCH(Lists!$J$3,$A$1:$Y$1,0)),""),4)),VALUE(MID(IFERROR(INDEX($A188:$Y188,MATCH(Lists!$J$3,$A$1:$Y$1,0)),""),6,2)),VALUE(MID(IFERROR(INDEX($A188:$Y188,MATCH(Lists!$J$3,$A$1:$Y$1,0)),""),9,2)))),""))</f>
        <v/>
      </c>
      <c r="AH188" s="22">
        <f>IF(AE188="",0,1)</f>
        <v/>
      </c>
    </row>
    <row r="189">
      <c r="Z189" s="28" t="n"/>
      <c r="AA189" s="23" t="n"/>
      <c r="AB189" s="23" t="n"/>
      <c r="AC189" s="31" t="n"/>
      <c r="AD189" s="28" t="n"/>
      <c r="AE189" s="22">
        <f>IF(COUNTA($A189:$Y189)=0,"",IF(IFERROR(IF(TRIM(IFERROR(INDEX($A189:$Y189,MATCH(Lists!$J$4,$A$1:$Y$1,0)),"")&amp;"")="0","",TRIM(IFERROR(INDEX($A189:$Y189,MATCH(Lists!$J$4,$A$1:$Y$1,0)),"")&amp;"")),"")&lt;&gt;"",LOWER(IFERROR(IF(TRIM(IFERROR(INDEX($A189:$Y189,MATCH(Lists!$J$4,$A$1:$Y$1,0)),"")&amp;"")="0","",TRIM(IFERROR(INDEX($A189:$Y189,MATCH(Lists!$J$4,$A$1:$Y$1,0)),"")&amp;"")),"")),IF(IFERROR(IF(TRIM(IFERROR(INDEX($A189:$Y189,MATCH(Lists!$J$5,$A$1:$Y$1,0)),"")&amp;"")="0","",TRIM(IFERROR(INDEX($A189:$Y189,MATCH(Lists!$J$5,$A$1:$Y$1,0)),"")&amp;"")),"")&lt;&gt;"",IFERROR(IF(TRIM(IFERROR(INDEX($A189:$Y189,MATCH(Lists!$J$5,$A$1:$Y$1,0)),"")&amp;"")="0","",TRIM(IFERROR(INDEX($A189:$Y189,MATCH(Lists!$J$5,$A$1:$Y$1,0)),"")&amp;"")),""),"(unknown)")))</f>
        <v/>
      </c>
      <c r="AF189" s="22">
        <f>IF(AE189="","",IF(IFERROR(IF(TRIM(IFERROR(INDEX($A189:$Y189,MATCH(Lists!$J$6,$A$1:$Y$1,0)),"")&amp;"")="0","",TRIM(IFERROR(INDEX($A189:$Y189,MATCH(Lists!$J$6,$A$1:$Y$1,0)),"")&amp;"")),"")=Lists!$J$7,1,0))</f>
        <v/>
      </c>
      <c r="AG189" s="30">
        <f>IF(AE189="","",IFERROR(IF(ISNUMBER(IFERROR(INDEX($A189:$Y189,MATCH(Lists!$J$3,$A$1:$Y$1,0)),"")),INT(IFERROR(INDEX($A189:$Y189,MATCH(Lists!$J$3,$A$1:$Y$1,0)),"")),DATE(VALUE(LEFT(IFERROR(INDEX($A189:$Y189,MATCH(Lists!$J$3,$A$1:$Y$1,0)),""),4)),VALUE(MID(IFERROR(INDEX($A189:$Y189,MATCH(Lists!$J$3,$A$1:$Y$1,0)),""),6,2)),VALUE(MID(IFERROR(INDEX($A189:$Y189,MATCH(Lists!$J$3,$A$1:$Y$1,0)),""),9,2)))),""))</f>
        <v/>
      </c>
      <c r="AH189" s="22">
        <f>IF(AE189="",0,1)</f>
        <v/>
      </c>
    </row>
    <row r="190">
      <c r="Z190" s="28" t="n"/>
      <c r="AA190" s="23" t="n"/>
      <c r="AB190" s="23" t="n"/>
      <c r="AC190" s="31" t="n"/>
      <c r="AD190" s="28" t="n"/>
      <c r="AE190" s="22">
        <f>IF(COUNTA($A190:$Y190)=0,"",IF(IFERROR(IF(TRIM(IFERROR(INDEX($A190:$Y190,MATCH(Lists!$J$4,$A$1:$Y$1,0)),"")&amp;"")="0","",TRIM(IFERROR(INDEX($A190:$Y190,MATCH(Lists!$J$4,$A$1:$Y$1,0)),"")&amp;"")),"")&lt;&gt;"",LOWER(IFERROR(IF(TRIM(IFERROR(INDEX($A190:$Y190,MATCH(Lists!$J$4,$A$1:$Y$1,0)),"")&amp;"")="0","",TRIM(IFERROR(INDEX($A190:$Y190,MATCH(Lists!$J$4,$A$1:$Y$1,0)),"")&amp;"")),"")),IF(IFERROR(IF(TRIM(IFERROR(INDEX($A190:$Y190,MATCH(Lists!$J$5,$A$1:$Y$1,0)),"")&amp;"")="0","",TRIM(IFERROR(INDEX($A190:$Y190,MATCH(Lists!$J$5,$A$1:$Y$1,0)),"")&amp;"")),"")&lt;&gt;"",IFERROR(IF(TRIM(IFERROR(INDEX($A190:$Y190,MATCH(Lists!$J$5,$A$1:$Y$1,0)),"")&amp;"")="0","",TRIM(IFERROR(INDEX($A190:$Y190,MATCH(Lists!$J$5,$A$1:$Y$1,0)),"")&amp;"")),""),"(unknown)")))</f>
        <v/>
      </c>
      <c r="AF190" s="22">
        <f>IF(AE190="","",IF(IFERROR(IF(TRIM(IFERROR(INDEX($A190:$Y190,MATCH(Lists!$J$6,$A$1:$Y$1,0)),"")&amp;"")="0","",TRIM(IFERROR(INDEX($A190:$Y190,MATCH(Lists!$J$6,$A$1:$Y$1,0)),"")&amp;"")),"")=Lists!$J$7,1,0))</f>
        <v/>
      </c>
      <c r="AG190" s="30">
        <f>IF(AE190="","",IFERROR(IF(ISNUMBER(IFERROR(INDEX($A190:$Y190,MATCH(Lists!$J$3,$A$1:$Y$1,0)),"")),INT(IFERROR(INDEX($A190:$Y190,MATCH(Lists!$J$3,$A$1:$Y$1,0)),"")),DATE(VALUE(LEFT(IFERROR(INDEX($A190:$Y190,MATCH(Lists!$J$3,$A$1:$Y$1,0)),""),4)),VALUE(MID(IFERROR(INDEX($A190:$Y190,MATCH(Lists!$J$3,$A$1:$Y$1,0)),""),6,2)),VALUE(MID(IFERROR(INDEX($A190:$Y190,MATCH(Lists!$J$3,$A$1:$Y$1,0)),""),9,2)))),""))</f>
        <v/>
      </c>
      <c r="AH190" s="22">
        <f>IF(AE190="",0,1)</f>
        <v/>
      </c>
    </row>
    <row r="191">
      <c r="Z191" s="28" t="n"/>
      <c r="AA191" s="23" t="n"/>
      <c r="AB191" s="23" t="n"/>
      <c r="AC191" s="31" t="n"/>
      <c r="AD191" s="28" t="n"/>
      <c r="AE191" s="22">
        <f>IF(COUNTA($A191:$Y191)=0,"",IF(IFERROR(IF(TRIM(IFERROR(INDEX($A191:$Y191,MATCH(Lists!$J$4,$A$1:$Y$1,0)),"")&amp;"")="0","",TRIM(IFERROR(INDEX($A191:$Y191,MATCH(Lists!$J$4,$A$1:$Y$1,0)),"")&amp;"")),"")&lt;&gt;"",LOWER(IFERROR(IF(TRIM(IFERROR(INDEX($A191:$Y191,MATCH(Lists!$J$4,$A$1:$Y$1,0)),"")&amp;"")="0","",TRIM(IFERROR(INDEX($A191:$Y191,MATCH(Lists!$J$4,$A$1:$Y$1,0)),"")&amp;"")),"")),IF(IFERROR(IF(TRIM(IFERROR(INDEX($A191:$Y191,MATCH(Lists!$J$5,$A$1:$Y$1,0)),"")&amp;"")="0","",TRIM(IFERROR(INDEX($A191:$Y191,MATCH(Lists!$J$5,$A$1:$Y$1,0)),"")&amp;"")),"")&lt;&gt;"",IFERROR(IF(TRIM(IFERROR(INDEX($A191:$Y191,MATCH(Lists!$J$5,$A$1:$Y$1,0)),"")&amp;"")="0","",TRIM(IFERROR(INDEX($A191:$Y191,MATCH(Lists!$J$5,$A$1:$Y$1,0)),"")&amp;"")),""),"(unknown)")))</f>
        <v/>
      </c>
      <c r="AF191" s="22">
        <f>IF(AE191="","",IF(IFERROR(IF(TRIM(IFERROR(INDEX($A191:$Y191,MATCH(Lists!$J$6,$A$1:$Y$1,0)),"")&amp;"")="0","",TRIM(IFERROR(INDEX($A191:$Y191,MATCH(Lists!$J$6,$A$1:$Y$1,0)),"")&amp;"")),"")=Lists!$J$7,1,0))</f>
        <v/>
      </c>
      <c r="AG191" s="30">
        <f>IF(AE191="","",IFERROR(IF(ISNUMBER(IFERROR(INDEX($A191:$Y191,MATCH(Lists!$J$3,$A$1:$Y$1,0)),"")),INT(IFERROR(INDEX($A191:$Y191,MATCH(Lists!$J$3,$A$1:$Y$1,0)),"")),DATE(VALUE(LEFT(IFERROR(INDEX($A191:$Y191,MATCH(Lists!$J$3,$A$1:$Y$1,0)),""),4)),VALUE(MID(IFERROR(INDEX($A191:$Y191,MATCH(Lists!$J$3,$A$1:$Y$1,0)),""),6,2)),VALUE(MID(IFERROR(INDEX($A191:$Y191,MATCH(Lists!$J$3,$A$1:$Y$1,0)),""),9,2)))),""))</f>
        <v/>
      </c>
      <c r="AH191" s="22">
        <f>IF(AE191="",0,1)</f>
        <v/>
      </c>
    </row>
    <row r="192">
      <c r="Z192" s="28" t="n"/>
      <c r="AA192" s="23" t="n"/>
      <c r="AB192" s="23" t="n"/>
      <c r="AC192" s="31" t="n"/>
      <c r="AD192" s="28" t="n"/>
      <c r="AE192" s="22">
        <f>IF(COUNTA($A192:$Y192)=0,"",IF(IFERROR(IF(TRIM(IFERROR(INDEX($A192:$Y192,MATCH(Lists!$J$4,$A$1:$Y$1,0)),"")&amp;"")="0","",TRIM(IFERROR(INDEX($A192:$Y192,MATCH(Lists!$J$4,$A$1:$Y$1,0)),"")&amp;"")),"")&lt;&gt;"",LOWER(IFERROR(IF(TRIM(IFERROR(INDEX($A192:$Y192,MATCH(Lists!$J$4,$A$1:$Y$1,0)),"")&amp;"")="0","",TRIM(IFERROR(INDEX($A192:$Y192,MATCH(Lists!$J$4,$A$1:$Y$1,0)),"")&amp;"")),"")),IF(IFERROR(IF(TRIM(IFERROR(INDEX($A192:$Y192,MATCH(Lists!$J$5,$A$1:$Y$1,0)),"")&amp;"")="0","",TRIM(IFERROR(INDEX($A192:$Y192,MATCH(Lists!$J$5,$A$1:$Y$1,0)),"")&amp;"")),"")&lt;&gt;"",IFERROR(IF(TRIM(IFERROR(INDEX($A192:$Y192,MATCH(Lists!$J$5,$A$1:$Y$1,0)),"")&amp;"")="0","",TRIM(IFERROR(INDEX($A192:$Y192,MATCH(Lists!$J$5,$A$1:$Y$1,0)),"")&amp;"")),""),"(unknown)")))</f>
        <v/>
      </c>
      <c r="AF192" s="22">
        <f>IF(AE192="","",IF(IFERROR(IF(TRIM(IFERROR(INDEX($A192:$Y192,MATCH(Lists!$J$6,$A$1:$Y$1,0)),"")&amp;"")="0","",TRIM(IFERROR(INDEX($A192:$Y192,MATCH(Lists!$J$6,$A$1:$Y$1,0)),"")&amp;"")),"")=Lists!$J$7,1,0))</f>
        <v/>
      </c>
      <c r="AG192" s="30">
        <f>IF(AE192="","",IFERROR(IF(ISNUMBER(IFERROR(INDEX($A192:$Y192,MATCH(Lists!$J$3,$A$1:$Y$1,0)),"")),INT(IFERROR(INDEX($A192:$Y192,MATCH(Lists!$J$3,$A$1:$Y$1,0)),"")),DATE(VALUE(LEFT(IFERROR(INDEX($A192:$Y192,MATCH(Lists!$J$3,$A$1:$Y$1,0)),""),4)),VALUE(MID(IFERROR(INDEX($A192:$Y192,MATCH(Lists!$J$3,$A$1:$Y$1,0)),""),6,2)),VALUE(MID(IFERROR(INDEX($A192:$Y192,MATCH(Lists!$J$3,$A$1:$Y$1,0)),""),9,2)))),""))</f>
        <v/>
      </c>
      <c r="AH192" s="22">
        <f>IF(AE192="",0,1)</f>
        <v/>
      </c>
    </row>
    <row r="193">
      <c r="Z193" s="28" t="n"/>
      <c r="AA193" s="23" t="n"/>
      <c r="AB193" s="23" t="n"/>
      <c r="AC193" s="31" t="n"/>
      <c r="AD193" s="28" t="n"/>
      <c r="AE193" s="22">
        <f>IF(COUNTA($A193:$Y193)=0,"",IF(IFERROR(IF(TRIM(IFERROR(INDEX($A193:$Y193,MATCH(Lists!$J$4,$A$1:$Y$1,0)),"")&amp;"")="0","",TRIM(IFERROR(INDEX($A193:$Y193,MATCH(Lists!$J$4,$A$1:$Y$1,0)),"")&amp;"")),"")&lt;&gt;"",LOWER(IFERROR(IF(TRIM(IFERROR(INDEX($A193:$Y193,MATCH(Lists!$J$4,$A$1:$Y$1,0)),"")&amp;"")="0","",TRIM(IFERROR(INDEX($A193:$Y193,MATCH(Lists!$J$4,$A$1:$Y$1,0)),"")&amp;"")),"")),IF(IFERROR(IF(TRIM(IFERROR(INDEX($A193:$Y193,MATCH(Lists!$J$5,$A$1:$Y$1,0)),"")&amp;"")="0","",TRIM(IFERROR(INDEX($A193:$Y193,MATCH(Lists!$J$5,$A$1:$Y$1,0)),"")&amp;"")),"")&lt;&gt;"",IFERROR(IF(TRIM(IFERROR(INDEX($A193:$Y193,MATCH(Lists!$J$5,$A$1:$Y$1,0)),"")&amp;"")="0","",TRIM(IFERROR(INDEX($A193:$Y193,MATCH(Lists!$J$5,$A$1:$Y$1,0)),"")&amp;"")),""),"(unknown)")))</f>
        <v/>
      </c>
      <c r="AF193" s="22">
        <f>IF(AE193="","",IF(IFERROR(IF(TRIM(IFERROR(INDEX($A193:$Y193,MATCH(Lists!$J$6,$A$1:$Y$1,0)),"")&amp;"")="0","",TRIM(IFERROR(INDEX($A193:$Y193,MATCH(Lists!$J$6,$A$1:$Y$1,0)),"")&amp;"")),"")=Lists!$J$7,1,0))</f>
        <v/>
      </c>
      <c r="AG193" s="30">
        <f>IF(AE193="","",IFERROR(IF(ISNUMBER(IFERROR(INDEX($A193:$Y193,MATCH(Lists!$J$3,$A$1:$Y$1,0)),"")),INT(IFERROR(INDEX($A193:$Y193,MATCH(Lists!$J$3,$A$1:$Y$1,0)),"")),DATE(VALUE(LEFT(IFERROR(INDEX($A193:$Y193,MATCH(Lists!$J$3,$A$1:$Y$1,0)),""),4)),VALUE(MID(IFERROR(INDEX($A193:$Y193,MATCH(Lists!$J$3,$A$1:$Y$1,0)),""),6,2)),VALUE(MID(IFERROR(INDEX($A193:$Y193,MATCH(Lists!$J$3,$A$1:$Y$1,0)),""),9,2)))),""))</f>
        <v/>
      </c>
      <c r="AH193" s="22">
        <f>IF(AE193="",0,1)</f>
        <v/>
      </c>
    </row>
    <row r="194">
      <c r="Z194" s="28" t="n"/>
      <c r="AA194" s="23" t="n"/>
      <c r="AB194" s="23" t="n"/>
      <c r="AC194" s="31" t="n"/>
      <c r="AD194" s="28" t="n"/>
      <c r="AE194" s="22">
        <f>IF(COUNTA($A194:$Y194)=0,"",IF(IFERROR(IF(TRIM(IFERROR(INDEX($A194:$Y194,MATCH(Lists!$J$4,$A$1:$Y$1,0)),"")&amp;"")="0","",TRIM(IFERROR(INDEX($A194:$Y194,MATCH(Lists!$J$4,$A$1:$Y$1,0)),"")&amp;"")),"")&lt;&gt;"",LOWER(IFERROR(IF(TRIM(IFERROR(INDEX($A194:$Y194,MATCH(Lists!$J$4,$A$1:$Y$1,0)),"")&amp;"")="0","",TRIM(IFERROR(INDEX($A194:$Y194,MATCH(Lists!$J$4,$A$1:$Y$1,0)),"")&amp;"")),"")),IF(IFERROR(IF(TRIM(IFERROR(INDEX($A194:$Y194,MATCH(Lists!$J$5,$A$1:$Y$1,0)),"")&amp;"")="0","",TRIM(IFERROR(INDEX($A194:$Y194,MATCH(Lists!$J$5,$A$1:$Y$1,0)),"")&amp;"")),"")&lt;&gt;"",IFERROR(IF(TRIM(IFERROR(INDEX($A194:$Y194,MATCH(Lists!$J$5,$A$1:$Y$1,0)),"")&amp;"")="0","",TRIM(IFERROR(INDEX($A194:$Y194,MATCH(Lists!$J$5,$A$1:$Y$1,0)),"")&amp;"")),""),"(unknown)")))</f>
        <v/>
      </c>
      <c r="AF194" s="22">
        <f>IF(AE194="","",IF(IFERROR(IF(TRIM(IFERROR(INDEX($A194:$Y194,MATCH(Lists!$J$6,$A$1:$Y$1,0)),"")&amp;"")="0","",TRIM(IFERROR(INDEX($A194:$Y194,MATCH(Lists!$J$6,$A$1:$Y$1,0)),"")&amp;"")),"")=Lists!$J$7,1,0))</f>
        <v/>
      </c>
      <c r="AG194" s="30">
        <f>IF(AE194="","",IFERROR(IF(ISNUMBER(IFERROR(INDEX($A194:$Y194,MATCH(Lists!$J$3,$A$1:$Y$1,0)),"")),INT(IFERROR(INDEX($A194:$Y194,MATCH(Lists!$J$3,$A$1:$Y$1,0)),"")),DATE(VALUE(LEFT(IFERROR(INDEX($A194:$Y194,MATCH(Lists!$J$3,$A$1:$Y$1,0)),""),4)),VALUE(MID(IFERROR(INDEX($A194:$Y194,MATCH(Lists!$J$3,$A$1:$Y$1,0)),""),6,2)),VALUE(MID(IFERROR(INDEX($A194:$Y194,MATCH(Lists!$J$3,$A$1:$Y$1,0)),""),9,2)))),""))</f>
        <v/>
      </c>
      <c r="AH194" s="22">
        <f>IF(AE194="",0,1)</f>
        <v/>
      </c>
    </row>
    <row r="195">
      <c r="Z195" s="28" t="n"/>
      <c r="AA195" s="23" t="n"/>
      <c r="AB195" s="23" t="n"/>
      <c r="AC195" s="31" t="n"/>
      <c r="AD195" s="28" t="n"/>
      <c r="AE195" s="22">
        <f>IF(COUNTA($A195:$Y195)=0,"",IF(IFERROR(IF(TRIM(IFERROR(INDEX($A195:$Y195,MATCH(Lists!$J$4,$A$1:$Y$1,0)),"")&amp;"")="0","",TRIM(IFERROR(INDEX($A195:$Y195,MATCH(Lists!$J$4,$A$1:$Y$1,0)),"")&amp;"")),"")&lt;&gt;"",LOWER(IFERROR(IF(TRIM(IFERROR(INDEX($A195:$Y195,MATCH(Lists!$J$4,$A$1:$Y$1,0)),"")&amp;"")="0","",TRIM(IFERROR(INDEX($A195:$Y195,MATCH(Lists!$J$4,$A$1:$Y$1,0)),"")&amp;"")),"")),IF(IFERROR(IF(TRIM(IFERROR(INDEX($A195:$Y195,MATCH(Lists!$J$5,$A$1:$Y$1,0)),"")&amp;"")="0","",TRIM(IFERROR(INDEX($A195:$Y195,MATCH(Lists!$J$5,$A$1:$Y$1,0)),"")&amp;"")),"")&lt;&gt;"",IFERROR(IF(TRIM(IFERROR(INDEX($A195:$Y195,MATCH(Lists!$J$5,$A$1:$Y$1,0)),"")&amp;"")="0","",TRIM(IFERROR(INDEX($A195:$Y195,MATCH(Lists!$J$5,$A$1:$Y$1,0)),"")&amp;"")),""),"(unknown)")))</f>
        <v/>
      </c>
      <c r="AF195" s="22">
        <f>IF(AE195="","",IF(IFERROR(IF(TRIM(IFERROR(INDEX($A195:$Y195,MATCH(Lists!$J$6,$A$1:$Y$1,0)),"")&amp;"")="0","",TRIM(IFERROR(INDEX($A195:$Y195,MATCH(Lists!$J$6,$A$1:$Y$1,0)),"")&amp;"")),"")=Lists!$J$7,1,0))</f>
        <v/>
      </c>
      <c r="AG195" s="30">
        <f>IF(AE195="","",IFERROR(IF(ISNUMBER(IFERROR(INDEX($A195:$Y195,MATCH(Lists!$J$3,$A$1:$Y$1,0)),"")),INT(IFERROR(INDEX($A195:$Y195,MATCH(Lists!$J$3,$A$1:$Y$1,0)),"")),DATE(VALUE(LEFT(IFERROR(INDEX($A195:$Y195,MATCH(Lists!$J$3,$A$1:$Y$1,0)),""),4)),VALUE(MID(IFERROR(INDEX($A195:$Y195,MATCH(Lists!$J$3,$A$1:$Y$1,0)),""),6,2)),VALUE(MID(IFERROR(INDEX($A195:$Y195,MATCH(Lists!$J$3,$A$1:$Y$1,0)),""),9,2)))),""))</f>
        <v/>
      </c>
      <c r="AH195" s="22">
        <f>IF(AE195="",0,1)</f>
        <v/>
      </c>
    </row>
    <row r="196">
      <c r="Z196" s="28" t="n"/>
      <c r="AA196" s="23" t="n"/>
      <c r="AB196" s="23" t="n"/>
      <c r="AC196" s="31" t="n"/>
      <c r="AD196" s="28" t="n"/>
      <c r="AE196" s="22">
        <f>IF(COUNTA($A196:$Y196)=0,"",IF(IFERROR(IF(TRIM(IFERROR(INDEX($A196:$Y196,MATCH(Lists!$J$4,$A$1:$Y$1,0)),"")&amp;"")="0","",TRIM(IFERROR(INDEX($A196:$Y196,MATCH(Lists!$J$4,$A$1:$Y$1,0)),"")&amp;"")),"")&lt;&gt;"",LOWER(IFERROR(IF(TRIM(IFERROR(INDEX($A196:$Y196,MATCH(Lists!$J$4,$A$1:$Y$1,0)),"")&amp;"")="0","",TRIM(IFERROR(INDEX($A196:$Y196,MATCH(Lists!$J$4,$A$1:$Y$1,0)),"")&amp;"")),"")),IF(IFERROR(IF(TRIM(IFERROR(INDEX($A196:$Y196,MATCH(Lists!$J$5,$A$1:$Y$1,0)),"")&amp;"")="0","",TRIM(IFERROR(INDEX($A196:$Y196,MATCH(Lists!$J$5,$A$1:$Y$1,0)),"")&amp;"")),"")&lt;&gt;"",IFERROR(IF(TRIM(IFERROR(INDEX($A196:$Y196,MATCH(Lists!$J$5,$A$1:$Y$1,0)),"")&amp;"")="0","",TRIM(IFERROR(INDEX($A196:$Y196,MATCH(Lists!$J$5,$A$1:$Y$1,0)),"")&amp;"")),""),"(unknown)")))</f>
        <v/>
      </c>
      <c r="AF196" s="22">
        <f>IF(AE196="","",IF(IFERROR(IF(TRIM(IFERROR(INDEX($A196:$Y196,MATCH(Lists!$J$6,$A$1:$Y$1,0)),"")&amp;"")="0","",TRIM(IFERROR(INDEX($A196:$Y196,MATCH(Lists!$J$6,$A$1:$Y$1,0)),"")&amp;"")),"")=Lists!$J$7,1,0))</f>
        <v/>
      </c>
      <c r="AG196" s="30">
        <f>IF(AE196="","",IFERROR(IF(ISNUMBER(IFERROR(INDEX($A196:$Y196,MATCH(Lists!$J$3,$A$1:$Y$1,0)),"")),INT(IFERROR(INDEX($A196:$Y196,MATCH(Lists!$J$3,$A$1:$Y$1,0)),"")),DATE(VALUE(LEFT(IFERROR(INDEX($A196:$Y196,MATCH(Lists!$J$3,$A$1:$Y$1,0)),""),4)),VALUE(MID(IFERROR(INDEX($A196:$Y196,MATCH(Lists!$J$3,$A$1:$Y$1,0)),""),6,2)),VALUE(MID(IFERROR(INDEX($A196:$Y196,MATCH(Lists!$J$3,$A$1:$Y$1,0)),""),9,2)))),""))</f>
        <v/>
      </c>
      <c r="AH196" s="22">
        <f>IF(AE196="",0,1)</f>
        <v/>
      </c>
    </row>
    <row r="197">
      <c r="Z197" s="28" t="n"/>
      <c r="AA197" s="23" t="n"/>
      <c r="AB197" s="23" t="n"/>
      <c r="AC197" s="31" t="n"/>
      <c r="AD197" s="28" t="n"/>
      <c r="AE197" s="22">
        <f>IF(COUNTA($A197:$Y197)=0,"",IF(IFERROR(IF(TRIM(IFERROR(INDEX($A197:$Y197,MATCH(Lists!$J$4,$A$1:$Y$1,0)),"")&amp;"")="0","",TRIM(IFERROR(INDEX($A197:$Y197,MATCH(Lists!$J$4,$A$1:$Y$1,0)),"")&amp;"")),"")&lt;&gt;"",LOWER(IFERROR(IF(TRIM(IFERROR(INDEX($A197:$Y197,MATCH(Lists!$J$4,$A$1:$Y$1,0)),"")&amp;"")="0","",TRIM(IFERROR(INDEX($A197:$Y197,MATCH(Lists!$J$4,$A$1:$Y$1,0)),"")&amp;"")),"")),IF(IFERROR(IF(TRIM(IFERROR(INDEX($A197:$Y197,MATCH(Lists!$J$5,$A$1:$Y$1,0)),"")&amp;"")="0","",TRIM(IFERROR(INDEX($A197:$Y197,MATCH(Lists!$J$5,$A$1:$Y$1,0)),"")&amp;"")),"")&lt;&gt;"",IFERROR(IF(TRIM(IFERROR(INDEX($A197:$Y197,MATCH(Lists!$J$5,$A$1:$Y$1,0)),"")&amp;"")="0","",TRIM(IFERROR(INDEX($A197:$Y197,MATCH(Lists!$J$5,$A$1:$Y$1,0)),"")&amp;"")),""),"(unknown)")))</f>
        <v/>
      </c>
      <c r="AF197" s="22">
        <f>IF(AE197="","",IF(IFERROR(IF(TRIM(IFERROR(INDEX($A197:$Y197,MATCH(Lists!$J$6,$A$1:$Y$1,0)),"")&amp;"")="0","",TRIM(IFERROR(INDEX($A197:$Y197,MATCH(Lists!$J$6,$A$1:$Y$1,0)),"")&amp;"")),"")=Lists!$J$7,1,0))</f>
        <v/>
      </c>
      <c r="AG197" s="30">
        <f>IF(AE197="","",IFERROR(IF(ISNUMBER(IFERROR(INDEX($A197:$Y197,MATCH(Lists!$J$3,$A$1:$Y$1,0)),"")),INT(IFERROR(INDEX($A197:$Y197,MATCH(Lists!$J$3,$A$1:$Y$1,0)),"")),DATE(VALUE(LEFT(IFERROR(INDEX($A197:$Y197,MATCH(Lists!$J$3,$A$1:$Y$1,0)),""),4)),VALUE(MID(IFERROR(INDEX($A197:$Y197,MATCH(Lists!$J$3,$A$1:$Y$1,0)),""),6,2)),VALUE(MID(IFERROR(INDEX($A197:$Y197,MATCH(Lists!$J$3,$A$1:$Y$1,0)),""),9,2)))),""))</f>
        <v/>
      </c>
      <c r="AH197" s="22">
        <f>IF(AE197="",0,1)</f>
        <v/>
      </c>
    </row>
    <row r="198">
      <c r="Z198" s="28" t="n"/>
      <c r="AA198" s="23" t="n"/>
      <c r="AB198" s="23" t="n"/>
      <c r="AC198" s="31" t="n"/>
      <c r="AD198" s="28" t="n"/>
      <c r="AE198" s="22">
        <f>IF(COUNTA($A198:$Y198)=0,"",IF(IFERROR(IF(TRIM(IFERROR(INDEX($A198:$Y198,MATCH(Lists!$J$4,$A$1:$Y$1,0)),"")&amp;"")="0","",TRIM(IFERROR(INDEX($A198:$Y198,MATCH(Lists!$J$4,$A$1:$Y$1,0)),"")&amp;"")),"")&lt;&gt;"",LOWER(IFERROR(IF(TRIM(IFERROR(INDEX($A198:$Y198,MATCH(Lists!$J$4,$A$1:$Y$1,0)),"")&amp;"")="0","",TRIM(IFERROR(INDEX($A198:$Y198,MATCH(Lists!$J$4,$A$1:$Y$1,0)),"")&amp;"")),"")),IF(IFERROR(IF(TRIM(IFERROR(INDEX($A198:$Y198,MATCH(Lists!$J$5,$A$1:$Y$1,0)),"")&amp;"")="0","",TRIM(IFERROR(INDEX($A198:$Y198,MATCH(Lists!$J$5,$A$1:$Y$1,0)),"")&amp;"")),"")&lt;&gt;"",IFERROR(IF(TRIM(IFERROR(INDEX($A198:$Y198,MATCH(Lists!$J$5,$A$1:$Y$1,0)),"")&amp;"")="0","",TRIM(IFERROR(INDEX($A198:$Y198,MATCH(Lists!$J$5,$A$1:$Y$1,0)),"")&amp;"")),""),"(unknown)")))</f>
        <v/>
      </c>
      <c r="AF198" s="22">
        <f>IF(AE198="","",IF(IFERROR(IF(TRIM(IFERROR(INDEX($A198:$Y198,MATCH(Lists!$J$6,$A$1:$Y$1,0)),"")&amp;"")="0","",TRIM(IFERROR(INDEX($A198:$Y198,MATCH(Lists!$J$6,$A$1:$Y$1,0)),"")&amp;"")),"")=Lists!$J$7,1,0))</f>
        <v/>
      </c>
      <c r="AG198" s="30">
        <f>IF(AE198="","",IFERROR(IF(ISNUMBER(IFERROR(INDEX($A198:$Y198,MATCH(Lists!$J$3,$A$1:$Y$1,0)),"")),INT(IFERROR(INDEX($A198:$Y198,MATCH(Lists!$J$3,$A$1:$Y$1,0)),"")),DATE(VALUE(LEFT(IFERROR(INDEX($A198:$Y198,MATCH(Lists!$J$3,$A$1:$Y$1,0)),""),4)),VALUE(MID(IFERROR(INDEX($A198:$Y198,MATCH(Lists!$J$3,$A$1:$Y$1,0)),""),6,2)),VALUE(MID(IFERROR(INDEX($A198:$Y198,MATCH(Lists!$J$3,$A$1:$Y$1,0)),""),9,2)))),""))</f>
        <v/>
      </c>
      <c r="AH198" s="22">
        <f>IF(AE198="",0,1)</f>
        <v/>
      </c>
    </row>
    <row r="199">
      <c r="Z199" s="28" t="n"/>
      <c r="AA199" s="23" t="n"/>
      <c r="AB199" s="23" t="n"/>
      <c r="AC199" s="31" t="n"/>
      <c r="AD199" s="28" t="n"/>
      <c r="AE199" s="22">
        <f>IF(COUNTA($A199:$Y199)=0,"",IF(IFERROR(IF(TRIM(IFERROR(INDEX($A199:$Y199,MATCH(Lists!$J$4,$A$1:$Y$1,0)),"")&amp;"")="0","",TRIM(IFERROR(INDEX($A199:$Y199,MATCH(Lists!$J$4,$A$1:$Y$1,0)),"")&amp;"")),"")&lt;&gt;"",LOWER(IFERROR(IF(TRIM(IFERROR(INDEX($A199:$Y199,MATCH(Lists!$J$4,$A$1:$Y$1,0)),"")&amp;"")="0","",TRIM(IFERROR(INDEX($A199:$Y199,MATCH(Lists!$J$4,$A$1:$Y$1,0)),"")&amp;"")),"")),IF(IFERROR(IF(TRIM(IFERROR(INDEX($A199:$Y199,MATCH(Lists!$J$5,$A$1:$Y$1,0)),"")&amp;"")="0","",TRIM(IFERROR(INDEX($A199:$Y199,MATCH(Lists!$J$5,$A$1:$Y$1,0)),"")&amp;"")),"")&lt;&gt;"",IFERROR(IF(TRIM(IFERROR(INDEX($A199:$Y199,MATCH(Lists!$J$5,$A$1:$Y$1,0)),"")&amp;"")="0","",TRIM(IFERROR(INDEX($A199:$Y199,MATCH(Lists!$J$5,$A$1:$Y$1,0)),"")&amp;"")),""),"(unknown)")))</f>
        <v/>
      </c>
      <c r="AF199" s="22">
        <f>IF(AE199="","",IF(IFERROR(IF(TRIM(IFERROR(INDEX($A199:$Y199,MATCH(Lists!$J$6,$A$1:$Y$1,0)),"")&amp;"")="0","",TRIM(IFERROR(INDEX($A199:$Y199,MATCH(Lists!$J$6,$A$1:$Y$1,0)),"")&amp;"")),"")=Lists!$J$7,1,0))</f>
        <v/>
      </c>
      <c r="AG199" s="30">
        <f>IF(AE199="","",IFERROR(IF(ISNUMBER(IFERROR(INDEX($A199:$Y199,MATCH(Lists!$J$3,$A$1:$Y$1,0)),"")),INT(IFERROR(INDEX($A199:$Y199,MATCH(Lists!$J$3,$A$1:$Y$1,0)),"")),DATE(VALUE(LEFT(IFERROR(INDEX($A199:$Y199,MATCH(Lists!$J$3,$A$1:$Y$1,0)),""),4)),VALUE(MID(IFERROR(INDEX($A199:$Y199,MATCH(Lists!$J$3,$A$1:$Y$1,0)),""),6,2)),VALUE(MID(IFERROR(INDEX($A199:$Y199,MATCH(Lists!$J$3,$A$1:$Y$1,0)),""),9,2)))),""))</f>
        <v/>
      </c>
      <c r="AH199" s="22">
        <f>IF(AE199="",0,1)</f>
        <v/>
      </c>
    </row>
    <row r="200">
      <c r="Z200" s="28" t="n"/>
      <c r="AA200" s="23" t="n"/>
      <c r="AB200" s="23" t="n"/>
      <c r="AC200" s="31" t="n"/>
      <c r="AD200" s="28" t="n"/>
      <c r="AE200" s="22">
        <f>IF(COUNTA($A200:$Y200)=0,"",IF(IFERROR(IF(TRIM(IFERROR(INDEX($A200:$Y200,MATCH(Lists!$J$4,$A$1:$Y$1,0)),"")&amp;"")="0","",TRIM(IFERROR(INDEX($A200:$Y200,MATCH(Lists!$J$4,$A$1:$Y$1,0)),"")&amp;"")),"")&lt;&gt;"",LOWER(IFERROR(IF(TRIM(IFERROR(INDEX($A200:$Y200,MATCH(Lists!$J$4,$A$1:$Y$1,0)),"")&amp;"")="0","",TRIM(IFERROR(INDEX($A200:$Y200,MATCH(Lists!$J$4,$A$1:$Y$1,0)),"")&amp;"")),"")),IF(IFERROR(IF(TRIM(IFERROR(INDEX($A200:$Y200,MATCH(Lists!$J$5,$A$1:$Y$1,0)),"")&amp;"")="0","",TRIM(IFERROR(INDEX($A200:$Y200,MATCH(Lists!$J$5,$A$1:$Y$1,0)),"")&amp;"")),"")&lt;&gt;"",IFERROR(IF(TRIM(IFERROR(INDEX($A200:$Y200,MATCH(Lists!$J$5,$A$1:$Y$1,0)),"")&amp;"")="0","",TRIM(IFERROR(INDEX($A200:$Y200,MATCH(Lists!$J$5,$A$1:$Y$1,0)),"")&amp;"")),""),"(unknown)")))</f>
        <v/>
      </c>
      <c r="AF200" s="22">
        <f>IF(AE200="","",IF(IFERROR(IF(TRIM(IFERROR(INDEX($A200:$Y200,MATCH(Lists!$J$6,$A$1:$Y$1,0)),"")&amp;"")="0","",TRIM(IFERROR(INDEX($A200:$Y200,MATCH(Lists!$J$6,$A$1:$Y$1,0)),"")&amp;"")),"")=Lists!$J$7,1,0))</f>
        <v/>
      </c>
      <c r="AG200" s="30">
        <f>IF(AE200="","",IFERROR(IF(ISNUMBER(IFERROR(INDEX($A200:$Y200,MATCH(Lists!$J$3,$A$1:$Y$1,0)),"")),INT(IFERROR(INDEX($A200:$Y200,MATCH(Lists!$J$3,$A$1:$Y$1,0)),"")),DATE(VALUE(LEFT(IFERROR(INDEX($A200:$Y200,MATCH(Lists!$J$3,$A$1:$Y$1,0)),""),4)),VALUE(MID(IFERROR(INDEX($A200:$Y200,MATCH(Lists!$J$3,$A$1:$Y$1,0)),""),6,2)),VALUE(MID(IFERROR(INDEX($A200:$Y200,MATCH(Lists!$J$3,$A$1:$Y$1,0)),""),9,2)))),""))</f>
        <v/>
      </c>
      <c r="AH200" s="22">
        <f>IF(AE200="",0,1)</f>
        <v/>
      </c>
    </row>
    <row r="201">
      <c r="Z201" s="28" t="n"/>
      <c r="AA201" s="23" t="n"/>
      <c r="AB201" s="23" t="n"/>
      <c r="AC201" s="31" t="n"/>
      <c r="AD201" s="28" t="n"/>
      <c r="AE201" s="22">
        <f>IF(COUNTA($A201:$Y201)=0,"",IF(IFERROR(IF(TRIM(IFERROR(INDEX($A201:$Y201,MATCH(Lists!$J$4,$A$1:$Y$1,0)),"")&amp;"")="0","",TRIM(IFERROR(INDEX($A201:$Y201,MATCH(Lists!$J$4,$A$1:$Y$1,0)),"")&amp;"")),"")&lt;&gt;"",LOWER(IFERROR(IF(TRIM(IFERROR(INDEX($A201:$Y201,MATCH(Lists!$J$4,$A$1:$Y$1,0)),"")&amp;"")="0","",TRIM(IFERROR(INDEX($A201:$Y201,MATCH(Lists!$J$4,$A$1:$Y$1,0)),"")&amp;"")),"")),IF(IFERROR(IF(TRIM(IFERROR(INDEX($A201:$Y201,MATCH(Lists!$J$5,$A$1:$Y$1,0)),"")&amp;"")="0","",TRIM(IFERROR(INDEX($A201:$Y201,MATCH(Lists!$J$5,$A$1:$Y$1,0)),"")&amp;"")),"")&lt;&gt;"",IFERROR(IF(TRIM(IFERROR(INDEX($A201:$Y201,MATCH(Lists!$J$5,$A$1:$Y$1,0)),"")&amp;"")="0","",TRIM(IFERROR(INDEX($A201:$Y201,MATCH(Lists!$J$5,$A$1:$Y$1,0)),"")&amp;"")),""),"(unknown)")))</f>
        <v/>
      </c>
      <c r="AF201" s="22">
        <f>IF(AE201="","",IF(IFERROR(IF(TRIM(IFERROR(INDEX($A201:$Y201,MATCH(Lists!$J$6,$A$1:$Y$1,0)),"")&amp;"")="0","",TRIM(IFERROR(INDEX($A201:$Y201,MATCH(Lists!$J$6,$A$1:$Y$1,0)),"")&amp;"")),"")=Lists!$J$7,1,0))</f>
        <v/>
      </c>
      <c r="AG201" s="30">
        <f>IF(AE201="","",IFERROR(IF(ISNUMBER(IFERROR(INDEX($A201:$Y201,MATCH(Lists!$J$3,$A$1:$Y$1,0)),"")),INT(IFERROR(INDEX($A201:$Y201,MATCH(Lists!$J$3,$A$1:$Y$1,0)),"")),DATE(VALUE(LEFT(IFERROR(INDEX($A201:$Y201,MATCH(Lists!$J$3,$A$1:$Y$1,0)),""),4)),VALUE(MID(IFERROR(INDEX($A201:$Y201,MATCH(Lists!$J$3,$A$1:$Y$1,0)),""),6,2)),VALUE(MID(IFERROR(INDEX($A201:$Y201,MATCH(Lists!$J$3,$A$1:$Y$1,0)),""),9,2)))),""))</f>
        <v/>
      </c>
      <c r="AH201" s="22">
        <f>IF(AE201="",0,1)</f>
        <v/>
      </c>
    </row>
    <row r="202">
      <c r="Z202" s="28" t="n"/>
      <c r="AA202" s="23" t="n"/>
      <c r="AB202" s="23" t="n"/>
      <c r="AC202" s="31" t="n"/>
      <c r="AD202" s="28" t="n"/>
      <c r="AE202" s="22">
        <f>IF(COUNTA($A202:$Y202)=0,"",IF(IFERROR(IF(TRIM(IFERROR(INDEX($A202:$Y202,MATCH(Lists!$J$4,$A$1:$Y$1,0)),"")&amp;"")="0","",TRIM(IFERROR(INDEX($A202:$Y202,MATCH(Lists!$J$4,$A$1:$Y$1,0)),"")&amp;"")),"")&lt;&gt;"",LOWER(IFERROR(IF(TRIM(IFERROR(INDEX($A202:$Y202,MATCH(Lists!$J$4,$A$1:$Y$1,0)),"")&amp;"")="0","",TRIM(IFERROR(INDEX($A202:$Y202,MATCH(Lists!$J$4,$A$1:$Y$1,0)),"")&amp;"")),"")),IF(IFERROR(IF(TRIM(IFERROR(INDEX($A202:$Y202,MATCH(Lists!$J$5,$A$1:$Y$1,0)),"")&amp;"")="0","",TRIM(IFERROR(INDEX($A202:$Y202,MATCH(Lists!$J$5,$A$1:$Y$1,0)),"")&amp;"")),"")&lt;&gt;"",IFERROR(IF(TRIM(IFERROR(INDEX($A202:$Y202,MATCH(Lists!$J$5,$A$1:$Y$1,0)),"")&amp;"")="0","",TRIM(IFERROR(INDEX($A202:$Y202,MATCH(Lists!$J$5,$A$1:$Y$1,0)),"")&amp;"")),""),"(unknown)")))</f>
        <v/>
      </c>
      <c r="AF202" s="22">
        <f>IF(AE202="","",IF(IFERROR(IF(TRIM(IFERROR(INDEX($A202:$Y202,MATCH(Lists!$J$6,$A$1:$Y$1,0)),"")&amp;"")="0","",TRIM(IFERROR(INDEX($A202:$Y202,MATCH(Lists!$J$6,$A$1:$Y$1,0)),"")&amp;"")),"")=Lists!$J$7,1,0))</f>
        <v/>
      </c>
      <c r="AG202" s="30">
        <f>IF(AE202="","",IFERROR(IF(ISNUMBER(IFERROR(INDEX($A202:$Y202,MATCH(Lists!$J$3,$A$1:$Y$1,0)),"")),INT(IFERROR(INDEX($A202:$Y202,MATCH(Lists!$J$3,$A$1:$Y$1,0)),"")),DATE(VALUE(LEFT(IFERROR(INDEX($A202:$Y202,MATCH(Lists!$J$3,$A$1:$Y$1,0)),""),4)),VALUE(MID(IFERROR(INDEX($A202:$Y202,MATCH(Lists!$J$3,$A$1:$Y$1,0)),""),6,2)),VALUE(MID(IFERROR(INDEX($A202:$Y202,MATCH(Lists!$J$3,$A$1:$Y$1,0)),""),9,2)))),""))</f>
        <v/>
      </c>
      <c r="AH202" s="22">
        <f>IF(AE202="",0,1)</f>
        <v/>
      </c>
    </row>
    <row r="203">
      <c r="Z203" s="28" t="n"/>
      <c r="AA203" s="23" t="n"/>
      <c r="AB203" s="23" t="n"/>
      <c r="AC203" s="31" t="n"/>
      <c r="AD203" s="28" t="n"/>
      <c r="AE203" s="22">
        <f>IF(COUNTA($A203:$Y203)=0,"",IF(IFERROR(IF(TRIM(IFERROR(INDEX($A203:$Y203,MATCH(Lists!$J$4,$A$1:$Y$1,0)),"")&amp;"")="0","",TRIM(IFERROR(INDEX($A203:$Y203,MATCH(Lists!$J$4,$A$1:$Y$1,0)),"")&amp;"")),"")&lt;&gt;"",LOWER(IFERROR(IF(TRIM(IFERROR(INDEX($A203:$Y203,MATCH(Lists!$J$4,$A$1:$Y$1,0)),"")&amp;"")="0","",TRIM(IFERROR(INDEX($A203:$Y203,MATCH(Lists!$J$4,$A$1:$Y$1,0)),"")&amp;"")),"")),IF(IFERROR(IF(TRIM(IFERROR(INDEX($A203:$Y203,MATCH(Lists!$J$5,$A$1:$Y$1,0)),"")&amp;"")="0","",TRIM(IFERROR(INDEX($A203:$Y203,MATCH(Lists!$J$5,$A$1:$Y$1,0)),"")&amp;"")),"")&lt;&gt;"",IFERROR(IF(TRIM(IFERROR(INDEX($A203:$Y203,MATCH(Lists!$J$5,$A$1:$Y$1,0)),"")&amp;"")="0","",TRIM(IFERROR(INDEX($A203:$Y203,MATCH(Lists!$J$5,$A$1:$Y$1,0)),"")&amp;"")),""),"(unknown)")))</f>
        <v/>
      </c>
      <c r="AF203" s="22">
        <f>IF(AE203="","",IF(IFERROR(IF(TRIM(IFERROR(INDEX($A203:$Y203,MATCH(Lists!$J$6,$A$1:$Y$1,0)),"")&amp;"")="0","",TRIM(IFERROR(INDEX($A203:$Y203,MATCH(Lists!$J$6,$A$1:$Y$1,0)),"")&amp;"")),"")=Lists!$J$7,1,0))</f>
        <v/>
      </c>
      <c r="AG203" s="30">
        <f>IF(AE203="","",IFERROR(IF(ISNUMBER(IFERROR(INDEX($A203:$Y203,MATCH(Lists!$J$3,$A$1:$Y$1,0)),"")),INT(IFERROR(INDEX($A203:$Y203,MATCH(Lists!$J$3,$A$1:$Y$1,0)),"")),DATE(VALUE(LEFT(IFERROR(INDEX($A203:$Y203,MATCH(Lists!$J$3,$A$1:$Y$1,0)),""),4)),VALUE(MID(IFERROR(INDEX($A203:$Y203,MATCH(Lists!$J$3,$A$1:$Y$1,0)),""),6,2)),VALUE(MID(IFERROR(INDEX($A203:$Y203,MATCH(Lists!$J$3,$A$1:$Y$1,0)),""),9,2)))),""))</f>
        <v/>
      </c>
      <c r="AH203" s="22">
        <f>IF(AE203="",0,1)</f>
        <v/>
      </c>
    </row>
    <row r="204">
      <c r="Z204" s="28" t="n"/>
      <c r="AA204" s="23" t="n"/>
      <c r="AB204" s="23" t="n"/>
      <c r="AC204" s="31" t="n"/>
      <c r="AD204" s="28" t="n"/>
      <c r="AE204" s="22">
        <f>IF(COUNTA($A204:$Y204)=0,"",IF(IFERROR(IF(TRIM(IFERROR(INDEX($A204:$Y204,MATCH(Lists!$J$4,$A$1:$Y$1,0)),"")&amp;"")="0","",TRIM(IFERROR(INDEX($A204:$Y204,MATCH(Lists!$J$4,$A$1:$Y$1,0)),"")&amp;"")),"")&lt;&gt;"",LOWER(IFERROR(IF(TRIM(IFERROR(INDEX($A204:$Y204,MATCH(Lists!$J$4,$A$1:$Y$1,0)),"")&amp;"")="0","",TRIM(IFERROR(INDEX($A204:$Y204,MATCH(Lists!$J$4,$A$1:$Y$1,0)),"")&amp;"")),"")),IF(IFERROR(IF(TRIM(IFERROR(INDEX($A204:$Y204,MATCH(Lists!$J$5,$A$1:$Y$1,0)),"")&amp;"")="0","",TRIM(IFERROR(INDEX($A204:$Y204,MATCH(Lists!$J$5,$A$1:$Y$1,0)),"")&amp;"")),"")&lt;&gt;"",IFERROR(IF(TRIM(IFERROR(INDEX($A204:$Y204,MATCH(Lists!$J$5,$A$1:$Y$1,0)),"")&amp;"")="0","",TRIM(IFERROR(INDEX($A204:$Y204,MATCH(Lists!$J$5,$A$1:$Y$1,0)),"")&amp;"")),""),"(unknown)")))</f>
        <v/>
      </c>
      <c r="AF204" s="22">
        <f>IF(AE204="","",IF(IFERROR(IF(TRIM(IFERROR(INDEX($A204:$Y204,MATCH(Lists!$J$6,$A$1:$Y$1,0)),"")&amp;"")="0","",TRIM(IFERROR(INDEX($A204:$Y204,MATCH(Lists!$J$6,$A$1:$Y$1,0)),"")&amp;"")),"")=Lists!$J$7,1,0))</f>
        <v/>
      </c>
      <c r="AG204" s="30">
        <f>IF(AE204="","",IFERROR(IF(ISNUMBER(IFERROR(INDEX($A204:$Y204,MATCH(Lists!$J$3,$A$1:$Y$1,0)),"")),INT(IFERROR(INDEX($A204:$Y204,MATCH(Lists!$J$3,$A$1:$Y$1,0)),"")),DATE(VALUE(LEFT(IFERROR(INDEX($A204:$Y204,MATCH(Lists!$J$3,$A$1:$Y$1,0)),""),4)),VALUE(MID(IFERROR(INDEX($A204:$Y204,MATCH(Lists!$J$3,$A$1:$Y$1,0)),""),6,2)),VALUE(MID(IFERROR(INDEX($A204:$Y204,MATCH(Lists!$J$3,$A$1:$Y$1,0)),""),9,2)))),""))</f>
        <v/>
      </c>
      <c r="AH204" s="22">
        <f>IF(AE204="",0,1)</f>
        <v/>
      </c>
    </row>
    <row r="205">
      <c r="Z205" s="28" t="n"/>
      <c r="AA205" s="23" t="n"/>
      <c r="AB205" s="23" t="n"/>
      <c r="AC205" s="31" t="n"/>
      <c r="AD205" s="28" t="n"/>
      <c r="AE205" s="22">
        <f>IF(COUNTA($A205:$Y205)=0,"",IF(IFERROR(IF(TRIM(IFERROR(INDEX($A205:$Y205,MATCH(Lists!$J$4,$A$1:$Y$1,0)),"")&amp;"")="0","",TRIM(IFERROR(INDEX($A205:$Y205,MATCH(Lists!$J$4,$A$1:$Y$1,0)),"")&amp;"")),"")&lt;&gt;"",LOWER(IFERROR(IF(TRIM(IFERROR(INDEX($A205:$Y205,MATCH(Lists!$J$4,$A$1:$Y$1,0)),"")&amp;"")="0","",TRIM(IFERROR(INDEX($A205:$Y205,MATCH(Lists!$J$4,$A$1:$Y$1,0)),"")&amp;"")),"")),IF(IFERROR(IF(TRIM(IFERROR(INDEX($A205:$Y205,MATCH(Lists!$J$5,$A$1:$Y$1,0)),"")&amp;"")="0","",TRIM(IFERROR(INDEX($A205:$Y205,MATCH(Lists!$J$5,$A$1:$Y$1,0)),"")&amp;"")),"")&lt;&gt;"",IFERROR(IF(TRIM(IFERROR(INDEX($A205:$Y205,MATCH(Lists!$J$5,$A$1:$Y$1,0)),"")&amp;"")="0","",TRIM(IFERROR(INDEX($A205:$Y205,MATCH(Lists!$J$5,$A$1:$Y$1,0)),"")&amp;"")),""),"(unknown)")))</f>
        <v/>
      </c>
      <c r="AF205" s="22">
        <f>IF(AE205="","",IF(IFERROR(IF(TRIM(IFERROR(INDEX($A205:$Y205,MATCH(Lists!$J$6,$A$1:$Y$1,0)),"")&amp;"")="0","",TRIM(IFERROR(INDEX($A205:$Y205,MATCH(Lists!$J$6,$A$1:$Y$1,0)),"")&amp;"")),"")=Lists!$J$7,1,0))</f>
        <v/>
      </c>
      <c r="AG205" s="30">
        <f>IF(AE205="","",IFERROR(IF(ISNUMBER(IFERROR(INDEX($A205:$Y205,MATCH(Lists!$J$3,$A$1:$Y$1,0)),"")),INT(IFERROR(INDEX($A205:$Y205,MATCH(Lists!$J$3,$A$1:$Y$1,0)),"")),DATE(VALUE(LEFT(IFERROR(INDEX($A205:$Y205,MATCH(Lists!$J$3,$A$1:$Y$1,0)),""),4)),VALUE(MID(IFERROR(INDEX($A205:$Y205,MATCH(Lists!$J$3,$A$1:$Y$1,0)),""),6,2)),VALUE(MID(IFERROR(INDEX($A205:$Y205,MATCH(Lists!$J$3,$A$1:$Y$1,0)),""),9,2)))),""))</f>
        <v/>
      </c>
      <c r="AH205" s="22">
        <f>IF(AE205="",0,1)</f>
        <v/>
      </c>
    </row>
    <row r="206">
      <c r="Z206" s="28" t="n"/>
      <c r="AA206" s="23" t="n"/>
      <c r="AB206" s="23" t="n"/>
      <c r="AC206" s="31" t="n"/>
      <c r="AD206" s="28" t="n"/>
      <c r="AE206" s="22">
        <f>IF(COUNTA($A206:$Y206)=0,"",IF(IFERROR(IF(TRIM(IFERROR(INDEX($A206:$Y206,MATCH(Lists!$J$4,$A$1:$Y$1,0)),"")&amp;"")="0","",TRIM(IFERROR(INDEX($A206:$Y206,MATCH(Lists!$J$4,$A$1:$Y$1,0)),"")&amp;"")),"")&lt;&gt;"",LOWER(IFERROR(IF(TRIM(IFERROR(INDEX($A206:$Y206,MATCH(Lists!$J$4,$A$1:$Y$1,0)),"")&amp;"")="0","",TRIM(IFERROR(INDEX($A206:$Y206,MATCH(Lists!$J$4,$A$1:$Y$1,0)),"")&amp;"")),"")),IF(IFERROR(IF(TRIM(IFERROR(INDEX($A206:$Y206,MATCH(Lists!$J$5,$A$1:$Y$1,0)),"")&amp;"")="0","",TRIM(IFERROR(INDEX($A206:$Y206,MATCH(Lists!$J$5,$A$1:$Y$1,0)),"")&amp;"")),"")&lt;&gt;"",IFERROR(IF(TRIM(IFERROR(INDEX($A206:$Y206,MATCH(Lists!$J$5,$A$1:$Y$1,0)),"")&amp;"")="0","",TRIM(IFERROR(INDEX($A206:$Y206,MATCH(Lists!$J$5,$A$1:$Y$1,0)),"")&amp;"")),""),"(unknown)")))</f>
        <v/>
      </c>
      <c r="AF206" s="22">
        <f>IF(AE206="","",IF(IFERROR(IF(TRIM(IFERROR(INDEX($A206:$Y206,MATCH(Lists!$J$6,$A$1:$Y$1,0)),"")&amp;"")="0","",TRIM(IFERROR(INDEX($A206:$Y206,MATCH(Lists!$J$6,$A$1:$Y$1,0)),"")&amp;"")),"")=Lists!$J$7,1,0))</f>
        <v/>
      </c>
      <c r="AG206" s="30">
        <f>IF(AE206="","",IFERROR(IF(ISNUMBER(IFERROR(INDEX($A206:$Y206,MATCH(Lists!$J$3,$A$1:$Y$1,0)),"")),INT(IFERROR(INDEX($A206:$Y206,MATCH(Lists!$J$3,$A$1:$Y$1,0)),"")),DATE(VALUE(LEFT(IFERROR(INDEX($A206:$Y206,MATCH(Lists!$J$3,$A$1:$Y$1,0)),""),4)),VALUE(MID(IFERROR(INDEX($A206:$Y206,MATCH(Lists!$J$3,$A$1:$Y$1,0)),""),6,2)),VALUE(MID(IFERROR(INDEX($A206:$Y206,MATCH(Lists!$J$3,$A$1:$Y$1,0)),""),9,2)))),""))</f>
        <v/>
      </c>
      <c r="AH206" s="22">
        <f>IF(AE206="",0,1)</f>
        <v/>
      </c>
    </row>
    <row r="207">
      <c r="Z207" s="28" t="n"/>
      <c r="AA207" s="23" t="n"/>
      <c r="AB207" s="23" t="n"/>
      <c r="AC207" s="31" t="n"/>
      <c r="AD207" s="28" t="n"/>
      <c r="AE207" s="22">
        <f>IF(COUNTA($A207:$Y207)=0,"",IF(IFERROR(IF(TRIM(IFERROR(INDEX($A207:$Y207,MATCH(Lists!$J$4,$A$1:$Y$1,0)),"")&amp;"")="0","",TRIM(IFERROR(INDEX($A207:$Y207,MATCH(Lists!$J$4,$A$1:$Y$1,0)),"")&amp;"")),"")&lt;&gt;"",LOWER(IFERROR(IF(TRIM(IFERROR(INDEX($A207:$Y207,MATCH(Lists!$J$4,$A$1:$Y$1,0)),"")&amp;"")="0","",TRIM(IFERROR(INDEX($A207:$Y207,MATCH(Lists!$J$4,$A$1:$Y$1,0)),"")&amp;"")),"")),IF(IFERROR(IF(TRIM(IFERROR(INDEX($A207:$Y207,MATCH(Lists!$J$5,$A$1:$Y$1,0)),"")&amp;"")="0","",TRIM(IFERROR(INDEX($A207:$Y207,MATCH(Lists!$J$5,$A$1:$Y$1,0)),"")&amp;"")),"")&lt;&gt;"",IFERROR(IF(TRIM(IFERROR(INDEX($A207:$Y207,MATCH(Lists!$J$5,$A$1:$Y$1,0)),"")&amp;"")="0","",TRIM(IFERROR(INDEX($A207:$Y207,MATCH(Lists!$J$5,$A$1:$Y$1,0)),"")&amp;"")),""),"(unknown)")))</f>
        <v/>
      </c>
      <c r="AF207" s="22">
        <f>IF(AE207="","",IF(IFERROR(IF(TRIM(IFERROR(INDEX($A207:$Y207,MATCH(Lists!$J$6,$A$1:$Y$1,0)),"")&amp;"")="0","",TRIM(IFERROR(INDEX($A207:$Y207,MATCH(Lists!$J$6,$A$1:$Y$1,0)),"")&amp;"")),"")=Lists!$J$7,1,0))</f>
        <v/>
      </c>
      <c r="AG207" s="30">
        <f>IF(AE207="","",IFERROR(IF(ISNUMBER(IFERROR(INDEX($A207:$Y207,MATCH(Lists!$J$3,$A$1:$Y$1,0)),"")),INT(IFERROR(INDEX($A207:$Y207,MATCH(Lists!$J$3,$A$1:$Y$1,0)),"")),DATE(VALUE(LEFT(IFERROR(INDEX($A207:$Y207,MATCH(Lists!$J$3,$A$1:$Y$1,0)),""),4)),VALUE(MID(IFERROR(INDEX($A207:$Y207,MATCH(Lists!$J$3,$A$1:$Y$1,0)),""),6,2)),VALUE(MID(IFERROR(INDEX($A207:$Y207,MATCH(Lists!$J$3,$A$1:$Y$1,0)),""),9,2)))),""))</f>
        <v/>
      </c>
      <c r="AH207" s="22">
        <f>IF(AE207="",0,1)</f>
        <v/>
      </c>
    </row>
    <row r="208">
      <c r="Z208" s="28" t="n"/>
      <c r="AA208" s="23" t="n"/>
      <c r="AB208" s="23" t="n"/>
      <c r="AC208" s="31" t="n"/>
      <c r="AD208" s="28" t="n"/>
      <c r="AE208" s="22">
        <f>IF(COUNTA($A208:$Y208)=0,"",IF(IFERROR(IF(TRIM(IFERROR(INDEX($A208:$Y208,MATCH(Lists!$J$4,$A$1:$Y$1,0)),"")&amp;"")="0","",TRIM(IFERROR(INDEX($A208:$Y208,MATCH(Lists!$J$4,$A$1:$Y$1,0)),"")&amp;"")),"")&lt;&gt;"",LOWER(IFERROR(IF(TRIM(IFERROR(INDEX($A208:$Y208,MATCH(Lists!$J$4,$A$1:$Y$1,0)),"")&amp;"")="0","",TRIM(IFERROR(INDEX($A208:$Y208,MATCH(Lists!$J$4,$A$1:$Y$1,0)),"")&amp;"")),"")),IF(IFERROR(IF(TRIM(IFERROR(INDEX($A208:$Y208,MATCH(Lists!$J$5,$A$1:$Y$1,0)),"")&amp;"")="0","",TRIM(IFERROR(INDEX($A208:$Y208,MATCH(Lists!$J$5,$A$1:$Y$1,0)),"")&amp;"")),"")&lt;&gt;"",IFERROR(IF(TRIM(IFERROR(INDEX($A208:$Y208,MATCH(Lists!$J$5,$A$1:$Y$1,0)),"")&amp;"")="0","",TRIM(IFERROR(INDEX($A208:$Y208,MATCH(Lists!$J$5,$A$1:$Y$1,0)),"")&amp;"")),""),"(unknown)")))</f>
        <v/>
      </c>
      <c r="AF208" s="22">
        <f>IF(AE208="","",IF(IFERROR(IF(TRIM(IFERROR(INDEX($A208:$Y208,MATCH(Lists!$J$6,$A$1:$Y$1,0)),"")&amp;"")="0","",TRIM(IFERROR(INDEX($A208:$Y208,MATCH(Lists!$J$6,$A$1:$Y$1,0)),"")&amp;"")),"")=Lists!$J$7,1,0))</f>
        <v/>
      </c>
      <c r="AG208" s="30">
        <f>IF(AE208="","",IFERROR(IF(ISNUMBER(IFERROR(INDEX($A208:$Y208,MATCH(Lists!$J$3,$A$1:$Y$1,0)),"")),INT(IFERROR(INDEX($A208:$Y208,MATCH(Lists!$J$3,$A$1:$Y$1,0)),"")),DATE(VALUE(LEFT(IFERROR(INDEX($A208:$Y208,MATCH(Lists!$J$3,$A$1:$Y$1,0)),""),4)),VALUE(MID(IFERROR(INDEX($A208:$Y208,MATCH(Lists!$J$3,$A$1:$Y$1,0)),""),6,2)),VALUE(MID(IFERROR(INDEX($A208:$Y208,MATCH(Lists!$J$3,$A$1:$Y$1,0)),""),9,2)))),""))</f>
        <v/>
      </c>
      <c r="AH208" s="22">
        <f>IF(AE208="",0,1)</f>
        <v/>
      </c>
    </row>
    <row r="209">
      <c r="Z209" s="28" t="n"/>
      <c r="AA209" s="23" t="n"/>
      <c r="AB209" s="23" t="n"/>
      <c r="AC209" s="31" t="n"/>
      <c r="AD209" s="28" t="n"/>
      <c r="AE209" s="22">
        <f>IF(COUNTA($A209:$Y209)=0,"",IF(IFERROR(IF(TRIM(IFERROR(INDEX($A209:$Y209,MATCH(Lists!$J$4,$A$1:$Y$1,0)),"")&amp;"")="0","",TRIM(IFERROR(INDEX($A209:$Y209,MATCH(Lists!$J$4,$A$1:$Y$1,0)),"")&amp;"")),"")&lt;&gt;"",LOWER(IFERROR(IF(TRIM(IFERROR(INDEX($A209:$Y209,MATCH(Lists!$J$4,$A$1:$Y$1,0)),"")&amp;"")="0","",TRIM(IFERROR(INDEX($A209:$Y209,MATCH(Lists!$J$4,$A$1:$Y$1,0)),"")&amp;"")),"")),IF(IFERROR(IF(TRIM(IFERROR(INDEX($A209:$Y209,MATCH(Lists!$J$5,$A$1:$Y$1,0)),"")&amp;"")="0","",TRIM(IFERROR(INDEX($A209:$Y209,MATCH(Lists!$J$5,$A$1:$Y$1,0)),"")&amp;"")),"")&lt;&gt;"",IFERROR(IF(TRIM(IFERROR(INDEX($A209:$Y209,MATCH(Lists!$J$5,$A$1:$Y$1,0)),"")&amp;"")="0","",TRIM(IFERROR(INDEX($A209:$Y209,MATCH(Lists!$J$5,$A$1:$Y$1,0)),"")&amp;"")),""),"(unknown)")))</f>
        <v/>
      </c>
      <c r="AF209" s="22">
        <f>IF(AE209="","",IF(IFERROR(IF(TRIM(IFERROR(INDEX($A209:$Y209,MATCH(Lists!$J$6,$A$1:$Y$1,0)),"")&amp;"")="0","",TRIM(IFERROR(INDEX($A209:$Y209,MATCH(Lists!$J$6,$A$1:$Y$1,0)),"")&amp;"")),"")=Lists!$J$7,1,0))</f>
        <v/>
      </c>
      <c r="AG209" s="30">
        <f>IF(AE209="","",IFERROR(IF(ISNUMBER(IFERROR(INDEX($A209:$Y209,MATCH(Lists!$J$3,$A$1:$Y$1,0)),"")),INT(IFERROR(INDEX($A209:$Y209,MATCH(Lists!$J$3,$A$1:$Y$1,0)),"")),DATE(VALUE(LEFT(IFERROR(INDEX($A209:$Y209,MATCH(Lists!$J$3,$A$1:$Y$1,0)),""),4)),VALUE(MID(IFERROR(INDEX($A209:$Y209,MATCH(Lists!$J$3,$A$1:$Y$1,0)),""),6,2)),VALUE(MID(IFERROR(INDEX($A209:$Y209,MATCH(Lists!$J$3,$A$1:$Y$1,0)),""),9,2)))),""))</f>
        <v/>
      </c>
      <c r="AH209" s="22">
        <f>IF(AE209="",0,1)</f>
        <v/>
      </c>
    </row>
    <row r="210">
      <c r="Z210" s="28" t="n"/>
      <c r="AA210" s="23" t="n"/>
      <c r="AB210" s="23" t="n"/>
      <c r="AC210" s="31" t="n"/>
      <c r="AD210" s="28" t="n"/>
      <c r="AE210" s="22">
        <f>IF(COUNTA($A210:$Y210)=0,"",IF(IFERROR(IF(TRIM(IFERROR(INDEX($A210:$Y210,MATCH(Lists!$J$4,$A$1:$Y$1,0)),"")&amp;"")="0","",TRIM(IFERROR(INDEX($A210:$Y210,MATCH(Lists!$J$4,$A$1:$Y$1,0)),"")&amp;"")),"")&lt;&gt;"",LOWER(IFERROR(IF(TRIM(IFERROR(INDEX($A210:$Y210,MATCH(Lists!$J$4,$A$1:$Y$1,0)),"")&amp;"")="0","",TRIM(IFERROR(INDEX($A210:$Y210,MATCH(Lists!$J$4,$A$1:$Y$1,0)),"")&amp;"")),"")),IF(IFERROR(IF(TRIM(IFERROR(INDEX($A210:$Y210,MATCH(Lists!$J$5,$A$1:$Y$1,0)),"")&amp;"")="0","",TRIM(IFERROR(INDEX($A210:$Y210,MATCH(Lists!$J$5,$A$1:$Y$1,0)),"")&amp;"")),"")&lt;&gt;"",IFERROR(IF(TRIM(IFERROR(INDEX($A210:$Y210,MATCH(Lists!$J$5,$A$1:$Y$1,0)),"")&amp;"")="0","",TRIM(IFERROR(INDEX($A210:$Y210,MATCH(Lists!$J$5,$A$1:$Y$1,0)),"")&amp;"")),""),"(unknown)")))</f>
        <v/>
      </c>
      <c r="AF210" s="22">
        <f>IF(AE210="","",IF(IFERROR(IF(TRIM(IFERROR(INDEX($A210:$Y210,MATCH(Lists!$J$6,$A$1:$Y$1,0)),"")&amp;"")="0","",TRIM(IFERROR(INDEX($A210:$Y210,MATCH(Lists!$J$6,$A$1:$Y$1,0)),"")&amp;"")),"")=Lists!$J$7,1,0))</f>
        <v/>
      </c>
      <c r="AG210" s="30">
        <f>IF(AE210="","",IFERROR(IF(ISNUMBER(IFERROR(INDEX($A210:$Y210,MATCH(Lists!$J$3,$A$1:$Y$1,0)),"")),INT(IFERROR(INDEX($A210:$Y210,MATCH(Lists!$J$3,$A$1:$Y$1,0)),"")),DATE(VALUE(LEFT(IFERROR(INDEX($A210:$Y210,MATCH(Lists!$J$3,$A$1:$Y$1,0)),""),4)),VALUE(MID(IFERROR(INDEX($A210:$Y210,MATCH(Lists!$J$3,$A$1:$Y$1,0)),""),6,2)),VALUE(MID(IFERROR(INDEX($A210:$Y210,MATCH(Lists!$J$3,$A$1:$Y$1,0)),""),9,2)))),""))</f>
        <v/>
      </c>
      <c r="AH210" s="22">
        <f>IF(AE210="",0,1)</f>
        <v/>
      </c>
    </row>
    <row r="211">
      <c r="Z211" s="28" t="n"/>
      <c r="AA211" s="23" t="n"/>
      <c r="AB211" s="23" t="n"/>
      <c r="AC211" s="31" t="n"/>
      <c r="AD211" s="28" t="n"/>
      <c r="AE211" s="22">
        <f>IF(COUNTA($A211:$Y211)=0,"",IF(IFERROR(IF(TRIM(IFERROR(INDEX($A211:$Y211,MATCH(Lists!$J$4,$A$1:$Y$1,0)),"")&amp;"")="0","",TRIM(IFERROR(INDEX($A211:$Y211,MATCH(Lists!$J$4,$A$1:$Y$1,0)),"")&amp;"")),"")&lt;&gt;"",LOWER(IFERROR(IF(TRIM(IFERROR(INDEX($A211:$Y211,MATCH(Lists!$J$4,$A$1:$Y$1,0)),"")&amp;"")="0","",TRIM(IFERROR(INDEX($A211:$Y211,MATCH(Lists!$J$4,$A$1:$Y$1,0)),"")&amp;"")),"")),IF(IFERROR(IF(TRIM(IFERROR(INDEX($A211:$Y211,MATCH(Lists!$J$5,$A$1:$Y$1,0)),"")&amp;"")="0","",TRIM(IFERROR(INDEX($A211:$Y211,MATCH(Lists!$J$5,$A$1:$Y$1,0)),"")&amp;"")),"")&lt;&gt;"",IFERROR(IF(TRIM(IFERROR(INDEX($A211:$Y211,MATCH(Lists!$J$5,$A$1:$Y$1,0)),"")&amp;"")="0","",TRIM(IFERROR(INDEX($A211:$Y211,MATCH(Lists!$J$5,$A$1:$Y$1,0)),"")&amp;"")),""),"(unknown)")))</f>
        <v/>
      </c>
      <c r="AF211" s="22">
        <f>IF(AE211="","",IF(IFERROR(IF(TRIM(IFERROR(INDEX($A211:$Y211,MATCH(Lists!$J$6,$A$1:$Y$1,0)),"")&amp;"")="0","",TRIM(IFERROR(INDEX($A211:$Y211,MATCH(Lists!$J$6,$A$1:$Y$1,0)),"")&amp;"")),"")=Lists!$J$7,1,0))</f>
        <v/>
      </c>
      <c r="AG211" s="30">
        <f>IF(AE211="","",IFERROR(IF(ISNUMBER(IFERROR(INDEX($A211:$Y211,MATCH(Lists!$J$3,$A$1:$Y$1,0)),"")),INT(IFERROR(INDEX($A211:$Y211,MATCH(Lists!$J$3,$A$1:$Y$1,0)),"")),DATE(VALUE(LEFT(IFERROR(INDEX($A211:$Y211,MATCH(Lists!$J$3,$A$1:$Y$1,0)),""),4)),VALUE(MID(IFERROR(INDEX($A211:$Y211,MATCH(Lists!$J$3,$A$1:$Y$1,0)),""),6,2)),VALUE(MID(IFERROR(INDEX($A211:$Y211,MATCH(Lists!$J$3,$A$1:$Y$1,0)),""),9,2)))),""))</f>
        <v/>
      </c>
      <c r="AH211" s="22">
        <f>IF(AE211="",0,1)</f>
        <v/>
      </c>
    </row>
    <row r="212">
      <c r="Z212" s="28" t="n"/>
      <c r="AA212" s="23" t="n"/>
      <c r="AB212" s="23" t="n"/>
      <c r="AC212" s="31" t="n"/>
      <c r="AD212" s="28" t="n"/>
      <c r="AE212" s="22">
        <f>IF(COUNTA($A212:$Y212)=0,"",IF(IFERROR(IF(TRIM(IFERROR(INDEX($A212:$Y212,MATCH(Lists!$J$4,$A$1:$Y$1,0)),"")&amp;"")="0","",TRIM(IFERROR(INDEX($A212:$Y212,MATCH(Lists!$J$4,$A$1:$Y$1,0)),"")&amp;"")),"")&lt;&gt;"",LOWER(IFERROR(IF(TRIM(IFERROR(INDEX($A212:$Y212,MATCH(Lists!$J$4,$A$1:$Y$1,0)),"")&amp;"")="0","",TRIM(IFERROR(INDEX($A212:$Y212,MATCH(Lists!$J$4,$A$1:$Y$1,0)),"")&amp;"")),"")),IF(IFERROR(IF(TRIM(IFERROR(INDEX($A212:$Y212,MATCH(Lists!$J$5,$A$1:$Y$1,0)),"")&amp;"")="0","",TRIM(IFERROR(INDEX($A212:$Y212,MATCH(Lists!$J$5,$A$1:$Y$1,0)),"")&amp;"")),"")&lt;&gt;"",IFERROR(IF(TRIM(IFERROR(INDEX($A212:$Y212,MATCH(Lists!$J$5,$A$1:$Y$1,0)),"")&amp;"")="0","",TRIM(IFERROR(INDEX($A212:$Y212,MATCH(Lists!$J$5,$A$1:$Y$1,0)),"")&amp;"")),""),"(unknown)")))</f>
        <v/>
      </c>
      <c r="AF212" s="22">
        <f>IF(AE212="","",IF(IFERROR(IF(TRIM(IFERROR(INDEX($A212:$Y212,MATCH(Lists!$J$6,$A$1:$Y$1,0)),"")&amp;"")="0","",TRIM(IFERROR(INDEX($A212:$Y212,MATCH(Lists!$J$6,$A$1:$Y$1,0)),"")&amp;"")),"")=Lists!$J$7,1,0))</f>
        <v/>
      </c>
      <c r="AG212" s="30">
        <f>IF(AE212="","",IFERROR(IF(ISNUMBER(IFERROR(INDEX($A212:$Y212,MATCH(Lists!$J$3,$A$1:$Y$1,0)),"")),INT(IFERROR(INDEX($A212:$Y212,MATCH(Lists!$J$3,$A$1:$Y$1,0)),"")),DATE(VALUE(LEFT(IFERROR(INDEX($A212:$Y212,MATCH(Lists!$J$3,$A$1:$Y$1,0)),""),4)),VALUE(MID(IFERROR(INDEX($A212:$Y212,MATCH(Lists!$J$3,$A$1:$Y$1,0)),""),6,2)),VALUE(MID(IFERROR(INDEX($A212:$Y212,MATCH(Lists!$J$3,$A$1:$Y$1,0)),""),9,2)))),""))</f>
        <v/>
      </c>
      <c r="AH212" s="22">
        <f>IF(AE212="",0,1)</f>
        <v/>
      </c>
    </row>
    <row r="213">
      <c r="Z213" s="28" t="n"/>
      <c r="AA213" s="23" t="n"/>
      <c r="AB213" s="23" t="n"/>
      <c r="AC213" s="31" t="n"/>
      <c r="AD213" s="28" t="n"/>
      <c r="AE213" s="22">
        <f>IF(COUNTA($A213:$Y213)=0,"",IF(IFERROR(IF(TRIM(IFERROR(INDEX($A213:$Y213,MATCH(Lists!$J$4,$A$1:$Y$1,0)),"")&amp;"")="0","",TRIM(IFERROR(INDEX($A213:$Y213,MATCH(Lists!$J$4,$A$1:$Y$1,0)),"")&amp;"")),"")&lt;&gt;"",LOWER(IFERROR(IF(TRIM(IFERROR(INDEX($A213:$Y213,MATCH(Lists!$J$4,$A$1:$Y$1,0)),"")&amp;"")="0","",TRIM(IFERROR(INDEX($A213:$Y213,MATCH(Lists!$J$4,$A$1:$Y$1,0)),"")&amp;"")),"")),IF(IFERROR(IF(TRIM(IFERROR(INDEX($A213:$Y213,MATCH(Lists!$J$5,$A$1:$Y$1,0)),"")&amp;"")="0","",TRIM(IFERROR(INDEX($A213:$Y213,MATCH(Lists!$J$5,$A$1:$Y$1,0)),"")&amp;"")),"")&lt;&gt;"",IFERROR(IF(TRIM(IFERROR(INDEX($A213:$Y213,MATCH(Lists!$J$5,$A$1:$Y$1,0)),"")&amp;"")="0","",TRIM(IFERROR(INDEX($A213:$Y213,MATCH(Lists!$J$5,$A$1:$Y$1,0)),"")&amp;"")),""),"(unknown)")))</f>
        <v/>
      </c>
      <c r="AF213" s="22">
        <f>IF(AE213="","",IF(IFERROR(IF(TRIM(IFERROR(INDEX($A213:$Y213,MATCH(Lists!$J$6,$A$1:$Y$1,0)),"")&amp;"")="0","",TRIM(IFERROR(INDEX($A213:$Y213,MATCH(Lists!$J$6,$A$1:$Y$1,0)),"")&amp;"")),"")=Lists!$J$7,1,0))</f>
        <v/>
      </c>
      <c r="AG213" s="30">
        <f>IF(AE213="","",IFERROR(IF(ISNUMBER(IFERROR(INDEX($A213:$Y213,MATCH(Lists!$J$3,$A$1:$Y$1,0)),"")),INT(IFERROR(INDEX($A213:$Y213,MATCH(Lists!$J$3,$A$1:$Y$1,0)),"")),DATE(VALUE(LEFT(IFERROR(INDEX($A213:$Y213,MATCH(Lists!$J$3,$A$1:$Y$1,0)),""),4)),VALUE(MID(IFERROR(INDEX($A213:$Y213,MATCH(Lists!$J$3,$A$1:$Y$1,0)),""),6,2)),VALUE(MID(IFERROR(INDEX($A213:$Y213,MATCH(Lists!$J$3,$A$1:$Y$1,0)),""),9,2)))),""))</f>
        <v/>
      </c>
      <c r="AH213" s="22">
        <f>IF(AE213="",0,1)</f>
        <v/>
      </c>
    </row>
    <row r="214">
      <c r="Z214" s="28" t="n"/>
      <c r="AA214" s="23" t="n"/>
      <c r="AB214" s="23" t="n"/>
      <c r="AC214" s="31" t="n"/>
      <c r="AD214" s="28" t="n"/>
      <c r="AE214" s="22">
        <f>IF(COUNTA($A214:$Y214)=0,"",IF(IFERROR(IF(TRIM(IFERROR(INDEX($A214:$Y214,MATCH(Lists!$J$4,$A$1:$Y$1,0)),"")&amp;"")="0","",TRIM(IFERROR(INDEX($A214:$Y214,MATCH(Lists!$J$4,$A$1:$Y$1,0)),"")&amp;"")),"")&lt;&gt;"",LOWER(IFERROR(IF(TRIM(IFERROR(INDEX($A214:$Y214,MATCH(Lists!$J$4,$A$1:$Y$1,0)),"")&amp;"")="0","",TRIM(IFERROR(INDEX($A214:$Y214,MATCH(Lists!$J$4,$A$1:$Y$1,0)),"")&amp;"")),"")),IF(IFERROR(IF(TRIM(IFERROR(INDEX($A214:$Y214,MATCH(Lists!$J$5,$A$1:$Y$1,0)),"")&amp;"")="0","",TRIM(IFERROR(INDEX($A214:$Y214,MATCH(Lists!$J$5,$A$1:$Y$1,0)),"")&amp;"")),"")&lt;&gt;"",IFERROR(IF(TRIM(IFERROR(INDEX($A214:$Y214,MATCH(Lists!$J$5,$A$1:$Y$1,0)),"")&amp;"")="0","",TRIM(IFERROR(INDEX($A214:$Y214,MATCH(Lists!$J$5,$A$1:$Y$1,0)),"")&amp;"")),""),"(unknown)")))</f>
        <v/>
      </c>
      <c r="AF214" s="22">
        <f>IF(AE214="","",IF(IFERROR(IF(TRIM(IFERROR(INDEX($A214:$Y214,MATCH(Lists!$J$6,$A$1:$Y$1,0)),"")&amp;"")="0","",TRIM(IFERROR(INDEX($A214:$Y214,MATCH(Lists!$J$6,$A$1:$Y$1,0)),"")&amp;"")),"")=Lists!$J$7,1,0))</f>
        <v/>
      </c>
      <c r="AG214" s="30">
        <f>IF(AE214="","",IFERROR(IF(ISNUMBER(IFERROR(INDEX($A214:$Y214,MATCH(Lists!$J$3,$A$1:$Y$1,0)),"")),INT(IFERROR(INDEX($A214:$Y214,MATCH(Lists!$J$3,$A$1:$Y$1,0)),"")),DATE(VALUE(LEFT(IFERROR(INDEX($A214:$Y214,MATCH(Lists!$J$3,$A$1:$Y$1,0)),""),4)),VALUE(MID(IFERROR(INDEX($A214:$Y214,MATCH(Lists!$J$3,$A$1:$Y$1,0)),""),6,2)),VALUE(MID(IFERROR(INDEX($A214:$Y214,MATCH(Lists!$J$3,$A$1:$Y$1,0)),""),9,2)))),""))</f>
        <v/>
      </c>
      <c r="AH214" s="22">
        <f>IF(AE214="",0,1)</f>
        <v/>
      </c>
    </row>
    <row r="215">
      <c r="Z215" s="28" t="n"/>
      <c r="AA215" s="23" t="n"/>
      <c r="AB215" s="23" t="n"/>
      <c r="AC215" s="31" t="n"/>
      <c r="AD215" s="28" t="n"/>
      <c r="AE215" s="22">
        <f>IF(COUNTA($A215:$Y215)=0,"",IF(IFERROR(IF(TRIM(IFERROR(INDEX($A215:$Y215,MATCH(Lists!$J$4,$A$1:$Y$1,0)),"")&amp;"")="0","",TRIM(IFERROR(INDEX($A215:$Y215,MATCH(Lists!$J$4,$A$1:$Y$1,0)),"")&amp;"")),"")&lt;&gt;"",LOWER(IFERROR(IF(TRIM(IFERROR(INDEX($A215:$Y215,MATCH(Lists!$J$4,$A$1:$Y$1,0)),"")&amp;"")="0","",TRIM(IFERROR(INDEX($A215:$Y215,MATCH(Lists!$J$4,$A$1:$Y$1,0)),"")&amp;"")),"")),IF(IFERROR(IF(TRIM(IFERROR(INDEX($A215:$Y215,MATCH(Lists!$J$5,$A$1:$Y$1,0)),"")&amp;"")="0","",TRIM(IFERROR(INDEX($A215:$Y215,MATCH(Lists!$J$5,$A$1:$Y$1,0)),"")&amp;"")),"")&lt;&gt;"",IFERROR(IF(TRIM(IFERROR(INDEX($A215:$Y215,MATCH(Lists!$J$5,$A$1:$Y$1,0)),"")&amp;"")="0","",TRIM(IFERROR(INDEX($A215:$Y215,MATCH(Lists!$J$5,$A$1:$Y$1,0)),"")&amp;"")),""),"(unknown)")))</f>
        <v/>
      </c>
      <c r="AF215" s="22">
        <f>IF(AE215="","",IF(IFERROR(IF(TRIM(IFERROR(INDEX($A215:$Y215,MATCH(Lists!$J$6,$A$1:$Y$1,0)),"")&amp;"")="0","",TRIM(IFERROR(INDEX($A215:$Y215,MATCH(Lists!$J$6,$A$1:$Y$1,0)),"")&amp;"")),"")=Lists!$J$7,1,0))</f>
        <v/>
      </c>
      <c r="AG215" s="30">
        <f>IF(AE215="","",IFERROR(IF(ISNUMBER(IFERROR(INDEX($A215:$Y215,MATCH(Lists!$J$3,$A$1:$Y$1,0)),"")),INT(IFERROR(INDEX($A215:$Y215,MATCH(Lists!$J$3,$A$1:$Y$1,0)),"")),DATE(VALUE(LEFT(IFERROR(INDEX($A215:$Y215,MATCH(Lists!$J$3,$A$1:$Y$1,0)),""),4)),VALUE(MID(IFERROR(INDEX($A215:$Y215,MATCH(Lists!$J$3,$A$1:$Y$1,0)),""),6,2)),VALUE(MID(IFERROR(INDEX($A215:$Y215,MATCH(Lists!$J$3,$A$1:$Y$1,0)),""),9,2)))),""))</f>
        <v/>
      </c>
      <c r="AH215" s="22">
        <f>IF(AE215="",0,1)</f>
        <v/>
      </c>
    </row>
    <row r="216">
      <c r="Z216" s="28" t="n"/>
      <c r="AA216" s="23" t="n"/>
      <c r="AB216" s="23" t="n"/>
      <c r="AC216" s="31" t="n"/>
      <c r="AD216" s="28" t="n"/>
      <c r="AE216" s="22">
        <f>IF(COUNTA($A216:$Y216)=0,"",IF(IFERROR(IF(TRIM(IFERROR(INDEX($A216:$Y216,MATCH(Lists!$J$4,$A$1:$Y$1,0)),"")&amp;"")="0","",TRIM(IFERROR(INDEX($A216:$Y216,MATCH(Lists!$J$4,$A$1:$Y$1,0)),"")&amp;"")),"")&lt;&gt;"",LOWER(IFERROR(IF(TRIM(IFERROR(INDEX($A216:$Y216,MATCH(Lists!$J$4,$A$1:$Y$1,0)),"")&amp;"")="0","",TRIM(IFERROR(INDEX($A216:$Y216,MATCH(Lists!$J$4,$A$1:$Y$1,0)),"")&amp;"")),"")),IF(IFERROR(IF(TRIM(IFERROR(INDEX($A216:$Y216,MATCH(Lists!$J$5,$A$1:$Y$1,0)),"")&amp;"")="0","",TRIM(IFERROR(INDEX($A216:$Y216,MATCH(Lists!$J$5,$A$1:$Y$1,0)),"")&amp;"")),"")&lt;&gt;"",IFERROR(IF(TRIM(IFERROR(INDEX($A216:$Y216,MATCH(Lists!$J$5,$A$1:$Y$1,0)),"")&amp;"")="0","",TRIM(IFERROR(INDEX($A216:$Y216,MATCH(Lists!$J$5,$A$1:$Y$1,0)),"")&amp;"")),""),"(unknown)")))</f>
        <v/>
      </c>
      <c r="AF216" s="22">
        <f>IF(AE216="","",IF(IFERROR(IF(TRIM(IFERROR(INDEX($A216:$Y216,MATCH(Lists!$J$6,$A$1:$Y$1,0)),"")&amp;"")="0","",TRIM(IFERROR(INDEX($A216:$Y216,MATCH(Lists!$J$6,$A$1:$Y$1,0)),"")&amp;"")),"")=Lists!$J$7,1,0))</f>
        <v/>
      </c>
      <c r="AG216" s="30">
        <f>IF(AE216="","",IFERROR(IF(ISNUMBER(IFERROR(INDEX($A216:$Y216,MATCH(Lists!$J$3,$A$1:$Y$1,0)),"")),INT(IFERROR(INDEX($A216:$Y216,MATCH(Lists!$J$3,$A$1:$Y$1,0)),"")),DATE(VALUE(LEFT(IFERROR(INDEX($A216:$Y216,MATCH(Lists!$J$3,$A$1:$Y$1,0)),""),4)),VALUE(MID(IFERROR(INDEX($A216:$Y216,MATCH(Lists!$J$3,$A$1:$Y$1,0)),""),6,2)),VALUE(MID(IFERROR(INDEX($A216:$Y216,MATCH(Lists!$J$3,$A$1:$Y$1,0)),""),9,2)))),""))</f>
        <v/>
      </c>
      <c r="AH216" s="22">
        <f>IF(AE216="",0,1)</f>
        <v/>
      </c>
    </row>
    <row r="217">
      <c r="Z217" s="28" t="n"/>
      <c r="AA217" s="23" t="n"/>
      <c r="AB217" s="23" t="n"/>
      <c r="AC217" s="31" t="n"/>
      <c r="AD217" s="28" t="n"/>
      <c r="AE217" s="22">
        <f>IF(COUNTA($A217:$Y217)=0,"",IF(IFERROR(IF(TRIM(IFERROR(INDEX($A217:$Y217,MATCH(Lists!$J$4,$A$1:$Y$1,0)),"")&amp;"")="0","",TRIM(IFERROR(INDEX($A217:$Y217,MATCH(Lists!$J$4,$A$1:$Y$1,0)),"")&amp;"")),"")&lt;&gt;"",LOWER(IFERROR(IF(TRIM(IFERROR(INDEX($A217:$Y217,MATCH(Lists!$J$4,$A$1:$Y$1,0)),"")&amp;"")="0","",TRIM(IFERROR(INDEX($A217:$Y217,MATCH(Lists!$J$4,$A$1:$Y$1,0)),"")&amp;"")),"")),IF(IFERROR(IF(TRIM(IFERROR(INDEX($A217:$Y217,MATCH(Lists!$J$5,$A$1:$Y$1,0)),"")&amp;"")="0","",TRIM(IFERROR(INDEX($A217:$Y217,MATCH(Lists!$J$5,$A$1:$Y$1,0)),"")&amp;"")),"")&lt;&gt;"",IFERROR(IF(TRIM(IFERROR(INDEX($A217:$Y217,MATCH(Lists!$J$5,$A$1:$Y$1,0)),"")&amp;"")="0","",TRIM(IFERROR(INDEX($A217:$Y217,MATCH(Lists!$J$5,$A$1:$Y$1,0)),"")&amp;"")),""),"(unknown)")))</f>
        <v/>
      </c>
      <c r="AF217" s="22">
        <f>IF(AE217="","",IF(IFERROR(IF(TRIM(IFERROR(INDEX($A217:$Y217,MATCH(Lists!$J$6,$A$1:$Y$1,0)),"")&amp;"")="0","",TRIM(IFERROR(INDEX($A217:$Y217,MATCH(Lists!$J$6,$A$1:$Y$1,0)),"")&amp;"")),"")=Lists!$J$7,1,0))</f>
        <v/>
      </c>
      <c r="AG217" s="30">
        <f>IF(AE217="","",IFERROR(IF(ISNUMBER(IFERROR(INDEX($A217:$Y217,MATCH(Lists!$J$3,$A$1:$Y$1,0)),"")),INT(IFERROR(INDEX($A217:$Y217,MATCH(Lists!$J$3,$A$1:$Y$1,0)),"")),DATE(VALUE(LEFT(IFERROR(INDEX($A217:$Y217,MATCH(Lists!$J$3,$A$1:$Y$1,0)),""),4)),VALUE(MID(IFERROR(INDEX($A217:$Y217,MATCH(Lists!$J$3,$A$1:$Y$1,0)),""),6,2)),VALUE(MID(IFERROR(INDEX($A217:$Y217,MATCH(Lists!$J$3,$A$1:$Y$1,0)),""),9,2)))),""))</f>
        <v/>
      </c>
      <c r="AH217" s="22">
        <f>IF(AE217="",0,1)</f>
        <v/>
      </c>
    </row>
    <row r="218">
      <c r="Z218" s="28" t="n"/>
      <c r="AA218" s="23" t="n"/>
      <c r="AB218" s="23" t="n"/>
      <c r="AC218" s="31" t="n"/>
      <c r="AD218" s="28" t="n"/>
      <c r="AE218" s="22">
        <f>IF(COUNTA($A218:$Y218)=0,"",IF(IFERROR(IF(TRIM(IFERROR(INDEX($A218:$Y218,MATCH(Lists!$J$4,$A$1:$Y$1,0)),"")&amp;"")="0","",TRIM(IFERROR(INDEX($A218:$Y218,MATCH(Lists!$J$4,$A$1:$Y$1,0)),"")&amp;"")),"")&lt;&gt;"",LOWER(IFERROR(IF(TRIM(IFERROR(INDEX($A218:$Y218,MATCH(Lists!$J$4,$A$1:$Y$1,0)),"")&amp;"")="0","",TRIM(IFERROR(INDEX($A218:$Y218,MATCH(Lists!$J$4,$A$1:$Y$1,0)),"")&amp;"")),"")),IF(IFERROR(IF(TRIM(IFERROR(INDEX($A218:$Y218,MATCH(Lists!$J$5,$A$1:$Y$1,0)),"")&amp;"")="0","",TRIM(IFERROR(INDEX($A218:$Y218,MATCH(Lists!$J$5,$A$1:$Y$1,0)),"")&amp;"")),"")&lt;&gt;"",IFERROR(IF(TRIM(IFERROR(INDEX($A218:$Y218,MATCH(Lists!$J$5,$A$1:$Y$1,0)),"")&amp;"")="0","",TRIM(IFERROR(INDEX($A218:$Y218,MATCH(Lists!$J$5,$A$1:$Y$1,0)),"")&amp;"")),""),"(unknown)")))</f>
        <v/>
      </c>
      <c r="AF218" s="22">
        <f>IF(AE218="","",IF(IFERROR(IF(TRIM(IFERROR(INDEX($A218:$Y218,MATCH(Lists!$J$6,$A$1:$Y$1,0)),"")&amp;"")="0","",TRIM(IFERROR(INDEX($A218:$Y218,MATCH(Lists!$J$6,$A$1:$Y$1,0)),"")&amp;"")),"")=Lists!$J$7,1,0))</f>
        <v/>
      </c>
      <c r="AG218" s="30">
        <f>IF(AE218="","",IFERROR(IF(ISNUMBER(IFERROR(INDEX($A218:$Y218,MATCH(Lists!$J$3,$A$1:$Y$1,0)),"")),INT(IFERROR(INDEX($A218:$Y218,MATCH(Lists!$J$3,$A$1:$Y$1,0)),"")),DATE(VALUE(LEFT(IFERROR(INDEX($A218:$Y218,MATCH(Lists!$J$3,$A$1:$Y$1,0)),""),4)),VALUE(MID(IFERROR(INDEX($A218:$Y218,MATCH(Lists!$J$3,$A$1:$Y$1,0)),""),6,2)),VALUE(MID(IFERROR(INDEX($A218:$Y218,MATCH(Lists!$J$3,$A$1:$Y$1,0)),""),9,2)))),""))</f>
        <v/>
      </c>
      <c r="AH218" s="22">
        <f>IF(AE218="",0,1)</f>
        <v/>
      </c>
    </row>
    <row r="219">
      <c r="Z219" s="28" t="n"/>
      <c r="AA219" s="23" t="n"/>
      <c r="AB219" s="23" t="n"/>
      <c r="AC219" s="31" t="n"/>
      <c r="AD219" s="28" t="n"/>
      <c r="AE219" s="22">
        <f>IF(COUNTA($A219:$Y219)=0,"",IF(IFERROR(IF(TRIM(IFERROR(INDEX($A219:$Y219,MATCH(Lists!$J$4,$A$1:$Y$1,0)),"")&amp;"")="0","",TRIM(IFERROR(INDEX($A219:$Y219,MATCH(Lists!$J$4,$A$1:$Y$1,0)),"")&amp;"")),"")&lt;&gt;"",LOWER(IFERROR(IF(TRIM(IFERROR(INDEX($A219:$Y219,MATCH(Lists!$J$4,$A$1:$Y$1,0)),"")&amp;"")="0","",TRIM(IFERROR(INDEX($A219:$Y219,MATCH(Lists!$J$4,$A$1:$Y$1,0)),"")&amp;"")),"")),IF(IFERROR(IF(TRIM(IFERROR(INDEX($A219:$Y219,MATCH(Lists!$J$5,$A$1:$Y$1,0)),"")&amp;"")="0","",TRIM(IFERROR(INDEX($A219:$Y219,MATCH(Lists!$J$5,$A$1:$Y$1,0)),"")&amp;"")),"")&lt;&gt;"",IFERROR(IF(TRIM(IFERROR(INDEX($A219:$Y219,MATCH(Lists!$J$5,$A$1:$Y$1,0)),"")&amp;"")="0","",TRIM(IFERROR(INDEX($A219:$Y219,MATCH(Lists!$J$5,$A$1:$Y$1,0)),"")&amp;"")),""),"(unknown)")))</f>
        <v/>
      </c>
      <c r="AF219" s="22">
        <f>IF(AE219="","",IF(IFERROR(IF(TRIM(IFERROR(INDEX($A219:$Y219,MATCH(Lists!$J$6,$A$1:$Y$1,0)),"")&amp;"")="0","",TRIM(IFERROR(INDEX($A219:$Y219,MATCH(Lists!$J$6,$A$1:$Y$1,0)),"")&amp;"")),"")=Lists!$J$7,1,0))</f>
        <v/>
      </c>
      <c r="AG219" s="30">
        <f>IF(AE219="","",IFERROR(IF(ISNUMBER(IFERROR(INDEX($A219:$Y219,MATCH(Lists!$J$3,$A$1:$Y$1,0)),"")),INT(IFERROR(INDEX($A219:$Y219,MATCH(Lists!$J$3,$A$1:$Y$1,0)),"")),DATE(VALUE(LEFT(IFERROR(INDEX($A219:$Y219,MATCH(Lists!$J$3,$A$1:$Y$1,0)),""),4)),VALUE(MID(IFERROR(INDEX($A219:$Y219,MATCH(Lists!$J$3,$A$1:$Y$1,0)),""),6,2)),VALUE(MID(IFERROR(INDEX($A219:$Y219,MATCH(Lists!$J$3,$A$1:$Y$1,0)),""),9,2)))),""))</f>
        <v/>
      </c>
      <c r="AH219" s="22">
        <f>IF(AE219="",0,1)</f>
        <v/>
      </c>
    </row>
    <row r="220">
      <c r="Z220" s="28" t="n"/>
      <c r="AA220" s="23" t="n"/>
      <c r="AB220" s="23" t="n"/>
      <c r="AC220" s="31" t="n"/>
      <c r="AD220" s="28" t="n"/>
      <c r="AE220" s="22">
        <f>IF(COUNTA($A220:$Y220)=0,"",IF(IFERROR(IF(TRIM(IFERROR(INDEX($A220:$Y220,MATCH(Lists!$J$4,$A$1:$Y$1,0)),"")&amp;"")="0","",TRIM(IFERROR(INDEX($A220:$Y220,MATCH(Lists!$J$4,$A$1:$Y$1,0)),"")&amp;"")),"")&lt;&gt;"",LOWER(IFERROR(IF(TRIM(IFERROR(INDEX($A220:$Y220,MATCH(Lists!$J$4,$A$1:$Y$1,0)),"")&amp;"")="0","",TRIM(IFERROR(INDEX($A220:$Y220,MATCH(Lists!$J$4,$A$1:$Y$1,0)),"")&amp;"")),"")),IF(IFERROR(IF(TRIM(IFERROR(INDEX($A220:$Y220,MATCH(Lists!$J$5,$A$1:$Y$1,0)),"")&amp;"")="0","",TRIM(IFERROR(INDEX($A220:$Y220,MATCH(Lists!$J$5,$A$1:$Y$1,0)),"")&amp;"")),"")&lt;&gt;"",IFERROR(IF(TRIM(IFERROR(INDEX($A220:$Y220,MATCH(Lists!$J$5,$A$1:$Y$1,0)),"")&amp;"")="0","",TRIM(IFERROR(INDEX($A220:$Y220,MATCH(Lists!$J$5,$A$1:$Y$1,0)),"")&amp;"")),""),"(unknown)")))</f>
        <v/>
      </c>
      <c r="AF220" s="22">
        <f>IF(AE220="","",IF(IFERROR(IF(TRIM(IFERROR(INDEX($A220:$Y220,MATCH(Lists!$J$6,$A$1:$Y$1,0)),"")&amp;"")="0","",TRIM(IFERROR(INDEX($A220:$Y220,MATCH(Lists!$J$6,$A$1:$Y$1,0)),"")&amp;"")),"")=Lists!$J$7,1,0))</f>
        <v/>
      </c>
      <c r="AG220" s="30">
        <f>IF(AE220="","",IFERROR(IF(ISNUMBER(IFERROR(INDEX($A220:$Y220,MATCH(Lists!$J$3,$A$1:$Y$1,0)),"")),INT(IFERROR(INDEX($A220:$Y220,MATCH(Lists!$J$3,$A$1:$Y$1,0)),"")),DATE(VALUE(LEFT(IFERROR(INDEX($A220:$Y220,MATCH(Lists!$J$3,$A$1:$Y$1,0)),""),4)),VALUE(MID(IFERROR(INDEX($A220:$Y220,MATCH(Lists!$J$3,$A$1:$Y$1,0)),""),6,2)),VALUE(MID(IFERROR(INDEX($A220:$Y220,MATCH(Lists!$J$3,$A$1:$Y$1,0)),""),9,2)))),""))</f>
        <v/>
      </c>
      <c r="AH220" s="22">
        <f>IF(AE220="",0,1)</f>
        <v/>
      </c>
    </row>
    <row r="221">
      <c r="Z221" s="28" t="n"/>
      <c r="AA221" s="23" t="n"/>
      <c r="AB221" s="23" t="n"/>
      <c r="AC221" s="31" t="n"/>
      <c r="AD221" s="28" t="n"/>
      <c r="AE221" s="22">
        <f>IF(COUNTA($A221:$Y221)=0,"",IF(IFERROR(IF(TRIM(IFERROR(INDEX($A221:$Y221,MATCH(Lists!$J$4,$A$1:$Y$1,0)),"")&amp;"")="0","",TRIM(IFERROR(INDEX($A221:$Y221,MATCH(Lists!$J$4,$A$1:$Y$1,0)),"")&amp;"")),"")&lt;&gt;"",LOWER(IFERROR(IF(TRIM(IFERROR(INDEX($A221:$Y221,MATCH(Lists!$J$4,$A$1:$Y$1,0)),"")&amp;"")="0","",TRIM(IFERROR(INDEX($A221:$Y221,MATCH(Lists!$J$4,$A$1:$Y$1,0)),"")&amp;"")),"")),IF(IFERROR(IF(TRIM(IFERROR(INDEX($A221:$Y221,MATCH(Lists!$J$5,$A$1:$Y$1,0)),"")&amp;"")="0","",TRIM(IFERROR(INDEX($A221:$Y221,MATCH(Lists!$J$5,$A$1:$Y$1,0)),"")&amp;"")),"")&lt;&gt;"",IFERROR(IF(TRIM(IFERROR(INDEX($A221:$Y221,MATCH(Lists!$J$5,$A$1:$Y$1,0)),"")&amp;"")="0","",TRIM(IFERROR(INDEX($A221:$Y221,MATCH(Lists!$J$5,$A$1:$Y$1,0)),"")&amp;"")),""),"(unknown)")))</f>
        <v/>
      </c>
      <c r="AF221" s="22">
        <f>IF(AE221="","",IF(IFERROR(IF(TRIM(IFERROR(INDEX($A221:$Y221,MATCH(Lists!$J$6,$A$1:$Y$1,0)),"")&amp;"")="0","",TRIM(IFERROR(INDEX($A221:$Y221,MATCH(Lists!$J$6,$A$1:$Y$1,0)),"")&amp;"")),"")=Lists!$J$7,1,0))</f>
        <v/>
      </c>
      <c r="AG221" s="30">
        <f>IF(AE221="","",IFERROR(IF(ISNUMBER(IFERROR(INDEX($A221:$Y221,MATCH(Lists!$J$3,$A$1:$Y$1,0)),"")),INT(IFERROR(INDEX($A221:$Y221,MATCH(Lists!$J$3,$A$1:$Y$1,0)),"")),DATE(VALUE(LEFT(IFERROR(INDEX($A221:$Y221,MATCH(Lists!$J$3,$A$1:$Y$1,0)),""),4)),VALUE(MID(IFERROR(INDEX($A221:$Y221,MATCH(Lists!$J$3,$A$1:$Y$1,0)),""),6,2)),VALUE(MID(IFERROR(INDEX($A221:$Y221,MATCH(Lists!$J$3,$A$1:$Y$1,0)),""),9,2)))),""))</f>
        <v/>
      </c>
      <c r="AH221" s="22">
        <f>IF(AE221="",0,1)</f>
        <v/>
      </c>
    </row>
    <row r="222">
      <c r="Z222" s="28" t="n"/>
      <c r="AA222" s="23" t="n"/>
      <c r="AB222" s="23" t="n"/>
      <c r="AC222" s="31" t="n"/>
      <c r="AD222" s="28" t="n"/>
      <c r="AE222" s="22">
        <f>IF(COUNTA($A222:$Y222)=0,"",IF(IFERROR(IF(TRIM(IFERROR(INDEX($A222:$Y222,MATCH(Lists!$J$4,$A$1:$Y$1,0)),"")&amp;"")="0","",TRIM(IFERROR(INDEX($A222:$Y222,MATCH(Lists!$J$4,$A$1:$Y$1,0)),"")&amp;"")),"")&lt;&gt;"",LOWER(IFERROR(IF(TRIM(IFERROR(INDEX($A222:$Y222,MATCH(Lists!$J$4,$A$1:$Y$1,0)),"")&amp;"")="0","",TRIM(IFERROR(INDEX($A222:$Y222,MATCH(Lists!$J$4,$A$1:$Y$1,0)),"")&amp;"")),"")),IF(IFERROR(IF(TRIM(IFERROR(INDEX($A222:$Y222,MATCH(Lists!$J$5,$A$1:$Y$1,0)),"")&amp;"")="0","",TRIM(IFERROR(INDEX($A222:$Y222,MATCH(Lists!$J$5,$A$1:$Y$1,0)),"")&amp;"")),"")&lt;&gt;"",IFERROR(IF(TRIM(IFERROR(INDEX($A222:$Y222,MATCH(Lists!$J$5,$A$1:$Y$1,0)),"")&amp;"")="0","",TRIM(IFERROR(INDEX($A222:$Y222,MATCH(Lists!$J$5,$A$1:$Y$1,0)),"")&amp;"")),""),"(unknown)")))</f>
        <v/>
      </c>
      <c r="AF222" s="22">
        <f>IF(AE222="","",IF(IFERROR(IF(TRIM(IFERROR(INDEX($A222:$Y222,MATCH(Lists!$J$6,$A$1:$Y$1,0)),"")&amp;"")="0","",TRIM(IFERROR(INDEX($A222:$Y222,MATCH(Lists!$J$6,$A$1:$Y$1,0)),"")&amp;"")),"")=Lists!$J$7,1,0))</f>
        <v/>
      </c>
      <c r="AG222" s="30">
        <f>IF(AE222="","",IFERROR(IF(ISNUMBER(IFERROR(INDEX($A222:$Y222,MATCH(Lists!$J$3,$A$1:$Y$1,0)),"")),INT(IFERROR(INDEX($A222:$Y222,MATCH(Lists!$J$3,$A$1:$Y$1,0)),"")),DATE(VALUE(LEFT(IFERROR(INDEX($A222:$Y222,MATCH(Lists!$J$3,$A$1:$Y$1,0)),""),4)),VALUE(MID(IFERROR(INDEX($A222:$Y222,MATCH(Lists!$J$3,$A$1:$Y$1,0)),""),6,2)),VALUE(MID(IFERROR(INDEX($A222:$Y222,MATCH(Lists!$J$3,$A$1:$Y$1,0)),""),9,2)))),""))</f>
        <v/>
      </c>
      <c r="AH222" s="22">
        <f>IF(AE222="",0,1)</f>
        <v/>
      </c>
    </row>
    <row r="223">
      <c r="Z223" s="28" t="n"/>
      <c r="AA223" s="23" t="n"/>
      <c r="AB223" s="23" t="n"/>
      <c r="AC223" s="31" t="n"/>
      <c r="AD223" s="28" t="n"/>
      <c r="AE223" s="22">
        <f>IF(COUNTA($A223:$Y223)=0,"",IF(IFERROR(IF(TRIM(IFERROR(INDEX($A223:$Y223,MATCH(Lists!$J$4,$A$1:$Y$1,0)),"")&amp;"")="0","",TRIM(IFERROR(INDEX($A223:$Y223,MATCH(Lists!$J$4,$A$1:$Y$1,0)),"")&amp;"")),"")&lt;&gt;"",LOWER(IFERROR(IF(TRIM(IFERROR(INDEX($A223:$Y223,MATCH(Lists!$J$4,$A$1:$Y$1,0)),"")&amp;"")="0","",TRIM(IFERROR(INDEX($A223:$Y223,MATCH(Lists!$J$4,$A$1:$Y$1,0)),"")&amp;"")),"")),IF(IFERROR(IF(TRIM(IFERROR(INDEX($A223:$Y223,MATCH(Lists!$J$5,$A$1:$Y$1,0)),"")&amp;"")="0","",TRIM(IFERROR(INDEX($A223:$Y223,MATCH(Lists!$J$5,$A$1:$Y$1,0)),"")&amp;"")),"")&lt;&gt;"",IFERROR(IF(TRIM(IFERROR(INDEX($A223:$Y223,MATCH(Lists!$J$5,$A$1:$Y$1,0)),"")&amp;"")="0","",TRIM(IFERROR(INDEX($A223:$Y223,MATCH(Lists!$J$5,$A$1:$Y$1,0)),"")&amp;"")),""),"(unknown)")))</f>
        <v/>
      </c>
      <c r="AF223" s="22">
        <f>IF(AE223="","",IF(IFERROR(IF(TRIM(IFERROR(INDEX($A223:$Y223,MATCH(Lists!$J$6,$A$1:$Y$1,0)),"")&amp;"")="0","",TRIM(IFERROR(INDEX($A223:$Y223,MATCH(Lists!$J$6,$A$1:$Y$1,0)),"")&amp;"")),"")=Lists!$J$7,1,0))</f>
        <v/>
      </c>
      <c r="AG223" s="30">
        <f>IF(AE223="","",IFERROR(IF(ISNUMBER(IFERROR(INDEX($A223:$Y223,MATCH(Lists!$J$3,$A$1:$Y$1,0)),"")),INT(IFERROR(INDEX($A223:$Y223,MATCH(Lists!$J$3,$A$1:$Y$1,0)),"")),DATE(VALUE(LEFT(IFERROR(INDEX($A223:$Y223,MATCH(Lists!$J$3,$A$1:$Y$1,0)),""),4)),VALUE(MID(IFERROR(INDEX($A223:$Y223,MATCH(Lists!$J$3,$A$1:$Y$1,0)),""),6,2)),VALUE(MID(IFERROR(INDEX($A223:$Y223,MATCH(Lists!$J$3,$A$1:$Y$1,0)),""),9,2)))),""))</f>
        <v/>
      </c>
      <c r="AH223" s="22">
        <f>IF(AE223="",0,1)</f>
        <v/>
      </c>
    </row>
    <row r="224">
      <c r="Z224" s="28" t="n"/>
      <c r="AA224" s="23" t="n"/>
      <c r="AB224" s="23" t="n"/>
      <c r="AC224" s="31" t="n"/>
      <c r="AD224" s="28" t="n"/>
      <c r="AE224" s="22">
        <f>IF(COUNTA($A224:$Y224)=0,"",IF(IFERROR(IF(TRIM(IFERROR(INDEX($A224:$Y224,MATCH(Lists!$J$4,$A$1:$Y$1,0)),"")&amp;"")="0","",TRIM(IFERROR(INDEX($A224:$Y224,MATCH(Lists!$J$4,$A$1:$Y$1,0)),"")&amp;"")),"")&lt;&gt;"",LOWER(IFERROR(IF(TRIM(IFERROR(INDEX($A224:$Y224,MATCH(Lists!$J$4,$A$1:$Y$1,0)),"")&amp;"")="0","",TRIM(IFERROR(INDEX($A224:$Y224,MATCH(Lists!$J$4,$A$1:$Y$1,0)),"")&amp;"")),"")),IF(IFERROR(IF(TRIM(IFERROR(INDEX($A224:$Y224,MATCH(Lists!$J$5,$A$1:$Y$1,0)),"")&amp;"")="0","",TRIM(IFERROR(INDEX($A224:$Y224,MATCH(Lists!$J$5,$A$1:$Y$1,0)),"")&amp;"")),"")&lt;&gt;"",IFERROR(IF(TRIM(IFERROR(INDEX($A224:$Y224,MATCH(Lists!$J$5,$A$1:$Y$1,0)),"")&amp;"")="0","",TRIM(IFERROR(INDEX($A224:$Y224,MATCH(Lists!$J$5,$A$1:$Y$1,0)),"")&amp;"")),""),"(unknown)")))</f>
        <v/>
      </c>
      <c r="AF224" s="22">
        <f>IF(AE224="","",IF(IFERROR(IF(TRIM(IFERROR(INDEX($A224:$Y224,MATCH(Lists!$J$6,$A$1:$Y$1,0)),"")&amp;"")="0","",TRIM(IFERROR(INDEX($A224:$Y224,MATCH(Lists!$J$6,$A$1:$Y$1,0)),"")&amp;"")),"")=Lists!$J$7,1,0))</f>
        <v/>
      </c>
      <c r="AG224" s="30">
        <f>IF(AE224="","",IFERROR(IF(ISNUMBER(IFERROR(INDEX($A224:$Y224,MATCH(Lists!$J$3,$A$1:$Y$1,0)),"")),INT(IFERROR(INDEX($A224:$Y224,MATCH(Lists!$J$3,$A$1:$Y$1,0)),"")),DATE(VALUE(LEFT(IFERROR(INDEX($A224:$Y224,MATCH(Lists!$J$3,$A$1:$Y$1,0)),""),4)),VALUE(MID(IFERROR(INDEX($A224:$Y224,MATCH(Lists!$J$3,$A$1:$Y$1,0)),""),6,2)),VALUE(MID(IFERROR(INDEX($A224:$Y224,MATCH(Lists!$J$3,$A$1:$Y$1,0)),""),9,2)))),""))</f>
        <v/>
      </c>
      <c r="AH224" s="22">
        <f>IF(AE224="",0,1)</f>
        <v/>
      </c>
    </row>
    <row r="225">
      <c r="Z225" s="28" t="n"/>
      <c r="AA225" s="23" t="n"/>
      <c r="AB225" s="23" t="n"/>
      <c r="AC225" s="31" t="n"/>
      <c r="AD225" s="28" t="n"/>
      <c r="AE225" s="22">
        <f>IF(COUNTA($A225:$Y225)=0,"",IF(IFERROR(IF(TRIM(IFERROR(INDEX($A225:$Y225,MATCH(Lists!$J$4,$A$1:$Y$1,0)),"")&amp;"")="0","",TRIM(IFERROR(INDEX($A225:$Y225,MATCH(Lists!$J$4,$A$1:$Y$1,0)),"")&amp;"")),"")&lt;&gt;"",LOWER(IFERROR(IF(TRIM(IFERROR(INDEX($A225:$Y225,MATCH(Lists!$J$4,$A$1:$Y$1,0)),"")&amp;"")="0","",TRIM(IFERROR(INDEX($A225:$Y225,MATCH(Lists!$J$4,$A$1:$Y$1,0)),"")&amp;"")),"")),IF(IFERROR(IF(TRIM(IFERROR(INDEX($A225:$Y225,MATCH(Lists!$J$5,$A$1:$Y$1,0)),"")&amp;"")="0","",TRIM(IFERROR(INDEX($A225:$Y225,MATCH(Lists!$J$5,$A$1:$Y$1,0)),"")&amp;"")),"")&lt;&gt;"",IFERROR(IF(TRIM(IFERROR(INDEX($A225:$Y225,MATCH(Lists!$J$5,$A$1:$Y$1,0)),"")&amp;"")="0","",TRIM(IFERROR(INDEX($A225:$Y225,MATCH(Lists!$J$5,$A$1:$Y$1,0)),"")&amp;"")),""),"(unknown)")))</f>
        <v/>
      </c>
      <c r="AF225" s="22">
        <f>IF(AE225="","",IF(IFERROR(IF(TRIM(IFERROR(INDEX($A225:$Y225,MATCH(Lists!$J$6,$A$1:$Y$1,0)),"")&amp;"")="0","",TRIM(IFERROR(INDEX($A225:$Y225,MATCH(Lists!$J$6,$A$1:$Y$1,0)),"")&amp;"")),"")=Lists!$J$7,1,0))</f>
        <v/>
      </c>
      <c r="AG225" s="30">
        <f>IF(AE225="","",IFERROR(IF(ISNUMBER(IFERROR(INDEX($A225:$Y225,MATCH(Lists!$J$3,$A$1:$Y$1,0)),"")),INT(IFERROR(INDEX($A225:$Y225,MATCH(Lists!$J$3,$A$1:$Y$1,0)),"")),DATE(VALUE(LEFT(IFERROR(INDEX($A225:$Y225,MATCH(Lists!$J$3,$A$1:$Y$1,0)),""),4)),VALUE(MID(IFERROR(INDEX($A225:$Y225,MATCH(Lists!$J$3,$A$1:$Y$1,0)),""),6,2)),VALUE(MID(IFERROR(INDEX($A225:$Y225,MATCH(Lists!$J$3,$A$1:$Y$1,0)),""),9,2)))),""))</f>
        <v/>
      </c>
      <c r="AH225" s="22">
        <f>IF(AE225="",0,1)</f>
        <v/>
      </c>
    </row>
    <row r="226">
      <c r="Z226" s="28" t="n"/>
      <c r="AA226" s="23" t="n"/>
      <c r="AB226" s="23" t="n"/>
      <c r="AC226" s="31" t="n"/>
      <c r="AD226" s="28" t="n"/>
      <c r="AE226" s="22">
        <f>IF(COUNTA($A226:$Y226)=0,"",IF(IFERROR(IF(TRIM(IFERROR(INDEX($A226:$Y226,MATCH(Lists!$J$4,$A$1:$Y$1,0)),"")&amp;"")="0","",TRIM(IFERROR(INDEX($A226:$Y226,MATCH(Lists!$J$4,$A$1:$Y$1,0)),"")&amp;"")),"")&lt;&gt;"",LOWER(IFERROR(IF(TRIM(IFERROR(INDEX($A226:$Y226,MATCH(Lists!$J$4,$A$1:$Y$1,0)),"")&amp;"")="0","",TRIM(IFERROR(INDEX($A226:$Y226,MATCH(Lists!$J$4,$A$1:$Y$1,0)),"")&amp;"")),"")),IF(IFERROR(IF(TRIM(IFERROR(INDEX($A226:$Y226,MATCH(Lists!$J$5,$A$1:$Y$1,0)),"")&amp;"")="0","",TRIM(IFERROR(INDEX($A226:$Y226,MATCH(Lists!$J$5,$A$1:$Y$1,0)),"")&amp;"")),"")&lt;&gt;"",IFERROR(IF(TRIM(IFERROR(INDEX($A226:$Y226,MATCH(Lists!$J$5,$A$1:$Y$1,0)),"")&amp;"")="0","",TRIM(IFERROR(INDEX($A226:$Y226,MATCH(Lists!$J$5,$A$1:$Y$1,0)),"")&amp;"")),""),"(unknown)")))</f>
        <v/>
      </c>
      <c r="AF226" s="22">
        <f>IF(AE226="","",IF(IFERROR(IF(TRIM(IFERROR(INDEX($A226:$Y226,MATCH(Lists!$J$6,$A$1:$Y$1,0)),"")&amp;"")="0","",TRIM(IFERROR(INDEX($A226:$Y226,MATCH(Lists!$J$6,$A$1:$Y$1,0)),"")&amp;"")),"")=Lists!$J$7,1,0))</f>
        <v/>
      </c>
      <c r="AG226" s="30">
        <f>IF(AE226="","",IFERROR(IF(ISNUMBER(IFERROR(INDEX($A226:$Y226,MATCH(Lists!$J$3,$A$1:$Y$1,0)),"")),INT(IFERROR(INDEX($A226:$Y226,MATCH(Lists!$J$3,$A$1:$Y$1,0)),"")),DATE(VALUE(LEFT(IFERROR(INDEX($A226:$Y226,MATCH(Lists!$J$3,$A$1:$Y$1,0)),""),4)),VALUE(MID(IFERROR(INDEX($A226:$Y226,MATCH(Lists!$J$3,$A$1:$Y$1,0)),""),6,2)),VALUE(MID(IFERROR(INDEX($A226:$Y226,MATCH(Lists!$J$3,$A$1:$Y$1,0)),""),9,2)))),""))</f>
        <v/>
      </c>
      <c r="AH226" s="22">
        <f>IF(AE226="",0,1)</f>
        <v/>
      </c>
    </row>
    <row r="227">
      <c r="Z227" s="28" t="n"/>
      <c r="AA227" s="23" t="n"/>
      <c r="AB227" s="23" t="n"/>
      <c r="AC227" s="31" t="n"/>
      <c r="AD227" s="28" t="n"/>
      <c r="AE227" s="22">
        <f>IF(COUNTA($A227:$Y227)=0,"",IF(IFERROR(IF(TRIM(IFERROR(INDEX($A227:$Y227,MATCH(Lists!$J$4,$A$1:$Y$1,0)),"")&amp;"")="0","",TRIM(IFERROR(INDEX($A227:$Y227,MATCH(Lists!$J$4,$A$1:$Y$1,0)),"")&amp;"")),"")&lt;&gt;"",LOWER(IFERROR(IF(TRIM(IFERROR(INDEX($A227:$Y227,MATCH(Lists!$J$4,$A$1:$Y$1,0)),"")&amp;"")="0","",TRIM(IFERROR(INDEX($A227:$Y227,MATCH(Lists!$J$4,$A$1:$Y$1,0)),"")&amp;"")),"")),IF(IFERROR(IF(TRIM(IFERROR(INDEX($A227:$Y227,MATCH(Lists!$J$5,$A$1:$Y$1,0)),"")&amp;"")="0","",TRIM(IFERROR(INDEX($A227:$Y227,MATCH(Lists!$J$5,$A$1:$Y$1,0)),"")&amp;"")),"")&lt;&gt;"",IFERROR(IF(TRIM(IFERROR(INDEX($A227:$Y227,MATCH(Lists!$J$5,$A$1:$Y$1,0)),"")&amp;"")="0","",TRIM(IFERROR(INDEX($A227:$Y227,MATCH(Lists!$J$5,$A$1:$Y$1,0)),"")&amp;"")),""),"(unknown)")))</f>
        <v/>
      </c>
      <c r="AF227" s="22">
        <f>IF(AE227="","",IF(IFERROR(IF(TRIM(IFERROR(INDEX($A227:$Y227,MATCH(Lists!$J$6,$A$1:$Y$1,0)),"")&amp;"")="0","",TRIM(IFERROR(INDEX($A227:$Y227,MATCH(Lists!$J$6,$A$1:$Y$1,0)),"")&amp;"")),"")=Lists!$J$7,1,0))</f>
        <v/>
      </c>
      <c r="AG227" s="30">
        <f>IF(AE227="","",IFERROR(IF(ISNUMBER(IFERROR(INDEX($A227:$Y227,MATCH(Lists!$J$3,$A$1:$Y$1,0)),"")),INT(IFERROR(INDEX($A227:$Y227,MATCH(Lists!$J$3,$A$1:$Y$1,0)),"")),DATE(VALUE(LEFT(IFERROR(INDEX($A227:$Y227,MATCH(Lists!$J$3,$A$1:$Y$1,0)),""),4)),VALUE(MID(IFERROR(INDEX($A227:$Y227,MATCH(Lists!$J$3,$A$1:$Y$1,0)),""),6,2)),VALUE(MID(IFERROR(INDEX($A227:$Y227,MATCH(Lists!$J$3,$A$1:$Y$1,0)),""),9,2)))),""))</f>
        <v/>
      </c>
      <c r="AH227" s="22">
        <f>IF(AE227="",0,1)</f>
        <v/>
      </c>
    </row>
    <row r="228">
      <c r="Z228" s="28" t="n"/>
      <c r="AA228" s="23" t="n"/>
      <c r="AB228" s="23" t="n"/>
      <c r="AC228" s="31" t="n"/>
      <c r="AD228" s="28" t="n"/>
      <c r="AE228" s="22">
        <f>IF(COUNTA($A228:$Y228)=0,"",IF(IFERROR(IF(TRIM(IFERROR(INDEX($A228:$Y228,MATCH(Lists!$J$4,$A$1:$Y$1,0)),"")&amp;"")="0","",TRIM(IFERROR(INDEX($A228:$Y228,MATCH(Lists!$J$4,$A$1:$Y$1,0)),"")&amp;"")),"")&lt;&gt;"",LOWER(IFERROR(IF(TRIM(IFERROR(INDEX($A228:$Y228,MATCH(Lists!$J$4,$A$1:$Y$1,0)),"")&amp;"")="0","",TRIM(IFERROR(INDEX($A228:$Y228,MATCH(Lists!$J$4,$A$1:$Y$1,0)),"")&amp;"")),"")),IF(IFERROR(IF(TRIM(IFERROR(INDEX($A228:$Y228,MATCH(Lists!$J$5,$A$1:$Y$1,0)),"")&amp;"")="0","",TRIM(IFERROR(INDEX($A228:$Y228,MATCH(Lists!$J$5,$A$1:$Y$1,0)),"")&amp;"")),"")&lt;&gt;"",IFERROR(IF(TRIM(IFERROR(INDEX($A228:$Y228,MATCH(Lists!$J$5,$A$1:$Y$1,0)),"")&amp;"")="0","",TRIM(IFERROR(INDEX($A228:$Y228,MATCH(Lists!$J$5,$A$1:$Y$1,0)),"")&amp;"")),""),"(unknown)")))</f>
        <v/>
      </c>
      <c r="AF228" s="22">
        <f>IF(AE228="","",IF(IFERROR(IF(TRIM(IFERROR(INDEX($A228:$Y228,MATCH(Lists!$J$6,$A$1:$Y$1,0)),"")&amp;"")="0","",TRIM(IFERROR(INDEX($A228:$Y228,MATCH(Lists!$J$6,$A$1:$Y$1,0)),"")&amp;"")),"")=Lists!$J$7,1,0))</f>
        <v/>
      </c>
      <c r="AG228" s="30">
        <f>IF(AE228="","",IFERROR(IF(ISNUMBER(IFERROR(INDEX($A228:$Y228,MATCH(Lists!$J$3,$A$1:$Y$1,0)),"")),INT(IFERROR(INDEX($A228:$Y228,MATCH(Lists!$J$3,$A$1:$Y$1,0)),"")),DATE(VALUE(LEFT(IFERROR(INDEX($A228:$Y228,MATCH(Lists!$J$3,$A$1:$Y$1,0)),""),4)),VALUE(MID(IFERROR(INDEX($A228:$Y228,MATCH(Lists!$J$3,$A$1:$Y$1,0)),""),6,2)),VALUE(MID(IFERROR(INDEX($A228:$Y228,MATCH(Lists!$J$3,$A$1:$Y$1,0)),""),9,2)))),""))</f>
        <v/>
      </c>
      <c r="AH228" s="22">
        <f>IF(AE228="",0,1)</f>
        <v/>
      </c>
    </row>
    <row r="229">
      <c r="Z229" s="28" t="n"/>
      <c r="AA229" s="23" t="n"/>
      <c r="AB229" s="23" t="n"/>
      <c r="AC229" s="31" t="n"/>
      <c r="AD229" s="28" t="n"/>
      <c r="AE229" s="22">
        <f>IF(COUNTA($A229:$Y229)=0,"",IF(IFERROR(IF(TRIM(IFERROR(INDEX($A229:$Y229,MATCH(Lists!$J$4,$A$1:$Y$1,0)),"")&amp;"")="0","",TRIM(IFERROR(INDEX($A229:$Y229,MATCH(Lists!$J$4,$A$1:$Y$1,0)),"")&amp;"")),"")&lt;&gt;"",LOWER(IFERROR(IF(TRIM(IFERROR(INDEX($A229:$Y229,MATCH(Lists!$J$4,$A$1:$Y$1,0)),"")&amp;"")="0","",TRIM(IFERROR(INDEX($A229:$Y229,MATCH(Lists!$J$4,$A$1:$Y$1,0)),"")&amp;"")),"")),IF(IFERROR(IF(TRIM(IFERROR(INDEX($A229:$Y229,MATCH(Lists!$J$5,$A$1:$Y$1,0)),"")&amp;"")="0","",TRIM(IFERROR(INDEX($A229:$Y229,MATCH(Lists!$J$5,$A$1:$Y$1,0)),"")&amp;"")),"")&lt;&gt;"",IFERROR(IF(TRIM(IFERROR(INDEX($A229:$Y229,MATCH(Lists!$J$5,$A$1:$Y$1,0)),"")&amp;"")="0","",TRIM(IFERROR(INDEX($A229:$Y229,MATCH(Lists!$J$5,$A$1:$Y$1,0)),"")&amp;"")),""),"(unknown)")))</f>
        <v/>
      </c>
      <c r="AF229" s="22">
        <f>IF(AE229="","",IF(IFERROR(IF(TRIM(IFERROR(INDEX($A229:$Y229,MATCH(Lists!$J$6,$A$1:$Y$1,0)),"")&amp;"")="0","",TRIM(IFERROR(INDEX($A229:$Y229,MATCH(Lists!$J$6,$A$1:$Y$1,0)),"")&amp;"")),"")=Lists!$J$7,1,0))</f>
        <v/>
      </c>
      <c r="AG229" s="30">
        <f>IF(AE229="","",IFERROR(IF(ISNUMBER(IFERROR(INDEX($A229:$Y229,MATCH(Lists!$J$3,$A$1:$Y$1,0)),"")),INT(IFERROR(INDEX($A229:$Y229,MATCH(Lists!$J$3,$A$1:$Y$1,0)),"")),DATE(VALUE(LEFT(IFERROR(INDEX($A229:$Y229,MATCH(Lists!$J$3,$A$1:$Y$1,0)),""),4)),VALUE(MID(IFERROR(INDEX($A229:$Y229,MATCH(Lists!$J$3,$A$1:$Y$1,0)),""),6,2)),VALUE(MID(IFERROR(INDEX($A229:$Y229,MATCH(Lists!$J$3,$A$1:$Y$1,0)),""),9,2)))),""))</f>
        <v/>
      </c>
      <c r="AH229" s="22">
        <f>IF(AE229="",0,1)</f>
        <v/>
      </c>
    </row>
    <row r="230">
      <c r="Z230" s="28" t="n"/>
      <c r="AA230" s="23" t="n"/>
      <c r="AB230" s="23" t="n"/>
      <c r="AC230" s="31" t="n"/>
      <c r="AD230" s="28" t="n"/>
      <c r="AE230" s="22">
        <f>IF(COUNTA($A230:$Y230)=0,"",IF(IFERROR(IF(TRIM(IFERROR(INDEX($A230:$Y230,MATCH(Lists!$J$4,$A$1:$Y$1,0)),"")&amp;"")="0","",TRIM(IFERROR(INDEX($A230:$Y230,MATCH(Lists!$J$4,$A$1:$Y$1,0)),"")&amp;"")),"")&lt;&gt;"",LOWER(IFERROR(IF(TRIM(IFERROR(INDEX($A230:$Y230,MATCH(Lists!$J$4,$A$1:$Y$1,0)),"")&amp;"")="0","",TRIM(IFERROR(INDEX($A230:$Y230,MATCH(Lists!$J$4,$A$1:$Y$1,0)),"")&amp;"")),"")),IF(IFERROR(IF(TRIM(IFERROR(INDEX($A230:$Y230,MATCH(Lists!$J$5,$A$1:$Y$1,0)),"")&amp;"")="0","",TRIM(IFERROR(INDEX($A230:$Y230,MATCH(Lists!$J$5,$A$1:$Y$1,0)),"")&amp;"")),"")&lt;&gt;"",IFERROR(IF(TRIM(IFERROR(INDEX($A230:$Y230,MATCH(Lists!$J$5,$A$1:$Y$1,0)),"")&amp;"")="0","",TRIM(IFERROR(INDEX($A230:$Y230,MATCH(Lists!$J$5,$A$1:$Y$1,0)),"")&amp;"")),""),"(unknown)")))</f>
        <v/>
      </c>
      <c r="AF230" s="22">
        <f>IF(AE230="","",IF(IFERROR(IF(TRIM(IFERROR(INDEX($A230:$Y230,MATCH(Lists!$J$6,$A$1:$Y$1,0)),"")&amp;"")="0","",TRIM(IFERROR(INDEX($A230:$Y230,MATCH(Lists!$J$6,$A$1:$Y$1,0)),"")&amp;"")),"")=Lists!$J$7,1,0))</f>
        <v/>
      </c>
      <c r="AG230" s="30">
        <f>IF(AE230="","",IFERROR(IF(ISNUMBER(IFERROR(INDEX($A230:$Y230,MATCH(Lists!$J$3,$A$1:$Y$1,0)),"")),INT(IFERROR(INDEX($A230:$Y230,MATCH(Lists!$J$3,$A$1:$Y$1,0)),"")),DATE(VALUE(LEFT(IFERROR(INDEX($A230:$Y230,MATCH(Lists!$J$3,$A$1:$Y$1,0)),""),4)),VALUE(MID(IFERROR(INDEX($A230:$Y230,MATCH(Lists!$J$3,$A$1:$Y$1,0)),""),6,2)),VALUE(MID(IFERROR(INDEX($A230:$Y230,MATCH(Lists!$J$3,$A$1:$Y$1,0)),""),9,2)))),""))</f>
        <v/>
      </c>
      <c r="AH230" s="22">
        <f>IF(AE230="",0,1)</f>
        <v/>
      </c>
    </row>
    <row r="231">
      <c r="Z231" s="28" t="n"/>
      <c r="AA231" s="23" t="n"/>
      <c r="AB231" s="23" t="n"/>
      <c r="AC231" s="31" t="n"/>
      <c r="AD231" s="28" t="n"/>
      <c r="AE231" s="22">
        <f>IF(COUNTA($A231:$Y231)=0,"",IF(IFERROR(IF(TRIM(IFERROR(INDEX($A231:$Y231,MATCH(Lists!$J$4,$A$1:$Y$1,0)),"")&amp;"")="0","",TRIM(IFERROR(INDEX($A231:$Y231,MATCH(Lists!$J$4,$A$1:$Y$1,0)),"")&amp;"")),"")&lt;&gt;"",LOWER(IFERROR(IF(TRIM(IFERROR(INDEX($A231:$Y231,MATCH(Lists!$J$4,$A$1:$Y$1,0)),"")&amp;"")="0","",TRIM(IFERROR(INDEX($A231:$Y231,MATCH(Lists!$J$4,$A$1:$Y$1,0)),"")&amp;"")),"")),IF(IFERROR(IF(TRIM(IFERROR(INDEX($A231:$Y231,MATCH(Lists!$J$5,$A$1:$Y$1,0)),"")&amp;"")="0","",TRIM(IFERROR(INDEX($A231:$Y231,MATCH(Lists!$J$5,$A$1:$Y$1,0)),"")&amp;"")),"")&lt;&gt;"",IFERROR(IF(TRIM(IFERROR(INDEX($A231:$Y231,MATCH(Lists!$J$5,$A$1:$Y$1,0)),"")&amp;"")="0","",TRIM(IFERROR(INDEX($A231:$Y231,MATCH(Lists!$J$5,$A$1:$Y$1,0)),"")&amp;"")),""),"(unknown)")))</f>
        <v/>
      </c>
      <c r="AF231" s="22">
        <f>IF(AE231="","",IF(IFERROR(IF(TRIM(IFERROR(INDEX($A231:$Y231,MATCH(Lists!$J$6,$A$1:$Y$1,0)),"")&amp;"")="0","",TRIM(IFERROR(INDEX($A231:$Y231,MATCH(Lists!$J$6,$A$1:$Y$1,0)),"")&amp;"")),"")=Lists!$J$7,1,0))</f>
        <v/>
      </c>
      <c r="AG231" s="30">
        <f>IF(AE231="","",IFERROR(IF(ISNUMBER(IFERROR(INDEX($A231:$Y231,MATCH(Lists!$J$3,$A$1:$Y$1,0)),"")),INT(IFERROR(INDEX($A231:$Y231,MATCH(Lists!$J$3,$A$1:$Y$1,0)),"")),DATE(VALUE(LEFT(IFERROR(INDEX($A231:$Y231,MATCH(Lists!$J$3,$A$1:$Y$1,0)),""),4)),VALUE(MID(IFERROR(INDEX($A231:$Y231,MATCH(Lists!$J$3,$A$1:$Y$1,0)),""),6,2)),VALUE(MID(IFERROR(INDEX($A231:$Y231,MATCH(Lists!$J$3,$A$1:$Y$1,0)),""),9,2)))),""))</f>
        <v/>
      </c>
      <c r="AH231" s="22">
        <f>IF(AE231="",0,1)</f>
        <v/>
      </c>
    </row>
    <row r="232">
      <c r="Z232" s="28" t="n"/>
      <c r="AA232" s="23" t="n"/>
      <c r="AB232" s="23" t="n"/>
      <c r="AC232" s="31" t="n"/>
      <c r="AD232" s="28" t="n"/>
      <c r="AE232" s="22">
        <f>IF(COUNTA($A232:$Y232)=0,"",IF(IFERROR(IF(TRIM(IFERROR(INDEX($A232:$Y232,MATCH(Lists!$J$4,$A$1:$Y$1,0)),"")&amp;"")="0","",TRIM(IFERROR(INDEX($A232:$Y232,MATCH(Lists!$J$4,$A$1:$Y$1,0)),"")&amp;"")),"")&lt;&gt;"",LOWER(IFERROR(IF(TRIM(IFERROR(INDEX($A232:$Y232,MATCH(Lists!$J$4,$A$1:$Y$1,0)),"")&amp;"")="0","",TRIM(IFERROR(INDEX($A232:$Y232,MATCH(Lists!$J$4,$A$1:$Y$1,0)),"")&amp;"")),"")),IF(IFERROR(IF(TRIM(IFERROR(INDEX($A232:$Y232,MATCH(Lists!$J$5,$A$1:$Y$1,0)),"")&amp;"")="0","",TRIM(IFERROR(INDEX($A232:$Y232,MATCH(Lists!$J$5,$A$1:$Y$1,0)),"")&amp;"")),"")&lt;&gt;"",IFERROR(IF(TRIM(IFERROR(INDEX($A232:$Y232,MATCH(Lists!$J$5,$A$1:$Y$1,0)),"")&amp;"")="0","",TRIM(IFERROR(INDEX($A232:$Y232,MATCH(Lists!$J$5,$A$1:$Y$1,0)),"")&amp;"")),""),"(unknown)")))</f>
        <v/>
      </c>
      <c r="AF232" s="22">
        <f>IF(AE232="","",IF(IFERROR(IF(TRIM(IFERROR(INDEX($A232:$Y232,MATCH(Lists!$J$6,$A$1:$Y$1,0)),"")&amp;"")="0","",TRIM(IFERROR(INDEX($A232:$Y232,MATCH(Lists!$J$6,$A$1:$Y$1,0)),"")&amp;"")),"")=Lists!$J$7,1,0))</f>
        <v/>
      </c>
      <c r="AG232" s="30">
        <f>IF(AE232="","",IFERROR(IF(ISNUMBER(IFERROR(INDEX($A232:$Y232,MATCH(Lists!$J$3,$A$1:$Y$1,0)),"")),INT(IFERROR(INDEX($A232:$Y232,MATCH(Lists!$J$3,$A$1:$Y$1,0)),"")),DATE(VALUE(LEFT(IFERROR(INDEX($A232:$Y232,MATCH(Lists!$J$3,$A$1:$Y$1,0)),""),4)),VALUE(MID(IFERROR(INDEX($A232:$Y232,MATCH(Lists!$J$3,$A$1:$Y$1,0)),""),6,2)),VALUE(MID(IFERROR(INDEX($A232:$Y232,MATCH(Lists!$J$3,$A$1:$Y$1,0)),""),9,2)))),""))</f>
        <v/>
      </c>
      <c r="AH232" s="22">
        <f>IF(AE232="",0,1)</f>
        <v/>
      </c>
    </row>
    <row r="233">
      <c r="Z233" s="28" t="n"/>
      <c r="AA233" s="23" t="n"/>
      <c r="AB233" s="23" t="n"/>
      <c r="AC233" s="31" t="n"/>
      <c r="AD233" s="28" t="n"/>
      <c r="AE233" s="22">
        <f>IF(COUNTA($A233:$Y233)=0,"",IF(IFERROR(IF(TRIM(IFERROR(INDEX($A233:$Y233,MATCH(Lists!$J$4,$A$1:$Y$1,0)),"")&amp;"")="0","",TRIM(IFERROR(INDEX($A233:$Y233,MATCH(Lists!$J$4,$A$1:$Y$1,0)),"")&amp;"")),"")&lt;&gt;"",LOWER(IFERROR(IF(TRIM(IFERROR(INDEX($A233:$Y233,MATCH(Lists!$J$4,$A$1:$Y$1,0)),"")&amp;"")="0","",TRIM(IFERROR(INDEX($A233:$Y233,MATCH(Lists!$J$4,$A$1:$Y$1,0)),"")&amp;"")),"")),IF(IFERROR(IF(TRIM(IFERROR(INDEX($A233:$Y233,MATCH(Lists!$J$5,$A$1:$Y$1,0)),"")&amp;"")="0","",TRIM(IFERROR(INDEX($A233:$Y233,MATCH(Lists!$J$5,$A$1:$Y$1,0)),"")&amp;"")),"")&lt;&gt;"",IFERROR(IF(TRIM(IFERROR(INDEX($A233:$Y233,MATCH(Lists!$J$5,$A$1:$Y$1,0)),"")&amp;"")="0","",TRIM(IFERROR(INDEX($A233:$Y233,MATCH(Lists!$J$5,$A$1:$Y$1,0)),"")&amp;"")),""),"(unknown)")))</f>
        <v/>
      </c>
      <c r="AF233" s="22">
        <f>IF(AE233="","",IF(IFERROR(IF(TRIM(IFERROR(INDEX($A233:$Y233,MATCH(Lists!$J$6,$A$1:$Y$1,0)),"")&amp;"")="0","",TRIM(IFERROR(INDEX($A233:$Y233,MATCH(Lists!$J$6,$A$1:$Y$1,0)),"")&amp;"")),"")=Lists!$J$7,1,0))</f>
        <v/>
      </c>
      <c r="AG233" s="30">
        <f>IF(AE233="","",IFERROR(IF(ISNUMBER(IFERROR(INDEX($A233:$Y233,MATCH(Lists!$J$3,$A$1:$Y$1,0)),"")),INT(IFERROR(INDEX($A233:$Y233,MATCH(Lists!$J$3,$A$1:$Y$1,0)),"")),DATE(VALUE(LEFT(IFERROR(INDEX($A233:$Y233,MATCH(Lists!$J$3,$A$1:$Y$1,0)),""),4)),VALUE(MID(IFERROR(INDEX($A233:$Y233,MATCH(Lists!$J$3,$A$1:$Y$1,0)),""),6,2)),VALUE(MID(IFERROR(INDEX($A233:$Y233,MATCH(Lists!$J$3,$A$1:$Y$1,0)),""),9,2)))),""))</f>
        <v/>
      </c>
      <c r="AH233" s="22">
        <f>IF(AE233="",0,1)</f>
        <v/>
      </c>
    </row>
    <row r="234">
      <c r="Z234" s="28" t="n"/>
      <c r="AA234" s="23" t="n"/>
      <c r="AB234" s="23" t="n"/>
      <c r="AC234" s="31" t="n"/>
      <c r="AD234" s="28" t="n"/>
      <c r="AE234" s="22">
        <f>IF(COUNTA($A234:$Y234)=0,"",IF(IFERROR(IF(TRIM(IFERROR(INDEX($A234:$Y234,MATCH(Lists!$J$4,$A$1:$Y$1,0)),"")&amp;"")="0","",TRIM(IFERROR(INDEX($A234:$Y234,MATCH(Lists!$J$4,$A$1:$Y$1,0)),"")&amp;"")),"")&lt;&gt;"",LOWER(IFERROR(IF(TRIM(IFERROR(INDEX($A234:$Y234,MATCH(Lists!$J$4,$A$1:$Y$1,0)),"")&amp;"")="0","",TRIM(IFERROR(INDEX($A234:$Y234,MATCH(Lists!$J$4,$A$1:$Y$1,0)),"")&amp;"")),"")),IF(IFERROR(IF(TRIM(IFERROR(INDEX($A234:$Y234,MATCH(Lists!$J$5,$A$1:$Y$1,0)),"")&amp;"")="0","",TRIM(IFERROR(INDEX($A234:$Y234,MATCH(Lists!$J$5,$A$1:$Y$1,0)),"")&amp;"")),"")&lt;&gt;"",IFERROR(IF(TRIM(IFERROR(INDEX($A234:$Y234,MATCH(Lists!$J$5,$A$1:$Y$1,0)),"")&amp;"")="0","",TRIM(IFERROR(INDEX($A234:$Y234,MATCH(Lists!$J$5,$A$1:$Y$1,0)),"")&amp;"")),""),"(unknown)")))</f>
        <v/>
      </c>
      <c r="AF234" s="22">
        <f>IF(AE234="","",IF(IFERROR(IF(TRIM(IFERROR(INDEX($A234:$Y234,MATCH(Lists!$J$6,$A$1:$Y$1,0)),"")&amp;"")="0","",TRIM(IFERROR(INDEX($A234:$Y234,MATCH(Lists!$J$6,$A$1:$Y$1,0)),"")&amp;"")),"")=Lists!$J$7,1,0))</f>
        <v/>
      </c>
      <c r="AG234" s="30">
        <f>IF(AE234="","",IFERROR(IF(ISNUMBER(IFERROR(INDEX($A234:$Y234,MATCH(Lists!$J$3,$A$1:$Y$1,0)),"")),INT(IFERROR(INDEX($A234:$Y234,MATCH(Lists!$J$3,$A$1:$Y$1,0)),"")),DATE(VALUE(LEFT(IFERROR(INDEX($A234:$Y234,MATCH(Lists!$J$3,$A$1:$Y$1,0)),""),4)),VALUE(MID(IFERROR(INDEX($A234:$Y234,MATCH(Lists!$J$3,$A$1:$Y$1,0)),""),6,2)),VALUE(MID(IFERROR(INDEX($A234:$Y234,MATCH(Lists!$J$3,$A$1:$Y$1,0)),""),9,2)))),""))</f>
        <v/>
      </c>
      <c r="AH234" s="22">
        <f>IF(AE234="",0,1)</f>
        <v/>
      </c>
    </row>
    <row r="235">
      <c r="Z235" s="28" t="n"/>
      <c r="AA235" s="23" t="n"/>
      <c r="AB235" s="23" t="n"/>
      <c r="AC235" s="31" t="n"/>
      <c r="AD235" s="28" t="n"/>
      <c r="AE235" s="22">
        <f>IF(COUNTA($A235:$Y235)=0,"",IF(IFERROR(IF(TRIM(IFERROR(INDEX($A235:$Y235,MATCH(Lists!$J$4,$A$1:$Y$1,0)),"")&amp;"")="0","",TRIM(IFERROR(INDEX($A235:$Y235,MATCH(Lists!$J$4,$A$1:$Y$1,0)),"")&amp;"")),"")&lt;&gt;"",LOWER(IFERROR(IF(TRIM(IFERROR(INDEX($A235:$Y235,MATCH(Lists!$J$4,$A$1:$Y$1,0)),"")&amp;"")="0","",TRIM(IFERROR(INDEX($A235:$Y235,MATCH(Lists!$J$4,$A$1:$Y$1,0)),"")&amp;"")),"")),IF(IFERROR(IF(TRIM(IFERROR(INDEX($A235:$Y235,MATCH(Lists!$J$5,$A$1:$Y$1,0)),"")&amp;"")="0","",TRIM(IFERROR(INDEX($A235:$Y235,MATCH(Lists!$J$5,$A$1:$Y$1,0)),"")&amp;"")),"")&lt;&gt;"",IFERROR(IF(TRIM(IFERROR(INDEX($A235:$Y235,MATCH(Lists!$J$5,$A$1:$Y$1,0)),"")&amp;"")="0","",TRIM(IFERROR(INDEX($A235:$Y235,MATCH(Lists!$J$5,$A$1:$Y$1,0)),"")&amp;"")),""),"(unknown)")))</f>
        <v/>
      </c>
      <c r="AF235" s="22">
        <f>IF(AE235="","",IF(IFERROR(IF(TRIM(IFERROR(INDEX($A235:$Y235,MATCH(Lists!$J$6,$A$1:$Y$1,0)),"")&amp;"")="0","",TRIM(IFERROR(INDEX($A235:$Y235,MATCH(Lists!$J$6,$A$1:$Y$1,0)),"")&amp;"")),"")=Lists!$J$7,1,0))</f>
        <v/>
      </c>
      <c r="AG235" s="30">
        <f>IF(AE235="","",IFERROR(IF(ISNUMBER(IFERROR(INDEX($A235:$Y235,MATCH(Lists!$J$3,$A$1:$Y$1,0)),"")),INT(IFERROR(INDEX($A235:$Y235,MATCH(Lists!$J$3,$A$1:$Y$1,0)),"")),DATE(VALUE(LEFT(IFERROR(INDEX($A235:$Y235,MATCH(Lists!$J$3,$A$1:$Y$1,0)),""),4)),VALUE(MID(IFERROR(INDEX($A235:$Y235,MATCH(Lists!$J$3,$A$1:$Y$1,0)),""),6,2)),VALUE(MID(IFERROR(INDEX($A235:$Y235,MATCH(Lists!$J$3,$A$1:$Y$1,0)),""),9,2)))),""))</f>
        <v/>
      </c>
      <c r="AH235" s="22">
        <f>IF(AE235="",0,1)</f>
        <v/>
      </c>
    </row>
    <row r="236">
      <c r="Z236" s="28" t="n"/>
      <c r="AA236" s="23" t="n"/>
      <c r="AB236" s="23" t="n"/>
      <c r="AC236" s="31" t="n"/>
      <c r="AD236" s="28" t="n"/>
      <c r="AE236" s="22">
        <f>IF(COUNTA($A236:$Y236)=0,"",IF(IFERROR(IF(TRIM(IFERROR(INDEX($A236:$Y236,MATCH(Lists!$J$4,$A$1:$Y$1,0)),"")&amp;"")="0","",TRIM(IFERROR(INDEX($A236:$Y236,MATCH(Lists!$J$4,$A$1:$Y$1,0)),"")&amp;"")),"")&lt;&gt;"",LOWER(IFERROR(IF(TRIM(IFERROR(INDEX($A236:$Y236,MATCH(Lists!$J$4,$A$1:$Y$1,0)),"")&amp;"")="0","",TRIM(IFERROR(INDEX($A236:$Y236,MATCH(Lists!$J$4,$A$1:$Y$1,0)),"")&amp;"")),"")),IF(IFERROR(IF(TRIM(IFERROR(INDEX($A236:$Y236,MATCH(Lists!$J$5,$A$1:$Y$1,0)),"")&amp;"")="0","",TRIM(IFERROR(INDEX($A236:$Y236,MATCH(Lists!$J$5,$A$1:$Y$1,0)),"")&amp;"")),"")&lt;&gt;"",IFERROR(IF(TRIM(IFERROR(INDEX($A236:$Y236,MATCH(Lists!$J$5,$A$1:$Y$1,0)),"")&amp;"")="0","",TRIM(IFERROR(INDEX($A236:$Y236,MATCH(Lists!$J$5,$A$1:$Y$1,0)),"")&amp;"")),""),"(unknown)")))</f>
        <v/>
      </c>
      <c r="AF236" s="22">
        <f>IF(AE236="","",IF(IFERROR(IF(TRIM(IFERROR(INDEX($A236:$Y236,MATCH(Lists!$J$6,$A$1:$Y$1,0)),"")&amp;"")="0","",TRIM(IFERROR(INDEX($A236:$Y236,MATCH(Lists!$J$6,$A$1:$Y$1,0)),"")&amp;"")),"")=Lists!$J$7,1,0))</f>
        <v/>
      </c>
      <c r="AG236" s="30">
        <f>IF(AE236="","",IFERROR(IF(ISNUMBER(IFERROR(INDEX($A236:$Y236,MATCH(Lists!$J$3,$A$1:$Y$1,0)),"")),INT(IFERROR(INDEX($A236:$Y236,MATCH(Lists!$J$3,$A$1:$Y$1,0)),"")),DATE(VALUE(LEFT(IFERROR(INDEX($A236:$Y236,MATCH(Lists!$J$3,$A$1:$Y$1,0)),""),4)),VALUE(MID(IFERROR(INDEX($A236:$Y236,MATCH(Lists!$J$3,$A$1:$Y$1,0)),""),6,2)),VALUE(MID(IFERROR(INDEX($A236:$Y236,MATCH(Lists!$J$3,$A$1:$Y$1,0)),""),9,2)))),""))</f>
        <v/>
      </c>
      <c r="AH236" s="22">
        <f>IF(AE236="",0,1)</f>
        <v/>
      </c>
    </row>
    <row r="237">
      <c r="Z237" s="28" t="n"/>
      <c r="AA237" s="23" t="n"/>
      <c r="AB237" s="23" t="n"/>
      <c r="AC237" s="31" t="n"/>
      <c r="AD237" s="28" t="n"/>
      <c r="AE237" s="22">
        <f>IF(COUNTA($A237:$Y237)=0,"",IF(IFERROR(IF(TRIM(IFERROR(INDEX($A237:$Y237,MATCH(Lists!$J$4,$A$1:$Y$1,0)),"")&amp;"")="0","",TRIM(IFERROR(INDEX($A237:$Y237,MATCH(Lists!$J$4,$A$1:$Y$1,0)),"")&amp;"")),"")&lt;&gt;"",LOWER(IFERROR(IF(TRIM(IFERROR(INDEX($A237:$Y237,MATCH(Lists!$J$4,$A$1:$Y$1,0)),"")&amp;"")="0","",TRIM(IFERROR(INDEX($A237:$Y237,MATCH(Lists!$J$4,$A$1:$Y$1,0)),"")&amp;"")),"")),IF(IFERROR(IF(TRIM(IFERROR(INDEX($A237:$Y237,MATCH(Lists!$J$5,$A$1:$Y$1,0)),"")&amp;"")="0","",TRIM(IFERROR(INDEX($A237:$Y237,MATCH(Lists!$J$5,$A$1:$Y$1,0)),"")&amp;"")),"")&lt;&gt;"",IFERROR(IF(TRIM(IFERROR(INDEX($A237:$Y237,MATCH(Lists!$J$5,$A$1:$Y$1,0)),"")&amp;"")="0","",TRIM(IFERROR(INDEX($A237:$Y237,MATCH(Lists!$J$5,$A$1:$Y$1,0)),"")&amp;"")),""),"(unknown)")))</f>
        <v/>
      </c>
      <c r="AF237" s="22">
        <f>IF(AE237="","",IF(IFERROR(IF(TRIM(IFERROR(INDEX($A237:$Y237,MATCH(Lists!$J$6,$A$1:$Y$1,0)),"")&amp;"")="0","",TRIM(IFERROR(INDEX($A237:$Y237,MATCH(Lists!$J$6,$A$1:$Y$1,0)),"")&amp;"")),"")=Lists!$J$7,1,0))</f>
        <v/>
      </c>
      <c r="AG237" s="30">
        <f>IF(AE237="","",IFERROR(IF(ISNUMBER(IFERROR(INDEX($A237:$Y237,MATCH(Lists!$J$3,$A$1:$Y$1,0)),"")),INT(IFERROR(INDEX($A237:$Y237,MATCH(Lists!$J$3,$A$1:$Y$1,0)),"")),DATE(VALUE(LEFT(IFERROR(INDEX($A237:$Y237,MATCH(Lists!$J$3,$A$1:$Y$1,0)),""),4)),VALUE(MID(IFERROR(INDEX($A237:$Y237,MATCH(Lists!$J$3,$A$1:$Y$1,0)),""),6,2)),VALUE(MID(IFERROR(INDEX($A237:$Y237,MATCH(Lists!$J$3,$A$1:$Y$1,0)),""),9,2)))),""))</f>
        <v/>
      </c>
      <c r="AH237" s="22">
        <f>IF(AE237="",0,1)</f>
        <v/>
      </c>
    </row>
    <row r="238">
      <c r="Z238" s="28" t="n"/>
      <c r="AA238" s="23" t="n"/>
      <c r="AB238" s="23" t="n"/>
      <c r="AC238" s="31" t="n"/>
      <c r="AD238" s="28" t="n"/>
      <c r="AE238" s="22">
        <f>IF(COUNTA($A238:$Y238)=0,"",IF(IFERROR(IF(TRIM(IFERROR(INDEX($A238:$Y238,MATCH(Lists!$J$4,$A$1:$Y$1,0)),"")&amp;"")="0","",TRIM(IFERROR(INDEX($A238:$Y238,MATCH(Lists!$J$4,$A$1:$Y$1,0)),"")&amp;"")),"")&lt;&gt;"",LOWER(IFERROR(IF(TRIM(IFERROR(INDEX($A238:$Y238,MATCH(Lists!$J$4,$A$1:$Y$1,0)),"")&amp;"")="0","",TRIM(IFERROR(INDEX($A238:$Y238,MATCH(Lists!$J$4,$A$1:$Y$1,0)),"")&amp;"")),"")),IF(IFERROR(IF(TRIM(IFERROR(INDEX($A238:$Y238,MATCH(Lists!$J$5,$A$1:$Y$1,0)),"")&amp;"")="0","",TRIM(IFERROR(INDEX($A238:$Y238,MATCH(Lists!$J$5,$A$1:$Y$1,0)),"")&amp;"")),"")&lt;&gt;"",IFERROR(IF(TRIM(IFERROR(INDEX($A238:$Y238,MATCH(Lists!$J$5,$A$1:$Y$1,0)),"")&amp;"")="0","",TRIM(IFERROR(INDEX($A238:$Y238,MATCH(Lists!$J$5,$A$1:$Y$1,0)),"")&amp;"")),""),"(unknown)")))</f>
        <v/>
      </c>
      <c r="AF238" s="22">
        <f>IF(AE238="","",IF(IFERROR(IF(TRIM(IFERROR(INDEX($A238:$Y238,MATCH(Lists!$J$6,$A$1:$Y$1,0)),"")&amp;"")="0","",TRIM(IFERROR(INDEX($A238:$Y238,MATCH(Lists!$J$6,$A$1:$Y$1,0)),"")&amp;"")),"")=Lists!$J$7,1,0))</f>
        <v/>
      </c>
      <c r="AG238" s="30">
        <f>IF(AE238="","",IFERROR(IF(ISNUMBER(IFERROR(INDEX($A238:$Y238,MATCH(Lists!$J$3,$A$1:$Y$1,0)),"")),INT(IFERROR(INDEX($A238:$Y238,MATCH(Lists!$J$3,$A$1:$Y$1,0)),"")),DATE(VALUE(LEFT(IFERROR(INDEX($A238:$Y238,MATCH(Lists!$J$3,$A$1:$Y$1,0)),""),4)),VALUE(MID(IFERROR(INDEX($A238:$Y238,MATCH(Lists!$J$3,$A$1:$Y$1,0)),""),6,2)),VALUE(MID(IFERROR(INDEX($A238:$Y238,MATCH(Lists!$J$3,$A$1:$Y$1,0)),""),9,2)))),""))</f>
        <v/>
      </c>
      <c r="AH238" s="22">
        <f>IF(AE238="",0,1)</f>
        <v/>
      </c>
    </row>
    <row r="239">
      <c r="Z239" s="28" t="n"/>
      <c r="AA239" s="23" t="n"/>
      <c r="AB239" s="23" t="n"/>
      <c r="AC239" s="31" t="n"/>
      <c r="AD239" s="28" t="n"/>
      <c r="AE239" s="22">
        <f>IF(COUNTA($A239:$Y239)=0,"",IF(IFERROR(IF(TRIM(IFERROR(INDEX($A239:$Y239,MATCH(Lists!$J$4,$A$1:$Y$1,0)),"")&amp;"")="0","",TRIM(IFERROR(INDEX($A239:$Y239,MATCH(Lists!$J$4,$A$1:$Y$1,0)),"")&amp;"")),"")&lt;&gt;"",LOWER(IFERROR(IF(TRIM(IFERROR(INDEX($A239:$Y239,MATCH(Lists!$J$4,$A$1:$Y$1,0)),"")&amp;"")="0","",TRIM(IFERROR(INDEX($A239:$Y239,MATCH(Lists!$J$4,$A$1:$Y$1,0)),"")&amp;"")),"")),IF(IFERROR(IF(TRIM(IFERROR(INDEX($A239:$Y239,MATCH(Lists!$J$5,$A$1:$Y$1,0)),"")&amp;"")="0","",TRIM(IFERROR(INDEX($A239:$Y239,MATCH(Lists!$J$5,$A$1:$Y$1,0)),"")&amp;"")),"")&lt;&gt;"",IFERROR(IF(TRIM(IFERROR(INDEX($A239:$Y239,MATCH(Lists!$J$5,$A$1:$Y$1,0)),"")&amp;"")="0","",TRIM(IFERROR(INDEX($A239:$Y239,MATCH(Lists!$J$5,$A$1:$Y$1,0)),"")&amp;"")),""),"(unknown)")))</f>
        <v/>
      </c>
      <c r="AF239" s="22">
        <f>IF(AE239="","",IF(IFERROR(IF(TRIM(IFERROR(INDEX($A239:$Y239,MATCH(Lists!$J$6,$A$1:$Y$1,0)),"")&amp;"")="0","",TRIM(IFERROR(INDEX($A239:$Y239,MATCH(Lists!$J$6,$A$1:$Y$1,0)),"")&amp;"")),"")=Lists!$J$7,1,0))</f>
        <v/>
      </c>
      <c r="AG239" s="30">
        <f>IF(AE239="","",IFERROR(IF(ISNUMBER(IFERROR(INDEX($A239:$Y239,MATCH(Lists!$J$3,$A$1:$Y$1,0)),"")),INT(IFERROR(INDEX($A239:$Y239,MATCH(Lists!$J$3,$A$1:$Y$1,0)),"")),DATE(VALUE(LEFT(IFERROR(INDEX($A239:$Y239,MATCH(Lists!$J$3,$A$1:$Y$1,0)),""),4)),VALUE(MID(IFERROR(INDEX($A239:$Y239,MATCH(Lists!$J$3,$A$1:$Y$1,0)),""),6,2)),VALUE(MID(IFERROR(INDEX($A239:$Y239,MATCH(Lists!$J$3,$A$1:$Y$1,0)),""),9,2)))),""))</f>
        <v/>
      </c>
      <c r="AH239" s="22">
        <f>IF(AE239="",0,1)</f>
        <v/>
      </c>
    </row>
    <row r="240">
      <c r="Z240" s="28" t="n"/>
      <c r="AA240" s="23" t="n"/>
      <c r="AB240" s="23" t="n"/>
      <c r="AC240" s="31" t="n"/>
      <c r="AD240" s="28" t="n"/>
      <c r="AE240" s="22">
        <f>IF(COUNTA($A240:$Y240)=0,"",IF(IFERROR(IF(TRIM(IFERROR(INDEX($A240:$Y240,MATCH(Lists!$J$4,$A$1:$Y$1,0)),"")&amp;"")="0","",TRIM(IFERROR(INDEX($A240:$Y240,MATCH(Lists!$J$4,$A$1:$Y$1,0)),"")&amp;"")),"")&lt;&gt;"",LOWER(IFERROR(IF(TRIM(IFERROR(INDEX($A240:$Y240,MATCH(Lists!$J$4,$A$1:$Y$1,0)),"")&amp;"")="0","",TRIM(IFERROR(INDEX($A240:$Y240,MATCH(Lists!$J$4,$A$1:$Y$1,0)),"")&amp;"")),"")),IF(IFERROR(IF(TRIM(IFERROR(INDEX($A240:$Y240,MATCH(Lists!$J$5,$A$1:$Y$1,0)),"")&amp;"")="0","",TRIM(IFERROR(INDEX($A240:$Y240,MATCH(Lists!$J$5,$A$1:$Y$1,0)),"")&amp;"")),"")&lt;&gt;"",IFERROR(IF(TRIM(IFERROR(INDEX($A240:$Y240,MATCH(Lists!$J$5,$A$1:$Y$1,0)),"")&amp;"")="0","",TRIM(IFERROR(INDEX($A240:$Y240,MATCH(Lists!$J$5,$A$1:$Y$1,0)),"")&amp;"")),""),"(unknown)")))</f>
        <v/>
      </c>
      <c r="AF240" s="22">
        <f>IF(AE240="","",IF(IFERROR(IF(TRIM(IFERROR(INDEX($A240:$Y240,MATCH(Lists!$J$6,$A$1:$Y$1,0)),"")&amp;"")="0","",TRIM(IFERROR(INDEX($A240:$Y240,MATCH(Lists!$J$6,$A$1:$Y$1,0)),"")&amp;"")),"")=Lists!$J$7,1,0))</f>
        <v/>
      </c>
      <c r="AG240" s="30">
        <f>IF(AE240="","",IFERROR(IF(ISNUMBER(IFERROR(INDEX($A240:$Y240,MATCH(Lists!$J$3,$A$1:$Y$1,0)),"")),INT(IFERROR(INDEX($A240:$Y240,MATCH(Lists!$J$3,$A$1:$Y$1,0)),"")),DATE(VALUE(LEFT(IFERROR(INDEX($A240:$Y240,MATCH(Lists!$J$3,$A$1:$Y$1,0)),""),4)),VALUE(MID(IFERROR(INDEX($A240:$Y240,MATCH(Lists!$J$3,$A$1:$Y$1,0)),""),6,2)),VALUE(MID(IFERROR(INDEX($A240:$Y240,MATCH(Lists!$J$3,$A$1:$Y$1,0)),""),9,2)))),""))</f>
        <v/>
      </c>
      <c r="AH240" s="22">
        <f>IF(AE240="",0,1)</f>
        <v/>
      </c>
    </row>
    <row r="241">
      <c r="Z241" s="28" t="n"/>
      <c r="AA241" s="23" t="n"/>
      <c r="AB241" s="23" t="n"/>
      <c r="AC241" s="31" t="n"/>
      <c r="AD241" s="28" t="n"/>
      <c r="AE241" s="22">
        <f>IF(COUNTA($A241:$Y241)=0,"",IF(IFERROR(IF(TRIM(IFERROR(INDEX($A241:$Y241,MATCH(Lists!$J$4,$A$1:$Y$1,0)),"")&amp;"")="0","",TRIM(IFERROR(INDEX($A241:$Y241,MATCH(Lists!$J$4,$A$1:$Y$1,0)),"")&amp;"")),"")&lt;&gt;"",LOWER(IFERROR(IF(TRIM(IFERROR(INDEX($A241:$Y241,MATCH(Lists!$J$4,$A$1:$Y$1,0)),"")&amp;"")="0","",TRIM(IFERROR(INDEX($A241:$Y241,MATCH(Lists!$J$4,$A$1:$Y$1,0)),"")&amp;"")),"")),IF(IFERROR(IF(TRIM(IFERROR(INDEX($A241:$Y241,MATCH(Lists!$J$5,$A$1:$Y$1,0)),"")&amp;"")="0","",TRIM(IFERROR(INDEX($A241:$Y241,MATCH(Lists!$J$5,$A$1:$Y$1,0)),"")&amp;"")),"")&lt;&gt;"",IFERROR(IF(TRIM(IFERROR(INDEX($A241:$Y241,MATCH(Lists!$J$5,$A$1:$Y$1,0)),"")&amp;"")="0","",TRIM(IFERROR(INDEX($A241:$Y241,MATCH(Lists!$J$5,$A$1:$Y$1,0)),"")&amp;"")),""),"(unknown)")))</f>
        <v/>
      </c>
      <c r="AF241" s="22">
        <f>IF(AE241="","",IF(IFERROR(IF(TRIM(IFERROR(INDEX($A241:$Y241,MATCH(Lists!$J$6,$A$1:$Y$1,0)),"")&amp;"")="0","",TRIM(IFERROR(INDEX($A241:$Y241,MATCH(Lists!$J$6,$A$1:$Y$1,0)),"")&amp;"")),"")=Lists!$J$7,1,0))</f>
        <v/>
      </c>
      <c r="AG241" s="30">
        <f>IF(AE241="","",IFERROR(IF(ISNUMBER(IFERROR(INDEX($A241:$Y241,MATCH(Lists!$J$3,$A$1:$Y$1,0)),"")),INT(IFERROR(INDEX($A241:$Y241,MATCH(Lists!$J$3,$A$1:$Y$1,0)),"")),DATE(VALUE(LEFT(IFERROR(INDEX($A241:$Y241,MATCH(Lists!$J$3,$A$1:$Y$1,0)),""),4)),VALUE(MID(IFERROR(INDEX($A241:$Y241,MATCH(Lists!$J$3,$A$1:$Y$1,0)),""),6,2)),VALUE(MID(IFERROR(INDEX($A241:$Y241,MATCH(Lists!$J$3,$A$1:$Y$1,0)),""),9,2)))),""))</f>
        <v/>
      </c>
      <c r="AH241" s="22">
        <f>IF(AE241="",0,1)</f>
        <v/>
      </c>
    </row>
    <row r="242">
      <c r="Z242" s="28" t="n"/>
      <c r="AA242" s="23" t="n"/>
      <c r="AB242" s="23" t="n"/>
      <c r="AC242" s="31" t="n"/>
      <c r="AD242" s="28" t="n"/>
      <c r="AE242" s="22">
        <f>IF(COUNTA($A242:$Y242)=0,"",IF(IFERROR(IF(TRIM(IFERROR(INDEX($A242:$Y242,MATCH(Lists!$J$4,$A$1:$Y$1,0)),"")&amp;"")="0","",TRIM(IFERROR(INDEX($A242:$Y242,MATCH(Lists!$J$4,$A$1:$Y$1,0)),"")&amp;"")),"")&lt;&gt;"",LOWER(IFERROR(IF(TRIM(IFERROR(INDEX($A242:$Y242,MATCH(Lists!$J$4,$A$1:$Y$1,0)),"")&amp;"")="0","",TRIM(IFERROR(INDEX($A242:$Y242,MATCH(Lists!$J$4,$A$1:$Y$1,0)),"")&amp;"")),"")),IF(IFERROR(IF(TRIM(IFERROR(INDEX($A242:$Y242,MATCH(Lists!$J$5,$A$1:$Y$1,0)),"")&amp;"")="0","",TRIM(IFERROR(INDEX($A242:$Y242,MATCH(Lists!$J$5,$A$1:$Y$1,0)),"")&amp;"")),"")&lt;&gt;"",IFERROR(IF(TRIM(IFERROR(INDEX($A242:$Y242,MATCH(Lists!$J$5,$A$1:$Y$1,0)),"")&amp;"")="0","",TRIM(IFERROR(INDEX($A242:$Y242,MATCH(Lists!$J$5,$A$1:$Y$1,0)),"")&amp;"")),""),"(unknown)")))</f>
        <v/>
      </c>
      <c r="AF242" s="22">
        <f>IF(AE242="","",IF(IFERROR(IF(TRIM(IFERROR(INDEX($A242:$Y242,MATCH(Lists!$J$6,$A$1:$Y$1,0)),"")&amp;"")="0","",TRIM(IFERROR(INDEX($A242:$Y242,MATCH(Lists!$J$6,$A$1:$Y$1,0)),"")&amp;"")),"")=Lists!$J$7,1,0))</f>
        <v/>
      </c>
      <c r="AG242" s="30">
        <f>IF(AE242="","",IFERROR(IF(ISNUMBER(IFERROR(INDEX($A242:$Y242,MATCH(Lists!$J$3,$A$1:$Y$1,0)),"")),INT(IFERROR(INDEX($A242:$Y242,MATCH(Lists!$J$3,$A$1:$Y$1,0)),"")),DATE(VALUE(LEFT(IFERROR(INDEX($A242:$Y242,MATCH(Lists!$J$3,$A$1:$Y$1,0)),""),4)),VALUE(MID(IFERROR(INDEX($A242:$Y242,MATCH(Lists!$J$3,$A$1:$Y$1,0)),""),6,2)),VALUE(MID(IFERROR(INDEX($A242:$Y242,MATCH(Lists!$J$3,$A$1:$Y$1,0)),""),9,2)))),""))</f>
        <v/>
      </c>
      <c r="AH242" s="22">
        <f>IF(AE242="",0,1)</f>
        <v/>
      </c>
    </row>
    <row r="243">
      <c r="Z243" s="28" t="n"/>
      <c r="AA243" s="23" t="n"/>
      <c r="AB243" s="23" t="n"/>
      <c r="AC243" s="31" t="n"/>
      <c r="AD243" s="28" t="n"/>
      <c r="AE243" s="22">
        <f>IF(COUNTA($A243:$Y243)=0,"",IF(IFERROR(IF(TRIM(IFERROR(INDEX($A243:$Y243,MATCH(Lists!$J$4,$A$1:$Y$1,0)),"")&amp;"")="0","",TRIM(IFERROR(INDEX($A243:$Y243,MATCH(Lists!$J$4,$A$1:$Y$1,0)),"")&amp;"")),"")&lt;&gt;"",LOWER(IFERROR(IF(TRIM(IFERROR(INDEX($A243:$Y243,MATCH(Lists!$J$4,$A$1:$Y$1,0)),"")&amp;"")="0","",TRIM(IFERROR(INDEX($A243:$Y243,MATCH(Lists!$J$4,$A$1:$Y$1,0)),"")&amp;"")),"")),IF(IFERROR(IF(TRIM(IFERROR(INDEX($A243:$Y243,MATCH(Lists!$J$5,$A$1:$Y$1,0)),"")&amp;"")="0","",TRIM(IFERROR(INDEX($A243:$Y243,MATCH(Lists!$J$5,$A$1:$Y$1,0)),"")&amp;"")),"")&lt;&gt;"",IFERROR(IF(TRIM(IFERROR(INDEX($A243:$Y243,MATCH(Lists!$J$5,$A$1:$Y$1,0)),"")&amp;"")="0","",TRIM(IFERROR(INDEX($A243:$Y243,MATCH(Lists!$J$5,$A$1:$Y$1,0)),"")&amp;"")),""),"(unknown)")))</f>
        <v/>
      </c>
      <c r="AF243" s="22">
        <f>IF(AE243="","",IF(IFERROR(IF(TRIM(IFERROR(INDEX($A243:$Y243,MATCH(Lists!$J$6,$A$1:$Y$1,0)),"")&amp;"")="0","",TRIM(IFERROR(INDEX($A243:$Y243,MATCH(Lists!$J$6,$A$1:$Y$1,0)),"")&amp;"")),"")=Lists!$J$7,1,0))</f>
        <v/>
      </c>
      <c r="AG243" s="30">
        <f>IF(AE243="","",IFERROR(IF(ISNUMBER(IFERROR(INDEX($A243:$Y243,MATCH(Lists!$J$3,$A$1:$Y$1,0)),"")),INT(IFERROR(INDEX($A243:$Y243,MATCH(Lists!$J$3,$A$1:$Y$1,0)),"")),DATE(VALUE(LEFT(IFERROR(INDEX($A243:$Y243,MATCH(Lists!$J$3,$A$1:$Y$1,0)),""),4)),VALUE(MID(IFERROR(INDEX($A243:$Y243,MATCH(Lists!$J$3,$A$1:$Y$1,0)),""),6,2)),VALUE(MID(IFERROR(INDEX($A243:$Y243,MATCH(Lists!$J$3,$A$1:$Y$1,0)),""),9,2)))),""))</f>
        <v/>
      </c>
      <c r="AH243" s="22">
        <f>IF(AE243="",0,1)</f>
        <v/>
      </c>
    </row>
    <row r="244">
      <c r="Z244" s="28" t="n"/>
      <c r="AA244" s="23" t="n"/>
      <c r="AB244" s="23" t="n"/>
      <c r="AC244" s="31" t="n"/>
      <c r="AD244" s="28" t="n"/>
      <c r="AE244" s="22">
        <f>IF(COUNTA($A244:$Y244)=0,"",IF(IFERROR(IF(TRIM(IFERROR(INDEX($A244:$Y244,MATCH(Lists!$J$4,$A$1:$Y$1,0)),"")&amp;"")="0","",TRIM(IFERROR(INDEX($A244:$Y244,MATCH(Lists!$J$4,$A$1:$Y$1,0)),"")&amp;"")),"")&lt;&gt;"",LOWER(IFERROR(IF(TRIM(IFERROR(INDEX($A244:$Y244,MATCH(Lists!$J$4,$A$1:$Y$1,0)),"")&amp;"")="0","",TRIM(IFERROR(INDEX($A244:$Y244,MATCH(Lists!$J$4,$A$1:$Y$1,0)),"")&amp;"")),"")),IF(IFERROR(IF(TRIM(IFERROR(INDEX($A244:$Y244,MATCH(Lists!$J$5,$A$1:$Y$1,0)),"")&amp;"")="0","",TRIM(IFERROR(INDEX($A244:$Y244,MATCH(Lists!$J$5,$A$1:$Y$1,0)),"")&amp;"")),"")&lt;&gt;"",IFERROR(IF(TRIM(IFERROR(INDEX($A244:$Y244,MATCH(Lists!$J$5,$A$1:$Y$1,0)),"")&amp;"")="0","",TRIM(IFERROR(INDEX($A244:$Y244,MATCH(Lists!$J$5,$A$1:$Y$1,0)),"")&amp;"")),""),"(unknown)")))</f>
        <v/>
      </c>
      <c r="AF244" s="22">
        <f>IF(AE244="","",IF(IFERROR(IF(TRIM(IFERROR(INDEX($A244:$Y244,MATCH(Lists!$J$6,$A$1:$Y$1,0)),"")&amp;"")="0","",TRIM(IFERROR(INDEX($A244:$Y244,MATCH(Lists!$J$6,$A$1:$Y$1,0)),"")&amp;"")),"")=Lists!$J$7,1,0))</f>
        <v/>
      </c>
      <c r="AG244" s="30">
        <f>IF(AE244="","",IFERROR(IF(ISNUMBER(IFERROR(INDEX($A244:$Y244,MATCH(Lists!$J$3,$A$1:$Y$1,0)),"")),INT(IFERROR(INDEX($A244:$Y244,MATCH(Lists!$J$3,$A$1:$Y$1,0)),"")),DATE(VALUE(LEFT(IFERROR(INDEX($A244:$Y244,MATCH(Lists!$J$3,$A$1:$Y$1,0)),""),4)),VALUE(MID(IFERROR(INDEX($A244:$Y244,MATCH(Lists!$J$3,$A$1:$Y$1,0)),""),6,2)),VALUE(MID(IFERROR(INDEX($A244:$Y244,MATCH(Lists!$J$3,$A$1:$Y$1,0)),""),9,2)))),""))</f>
        <v/>
      </c>
      <c r="AH244" s="22">
        <f>IF(AE244="",0,1)</f>
        <v/>
      </c>
    </row>
    <row r="245">
      <c r="Z245" s="28" t="n"/>
      <c r="AA245" s="23" t="n"/>
      <c r="AB245" s="23" t="n"/>
      <c r="AC245" s="31" t="n"/>
      <c r="AD245" s="28" t="n"/>
      <c r="AE245" s="22">
        <f>IF(COUNTA($A245:$Y245)=0,"",IF(IFERROR(IF(TRIM(IFERROR(INDEX($A245:$Y245,MATCH(Lists!$J$4,$A$1:$Y$1,0)),"")&amp;"")="0","",TRIM(IFERROR(INDEX($A245:$Y245,MATCH(Lists!$J$4,$A$1:$Y$1,0)),"")&amp;"")),"")&lt;&gt;"",LOWER(IFERROR(IF(TRIM(IFERROR(INDEX($A245:$Y245,MATCH(Lists!$J$4,$A$1:$Y$1,0)),"")&amp;"")="0","",TRIM(IFERROR(INDEX($A245:$Y245,MATCH(Lists!$J$4,$A$1:$Y$1,0)),"")&amp;"")),"")),IF(IFERROR(IF(TRIM(IFERROR(INDEX($A245:$Y245,MATCH(Lists!$J$5,$A$1:$Y$1,0)),"")&amp;"")="0","",TRIM(IFERROR(INDEX($A245:$Y245,MATCH(Lists!$J$5,$A$1:$Y$1,0)),"")&amp;"")),"")&lt;&gt;"",IFERROR(IF(TRIM(IFERROR(INDEX($A245:$Y245,MATCH(Lists!$J$5,$A$1:$Y$1,0)),"")&amp;"")="0","",TRIM(IFERROR(INDEX($A245:$Y245,MATCH(Lists!$J$5,$A$1:$Y$1,0)),"")&amp;"")),""),"(unknown)")))</f>
        <v/>
      </c>
      <c r="AF245" s="22">
        <f>IF(AE245="","",IF(IFERROR(IF(TRIM(IFERROR(INDEX($A245:$Y245,MATCH(Lists!$J$6,$A$1:$Y$1,0)),"")&amp;"")="0","",TRIM(IFERROR(INDEX($A245:$Y245,MATCH(Lists!$J$6,$A$1:$Y$1,0)),"")&amp;"")),"")=Lists!$J$7,1,0))</f>
        <v/>
      </c>
      <c r="AG245" s="30">
        <f>IF(AE245="","",IFERROR(IF(ISNUMBER(IFERROR(INDEX($A245:$Y245,MATCH(Lists!$J$3,$A$1:$Y$1,0)),"")),INT(IFERROR(INDEX($A245:$Y245,MATCH(Lists!$J$3,$A$1:$Y$1,0)),"")),DATE(VALUE(LEFT(IFERROR(INDEX($A245:$Y245,MATCH(Lists!$J$3,$A$1:$Y$1,0)),""),4)),VALUE(MID(IFERROR(INDEX($A245:$Y245,MATCH(Lists!$J$3,$A$1:$Y$1,0)),""),6,2)),VALUE(MID(IFERROR(INDEX($A245:$Y245,MATCH(Lists!$J$3,$A$1:$Y$1,0)),""),9,2)))),""))</f>
        <v/>
      </c>
      <c r="AH245" s="22">
        <f>IF(AE245="",0,1)</f>
        <v/>
      </c>
    </row>
    <row r="246">
      <c r="Z246" s="28" t="n"/>
      <c r="AA246" s="23" t="n"/>
      <c r="AB246" s="23" t="n"/>
      <c r="AC246" s="31" t="n"/>
      <c r="AD246" s="28" t="n"/>
      <c r="AE246" s="22">
        <f>IF(COUNTA($A246:$Y246)=0,"",IF(IFERROR(IF(TRIM(IFERROR(INDEX($A246:$Y246,MATCH(Lists!$J$4,$A$1:$Y$1,0)),"")&amp;"")="0","",TRIM(IFERROR(INDEX($A246:$Y246,MATCH(Lists!$J$4,$A$1:$Y$1,0)),"")&amp;"")),"")&lt;&gt;"",LOWER(IFERROR(IF(TRIM(IFERROR(INDEX($A246:$Y246,MATCH(Lists!$J$4,$A$1:$Y$1,0)),"")&amp;"")="0","",TRIM(IFERROR(INDEX($A246:$Y246,MATCH(Lists!$J$4,$A$1:$Y$1,0)),"")&amp;"")),"")),IF(IFERROR(IF(TRIM(IFERROR(INDEX($A246:$Y246,MATCH(Lists!$J$5,$A$1:$Y$1,0)),"")&amp;"")="0","",TRIM(IFERROR(INDEX($A246:$Y246,MATCH(Lists!$J$5,$A$1:$Y$1,0)),"")&amp;"")),"")&lt;&gt;"",IFERROR(IF(TRIM(IFERROR(INDEX($A246:$Y246,MATCH(Lists!$J$5,$A$1:$Y$1,0)),"")&amp;"")="0","",TRIM(IFERROR(INDEX($A246:$Y246,MATCH(Lists!$J$5,$A$1:$Y$1,0)),"")&amp;"")),""),"(unknown)")))</f>
        <v/>
      </c>
      <c r="AF246" s="22">
        <f>IF(AE246="","",IF(IFERROR(IF(TRIM(IFERROR(INDEX($A246:$Y246,MATCH(Lists!$J$6,$A$1:$Y$1,0)),"")&amp;"")="0","",TRIM(IFERROR(INDEX($A246:$Y246,MATCH(Lists!$J$6,$A$1:$Y$1,0)),"")&amp;"")),"")=Lists!$J$7,1,0))</f>
        <v/>
      </c>
      <c r="AG246" s="30">
        <f>IF(AE246="","",IFERROR(IF(ISNUMBER(IFERROR(INDEX($A246:$Y246,MATCH(Lists!$J$3,$A$1:$Y$1,0)),"")),INT(IFERROR(INDEX($A246:$Y246,MATCH(Lists!$J$3,$A$1:$Y$1,0)),"")),DATE(VALUE(LEFT(IFERROR(INDEX($A246:$Y246,MATCH(Lists!$J$3,$A$1:$Y$1,0)),""),4)),VALUE(MID(IFERROR(INDEX($A246:$Y246,MATCH(Lists!$J$3,$A$1:$Y$1,0)),""),6,2)),VALUE(MID(IFERROR(INDEX($A246:$Y246,MATCH(Lists!$J$3,$A$1:$Y$1,0)),""),9,2)))),""))</f>
        <v/>
      </c>
      <c r="AH246" s="22">
        <f>IF(AE246="",0,1)</f>
        <v/>
      </c>
    </row>
    <row r="247">
      <c r="Z247" s="28" t="n"/>
      <c r="AA247" s="23" t="n"/>
      <c r="AB247" s="23" t="n"/>
      <c r="AC247" s="31" t="n"/>
      <c r="AD247" s="28" t="n"/>
      <c r="AE247" s="22">
        <f>IF(COUNTA($A247:$Y247)=0,"",IF(IFERROR(IF(TRIM(IFERROR(INDEX($A247:$Y247,MATCH(Lists!$J$4,$A$1:$Y$1,0)),"")&amp;"")="0","",TRIM(IFERROR(INDEX($A247:$Y247,MATCH(Lists!$J$4,$A$1:$Y$1,0)),"")&amp;"")),"")&lt;&gt;"",LOWER(IFERROR(IF(TRIM(IFERROR(INDEX($A247:$Y247,MATCH(Lists!$J$4,$A$1:$Y$1,0)),"")&amp;"")="0","",TRIM(IFERROR(INDEX($A247:$Y247,MATCH(Lists!$J$4,$A$1:$Y$1,0)),"")&amp;"")),"")),IF(IFERROR(IF(TRIM(IFERROR(INDEX($A247:$Y247,MATCH(Lists!$J$5,$A$1:$Y$1,0)),"")&amp;"")="0","",TRIM(IFERROR(INDEX($A247:$Y247,MATCH(Lists!$J$5,$A$1:$Y$1,0)),"")&amp;"")),"")&lt;&gt;"",IFERROR(IF(TRIM(IFERROR(INDEX($A247:$Y247,MATCH(Lists!$J$5,$A$1:$Y$1,0)),"")&amp;"")="0","",TRIM(IFERROR(INDEX($A247:$Y247,MATCH(Lists!$J$5,$A$1:$Y$1,0)),"")&amp;"")),""),"(unknown)")))</f>
        <v/>
      </c>
      <c r="AF247" s="22">
        <f>IF(AE247="","",IF(IFERROR(IF(TRIM(IFERROR(INDEX($A247:$Y247,MATCH(Lists!$J$6,$A$1:$Y$1,0)),"")&amp;"")="0","",TRIM(IFERROR(INDEX($A247:$Y247,MATCH(Lists!$J$6,$A$1:$Y$1,0)),"")&amp;"")),"")=Lists!$J$7,1,0))</f>
        <v/>
      </c>
      <c r="AG247" s="30">
        <f>IF(AE247="","",IFERROR(IF(ISNUMBER(IFERROR(INDEX($A247:$Y247,MATCH(Lists!$J$3,$A$1:$Y$1,0)),"")),INT(IFERROR(INDEX($A247:$Y247,MATCH(Lists!$J$3,$A$1:$Y$1,0)),"")),DATE(VALUE(LEFT(IFERROR(INDEX($A247:$Y247,MATCH(Lists!$J$3,$A$1:$Y$1,0)),""),4)),VALUE(MID(IFERROR(INDEX($A247:$Y247,MATCH(Lists!$J$3,$A$1:$Y$1,0)),""),6,2)),VALUE(MID(IFERROR(INDEX($A247:$Y247,MATCH(Lists!$J$3,$A$1:$Y$1,0)),""),9,2)))),""))</f>
        <v/>
      </c>
      <c r="AH247" s="22">
        <f>IF(AE247="",0,1)</f>
        <v/>
      </c>
    </row>
    <row r="248">
      <c r="Z248" s="28" t="n"/>
      <c r="AA248" s="23" t="n"/>
      <c r="AB248" s="23" t="n"/>
      <c r="AC248" s="31" t="n"/>
      <c r="AD248" s="28" t="n"/>
      <c r="AE248" s="22">
        <f>IF(COUNTA($A248:$Y248)=0,"",IF(IFERROR(IF(TRIM(IFERROR(INDEX($A248:$Y248,MATCH(Lists!$J$4,$A$1:$Y$1,0)),"")&amp;"")="0","",TRIM(IFERROR(INDEX($A248:$Y248,MATCH(Lists!$J$4,$A$1:$Y$1,0)),"")&amp;"")),"")&lt;&gt;"",LOWER(IFERROR(IF(TRIM(IFERROR(INDEX($A248:$Y248,MATCH(Lists!$J$4,$A$1:$Y$1,0)),"")&amp;"")="0","",TRIM(IFERROR(INDEX($A248:$Y248,MATCH(Lists!$J$4,$A$1:$Y$1,0)),"")&amp;"")),"")),IF(IFERROR(IF(TRIM(IFERROR(INDEX($A248:$Y248,MATCH(Lists!$J$5,$A$1:$Y$1,0)),"")&amp;"")="0","",TRIM(IFERROR(INDEX($A248:$Y248,MATCH(Lists!$J$5,$A$1:$Y$1,0)),"")&amp;"")),"")&lt;&gt;"",IFERROR(IF(TRIM(IFERROR(INDEX($A248:$Y248,MATCH(Lists!$J$5,$A$1:$Y$1,0)),"")&amp;"")="0","",TRIM(IFERROR(INDEX($A248:$Y248,MATCH(Lists!$J$5,$A$1:$Y$1,0)),"")&amp;"")),""),"(unknown)")))</f>
        <v/>
      </c>
      <c r="AF248" s="22">
        <f>IF(AE248="","",IF(IFERROR(IF(TRIM(IFERROR(INDEX($A248:$Y248,MATCH(Lists!$J$6,$A$1:$Y$1,0)),"")&amp;"")="0","",TRIM(IFERROR(INDEX($A248:$Y248,MATCH(Lists!$J$6,$A$1:$Y$1,0)),"")&amp;"")),"")=Lists!$J$7,1,0))</f>
        <v/>
      </c>
      <c r="AG248" s="30">
        <f>IF(AE248="","",IFERROR(IF(ISNUMBER(IFERROR(INDEX($A248:$Y248,MATCH(Lists!$J$3,$A$1:$Y$1,0)),"")),INT(IFERROR(INDEX($A248:$Y248,MATCH(Lists!$J$3,$A$1:$Y$1,0)),"")),DATE(VALUE(LEFT(IFERROR(INDEX($A248:$Y248,MATCH(Lists!$J$3,$A$1:$Y$1,0)),""),4)),VALUE(MID(IFERROR(INDEX($A248:$Y248,MATCH(Lists!$J$3,$A$1:$Y$1,0)),""),6,2)),VALUE(MID(IFERROR(INDEX($A248:$Y248,MATCH(Lists!$J$3,$A$1:$Y$1,0)),""),9,2)))),""))</f>
        <v/>
      </c>
      <c r="AH248" s="22">
        <f>IF(AE248="",0,1)</f>
        <v/>
      </c>
    </row>
    <row r="249">
      <c r="Z249" s="28" t="n"/>
      <c r="AA249" s="23" t="n"/>
      <c r="AB249" s="23" t="n"/>
      <c r="AC249" s="31" t="n"/>
      <c r="AD249" s="28" t="n"/>
      <c r="AE249" s="22">
        <f>IF(COUNTA($A249:$Y249)=0,"",IF(IFERROR(IF(TRIM(IFERROR(INDEX($A249:$Y249,MATCH(Lists!$J$4,$A$1:$Y$1,0)),"")&amp;"")="0","",TRIM(IFERROR(INDEX($A249:$Y249,MATCH(Lists!$J$4,$A$1:$Y$1,0)),"")&amp;"")),"")&lt;&gt;"",LOWER(IFERROR(IF(TRIM(IFERROR(INDEX($A249:$Y249,MATCH(Lists!$J$4,$A$1:$Y$1,0)),"")&amp;"")="0","",TRIM(IFERROR(INDEX($A249:$Y249,MATCH(Lists!$J$4,$A$1:$Y$1,0)),"")&amp;"")),"")),IF(IFERROR(IF(TRIM(IFERROR(INDEX($A249:$Y249,MATCH(Lists!$J$5,$A$1:$Y$1,0)),"")&amp;"")="0","",TRIM(IFERROR(INDEX($A249:$Y249,MATCH(Lists!$J$5,$A$1:$Y$1,0)),"")&amp;"")),"")&lt;&gt;"",IFERROR(IF(TRIM(IFERROR(INDEX($A249:$Y249,MATCH(Lists!$J$5,$A$1:$Y$1,0)),"")&amp;"")="0","",TRIM(IFERROR(INDEX($A249:$Y249,MATCH(Lists!$J$5,$A$1:$Y$1,0)),"")&amp;"")),""),"(unknown)")))</f>
        <v/>
      </c>
      <c r="AF249" s="22">
        <f>IF(AE249="","",IF(IFERROR(IF(TRIM(IFERROR(INDEX($A249:$Y249,MATCH(Lists!$J$6,$A$1:$Y$1,0)),"")&amp;"")="0","",TRIM(IFERROR(INDEX($A249:$Y249,MATCH(Lists!$J$6,$A$1:$Y$1,0)),"")&amp;"")),"")=Lists!$J$7,1,0))</f>
        <v/>
      </c>
      <c r="AG249" s="30">
        <f>IF(AE249="","",IFERROR(IF(ISNUMBER(IFERROR(INDEX($A249:$Y249,MATCH(Lists!$J$3,$A$1:$Y$1,0)),"")),INT(IFERROR(INDEX($A249:$Y249,MATCH(Lists!$J$3,$A$1:$Y$1,0)),"")),DATE(VALUE(LEFT(IFERROR(INDEX($A249:$Y249,MATCH(Lists!$J$3,$A$1:$Y$1,0)),""),4)),VALUE(MID(IFERROR(INDEX($A249:$Y249,MATCH(Lists!$J$3,$A$1:$Y$1,0)),""),6,2)),VALUE(MID(IFERROR(INDEX($A249:$Y249,MATCH(Lists!$J$3,$A$1:$Y$1,0)),""),9,2)))),""))</f>
        <v/>
      </c>
      <c r="AH249" s="22">
        <f>IF(AE249="",0,1)</f>
        <v/>
      </c>
    </row>
    <row r="250">
      <c r="Z250" s="28" t="n"/>
      <c r="AA250" s="23" t="n"/>
      <c r="AB250" s="23" t="n"/>
      <c r="AC250" s="31" t="n"/>
      <c r="AD250" s="28" t="n"/>
      <c r="AE250" s="22">
        <f>IF(COUNTA($A250:$Y250)=0,"",IF(IFERROR(IF(TRIM(IFERROR(INDEX($A250:$Y250,MATCH(Lists!$J$4,$A$1:$Y$1,0)),"")&amp;"")="0","",TRIM(IFERROR(INDEX($A250:$Y250,MATCH(Lists!$J$4,$A$1:$Y$1,0)),"")&amp;"")),"")&lt;&gt;"",LOWER(IFERROR(IF(TRIM(IFERROR(INDEX($A250:$Y250,MATCH(Lists!$J$4,$A$1:$Y$1,0)),"")&amp;"")="0","",TRIM(IFERROR(INDEX($A250:$Y250,MATCH(Lists!$J$4,$A$1:$Y$1,0)),"")&amp;"")),"")),IF(IFERROR(IF(TRIM(IFERROR(INDEX($A250:$Y250,MATCH(Lists!$J$5,$A$1:$Y$1,0)),"")&amp;"")="0","",TRIM(IFERROR(INDEX($A250:$Y250,MATCH(Lists!$J$5,$A$1:$Y$1,0)),"")&amp;"")),"")&lt;&gt;"",IFERROR(IF(TRIM(IFERROR(INDEX($A250:$Y250,MATCH(Lists!$J$5,$A$1:$Y$1,0)),"")&amp;"")="0","",TRIM(IFERROR(INDEX($A250:$Y250,MATCH(Lists!$J$5,$A$1:$Y$1,0)),"")&amp;"")),""),"(unknown)")))</f>
        <v/>
      </c>
      <c r="AF250" s="22">
        <f>IF(AE250="","",IF(IFERROR(IF(TRIM(IFERROR(INDEX($A250:$Y250,MATCH(Lists!$J$6,$A$1:$Y$1,0)),"")&amp;"")="0","",TRIM(IFERROR(INDEX($A250:$Y250,MATCH(Lists!$J$6,$A$1:$Y$1,0)),"")&amp;"")),"")=Lists!$J$7,1,0))</f>
        <v/>
      </c>
      <c r="AG250" s="30">
        <f>IF(AE250="","",IFERROR(IF(ISNUMBER(IFERROR(INDEX($A250:$Y250,MATCH(Lists!$J$3,$A$1:$Y$1,0)),"")),INT(IFERROR(INDEX($A250:$Y250,MATCH(Lists!$J$3,$A$1:$Y$1,0)),"")),DATE(VALUE(LEFT(IFERROR(INDEX($A250:$Y250,MATCH(Lists!$J$3,$A$1:$Y$1,0)),""),4)),VALUE(MID(IFERROR(INDEX($A250:$Y250,MATCH(Lists!$J$3,$A$1:$Y$1,0)),""),6,2)),VALUE(MID(IFERROR(INDEX($A250:$Y250,MATCH(Lists!$J$3,$A$1:$Y$1,0)),""),9,2)))),""))</f>
        <v/>
      </c>
      <c r="AH250" s="22">
        <f>IF(AE250="",0,1)</f>
        <v/>
      </c>
    </row>
    <row r="251">
      <c r="Z251" s="28" t="n"/>
      <c r="AA251" s="23" t="n"/>
      <c r="AB251" s="23" t="n"/>
      <c r="AC251" s="31" t="n"/>
      <c r="AD251" s="28" t="n"/>
      <c r="AE251" s="22">
        <f>IF(COUNTA($A251:$Y251)=0,"",IF(IFERROR(IF(TRIM(IFERROR(INDEX($A251:$Y251,MATCH(Lists!$J$4,$A$1:$Y$1,0)),"")&amp;"")="0","",TRIM(IFERROR(INDEX($A251:$Y251,MATCH(Lists!$J$4,$A$1:$Y$1,0)),"")&amp;"")),"")&lt;&gt;"",LOWER(IFERROR(IF(TRIM(IFERROR(INDEX($A251:$Y251,MATCH(Lists!$J$4,$A$1:$Y$1,0)),"")&amp;"")="0","",TRIM(IFERROR(INDEX($A251:$Y251,MATCH(Lists!$J$4,$A$1:$Y$1,0)),"")&amp;"")),"")),IF(IFERROR(IF(TRIM(IFERROR(INDEX($A251:$Y251,MATCH(Lists!$J$5,$A$1:$Y$1,0)),"")&amp;"")="0","",TRIM(IFERROR(INDEX($A251:$Y251,MATCH(Lists!$J$5,$A$1:$Y$1,0)),"")&amp;"")),"")&lt;&gt;"",IFERROR(IF(TRIM(IFERROR(INDEX($A251:$Y251,MATCH(Lists!$J$5,$A$1:$Y$1,0)),"")&amp;"")="0","",TRIM(IFERROR(INDEX($A251:$Y251,MATCH(Lists!$J$5,$A$1:$Y$1,0)),"")&amp;"")),""),"(unknown)")))</f>
        <v/>
      </c>
      <c r="AF251" s="22">
        <f>IF(AE251="","",IF(IFERROR(IF(TRIM(IFERROR(INDEX($A251:$Y251,MATCH(Lists!$J$6,$A$1:$Y$1,0)),"")&amp;"")="0","",TRIM(IFERROR(INDEX($A251:$Y251,MATCH(Lists!$J$6,$A$1:$Y$1,0)),"")&amp;"")),"")=Lists!$J$7,1,0))</f>
        <v/>
      </c>
      <c r="AG251" s="30">
        <f>IF(AE251="","",IFERROR(IF(ISNUMBER(IFERROR(INDEX($A251:$Y251,MATCH(Lists!$J$3,$A$1:$Y$1,0)),"")),INT(IFERROR(INDEX($A251:$Y251,MATCH(Lists!$J$3,$A$1:$Y$1,0)),"")),DATE(VALUE(LEFT(IFERROR(INDEX($A251:$Y251,MATCH(Lists!$J$3,$A$1:$Y$1,0)),""),4)),VALUE(MID(IFERROR(INDEX($A251:$Y251,MATCH(Lists!$J$3,$A$1:$Y$1,0)),""),6,2)),VALUE(MID(IFERROR(INDEX($A251:$Y251,MATCH(Lists!$J$3,$A$1:$Y$1,0)),""),9,2)))),""))</f>
        <v/>
      </c>
      <c r="AH251" s="22">
        <f>IF(AE251="",0,1)</f>
        <v/>
      </c>
    </row>
    <row r="252">
      <c r="Z252" s="28" t="n"/>
      <c r="AA252" s="23" t="n"/>
      <c r="AB252" s="23" t="n"/>
      <c r="AC252" s="31" t="n"/>
      <c r="AD252" s="28" t="n"/>
      <c r="AE252" s="22">
        <f>IF(COUNTA($A252:$Y252)=0,"",IF(IFERROR(IF(TRIM(IFERROR(INDEX($A252:$Y252,MATCH(Lists!$J$4,$A$1:$Y$1,0)),"")&amp;"")="0","",TRIM(IFERROR(INDEX($A252:$Y252,MATCH(Lists!$J$4,$A$1:$Y$1,0)),"")&amp;"")),"")&lt;&gt;"",LOWER(IFERROR(IF(TRIM(IFERROR(INDEX($A252:$Y252,MATCH(Lists!$J$4,$A$1:$Y$1,0)),"")&amp;"")="0","",TRIM(IFERROR(INDEX($A252:$Y252,MATCH(Lists!$J$4,$A$1:$Y$1,0)),"")&amp;"")),"")),IF(IFERROR(IF(TRIM(IFERROR(INDEX($A252:$Y252,MATCH(Lists!$J$5,$A$1:$Y$1,0)),"")&amp;"")="0","",TRIM(IFERROR(INDEX($A252:$Y252,MATCH(Lists!$J$5,$A$1:$Y$1,0)),"")&amp;"")),"")&lt;&gt;"",IFERROR(IF(TRIM(IFERROR(INDEX($A252:$Y252,MATCH(Lists!$J$5,$A$1:$Y$1,0)),"")&amp;"")="0","",TRIM(IFERROR(INDEX($A252:$Y252,MATCH(Lists!$J$5,$A$1:$Y$1,0)),"")&amp;"")),""),"(unknown)")))</f>
        <v/>
      </c>
      <c r="AF252" s="22">
        <f>IF(AE252="","",IF(IFERROR(IF(TRIM(IFERROR(INDEX($A252:$Y252,MATCH(Lists!$J$6,$A$1:$Y$1,0)),"")&amp;"")="0","",TRIM(IFERROR(INDEX($A252:$Y252,MATCH(Lists!$J$6,$A$1:$Y$1,0)),"")&amp;"")),"")=Lists!$J$7,1,0))</f>
        <v/>
      </c>
      <c r="AG252" s="30">
        <f>IF(AE252="","",IFERROR(IF(ISNUMBER(IFERROR(INDEX($A252:$Y252,MATCH(Lists!$J$3,$A$1:$Y$1,0)),"")),INT(IFERROR(INDEX($A252:$Y252,MATCH(Lists!$J$3,$A$1:$Y$1,0)),"")),DATE(VALUE(LEFT(IFERROR(INDEX($A252:$Y252,MATCH(Lists!$J$3,$A$1:$Y$1,0)),""),4)),VALUE(MID(IFERROR(INDEX($A252:$Y252,MATCH(Lists!$J$3,$A$1:$Y$1,0)),""),6,2)),VALUE(MID(IFERROR(INDEX($A252:$Y252,MATCH(Lists!$J$3,$A$1:$Y$1,0)),""),9,2)))),""))</f>
        <v/>
      </c>
      <c r="AH252" s="22">
        <f>IF(AE252="",0,1)</f>
        <v/>
      </c>
    </row>
    <row r="253">
      <c r="Z253" s="28" t="n"/>
      <c r="AA253" s="23" t="n"/>
      <c r="AB253" s="23" t="n"/>
      <c r="AC253" s="31" t="n"/>
      <c r="AD253" s="28" t="n"/>
      <c r="AE253" s="22">
        <f>IF(COUNTA($A253:$Y253)=0,"",IF(IFERROR(IF(TRIM(IFERROR(INDEX($A253:$Y253,MATCH(Lists!$J$4,$A$1:$Y$1,0)),"")&amp;"")="0","",TRIM(IFERROR(INDEX($A253:$Y253,MATCH(Lists!$J$4,$A$1:$Y$1,0)),"")&amp;"")),"")&lt;&gt;"",LOWER(IFERROR(IF(TRIM(IFERROR(INDEX($A253:$Y253,MATCH(Lists!$J$4,$A$1:$Y$1,0)),"")&amp;"")="0","",TRIM(IFERROR(INDEX($A253:$Y253,MATCH(Lists!$J$4,$A$1:$Y$1,0)),"")&amp;"")),"")),IF(IFERROR(IF(TRIM(IFERROR(INDEX($A253:$Y253,MATCH(Lists!$J$5,$A$1:$Y$1,0)),"")&amp;"")="0","",TRIM(IFERROR(INDEX($A253:$Y253,MATCH(Lists!$J$5,$A$1:$Y$1,0)),"")&amp;"")),"")&lt;&gt;"",IFERROR(IF(TRIM(IFERROR(INDEX($A253:$Y253,MATCH(Lists!$J$5,$A$1:$Y$1,0)),"")&amp;"")="0","",TRIM(IFERROR(INDEX($A253:$Y253,MATCH(Lists!$J$5,$A$1:$Y$1,0)),"")&amp;"")),""),"(unknown)")))</f>
        <v/>
      </c>
      <c r="AF253" s="22">
        <f>IF(AE253="","",IF(IFERROR(IF(TRIM(IFERROR(INDEX($A253:$Y253,MATCH(Lists!$J$6,$A$1:$Y$1,0)),"")&amp;"")="0","",TRIM(IFERROR(INDEX($A253:$Y253,MATCH(Lists!$J$6,$A$1:$Y$1,0)),"")&amp;"")),"")=Lists!$J$7,1,0))</f>
        <v/>
      </c>
      <c r="AG253" s="30">
        <f>IF(AE253="","",IFERROR(IF(ISNUMBER(IFERROR(INDEX($A253:$Y253,MATCH(Lists!$J$3,$A$1:$Y$1,0)),"")),INT(IFERROR(INDEX($A253:$Y253,MATCH(Lists!$J$3,$A$1:$Y$1,0)),"")),DATE(VALUE(LEFT(IFERROR(INDEX($A253:$Y253,MATCH(Lists!$J$3,$A$1:$Y$1,0)),""),4)),VALUE(MID(IFERROR(INDEX($A253:$Y253,MATCH(Lists!$J$3,$A$1:$Y$1,0)),""),6,2)),VALUE(MID(IFERROR(INDEX($A253:$Y253,MATCH(Lists!$J$3,$A$1:$Y$1,0)),""),9,2)))),""))</f>
        <v/>
      </c>
      <c r="AH253" s="22">
        <f>IF(AE253="",0,1)</f>
        <v/>
      </c>
    </row>
    <row r="254">
      <c r="Z254" s="28" t="n"/>
      <c r="AA254" s="23" t="n"/>
      <c r="AB254" s="23" t="n"/>
      <c r="AC254" s="31" t="n"/>
      <c r="AD254" s="28" t="n"/>
      <c r="AE254" s="22">
        <f>IF(COUNTA($A254:$Y254)=0,"",IF(IFERROR(IF(TRIM(IFERROR(INDEX($A254:$Y254,MATCH(Lists!$J$4,$A$1:$Y$1,0)),"")&amp;"")="0","",TRIM(IFERROR(INDEX($A254:$Y254,MATCH(Lists!$J$4,$A$1:$Y$1,0)),"")&amp;"")),"")&lt;&gt;"",LOWER(IFERROR(IF(TRIM(IFERROR(INDEX($A254:$Y254,MATCH(Lists!$J$4,$A$1:$Y$1,0)),"")&amp;"")="0","",TRIM(IFERROR(INDEX($A254:$Y254,MATCH(Lists!$J$4,$A$1:$Y$1,0)),"")&amp;"")),"")),IF(IFERROR(IF(TRIM(IFERROR(INDEX($A254:$Y254,MATCH(Lists!$J$5,$A$1:$Y$1,0)),"")&amp;"")="0","",TRIM(IFERROR(INDEX($A254:$Y254,MATCH(Lists!$J$5,$A$1:$Y$1,0)),"")&amp;"")),"")&lt;&gt;"",IFERROR(IF(TRIM(IFERROR(INDEX($A254:$Y254,MATCH(Lists!$J$5,$A$1:$Y$1,0)),"")&amp;"")="0","",TRIM(IFERROR(INDEX($A254:$Y254,MATCH(Lists!$J$5,$A$1:$Y$1,0)),"")&amp;"")),""),"(unknown)")))</f>
        <v/>
      </c>
      <c r="AF254" s="22">
        <f>IF(AE254="","",IF(IFERROR(IF(TRIM(IFERROR(INDEX($A254:$Y254,MATCH(Lists!$J$6,$A$1:$Y$1,0)),"")&amp;"")="0","",TRIM(IFERROR(INDEX($A254:$Y254,MATCH(Lists!$J$6,$A$1:$Y$1,0)),"")&amp;"")),"")=Lists!$J$7,1,0))</f>
        <v/>
      </c>
      <c r="AG254" s="30">
        <f>IF(AE254="","",IFERROR(IF(ISNUMBER(IFERROR(INDEX($A254:$Y254,MATCH(Lists!$J$3,$A$1:$Y$1,0)),"")),INT(IFERROR(INDEX($A254:$Y254,MATCH(Lists!$J$3,$A$1:$Y$1,0)),"")),DATE(VALUE(LEFT(IFERROR(INDEX($A254:$Y254,MATCH(Lists!$J$3,$A$1:$Y$1,0)),""),4)),VALUE(MID(IFERROR(INDEX($A254:$Y254,MATCH(Lists!$J$3,$A$1:$Y$1,0)),""),6,2)),VALUE(MID(IFERROR(INDEX($A254:$Y254,MATCH(Lists!$J$3,$A$1:$Y$1,0)),""),9,2)))),""))</f>
        <v/>
      </c>
      <c r="AH254" s="22">
        <f>IF(AE254="",0,1)</f>
        <v/>
      </c>
    </row>
    <row r="255">
      <c r="Z255" s="28" t="n"/>
      <c r="AA255" s="23" t="n"/>
      <c r="AB255" s="23" t="n"/>
      <c r="AC255" s="31" t="n"/>
      <c r="AD255" s="28" t="n"/>
      <c r="AE255" s="22">
        <f>IF(COUNTA($A255:$Y255)=0,"",IF(IFERROR(IF(TRIM(IFERROR(INDEX($A255:$Y255,MATCH(Lists!$J$4,$A$1:$Y$1,0)),"")&amp;"")="0","",TRIM(IFERROR(INDEX($A255:$Y255,MATCH(Lists!$J$4,$A$1:$Y$1,0)),"")&amp;"")),"")&lt;&gt;"",LOWER(IFERROR(IF(TRIM(IFERROR(INDEX($A255:$Y255,MATCH(Lists!$J$4,$A$1:$Y$1,0)),"")&amp;"")="0","",TRIM(IFERROR(INDEX($A255:$Y255,MATCH(Lists!$J$4,$A$1:$Y$1,0)),"")&amp;"")),"")),IF(IFERROR(IF(TRIM(IFERROR(INDEX($A255:$Y255,MATCH(Lists!$J$5,$A$1:$Y$1,0)),"")&amp;"")="0","",TRIM(IFERROR(INDEX($A255:$Y255,MATCH(Lists!$J$5,$A$1:$Y$1,0)),"")&amp;"")),"")&lt;&gt;"",IFERROR(IF(TRIM(IFERROR(INDEX($A255:$Y255,MATCH(Lists!$J$5,$A$1:$Y$1,0)),"")&amp;"")="0","",TRIM(IFERROR(INDEX($A255:$Y255,MATCH(Lists!$J$5,$A$1:$Y$1,0)),"")&amp;"")),""),"(unknown)")))</f>
        <v/>
      </c>
      <c r="AF255" s="22">
        <f>IF(AE255="","",IF(IFERROR(IF(TRIM(IFERROR(INDEX($A255:$Y255,MATCH(Lists!$J$6,$A$1:$Y$1,0)),"")&amp;"")="0","",TRIM(IFERROR(INDEX($A255:$Y255,MATCH(Lists!$J$6,$A$1:$Y$1,0)),"")&amp;"")),"")=Lists!$J$7,1,0))</f>
        <v/>
      </c>
      <c r="AG255" s="30">
        <f>IF(AE255="","",IFERROR(IF(ISNUMBER(IFERROR(INDEX($A255:$Y255,MATCH(Lists!$J$3,$A$1:$Y$1,0)),"")),INT(IFERROR(INDEX($A255:$Y255,MATCH(Lists!$J$3,$A$1:$Y$1,0)),"")),DATE(VALUE(LEFT(IFERROR(INDEX($A255:$Y255,MATCH(Lists!$J$3,$A$1:$Y$1,0)),""),4)),VALUE(MID(IFERROR(INDEX($A255:$Y255,MATCH(Lists!$J$3,$A$1:$Y$1,0)),""),6,2)),VALUE(MID(IFERROR(INDEX($A255:$Y255,MATCH(Lists!$J$3,$A$1:$Y$1,0)),""),9,2)))),""))</f>
        <v/>
      </c>
      <c r="AH255" s="22">
        <f>IF(AE255="",0,1)</f>
        <v/>
      </c>
    </row>
    <row r="256">
      <c r="Z256" s="28" t="n"/>
      <c r="AA256" s="23" t="n"/>
      <c r="AB256" s="23" t="n"/>
      <c r="AC256" s="31" t="n"/>
      <c r="AD256" s="28" t="n"/>
      <c r="AE256" s="22">
        <f>IF(COUNTA($A256:$Y256)=0,"",IF(IFERROR(IF(TRIM(IFERROR(INDEX($A256:$Y256,MATCH(Lists!$J$4,$A$1:$Y$1,0)),"")&amp;"")="0","",TRIM(IFERROR(INDEX($A256:$Y256,MATCH(Lists!$J$4,$A$1:$Y$1,0)),"")&amp;"")),"")&lt;&gt;"",LOWER(IFERROR(IF(TRIM(IFERROR(INDEX($A256:$Y256,MATCH(Lists!$J$4,$A$1:$Y$1,0)),"")&amp;"")="0","",TRIM(IFERROR(INDEX($A256:$Y256,MATCH(Lists!$J$4,$A$1:$Y$1,0)),"")&amp;"")),"")),IF(IFERROR(IF(TRIM(IFERROR(INDEX($A256:$Y256,MATCH(Lists!$J$5,$A$1:$Y$1,0)),"")&amp;"")="0","",TRIM(IFERROR(INDEX($A256:$Y256,MATCH(Lists!$J$5,$A$1:$Y$1,0)),"")&amp;"")),"")&lt;&gt;"",IFERROR(IF(TRIM(IFERROR(INDEX($A256:$Y256,MATCH(Lists!$J$5,$A$1:$Y$1,0)),"")&amp;"")="0","",TRIM(IFERROR(INDEX($A256:$Y256,MATCH(Lists!$J$5,$A$1:$Y$1,0)),"")&amp;"")),""),"(unknown)")))</f>
        <v/>
      </c>
      <c r="AF256" s="22">
        <f>IF(AE256="","",IF(IFERROR(IF(TRIM(IFERROR(INDEX($A256:$Y256,MATCH(Lists!$J$6,$A$1:$Y$1,0)),"")&amp;"")="0","",TRIM(IFERROR(INDEX($A256:$Y256,MATCH(Lists!$J$6,$A$1:$Y$1,0)),"")&amp;"")),"")=Lists!$J$7,1,0))</f>
        <v/>
      </c>
      <c r="AG256" s="30">
        <f>IF(AE256="","",IFERROR(IF(ISNUMBER(IFERROR(INDEX($A256:$Y256,MATCH(Lists!$J$3,$A$1:$Y$1,0)),"")),INT(IFERROR(INDEX($A256:$Y256,MATCH(Lists!$J$3,$A$1:$Y$1,0)),"")),DATE(VALUE(LEFT(IFERROR(INDEX($A256:$Y256,MATCH(Lists!$J$3,$A$1:$Y$1,0)),""),4)),VALUE(MID(IFERROR(INDEX($A256:$Y256,MATCH(Lists!$J$3,$A$1:$Y$1,0)),""),6,2)),VALUE(MID(IFERROR(INDEX($A256:$Y256,MATCH(Lists!$J$3,$A$1:$Y$1,0)),""),9,2)))),""))</f>
        <v/>
      </c>
      <c r="AH256" s="22">
        <f>IF(AE256="",0,1)</f>
        <v/>
      </c>
    </row>
    <row r="257">
      <c r="Z257" s="28" t="n"/>
      <c r="AA257" s="23" t="n"/>
      <c r="AB257" s="23" t="n"/>
      <c r="AC257" s="31" t="n"/>
      <c r="AD257" s="28" t="n"/>
      <c r="AE257" s="22">
        <f>IF(COUNTA($A257:$Y257)=0,"",IF(IFERROR(IF(TRIM(IFERROR(INDEX($A257:$Y257,MATCH(Lists!$J$4,$A$1:$Y$1,0)),"")&amp;"")="0","",TRIM(IFERROR(INDEX($A257:$Y257,MATCH(Lists!$J$4,$A$1:$Y$1,0)),"")&amp;"")),"")&lt;&gt;"",LOWER(IFERROR(IF(TRIM(IFERROR(INDEX($A257:$Y257,MATCH(Lists!$J$4,$A$1:$Y$1,0)),"")&amp;"")="0","",TRIM(IFERROR(INDEX($A257:$Y257,MATCH(Lists!$J$4,$A$1:$Y$1,0)),"")&amp;"")),"")),IF(IFERROR(IF(TRIM(IFERROR(INDEX($A257:$Y257,MATCH(Lists!$J$5,$A$1:$Y$1,0)),"")&amp;"")="0","",TRIM(IFERROR(INDEX($A257:$Y257,MATCH(Lists!$J$5,$A$1:$Y$1,0)),"")&amp;"")),"")&lt;&gt;"",IFERROR(IF(TRIM(IFERROR(INDEX($A257:$Y257,MATCH(Lists!$J$5,$A$1:$Y$1,0)),"")&amp;"")="0","",TRIM(IFERROR(INDEX($A257:$Y257,MATCH(Lists!$J$5,$A$1:$Y$1,0)),"")&amp;"")),""),"(unknown)")))</f>
        <v/>
      </c>
      <c r="AF257" s="22">
        <f>IF(AE257="","",IF(IFERROR(IF(TRIM(IFERROR(INDEX($A257:$Y257,MATCH(Lists!$J$6,$A$1:$Y$1,0)),"")&amp;"")="0","",TRIM(IFERROR(INDEX($A257:$Y257,MATCH(Lists!$J$6,$A$1:$Y$1,0)),"")&amp;"")),"")=Lists!$J$7,1,0))</f>
        <v/>
      </c>
      <c r="AG257" s="30">
        <f>IF(AE257="","",IFERROR(IF(ISNUMBER(IFERROR(INDEX($A257:$Y257,MATCH(Lists!$J$3,$A$1:$Y$1,0)),"")),INT(IFERROR(INDEX($A257:$Y257,MATCH(Lists!$J$3,$A$1:$Y$1,0)),"")),DATE(VALUE(LEFT(IFERROR(INDEX($A257:$Y257,MATCH(Lists!$J$3,$A$1:$Y$1,0)),""),4)),VALUE(MID(IFERROR(INDEX($A257:$Y257,MATCH(Lists!$J$3,$A$1:$Y$1,0)),""),6,2)),VALUE(MID(IFERROR(INDEX($A257:$Y257,MATCH(Lists!$J$3,$A$1:$Y$1,0)),""),9,2)))),""))</f>
        <v/>
      </c>
      <c r="AH257" s="22">
        <f>IF(AE257="",0,1)</f>
        <v/>
      </c>
    </row>
    <row r="258">
      <c r="Z258" s="28" t="n"/>
      <c r="AA258" s="23" t="n"/>
      <c r="AB258" s="23" t="n"/>
      <c r="AC258" s="31" t="n"/>
      <c r="AD258" s="28" t="n"/>
      <c r="AE258" s="22">
        <f>IF(COUNTA($A258:$Y258)=0,"",IF(IFERROR(IF(TRIM(IFERROR(INDEX($A258:$Y258,MATCH(Lists!$J$4,$A$1:$Y$1,0)),"")&amp;"")="0","",TRIM(IFERROR(INDEX($A258:$Y258,MATCH(Lists!$J$4,$A$1:$Y$1,0)),"")&amp;"")),"")&lt;&gt;"",LOWER(IFERROR(IF(TRIM(IFERROR(INDEX($A258:$Y258,MATCH(Lists!$J$4,$A$1:$Y$1,0)),"")&amp;"")="0","",TRIM(IFERROR(INDEX($A258:$Y258,MATCH(Lists!$J$4,$A$1:$Y$1,0)),"")&amp;"")),"")),IF(IFERROR(IF(TRIM(IFERROR(INDEX($A258:$Y258,MATCH(Lists!$J$5,$A$1:$Y$1,0)),"")&amp;"")="0","",TRIM(IFERROR(INDEX($A258:$Y258,MATCH(Lists!$J$5,$A$1:$Y$1,0)),"")&amp;"")),"")&lt;&gt;"",IFERROR(IF(TRIM(IFERROR(INDEX($A258:$Y258,MATCH(Lists!$J$5,$A$1:$Y$1,0)),"")&amp;"")="0","",TRIM(IFERROR(INDEX($A258:$Y258,MATCH(Lists!$J$5,$A$1:$Y$1,0)),"")&amp;"")),""),"(unknown)")))</f>
        <v/>
      </c>
      <c r="AF258" s="22">
        <f>IF(AE258="","",IF(IFERROR(IF(TRIM(IFERROR(INDEX($A258:$Y258,MATCH(Lists!$J$6,$A$1:$Y$1,0)),"")&amp;"")="0","",TRIM(IFERROR(INDEX($A258:$Y258,MATCH(Lists!$J$6,$A$1:$Y$1,0)),"")&amp;"")),"")=Lists!$J$7,1,0))</f>
        <v/>
      </c>
      <c r="AG258" s="30">
        <f>IF(AE258="","",IFERROR(IF(ISNUMBER(IFERROR(INDEX($A258:$Y258,MATCH(Lists!$J$3,$A$1:$Y$1,0)),"")),INT(IFERROR(INDEX($A258:$Y258,MATCH(Lists!$J$3,$A$1:$Y$1,0)),"")),DATE(VALUE(LEFT(IFERROR(INDEX($A258:$Y258,MATCH(Lists!$J$3,$A$1:$Y$1,0)),""),4)),VALUE(MID(IFERROR(INDEX($A258:$Y258,MATCH(Lists!$J$3,$A$1:$Y$1,0)),""),6,2)),VALUE(MID(IFERROR(INDEX($A258:$Y258,MATCH(Lists!$J$3,$A$1:$Y$1,0)),""),9,2)))),""))</f>
        <v/>
      </c>
      <c r="AH258" s="22">
        <f>IF(AE258="",0,1)</f>
        <v/>
      </c>
    </row>
    <row r="259">
      <c r="Z259" s="28" t="n"/>
      <c r="AA259" s="23" t="n"/>
      <c r="AB259" s="23" t="n"/>
      <c r="AC259" s="31" t="n"/>
      <c r="AD259" s="28" t="n"/>
      <c r="AE259" s="22">
        <f>IF(COUNTA($A259:$Y259)=0,"",IF(IFERROR(IF(TRIM(IFERROR(INDEX($A259:$Y259,MATCH(Lists!$J$4,$A$1:$Y$1,0)),"")&amp;"")="0","",TRIM(IFERROR(INDEX($A259:$Y259,MATCH(Lists!$J$4,$A$1:$Y$1,0)),"")&amp;"")),"")&lt;&gt;"",LOWER(IFERROR(IF(TRIM(IFERROR(INDEX($A259:$Y259,MATCH(Lists!$J$4,$A$1:$Y$1,0)),"")&amp;"")="0","",TRIM(IFERROR(INDEX($A259:$Y259,MATCH(Lists!$J$4,$A$1:$Y$1,0)),"")&amp;"")),"")),IF(IFERROR(IF(TRIM(IFERROR(INDEX($A259:$Y259,MATCH(Lists!$J$5,$A$1:$Y$1,0)),"")&amp;"")="0","",TRIM(IFERROR(INDEX($A259:$Y259,MATCH(Lists!$J$5,$A$1:$Y$1,0)),"")&amp;"")),"")&lt;&gt;"",IFERROR(IF(TRIM(IFERROR(INDEX($A259:$Y259,MATCH(Lists!$J$5,$A$1:$Y$1,0)),"")&amp;"")="0","",TRIM(IFERROR(INDEX($A259:$Y259,MATCH(Lists!$J$5,$A$1:$Y$1,0)),"")&amp;"")),""),"(unknown)")))</f>
        <v/>
      </c>
      <c r="AF259" s="22">
        <f>IF(AE259="","",IF(IFERROR(IF(TRIM(IFERROR(INDEX($A259:$Y259,MATCH(Lists!$J$6,$A$1:$Y$1,0)),"")&amp;"")="0","",TRIM(IFERROR(INDEX($A259:$Y259,MATCH(Lists!$J$6,$A$1:$Y$1,0)),"")&amp;"")),"")=Lists!$J$7,1,0))</f>
        <v/>
      </c>
      <c r="AG259" s="30">
        <f>IF(AE259="","",IFERROR(IF(ISNUMBER(IFERROR(INDEX($A259:$Y259,MATCH(Lists!$J$3,$A$1:$Y$1,0)),"")),INT(IFERROR(INDEX($A259:$Y259,MATCH(Lists!$J$3,$A$1:$Y$1,0)),"")),DATE(VALUE(LEFT(IFERROR(INDEX($A259:$Y259,MATCH(Lists!$J$3,$A$1:$Y$1,0)),""),4)),VALUE(MID(IFERROR(INDEX($A259:$Y259,MATCH(Lists!$J$3,$A$1:$Y$1,0)),""),6,2)),VALUE(MID(IFERROR(INDEX($A259:$Y259,MATCH(Lists!$J$3,$A$1:$Y$1,0)),""),9,2)))),""))</f>
        <v/>
      </c>
      <c r="AH259" s="22">
        <f>IF(AE259="",0,1)</f>
        <v/>
      </c>
    </row>
    <row r="260">
      <c r="Z260" s="28" t="n"/>
      <c r="AA260" s="23" t="n"/>
      <c r="AB260" s="23" t="n"/>
      <c r="AC260" s="31" t="n"/>
      <c r="AD260" s="28" t="n"/>
      <c r="AE260" s="22">
        <f>IF(COUNTA($A260:$Y260)=0,"",IF(IFERROR(IF(TRIM(IFERROR(INDEX($A260:$Y260,MATCH(Lists!$J$4,$A$1:$Y$1,0)),"")&amp;"")="0","",TRIM(IFERROR(INDEX($A260:$Y260,MATCH(Lists!$J$4,$A$1:$Y$1,0)),"")&amp;"")),"")&lt;&gt;"",LOWER(IFERROR(IF(TRIM(IFERROR(INDEX($A260:$Y260,MATCH(Lists!$J$4,$A$1:$Y$1,0)),"")&amp;"")="0","",TRIM(IFERROR(INDEX($A260:$Y260,MATCH(Lists!$J$4,$A$1:$Y$1,0)),"")&amp;"")),"")),IF(IFERROR(IF(TRIM(IFERROR(INDEX($A260:$Y260,MATCH(Lists!$J$5,$A$1:$Y$1,0)),"")&amp;"")="0","",TRIM(IFERROR(INDEX($A260:$Y260,MATCH(Lists!$J$5,$A$1:$Y$1,0)),"")&amp;"")),"")&lt;&gt;"",IFERROR(IF(TRIM(IFERROR(INDEX($A260:$Y260,MATCH(Lists!$J$5,$A$1:$Y$1,0)),"")&amp;"")="0","",TRIM(IFERROR(INDEX($A260:$Y260,MATCH(Lists!$J$5,$A$1:$Y$1,0)),"")&amp;"")),""),"(unknown)")))</f>
        <v/>
      </c>
      <c r="AF260" s="22">
        <f>IF(AE260="","",IF(IFERROR(IF(TRIM(IFERROR(INDEX($A260:$Y260,MATCH(Lists!$J$6,$A$1:$Y$1,0)),"")&amp;"")="0","",TRIM(IFERROR(INDEX($A260:$Y260,MATCH(Lists!$J$6,$A$1:$Y$1,0)),"")&amp;"")),"")=Lists!$J$7,1,0))</f>
        <v/>
      </c>
      <c r="AG260" s="30">
        <f>IF(AE260="","",IFERROR(IF(ISNUMBER(IFERROR(INDEX($A260:$Y260,MATCH(Lists!$J$3,$A$1:$Y$1,0)),"")),INT(IFERROR(INDEX($A260:$Y260,MATCH(Lists!$J$3,$A$1:$Y$1,0)),"")),DATE(VALUE(LEFT(IFERROR(INDEX($A260:$Y260,MATCH(Lists!$J$3,$A$1:$Y$1,0)),""),4)),VALUE(MID(IFERROR(INDEX($A260:$Y260,MATCH(Lists!$J$3,$A$1:$Y$1,0)),""),6,2)),VALUE(MID(IFERROR(INDEX($A260:$Y260,MATCH(Lists!$J$3,$A$1:$Y$1,0)),""),9,2)))),""))</f>
        <v/>
      </c>
      <c r="AH260" s="22">
        <f>IF(AE260="",0,1)</f>
        <v/>
      </c>
    </row>
    <row r="261">
      <c r="Z261" s="28" t="n"/>
      <c r="AA261" s="23" t="n"/>
      <c r="AB261" s="23" t="n"/>
      <c r="AC261" s="31" t="n"/>
      <c r="AD261" s="28" t="n"/>
      <c r="AE261" s="22">
        <f>IF(COUNTA($A261:$Y261)=0,"",IF(IFERROR(IF(TRIM(IFERROR(INDEX($A261:$Y261,MATCH(Lists!$J$4,$A$1:$Y$1,0)),"")&amp;"")="0","",TRIM(IFERROR(INDEX($A261:$Y261,MATCH(Lists!$J$4,$A$1:$Y$1,0)),"")&amp;"")),"")&lt;&gt;"",LOWER(IFERROR(IF(TRIM(IFERROR(INDEX($A261:$Y261,MATCH(Lists!$J$4,$A$1:$Y$1,0)),"")&amp;"")="0","",TRIM(IFERROR(INDEX($A261:$Y261,MATCH(Lists!$J$4,$A$1:$Y$1,0)),"")&amp;"")),"")),IF(IFERROR(IF(TRIM(IFERROR(INDEX($A261:$Y261,MATCH(Lists!$J$5,$A$1:$Y$1,0)),"")&amp;"")="0","",TRIM(IFERROR(INDEX($A261:$Y261,MATCH(Lists!$J$5,$A$1:$Y$1,0)),"")&amp;"")),"")&lt;&gt;"",IFERROR(IF(TRIM(IFERROR(INDEX($A261:$Y261,MATCH(Lists!$J$5,$A$1:$Y$1,0)),"")&amp;"")="0","",TRIM(IFERROR(INDEX($A261:$Y261,MATCH(Lists!$J$5,$A$1:$Y$1,0)),"")&amp;"")),""),"(unknown)")))</f>
        <v/>
      </c>
      <c r="AF261" s="22">
        <f>IF(AE261="","",IF(IFERROR(IF(TRIM(IFERROR(INDEX($A261:$Y261,MATCH(Lists!$J$6,$A$1:$Y$1,0)),"")&amp;"")="0","",TRIM(IFERROR(INDEX($A261:$Y261,MATCH(Lists!$J$6,$A$1:$Y$1,0)),"")&amp;"")),"")=Lists!$J$7,1,0))</f>
        <v/>
      </c>
      <c r="AG261" s="30">
        <f>IF(AE261="","",IFERROR(IF(ISNUMBER(IFERROR(INDEX($A261:$Y261,MATCH(Lists!$J$3,$A$1:$Y$1,0)),"")),INT(IFERROR(INDEX($A261:$Y261,MATCH(Lists!$J$3,$A$1:$Y$1,0)),"")),DATE(VALUE(LEFT(IFERROR(INDEX($A261:$Y261,MATCH(Lists!$J$3,$A$1:$Y$1,0)),""),4)),VALUE(MID(IFERROR(INDEX($A261:$Y261,MATCH(Lists!$J$3,$A$1:$Y$1,0)),""),6,2)),VALUE(MID(IFERROR(INDEX($A261:$Y261,MATCH(Lists!$J$3,$A$1:$Y$1,0)),""),9,2)))),""))</f>
        <v/>
      </c>
      <c r="AH261" s="22">
        <f>IF(AE261="",0,1)</f>
        <v/>
      </c>
    </row>
    <row r="262">
      <c r="Z262" s="28" t="n"/>
      <c r="AA262" s="23" t="n"/>
      <c r="AB262" s="23" t="n"/>
      <c r="AC262" s="31" t="n"/>
      <c r="AD262" s="28" t="n"/>
      <c r="AE262" s="22">
        <f>IF(COUNTA($A262:$Y262)=0,"",IF(IFERROR(IF(TRIM(IFERROR(INDEX($A262:$Y262,MATCH(Lists!$J$4,$A$1:$Y$1,0)),"")&amp;"")="0","",TRIM(IFERROR(INDEX($A262:$Y262,MATCH(Lists!$J$4,$A$1:$Y$1,0)),"")&amp;"")),"")&lt;&gt;"",LOWER(IFERROR(IF(TRIM(IFERROR(INDEX($A262:$Y262,MATCH(Lists!$J$4,$A$1:$Y$1,0)),"")&amp;"")="0","",TRIM(IFERROR(INDEX($A262:$Y262,MATCH(Lists!$J$4,$A$1:$Y$1,0)),"")&amp;"")),"")),IF(IFERROR(IF(TRIM(IFERROR(INDEX($A262:$Y262,MATCH(Lists!$J$5,$A$1:$Y$1,0)),"")&amp;"")="0","",TRIM(IFERROR(INDEX($A262:$Y262,MATCH(Lists!$J$5,$A$1:$Y$1,0)),"")&amp;"")),"")&lt;&gt;"",IFERROR(IF(TRIM(IFERROR(INDEX($A262:$Y262,MATCH(Lists!$J$5,$A$1:$Y$1,0)),"")&amp;"")="0","",TRIM(IFERROR(INDEX($A262:$Y262,MATCH(Lists!$J$5,$A$1:$Y$1,0)),"")&amp;"")),""),"(unknown)")))</f>
        <v/>
      </c>
      <c r="AF262" s="22">
        <f>IF(AE262="","",IF(IFERROR(IF(TRIM(IFERROR(INDEX($A262:$Y262,MATCH(Lists!$J$6,$A$1:$Y$1,0)),"")&amp;"")="0","",TRIM(IFERROR(INDEX($A262:$Y262,MATCH(Lists!$J$6,$A$1:$Y$1,0)),"")&amp;"")),"")=Lists!$J$7,1,0))</f>
        <v/>
      </c>
      <c r="AG262" s="30">
        <f>IF(AE262="","",IFERROR(IF(ISNUMBER(IFERROR(INDEX($A262:$Y262,MATCH(Lists!$J$3,$A$1:$Y$1,0)),"")),INT(IFERROR(INDEX($A262:$Y262,MATCH(Lists!$J$3,$A$1:$Y$1,0)),"")),DATE(VALUE(LEFT(IFERROR(INDEX($A262:$Y262,MATCH(Lists!$J$3,$A$1:$Y$1,0)),""),4)),VALUE(MID(IFERROR(INDEX($A262:$Y262,MATCH(Lists!$J$3,$A$1:$Y$1,0)),""),6,2)),VALUE(MID(IFERROR(INDEX($A262:$Y262,MATCH(Lists!$J$3,$A$1:$Y$1,0)),""),9,2)))),""))</f>
        <v/>
      </c>
      <c r="AH262" s="22">
        <f>IF(AE262="",0,1)</f>
        <v/>
      </c>
    </row>
    <row r="263">
      <c r="Z263" s="28" t="n"/>
      <c r="AA263" s="23" t="n"/>
      <c r="AB263" s="23" t="n"/>
      <c r="AC263" s="31" t="n"/>
      <c r="AD263" s="28" t="n"/>
      <c r="AE263" s="22">
        <f>IF(COUNTA($A263:$Y263)=0,"",IF(IFERROR(IF(TRIM(IFERROR(INDEX($A263:$Y263,MATCH(Lists!$J$4,$A$1:$Y$1,0)),"")&amp;"")="0","",TRIM(IFERROR(INDEX($A263:$Y263,MATCH(Lists!$J$4,$A$1:$Y$1,0)),"")&amp;"")),"")&lt;&gt;"",LOWER(IFERROR(IF(TRIM(IFERROR(INDEX($A263:$Y263,MATCH(Lists!$J$4,$A$1:$Y$1,0)),"")&amp;"")="0","",TRIM(IFERROR(INDEX($A263:$Y263,MATCH(Lists!$J$4,$A$1:$Y$1,0)),"")&amp;"")),"")),IF(IFERROR(IF(TRIM(IFERROR(INDEX($A263:$Y263,MATCH(Lists!$J$5,$A$1:$Y$1,0)),"")&amp;"")="0","",TRIM(IFERROR(INDEX($A263:$Y263,MATCH(Lists!$J$5,$A$1:$Y$1,0)),"")&amp;"")),"")&lt;&gt;"",IFERROR(IF(TRIM(IFERROR(INDEX($A263:$Y263,MATCH(Lists!$J$5,$A$1:$Y$1,0)),"")&amp;"")="0","",TRIM(IFERROR(INDEX($A263:$Y263,MATCH(Lists!$J$5,$A$1:$Y$1,0)),"")&amp;"")),""),"(unknown)")))</f>
        <v/>
      </c>
      <c r="AF263" s="22">
        <f>IF(AE263="","",IF(IFERROR(IF(TRIM(IFERROR(INDEX($A263:$Y263,MATCH(Lists!$J$6,$A$1:$Y$1,0)),"")&amp;"")="0","",TRIM(IFERROR(INDEX($A263:$Y263,MATCH(Lists!$J$6,$A$1:$Y$1,0)),"")&amp;"")),"")=Lists!$J$7,1,0))</f>
        <v/>
      </c>
      <c r="AG263" s="30">
        <f>IF(AE263="","",IFERROR(IF(ISNUMBER(IFERROR(INDEX($A263:$Y263,MATCH(Lists!$J$3,$A$1:$Y$1,0)),"")),INT(IFERROR(INDEX($A263:$Y263,MATCH(Lists!$J$3,$A$1:$Y$1,0)),"")),DATE(VALUE(LEFT(IFERROR(INDEX($A263:$Y263,MATCH(Lists!$J$3,$A$1:$Y$1,0)),""),4)),VALUE(MID(IFERROR(INDEX($A263:$Y263,MATCH(Lists!$J$3,$A$1:$Y$1,0)),""),6,2)),VALUE(MID(IFERROR(INDEX($A263:$Y263,MATCH(Lists!$J$3,$A$1:$Y$1,0)),""),9,2)))),""))</f>
        <v/>
      </c>
      <c r="AH263" s="22">
        <f>IF(AE263="",0,1)</f>
        <v/>
      </c>
    </row>
    <row r="264">
      <c r="Z264" s="28" t="n"/>
      <c r="AA264" s="23" t="n"/>
      <c r="AB264" s="23" t="n"/>
      <c r="AC264" s="31" t="n"/>
      <c r="AD264" s="28" t="n"/>
      <c r="AE264" s="22">
        <f>IF(COUNTA($A264:$Y264)=0,"",IF(IFERROR(IF(TRIM(IFERROR(INDEX($A264:$Y264,MATCH(Lists!$J$4,$A$1:$Y$1,0)),"")&amp;"")="0","",TRIM(IFERROR(INDEX($A264:$Y264,MATCH(Lists!$J$4,$A$1:$Y$1,0)),"")&amp;"")),"")&lt;&gt;"",LOWER(IFERROR(IF(TRIM(IFERROR(INDEX($A264:$Y264,MATCH(Lists!$J$4,$A$1:$Y$1,0)),"")&amp;"")="0","",TRIM(IFERROR(INDEX($A264:$Y264,MATCH(Lists!$J$4,$A$1:$Y$1,0)),"")&amp;"")),"")),IF(IFERROR(IF(TRIM(IFERROR(INDEX($A264:$Y264,MATCH(Lists!$J$5,$A$1:$Y$1,0)),"")&amp;"")="0","",TRIM(IFERROR(INDEX($A264:$Y264,MATCH(Lists!$J$5,$A$1:$Y$1,0)),"")&amp;"")),"")&lt;&gt;"",IFERROR(IF(TRIM(IFERROR(INDEX($A264:$Y264,MATCH(Lists!$J$5,$A$1:$Y$1,0)),"")&amp;"")="0","",TRIM(IFERROR(INDEX($A264:$Y264,MATCH(Lists!$J$5,$A$1:$Y$1,0)),"")&amp;"")),""),"(unknown)")))</f>
        <v/>
      </c>
      <c r="AF264" s="22">
        <f>IF(AE264="","",IF(IFERROR(IF(TRIM(IFERROR(INDEX($A264:$Y264,MATCH(Lists!$J$6,$A$1:$Y$1,0)),"")&amp;"")="0","",TRIM(IFERROR(INDEX($A264:$Y264,MATCH(Lists!$J$6,$A$1:$Y$1,0)),"")&amp;"")),"")=Lists!$J$7,1,0))</f>
        <v/>
      </c>
      <c r="AG264" s="30">
        <f>IF(AE264="","",IFERROR(IF(ISNUMBER(IFERROR(INDEX($A264:$Y264,MATCH(Lists!$J$3,$A$1:$Y$1,0)),"")),INT(IFERROR(INDEX($A264:$Y264,MATCH(Lists!$J$3,$A$1:$Y$1,0)),"")),DATE(VALUE(LEFT(IFERROR(INDEX($A264:$Y264,MATCH(Lists!$J$3,$A$1:$Y$1,0)),""),4)),VALUE(MID(IFERROR(INDEX($A264:$Y264,MATCH(Lists!$J$3,$A$1:$Y$1,0)),""),6,2)),VALUE(MID(IFERROR(INDEX($A264:$Y264,MATCH(Lists!$J$3,$A$1:$Y$1,0)),""),9,2)))),""))</f>
        <v/>
      </c>
      <c r="AH264" s="22">
        <f>IF(AE264="",0,1)</f>
        <v/>
      </c>
    </row>
    <row r="265">
      <c r="Z265" s="28" t="n"/>
      <c r="AA265" s="23" t="n"/>
      <c r="AB265" s="23" t="n"/>
      <c r="AC265" s="31" t="n"/>
      <c r="AD265" s="28" t="n"/>
      <c r="AE265" s="22">
        <f>IF(COUNTA($A265:$Y265)=0,"",IF(IFERROR(IF(TRIM(IFERROR(INDEX($A265:$Y265,MATCH(Lists!$J$4,$A$1:$Y$1,0)),"")&amp;"")="0","",TRIM(IFERROR(INDEX($A265:$Y265,MATCH(Lists!$J$4,$A$1:$Y$1,0)),"")&amp;"")),"")&lt;&gt;"",LOWER(IFERROR(IF(TRIM(IFERROR(INDEX($A265:$Y265,MATCH(Lists!$J$4,$A$1:$Y$1,0)),"")&amp;"")="0","",TRIM(IFERROR(INDEX($A265:$Y265,MATCH(Lists!$J$4,$A$1:$Y$1,0)),"")&amp;"")),"")),IF(IFERROR(IF(TRIM(IFERROR(INDEX($A265:$Y265,MATCH(Lists!$J$5,$A$1:$Y$1,0)),"")&amp;"")="0","",TRIM(IFERROR(INDEX($A265:$Y265,MATCH(Lists!$J$5,$A$1:$Y$1,0)),"")&amp;"")),"")&lt;&gt;"",IFERROR(IF(TRIM(IFERROR(INDEX($A265:$Y265,MATCH(Lists!$J$5,$A$1:$Y$1,0)),"")&amp;"")="0","",TRIM(IFERROR(INDEX($A265:$Y265,MATCH(Lists!$J$5,$A$1:$Y$1,0)),"")&amp;"")),""),"(unknown)")))</f>
        <v/>
      </c>
      <c r="AF265" s="22">
        <f>IF(AE265="","",IF(IFERROR(IF(TRIM(IFERROR(INDEX($A265:$Y265,MATCH(Lists!$J$6,$A$1:$Y$1,0)),"")&amp;"")="0","",TRIM(IFERROR(INDEX($A265:$Y265,MATCH(Lists!$J$6,$A$1:$Y$1,0)),"")&amp;"")),"")=Lists!$J$7,1,0))</f>
        <v/>
      </c>
      <c r="AG265" s="30">
        <f>IF(AE265="","",IFERROR(IF(ISNUMBER(IFERROR(INDEX($A265:$Y265,MATCH(Lists!$J$3,$A$1:$Y$1,0)),"")),INT(IFERROR(INDEX($A265:$Y265,MATCH(Lists!$J$3,$A$1:$Y$1,0)),"")),DATE(VALUE(LEFT(IFERROR(INDEX($A265:$Y265,MATCH(Lists!$J$3,$A$1:$Y$1,0)),""),4)),VALUE(MID(IFERROR(INDEX($A265:$Y265,MATCH(Lists!$J$3,$A$1:$Y$1,0)),""),6,2)),VALUE(MID(IFERROR(INDEX($A265:$Y265,MATCH(Lists!$J$3,$A$1:$Y$1,0)),""),9,2)))),""))</f>
        <v/>
      </c>
      <c r="AH265" s="22">
        <f>IF(AE265="",0,1)</f>
        <v/>
      </c>
    </row>
    <row r="266">
      <c r="Z266" s="28" t="n"/>
      <c r="AA266" s="23" t="n"/>
      <c r="AB266" s="23" t="n"/>
      <c r="AC266" s="31" t="n"/>
      <c r="AD266" s="28" t="n"/>
      <c r="AE266" s="22">
        <f>IF(COUNTA($A266:$Y266)=0,"",IF(IFERROR(IF(TRIM(IFERROR(INDEX($A266:$Y266,MATCH(Lists!$J$4,$A$1:$Y$1,0)),"")&amp;"")="0","",TRIM(IFERROR(INDEX($A266:$Y266,MATCH(Lists!$J$4,$A$1:$Y$1,0)),"")&amp;"")),"")&lt;&gt;"",LOWER(IFERROR(IF(TRIM(IFERROR(INDEX($A266:$Y266,MATCH(Lists!$J$4,$A$1:$Y$1,0)),"")&amp;"")="0","",TRIM(IFERROR(INDEX($A266:$Y266,MATCH(Lists!$J$4,$A$1:$Y$1,0)),"")&amp;"")),"")),IF(IFERROR(IF(TRIM(IFERROR(INDEX($A266:$Y266,MATCH(Lists!$J$5,$A$1:$Y$1,0)),"")&amp;"")="0","",TRIM(IFERROR(INDEX($A266:$Y266,MATCH(Lists!$J$5,$A$1:$Y$1,0)),"")&amp;"")),"")&lt;&gt;"",IFERROR(IF(TRIM(IFERROR(INDEX($A266:$Y266,MATCH(Lists!$J$5,$A$1:$Y$1,0)),"")&amp;"")="0","",TRIM(IFERROR(INDEX($A266:$Y266,MATCH(Lists!$J$5,$A$1:$Y$1,0)),"")&amp;"")),""),"(unknown)")))</f>
        <v/>
      </c>
      <c r="AF266" s="22">
        <f>IF(AE266="","",IF(IFERROR(IF(TRIM(IFERROR(INDEX($A266:$Y266,MATCH(Lists!$J$6,$A$1:$Y$1,0)),"")&amp;"")="0","",TRIM(IFERROR(INDEX($A266:$Y266,MATCH(Lists!$J$6,$A$1:$Y$1,0)),"")&amp;"")),"")=Lists!$J$7,1,0))</f>
        <v/>
      </c>
      <c r="AG266" s="30">
        <f>IF(AE266="","",IFERROR(IF(ISNUMBER(IFERROR(INDEX($A266:$Y266,MATCH(Lists!$J$3,$A$1:$Y$1,0)),"")),INT(IFERROR(INDEX($A266:$Y266,MATCH(Lists!$J$3,$A$1:$Y$1,0)),"")),DATE(VALUE(LEFT(IFERROR(INDEX($A266:$Y266,MATCH(Lists!$J$3,$A$1:$Y$1,0)),""),4)),VALUE(MID(IFERROR(INDEX($A266:$Y266,MATCH(Lists!$J$3,$A$1:$Y$1,0)),""),6,2)),VALUE(MID(IFERROR(INDEX($A266:$Y266,MATCH(Lists!$J$3,$A$1:$Y$1,0)),""),9,2)))),""))</f>
        <v/>
      </c>
      <c r="AH266" s="22">
        <f>IF(AE266="",0,1)</f>
        <v/>
      </c>
    </row>
    <row r="267">
      <c r="Z267" s="28" t="n"/>
      <c r="AA267" s="23" t="n"/>
      <c r="AB267" s="23" t="n"/>
      <c r="AC267" s="31" t="n"/>
      <c r="AD267" s="28" t="n"/>
      <c r="AE267" s="22">
        <f>IF(COUNTA($A267:$Y267)=0,"",IF(IFERROR(IF(TRIM(IFERROR(INDEX($A267:$Y267,MATCH(Lists!$J$4,$A$1:$Y$1,0)),"")&amp;"")="0","",TRIM(IFERROR(INDEX($A267:$Y267,MATCH(Lists!$J$4,$A$1:$Y$1,0)),"")&amp;"")),"")&lt;&gt;"",LOWER(IFERROR(IF(TRIM(IFERROR(INDEX($A267:$Y267,MATCH(Lists!$J$4,$A$1:$Y$1,0)),"")&amp;"")="0","",TRIM(IFERROR(INDEX($A267:$Y267,MATCH(Lists!$J$4,$A$1:$Y$1,0)),"")&amp;"")),"")),IF(IFERROR(IF(TRIM(IFERROR(INDEX($A267:$Y267,MATCH(Lists!$J$5,$A$1:$Y$1,0)),"")&amp;"")="0","",TRIM(IFERROR(INDEX($A267:$Y267,MATCH(Lists!$J$5,$A$1:$Y$1,0)),"")&amp;"")),"")&lt;&gt;"",IFERROR(IF(TRIM(IFERROR(INDEX($A267:$Y267,MATCH(Lists!$J$5,$A$1:$Y$1,0)),"")&amp;"")="0","",TRIM(IFERROR(INDEX($A267:$Y267,MATCH(Lists!$J$5,$A$1:$Y$1,0)),"")&amp;"")),""),"(unknown)")))</f>
        <v/>
      </c>
      <c r="AF267" s="22">
        <f>IF(AE267="","",IF(IFERROR(IF(TRIM(IFERROR(INDEX($A267:$Y267,MATCH(Lists!$J$6,$A$1:$Y$1,0)),"")&amp;"")="0","",TRIM(IFERROR(INDEX($A267:$Y267,MATCH(Lists!$J$6,$A$1:$Y$1,0)),"")&amp;"")),"")=Lists!$J$7,1,0))</f>
        <v/>
      </c>
      <c r="AG267" s="30">
        <f>IF(AE267="","",IFERROR(IF(ISNUMBER(IFERROR(INDEX($A267:$Y267,MATCH(Lists!$J$3,$A$1:$Y$1,0)),"")),INT(IFERROR(INDEX($A267:$Y267,MATCH(Lists!$J$3,$A$1:$Y$1,0)),"")),DATE(VALUE(LEFT(IFERROR(INDEX($A267:$Y267,MATCH(Lists!$J$3,$A$1:$Y$1,0)),""),4)),VALUE(MID(IFERROR(INDEX($A267:$Y267,MATCH(Lists!$J$3,$A$1:$Y$1,0)),""),6,2)),VALUE(MID(IFERROR(INDEX($A267:$Y267,MATCH(Lists!$J$3,$A$1:$Y$1,0)),""),9,2)))),""))</f>
        <v/>
      </c>
      <c r="AH267" s="22">
        <f>IF(AE267="",0,1)</f>
        <v/>
      </c>
    </row>
    <row r="268">
      <c r="Z268" s="28" t="n"/>
      <c r="AA268" s="23" t="n"/>
      <c r="AB268" s="23" t="n"/>
      <c r="AC268" s="31" t="n"/>
      <c r="AD268" s="28" t="n"/>
      <c r="AE268" s="22">
        <f>IF(COUNTA($A268:$Y268)=0,"",IF(IFERROR(IF(TRIM(IFERROR(INDEX($A268:$Y268,MATCH(Lists!$J$4,$A$1:$Y$1,0)),"")&amp;"")="0","",TRIM(IFERROR(INDEX($A268:$Y268,MATCH(Lists!$J$4,$A$1:$Y$1,0)),"")&amp;"")),"")&lt;&gt;"",LOWER(IFERROR(IF(TRIM(IFERROR(INDEX($A268:$Y268,MATCH(Lists!$J$4,$A$1:$Y$1,0)),"")&amp;"")="0","",TRIM(IFERROR(INDEX($A268:$Y268,MATCH(Lists!$J$4,$A$1:$Y$1,0)),"")&amp;"")),"")),IF(IFERROR(IF(TRIM(IFERROR(INDEX($A268:$Y268,MATCH(Lists!$J$5,$A$1:$Y$1,0)),"")&amp;"")="0","",TRIM(IFERROR(INDEX($A268:$Y268,MATCH(Lists!$J$5,$A$1:$Y$1,0)),"")&amp;"")),"")&lt;&gt;"",IFERROR(IF(TRIM(IFERROR(INDEX($A268:$Y268,MATCH(Lists!$J$5,$A$1:$Y$1,0)),"")&amp;"")="0","",TRIM(IFERROR(INDEX($A268:$Y268,MATCH(Lists!$J$5,$A$1:$Y$1,0)),"")&amp;"")),""),"(unknown)")))</f>
        <v/>
      </c>
      <c r="AF268" s="22">
        <f>IF(AE268="","",IF(IFERROR(IF(TRIM(IFERROR(INDEX($A268:$Y268,MATCH(Lists!$J$6,$A$1:$Y$1,0)),"")&amp;"")="0","",TRIM(IFERROR(INDEX($A268:$Y268,MATCH(Lists!$J$6,$A$1:$Y$1,0)),"")&amp;"")),"")=Lists!$J$7,1,0))</f>
        <v/>
      </c>
      <c r="AG268" s="30">
        <f>IF(AE268="","",IFERROR(IF(ISNUMBER(IFERROR(INDEX($A268:$Y268,MATCH(Lists!$J$3,$A$1:$Y$1,0)),"")),INT(IFERROR(INDEX($A268:$Y268,MATCH(Lists!$J$3,$A$1:$Y$1,0)),"")),DATE(VALUE(LEFT(IFERROR(INDEX($A268:$Y268,MATCH(Lists!$J$3,$A$1:$Y$1,0)),""),4)),VALUE(MID(IFERROR(INDEX($A268:$Y268,MATCH(Lists!$J$3,$A$1:$Y$1,0)),""),6,2)),VALUE(MID(IFERROR(INDEX($A268:$Y268,MATCH(Lists!$J$3,$A$1:$Y$1,0)),""),9,2)))),""))</f>
        <v/>
      </c>
      <c r="AH268" s="22">
        <f>IF(AE268="",0,1)</f>
        <v/>
      </c>
    </row>
    <row r="269">
      <c r="Z269" s="28" t="n"/>
      <c r="AA269" s="23" t="n"/>
      <c r="AB269" s="23" t="n"/>
      <c r="AC269" s="31" t="n"/>
      <c r="AD269" s="28" t="n"/>
      <c r="AE269" s="22">
        <f>IF(COUNTA($A269:$Y269)=0,"",IF(IFERROR(IF(TRIM(IFERROR(INDEX($A269:$Y269,MATCH(Lists!$J$4,$A$1:$Y$1,0)),"")&amp;"")="0","",TRIM(IFERROR(INDEX($A269:$Y269,MATCH(Lists!$J$4,$A$1:$Y$1,0)),"")&amp;"")),"")&lt;&gt;"",LOWER(IFERROR(IF(TRIM(IFERROR(INDEX($A269:$Y269,MATCH(Lists!$J$4,$A$1:$Y$1,0)),"")&amp;"")="0","",TRIM(IFERROR(INDEX($A269:$Y269,MATCH(Lists!$J$4,$A$1:$Y$1,0)),"")&amp;"")),"")),IF(IFERROR(IF(TRIM(IFERROR(INDEX($A269:$Y269,MATCH(Lists!$J$5,$A$1:$Y$1,0)),"")&amp;"")="0","",TRIM(IFERROR(INDEX($A269:$Y269,MATCH(Lists!$J$5,$A$1:$Y$1,0)),"")&amp;"")),"")&lt;&gt;"",IFERROR(IF(TRIM(IFERROR(INDEX($A269:$Y269,MATCH(Lists!$J$5,$A$1:$Y$1,0)),"")&amp;"")="0","",TRIM(IFERROR(INDEX($A269:$Y269,MATCH(Lists!$J$5,$A$1:$Y$1,0)),"")&amp;"")),""),"(unknown)")))</f>
        <v/>
      </c>
      <c r="AF269" s="22">
        <f>IF(AE269="","",IF(IFERROR(IF(TRIM(IFERROR(INDEX($A269:$Y269,MATCH(Lists!$J$6,$A$1:$Y$1,0)),"")&amp;"")="0","",TRIM(IFERROR(INDEX($A269:$Y269,MATCH(Lists!$J$6,$A$1:$Y$1,0)),"")&amp;"")),"")=Lists!$J$7,1,0))</f>
        <v/>
      </c>
      <c r="AG269" s="30">
        <f>IF(AE269="","",IFERROR(IF(ISNUMBER(IFERROR(INDEX($A269:$Y269,MATCH(Lists!$J$3,$A$1:$Y$1,0)),"")),INT(IFERROR(INDEX($A269:$Y269,MATCH(Lists!$J$3,$A$1:$Y$1,0)),"")),DATE(VALUE(LEFT(IFERROR(INDEX($A269:$Y269,MATCH(Lists!$J$3,$A$1:$Y$1,0)),""),4)),VALUE(MID(IFERROR(INDEX($A269:$Y269,MATCH(Lists!$J$3,$A$1:$Y$1,0)),""),6,2)),VALUE(MID(IFERROR(INDEX($A269:$Y269,MATCH(Lists!$J$3,$A$1:$Y$1,0)),""),9,2)))),""))</f>
        <v/>
      </c>
      <c r="AH269" s="22">
        <f>IF(AE269="",0,1)</f>
        <v/>
      </c>
    </row>
    <row r="270">
      <c r="Z270" s="28" t="n"/>
      <c r="AA270" s="23" t="n"/>
      <c r="AB270" s="23" t="n"/>
      <c r="AC270" s="31" t="n"/>
      <c r="AD270" s="28" t="n"/>
      <c r="AE270" s="22">
        <f>IF(COUNTA($A270:$Y270)=0,"",IF(IFERROR(IF(TRIM(IFERROR(INDEX($A270:$Y270,MATCH(Lists!$J$4,$A$1:$Y$1,0)),"")&amp;"")="0","",TRIM(IFERROR(INDEX($A270:$Y270,MATCH(Lists!$J$4,$A$1:$Y$1,0)),"")&amp;"")),"")&lt;&gt;"",LOWER(IFERROR(IF(TRIM(IFERROR(INDEX($A270:$Y270,MATCH(Lists!$J$4,$A$1:$Y$1,0)),"")&amp;"")="0","",TRIM(IFERROR(INDEX($A270:$Y270,MATCH(Lists!$J$4,$A$1:$Y$1,0)),"")&amp;"")),"")),IF(IFERROR(IF(TRIM(IFERROR(INDEX($A270:$Y270,MATCH(Lists!$J$5,$A$1:$Y$1,0)),"")&amp;"")="0","",TRIM(IFERROR(INDEX($A270:$Y270,MATCH(Lists!$J$5,$A$1:$Y$1,0)),"")&amp;"")),"")&lt;&gt;"",IFERROR(IF(TRIM(IFERROR(INDEX($A270:$Y270,MATCH(Lists!$J$5,$A$1:$Y$1,0)),"")&amp;"")="0","",TRIM(IFERROR(INDEX($A270:$Y270,MATCH(Lists!$J$5,$A$1:$Y$1,0)),"")&amp;"")),""),"(unknown)")))</f>
        <v/>
      </c>
      <c r="AF270" s="22">
        <f>IF(AE270="","",IF(IFERROR(IF(TRIM(IFERROR(INDEX($A270:$Y270,MATCH(Lists!$J$6,$A$1:$Y$1,0)),"")&amp;"")="0","",TRIM(IFERROR(INDEX($A270:$Y270,MATCH(Lists!$J$6,$A$1:$Y$1,0)),"")&amp;"")),"")=Lists!$J$7,1,0))</f>
        <v/>
      </c>
      <c r="AG270" s="30">
        <f>IF(AE270="","",IFERROR(IF(ISNUMBER(IFERROR(INDEX($A270:$Y270,MATCH(Lists!$J$3,$A$1:$Y$1,0)),"")),INT(IFERROR(INDEX($A270:$Y270,MATCH(Lists!$J$3,$A$1:$Y$1,0)),"")),DATE(VALUE(LEFT(IFERROR(INDEX($A270:$Y270,MATCH(Lists!$J$3,$A$1:$Y$1,0)),""),4)),VALUE(MID(IFERROR(INDEX($A270:$Y270,MATCH(Lists!$J$3,$A$1:$Y$1,0)),""),6,2)),VALUE(MID(IFERROR(INDEX($A270:$Y270,MATCH(Lists!$J$3,$A$1:$Y$1,0)),""),9,2)))),""))</f>
        <v/>
      </c>
      <c r="AH270" s="22">
        <f>IF(AE270="",0,1)</f>
        <v/>
      </c>
    </row>
    <row r="271">
      <c r="Z271" s="28" t="n"/>
      <c r="AA271" s="23" t="n"/>
      <c r="AB271" s="23" t="n"/>
      <c r="AC271" s="31" t="n"/>
      <c r="AD271" s="28" t="n"/>
      <c r="AE271" s="22">
        <f>IF(COUNTA($A271:$Y271)=0,"",IF(IFERROR(IF(TRIM(IFERROR(INDEX($A271:$Y271,MATCH(Lists!$J$4,$A$1:$Y$1,0)),"")&amp;"")="0","",TRIM(IFERROR(INDEX($A271:$Y271,MATCH(Lists!$J$4,$A$1:$Y$1,0)),"")&amp;"")),"")&lt;&gt;"",LOWER(IFERROR(IF(TRIM(IFERROR(INDEX($A271:$Y271,MATCH(Lists!$J$4,$A$1:$Y$1,0)),"")&amp;"")="0","",TRIM(IFERROR(INDEX($A271:$Y271,MATCH(Lists!$J$4,$A$1:$Y$1,0)),"")&amp;"")),"")),IF(IFERROR(IF(TRIM(IFERROR(INDEX($A271:$Y271,MATCH(Lists!$J$5,$A$1:$Y$1,0)),"")&amp;"")="0","",TRIM(IFERROR(INDEX($A271:$Y271,MATCH(Lists!$J$5,$A$1:$Y$1,0)),"")&amp;"")),"")&lt;&gt;"",IFERROR(IF(TRIM(IFERROR(INDEX($A271:$Y271,MATCH(Lists!$J$5,$A$1:$Y$1,0)),"")&amp;"")="0","",TRIM(IFERROR(INDEX($A271:$Y271,MATCH(Lists!$J$5,$A$1:$Y$1,0)),"")&amp;"")),""),"(unknown)")))</f>
        <v/>
      </c>
      <c r="AF271" s="22">
        <f>IF(AE271="","",IF(IFERROR(IF(TRIM(IFERROR(INDEX($A271:$Y271,MATCH(Lists!$J$6,$A$1:$Y$1,0)),"")&amp;"")="0","",TRIM(IFERROR(INDEX($A271:$Y271,MATCH(Lists!$J$6,$A$1:$Y$1,0)),"")&amp;"")),"")=Lists!$J$7,1,0))</f>
        <v/>
      </c>
      <c r="AG271" s="30">
        <f>IF(AE271="","",IFERROR(IF(ISNUMBER(IFERROR(INDEX($A271:$Y271,MATCH(Lists!$J$3,$A$1:$Y$1,0)),"")),INT(IFERROR(INDEX($A271:$Y271,MATCH(Lists!$J$3,$A$1:$Y$1,0)),"")),DATE(VALUE(LEFT(IFERROR(INDEX($A271:$Y271,MATCH(Lists!$J$3,$A$1:$Y$1,0)),""),4)),VALUE(MID(IFERROR(INDEX($A271:$Y271,MATCH(Lists!$J$3,$A$1:$Y$1,0)),""),6,2)),VALUE(MID(IFERROR(INDEX($A271:$Y271,MATCH(Lists!$J$3,$A$1:$Y$1,0)),""),9,2)))),""))</f>
        <v/>
      </c>
      <c r="AH271" s="22">
        <f>IF(AE271="",0,1)</f>
        <v/>
      </c>
    </row>
    <row r="272">
      <c r="Z272" s="28" t="n"/>
      <c r="AA272" s="23" t="n"/>
      <c r="AB272" s="23" t="n"/>
      <c r="AC272" s="31" t="n"/>
      <c r="AD272" s="28" t="n"/>
      <c r="AE272" s="22">
        <f>IF(COUNTA($A272:$Y272)=0,"",IF(IFERROR(IF(TRIM(IFERROR(INDEX($A272:$Y272,MATCH(Lists!$J$4,$A$1:$Y$1,0)),"")&amp;"")="0","",TRIM(IFERROR(INDEX($A272:$Y272,MATCH(Lists!$J$4,$A$1:$Y$1,0)),"")&amp;"")),"")&lt;&gt;"",LOWER(IFERROR(IF(TRIM(IFERROR(INDEX($A272:$Y272,MATCH(Lists!$J$4,$A$1:$Y$1,0)),"")&amp;"")="0","",TRIM(IFERROR(INDEX($A272:$Y272,MATCH(Lists!$J$4,$A$1:$Y$1,0)),"")&amp;"")),"")),IF(IFERROR(IF(TRIM(IFERROR(INDEX($A272:$Y272,MATCH(Lists!$J$5,$A$1:$Y$1,0)),"")&amp;"")="0","",TRIM(IFERROR(INDEX($A272:$Y272,MATCH(Lists!$J$5,$A$1:$Y$1,0)),"")&amp;"")),"")&lt;&gt;"",IFERROR(IF(TRIM(IFERROR(INDEX($A272:$Y272,MATCH(Lists!$J$5,$A$1:$Y$1,0)),"")&amp;"")="0","",TRIM(IFERROR(INDEX($A272:$Y272,MATCH(Lists!$J$5,$A$1:$Y$1,0)),"")&amp;"")),""),"(unknown)")))</f>
        <v/>
      </c>
      <c r="AF272" s="22">
        <f>IF(AE272="","",IF(IFERROR(IF(TRIM(IFERROR(INDEX($A272:$Y272,MATCH(Lists!$J$6,$A$1:$Y$1,0)),"")&amp;"")="0","",TRIM(IFERROR(INDEX($A272:$Y272,MATCH(Lists!$J$6,$A$1:$Y$1,0)),"")&amp;"")),"")=Lists!$J$7,1,0))</f>
        <v/>
      </c>
      <c r="AG272" s="30">
        <f>IF(AE272="","",IFERROR(IF(ISNUMBER(IFERROR(INDEX($A272:$Y272,MATCH(Lists!$J$3,$A$1:$Y$1,0)),"")),INT(IFERROR(INDEX($A272:$Y272,MATCH(Lists!$J$3,$A$1:$Y$1,0)),"")),DATE(VALUE(LEFT(IFERROR(INDEX($A272:$Y272,MATCH(Lists!$J$3,$A$1:$Y$1,0)),""),4)),VALUE(MID(IFERROR(INDEX($A272:$Y272,MATCH(Lists!$J$3,$A$1:$Y$1,0)),""),6,2)),VALUE(MID(IFERROR(INDEX($A272:$Y272,MATCH(Lists!$J$3,$A$1:$Y$1,0)),""),9,2)))),""))</f>
        <v/>
      </c>
      <c r="AH272" s="22">
        <f>IF(AE272="",0,1)</f>
        <v/>
      </c>
    </row>
    <row r="273">
      <c r="Z273" s="28" t="n"/>
      <c r="AA273" s="23" t="n"/>
      <c r="AB273" s="23" t="n"/>
      <c r="AC273" s="31" t="n"/>
      <c r="AD273" s="28" t="n"/>
      <c r="AE273" s="22">
        <f>IF(COUNTA($A273:$Y273)=0,"",IF(IFERROR(IF(TRIM(IFERROR(INDEX($A273:$Y273,MATCH(Lists!$J$4,$A$1:$Y$1,0)),"")&amp;"")="0","",TRIM(IFERROR(INDEX($A273:$Y273,MATCH(Lists!$J$4,$A$1:$Y$1,0)),"")&amp;"")),"")&lt;&gt;"",LOWER(IFERROR(IF(TRIM(IFERROR(INDEX($A273:$Y273,MATCH(Lists!$J$4,$A$1:$Y$1,0)),"")&amp;"")="0","",TRIM(IFERROR(INDEX($A273:$Y273,MATCH(Lists!$J$4,$A$1:$Y$1,0)),"")&amp;"")),"")),IF(IFERROR(IF(TRIM(IFERROR(INDEX($A273:$Y273,MATCH(Lists!$J$5,$A$1:$Y$1,0)),"")&amp;"")="0","",TRIM(IFERROR(INDEX($A273:$Y273,MATCH(Lists!$J$5,$A$1:$Y$1,0)),"")&amp;"")),"")&lt;&gt;"",IFERROR(IF(TRIM(IFERROR(INDEX($A273:$Y273,MATCH(Lists!$J$5,$A$1:$Y$1,0)),"")&amp;"")="0","",TRIM(IFERROR(INDEX($A273:$Y273,MATCH(Lists!$J$5,$A$1:$Y$1,0)),"")&amp;"")),""),"(unknown)")))</f>
        <v/>
      </c>
      <c r="AF273" s="22">
        <f>IF(AE273="","",IF(IFERROR(IF(TRIM(IFERROR(INDEX($A273:$Y273,MATCH(Lists!$J$6,$A$1:$Y$1,0)),"")&amp;"")="0","",TRIM(IFERROR(INDEX($A273:$Y273,MATCH(Lists!$J$6,$A$1:$Y$1,0)),"")&amp;"")),"")=Lists!$J$7,1,0))</f>
        <v/>
      </c>
      <c r="AG273" s="30">
        <f>IF(AE273="","",IFERROR(IF(ISNUMBER(IFERROR(INDEX($A273:$Y273,MATCH(Lists!$J$3,$A$1:$Y$1,0)),"")),INT(IFERROR(INDEX($A273:$Y273,MATCH(Lists!$J$3,$A$1:$Y$1,0)),"")),DATE(VALUE(LEFT(IFERROR(INDEX($A273:$Y273,MATCH(Lists!$J$3,$A$1:$Y$1,0)),""),4)),VALUE(MID(IFERROR(INDEX($A273:$Y273,MATCH(Lists!$J$3,$A$1:$Y$1,0)),""),6,2)),VALUE(MID(IFERROR(INDEX($A273:$Y273,MATCH(Lists!$J$3,$A$1:$Y$1,0)),""),9,2)))),""))</f>
        <v/>
      </c>
      <c r="AH273" s="22">
        <f>IF(AE273="",0,1)</f>
        <v/>
      </c>
    </row>
    <row r="274">
      <c r="Z274" s="28" t="n"/>
      <c r="AA274" s="23" t="n"/>
      <c r="AB274" s="23" t="n"/>
      <c r="AC274" s="31" t="n"/>
      <c r="AD274" s="28" t="n"/>
      <c r="AE274" s="22">
        <f>IF(COUNTA($A274:$Y274)=0,"",IF(IFERROR(IF(TRIM(IFERROR(INDEX($A274:$Y274,MATCH(Lists!$J$4,$A$1:$Y$1,0)),"")&amp;"")="0","",TRIM(IFERROR(INDEX($A274:$Y274,MATCH(Lists!$J$4,$A$1:$Y$1,0)),"")&amp;"")),"")&lt;&gt;"",LOWER(IFERROR(IF(TRIM(IFERROR(INDEX($A274:$Y274,MATCH(Lists!$J$4,$A$1:$Y$1,0)),"")&amp;"")="0","",TRIM(IFERROR(INDEX($A274:$Y274,MATCH(Lists!$J$4,$A$1:$Y$1,0)),"")&amp;"")),"")),IF(IFERROR(IF(TRIM(IFERROR(INDEX($A274:$Y274,MATCH(Lists!$J$5,$A$1:$Y$1,0)),"")&amp;"")="0","",TRIM(IFERROR(INDEX($A274:$Y274,MATCH(Lists!$J$5,$A$1:$Y$1,0)),"")&amp;"")),"")&lt;&gt;"",IFERROR(IF(TRIM(IFERROR(INDEX($A274:$Y274,MATCH(Lists!$J$5,$A$1:$Y$1,0)),"")&amp;"")="0","",TRIM(IFERROR(INDEX($A274:$Y274,MATCH(Lists!$J$5,$A$1:$Y$1,0)),"")&amp;"")),""),"(unknown)")))</f>
        <v/>
      </c>
      <c r="AF274" s="22">
        <f>IF(AE274="","",IF(IFERROR(IF(TRIM(IFERROR(INDEX($A274:$Y274,MATCH(Lists!$J$6,$A$1:$Y$1,0)),"")&amp;"")="0","",TRIM(IFERROR(INDEX($A274:$Y274,MATCH(Lists!$J$6,$A$1:$Y$1,0)),"")&amp;"")),"")=Lists!$J$7,1,0))</f>
        <v/>
      </c>
      <c r="AG274" s="30">
        <f>IF(AE274="","",IFERROR(IF(ISNUMBER(IFERROR(INDEX($A274:$Y274,MATCH(Lists!$J$3,$A$1:$Y$1,0)),"")),INT(IFERROR(INDEX($A274:$Y274,MATCH(Lists!$J$3,$A$1:$Y$1,0)),"")),DATE(VALUE(LEFT(IFERROR(INDEX($A274:$Y274,MATCH(Lists!$J$3,$A$1:$Y$1,0)),""),4)),VALUE(MID(IFERROR(INDEX($A274:$Y274,MATCH(Lists!$J$3,$A$1:$Y$1,0)),""),6,2)),VALUE(MID(IFERROR(INDEX($A274:$Y274,MATCH(Lists!$J$3,$A$1:$Y$1,0)),""),9,2)))),""))</f>
        <v/>
      </c>
      <c r="AH274" s="22">
        <f>IF(AE274="",0,1)</f>
        <v/>
      </c>
    </row>
    <row r="275">
      <c r="Z275" s="28" t="n"/>
      <c r="AA275" s="23" t="n"/>
      <c r="AB275" s="23" t="n"/>
      <c r="AC275" s="31" t="n"/>
      <c r="AD275" s="28" t="n"/>
      <c r="AE275" s="22">
        <f>IF(COUNTA($A275:$Y275)=0,"",IF(IFERROR(IF(TRIM(IFERROR(INDEX($A275:$Y275,MATCH(Lists!$J$4,$A$1:$Y$1,0)),"")&amp;"")="0","",TRIM(IFERROR(INDEX($A275:$Y275,MATCH(Lists!$J$4,$A$1:$Y$1,0)),"")&amp;"")),"")&lt;&gt;"",LOWER(IFERROR(IF(TRIM(IFERROR(INDEX($A275:$Y275,MATCH(Lists!$J$4,$A$1:$Y$1,0)),"")&amp;"")="0","",TRIM(IFERROR(INDEX($A275:$Y275,MATCH(Lists!$J$4,$A$1:$Y$1,0)),"")&amp;"")),"")),IF(IFERROR(IF(TRIM(IFERROR(INDEX($A275:$Y275,MATCH(Lists!$J$5,$A$1:$Y$1,0)),"")&amp;"")="0","",TRIM(IFERROR(INDEX($A275:$Y275,MATCH(Lists!$J$5,$A$1:$Y$1,0)),"")&amp;"")),"")&lt;&gt;"",IFERROR(IF(TRIM(IFERROR(INDEX($A275:$Y275,MATCH(Lists!$J$5,$A$1:$Y$1,0)),"")&amp;"")="0","",TRIM(IFERROR(INDEX($A275:$Y275,MATCH(Lists!$J$5,$A$1:$Y$1,0)),"")&amp;"")),""),"(unknown)")))</f>
        <v/>
      </c>
      <c r="AF275" s="22">
        <f>IF(AE275="","",IF(IFERROR(IF(TRIM(IFERROR(INDEX($A275:$Y275,MATCH(Lists!$J$6,$A$1:$Y$1,0)),"")&amp;"")="0","",TRIM(IFERROR(INDEX($A275:$Y275,MATCH(Lists!$J$6,$A$1:$Y$1,0)),"")&amp;"")),"")=Lists!$J$7,1,0))</f>
        <v/>
      </c>
      <c r="AG275" s="30">
        <f>IF(AE275="","",IFERROR(IF(ISNUMBER(IFERROR(INDEX($A275:$Y275,MATCH(Lists!$J$3,$A$1:$Y$1,0)),"")),INT(IFERROR(INDEX($A275:$Y275,MATCH(Lists!$J$3,$A$1:$Y$1,0)),"")),DATE(VALUE(LEFT(IFERROR(INDEX($A275:$Y275,MATCH(Lists!$J$3,$A$1:$Y$1,0)),""),4)),VALUE(MID(IFERROR(INDEX($A275:$Y275,MATCH(Lists!$J$3,$A$1:$Y$1,0)),""),6,2)),VALUE(MID(IFERROR(INDEX($A275:$Y275,MATCH(Lists!$J$3,$A$1:$Y$1,0)),""),9,2)))),""))</f>
        <v/>
      </c>
      <c r="AH275" s="22">
        <f>IF(AE275="",0,1)</f>
        <v/>
      </c>
    </row>
    <row r="276">
      <c r="Z276" s="28" t="n"/>
      <c r="AA276" s="23" t="n"/>
      <c r="AB276" s="23" t="n"/>
      <c r="AC276" s="31" t="n"/>
      <c r="AD276" s="28" t="n"/>
      <c r="AE276" s="22">
        <f>IF(COUNTA($A276:$Y276)=0,"",IF(IFERROR(IF(TRIM(IFERROR(INDEX($A276:$Y276,MATCH(Lists!$J$4,$A$1:$Y$1,0)),"")&amp;"")="0","",TRIM(IFERROR(INDEX($A276:$Y276,MATCH(Lists!$J$4,$A$1:$Y$1,0)),"")&amp;"")),"")&lt;&gt;"",LOWER(IFERROR(IF(TRIM(IFERROR(INDEX($A276:$Y276,MATCH(Lists!$J$4,$A$1:$Y$1,0)),"")&amp;"")="0","",TRIM(IFERROR(INDEX($A276:$Y276,MATCH(Lists!$J$4,$A$1:$Y$1,0)),"")&amp;"")),"")),IF(IFERROR(IF(TRIM(IFERROR(INDEX($A276:$Y276,MATCH(Lists!$J$5,$A$1:$Y$1,0)),"")&amp;"")="0","",TRIM(IFERROR(INDEX($A276:$Y276,MATCH(Lists!$J$5,$A$1:$Y$1,0)),"")&amp;"")),"")&lt;&gt;"",IFERROR(IF(TRIM(IFERROR(INDEX($A276:$Y276,MATCH(Lists!$J$5,$A$1:$Y$1,0)),"")&amp;"")="0","",TRIM(IFERROR(INDEX($A276:$Y276,MATCH(Lists!$J$5,$A$1:$Y$1,0)),"")&amp;"")),""),"(unknown)")))</f>
        <v/>
      </c>
      <c r="AF276" s="22">
        <f>IF(AE276="","",IF(IFERROR(IF(TRIM(IFERROR(INDEX($A276:$Y276,MATCH(Lists!$J$6,$A$1:$Y$1,0)),"")&amp;"")="0","",TRIM(IFERROR(INDEX($A276:$Y276,MATCH(Lists!$J$6,$A$1:$Y$1,0)),"")&amp;"")),"")=Lists!$J$7,1,0))</f>
        <v/>
      </c>
      <c r="AG276" s="30">
        <f>IF(AE276="","",IFERROR(IF(ISNUMBER(IFERROR(INDEX($A276:$Y276,MATCH(Lists!$J$3,$A$1:$Y$1,0)),"")),INT(IFERROR(INDEX($A276:$Y276,MATCH(Lists!$J$3,$A$1:$Y$1,0)),"")),DATE(VALUE(LEFT(IFERROR(INDEX($A276:$Y276,MATCH(Lists!$J$3,$A$1:$Y$1,0)),""),4)),VALUE(MID(IFERROR(INDEX($A276:$Y276,MATCH(Lists!$J$3,$A$1:$Y$1,0)),""),6,2)),VALUE(MID(IFERROR(INDEX($A276:$Y276,MATCH(Lists!$J$3,$A$1:$Y$1,0)),""),9,2)))),""))</f>
        <v/>
      </c>
      <c r="AH276" s="22">
        <f>IF(AE276="",0,1)</f>
        <v/>
      </c>
    </row>
    <row r="277">
      <c r="Z277" s="28" t="n"/>
      <c r="AA277" s="23" t="n"/>
      <c r="AB277" s="23" t="n"/>
      <c r="AC277" s="31" t="n"/>
      <c r="AD277" s="28" t="n"/>
      <c r="AE277" s="22">
        <f>IF(COUNTA($A277:$Y277)=0,"",IF(IFERROR(IF(TRIM(IFERROR(INDEX($A277:$Y277,MATCH(Lists!$J$4,$A$1:$Y$1,0)),"")&amp;"")="0","",TRIM(IFERROR(INDEX($A277:$Y277,MATCH(Lists!$J$4,$A$1:$Y$1,0)),"")&amp;"")),"")&lt;&gt;"",LOWER(IFERROR(IF(TRIM(IFERROR(INDEX($A277:$Y277,MATCH(Lists!$J$4,$A$1:$Y$1,0)),"")&amp;"")="0","",TRIM(IFERROR(INDEX($A277:$Y277,MATCH(Lists!$J$4,$A$1:$Y$1,0)),"")&amp;"")),"")),IF(IFERROR(IF(TRIM(IFERROR(INDEX($A277:$Y277,MATCH(Lists!$J$5,$A$1:$Y$1,0)),"")&amp;"")="0","",TRIM(IFERROR(INDEX($A277:$Y277,MATCH(Lists!$J$5,$A$1:$Y$1,0)),"")&amp;"")),"")&lt;&gt;"",IFERROR(IF(TRIM(IFERROR(INDEX($A277:$Y277,MATCH(Lists!$J$5,$A$1:$Y$1,0)),"")&amp;"")="0","",TRIM(IFERROR(INDEX($A277:$Y277,MATCH(Lists!$J$5,$A$1:$Y$1,0)),"")&amp;"")),""),"(unknown)")))</f>
        <v/>
      </c>
      <c r="AF277" s="22">
        <f>IF(AE277="","",IF(IFERROR(IF(TRIM(IFERROR(INDEX($A277:$Y277,MATCH(Lists!$J$6,$A$1:$Y$1,0)),"")&amp;"")="0","",TRIM(IFERROR(INDEX($A277:$Y277,MATCH(Lists!$J$6,$A$1:$Y$1,0)),"")&amp;"")),"")=Lists!$J$7,1,0))</f>
        <v/>
      </c>
      <c r="AG277" s="30">
        <f>IF(AE277="","",IFERROR(IF(ISNUMBER(IFERROR(INDEX($A277:$Y277,MATCH(Lists!$J$3,$A$1:$Y$1,0)),"")),INT(IFERROR(INDEX($A277:$Y277,MATCH(Lists!$J$3,$A$1:$Y$1,0)),"")),DATE(VALUE(LEFT(IFERROR(INDEX($A277:$Y277,MATCH(Lists!$J$3,$A$1:$Y$1,0)),""),4)),VALUE(MID(IFERROR(INDEX($A277:$Y277,MATCH(Lists!$J$3,$A$1:$Y$1,0)),""),6,2)),VALUE(MID(IFERROR(INDEX($A277:$Y277,MATCH(Lists!$J$3,$A$1:$Y$1,0)),""),9,2)))),""))</f>
        <v/>
      </c>
      <c r="AH277" s="22">
        <f>IF(AE277="",0,1)</f>
        <v/>
      </c>
    </row>
    <row r="278">
      <c r="Z278" s="28" t="n"/>
      <c r="AA278" s="23" t="n"/>
      <c r="AB278" s="23" t="n"/>
      <c r="AC278" s="31" t="n"/>
      <c r="AD278" s="28" t="n"/>
      <c r="AE278" s="22">
        <f>IF(COUNTA($A278:$Y278)=0,"",IF(IFERROR(IF(TRIM(IFERROR(INDEX($A278:$Y278,MATCH(Lists!$J$4,$A$1:$Y$1,0)),"")&amp;"")="0","",TRIM(IFERROR(INDEX($A278:$Y278,MATCH(Lists!$J$4,$A$1:$Y$1,0)),"")&amp;"")),"")&lt;&gt;"",LOWER(IFERROR(IF(TRIM(IFERROR(INDEX($A278:$Y278,MATCH(Lists!$J$4,$A$1:$Y$1,0)),"")&amp;"")="0","",TRIM(IFERROR(INDEX($A278:$Y278,MATCH(Lists!$J$4,$A$1:$Y$1,0)),"")&amp;"")),"")),IF(IFERROR(IF(TRIM(IFERROR(INDEX($A278:$Y278,MATCH(Lists!$J$5,$A$1:$Y$1,0)),"")&amp;"")="0","",TRIM(IFERROR(INDEX($A278:$Y278,MATCH(Lists!$J$5,$A$1:$Y$1,0)),"")&amp;"")),"")&lt;&gt;"",IFERROR(IF(TRIM(IFERROR(INDEX($A278:$Y278,MATCH(Lists!$J$5,$A$1:$Y$1,0)),"")&amp;"")="0","",TRIM(IFERROR(INDEX($A278:$Y278,MATCH(Lists!$J$5,$A$1:$Y$1,0)),"")&amp;"")),""),"(unknown)")))</f>
        <v/>
      </c>
      <c r="AF278" s="22">
        <f>IF(AE278="","",IF(IFERROR(IF(TRIM(IFERROR(INDEX($A278:$Y278,MATCH(Lists!$J$6,$A$1:$Y$1,0)),"")&amp;"")="0","",TRIM(IFERROR(INDEX($A278:$Y278,MATCH(Lists!$J$6,$A$1:$Y$1,0)),"")&amp;"")),"")=Lists!$J$7,1,0))</f>
        <v/>
      </c>
      <c r="AG278" s="30">
        <f>IF(AE278="","",IFERROR(IF(ISNUMBER(IFERROR(INDEX($A278:$Y278,MATCH(Lists!$J$3,$A$1:$Y$1,0)),"")),INT(IFERROR(INDEX($A278:$Y278,MATCH(Lists!$J$3,$A$1:$Y$1,0)),"")),DATE(VALUE(LEFT(IFERROR(INDEX($A278:$Y278,MATCH(Lists!$J$3,$A$1:$Y$1,0)),""),4)),VALUE(MID(IFERROR(INDEX($A278:$Y278,MATCH(Lists!$J$3,$A$1:$Y$1,0)),""),6,2)),VALUE(MID(IFERROR(INDEX($A278:$Y278,MATCH(Lists!$J$3,$A$1:$Y$1,0)),""),9,2)))),""))</f>
        <v/>
      </c>
      <c r="AH278" s="22">
        <f>IF(AE278="",0,1)</f>
        <v/>
      </c>
    </row>
    <row r="279">
      <c r="Z279" s="28" t="n"/>
      <c r="AA279" s="23" t="n"/>
      <c r="AB279" s="23" t="n"/>
      <c r="AC279" s="31" t="n"/>
      <c r="AD279" s="28" t="n"/>
      <c r="AE279" s="22">
        <f>IF(COUNTA($A279:$Y279)=0,"",IF(IFERROR(IF(TRIM(IFERROR(INDEX($A279:$Y279,MATCH(Lists!$J$4,$A$1:$Y$1,0)),"")&amp;"")="0","",TRIM(IFERROR(INDEX($A279:$Y279,MATCH(Lists!$J$4,$A$1:$Y$1,0)),"")&amp;"")),"")&lt;&gt;"",LOWER(IFERROR(IF(TRIM(IFERROR(INDEX($A279:$Y279,MATCH(Lists!$J$4,$A$1:$Y$1,0)),"")&amp;"")="0","",TRIM(IFERROR(INDEX($A279:$Y279,MATCH(Lists!$J$4,$A$1:$Y$1,0)),"")&amp;"")),"")),IF(IFERROR(IF(TRIM(IFERROR(INDEX($A279:$Y279,MATCH(Lists!$J$5,$A$1:$Y$1,0)),"")&amp;"")="0","",TRIM(IFERROR(INDEX($A279:$Y279,MATCH(Lists!$J$5,$A$1:$Y$1,0)),"")&amp;"")),"")&lt;&gt;"",IFERROR(IF(TRIM(IFERROR(INDEX($A279:$Y279,MATCH(Lists!$J$5,$A$1:$Y$1,0)),"")&amp;"")="0","",TRIM(IFERROR(INDEX($A279:$Y279,MATCH(Lists!$J$5,$A$1:$Y$1,0)),"")&amp;"")),""),"(unknown)")))</f>
        <v/>
      </c>
      <c r="AF279" s="22">
        <f>IF(AE279="","",IF(IFERROR(IF(TRIM(IFERROR(INDEX($A279:$Y279,MATCH(Lists!$J$6,$A$1:$Y$1,0)),"")&amp;"")="0","",TRIM(IFERROR(INDEX($A279:$Y279,MATCH(Lists!$J$6,$A$1:$Y$1,0)),"")&amp;"")),"")=Lists!$J$7,1,0))</f>
        <v/>
      </c>
      <c r="AG279" s="30">
        <f>IF(AE279="","",IFERROR(IF(ISNUMBER(IFERROR(INDEX($A279:$Y279,MATCH(Lists!$J$3,$A$1:$Y$1,0)),"")),INT(IFERROR(INDEX($A279:$Y279,MATCH(Lists!$J$3,$A$1:$Y$1,0)),"")),DATE(VALUE(LEFT(IFERROR(INDEX($A279:$Y279,MATCH(Lists!$J$3,$A$1:$Y$1,0)),""),4)),VALUE(MID(IFERROR(INDEX($A279:$Y279,MATCH(Lists!$J$3,$A$1:$Y$1,0)),""),6,2)),VALUE(MID(IFERROR(INDEX($A279:$Y279,MATCH(Lists!$J$3,$A$1:$Y$1,0)),""),9,2)))),""))</f>
        <v/>
      </c>
      <c r="AH279" s="22">
        <f>IF(AE279="",0,1)</f>
        <v/>
      </c>
    </row>
    <row r="280">
      <c r="Z280" s="28" t="n"/>
      <c r="AA280" s="23" t="n"/>
      <c r="AB280" s="23" t="n"/>
      <c r="AC280" s="31" t="n"/>
      <c r="AD280" s="28" t="n"/>
      <c r="AE280" s="22">
        <f>IF(COUNTA($A280:$Y280)=0,"",IF(IFERROR(IF(TRIM(IFERROR(INDEX($A280:$Y280,MATCH(Lists!$J$4,$A$1:$Y$1,0)),"")&amp;"")="0","",TRIM(IFERROR(INDEX($A280:$Y280,MATCH(Lists!$J$4,$A$1:$Y$1,0)),"")&amp;"")),"")&lt;&gt;"",LOWER(IFERROR(IF(TRIM(IFERROR(INDEX($A280:$Y280,MATCH(Lists!$J$4,$A$1:$Y$1,0)),"")&amp;"")="0","",TRIM(IFERROR(INDEX($A280:$Y280,MATCH(Lists!$J$4,$A$1:$Y$1,0)),"")&amp;"")),"")),IF(IFERROR(IF(TRIM(IFERROR(INDEX($A280:$Y280,MATCH(Lists!$J$5,$A$1:$Y$1,0)),"")&amp;"")="0","",TRIM(IFERROR(INDEX($A280:$Y280,MATCH(Lists!$J$5,$A$1:$Y$1,0)),"")&amp;"")),"")&lt;&gt;"",IFERROR(IF(TRIM(IFERROR(INDEX($A280:$Y280,MATCH(Lists!$J$5,$A$1:$Y$1,0)),"")&amp;"")="0","",TRIM(IFERROR(INDEX($A280:$Y280,MATCH(Lists!$J$5,$A$1:$Y$1,0)),"")&amp;"")),""),"(unknown)")))</f>
        <v/>
      </c>
      <c r="AF280" s="22">
        <f>IF(AE280="","",IF(IFERROR(IF(TRIM(IFERROR(INDEX($A280:$Y280,MATCH(Lists!$J$6,$A$1:$Y$1,0)),"")&amp;"")="0","",TRIM(IFERROR(INDEX($A280:$Y280,MATCH(Lists!$J$6,$A$1:$Y$1,0)),"")&amp;"")),"")=Lists!$J$7,1,0))</f>
        <v/>
      </c>
      <c r="AG280" s="30">
        <f>IF(AE280="","",IFERROR(IF(ISNUMBER(IFERROR(INDEX($A280:$Y280,MATCH(Lists!$J$3,$A$1:$Y$1,0)),"")),INT(IFERROR(INDEX($A280:$Y280,MATCH(Lists!$J$3,$A$1:$Y$1,0)),"")),DATE(VALUE(LEFT(IFERROR(INDEX($A280:$Y280,MATCH(Lists!$J$3,$A$1:$Y$1,0)),""),4)),VALUE(MID(IFERROR(INDEX($A280:$Y280,MATCH(Lists!$J$3,$A$1:$Y$1,0)),""),6,2)),VALUE(MID(IFERROR(INDEX($A280:$Y280,MATCH(Lists!$J$3,$A$1:$Y$1,0)),""),9,2)))),""))</f>
        <v/>
      </c>
      <c r="AH280" s="22">
        <f>IF(AE280="",0,1)</f>
        <v/>
      </c>
    </row>
    <row r="281">
      <c r="Z281" s="28" t="n"/>
      <c r="AA281" s="23" t="n"/>
      <c r="AB281" s="23" t="n"/>
      <c r="AC281" s="31" t="n"/>
      <c r="AD281" s="28" t="n"/>
      <c r="AE281" s="22">
        <f>IF(COUNTA($A281:$Y281)=0,"",IF(IFERROR(IF(TRIM(IFERROR(INDEX($A281:$Y281,MATCH(Lists!$J$4,$A$1:$Y$1,0)),"")&amp;"")="0","",TRIM(IFERROR(INDEX($A281:$Y281,MATCH(Lists!$J$4,$A$1:$Y$1,0)),"")&amp;"")),"")&lt;&gt;"",LOWER(IFERROR(IF(TRIM(IFERROR(INDEX($A281:$Y281,MATCH(Lists!$J$4,$A$1:$Y$1,0)),"")&amp;"")="0","",TRIM(IFERROR(INDEX($A281:$Y281,MATCH(Lists!$J$4,$A$1:$Y$1,0)),"")&amp;"")),"")),IF(IFERROR(IF(TRIM(IFERROR(INDEX($A281:$Y281,MATCH(Lists!$J$5,$A$1:$Y$1,0)),"")&amp;"")="0","",TRIM(IFERROR(INDEX($A281:$Y281,MATCH(Lists!$J$5,$A$1:$Y$1,0)),"")&amp;"")),"")&lt;&gt;"",IFERROR(IF(TRIM(IFERROR(INDEX($A281:$Y281,MATCH(Lists!$J$5,$A$1:$Y$1,0)),"")&amp;"")="0","",TRIM(IFERROR(INDEX($A281:$Y281,MATCH(Lists!$J$5,$A$1:$Y$1,0)),"")&amp;"")),""),"(unknown)")))</f>
        <v/>
      </c>
      <c r="AF281" s="22">
        <f>IF(AE281="","",IF(IFERROR(IF(TRIM(IFERROR(INDEX($A281:$Y281,MATCH(Lists!$J$6,$A$1:$Y$1,0)),"")&amp;"")="0","",TRIM(IFERROR(INDEX($A281:$Y281,MATCH(Lists!$J$6,$A$1:$Y$1,0)),"")&amp;"")),"")=Lists!$J$7,1,0))</f>
        <v/>
      </c>
      <c r="AG281" s="30">
        <f>IF(AE281="","",IFERROR(IF(ISNUMBER(IFERROR(INDEX($A281:$Y281,MATCH(Lists!$J$3,$A$1:$Y$1,0)),"")),INT(IFERROR(INDEX($A281:$Y281,MATCH(Lists!$J$3,$A$1:$Y$1,0)),"")),DATE(VALUE(LEFT(IFERROR(INDEX($A281:$Y281,MATCH(Lists!$J$3,$A$1:$Y$1,0)),""),4)),VALUE(MID(IFERROR(INDEX($A281:$Y281,MATCH(Lists!$J$3,$A$1:$Y$1,0)),""),6,2)),VALUE(MID(IFERROR(INDEX($A281:$Y281,MATCH(Lists!$J$3,$A$1:$Y$1,0)),""),9,2)))),""))</f>
        <v/>
      </c>
      <c r="AH281" s="22">
        <f>IF(AE281="",0,1)</f>
        <v/>
      </c>
    </row>
    <row r="282">
      <c r="Z282" s="28" t="n"/>
      <c r="AA282" s="23" t="n"/>
      <c r="AB282" s="23" t="n"/>
      <c r="AC282" s="31" t="n"/>
      <c r="AD282" s="28" t="n"/>
      <c r="AE282" s="22">
        <f>IF(COUNTA($A282:$Y282)=0,"",IF(IFERROR(IF(TRIM(IFERROR(INDEX($A282:$Y282,MATCH(Lists!$J$4,$A$1:$Y$1,0)),"")&amp;"")="0","",TRIM(IFERROR(INDEX($A282:$Y282,MATCH(Lists!$J$4,$A$1:$Y$1,0)),"")&amp;"")),"")&lt;&gt;"",LOWER(IFERROR(IF(TRIM(IFERROR(INDEX($A282:$Y282,MATCH(Lists!$J$4,$A$1:$Y$1,0)),"")&amp;"")="0","",TRIM(IFERROR(INDEX($A282:$Y282,MATCH(Lists!$J$4,$A$1:$Y$1,0)),"")&amp;"")),"")),IF(IFERROR(IF(TRIM(IFERROR(INDEX($A282:$Y282,MATCH(Lists!$J$5,$A$1:$Y$1,0)),"")&amp;"")="0","",TRIM(IFERROR(INDEX($A282:$Y282,MATCH(Lists!$J$5,$A$1:$Y$1,0)),"")&amp;"")),"")&lt;&gt;"",IFERROR(IF(TRIM(IFERROR(INDEX($A282:$Y282,MATCH(Lists!$J$5,$A$1:$Y$1,0)),"")&amp;"")="0","",TRIM(IFERROR(INDEX($A282:$Y282,MATCH(Lists!$J$5,$A$1:$Y$1,0)),"")&amp;"")),""),"(unknown)")))</f>
        <v/>
      </c>
      <c r="AF282" s="22">
        <f>IF(AE282="","",IF(IFERROR(IF(TRIM(IFERROR(INDEX($A282:$Y282,MATCH(Lists!$J$6,$A$1:$Y$1,0)),"")&amp;"")="0","",TRIM(IFERROR(INDEX($A282:$Y282,MATCH(Lists!$J$6,$A$1:$Y$1,0)),"")&amp;"")),"")=Lists!$J$7,1,0))</f>
        <v/>
      </c>
      <c r="AG282" s="30">
        <f>IF(AE282="","",IFERROR(IF(ISNUMBER(IFERROR(INDEX($A282:$Y282,MATCH(Lists!$J$3,$A$1:$Y$1,0)),"")),INT(IFERROR(INDEX($A282:$Y282,MATCH(Lists!$J$3,$A$1:$Y$1,0)),"")),DATE(VALUE(LEFT(IFERROR(INDEX($A282:$Y282,MATCH(Lists!$J$3,$A$1:$Y$1,0)),""),4)),VALUE(MID(IFERROR(INDEX($A282:$Y282,MATCH(Lists!$J$3,$A$1:$Y$1,0)),""),6,2)),VALUE(MID(IFERROR(INDEX($A282:$Y282,MATCH(Lists!$J$3,$A$1:$Y$1,0)),""),9,2)))),""))</f>
        <v/>
      </c>
      <c r="AH282" s="22">
        <f>IF(AE282="",0,1)</f>
        <v/>
      </c>
    </row>
    <row r="283">
      <c r="Z283" s="28" t="n"/>
      <c r="AA283" s="23" t="n"/>
      <c r="AB283" s="23" t="n"/>
      <c r="AC283" s="31" t="n"/>
      <c r="AD283" s="28" t="n"/>
      <c r="AE283" s="22">
        <f>IF(COUNTA($A283:$Y283)=0,"",IF(IFERROR(IF(TRIM(IFERROR(INDEX($A283:$Y283,MATCH(Lists!$J$4,$A$1:$Y$1,0)),"")&amp;"")="0","",TRIM(IFERROR(INDEX($A283:$Y283,MATCH(Lists!$J$4,$A$1:$Y$1,0)),"")&amp;"")),"")&lt;&gt;"",LOWER(IFERROR(IF(TRIM(IFERROR(INDEX($A283:$Y283,MATCH(Lists!$J$4,$A$1:$Y$1,0)),"")&amp;"")="0","",TRIM(IFERROR(INDEX($A283:$Y283,MATCH(Lists!$J$4,$A$1:$Y$1,0)),"")&amp;"")),"")),IF(IFERROR(IF(TRIM(IFERROR(INDEX($A283:$Y283,MATCH(Lists!$J$5,$A$1:$Y$1,0)),"")&amp;"")="0","",TRIM(IFERROR(INDEX($A283:$Y283,MATCH(Lists!$J$5,$A$1:$Y$1,0)),"")&amp;"")),"")&lt;&gt;"",IFERROR(IF(TRIM(IFERROR(INDEX($A283:$Y283,MATCH(Lists!$J$5,$A$1:$Y$1,0)),"")&amp;"")="0","",TRIM(IFERROR(INDEX($A283:$Y283,MATCH(Lists!$J$5,$A$1:$Y$1,0)),"")&amp;"")),""),"(unknown)")))</f>
        <v/>
      </c>
      <c r="AF283" s="22">
        <f>IF(AE283="","",IF(IFERROR(IF(TRIM(IFERROR(INDEX($A283:$Y283,MATCH(Lists!$J$6,$A$1:$Y$1,0)),"")&amp;"")="0","",TRIM(IFERROR(INDEX($A283:$Y283,MATCH(Lists!$J$6,$A$1:$Y$1,0)),"")&amp;"")),"")=Lists!$J$7,1,0))</f>
        <v/>
      </c>
      <c r="AG283" s="30">
        <f>IF(AE283="","",IFERROR(IF(ISNUMBER(IFERROR(INDEX($A283:$Y283,MATCH(Lists!$J$3,$A$1:$Y$1,0)),"")),INT(IFERROR(INDEX($A283:$Y283,MATCH(Lists!$J$3,$A$1:$Y$1,0)),"")),DATE(VALUE(LEFT(IFERROR(INDEX($A283:$Y283,MATCH(Lists!$J$3,$A$1:$Y$1,0)),""),4)),VALUE(MID(IFERROR(INDEX($A283:$Y283,MATCH(Lists!$J$3,$A$1:$Y$1,0)),""),6,2)),VALUE(MID(IFERROR(INDEX($A283:$Y283,MATCH(Lists!$J$3,$A$1:$Y$1,0)),""),9,2)))),""))</f>
        <v/>
      </c>
      <c r="AH283" s="22">
        <f>IF(AE283="",0,1)</f>
        <v/>
      </c>
    </row>
    <row r="284">
      <c r="Z284" s="28" t="n"/>
      <c r="AA284" s="23" t="n"/>
      <c r="AB284" s="23" t="n"/>
      <c r="AC284" s="31" t="n"/>
      <c r="AD284" s="28" t="n"/>
      <c r="AE284" s="22">
        <f>IF(COUNTA($A284:$Y284)=0,"",IF(IFERROR(IF(TRIM(IFERROR(INDEX($A284:$Y284,MATCH(Lists!$J$4,$A$1:$Y$1,0)),"")&amp;"")="0","",TRIM(IFERROR(INDEX($A284:$Y284,MATCH(Lists!$J$4,$A$1:$Y$1,0)),"")&amp;"")),"")&lt;&gt;"",LOWER(IFERROR(IF(TRIM(IFERROR(INDEX($A284:$Y284,MATCH(Lists!$J$4,$A$1:$Y$1,0)),"")&amp;"")="0","",TRIM(IFERROR(INDEX($A284:$Y284,MATCH(Lists!$J$4,$A$1:$Y$1,0)),"")&amp;"")),"")),IF(IFERROR(IF(TRIM(IFERROR(INDEX($A284:$Y284,MATCH(Lists!$J$5,$A$1:$Y$1,0)),"")&amp;"")="0","",TRIM(IFERROR(INDEX($A284:$Y284,MATCH(Lists!$J$5,$A$1:$Y$1,0)),"")&amp;"")),"")&lt;&gt;"",IFERROR(IF(TRIM(IFERROR(INDEX($A284:$Y284,MATCH(Lists!$J$5,$A$1:$Y$1,0)),"")&amp;"")="0","",TRIM(IFERROR(INDEX($A284:$Y284,MATCH(Lists!$J$5,$A$1:$Y$1,0)),"")&amp;"")),""),"(unknown)")))</f>
        <v/>
      </c>
      <c r="AF284" s="22">
        <f>IF(AE284="","",IF(IFERROR(IF(TRIM(IFERROR(INDEX($A284:$Y284,MATCH(Lists!$J$6,$A$1:$Y$1,0)),"")&amp;"")="0","",TRIM(IFERROR(INDEX($A284:$Y284,MATCH(Lists!$J$6,$A$1:$Y$1,0)),"")&amp;"")),"")=Lists!$J$7,1,0))</f>
        <v/>
      </c>
      <c r="AG284" s="30">
        <f>IF(AE284="","",IFERROR(IF(ISNUMBER(IFERROR(INDEX($A284:$Y284,MATCH(Lists!$J$3,$A$1:$Y$1,0)),"")),INT(IFERROR(INDEX($A284:$Y284,MATCH(Lists!$J$3,$A$1:$Y$1,0)),"")),DATE(VALUE(LEFT(IFERROR(INDEX($A284:$Y284,MATCH(Lists!$J$3,$A$1:$Y$1,0)),""),4)),VALUE(MID(IFERROR(INDEX($A284:$Y284,MATCH(Lists!$J$3,$A$1:$Y$1,0)),""),6,2)),VALUE(MID(IFERROR(INDEX($A284:$Y284,MATCH(Lists!$J$3,$A$1:$Y$1,0)),""),9,2)))),""))</f>
        <v/>
      </c>
      <c r="AH284" s="22">
        <f>IF(AE284="",0,1)</f>
        <v/>
      </c>
    </row>
    <row r="285">
      <c r="Z285" s="28" t="n"/>
      <c r="AA285" s="23" t="n"/>
      <c r="AB285" s="23" t="n"/>
      <c r="AC285" s="31" t="n"/>
      <c r="AD285" s="28" t="n"/>
      <c r="AE285" s="22">
        <f>IF(COUNTA($A285:$Y285)=0,"",IF(IFERROR(IF(TRIM(IFERROR(INDEX($A285:$Y285,MATCH(Lists!$J$4,$A$1:$Y$1,0)),"")&amp;"")="0","",TRIM(IFERROR(INDEX($A285:$Y285,MATCH(Lists!$J$4,$A$1:$Y$1,0)),"")&amp;"")),"")&lt;&gt;"",LOWER(IFERROR(IF(TRIM(IFERROR(INDEX($A285:$Y285,MATCH(Lists!$J$4,$A$1:$Y$1,0)),"")&amp;"")="0","",TRIM(IFERROR(INDEX($A285:$Y285,MATCH(Lists!$J$4,$A$1:$Y$1,0)),"")&amp;"")),"")),IF(IFERROR(IF(TRIM(IFERROR(INDEX($A285:$Y285,MATCH(Lists!$J$5,$A$1:$Y$1,0)),"")&amp;"")="0","",TRIM(IFERROR(INDEX($A285:$Y285,MATCH(Lists!$J$5,$A$1:$Y$1,0)),"")&amp;"")),"")&lt;&gt;"",IFERROR(IF(TRIM(IFERROR(INDEX($A285:$Y285,MATCH(Lists!$J$5,$A$1:$Y$1,0)),"")&amp;"")="0","",TRIM(IFERROR(INDEX($A285:$Y285,MATCH(Lists!$J$5,$A$1:$Y$1,0)),"")&amp;"")),""),"(unknown)")))</f>
        <v/>
      </c>
      <c r="AF285" s="22">
        <f>IF(AE285="","",IF(IFERROR(IF(TRIM(IFERROR(INDEX($A285:$Y285,MATCH(Lists!$J$6,$A$1:$Y$1,0)),"")&amp;"")="0","",TRIM(IFERROR(INDEX($A285:$Y285,MATCH(Lists!$J$6,$A$1:$Y$1,0)),"")&amp;"")),"")=Lists!$J$7,1,0))</f>
        <v/>
      </c>
      <c r="AG285" s="30">
        <f>IF(AE285="","",IFERROR(IF(ISNUMBER(IFERROR(INDEX($A285:$Y285,MATCH(Lists!$J$3,$A$1:$Y$1,0)),"")),INT(IFERROR(INDEX($A285:$Y285,MATCH(Lists!$J$3,$A$1:$Y$1,0)),"")),DATE(VALUE(LEFT(IFERROR(INDEX($A285:$Y285,MATCH(Lists!$J$3,$A$1:$Y$1,0)),""),4)),VALUE(MID(IFERROR(INDEX($A285:$Y285,MATCH(Lists!$J$3,$A$1:$Y$1,0)),""),6,2)),VALUE(MID(IFERROR(INDEX($A285:$Y285,MATCH(Lists!$J$3,$A$1:$Y$1,0)),""),9,2)))),""))</f>
        <v/>
      </c>
      <c r="AH285" s="22">
        <f>IF(AE285="",0,1)</f>
        <v/>
      </c>
    </row>
    <row r="286">
      <c r="Z286" s="28" t="n"/>
      <c r="AA286" s="23" t="n"/>
      <c r="AB286" s="23" t="n"/>
      <c r="AC286" s="31" t="n"/>
      <c r="AD286" s="28" t="n"/>
      <c r="AE286" s="22">
        <f>IF(COUNTA($A286:$Y286)=0,"",IF(IFERROR(IF(TRIM(IFERROR(INDEX($A286:$Y286,MATCH(Lists!$J$4,$A$1:$Y$1,0)),"")&amp;"")="0","",TRIM(IFERROR(INDEX($A286:$Y286,MATCH(Lists!$J$4,$A$1:$Y$1,0)),"")&amp;"")),"")&lt;&gt;"",LOWER(IFERROR(IF(TRIM(IFERROR(INDEX($A286:$Y286,MATCH(Lists!$J$4,$A$1:$Y$1,0)),"")&amp;"")="0","",TRIM(IFERROR(INDEX($A286:$Y286,MATCH(Lists!$J$4,$A$1:$Y$1,0)),"")&amp;"")),"")),IF(IFERROR(IF(TRIM(IFERROR(INDEX($A286:$Y286,MATCH(Lists!$J$5,$A$1:$Y$1,0)),"")&amp;"")="0","",TRIM(IFERROR(INDEX($A286:$Y286,MATCH(Lists!$J$5,$A$1:$Y$1,0)),"")&amp;"")),"")&lt;&gt;"",IFERROR(IF(TRIM(IFERROR(INDEX($A286:$Y286,MATCH(Lists!$J$5,$A$1:$Y$1,0)),"")&amp;"")="0","",TRIM(IFERROR(INDEX($A286:$Y286,MATCH(Lists!$J$5,$A$1:$Y$1,0)),"")&amp;"")),""),"(unknown)")))</f>
        <v/>
      </c>
      <c r="AF286" s="22">
        <f>IF(AE286="","",IF(IFERROR(IF(TRIM(IFERROR(INDEX($A286:$Y286,MATCH(Lists!$J$6,$A$1:$Y$1,0)),"")&amp;"")="0","",TRIM(IFERROR(INDEX($A286:$Y286,MATCH(Lists!$J$6,$A$1:$Y$1,0)),"")&amp;"")),"")=Lists!$J$7,1,0))</f>
        <v/>
      </c>
      <c r="AG286" s="30">
        <f>IF(AE286="","",IFERROR(IF(ISNUMBER(IFERROR(INDEX($A286:$Y286,MATCH(Lists!$J$3,$A$1:$Y$1,0)),"")),INT(IFERROR(INDEX($A286:$Y286,MATCH(Lists!$J$3,$A$1:$Y$1,0)),"")),DATE(VALUE(LEFT(IFERROR(INDEX($A286:$Y286,MATCH(Lists!$J$3,$A$1:$Y$1,0)),""),4)),VALUE(MID(IFERROR(INDEX($A286:$Y286,MATCH(Lists!$J$3,$A$1:$Y$1,0)),""),6,2)),VALUE(MID(IFERROR(INDEX($A286:$Y286,MATCH(Lists!$J$3,$A$1:$Y$1,0)),""),9,2)))),""))</f>
        <v/>
      </c>
      <c r="AH286" s="22">
        <f>IF(AE286="",0,1)</f>
        <v/>
      </c>
    </row>
    <row r="287">
      <c r="Z287" s="28" t="n"/>
      <c r="AA287" s="23" t="n"/>
      <c r="AB287" s="23" t="n"/>
      <c r="AC287" s="31" t="n"/>
      <c r="AD287" s="28" t="n"/>
      <c r="AE287" s="22">
        <f>IF(COUNTA($A287:$Y287)=0,"",IF(IFERROR(IF(TRIM(IFERROR(INDEX($A287:$Y287,MATCH(Lists!$J$4,$A$1:$Y$1,0)),"")&amp;"")="0","",TRIM(IFERROR(INDEX($A287:$Y287,MATCH(Lists!$J$4,$A$1:$Y$1,0)),"")&amp;"")),"")&lt;&gt;"",LOWER(IFERROR(IF(TRIM(IFERROR(INDEX($A287:$Y287,MATCH(Lists!$J$4,$A$1:$Y$1,0)),"")&amp;"")="0","",TRIM(IFERROR(INDEX($A287:$Y287,MATCH(Lists!$J$4,$A$1:$Y$1,0)),"")&amp;"")),"")),IF(IFERROR(IF(TRIM(IFERROR(INDEX($A287:$Y287,MATCH(Lists!$J$5,$A$1:$Y$1,0)),"")&amp;"")="0","",TRIM(IFERROR(INDEX($A287:$Y287,MATCH(Lists!$J$5,$A$1:$Y$1,0)),"")&amp;"")),"")&lt;&gt;"",IFERROR(IF(TRIM(IFERROR(INDEX($A287:$Y287,MATCH(Lists!$J$5,$A$1:$Y$1,0)),"")&amp;"")="0","",TRIM(IFERROR(INDEX($A287:$Y287,MATCH(Lists!$J$5,$A$1:$Y$1,0)),"")&amp;"")),""),"(unknown)")))</f>
        <v/>
      </c>
      <c r="AF287" s="22">
        <f>IF(AE287="","",IF(IFERROR(IF(TRIM(IFERROR(INDEX($A287:$Y287,MATCH(Lists!$J$6,$A$1:$Y$1,0)),"")&amp;"")="0","",TRIM(IFERROR(INDEX($A287:$Y287,MATCH(Lists!$J$6,$A$1:$Y$1,0)),"")&amp;"")),"")=Lists!$J$7,1,0))</f>
        <v/>
      </c>
      <c r="AG287" s="30">
        <f>IF(AE287="","",IFERROR(IF(ISNUMBER(IFERROR(INDEX($A287:$Y287,MATCH(Lists!$J$3,$A$1:$Y$1,0)),"")),INT(IFERROR(INDEX($A287:$Y287,MATCH(Lists!$J$3,$A$1:$Y$1,0)),"")),DATE(VALUE(LEFT(IFERROR(INDEX($A287:$Y287,MATCH(Lists!$J$3,$A$1:$Y$1,0)),""),4)),VALUE(MID(IFERROR(INDEX($A287:$Y287,MATCH(Lists!$J$3,$A$1:$Y$1,0)),""),6,2)),VALUE(MID(IFERROR(INDEX($A287:$Y287,MATCH(Lists!$J$3,$A$1:$Y$1,0)),""),9,2)))),""))</f>
        <v/>
      </c>
      <c r="AH287" s="22">
        <f>IF(AE287="",0,1)</f>
        <v/>
      </c>
    </row>
    <row r="288">
      <c r="Z288" s="28" t="n"/>
      <c r="AA288" s="23" t="n"/>
      <c r="AB288" s="23" t="n"/>
      <c r="AC288" s="31" t="n"/>
      <c r="AD288" s="28" t="n"/>
      <c r="AE288" s="22">
        <f>IF(COUNTA($A288:$Y288)=0,"",IF(IFERROR(IF(TRIM(IFERROR(INDEX($A288:$Y288,MATCH(Lists!$J$4,$A$1:$Y$1,0)),"")&amp;"")="0","",TRIM(IFERROR(INDEX($A288:$Y288,MATCH(Lists!$J$4,$A$1:$Y$1,0)),"")&amp;"")),"")&lt;&gt;"",LOWER(IFERROR(IF(TRIM(IFERROR(INDEX($A288:$Y288,MATCH(Lists!$J$4,$A$1:$Y$1,0)),"")&amp;"")="0","",TRIM(IFERROR(INDEX($A288:$Y288,MATCH(Lists!$J$4,$A$1:$Y$1,0)),"")&amp;"")),"")),IF(IFERROR(IF(TRIM(IFERROR(INDEX($A288:$Y288,MATCH(Lists!$J$5,$A$1:$Y$1,0)),"")&amp;"")="0","",TRIM(IFERROR(INDEX($A288:$Y288,MATCH(Lists!$J$5,$A$1:$Y$1,0)),"")&amp;"")),"")&lt;&gt;"",IFERROR(IF(TRIM(IFERROR(INDEX($A288:$Y288,MATCH(Lists!$J$5,$A$1:$Y$1,0)),"")&amp;"")="0","",TRIM(IFERROR(INDEX($A288:$Y288,MATCH(Lists!$J$5,$A$1:$Y$1,0)),"")&amp;"")),""),"(unknown)")))</f>
        <v/>
      </c>
      <c r="AF288" s="22">
        <f>IF(AE288="","",IF(IFERROR(IF(TRIM(IFERROR(INDEX($A288:$Y288,MATCH(Lists!$J$6,$A$1:$Y$1,0)),"")&amp;"")="0","",TRIM(IFERROR(INDEX($A288:$Y288,MATCH(Lists!$J$6,$A$1:$Y$1,0)),"")&amp;"")),"")=Lists!$J$7,1,0))</f>
        <v/>
      </c>
      <c r="AG288" s="30">
        <f>IF(AE288="","",IFERROR(IF(ISNUMBER(IFERROR(INDEX($A288:$Y288,MATCH(Lists!$J$3,$A$1:$Y$1,0)),"")),INT(IFERROR(INDEX($A288:$Y288,MATCH(Lists!$J$3,$A$1:$Y$1,0)),"")),DATE(VALUE(LEFT(IFERROR(INDEX($A288:$Y288,MATCH(Lists!$J$3,$A$1:$Y$1,0)),""),4)),VALUE(MID(IFERROR(INDEX($A288:$Y288,MATCH(Lists!$J$3,$A$1:$Y$1,0)),""),6,2)),VALUE(MID(IFERROR(INDEX($A288:$Y288,MATCH(Lists!$J$3,$A$1:$Y$1,0)),""),9,2)))),""))</f>
        <v/>
      </c>
      <c r="AH288" s="22">
        <f>IF(AE288="",0,1)</f>
        <v/>
      </c>
    </row>
    <row r="289">
      <c r="Z289" s="28" t="n"/>
      <c r="AA289" s="23" t="n"/>
      <c r="AB289" s="23" t="n"/>
      <c r="AC289" s="31" t="n"/>
      <c r="AD289" s="28" t="n"/>
      <c r="AE289" s="22">
        <f>IF(COUNTA($A289:$Y289)=0,"",IF(IFERROR(IF(TRIM(IFERROR(INDEX($A289:$Y289,MATCH(Lists!$J$4,$A$1:$Y$1,0)),"")&amp;"")="0","",TRIM(IFERROR(INDEX($A289:$Y289,MATCH(Lists!$J$4,$A$1:$Y$1,0)),"")&amp;"")),"")&lt;&gt;"",LOWER(IFERROR(IF(TRIM(IFERROR(INDEX($A289:$Y289,MATCH(Lists!$J$4,$A$1:$Y$1,0)),"")&amp;"")="0","",TRIM(IFERROR(INDEX($A289:$Y289,MATCH(Lists!$J$4,$A$1:$Y$1,0)),"")&amp;"")),"")),IF(IFERROR(IF(TRIM(IFERROR(INDEX($A289:$Y289,MATCH(Lists!$J$5,$A$1:$Y$1,0)),"")&amp;"")="0","",TRIM(IFERROR(INDEX($A289:$Y289,MATCH(Lists!$J$5,$A$1:$Y$1,0)),"")&amp;"")),"")&lt;&gt;"",IFERROR(IF(TRIM(IFERROR(INDEX($A289:$Y289,MATCH(Lists!$J$5,$A$1:$Y$1,0)),"")&amp;"")="0","",TRIM(IFERROR(INDEX($A289:$Y289,MATCH(Lists!$J$5,$A$1:$Y$1,0)),"")&amp;"")),""),"(unknown)")))</f>
        <v/>
      </c>
      <c r="AF289" s="22">
        <f>IF(AE289="","",IF(IFERROR(IF(TRIM(IFERROR(INDEX($A289:$Y289,MATCH(Lists!$J$6,$A$1:$Y$1,0)),"")&amp;"")="0","",TRIM(IFERROR(INDEX($A289:$Y289,MATCH(Lists!$J$6,$A$1:$Y$1,0)),"")&amp;"")),"")=Lists!$J$7,1,0))</f>
        <v/>
      </c>
      <c r="AG289" s="30">
        <f>IF(AE289="","",IFERROR(IF(ISNUMBER(IFERROR(INDEX($A289:$Y289,MATCH(Lists!$J$3,$A$1:$Y$1,0)),"")),INT(IFERROR(INDEX($A289:$Y289,MATCH(Lists!$J$3,$A$1:$Y$1,0)),"")),DATE(VALUE(LEFT(IFERROR(INDEX($A289:$Y289,MATCH(Lists!$J$3,$A$1:$Y$1,0)),""),4)),VALUE(MID(IFERROR(INDEX($A289:$Y289,MATCH(Lists!$J$3,$A$1:$Y$1,0)),""),6,2)),VALUE(MID(IFERROR(INDEX($A289:$Y289,MATCH(Lists!$J$3,$A$1:$Y$1,0)),""),9,2)))),""))</f>
        <v/>
      </c>
      <c r="AH289" s="22">
        <f>IF(AE289="",0,1)</f>
        <v/>
      </c>
    </row>
    <row r="290">
      <c r="Z290" s="28" t="n"/>
      <c r="AA290" s="23" t="n"/>
      <c r="AB290" s="23" t="n"/>
      <c r="AC290" s="31" t="n"/>
      <c r="AD290" s="28" t="n"/>
      <c r="AE290" s="22">
        <f>IF(COUNTA($A290:$Y290)=0,"",IF(IFERROR(IF(TRIM(IFERROR(INDEX($A290:$Y290,MATCH(Lists!$J$4,$A$1:$Y$1,0)),"")&amp;"")="0","",TRIM(IFERROR(INDEX($A290:$Y290,MATCH(Lists!$J$4,$A$1:$Y$1,0)),"")&amp;"")),"")&lt;&gt;"",LOWER(IFERROR(IF(TRIM(IFERROR(INDEX($A290:$Y290,MATCH(Lists!$J$4,$A$1:$Y$1,0)),"")&amp;"")="0","",TRIM(IFERROR(INDEX($A290:$Y290,MATCH(Lists!$J$4,$A$1:$Y$1,0)),"")&amp;"")),"")),IF(IFERROR(IF(TRIM(IFERROR(INDEX($A290:$Y290,MATCH(Lists!$J$5,$A$1:$Y$1,0)),"")&amp;"")="0","",TRIM(IFERROR(INDEX($A290:$Y290,MATCH(Lists!$J$5,$A$1:$Y$1,0)),"")&amp;"")),"")&lt;&gt;"",IFERROR(IF(TRIM(IFERROR(INDEX($A290:$Y290,MATCH(Lists!$J$5,$A$1:$Y$1,0)),"")&amp;"")="0","",TRIM(IFERROR(INDEX($A290:$Y290,MATCH(Lists!$J$5,$A$1:$Y$1,0)),"")&amp;"")),""),"(unknown)")))</f>
        <v/>
      </c>
      <c r="AF290" s="22">
        <f>IF(AE290="","",IF(IFERROR(IF(TRIM(IFERROR(INDEX($A290:$Y290,MATCH(Lists!$J$6,$A$1:$Y$1,0)),"")&amp;"")="0","",TRIM(IFERROR(INDEX($A290:$Y290,MATCH(Lists!$J$6,$A$1:$Y$1,0)),"")&amp;"")),"")=Lists!$J$7,1,0))</f>
        <v/>
      </c>
      <c r="AG290" s="30">
        <f>IF(AE290="","",IFERROR(IF(ISNUMBER(IFERROR(INDEX($A290:$Y290,MATCH(Lists!$J$3,$A$1:$Y$1,0)),"")),INT(IFERROR(INDEX($A290:$Y290,MATCH(Lists!$J$3,$A$1:$Y$1,0)),"")),DATE(VALUE(LEFT(IFERROR(INDEX($A290:$Y290,MATCH(Lists!$J$3,$A$1:$Y$1,0)),""),4)),VALUE(MID(IFERROR(INDEX($A290:$Y290,MATCH(Lists!$J$3,$A$1:$Y$1,0)),""),6,2)),VALUE(MID(IFERROR(INDEX($A290:$Y290,MATCH(Lists!$J$3,$A$1:$Y$1,0)),""),9,2)))),""))</f>
        <v/>
      </c>
      <c r="AH290" s="22">
        <f>IF(AE290="",0,1)</f>
        <v/>
      </c>
    </row>
    <row r="291">
      <c r="Z291" s="28" t="n"/>
      <c r="AA291" s="23" t="n"/>
      <c r="AB291" s="23" t="n"/>
      <c r="AC291" s="31" t="n"/>
      <c r="AD291" s="28" t="n"/>
      <c r="AE291" s="22">
        <f>IF(COUNTA($A291:$Y291)=0,"",IF(IFERROR(IF(TRIM(IFERROR(INDEX($A291:$Y291,MATCH(Lists!$J$4,$A$1:$Y$1,0)),"")&amp;"")="0","",TRIM(IFERROR(INDEX($A291:$Y291,MATCH(Lists!$J$4,$A$1:$Y$1,0)),"")&amp;"")),"")&lt;&gt;"",LOWER(IFERROR(IF(TRIM(IFERROR(INDEX($A291:$Y291,MATCH(Lists!$J$4,$A$1:$Y$1,0)),"")&amp;"")="0","",TRIM(IFERROR(INDEX($A291:$Y291,MATCH(Lists!$J$4,$A$1:$Y$1,0)),"")&amp;"")),"")),IF(IFERROR(IF(TRIM(IFERROR(INDEX($A291:$Y291,MATCH(Lists!$J$5,$A$1:$Y$1,0)),"")&amp;"")="0","",TRIM(IFERROR(INDEX($A291:$Y291,MATCH(Lists!$J$5,$A$1:$Y$1,0)),"")&amp;"")),"")&lt;&gt;"",IFERROR(IF(TRIM(IFERROR(INDEX($A291:$Y291,MATCH(Lists!$J$5,$A$1:$Y$1,0)),"")&amp;"")="0","",TRIM(IFERROR(INDEX($A291:$Y291,MATCH(Lists!$J$5,$A$1:$Y$1,0)),"")&amp;"")),""),"(unknown)")))</f>
        <v/>
      </c>
      <c r="AF291" s="22">
        <f>IF(AE291="","",IF(IFERROR(IF(TRIM(IFERROR(INDEX($A291:$Y291,MATCH(Lists!$J$6,$A$1:$Y$1,0)),"")&amp;"")="0","",TRIM(IFERROR(INDEX($A291:$Y291,MATCH(Lists!$J$6,$A$1:$Y$1,0)),"")&amp;"")),"")=Lists!$J$7,1,0))</f>
        <v/>
      </c>
      <c r="AG291" s="30">
        <f>IF(AE291="","",IFERROR(IF(ISNUMBER(IFERROR(INDEX($A291:$Y291,MATCH(Lists!$J$3,$A$1:$Y$1,0)),"")),INT(IFERROR(INDEX($A291:$Y291,MATCH(Lists!$J$3,$A$1:$Y$1,0)),"")),DATE(VALUE(LEFT(IFERROR(INDEX($A291:$Y291,MATCH(Lists!$J$3,$A$1:$Y$1,0)),""),4)),VALUE(MID(IFERROR(INDEX($A291:$Y291,MATCH(Lists!$J$3,$A$1:$Y$1,0)),""),6,2)),VALUE(MID(IFERROR(INDEX($A291:$Y291,MATCH(Lists!$J$3,$A$1:$Y$1,0)),""),9,2)))),""))</f>
        <v/>
      </c>
      <c r="AH291" s="22">
        <f>IF(AE291="",0,1)</f>
        <v/>
      </c>
    </row>
    <row r="292">
      <c r="Z292" s="28" t="n"/>
      <c r="AA292" s="23" t="n"/>
      <c r="AB292" s="23" t="n"/>
      <c r="AC292" s="31" t="n"/>
      <c r="AD292" s="28" t="n"/>
      <c r="AE292" s="22">
        <f>IF(COUNTA($A292:$Y292)=0,"",IF(IFERROR(IF(TRIM(IFERROR(INDEX($A292:$Y292,MATCH(Lists!$J$4,$A$1:$Y$1,0)),"")&amp;"")="0","",TRIM(IFERROR(INDEX($A292:$Y292,MATCH(Lists!$J$4,$A$1:$Y$1,0)),"")&amp;"")),"")&lt;&gt;"",LOWER(IFERROR(IF(TRIM(IFERROR(INDEX($A292:$Y292,MATCH(Lists!$J$4,$A$1:$Y$1,0)),"")&amp;"")="0","",TRIM(IFERROR(INDEX($A292:$Y292,MATCH(Lists!$J$4,$A$1:$Y$1,0)),"")&amp;"")),"")),IF(IFERROR(IF(TRIM(IFERROR(INDEX($A292:$Y292,MATCH(Lists!$J$5,$A$1:$Y$1,0)),"")&amp;"")="0","",TRIM(IFERROR(INDEX($A292:$Y292,MATCH(Lists!$J$5,$A$1:$Y$1,0)),"")&amp;"")),"")&lt;&gt;"",IFERROR(IF(TRIM(IFERROR(INDEX($A292:$Y292,MATCH(Lists!$J$5,$A$1:$Y$1,0)),"")&amp;"")="0","",TRIM(IFERROR(INDEX($A292:$Y292,MATCH(Lists!$J$5,$A$1:$Y$1,0)),"")&amp;"")),""),"(unknown)")))</f>
        <v/>
      </c>
      <c r="AF292" s="22">
        <f>IF(AE292="","",IF(IFERROR(IF(TRIM(IFERROR(INDEX($A292:$Y292,MATCH(Lists!$J$6,$A$1:$Y$1,0)),"")&amp;"")="0","",TRIM(IFERROR(INDEX($A292:$Y292,MATCH(Lists!$J$6,$A$1:$Y$1,0)),"")&amp;"")),"")=Lists!$J$7,1,0))</f>
        <v/>
      </c>
      <c r="AG292" s="30">
        <f>IF(AE292="","",IFERROR(IF(ISNUMBER(IFERROR(INDEX($A292:$Y292,MATCH(Lists!$J$3,$A$1:$Y$1,0)),"")),INT(IFERROR(INDEX($A292:$Y292,MATCH(Lists!$J$3,$A$1:$Y$1,0)),"")),DATE(VALUE(LEFT(IFERROR(INDEX($A292:$Y292,MATCH(Lists!$J$3,$A$1:$Y$1,0)),""),4)),VALUE(MID(IFERROR(INDEX($A292:$Y292,MATCH(Lists!$J$3,$A$1:$Y$1,0)),""),6,2)),VALUE(MID(IFERROR(INDEX($A292:$Y292,MATCH(Lists!$J$3,$A$1:$Y$1,0)),""),9,2)))),""))</f>
        <v/>
      </c>
      <c r="AH292" s="22">
        <f>IF(AE292="",0,1)</f>
        <v/>
      </c>
    </row>
    <row r="293">
      <c r="Z293" s="28" t="n"/>
      <c r="AA293" s="23" t="n"/>
      <c r="AB293" s="23" t="n"/>
      <c r="AC293" s="31" t="n"/>
      <c r="AD293" s="28" t="n"/>
      <c r="AE293" s="22">
        <f>IF(COUNTA($A293:$Y293)=0,"",IF(IFERROR(IF(TRIM(IFERROR(INDEX($A293:$Y293,MATCH(Lists!$J$4,$A$1:$Y$1,0)),"")&amp;"")="0","",TRIM(IFERROR(INDEX($A293:$Y293,MATCH(Lists!$J$4,$A$1:$Y$1,0)),"")&amp;"")),"")&lt;&gt;"",LOWER(IFERROR(IF(TRIM(IFERROR(INDEX($A293:$Y293,MATCH(Lists!$J$4,$A$1:$Y$1,0)),"")&amp;"")="0","",TRIM(IFERROR(INDEX($A293:$Y293,MATCH(Lists!$J$4,$A$1:$Y$1,0)),"")&amp;"")),"")),IF(IFERROR(IF(TRIM(IFERROR(INDEX($A293:$Y293,MATCH(Lists!$J$5,$A$1:$Y$1,0)),"")&amp;"")="0","",TRIM(IFERROR(INDEX($A293:$Y293,MATCH(Lists!$J$5,$A$1:$Y$1,0)),"")&amp;"")),"")&lt;&gt;"",IFERROR(IF(TRIM(IFERROR(INDEX($A293:$Y293,MATCH(Lists!$J$5,$A$1:$Y$1,0)),"")&amp;"")="0","",TRIM(IFERROR(INDEX($A293:$Y293,MATCH(Lists!$J$5,$A$1:$Y$1,0)),"")&amp;"")),""),"(unknown)")))</f>
        <v/>
      </c>
      <c r="AF293" s="22">
        <f>IF(AE293="","",IF(IFERROR(IF(TRIM(IFERROR(INDEX($A293:$Y293,MATCH(Lists!$J$6,$A$1:$Y$1,0)),"")&amp;"")="0","",TRIM(IFERROR(INDEX($A293:$Y293,MATCH(Lists!$J$6,$A$1:$Y$1,0)),"")&amp;"")),"")=Lists!$J$7,1,0))</f>
        <v/>
      </c>
      <c r="AG293" s="30">
        <f>IF(AE293="","",IFERROR(IF(ISNUMBER(IFERROR(INDEX($A293:$Y293,MATCH(Lists!$J$3,$A$1:$Y$1,0)),"")),INT(IFERROR(INDEX($A293:$Y293,MATCH(Lists!$J$3,$A$1:$Y$1,0)),"")),DATE(VALUE(LEFT(IFERROR(INDEX($A293:$Y293,MATCH(Lists!$J$3,$A$1:$Y$1,0)),""),4)),VALUE(MID(IFERROR(INDEX($A293:$Y293,MATCH(Lists!$J$3,$A$1:$Y$1,0)),""),6,2)),VALUE(MID(IFERROR(INDEX($A293:$Y293,MATCH(Lists!$J$3,$A$1:$Y$1,0)),""),9,2)))),""))</f>
        <v/>
      </c>
      <c r="AH293" s="22">
        <f>IF(AE293="",0,1)</f>
        <v/>
      </c>
    </row>
    <row r="294">
      <c r="Z294" s="28" t="n"/>
      <c r="AA294" s="23" t="n"/>
      <c r="AB294" s="23" t="n"/>
      <c r="AC294" s="31" t="n"/>
      <c r="AD294" s="28" t="n"/>
      <c r="AE294" s="22">
        <f>IF(COUNTA($A294:$Y294)=0,"",IF(IFERROR(IF(TRIM(IFERROR(INDEX($A294:$Y294,MATCH(Lists!$J$4,$A$1:$Y$1,0)),"")&amp;"")="0","",TRIM(IFERROR(INDEX($A294:$Y294,MATCH(Lists!$J$4,$A$1:$Y$1,0)),"")&amp;"")),"")&lt;&gt;"",LOWER(IFERROR(IF(TRIM(IFERROR(INDEX($A294:$Y294,MATCH(Lists!$J$4,$A$1:$Y$1,0)),"")&amp;"")="0","",TRIM(IFERROR(INDEX($A294:$Y294,MATCH(Lists!$J$4,$A$1:$Y$1,0)),"")&amp;"")),"")),IF(IFERROR(IF(TRIM(IFERROR(INDEX($A294:$Y294,MATCH(Lists!$J$5,$A$1:$Y$1,0)),"")&amp;"")="0","",TRIM(IFERROR(INDEX($A294:$Y294,MATCH(Lists!$J$5,$A$1:$Y$1,0)),"")&amp;"")),"")&lt;&gt;"",IFERROR(IF(TRIM(IFERROR(INDEX($A294:$Y294,MATCH(Lists!$J$5,$A$1:$Y$1,0)),"")&amp;"")="0","",TRIM(IFERROR(INDEX($A294:$Y294,MATCH(Lists!$J$5,$A$1:$Y$1,0)),"")&amp;"")),""),"(unknown)")))</f>
        <v/>
      </c>
      <c r="AF294" s="22">
        <f>IF(AE294="","",IF(IFERROR(IF(TRIM(IFERROR(INDEX($A294:$Y294,MATCH(Lists!$J$6,$A$1:$Y$1,0)),"")&amp;"")="0","",TRIM(IFERROR(INDEX($A294:$Y294,MATCH(Lists!$J$6,$A$1:$Y$1,0)),"")&amp;"")),"")=Lists!$J$7,1,0))</f>
        <v/>
      </c>
      <c r="AG294" s="30">
        <f>IF(AE294="","",IFERROR(IF(ISNUMBER(IFERROR(INDEX($A294:$Y294,MATCH(Lists!$J$3,$A$1:$Y$1,0)),"")),INT(IFERROR(INDEX($A294:$Y294,MATCH(Lists!$J$3,$A$1:$Y$1,0)),"")),DATE(VALUE(LEFT(IFERROR(INDEX($A294:$Y294,MATCH(Lists!$J$3,$A$1:$Y$1,0)),""),4)),VALUE(MID(IFERROR(INDEX($A294:$Y294,MATCH(Lists!$J$3,$A$1:$Y$1,0)),""),6,2)),VALUE(MID(IFERROR(INDEX($A294:$Y294,MATCH(Lists!$J$3,$A$1:$Y$1,0)),""),9,2)))),""))</f>
        <v/>
      </c>
      <c r="AH294" s="22">
        <f>IF(AE294="",0,1)</f>
        <v/>
      </c>
    </row>
    <row r="295">
      <c r="Z295" s="28" t="n"/>
      <c r="AA295" s="23" t="n"/>
      <c r="AB295" s="23" t="n"/>
      <c r="AC295" s="31" t="n"/>
      <c r="AD295" s="28" t="n"/>
      <c r="AE295" s="22">
        <f>IF(COUNTA($A295:$Y295)=0,"",IF(IFERROR(IF(TRIM(IFERROR(INDEX($A295:$Y295,MATCH(Lists!$J$4,$A$1:$Y$1,0)),"")&amp;"")="0","",TRIM(IFERROR(INDEX($A295:$Y295,MATCH(Lists!$J$4,$A$1:$Y$1,0)),"")&amp;"")),"")&lt;&gt;"",LOWER(IFERROR(IF(TRIM(IFERROR(INDEX($A295:$Y295,MATCH(Lists!$J$4,$A$1:$Y$1,0)),"")&amp;"")="0","",TRIM(IFERROR(INDEX($A295:$Y295,MATCH(Lists!$J$4,$A$1:$Y$1,0)),"")&amp;"")),"")),IF(IFERROR(IF(TRIM(IFERROR(INDEX($A295:$Y295,MATCH(Lists!$J$5,$A$1:$Y$1,0)),"")&amp;"")="0","",TRIM(IFERROR(INDEX($A295:$Y295,MATCH(Lists!$J$5,$A$1:$Y$1,0)),"")&amp;"")),"")&lt;&gt;"",IFERROR(IF(TRIM(IFERROR(INDEX($A295:$Y295,MATCH(Lists!$J$5,$A$1:$Y$1,0)),"")&amp;"")="0","",TRIM(IFERROR(INDEX($A295:$Y295,MATCH(Lists!$J$5,$A$1:$Y$1,0)),"")&amp;"")),""),"(unknown)")))</f>
        <v/>
      </c>
      <c r="AF295" s="22">
        <f>IF(AE295="","",IF(IFERROR(IF(TRIM(IFERROR(INDEX($A295:$Y295,MATCH(Lists!$J$6,$A$1:$Y$1,0)),"")&amp;"")="0","",TRIM(IFERROR(INDEX($A295:$Y295,MATCH(Lists!$J$6,$A$1:$Y$1,0)),"")&amp;"")),"")=Lists!$J$7,1,0))</f>
        <v/>
      </c>
      <c r="AG295" s="30">
        <f>IF(AE295="","",IFERROR(IF(ISNUMBER(IFERROR(INDEX($A295:$Y295,MATCH(Lists!$J$3,$A$1:$Y$1,0)),"")),INT(IFERROR(INDEX($A295:$Y295,MATCH(Lists!$J$3,$A$1:$Y$1,0)),"")),DATE(VALUE(LEFT(IFERROR(INDEX($A295:$Y295,MATCH(Lists!$J$3,$A$1:$Y$1,0)),""),4)),VALUE(MID(IFERROR(INDEX($A295:$Y295,MATCH(Lists!$J$3,$A$1:$Y$1,0)),""),6,2)),VALUE(MID(IFERROR(INDEX($A295:$Y295,MATCH(Lists!$J$3,$A$1:$Y$1,0)),""),9,2)))),""))</f>
        <v/>
      </c>
      <c r="AH295" s="22">
        <f>IF(AE295="",0,1)</f>
        <v/>
      </c>
    </row>
    <row r="296">
      <c r="Z296" s="28" t="n"/>
      <c r="AA296" s="23" t="n"/>
      <c r="AB296" s="23" t="n"/>
      <c r="AC296" s="31" t="n"/>
      <c r="AD296" s="28" t="n"/>
      <c r="AE296" s="22">
        <f>IF(COUNTA($A296:$Y296)=0,"",IF(IFERROR(IF(TRIM(IFERROR(INDEX($A296:$Y296,MATCH(Lists!$J$4,$A$1:$Y$1,0)),"")&amp;"")="0","",TRIM(IFERROR(INDEX($A296:$Y296,MATCH(Lists!$J$4,$A$1:$Y$1,0)),"")&amp;"")),"")&lt;&gt;"",LOWER(IFERROR(IF(TRIM(IFERROR(INDEX($A296:$Y296,MATCH(Lists!$J$4,$A$1:$Y$1,0)),"")&amp;"")="0","",TRIM(IFERROR(INDEX($A296:$Y296,MATCH(Lists!$J$4,$A$1:$Y$1,0)),"")&amp;"")),"")),IF(IFERROR(IF(TRIM(IFERROR(INDEX($A296:$Y296,MATCH(Lists!$J$5,$A$1:$Y$1,0)),"")&amp;"")="0","",TRIM(IFERROR(INDEX($A296:$Y296,MATCH(Lists!$J$5,$A$1:$Y$1,0)),"")&amp;"")),"")&lt;&gt;"",IFERROR(IF(TRIM(IFERROR(INDEX($A296:$Y296,MATCH(Lists!$J$5,$A$1:$Y$1,0)),"")&amp;"")="0","",TRIM(IFERROR(INDEX($A296:$Y296,MATCH(Lists!$J$5,$A$1:$Y$1,0)),"")&amp;"")),""),"(unknown)")))</f>
        <v/>
      </c>
      <c r="AF296" s="22">
        <f>IF(AE296="","",IF(IFERROR(IF(TRIM(IFERROR(INDEX($A296:$Y296,MATCH(Lists!$J$6,$A$1:$Y$1,0)),"")&amp;"")="0","",TRIM(IFERROR(INDEX($A296:$Y296,MATCH(Lists!$J$6,$A$1:$Y$1,0)),"")&amp;"")),"")=Lists!$J$7,1,0))</f>
        <v/>
      </c>
      <c r="AG296" s="30">
        <f>IF(AE296="","",IFERROR(IF(ISNUMBER(IFERROR(INDEX($A296:$Y296,MATCH(Lists!$J$3,$A$1:$Y$1,0)),"")),INT(IFERROR(INDEX($A296:$Y296,MATCH(Lists!$J$3,$A$1:$Y$1,0)),"")),DATE(VALUE(LEFT(IFERROR(INDEX($A296:$Y296,MATCH(Lists!$J$3,$A$1:$Y$1,0)),""),4)),VALUE(MID(IFERROR(INDEX($A296:$Y296,MATCH(Lists!$J$3,$A$1:$Y$1,0)),""),6,2)),VALUE(MID(IFERROR(INDEX($A296:$Y296,MATCH(Lists!$J$3,$A$1:$Y$1,0)),""),9,2)))),""))</f>
        <v/>
      </c>
      <c r="AH296" s="22">
        <f>IF(AE296="",0,1)</f>
        <v/>
      </c>
    </row>
    <row r="297">
      <c r="Z297" s="28" t="n"/>
      <c r="AA297" s="23" t="n"/>
      <c r="AB297" s="23" t="n"/>
      <c r="AC297" s="31" t="n"/>
      <c r="AD297" s="28" t="n"/>
      <c r="AE297" s="22">
        <f>IF(COUNTA($A297:$Y297)=0,"",IF(IFERROR(IF(TRIM(IFERROR(INDEX($A297:$Y297,MATCH(Lists!$J$4,$A$1:$Y$1,0)),"")&amp;"")="0","",TRIM(IFERROR(INDEX($A297:$Y297,MATCH(Lists!$J$4,$A$1:$Y$1,0)),"")&amp;"")),"")&lt;&gt;"",LOWER(IFERROR(IF(TRIM(IFERROR(INDEX($A297:$Y297,MATCH(Lists!$J$4,$A$1:$Y$1,0)),"")&amp;"")="0","",TRIM(IFERROR(INDEX($A297:$Y297,MATCH(Lists!$J$4,$A$1:$Y$1,0)),"")&amp;"")),"")),IF(IFERROR(IF(TRIM(IFERROR(INDEX($A297:$Y297,MATCH(Lists!$J$5,$A$1:$Y$1,0)),"")&amp;"")="0","",TRIM(IFERROR(INDEX($A297:$Y297,MATCH(Lists!$J$5,$A$1:$Y$1,0)),"")&amp;"")),"")&lt;&gt;"",IFERROR(IF(TRIM(IFERROR(INDEX($A297:$Y297,MATCH(Lists!$J$5,$A$1:$Y$1,0)),"")&amp;"")="0","",TRIM(IFERROR(INDEX($A297:$Y297,MATCH(Lists!$J$5,$A$1:$Y$1,0)),"")&amp;"")),""),"(unknown)")))</f>
        <v/>
      </c>
      <c r="AF297" s="22">
        <f>IF(AE297="","",IF(IFERROR(IF(TRIM(IFERROR(INDEX($A297:$Y297,MATCH(Lists!$J$6,$A$1:$Y$1,0)),"")&amp;"")="0","",TRIM(IFERROR(INDEX($A297:$Y297,MATCH(Lists!$J$6,$A$1:$Y$1,0)),"")&amp;"")),"")=Lists!$J$7,1,0))</f>
        <v/>
      </c>
      <c r="AG297" s="30">
        <f>IF(AE297="","",IFERROR(IF(ISNUMBER(IFERROR(INDEX($A297:$Y297,MATCH(Lists!$J$3,$A$1:$Y$1,0)),"")),INT(IFERROR(INDEX($A297:$Y297,MATCH(Lists!$J$3,$A$1:$Y$1,0)),"")),DATE(VALUE(LEFT(IFERROR(INDEX($A297:$Y297,MATCH(Lists!$J$3,$A$1:$Y$1,0)),""),4)),VALUE(MID(IFERROR(INDEX($A297:$Y297,MATCH(Lists!$J$3,$A$1:$Y$1,0)),""),6,2)),VALUE(MID(IFERROR(INDEX($A297:$Y297,MATCH(Lists!$J$3,$A$1:$Y$1,0)),""),9,2)))),""))</f>
        <v/>
      </c>
      <c r="AH297" s="22">
        <f>IF(AE297="",0,1)</f>
        <v/>
      </c>
    </row>
    <row r="298">
      <c r="Z298" s="28" t="n"/>
      <c r="AA298" s="23" t="n"/>
      <c r="AB298" s="23" t="n"/>
      <c r="AC298" s="31" t="n"/>
      <c r="AD298" s="28" t="n"/>
      <c r="AE298" s="22">
        <f>IF(COUNTA($A298:$Y298)=0,"",IF(IFERROR(IF(TRIM(IFERROR(INDEX($A298:$Y298,MATCH(Lists!$J$4,$A$1:$Y$1,0)),"")&amp;"")="0","",TRIM(IFERROR(INDEX($A298:$Y298,MATCH(Lists!$J$4,$A$1:$Y$1,0)),"")&amp;"")),"")&lt;&gt;"",LOWER(IFERROR(IF(TRIM(IFERROR(INDEX($A298:$Y298,MATCH(Lists!$J$4,$A$1:$Y$1,0)),"")&amp;"")="0","",TRIM(IFERROR(INDEX($A298:$Y298,MATCH(Lists!$J$4,$A$1:$Y$1,0)),"")&amp;"")),"")),IF(IFERROR(IF(TRIM(IFERROR(INDEX($A298:$Y298,MATCH(Lists!$J$5,$A$1:$Y$1,0)),"")&amp;"")="0","",TRIM(IFERROR(INDEX($A298:$Y298,MATCH(Lists!$J$5,$A$1:$Y$1,0)),"")&amp;"")),"")&lt;&gt;"",IFERROR(IF(TRIM(IFERROR(INDEX($A298:$Y298,MATCH(Lists!$J$5,$A$1:$Y$1,0)),"")&amp;"")="0","",TRIM(IFERROR(INDEX($A298:$Y298,MATCH(Lists!$J$5,$A$1:$Y$1,0)),"")&amp;"")),""),"(unknown)")))</f>
        <v/>
      </c>
      <c r="AF298" s="22">
        <f>IF(AE298="","",IF(IFERROR(IF(TRIM(IFERROR(INDEX($A298:$Y298,MATCH(Lists!$J$6,$A$1:$Y$1,0)),"")&amp;"")="0","",TRIM(IFERROR(INDEX($A298:$Y298,MATCH(Lists!$J$6,$A$1:$Y$1,0)),"")&amp;"")),"")=Lists!$J$7,1,0))</f>
        <v/>
      </c>
      <c r="AG298" s="30">
        <f>IF(AE298="","",IFERROR(IF(ISNUMBER(IFERROR(INDEX($A298:$Y298,MATCH(Lists!$J$3,$A$1:$Y$1,0)),"")),INT(IFERROR(INDEX($A298:$Y298,MATCH(Lists!$J$3,$A$1:$Y$1,0)),"")),DATE(VALUE(LEFT(IFERROR(INDEX($A298:$Y298,MATCH(Lists!$J$3,$A$1:$Y$1,0)),""),4)),VALUE(MID(IFERROR(INDEX($A298:$Y298,MATCH(Lists!$J$3,$A$1:$Y$1,0)),""),6,2)),VALUE(MID(IFERROR(INDEX($A298:$Y298,MATCH(Lists!$J$3,$A$1:$Y$1,0)),""),9,2)))),""))</f>
        <v/>
      </c>
      <c r="AH298" s="22">
        <f>IF(AE298="",0,1)</f>
        <v/>
      </c>
    </row>
    <row r="299">
      <c r="Z299" s="28" t="n"/>
      <c r="AA299" s="23" t="n"/>
      <c r="AB299" s="23" t="n"/>
      <c r="AC299" s="31" t="n"/>
      <c r="AD299" s="28" t="n"/>
      <c r="AE299" s="22">
        <f>IF(COUNTA($A299:$Y299)=0,"",IF(IFERROR(IF(TRIM(IFERROR(INDEX($A299:$Y299,MATCH(Lists!$J$4,$A$1:$Y$1,0)),"")&amp;"")="0","",TRIM(IFERROR(INDEX($A299:$Y299,MATCH(Lists!$J$4,$A$1:$Y$1,0)),"")&amp;"")),"")&lt;&gt;"",LOWER(IFERROR(IF(TRIM(IFERROR(INDEX($A299:$Y299,MATCH(Lists!$J$4,$A$1:$Y$1,0)),"")&amp;"")="0","",TRIM(IFERROR(INDEX($A299:$Y299,MATCH(Lists!$J$4,$A$1:$Y$1,0)),"")&amp;"")),"")),IF(IFERROR(IF(TRIM(IFERROR(INDEX($A299:$Y299,MATCH(Lists!$J$5,$A$1:$Y$1,0)),"")&amp;"")="0","",TRIM(IFERROR(INDEX($A299:$Y299,MATCH(Lists!$J$5,$A$1:$Y$1,0)),"")&amp;"")),"")&lt;&gt;"",IFERROR(IF(TRIM(IFERROR(INDEX($A299:$Y299,MATCH(Lists!$J$5,$A$1:$Y$1,0)),"")&amp;"")="0","",TRIM(IFERROR(INDEX($A299:$Y299,MATCH(Lists!$J$5,$A$1:$Y$1,0)),"")&amp;"")),""),"(unknown)")))</f>
        <v/>
      </c>
      <c r="AF299" s="22">
        <f>IF(AE299="","",IF(IFERROR(IF(TRIM(IFERROR(INDEX($A299:$Y299,MATCH(Lists!$J$6,$A$1:$Y$1,0)),"")&amp;"")="0","",TRIM(IFERROR(INDEX($A299:$Y299,MATCH(Lists!$J$6,$A$1:$Y$1,0)),"")&amp;"")),"")=Lists!$J$7,1,0))</f>
        <v/>
      </c>
      <c r="AG299" s="30">
        <f>IF(AE299="","",IFERROR(IF(ISNUMBER(IFERROR(INDEX($A299:$Y299,MATCH(Lists!$J$3,$A$1:$Y$1,0)),"")),INT(IFERROR(INDEX($A299:$Y299,MATCH(Lists!$J$3,$A$1:$Y$1,0)),"")),DATE(VALUE(LEFT(IFERROR(INDEX($A299:$Y299,MATCH(Lists!$J$3,$A$1:$Y$1,0)),""),4)),VALUE(MID(IFERROR(INDEX($A299:$Y299,MATCH(Lists!$J$3,$A$1:$Y$1,0)),""),6,2)),VALUE(MID(IFERROR(INDEX($A299:$Y299,MATCH(Lists!$J$3,$A$1:$Y$1,0)),""),9,2)))),""))</f>
        <v/>
      </c>
      <c r="AH299" s="22">
        <f>IF(AE299="",0,1)</f>
        <v/>
      </c>
    </row>
    <row r="300">
      <c r="Z300" s="28" t="n"/>
      <c r="AA300" s="23" t="n"/>
      <c r="AB300" s="23" t="n"/>
      <c r="AC300" s="31" t="n"/>
      <c r="AD300" s="28" t="n"/>
      <c r="AE300" s="22">
        <f>IF(COUNTA($A300:$Y300)=0,"",IF(IFERROR(IF(TRIM(IFERROR(INDEX($A300:$Y300,MATCH(Lists!$J$4,$A$1:$Y$1,0)),"")&amp;"")="0","",TRIM(IFERROR(INDEX($A300:$Y300,MATCH(Lists!$J$4,$A$1:$Y$1,0)),"")&amp;"")),"")&lt;&gt;"",LOWER(IFERROR(IF(TRIM(IFERROR(INDEX($A300:$Y300,MATCH(Lists!$J$4,$A$1:$Y$1,0)),"")&amp;"")="0","",TRIM(IFERROR(INDEX($A300:$Y300,MATCH(Lists!$J$4,$A$1:$Y$1,0)),"")&amp;"")),"")),IF(IFERROR(IF(TRIM(IFERROR(INDEX($A300:$Y300,MATCH(Lists!$J$5,$A$1:$Y$1,0)),"")&amp;"")="0","",TRIM(IFERROR(INDEX($A300:$Y300,MATCH(Lists!$J$5,$A$1:$Y$1,0)),"")&amp;"")),"")&lt;&gt;"",IFERROR(IF(TRIM(IFERROR(INDEX($A300:$Y300,MATCH(Lists!$J$5,$A$1:$Y$1,0)),"")&amp;"")="0","",TRIM(IFERROR(INDEX($A300:$Y300,MATCH(Lists!$J$5,$A$1:$Y$1,0)),"")&amp;"")),""),"(unknown)")))</f>
        <v/>
      </c>
      <c r="AF300" s="22">
        <f>IF(AE300="","",IF(IFERROR(IF(TRIM(IFERROR(INDEX($A300:$Y300,MATCH(Lists!$J$6,$A$1:$Y$1,0)),"")&amp;"")="0","",TRIM(IFERROR(INDEX($A300:$Y300,MATCH(Lists!$J$6,$A$1:$Y$1,0)),"")&amp;"")),"")=Lists!$J$7,1,0))</f>
        <v/>
      </c>
      <c r="AG300" s="30">
        <f>IF(AE300="","",IFERROR(IF(ISNUMBER(IFERROR(INDEX($A300:$Y300,MATCH(Lists!$J$3,$A$1:$Y$1,0)),"")),INT(IFERROR(INDEX($A300:$Y300,MATCH(Lists!$J$3,$A$1:$Y$1,0)),"")),DATE(VALUE(LEFT(IFERROR(INDEX($A300:$Y300,MATCH(Lists!$J$3,$A$1:$Y$1,0)),""),4)),VALUE(MID(IFERROR(INDEX($A300:$Y300,MATCH(Lists!$J$3,$A$1:$Y$1,0)),""),6,2)),VALUE(MID(IFERROR(INDEX($A300:$Y300,MATCH(Lists!$J$3,$A$1:$Y$1,0)),""),9,2)))),""))</f>
        <v/>
      </c>
      <c r="AH300" s="22">
        <f>IF(AE300="",0,1)</f>
        <v/>
      </c>
    </row>
    <row r="301">
      <c r="Z301" s="28" t="n"/>
      <c r="AA301" s="23" t="n"/>
      <c r="AB301" s="23" t="n"/>
      <c r="AC301" s="31" t="n"/>
      <c r="AD301" s="28" t="n"/>
      <c r="AE301" s="22">
        <f>IF(COUNTA($A301:$Y301)=0,"",IF(IFERROR(IF(TRIM(IFERROR(INDEX($A301:$Y301,MATCH(Lists!$J$4,$A$1:$Y$1,0)),"")&amp;"")="0","",TRIM(IFERROR(INDEX($A301:$Y301,MATCH(Lists!$J$4,$A$1:$Y$1,0)),"")&amp;"")),"")&lt;&gt;"",LOWER(IFERROR(IF(TRIM(IFERROR(INDEX($A301:$Y301,MATCH(Lists!$J$4,$A$1:$Y$1,0)),"")&amp;"")="0","",TRIM(IFERROR(INDEX($A301:$Y301,MATCH(Lists!$J$4,$A$1:$Y$1,0)),"")&amp;"")),"")),IF(IFERROR(IF(TRIM(IFERROR(INDEX($A301:$Y301,MATCH(Lists!$J$5,$A$1:$Y$1,0)),"")&amp;"")="0","",TRIM(IFERROR(INDEX($A301:$Y301,MATCH(Lists!$J$5,$A$1:$Y$1,0)),"")&amp;"")),"")&lt;&gt;"",IFERROR(IF(TRIM(IFERROR(INDEX($A301:$Y301,MATCH(Lists!$J$5,$A$1:$Y$1,0)),"")&amp;"")="0","",TRIM(IFERROR(INDEX($A301:$Y301,MATCH(Lists!$J$5,$A$1:$Y$1,0)),"")&amp;"")),""),"(unknown)")))</f>
        <v/>
      </c>
      <c r="AF301" s="22">
        <f>IF(AE301="","",IF(IFERROR(IF(TRIM(IFERROR(INDEX($A301:$Y301,MATCH(Lists!$J$6,$A$1:$Y$1,0)),"")&amp;"")="0","",TRIM(IFERROR(INDEX($A301:$Y301,MATCH(Lists!$J$6,$A$1:$Y$1,0)),"")&amp;"")),"")=Lists!$J$7,1,0))</f>
        <v/>
      </c>
      <c r="AG301" s="30">
        <f>IF(AE301="","",IFERROR(IF(ISNUMBER(IFERROR(INDEX($A301:$Y301,MATCH(Lists!$J$3,$A$1:$Y$1,0)),"")),INT(IFERROR(INDEX($A301:$Y301,MATCH(Lists!$J$3,$A$1:$Y$1,0)),"")),DATE(VALUE(LEFT(IFERROR(INDEX($A301:$Y301,MATCH(Lists!$J$3,$A$1:$Y$1,0)),""),4)),VALUE(MID(IFERROR(INDEX($A301:$Y301,MATCH(Lists!$J$3,$A$1:$Y$1,0)),""),6,2)),VALUE(MID(IFERROR(INDEX($A301:$Y301,MATCH(Lists!$J$3,$A$1:$Y$1,0)),""),9,2)))),""))</f>
        <v/>
      </c>
      <c r="AH301" s="22">
        <f>IF(AE301="",0,1)</f>
        <v/>
      </c>
    </row>
    <row r="302">
      <c r="Z302" s="28" t="n"/>
      <c r="AA302" s="23" t="n"/>
      <c r="AB302" s="23" t="n"/>
      <c r="AC302" s="31" t="n"/>
      <c r="AD302" s="28" t="n"/>
      <c r="AE302" s="22">
        <f>IF(COUNTA($A302:$Y302)=0,"",IF(IFERROR(IF(TRIM(IFERROR(INDEX($A302:$Y302,MATCH(Lists!$J$4,$A$1:$Y$1,0)),"")&amp;"")="0","",TRIM(IFERROR(INDEX($A302:$Y302,MATCH(Lists!$J$4,$A$1:$Y$1,0)),"")&amp;"")),"")&lt;&gt;"",LOWER(IFERROR(IF(TRIM(IFERROR(INDEX($A302:$Y302,MATCH(Lists!$J$4,$A$1:$Y$1,0)),"")&amp;"")="0","",TRIM(IFERROR(INDEX($A302:$Y302,MATCH(Lists!$J$4,$A$1:$Y$1,0)),"")&amp;"")),"")),IF(IFERROR(IF(TRIM(IFERROR(INDEX($A302:$Y302,MATCH(Lists!$J$5,$A$1:$Y$1,0)),"")&amp;"")="0","",TRIM(IFERROR(INDEX($A302:$Y302,MATCH(Lists!$J$5,$A$1:$Y$1,0)),"")&amp;"")),"")&lt;&gt;"",IFERROR(IF(TRIM(IFERROR(INDEX($A302:$Y302,MATCH(Lists!$J$5,$A$1:$Y$1,0)),"")&amp;"")="0","",TRIM(IFERROR(INDEX($A302:$Y302,MATCH(Lists!$J$5,$A$1:$Y$1,0)),"")&amp;"")),""),"(unknown)")))</f>
        <v/>
      </c>
      <c r="AF302" s="22">
        <f>IF(AE302="","",IF(IFERROR(IF(TRIM(IFERROR(INDEX($A302:$Y302,MATCH(Lists!$J$6,$A$1:$Y$1,0)),"")&amp;"")="0","",TRIM(IFERROR(INDEX($A302:$Y302,MATCH(Lists!$J$6,$A$1:$Y$1,0)),"")&amp;"")),"")=Lists!$J$7,1,0))</f>
        <v/>
      </c>
      <c r="AG302" s="30">
        <f>IF(AE302="","",IFERROR(IF(ISNUMBER(IFERROR(INDEX($A302:$Y302,MATCH(Lists!$J$3,$A$1:$Y$1,0)),"")),INT(IFERROR(INDEX($A302:$Y302,MATCH(Lists!$J$3,$A$1:$Y$1,0)),"")),DATE(VALUE(LEFT(IFERROR(INDEX($A302:$Y302,MATCH(Lists!$J$3,$A$1:$Y$1,0)),""),4)),VALUE(MID(IFERROR(INDEX($A302:$Y302,MATCH(Lists!$J$3,$A$1:$Y$1,0)),""),6,2)),VALUE(MID(IFERROR(INDEX($A302:$Y302,MATCH(Lists!$J$3,$A$1:$Y$1,0)),""),9,2)))),""))</f>
        <v/>
      </c>
      <c r="AH302" s="22">
        <f>IF(AE302="",0,1)</f>
        <v/>
      </c>
    </row>
    <row r="303">
      <c r="Z303" s="28" t="n"/>
      <c r="AA303" s="23" t="n"/>
      <c r="AB303" s="23" t="n"/>
      <c r="AC303" s="31" t="n"/>
      <c r="AD303" s="28" t="n"/>
      <c r="AE303" s="22">
        <f>IF(COUNTA($A303:$Y303)=0,"",IF(IFERROR(IF(TRIM(IFERROR(INDEX($A303:$Y303,MATCH(Lists!$J$4,$A$1:$Y$1,0)),"")&amp;"")="0","",TRIM(IFERROR(INDEX($A303:$Y303,MATCH(Lists!$J$4,$A$1:$Y$1,0)),"")&amp;"")),"")&lt;&gt;"",LOWER(IFERROR(IF(TRIM(IFERROR(INDEX($A303:$Y303,MATCH(Lists!$J$4,$A$1:$Y$1,0)),"")&amp;"")="0","",TRIM(IFERROR(INDEX($A303:$Y303,MATCH(Lists!$J$4,$A$1:$Y$1,0)),"")&amp;"")),"")),IF(IFERROR(IF(TRIM(IFERROR(INDEX($A303:$Y303,MATCH(Lists!$J$5,$A$1:$Y$1,0)),"")&amp;"")="0","",TRIM(IFERROR(INDEX($A303:$Y303,MATCH(Lists!$J$5,$A$1:$Y$1,0)),"")&amp;"")),"")&lt;&gt;"",IFERROR(IF(TRIM(IFERROR(INDEX($A303:$Y303,MATCH(Lists!$J$5,$A$1:$Y$1,0)),"")&amp;"")="0","",TRIM(IFERROR(INDEX($A303:$Y303,MATCH(Lists!$J$5,$A$1:$Y$1,0)),"")&amp;"")),""),"(unknown)")))</f>
        <v/>
      </c>
      <c r="AF303" s="22">
        <f>IF(AE303="","",IF(IFERROR(IF(TRIM(IFERROR(INDEX($A303:$Y303,MATCH(Lists!$J$6,$A$1:$Y$1,0)),"")&amp;"")="0","",TRIM(IFERROR(INDEX($A303:$Y303,MATCH(Lists!$J$6,$A$1:$Y$1,0)),"")&amp;"")),"")=Lists!$J$7,1,0))</f>
        <v/>
      </c>
      <c r="AG303" s="30">
        <f>IF(AE303="","",IFERROR(IF(ISNUMBER(IFERROR(INDEX($A303:$Y303,MATCH(Lists!$J$3,$A$1:$Y$1,0)),"")),INT(IFERROR(INDEX($A303:$Y303,MATCH(Lists!$J$3,$A$1:$Y$1,0)),"")),DATE(VALUE(LEFT(IFERROR(INDEX($A303:$Y303,MATCH(Lists!$J$3,$A$1:$Y$1,0)),""),4)),VALUE(MID(IFERROR(INDEX($A303:$Y303,MATCH(Lists!$J$3,$A$1:$Y$1,0)),""),6,2)),VALUE(MID(IFERROR(INDEX($A303:$Y303,MATCH(Lists!$J$3,$A$1:$Y$1,0)),""),9,2)))),""))</f>
        <v/>
      </c>
      <c r="AH303" s="22">
        <f>IF(AE303="",0,1)</f>
        <v/>
      </c>
    </row>
    <row r="304">
      <c r="Z304" s="28" t="n"/>
      <c r="AA304" s="23" t="n"/>
      <c r="AB304" s="23" t="n"/>
      <c r="AC304" s="31" t="n"/>
      <c r="AD304" s="28" t="n"/>
      <c r="AE304" s="22">
        <f>IF(COUNTA($A304:$Y304)=0,"",IF(IFERROR(IF(TRIM(IFERROR(INDEX($A304:$Y304,MATCH(Lists!$J$4,$A$1:$Y$1,0)),"")&amp;"")="0","",TRIM(IFERROR(INDEX($A304:$Y304,MATCH(Lists!$J$4,$A$1:$Y$1,0)),"")&amp;"")),"")&lt;&gt;"",LOWER(IFERROR(IF(TRIM(IFERROR(INDEX($A304:$Y304,MATCH(Lists!$J$4,$A$1:$Y$1,0)),"")&amp;"")="0","",TRIM(IFERROR(INDEX($A304:$Y304,MATCH(Lists!$J$4,$A$1:$Y$1,0)),"")&amp;"")),"")),IF(IFERROR(IF(TRIM(IFERROR(INDEX($A304:$Y304,MATCH(Lists!$J$5,$A$1:$Y$1,0)),"")&amp;"")="0","",TRIM(IFERROR(INDEX($A304:$Y304,MATCH(Lists!$J$5,$A$1:$Y$1,0)),"")&amp;"")),"")&lt;&gt;"",IFERROR(IF(TRIM(IFERROR(INDEX($A304:$Y304,MATCH(Lists!$J$5,$A$1:$Y$1,0)),"")&amp;"")="0","",TRIM(IFERROR(INDEX($A304:$Y304,MATCH(Lists!$J$5,$A$1:$Y$1,0)),"")&amp;"")),""),"(unknown)")))</f>
        <v/>
      </c>
      <c r="AF304" s="22">
        <f>IF(AE304="","",IF(IFERROR(IF(TRIM(IFERROR(INDEX($A304:$Y304,MATCH(Lists!$J$6,$A$1:$Y$1,0)),"")&amp;"")="0","",TRIM(IFERROR(INDEX($A304:$Y304,MATCH(Lists!$J$6,$A$1:$Y$1,0)),"")&amp;"")),"")=Lists!$J$7,1,0))</f>
        <v/>
      </c>
      <c r="AG304" s="30">
        <f>IF(AE304="","",IFERROR(IF(ISNUMBER(IFERROR(INDEX($A304:$Y304,MATCH(Lists!$J$3,$A$1:$Y$1,0)),"")),INT(IFERROR(INDEX($A304:$Y304,MATCH(Lists!$J$3,$A$1:$Y$1,0)),"")),DATE(VALUE(LEFT(IFERROR(INDEX($A304:$Y304,MATCH(Lists!$J$3,$A$1:$Y$1,0)),""),4)),VALUE(MID(IFERROR(INDEX($A304:$Y304,MATCH(Lists!$J$3,$A$1:$Y$1,0)),""),6,2)),VALUE(MID(IFERROR(INDEX($A304:$Y304,MATCH(Lists!$J$3,$A$1:$Y$1,0)),""),9,2)))),""))</f>
        <v/>
      </c>
      <c r="AH304" s="22">
        <f>IF(AE304="",0,1)</f>
        <v/>
      </c>
    </row>
    <row r="305">
      <c r="Z305" s="28" t="n"/>
      <c r="AA305" s="23" t="n"/>
      <c r="AB305" s="23" t="n"/>
      <c r="AC305" s="31" t="n"/>
      <c r="AD305" s="28" t="n"/>
      <c r="AE305" s="22">
        <f>IF(COUNTA($A305:$Y305)=0,"",IF(IFERROR(IF(TRIM(IFERROR(INDEX($A305:$Y305,MATCH(Lists!$J$4,$A$1:$Y$1,0)),"")&amp;"")="0","",TRIM(IFERROR(INDEX($A305:$Y305,MATCH(Lists!$J$4,$A$1:$Y$1,0)),"")&amp;"")),"")&lt;&gt;"",LOWER(IFERROR(IF(TRIM(IFERROR(INDEX($A305:$Y305,MATCH(Lists!$J$4,$A$1:$Y$1,0)),"")&amp;"")="0","",TRIM(IFERROR(INDEX($A305:$Y305,MATCH(Lists!$J$4,$A$1:$Y$1,0)),"")&amp;"")),"")),IF(IFERROR(IF(TRIM(IFERROR(INDEX($A305:$Y305,MATCH(Lists!$J$5,$A$1:$Y$1,0)),"")&amp;"")="0","",TRIM(IFERROR(INDEX($A305:$Y305,MATCH(Lists!$J$5,$A$1:$Y$1,0)),"")&amp;"")),"")&lt;&gt;"",IFERROR(IF(TRIM(IFERROR(INDEX($A305:$Y305,MATCH(Lists!$J$5,$A$1:$Y$1,0)),"")&amp;"")="0","",TRIM(IFERROR(INDEX($A305:$Y305,MATCH(Lists!$J$5,$A$1:$Y$1,0)),"")&amp;"")),""),"(unknown)")))</f>
        <v/>
      </c>
      <c r="AF305" s="22">
        <f>IF(AE305="","",IF(IFERROR(IF(TRIM(IFERROR(INDEX($A305:$Y305,MATCH(Lists!$J$6,$A$1:$Y$1,0)),"")&amp;"")="0","",TRIM(IFERROR(INDEX($A305:$Y305,MATCH(Lists!$J$6,$A$1:$Y$1,0)),"")&amp;"")),"")=Lists!$J$7,1,0))</f>
        <v/>
      </c>
      <c r="AG305" s="30">
        <f>IF(AE305="","",IFERROR(IF(ISNUMBER(IFERROR(INDEX($A305:$Y305,MATCH(Lists!$J$3,$A$1:$Y$1,0)),"")),INT(IFERROR(INDEX($A305:$Y305,MATCH(Lists!$J$3,$A$1:$Y$1,0)),"")),DATE(VALUE(LEFT(IFERROR(INDEX($A305:$Y305,MATCH(Lists!$J$3,$A$1:$Y$1,0)),""),4)),VALUE(MID(IFERROR(INDEX($A305:$Y305,MATCH(Lists!$J$3,$A$1:$Y$1,0)),""),6,2)),VALUE(MID(IFERROR(INDEX($A305:$Y305,MATCH(Lists!$J$3,$A$1:$Y$1,0)),""),9,2)))),""))</f>
        <v/>
      </c>
      <c r="AH305" s="22">
        <f>IF(AE305="",0,1)</f>
        <v/>
      </c>
    </row>
    <row r="306">
      <c r="Z306" s="28" t="n"/>
      <c r="AA306" s="23" t="n"/>
      <c r="AB306" s="23" t="n"/>
      <c r="AC306" s="31" t="n"/>
      <c r="AD306" s="28" t="n"/>
      <c r="AE306" s="22">
        <f>IF(COUNTA($A306:$Y306)=0,"",IF(IFERROR(IF(TRIM(IFERROR(INDEX($A306:$Y306,MATCH(Lists!$J$4,$A$1:$Y$1,0)),"")&amp;"")="0","",TRIM(IFERROR(INDEX($A306:$Y306,MATCH(Lists!$J$4,$A$1:$Y$1,0)),"")&amp;"")),"")&lt;&gt;"",LOWER(IFERROR(IF(TRIM(IFERROR(INDEX($A306:$Y306,MATCH(Lists!$J$4,$A$1:$Y$1,0)),"")&amp;"")="0","",TRIM(IFERROR(INDEX($A306:$Y306,MATCH(Lists!$J$4,$A$1:$Y$1,0)),"")&amp;"")),"")),IF(IFERROR(IF(TRIM(IFERROR(INDEX($A306:$Y306,MATCH(Lists!$J$5,$A$1:$Y$1,0)),"")&amp;"")="0","",TRIM(IFERROR(INDEX($A306:$Y306,MATCH(Lists!$J$5,$A$1:$Y$1,0)),"")&amp;"")),"")&lt;&gt;"",IFERROR(IF(TRIM(IFERROR(INDEX($A306:$Y306,MATCH(Lists!$J$5,$A$1:$Y$1,0)),"")&amp;"")="0","",TRIM(IFERROR(INDEX($A306:$Y306,MATCH(Lists!$J$5,$A$1:$Y$1,0)),"")&amp;"")),""),"(unknown)")))</f>
        <v/>
      </c>
      <c r="AF306" s="22">
        <f>IF(AE306="","",IF(IFERROR(IF(TRIM(IFERROR(INDEX($A306:$Y306,MATCH(Lists!$J$6,$A$1:$Y$1,0)),"")&amp;"")="0","",TRIM(IFERROR(INDEX($A306:$Y306,MATCH(Lists!$J$6,$A$1:$Y$1,0)),"")&amp;"")),"")=Lists!$J$7,1,0))</f>
        <v/>
      </c>
      <c r="AG306" s="30">
        <f>IF(AE306="","",IFERROR(IF(ISNUMBER(IFERROR(INDEX($A306:$Y306,MATCH(Lists!$J$3,$A$1:$Y$1,0)),"")),INT(IFERROR(INDEX($A306:$Y306,MATCH(Lists!$J$3,$A$1:$Y$1,0)),"")),DATE(VALUE(LEFT(IFERROR(INDEX($A306:$Y306,MATCH(Lists!$J$3,$A$1:$Y$1,0)),""),4)),VALUE(MID(IFERROR(INDEX($A306:$Y306,MATCH(Lists!$J$3,$A$1:$Y$1,0)),""),6,2)),VALUE(MID(IFERROR(INDEX($A306:$Y306,MATCH(Lists!$J$3,$A$1:$Y$1,0)),""),9,2)))),""))</f>
        <v/>
      </c>
      <c r="AH306" s="22">
        <f>IF(AE306="",0,1)</f>
        <v/>
      </c>
    </row>
    <row r="307">
      <c r="Z307" s="28" t="n"/>
      <c r="AA307" s="23" t="n"/>
      <c r="AB307" s="23" t="n"/>
      <c r="AC307" s="31" t="n"/>
      <c r="AD307" s="28" t="n"/>
      <c r="AE307" s="22">
        <f>IF(COUNTA($A307:$Y307)=0,"",IF(IFERROR(IF(TRIM(IFERROR(INDEX($A307:$Y307,MATCH(Lists!$J$4,$A$1:$Y$1,0)),"")&amp;"")="0","",TRIM(IFERROR(INDEX($A307:$Y307,MATCH(Lists!$J$4,$A$1:$Y$1,0)),"")&amp;"")),"")&lt;&gt;"",LOWER(IFERROR(IF(TRIM(IFERROR(INDEX($A307:$Y307,MATCH(Lists!$J$4,$A$1:$Y$1,0)),"")&amp;"")="0","",TRIM(IFERROR(INDEX($A307:$Y307,MATCH(Lists!$J$4,$A$1:$Y$1,0)),"")&amp;"")),"")),IF(IFERROR(IF(TRIM(IFERROR(INDEX($A307:$Y307,MATCH(Lists!$J$5,$A$1:$Y$1,0)),"")&amp;"")="0","",TRIM(IFERROR(INDEX($A307:$Y307,MATCH(Lists!$J$5,$A$1:$Y$1,0)),"")&amp;"")),"")&lt;&gt;"",IFERROR(IF(TRIM(IFERROR(INDEX($A307:$Y307,MATCH(Lists!$J$5,$A$1:$Y$1,0)),"")&amp;"")="0","",TRIM(IFERROR(INDEX($A307:$Y307,MATCH(Lists!$J$5,$A$1:$Y$1,0)),"")&amp;"")),""),"(unknown)")))</f>
        <v/>
      </c>
      <c r="AF307" s="22">
        <f>IF(AE307="","",IF(IFERROR(IF(TRIM(IFERROR(INDEX($A307:$Y307,MATCH(Lists!$J$6,$A$1:$Y$1,0)),"")&amp;"")="0","",TRIM(IFERROR(INDEX($A307:$Y307,MATCH(Lists!$J$6,$A$1:$Y$1,0)),"")&amp;"")),"")=Lists!$J$7,1,0))</f>
        <v/>
      </c>
      <c r="AG307" s="30">
        <f>IF(AE307="","",IFERROR(IF(ISNUMBER(IFERROR(INDEX($A307:$Y307,MATCH(Lists!$J$3,$A$1:$Y$1,0)),"")),INT(IFERROR(INDEX($A307:$Y307,MATCH(Lists!$J$3,$A$1:$Y$1,0)),"")),DATE(VALUE(LEFT(IFERROR(INDEX($A307:$Y307,MATCH(Lists!$J$3,$A$1:$Y$1,0)),""),4)),VALUE(MID(IFERROR(INDEX($A307:$Y307,MATCH(Lists!$J$3,$A$1:$Y$1,0)),""),6,2)),VALUE(MID(IFERROR(INDEX($A307:$Y307,MATCH(Lists!$J$3,$A$1:$Y$1,0)),""),9,2)))),""))</f>
        <v/>
      </c>
      <c r="AH307" s="22">
        <f>IF(AE307="",0,1)</f>
        <v/>
      </c>
    </row>
    <row r="308">
      <c r="Z308" s="28" t="n"/>
      <c r="AA308" s="23" t="n"/>
      <c r="AB308" s="23" t="n"/>
      <c r="AC308" s="31" t="n"/>
      <c r="AD308" s="28" t="n"/>
      <c r="AE308" s="22">
        <f>IF(COUNTA($A308:$Y308)=0,"",IF(IFERROR(IF(TRIM(IFERROR(INDEX($A308:$Y308,MATCH(Lists!$J$4,$A$1:$Y$1,0)),"")&amp;"")="0","",TRIM(IFERROR(INDEX($A308:$Y308,MATCH(Lists!$J$4,$A$1:$Y$1,0)),"")&amp;"")),"")&lt;&gt;"",LOWER(IFERROR(IF(TRIM(IFERROR(INDEX($A308:$Y308,MATCH(Lists!$J$4,$A$1:$Y$1,0)),"")&amp;"")="0","",TRIM(IFERROR(INDEX($A308:$Y308,MATCH(Lists!$J$4,$A$1:$Y$1,0)),"")&amp;"")),"")),IF(IFERROR(IF(TRIM(IFERROR(INDEX($A308:$Y308,MATCH(Lists!$J$5,$A$1:$Y$1,0)),"")&amp;"")="0","",TRIM(IFERROR(INDEX($A308:$Y308,MATCH(Lists!$J$5,$A$1:$Y$1,0)),"")&amp;"")),"")&lt;&gt;"",IFERROR(IF(TRIM(IFERROR(INDEX($A308:$Y308,MATCH(Lists!$J$5,$A$1:$Y$1,0)),"")&amp;"")="0","",TRIM(IFERROR(INDEX($A308:$Y308,MATCH(Lists!$J$5,$A$1:$Y$1,0)),"")&amp;"")),""),"(unknown)")))</f>
        <v/>
      </c>
      <c r="AF308" s="22">
        <f>IF(AE308="","",IF(IFERROR(IF(TRIM(IFERROR(INDEX($A308:$Y308,MATCH(Lists!$J$6,$A$1:$Y$1,0)),"")&amp;"")="0","",TRIM(IFERROR(INDEX($A308:$Y308,MATCH(Lists!$J$6,$A$1:$Y$1,0)),"")&amp;"")),"")=Lists!$J$7,1,0))</f>
        <v/>
      </c>
      <c r="AG308" s="30">
        <f>IF(AE308="","",IFERROR(IF(ISNUMBER(IFERROR(INDEX($A308:$Y308,MATCH(Lists!$J$3,$A$1:$Y$1,0)),"")),INT(IFERROR(INDEX($A308:$Y308,MATCH(Lists!$J$3,$A$1:$Y$1,0)),"")),DATE(VALUE(LEFT(IFERROR(INDEX($A308:$Y308,MATCH(Lists!$J$3,$A$1:$Y$1,0)),""),4)),VALUE(MID(IFERROR(INDEX($A308:$Y308,MATCH(Lists!$J$3,$A$1:$Y$1,0)),""),6,2)),VALUE(MID(IFERROR(INDEX($A308:$Y308,MATCH(Lists!$J$3,$A$1:$Y$1,0)),""),9,2)))),""))</f>
        <v/>
      </c>
      <c r="AH308" s="22">
        <f>IF(AE308="",0,1)</f>
        <v/>
      </c>
    </row>
    <row r="309">
      <c r="Z309" s="28" t="n"/>
      <c r="AA309" s="23" t="n"/>
      <c r="AB309" s="23" t="n"/>
      <c r="AC309" s="31" t="n"/>
      <c r="AD309" s="28" t="n"/>
      <c r="AE309" s="22">
        <f>IF(COUNTA($A309:$Y309)=0,"",IF(IFERROR(IF(TRIM(IFERROR(INDEX($A309:$Y309,MATCH(Lists!$J$4,$A$1:$Y$1,0)),"")&amp;"")="0","",TRIM(IFERROR(INDEX($A309:$Y309,MATCH(Lists!$J$4,$A$1:$Y$1,0)),"")&amp;"")),"")&lt;&gt;"",LOWER(IFERROR(IF(TRIM(IFERROR(INDEX($A309:$Y309,MATCH(Lists!$J$4,$A$1:$Y$1,0)),"")&amp;"")="0","",TRIM(IFERROR(INDEX($A309:$Y309,MATCH(Lists!$J$4,$A$1:$Y$1,0)),"")&amp;"")),"")),IF(IFERROR(IF(TRIM(IFERROR(INDEX($A309:$Y309,MATCH(Lists!$J$5,$A$1:$Y$1,0)),"")&amp;"")="0","",TRIM(IFERROR(INDEX($A309:$Y309,MATCH(Lists!$J$5,$A$1:$Y$1,0)),"")&amp;"")),"")&lt;&gt;"",IFERROR(IF(TRIM(IFERROR(INDEX($A309:$Y309,MATCH(Lists!$J$5,$A$1:$Y$1,0)),"")&amp;"")="0","",TRIM(IFERROR(INDEX($A309:$Y309,MATCH(Lists!$J$5,$A$1:$Y$1,0)),"")&amp;"")),""),"(unknown)")))</f>
        <v/>
      </c>
      <c r="AF309" s="22">
        <f>IF(AE309="","",IF(IFERROR(IF(TRIM(IFERROR(INDEX($A309:$Y309,MATCH(Lists!$J$6,$A$1:$Y$1,0)),"")&amp;"")="0","",TRIM(IFERROR(INDEX($A309:$Y309,MATCH(Lists!$J$6,$A$1:$Y$1,0)),"")&amp;"")),"")=Lists!$J$7,1,0))</f>
        <v/>
      </c>
      <c r="AG309" s="30">
        <f>IF(AE309="","",IFERROR(IF(ISNUMBER(IFERROR(INDEX($A309:$Y309,MATCH(Lists!$J$3,$A$1:$Y$1,0)),"")),INT(IFERROR(INDEX($A309:$Y309,MATCH(Lists!$J$3,$A$1:$Y$1,0)),"")),DATE(VALUE(LEFT(IFERROR(INDEX($A309:$Y309,MATCH(Lists!$J$3,$A$1:$Y$1,0)),""),4)),VALUE(MID(IFERROR(INDEX($A309:$Y309,MATCH(Lists!$J$3,$A$1:$Y$1,0)),""),6,2)),VALUE(MID(IFERROR(INDEX($A309:$Y309,MATCH(Lists!$J$3,$A$1:$Y$1,0)),""),9,2)))),""))</f>
        <v/>
      </c>
      <c r="AH309" s="22">
        <f>IF(AE309="",0,1)</f>
        <v/>
      </c>
    </row>
    <row r="310">
      <c r="Z310" s="28" t="n"/>
      <c r="AA310" s="23" t="n"/>
      <c r="AB310" s="23" t="n"/>
      <c r="AC310" s="31" t="n"/>
      <c r="AD310" s="28" t="n"/>
      <c r="AE310" s="22">
        <f>IF(COUNTA($A310:$Y310)=0,"",IF(IFERROR(IF(TRIM(IFERROR(INDEX($A310:$Y310,MATCH(Lists!$J$4,$A$1:$Y$1,0)),"")&amp;"")="0","",TRIM(IFERROR(INDEX($A310:$Y310,MATCH(Lists!$J$4,$A$1:$Y$1,0)),"")&amp;"")),"")&lt;&gt;"",LOWER(IFERROR(IF(TRIM(IFERROR(INDEX($A310:$Y310,MATCH(Lists!$J$4,$A$1:$Y$1,0)),"")&amp;"")="0","",TRIM(IFERROR(INDEX($A310:$Y310,MATCH(Lists!$J$4,$A$1:$Y$1,0)),"")&amp;"")),"")),IF(IFERROR(IF(TRIM(IFERROR(INDEX($A310:$Y310,MATCH(Lists!$J$5,$A$1:$Y$1,0)),"")&amp;"")="0","",TRIM(IFERROR(INDEX($A310:$Y310,MATCH(Lists!$J$5,$A$1:$Y$1,0)),"")&amp;"")),"")&lt;&gt;"",IFERROR(IF(TRIM(IFERROR(INDEX($A310:$Y310,MATCH(Lists!$J$5,$A$1:$Y$1,0)),"")&amp;"")="0","",TRIM(IFERROR(INDEX($A310:$Y310,MATCH(Lists!$J$5,$A$1:$Y$1,0)),"")&amp;"")),""),"(unknown)")))</f>
        <v/>
      </c>
      <c r="AF310" s="22">
        <f>IF(AE310="","",IF(IFERROR(IF(TRIM(IFERROR(INDEX($A310:$Y310,MATCH(Lists!$J$6,$A$1:$Y$1,0)),"")&amp;"")="0","",TRIM(IFERROR(INDEX($A310:$Y310,MATCH(Lists!$J$6,$A$1:$Y$1,0)),"")&amp;"")),"")=Lists!$J$7,1,0))</f>
        <v/>
      </c>
      <c r="AG310" s="30">
        <f>IF(AE310="","",IFERROR(IF(ISNUMBER(IFERROR(INDEX($A310:$Y310,MATCH(Lists!$J$3,$A$1:$Y$1,0)),"")),INT(IFERROR(INDEX($A310:$Y310,MATCH(Lists!$J$3,$A$1:$Y$1,0)),"")),DATE(VALUE(LEFT(IFERROR(INDEX($A310:$Y310,MATCH(Lists!$J$3,$A$1:$Y$1,0)),""),4)),VALUE(MID(IFERROR(INDEX($A310:$Y310,MATCH(Lists!$J$3,$A$1:$Y$1,0)),""),6,2)),VALUE(MID(IFERROR(INDEX($A310:$Y310,MATCH(Lists!$J$3,$A$1:$Y$1,0)),""),9,2)))),""))</f>
        <v/>
      </c>
      <c r="AH310" s="22">
        <f>IF(AE310="",0,1)</f>
        <v/>
      </c>
    </row>
    <row r="311">
      <c r="Z311" s="28" t="n"/>
      <c r="AA311" s="23" t="n"/>
      <c r="AB311" s="23" t="n"/>
      <c r="AC311" s="31" t="n"/>
      <c r="AD311" s="28" t="n"/>
      <c r="AE311" s="22">
        <f>IF(COUNTA($A311:$Y311)=0,"",IF(IFERROR(IF(TRIM(IFERROR(INDEX($A311:$Y311,MATCH(Lists!$J$4,$A$1:$Y$1,0)),"")&amp;"")="0","",TRIM(IFERROR(INDEX($A311:$Y311,MATCH(Lists!$J$4,$A$1:$Y$1,0)),"")&amp;"")),"")&lt;&gt;"",LOWER(IFERROR(IF(TRIM(IFERROR(INDEX($A311:$Y311,MATCH(Lists!$J$4,$A$1:$Y$1,0)),"")&amp;"")="0","",TRIM(IFERROR(INDEX($A311:$Y311,MATCH(Lists!$J$4,$A$1:$Y$1,0)),"")&amp;"")),"")),IF(IFERROR(IF(TRIM(IFERROR(INDEX($A311:$Y311,MATCH(Lists!$J$5,$A$1:$Y$1,0)),"")&amp;"")="0","",TRIM(IFERROR(INDEX($A311:$Y311,MATCH(Lists!$J$5,$A$1:$Y$1,0)),"")&amp;"")),"")&lt;&gt;"",IFERROR(IF(TRIM(IFERROR(INDEX($A311:$Y311,MATCH(Lists!$J$5,$A$1:$Y$1,0)),"")&amp;"")="0","",TRIM(IFERROR(INDEX($A311:$Y311,MATCH(Lists!$J$5,$A$1:$Y$1,0)),"")&amp;"")),""),"(unknown)")))</f>
        <v/>
      </c>
      <c r="AF311" s="22">
        <f>IF(AE311="","",IF(IFERROR(IF(TRIM(IFERROR(INDEX($A311:$Y311,MATCH(Lists!$J$6,$A$1:$Y$1,0)),"")&amp;"")="0","",TRIM(IFERROR(INDEX($A311:$Y311,MATCH(Lists!$J$6,$A$1:$Y$1,0)),"")&amp;"")),"")=Lists!$J$7,1,0))</f>
        <v/>
      </c>
      <c r="AG311" s="30">
        <f>IF(AE311="","",IFERROR(IF(ISNUMBER(IFERROR(INDEX($A311:$Y311,MATCH(Lists!$J$3,$A$1:$Y$1,0)),"")),INT(IFERROR(INDEX($A311:$Y311,MATCH(Lists!$J$3,$A$1:$Y$1,0)),"")),DATE(VALUE(LEFT(IFERROR(INDEX($A311:$Y311,MATCH(Lists!$J$3,$A$1:$Y$1,0)),""),4)),VALUE(MID(IFERROR(INDEX($A311:$Y311,MATCH(Lists!$J$3,$A$1:$Y$1,0)),""),6,2)),VALUE(MID(IFERROR(INDEX($A311:$Y311,MATCH(Lists!$J$3,$A$1:$Y$1,0)),""),9,2)))),""))</f>
        <v/>
      </c>
      <c r="AH311" s="22">
        <f>IF(AE311="",0,1)</f>
        <v/>
      </c>
    </row>
    <row r="312">
      <c r="Z312" s="28" t="n"/>
      <c r="AA312" s="23" t="n"/>
      <c r="AB312" s="23" t="n"/>
      <c r="AC312" s="31" t="n"/>
      <c r="AD312" s="28" t="n"/>
      <c r="AE312" s="22">
        <f>IF(COUNTA($A312:$Y312)=0,"",IF(IFERROR(IF(TRIM(IFERROR(INDEX($A312:$Y312,MATCH(Lists!$J$4,$A$1:$Y$1,0)),"")&amp;"")="0","",TRIM(IFERROR(INDEX($A312:$Y312,MATCH(Lists!$J$4,$A$1:$Y$1,0)),"")&amp;"")),"")&lt;&gt;"",LOWER(IFERROR(IF(TRIM(IFERROR(INDEX($A312:$Y312,MATCH(Lists!$J$4,$A$1:$Y$1,0)),"")&amp;"")="0","",TRIM(IFERROR(INDEX($A312:$Y312,MATCH(Lists!$J$4,$A$1:$Y$1,0)),"")&amp;"")),"")),IF(IFERROR(IF(TRIM(IFERROR(INDEX($A312:$Y312,MATCH(Lists!$J$5,$A$1:$Y$1,0)),"")&amp;"")="0","",TRIM(IFERROR(INDEX($A312:$Y312,MATCH(Lists!$J$5,$A$1:$Y$1,0)),"")&amp;"")),"")&lt;&gt;"",IFERROR(IF(TRIM(IFERROR(INDEX($A312:$Y312,MATCH(Lists!$J$5,$A$1:$Y$1,0)),"")&amp;"")="0","",TRIM(IFERROR(INDEX($A312:$Y312,MATCH(Lists!$J$5,$A$1:$Y$1,0)),"")&amp;"")),""),"(unknown)")))</f>
        <v/>
      </c>
      <c r="AF312" s="22">
        <f>IF(AE312="","",IF(IFERROR(IF(TRIM(IFERROR(INDEX($A312:$Y312,MATCH(Lists!$J$6,$A$1:$Y$1,0)),"")&amp;"")="0","",TRIM(IFERROR(INDEX($A312:$Y312,MATCH(Lists!$J$6,$A$1:$Y$1,0)),"")&amp;"")),"")=Lists!$J$7,1,0))</f>
        <v/>
      </c>
      <c r="AG312" s="30">
        <f>IF(AE312="","",IFERROR(IF(ISNUMBER(IFERROR(INDEX($A312:$Y312,MATCH(Lists!$J$3,$A$1:$Y$1,0)),"")),INT(IFERROR(INDEX($A312:$Y312,MATCH(Lists!$J$3,$A$1:$Y$1,0)),"")),DATE(VALUE(LEFT(IFERROR(INDEX($A312:$Y312,MATCH(Lists!$J$3,$A$1:$Y$1,0)),""),4)),VALUE(MID(IFERROR(INDEX($A312:$Y312,MATCH(Lists!$J$3,$A$1:$Y$1,0)),""),6,2)),VALUE(MID(IFERROR(INDEX($A312:$Y312,MATCH(Lists!$J$3,$A$1:$Y$1,0)),""),9,2)))),""))</f>
        <v/>
      </c>
      <c r="AH312" s="22">
        <f>IF(AE312="",0,1)</f>
        <v/>
      </c>
    </row>
    <row r="313">
      <c r="Z313" s="28" t="n"/>
      <c r="AA313" s="23" t="n"/>
      <c r="AB313" s="23" t="n"/>
      <c r="AC313" s="31" t="n"/>
      <c r="AD313" s="28" t="n"/>
      <c r="AE313" s="22">
        <f>IF(COUNTA($A313:$Y313)=0,"",IF(IFERROR(IF(TRIM(IFERROR(INDEX($A313:$Y313,MATCH(Lists!$J$4,$A$1:$Y$1,0)),"")&amp;"")="0","",TRIM(IFERROR(INDEX($A313:$Y313,MATCH(Lists!$J$4,$A$1:$Y$1,0)),"")&amp;"")),"")&lt;&gt;"",LOWER(IFERROR(IF(TRIM(IFERROR(INDEX($A313:$Y313,MATCH(Lists!$J$4,$A$1:$Y$1,0)),"")&amp;"")="0","",TRIM(IFERROR(INDEX($A313:$Y313,MATCH(Lists!$J$4,$A$1:$Y$1,0)),"")&amp;"")),"")),IF(IFERROR(IF(TRIM(IFERROR(INDEX($A313:$Y313,MATCH(Lists!$J$5,$A$1:$Y$1,0)),"")&amp;"")="0","",TRIM(IFERROR(INDEX($A313:$Y313,MATCH(Lists!$J$5,$A$1:$Y$1,0)),"")&amp;"")),"")&lt;&gt;"",IFERROR(IF(TRIM(IFERROR(INDEX($A313:$Y313,MATCH(Lists!$J$5,$A$1:$Y$1,0)),"")&amp;"")="0","",TRIM(IFERROR(INDEX($A313:$Y313,MATCH(Lists!$J$5,$A$1:$Y$1,0)),"")&amp;"")),""),"(unknown)")))</f>
        <v/>
      </c>
      <c r="AF313" s="22">
        <f>IF(AE313="","",IF(IFERROR(IF(TRIM(IFERROR(INDEX($A313:$Y313,MATCH(Lists!$J$6,$A$1:$Y$1,0)),"")&amp;"")="0","",TRIM(IFERROR(INDEX($A313:$Y313,MATCH(Lists!$J$6,$A$1:$Y$1,0)),"")&amp;"")),"")=Lists!$J$7,1,0))</f>
        <v/>
      </c>
      <c r="AG313" s="30">
        <f>IF(AE313="","",IFERROR(IF(ISNUMBER(IFERROR(INDEX($A313:$Y313,MATCH(Lists!$J$3,$A$1:$Y$1,0)),"")),INT(IFERROR(INDEX($A313:$Y313,MATCH(Lists!$J$3,$A$1:$Y$1,0)),"")),DATE(VALUE(LEFT(IFERROR(INDEX($A313:$Y313,MATCH(Lists!$J$3,$A$1:$Y$1,0)),""),4)),VALUE(MID(IFERROR(INDEX($A313:$Y313,MATCH(Lists!$J$3,$A$1:$Y$1,0)),""),6,2)),VALUE(MID(IFERROR(INDEX($A313:$Y313,MATCH(Lists!$J$3,$A$1:$Y$1,0)),""),9,2)))),""))</f>
        <v/>
      </c>
      <c r="AH313" s="22">
        <f>IF(AE313="",0,1)</f>
        <v/>
      </c>
    </row>
    <row r="314">
      <c r="Z314" s="28" t="n"/>
      <c r="AA314" s="23" t="n"/>
      <c r="AB314" s="23" t="n"/>
      <c r="AC314" s="31" t="n"/>
      <c r="AD314" s="28" t="n"/>
      <c r="AE314" s="22">
        <f>IF(COUNTA($A314:$Y314)=0,"",IF(IFERROR(IF(TRIM(IFERROR(INDEX($A314:$Y314,MATCH(Lists!$J$4,$A$1:$Y$1,0)),"")&amp;"")="0","",TRIM(IFERROR(INDEX($A314:$Y314,MATCH(Lists!$J$4,$A$1:$Y$1,0)),"")&amp;"")),"")&lt;&gt;"",LOWER(IFERROR(IF(TRIM(IFERROR(INDEX($A314:$Y314,MATCH(Lists!$J$4,$A$1:$Y$1,0)),"")&amp;"")="0","",TRIM(IFERROR(INDEX($A314:$Y314,MATCH(Lists!$J$4,$A$1:$Y$1,0)),"")&amp;"")),"")),IF(IFERROR(IF(TRIM(IFERROR(INDEX($A314:$Y314,MATCH(Lists!$J$5,$A$1:$Y$1,0)),"")&amp;"")="0","",TRIM(IFERROR(INDEX($A314:$Y314,MATCH(Lists!$J$5,$A$1:$Y$1,0)),"")&amp;"")),"")&lt;&gt;"",IFERROR(IF(TRIM(IFERROR(INDEX($A314:$Y314,MATCH(Lists!$J$5,$A$1:$Y$1,0)),"")&amp;"")="0","",TRIM(IFERROR(INDEX($A314:$Y314,MATCH(Lists!$J$5,$A$1:$Y$1,0)),"")&amp;"")),""),"(unknown)")))</f>
        <v/>
      </c>
      <c r="AF314" s="22">
        <f>IF(AE314="","",IF(IFERROR(IF(TRIM(IFERROR(INDEX($A314:$Y314,MATCH(Lists!$J$6,$A$1:$Y$1,0)),"")&amp;"")="0","",TRIM(IFERROR(INDEX($A314:$Y314,MATCH(Lists!$J$6,$A$1:$Y$1,0)),"")&amp;"")),"")=Lists!$J$7,1,0))</f>
        <v/>
      </c>
      <c r="AG314" s="30">
        <f>IF(AE314="","",IFERROR(IF(ISNUMBER(IFERROR(INDEX($A314:$Y314,MATCH(Lists!$J$3,$A$1:$Y$1,0)),"")),INT(IFERROR(INDEX($A314:$Y314,MATCH(Lists!$J$3,$A$1:$Y$1,0)),"")),DATE(VALUE(LEFT(IFERROR(INDEX($A314:$Y314,MATCH(Lists!$J$3,$A$1:$Y$1,0)),""),4)),VALUE(MID(IFERROR(INDEX($A314:$Y314,MATCH(Lists!$J$3,$A$1:$Y$1,0)),""),6,2)),VALUE(MID(IFERROR(INDEX($A314:$Y314,MATCH(Lists!$J$3,$A$1:$Y$1,0)),""),9,2)))),""))</f>
        <v/>
      </c>
      <c r="AH314" s="22">
        <f>IF(AE314="",0,1)</f>
        <v/>
      </c>
    </row>
    <row r="315">
      <c r="Z315" s="28" t="n"/>
      <c r="AA315" s="23" t="n"/>
      <c r="AB315" s="23" t="n"/>
      <c r="AC315" s="31" t="n"/>
      <c r="AD315" s="28" t="n"/>
      <c r="AE315" s="22">
        <f>IF(COUNTA($A315:$Y315)=0,"",IF(IFERROR(IF(TRIM(IFERROR(INDEX($A315:$Y315,MATCH(Lists!$J$4,$A$1:$Y$1,0)),"")&amp;"")="0","",TRIM(IFERROR(INDEX($A315:$Y315,MATCH(Lists!$J$4,$A$1:$Y$1,0)),"")&amp;"")),"")&lt;&gt;"",LOWER(IFERROR(IF(TRIM(IFERROR(INDEX($A315:$Y315,MATCH(Lists!$J$4,$A$1:$Y$1,0)),"")&amp;"")="0","",TRIM(IFERROR(INDEX($A315:$Y315,MATCH(Lists!$J$4,$A$1:$Y$1,0)),"")&amp;"")),"")),IF(IFERROR(IF(TRIM(IFERROR(INDEX($A315:$Y315,MATCH(Lists!$J$5,$A$1:$Y$1,0)),"")&amp;"")="0","",TRIM(IFERROR(INDEX($A315:$Y315,MATCH(Lists!$J$5,$A$1:$Y$1,0)),"")&amp;"")),"")&lt;&gt;"",IFERROR(IF(TRIM(IFERROR(INDEX($A315:$Y315,MATCH(Lists!$J$5,$A$1:$Y$1,0)),"")&amp;"")="0","",TRIM(IFERROR(INDEX($A315:$Y315,MATCH(Lists!$J$5,$A$1:$Y$1,0)),"")&amp;"")),""),"(unknown)")))</f>
        <v/>
      </c>
      <c r="AF315" s="22">
        <f>IF(AE315="","",IF(IFERROR(IF(TRIM(IFERROR(INDEX($A315:$Y315,MATCH(Lists!$J$6,$A$1:$Y$1,0)),"")&amp;"")="0","",TRIM(IFERROR(INDEX($A315:$Y315,MATCH(Lists!$J$6,$A$1:$Y$1,0)),"")&amp;"")),"")=Lists!$J$7,1,0))</f>
        <v/>
      </c>
      <c r="AG315" s="30">
        <f>IF(AE315="","",IFERROR(IF(ISNUMBER(IFERROR(INDEX($A315:$Y315,MATCH(Lists!$J$3,$A$1:$Y$1,0)),"")),INT(IFERROR(INDEX($A315:$Y315,MATCH(Lists!$J$3,$A$1:$Y$1,0)),"")),DATE(VALUE(LEFT(IFERROR(INDEX($A315:$Y315,MATCH(Lists!$J$3,$A$1:$Y$1,0)),""),4)),VALUE(MID(IFERROR(INDEX($A315:$Y315,MATCH(Lists!$J$3,$A$1:$Y$1,0)),""),6,2)),VALUE(MID(IFERROR(INDEX($A315:$Y315,MATCH(Lists!$J$3,$A$1:$Y$1,0)),""),9,2)))),""))</f>
        <v/>
      </c>
      <c r="AH315" s="22">
        <f>IF(AE315="",0,1)</f>
        <v/>
      </c>
    </row>
    <row r="316">
      <c r="Z316" s="28" t="n"/>
      <c r="AA316" s="23" t="n"/>
      <c r="AB316" s="23" t="n"/>
      <c r="AC316" s="31" t="n"/>
      <c r="AD316" s="28" t="n"/>
      <c r="AE316" s="22">
        <f>IF(COUNTA($A316:$Y316)=0,"",IF(IFERROR(IF(TRIM(IFERROR(INDEX($A316:$Y316,MATCH(Lists!$J$4,$A$1:$Y$1,0)),"")&amp;"")="0","",TRIM(IFERROR(INDEX($A316:$Y316,MATCH(Lists!$J$4,$A$1:$Y$1,0)),"")&amp;"")),"")&lt;&gt;"",LOWER(IFERROR(IF(TRIM(IFERROR(INDEX($A316:$Y316,MATCH(Lists!$J$4,$A$1:$Y$1,0)),"")&amp;"")="0","",TRIM(IFERROR(INDEX($A316:$Y316,MATCH(Lists!$J$4,$A$1:$Y$1,0)),"")&amp;"")),"")),IF(IFERROR(IF(TRIM(IFERROR(INDEX($A316:$Y316,MATCH(Lists!$J$5,$A$1:$Y$1,0)),"")&amp;"")="0","",TRIM(IFERROR(INDEX($A316:$Y316,MATCH(Lists!$J$5,$A$1:$Y$1,0)),"")&amp;"")),"")&lt;&gt;"",IFERROR(IF(TRIM(IFERROR(INDEX($A316:$Y316,MATCH(Lists!$J$5,$A$1:$Y$1,0)),"")&amp;"")="0","",TRIM(IFERROR(INDEX($A316:$Y316,MATCH(Lists!$J$5,$A$1:$Y$1,0)),"")&amp;"")),""),"(unknown)")))</f>
        <v/>
      </c>
      <c r="AF316" s="22">
        <f>IF(AE316="","",IF(IFERROR(IF(TRIM(IFERROR(INDEX($A316:$Y316,MATCH(Lists!$J$6,$A$1:$Y$1,0)),"")&amp;"")="0","",TRIM(IFERROR(INDEX($A316:$Y316,MATCH(Lists!$J$6,$A$1:$Y$1,0)),"")&amp;"")),"")=Lists!$J$7,1,0))</f>
        <v/>
      </c>
      <c r="AG316" s="30">
        <f>IF(AE316="","",IFERROR(IF(ISNUMBER(IFERROR(INDEX($A316:$Y316,MATCH(Lists!$J$3,$A$1:$Y$1,0)),"")),INT(IFERROR(INDEX($A316:$Y316,MATCH(Lists!$J$3,$A$1:$Y$1,0)),"")),DATE(VALUE(LEFT(IFERROR(INDEX($A316:$Y316,MATCH(Lists!$J$3,$A$1:$Y$1,0)),""),4)),VALUE(MID(IFERROR(INDEX($A316:$Y316,MATCH(Lists!$J$3,$A$1:$Y$1,0)),""),6,2)),VALUE(MID(IFERROR(INDEX($A316:$Y316,MATCH(Lists!$J$3,$A$1:$Y$1,0)),""),9,2)))),""))</f>
        <v/>
      </c>
      <c r="AH316" s="22">
        <f>IF(AE316="",0,1)</f>
        <v/>
      </c>
    </row>
    <row r="317">
      <c r="Z317" s="28" t="n"/>
      <c r="AA317" s="23" t="n"/>
      <c r="AB317" s="23" t="n"/>
      <c r="AC317" s="31" t="n"/>
      <c r="AD317" s="28" t="n"/>
      <c r="AE317" s="22">
        <f>IF(COUNTA($A317:$Y317)=0,"",IF(IFERROR(IF(TRIM(IFERROR(INDEX($A317:$Y317,MATCH(Lists!$J$4,$A$1:$Y$1,0)),"")&amp;"")="0","",TRIM(IFERROR(INDEX($A317:$Y317,MATCH(Lists!$J$4,$A$1:$Y$1,0)),"")&amp;"")),"")&lt;&gt;"",LOWER(IFERROR(IF(TRIM(IFERROR(INDEX($A317:$Y317,MATCH(Lists!$J$4,$A$1:$Y$1,0)),"")&amp;"")="0","",TRIM(IFERROR(INDEX($A317:$Y317,MATCH(Lists!$J$4,$A$1:$Y$1,0)),"")&amp;"")),"")),IF(IFERROR(IF(TRIM(IFERROR(INDEX($A317:$Y317,MATCH(Lists!$J$5,$A$1:$Y$1,0)),"")&amp;"")="0","",TRIM(IFERROR(INDEX($A317:$Y317,MATCH(Lists!$J$5,$A$1:$Y$1,0)),"")&amp;"")),"")&lt;&gt;"",IFERROR(IF(TRIM(IFERROR(INDEX($A317:$Y317,MATCH(Lists!$J$5,$A$1:$Y$1,0)),"")&amp;"")="0","",TRIM(IFERROR(INDEX($A317:$Y317,MATCH(Lists!$J$5,$A$1:$Y$1,0)),"")&amp;"")),""),"(unknown)")))</f>
        <v/>
      </c>
      <c r="AF317" s="22">
        <f>IF(AE317="","",IF(IFERROR(IF(TRIM(IFERROR(INDEX($A317:$Y317,MATCH(Lists!$J$6,$A$1:$Y$1,0)),"")&amp;"")="0","",TRIM(IFERROR(INDEX($A317:$Y317,MATCH(Lists!$J$6,$A$1:$Y$1,0)),"")&amp;"")),"")=Lists!$J$7,1,0))</f>
        <v/>
      </c>
      <c r="AG317" s="30">
        <f>IF(AE317="","",IFERROR(IF(ISNUMBER(IFERROR(INDEX($A317:$Y317,MATCH(Lists!$J$3,$A$1:$Y$1,0)),"")),INT(IFERROR(INDEX($A317:$Y317,MATCH(Lists!$J$3,$A$1:$Y$1,0)),"")),DATE(VALUE(LEFT(IFERROR(INDEX($A317:$Y317,MATCH(Lists!$J$3,$A$1:$Y$1,0)),""),4)),VALUE(MID(IFERROR(INDEX($A317:$Y317,MATCH(Lists!$J$3,$A$1:$Y$1,0)),""),6,2)),VALUE(MID(IFERROR(INDEX($A317:$Y317,MATCH(Lists!$J$3,$A$1:$Y$1,0)),""),9,2)))),""))</f>
        <v/>
      </c>
      <c r="AH317" s="22">
        <f>IF(AE317="",0,1)</f>
        <v/>
      </c>
    </row>
    <row r="318">
      <c r="Z318" s="28" t="n"/>
      <c r="AA318" s="23" t="n"/>
      <c r="AB318" s="23" t="n"/>
      <c r="AC318" s="31" t="n"/>
      <c r="AD318" s="28" t="n"/>
      <c r="AE318" s="22">
        <f>IF(COUNTA($A318:$Y318)=0,"",IF(IFERROR(IF(TRIM(IFERROR(INDEX($A318:$Y318,MATCH(Lists!$J$4,$A$1:$Y$1,0)),"")&amp;"")="0","",TRIM(IFERROR(INDEX($A318:$Y318,MATCH(Lists!$J$4,$A$1:$Y$1,0)),"")&amp;"")),"")&lt;&gt;"",LOWER(IFERROR(IF(TRIM(IFERROR(INDEX($A318:$Y318,MATCH(Lists!$J$4,$A$1:$Y$1,0)),"")&amp;"")="0","",TRIM(IFERROR(INDEX($A318:$Y318,MATCH(Lists!$J$4,$A$1:$Y$1,0)),"")&amp;"")),"")),IF(IFERROR(IF(TRIM(IFERROR(INDEX($A318:$Y318,MATCH(Lists!$J$5,$A$1:$Y$1,0)),"")&amp;"")="0","",TRIM(IFERROR(INDEX($A318:$Y318,MATCH(Lists!$J$5,$A$1:$Y$1,0)),"")&amp;"")),"")&lt;&gt;"",IFERROR(IF(TRIM(IFERROR(INDEX($A318:$Y318,MATCH(Lists!$J$5,$A$1:$Y$1,0)),"")&amp;"")="0","",TRIM(IFERROR(INDEX($A318:$Y318,MATCH(Lists!$J$5,$A$1:$Y$1,0)),"")&amp;"")),""),"(unknown)")))</f>
        <v/>
      </c>
      <c r="AF318" s="22">
        <f>IF(AE318="","",IF(IFERROR(IF(TRIM(IFERROR(INDEX($A318:$Y318,MATCH(Lists!$J$6,$A$1:$Y$1,0)),"")&amp;"")="0","",TRIM(IFERROR(INDEX($A318:$Y318,MATCH(Lists!$J$6,$A$1:$Y$1,0)),"")&amp;"")),"")=Lists!$J$7,1,0))</f>
        <v/>
      </c>
      <c r="AG318" s="30">
        <f>IF(AE318="","",IFERROR(IF(ISNUMBER(IFERROR(INDEX($A318:$Y318,MATCH(Lists!$J$3,$A$1:$Y$1,0)),"")),INT(IFERROR(INDEX($A318:$Y318,MATCH(Lists!$J$3,$A$1:$Y$1,0)),"")),DATE(VALUE(LEFT(IFERROR(INDEX($A318:$Y318,MATCH(Lists!$J$3,$A$1:$Y$1,0)),""),4)),VALUE(MID(IFERROR(INDEX($A318:$Y318,MATCH(Lists!$J$3,$A$1:$Y$1,0)),""),6,2)),VALUE(MID(IFERROR(INDEX($A318:$Y318,MATCH(Lists!$J$3,$A$1:$Y$1,0)),""),9,2)))),""))</f>
        <v/>
      </c>
      <c r="AH318" s="22">
        <f>IF(AE318="",0,1)</f>
        <v/>
      </c>
    </row>
    <row r="319">
      <c r="Z319" s="28" t="n"/>
      <c r="AA319" s="23" t="n"/>
      <c r="AB319" s="23" t="n"/>
      <c r="AC319" s="31" t="n"/>
      <c r="AD319" s="28" t="n"/>
      <c r="AE319" s="22">
        <f>IF(COUNTA($A319:$Y319)=0,"",IF(IFERROR(IF(TRIM(IFERROR(INDEX($A319:$Y319,MATCH(Lists!$J$4,$A$1:$Y$1,0)),"")&amp;"")="0","",TRIM(IFERROR(INDEX($A319:$Y319,MATCH(Lists!$J$4,$A$1:$Y$1,0)),"")&amp;"")),"")&lt;&gt;"",LOWER(IFERROR(IF(TRIM(IFERROR(INDEX($A319:$Y319,MATCH(Lists!$J$4,$A$1:$Y$1,0)),"")&amp;"")="0","",TRIM(IFERROR(INDEX($A319:$Y319,MATCH(Lists!$J$4,$A$1:$Y$1,0)),"")&amp;"")),"")),IF(IFERROR(IF(TRIM(IFERROR(INDEX($A319:$Y319,MATCH(Lists!$J$5,$A$1:$Y$1,0)),"")&amp;"")="0","",TRIM(IFERROR(INDEX($A319:$Y319,MATCH(Lists!$J$5,$A$1:$Y$1,0)),"")&amp;"")),"")&lt;&gt;"",IFERROR(IF(TRIM(IFERROR(INDEX($A319:$Y319,MATCH(Lists!$J$5,$A$1:$Y$1,0)),"")&amp;"")="0","",TRIM(IFERROR(INDEX($A319:$Y319,MATCH(Lists!$J$5,$A$1:$Y$1,0)),"")&amp;"")),""),"(unknown)")))</f>
        <v/>
      </c>
      <c r="AF319" s="22">
        <f>IF(AE319="","",IF(IFERROR(IF(TRIM(IFERROR(INDEX($A319:$Y319,MATCH(Lists!$J$6,$A$1:$Y$1,0)),"")&amp;"")="0","",TRIM(IFERROR(INDEX($A319:$Y319,MATCH(Lists!$J$6,$A$1:$Y$1,0)),"")&amp;"")),"")=Lists!$J$7,1,0))</f>
        <v/>
      </c>
      <c r="AG319" s="30">
        <f>IF(AE319="","",IFERROR(IF(ISNUMBER(IFERROR(INDEX($A319:$Y319,MATCH(Lists!$J$3,$A$1:$Y$1,0)),"")),INT(IFERROR(INDEX($A319:$Y319,MATCH(Lists!$J$3,$A$1:$Y$1,0)),"")),DATE(VALUE(LEFT(IFERROR(INDEX($A319:$Y319,MATCH(Lists!$J$3,$A$1:$Y$1,0)),""),4)),VALUE(MID(IFERROR(INDEX($A319:$Y319,MATCH(Lists!$J$3,$A$1:$Y$1,0)),""),6,2)),VALUE(MID(IFERROR(INDEX($A319:$Y319,MATCH(Lists!$J$3,$A$1:$Y$1,0)),""),9,2)))),""))</f>
        <v/>
      </c>
      <c r="AH319" s="22">
        <f>IF(AE319="",0,1)</f>
        <v/>
      </c>
    </row>
    <row r="320">
      <c r="Z320" s="28" t="n"/>
      <c r="AA320" s="23" t="n"/>
      <c r="AB320" s="23" t="n"/>
      <c r="AC320" s="31" t="n"/>
      <c r="AD320" s="28" t="n"/>
      <c r="AE320" s="22">
        <f>IF(COUNTA($A320:$Y320)=0,"",IF(IFERROR(IF(TRIM(IFERROR(INDEX($A320:$Y320,MATCH(Lists!$J$4,$A$1:$Y$1,0)),"")&amp;"")="0","",TRIM(IFERROR(INDEX($A320:$Y320,MATCH(Lists!$J$4,$A$1:$Y$1,0)),"")&amp;"")),"")&lt;&gt;"",LOWER(IFERROR(IF(TRIM(IFERROR(INDEX($A320:$Y320,MATCH(Lists!$J$4,$A$1:$Y$1,0)),"")&amp;"")="0","",TRIM(IFERROR(INDEX($A320:$Y320,MATCH(Lists!$J$4,$A$1:$Y$1,0)),"")&amp;"")),"")),IF(IFERROR(IF(TRIM(IFERROR(INDEX($A320:$Y320,MATCH(Lists!$J$5,$A$1:$Y$1,0)),"")&amp;"")="0","",TRIM(IFERROR(INDEX($A320:$Y320,MATCH(Lists!$J$5,$A$1:$Y$1,0)),"")&amp;"")),"")&lt;&gt;"",IFERROR(IF(TRIM(IFERROR(INDEX($A320:$Y320,MATCH(Lists!$J$5,$A$1:$Y$1,0)),"")&amp;"")="0","",TRIM(IFERROR(INDEX($A320:$Y320,MATCH(Lists!$J$5,$A$1:$Y$1,0)),"")&amp;"")),""),"(unknown)")))</f>
        <v/>
      </c>
      <c r="AF320" s="22">
        <f>IF(AE320="","",IF(IFERROR(IF(TRIM(IFERROR(INDEX($A320:$Y320,MATCH(Lists!$J$6,$A$1:$Y$1,0)),"")&amp;"")="0","",TRIM(IFERROR(INDEX($A320:$Y320,MATCH(Lists!$J$6,$A$1:$Y$1,0)),"")&amp;"")),"")=Lists!$J$7,1,0))</f>
        <v/>
      </c>
      <c r="AG320" s="30">
        <f>IF(AE320="","",IFERROR(IF(ISNUMBER(IFERROR(INDEX($A320:$Y320,MATCH(Lists!$J$3,$A$1:$Y$1,0)),"")),INT(IFERROR(INDEX($A320:$Y320,MATCH(Lists!$J$3,$A$1:$Y$1,0)),"")),DATE(VALUE(LEFT(IFERROR(INDEX($A320:$Y320,MATCH(Lists!$J$3,$A$1:$Y$1,0)),""),4)),VALUE(MID(IFERROR(INDEX($A320:$Y320,MATCH(Lists!$J$3,$A$1:$Y$1,0)),""),6,2)),VALUE(MID(IFERROR(INDEX($A320:$Y320,MATCH(Lists!$J$3,$A$1:$Y$1,0)),""),9,2)))),""))</f>
        <v/>
      </c>
      <c r="AH320" s="22">
        <f>IF(AE320="",0,1)</f>
        <v/>
      </c>
    </row>
    <row r="321">
      <c r="Z321" s="28" t="n"/>
      <c r="AA321" s="23" t="n"/>
      <c r="AB321" s="23" t="n"/>
      <c r="AC321" s="31" t="n"/>
      <c r="AD321" s="28" t="n"/>
      <c r="AE321" s="22">
        <f>IF(COUNTA($A321:$Y321)=0,"",IF(IFERROR(IF(TRIM(IFERROR(INDEX($A321:$Y321,MATCH(Lists!$J$4,$A$1:$Y$1,0)),"")&amp;"")="0","",TRIM(IFERROR(INDEX($A321:$Y321,MATCH(Lists!$J$4,$A$1:$Y$1,0)),"")&amp;"")),"")&lt;&gt;"",LOWER(IFERROR(IF(TRIM(IFERROR(INDEX($A321:$Y321,MATCH(Lists!$J$4,$A$1:$Y$1,0)),"")&amp;"")="0","",TRIM(IFERROR(INDEX($A321:$Y321,MATCH(Lists!$J$4,$A$1:$Y$1,0)),"")&amp;"")),"")),IF(IFERROR(IF(TRIM(IFERROR(INDEX($A321:$Y321,MATCH(Lists!$J$5,$A$1:$Y$1,0)),"")&amp;"")="0","",TRIM(IFERROR(INDEX($A321:$Y321,MATCH(Lists!$J$5,$A$1:$Y$1,0)),"")&amp;"")),"")&lt;&gt;"",IFERROR(IF(TRIM(IFERROR(INDEX($A321:$Y321,MATCH(Lists!$J$5,$A$1:$Y$1,0)),"")&amp;"")="0","",TRIM(IFERROR(INDEX($A321:$Y321,MATCH(Lists!$J$5,$A$1:$Y$1,0)),"")&amp;"")),""),"(unknown)")))</f>
        <v/>
      </c>
      <c r="AF321" s="22">
        <f>IF(AE321="","",IF(IFERROR(IF(TRIM(IFERROR(INDEX($A321:$Y321,MATCH(Lists!$J$6,$A$1:$Y$1,0)),"")&amp;"")="0","",TRIM(IFERROR(INDEX($A321:$Y321,MATCH(Lists!$J$6,$A$1:$Y$1,0)),"")&amp;"")),"")=Lists!$J$7,1,0))</f>
        <v/>
      </c>
      <c r="AG321" s="30">
        <f>IF(AE321="","",IFERROR(IF(ISNUMBER(IFERROR(INDEX($A321:$Y321,MATCH(Lists!$J$3,$A$1:$Y$1,0)),"")),INT(IFERROR(INDEX($A321:$Y321,MATCH(Lists!$J$3,$A$1:$Y$1,0)),"")),DATE(VALUE(LEFT(IFERROR(INDEX($A321:$Y321,MATCH(Lists!$J$3,$A$1:$Y$1,0)),""),4)),VALUE(MID(IFERROR(INDEX($A321:$Y321,MATCH(Lists!$J$3,$A$1:$Y$1,0)),""),6,2)),VALUE(MID(IFERROR(INDEX($A321:$Y321,MATCH(Lists!$J$3,$A$1:$Y$1,0)),""),9,2)))),""))</f>
        <v/>
      </c>
      <c r="AH321" s="22">
        <f>IF(AE321="",0,1)</f>
        <v/>
      </c>
    </row>
    <row r="322">
      <c r="Z322" s="28" t="n"/>
      <c r="AA322" s="23" t="n"/>
      <c r="AB322" s="23" t="n"/>
      <c r="AC322" s="31" t="n"/>
      <c r="AD322" s="28" t="n"/>
      <c r="AE322" s="22">
        <f>IF(COUNTA($A322:$Y322)=0,"",IF(IFERROR(IF(TRIM(IFERROR(INDEX($A322:$Y322,MATCH(Lists!$J$4,$A$1:$Y$1,0)),"")&amp;"")="0","",TRIM(IFERROR(INDEX($A322:$Y322,MATCH(Lists!$J$4,$A$1:$Y$1,0)),"")&amp;"")),"")&lt;&gt;"",LOWER(IFERROR(IF(TRIM(IFERROR(INDEX($A322:$Y322,MATCH(Lists!$J$4,$A$1:$Y$1,0)),"")&amp;"")="0","",TRIM(IFERROR(INDEX($A322:$Y322,MATCH(Lists!$J$4,$A$1:$Y$1,0)),"")&amp;"")),"")),IF(IFERROR(IF(TRIM(IFERROR(INDEX($A322:$Y322,MATCH(Lists!$J$5,$A$1:$Y$1,0)),"")&amp;"")="0","",TRIM(IFERROR(INDEX($A322:$Y322,MATCH(Lists!$J$5,$A$1:$Y$1,0)),"")&amp;"")),"")&lt;&gt;"",IFERROR(IF(TRIM(IFERROR(INDEX($A322:$Y322,MATCH(Lists!$J$5,$A$1:$Y$1,0)),"")&amp;"")="0","",TRIM(IFERROR(INDEX($A322:$Y322,MATCH(Lists!$J$5,$A$1:$Y$1,0)),"")&amp;"")),""),"(unknown)")))</f>
        <v/>
      </c>
      <c r="AF322" s="22">
        <f>IF(AE322="","",IF(IFERROR(IF(TRIM(IFERROR(INDEX($A322:$Y322,MATCH(Lists!$J$6,$A$1:$Y$1,0)),"")&amp;"")="0","",TRIM(IFERROR(INDEX($A322:$Y322,MATCH(Lists!$J$6,$A$1:$Y$1,0)),"")&amp;"")),"")=Lists!$J$7,1,0))</f>
        <v/>
      </c>
      <c r="AG322" s="30">
        <f>IF(AE322="","",IFERROR(IF(ISNUMBER(IFERROR(INDEX($A322:$Y322,MATCH(Lists!$J$3,$A$1:$Y$1,0)),"")),INT(IFERROR(INDEX($A322:$Y322,MATCH(Lists!$J$3,$A$1:$Y$1,0)),"")),DATE(VALUE(LEFT(IFERROR(INDEX($A322:$Y322,MATCH(Lists!$J$3,$A$1:$Y$1,0)),""),4)),VALUE(MID(IFERROR(INDEX($A322:$Y322,MATCH(Lists!$J$3,$A$1:$Y$1,0)),""),6,2)),VALUE(MID(IFERROR(INDEX($A322:$Y322,MATCH(Lists!$J$3,$A$1:$Y$1,0)),""),9,2)))),""))</f>
        <v/>
      </c>
      <c r="AH322" s="22">
        <f>IF(AE322="",0,1)</f>
        <v/>
      </c>
    </row>
    <row r="323">
      <c r="Z323" s="28" t="n"/>
      <c r="AA323" s="23" t="n"/>
      <c r="AB323" s="23" t="n"/>
      <c r="AC323" s="31" t="n"/>
      <c r="AD323" s="28" t="n"/>
      <c r="AE323" s="22">
        <f>IF(COUNTA($A323:$Y323)=0,"",IF(IFERROR(IF(TRIM(IFERROR(INDEX($A323:$Y323,MATCH(Lists!$J$4,$A$1:$Y$1,0)),"")&amp;"")="0","",TRIM(IFERROR(INDEX($A323:$Y323,MATCH(Lists!$J$4,$A$1:$Y$1,0)),"")&amp;"")),"")&lt;&gt;"",LOWER(IFERROR(IF(TRIM(IFERROR(INDEX($A323:$Y323,MATCH(Lists!$J$4,$A$1:$Y$1,0)),"")&amp;"")="0","",TRIM(IFERROR(INDEX($A323:$Y323,MATCH(Lists!$J$4,$A$1:$Y$1,0)),"")&amp;"")),"")),IF(IFERROR(IF(TRIM(IFERROR(INDEX($A323:$Y323,MATCH(Lists!$J$5,$A$1:$Y$1,0)),"")&amp;"")="0","",TRIM(IFERROR(INDEX($A323:$Y323,MATCH(Lists!$J$5,$A$1:$Y$1,0)),"")&amp;"")),"")&lt;&gt;"",IFERROR(IF(TRIM(IFERROR(INDEX($A323:$Y323,MATCH(Lists!$J$5,$A$1:$Y$1,0)),"")&amp;"")="0","",TRIM(IFERROR(INDEX($A323:$Y323,MATCH(Lists!$J$5,$A$1:$Y$1,0)),"")&amp;"")),""),"(unknown)")))</f>
        <v/>
      </c>
      <c r="AF323" s="22">
        <f>IF(AE323="","",IF(IFERROR(IF(TRIM(IFERROR(INDEX($A323:$Y323,MATCH(Lists!$J$6,$A$1:$Y$1,0)),"")&amp;"")="0","",TRIM(IFERROR(INDEX($A323:$Y323,MATCH(Lists!$J$6,$A$1:$Y$1,0)),"")&amp;"")),"")=Lists!$J$7,1,0))</f>
        <v/>
      </c>
      <c r="AG323" s="30">
        <f>IF(AE323="","",IFERROR(IF(ISNUMBER(IFERROR(INDEX($A323:$Y323,MATCH(Lists!$J$3,$A$1:$Y$1,0)),"")),INT(IFERROR(INDEX($A323:$Y323,MATCH(Lists!$J$3,$A$1:$Y$1,0)),"")),DATE(VALUE(LEFT(IFERROR(INDEX($A323:$Y323,MATCH(Lists!$J$3,$A$1:$Y$1,0)),""),4)),VALUE(MID(IFERROR(INDEX($A323:$Y323,MATCH(Lists!$J$3,$A$1:$Y$1,0)),""),6,2)),VALUE(MID(IFERROR(INDEX($A323:$Y323,MATCH(Lists!$J$3,$A$1:$Y$1,0)),""),9,2)))),""))</f>
        <v/>
      </c>
      <c r="AH323" s="22">
        <f>IF(AE323="",0,1)</f>
        <v/>
      </c>
    </row>
    <row r="324">
      <c r="Z324" s="28" t="n"/>
      <c r="AA324" s="23" t="n"/>
      <c r="AB324" s="23" t="n"/>
      <c r="AC324" s="31" t="n"/>
      <c r="AD324" s="28" t="n"/>
      <c r="AE324" s="22">
        <f>IF(COUNTA($A324:$Y324)=0,"",IF(IFERROR(IF(TRIM(IFERROR(INDEX($A324:$Y324,MATCH(Lists!$J$4,$A$1:$Y$1,0)),"")&amp;"")="0","",TRIM(IFERROR(INDEX($A324:$Y324,MATCH(Lists!$J$4,$A$1:$Y$1,0)),"")&amp;"")),"")&lt;&gt;"",LOWER(IFERROR(IF(TRIM(IFERROR(INDEX($A324:$Y324,MATCH(Lists!$J$4,$A$1:$Y$1,0)),"")&amp;"")="0","",TRIM(IFERROR(INDEX($A324:$Y324,MATCH(Lists!$J$4,$A$1:$Y$1,0)),"")&amp;"")),"")),IF(IFERROR(IF(TRIM(IFERROR(INDEX($A324:$Y324,MATCH(Lists!$J$5,$A$1:$Y$1,0)),"")&amp;"")="0","",TRIM(IFERROR(INDEX($A324:$Y324,MATCH(Lists!$J$5,$A$1:$Y$1,0)),"")&amp;"")),"")&lt;&gt;"",IFERROR(IF(TRIM(IFERROR(INDEX($A324:$Y324,MATCH(Lists!$J$5,$A$1:$Y$1,0)),"")&amp;"")="0","",TRIM(IFERROR(INDEX($A324:$Y324,MATCH(Lists!$J$5,$A$1:$Y$1,0)),"")&amp;"")),""),"(unknown)")))</f>
        <v/>
      </c>
      <c r="AF324" s="22">
        <f>IF(AE324="","",IF(IFERROR(IF(TRIM(IFERROR(INDEX($A324:$Y324,MATCH(Lists!$J$6,$A$1:$Y$1,0)),"")&amp;"")="0","",TRIM(IFERROR(INDEX($A324:$Y324,MATCH(Lists!$J$6,$A$1:$Y$1,0)),"")&amp;"")),"")=Lists!$J$7,1,0))</f>
        <v/>
      </c>
      <c r="AG324" s="30">
        <f>IF(AE324="","",IFERROR(IF(ISNUMBER(IFERROR(INDEX($A324:$Y324,MATCH(Lists!$J$3,$A$1:$Y$1,0)),"")),INT(IFERROR(INDEX($A324:$Y324,MATCH(Lists!$J$3,$A$1:$Y$1,0)),"")),DATE(VALUE(LEFT(IFERROR(INDEX($A324:$Y324,MATCH(Lists!$J$3,$A$1:$Y$1,0)),""),4)),VALUE(MID(IFERROR(INDEX($A324:$Y324,MATCH(Lists!$J$3,$A$1:$Y$1,0)),""),6,2)),VALUE(MID(IFERROR(INDEX($A324:$Y324,MATCH(Lists!$J$3,$A$1:$Y$1,0)),""),9,2)))),""))</f>
        <v/>
      </c>
      <c r="AH324" s="22">
        <f>IF(AE324="",0,1)</f>
        <v/>
      </c>
    </row>
    <row r="325">
      <c r="Z325" s="28" t="n"/>
      <c r="AA325" s="23" t="n"/>
      <c r="AB325" s="23" t="n"/>
      <c r="AC325" s="31" t="n"/>
      <c r="AD325" s="28" t="n"/>
      <c r="AE325" s="22">
        <f>IF(COUNTA($A325:$Y325)=0,"",IF(IFERROR(IF(TRIM(IFERROR(INDEX($A325:$Y325,MATCH(Lists!$J$4,$A$1:$Y$1,0)),"")&amp;"")="0","",TRIM(IFERROR(INDEX($A325:$Y325,MATCH(Lists!$J$4,$A$1:$Y$1,0)),"")&amp;"")),"")&lt;&gt;"",LOWER(IFERROR(IF(TRIM(IFERROR(INDEX($A325:$Y325,MATCH(Lists!$J$4,$A$1:$Y$1,0)),"")&amp;"")="0","",TRIM(IFERROR(INDEX($A325:$Y325,MATCH(Lists!$J$4,$A$1:$Y$1,0)),"")&amp;"")),"")),IF(IFERROR(IF(TRIM(IFERROR(INDEX($A325:$Y325,MATCH(Lists!$J$5,$A$1:$Y$1,0)),"")&amp;"")="0","",TRIM(IFERROR(INDEX($A325:$Y325,MATCH(Lists!$J$5,$A$1:$Y$1,0)),"")&amp;"")),"")&lt;&gt;"",IFERROR(IF(TRIM(IFERROR(INDEX($A325:$Y325,MATCH(Lists!$J$5,$A$1:$Y$1,0)),"")&amp;"")="0","",TRIM(IFERROR(INDEX($A325:$Y325,MATCH(Lists!$J$5,$A$1:$Y$1,0)),"")&amp;"")),""),"(unknown)")))</f>
        <v/>
      </c>
      <c r="AF325" s="22">
        <f>IF(AE325="","",IF(IFERROR(IF(TRIM(IFERROR(INDEX($A325:$Y325,MATCH(Lists!$J$6,$A$1:$Y$1,0)),"")&amp;"")="0","",TRIM(IFERROR(INDEX($A325:$Y325,MATCH(Lists!$J$6,$A$1:$Y$1,0)),"")&amp;"")),"")=Lists!$J$7,1,0))</f>
        <v/>
      </c>
      <c r="AG325" s="30">
        <f>IF(AE325="","",IFERROR(IF(ISNUMBER(IFERROR(INDEX($A325:$Y325,MATCH(Lists!$J$3,$A$1:$Y$1,0)),"")),INT(IFERROR(INDEX($A325:$Y325,MATCH(Lists!$J$3,$A$1:$Y$1,0)),"")),DATE(VALUE(LEFT(IFERROR(INDEX($A325:$Y325,MATCH(Lists!$J$3,$A$1:$Y$1,0)),""),4)),VALUE(MID(IFERROR(INDEX($A325:$Y325,MATCH(Lists!$J$3,$A$1:$Y$1,0)),""),6,2)),VALUE(MID(IFERROR(INDEX($A325:$Y325,MATCH(Lists!$J$3,$A$1:$Y$1,0)),""),9,2)))),""))</f>
        <v/>
      </c>
      <c r="AH325" s="22">
        <f>IF(AE325="",0,1)</f>
        <v/>
      </c>
    </row>
    <row r="326">
      <c r="Z326" s="28" t="n"/>
      <c r="AA326" s="23" t="n"/>
      <c r="AB326" s="23" t="n"/>
      <c r="AC326" s="31" t="n"/>
      <c r="AD326" s="28" t="n"/>
      <c r="AE326" s="22">
        <f>IF(COUNTA($A326:$Y326)=0,"",IF(IFERROR(IF(TRIM(IFERROR(INDEX($A326:$Y326,MATCH(Lists!$J$4,$A$1:$Y$1,0)),"")&amp;"")="0","",TRIM(IFERROR(INDEX($A326:$Y326,MATCH(Lists!$J$4,$A$1:$Y$1,0)),"")&amp;"")),"")&lt;&gt;"",LOWER(IFERROR(IF(TRIM(IFERROR(INDEX($A326:$Y326,MATCH(Lists!$J$4,$A$1:$Y$1,0)),"")&amp;"")="0","",TRIM(IFERROR(INDEX($A326:$Y326,MATCH(Lists!$J$4,$A$1:$Y$1,0)),"")&amp;"")),"")),IF(IFERROR(IF(TRIM(IFERROR(INDEX($A326:$Y326,MATCH(Lists!$J$5,$A$1:$Y$1,0)),"")&amp;"")="0","",TRIM(IFERROR(INDEX($A326:$Y326,MATCH(Lists!$J$5,$A$1:$Y$1,0)),"")&amp;"")),"")&lt;&gt;"",IFERROR(IF(TRIM(IFERROR(INDEX($A326:$Y326,MATCH(Lists!$J$5,$A$1:$Y$1,0)),"")&amp;"")="0","",TRIM(IFERROR(INDEX($A326:$Y326,MATCH(Lists!$J$5,$A$1:$Y$1,0)),"")&amp;"")),""),"(unknown)")))</f>
        <v/>
      </c>
      <c r="AF326" s="22">
        <f>IF(AE326="","",IF(IFERROR(IF(TRIM(IFERROR(INDEX($A326:$Y326,MATCH(Lists!$J$6,$A$1:$Y$1,0)),"")&amp;"")="0","",TRIM(IFERROR(INDEX($A326:$Y326,MATCH(Lists!$J$6,$A$1:$Y$1,0)),"")&amp;"")),"")=Lists!$J$7,1,0))</f>
        <v/>
      </c>
      <c r="AG326" s="30">
        <f>IF(AE326="","",IFERROR(IF(ISNUMBER(IFERROR(INDEX($A326:$Y326,MATCH(Lists!$J$3,$A$1:$Y$1,0)),"")),INT(IFERROR(INDEX($A326:$Y326,MATCH(Lists!$J$3,$A$1:$Y$1,0)),"")),DATE(VALUE(LEFT(IFERROR(INDEX($A326:$Y326,MATCH(Lists!$J$3,$A$1:$Y$1,0)),""),4)),VALUE(MID(IFERROR(INDEX($A326:$Y326,MATCH(Lists!$J$3,$A$1:$Y$1,0)),""),6,2)),VALUE(MID(IFERROR(INDEX($A326:$Y326,MATCH(Lists!$J$3,$A$1:$Y$1,0)),""),9,2)))),""))</f>
        <v/>
      </c>
      <c r="AH326" s="22">
        <f>IF(AE326="",0,1)</f>
        <v/>
      </c>
    </row>
    <row r="327">
      <c r="Z327" s="28" t="n"/>
      <c r="AA327" s="23" t="n"/>
      <c r="AB327" s="23" t="n"/>
      <c r="AC327" s="31" t="n"/>
      <c r="AD327" s="28" t="n"/>
      <c r="AE327" s="22">
        <f>IF(COUNTA($A327:$Y327)=0,"",IF(IFERROR(IF(TRIM(IFERROR(INDEX($A327:$Y327,MATCH(Lists!$J$4,$A$1:$Y$1,0)),"")&amp;"")="0","",TRIM(IFERROR(INDEX($A327:$Y327,MATCH(Lists!$J$4,$A$1:$Y$1,0)),"")&amp;"")),"")&lt;&gt;"",LOWER(IFERROR(IF(TRIM(IFERROR(INDEX($A327:$Y327,MATCH(Lists!$J$4,$A$1:$Y$1,0)),"")&amp;"")="0","",TRIM(IFERROR(INDEX($A327:$Y327,MATCH(Lists!$J$4,$A$1:$Y$1,0)),"")&amp;"")),"")),IF(IFERROR(IF(TRIM(IFERROR(INDEX($A327:$Y327,MATCH(Lists!$J$5,$A$1:$Y$1,0)),"")&amp;"")="0","",TRIM(IFERROR(INDEX($A327:$Y327,MATCH(Lists!$J$5,$A$1:$Y$1,0)),"")&amp;"")),"")&lt;&gt;"",IFERROR(IF(TRIM(IFERROR(INDEX($A327:$Y327,MATCH(Lists!$J$5,$A$1:$Y$1,0)),"")&amp;"")="0","",TRIM(IFERROR(INDEX($A327:$Y327,MATCH(Lists!$J$5,$A$1:$Y$1,0)),"")&amp;"")),""),"(unknown)")))</f>
        <v/>
      </c>
      <c r="AF327" s="22">
        <f>IF(AE327="","",IF(IFERROR(IF(TRIM(IFERROR(INDEX($A327:$Y327,MATCH(Lists!$J$6,$A$1:$Y$1,0)),"")&amp;"")="0","",TRIM(IFERROR(INDEX($A327:$Y327,MATCH(Lists!$J$6,$A$1:$Y$1,0)),"")&amp;"")),"")=Lists!$J$7,1,0))</f>
        <v/>
      </c>
      <c r="AG327" s="30">
        <f>IF(AE327="","",IFERROR(IF(ISNUMBER(IFERROR(INDEX($A327:$Y327,MATCH(Lists!$J$3,$A$1:$Y$1,0)),"")),INT(IFERROR(INDEX($A327:$Y327,MATCH(Lists!$J$3,$A$1:$Y$1,0)),"")),DATE(VALUE(LEFT(IFERROR(INDEX($A327:$Y327,MATCH(Lists!$J$3,$A$1:$Y$1,0)),""),4)),VALUE(MID(IFERROR(INDEX($A327:$Y327,MATCH(Lists!$J$3,$A$1:$Y$1,0)),""),6,2)),VALUE(MID(IFERROR(INDEX($A327:$Y327,MATCH(Lists!$J$3,$A$1:$Y$1,0)),""),9,2)))),""))</f>
        <v/>
      </c>
      <c r="AH327" s="22">
        <f>IF(AE327="",0,1)</f>
        <v/>
      </c>
    </row>
    <row r="328">
      <c r="Z328" s="28" t="n"/>
      <c r="AA328" s="23" t="n"/>
      <c r="AB328" s="23" t="n"/>
      <c r="AC328" s="31" t="n"/>
      <c r="AD328" s="28" t="n"/>
      <c r="AE328" s="22">
        <f>IF(COUNTA($A328:$Y328)=0,"",IF(IFERROR(IF(TRIM(IFERROR(INDEX($A328:$Y328,MATCH(Lists!$J$4,$A$1:$Y$1,0)),"")&amp;"")="0","",TRIM(IFERROR(INDEX($A328:$Y328,MATCH(Lists!$J$4,$A$1:$Y$1,0)),"")&amp;"")),"")&lt;&gt;"",LOWER(IFERROR(IF(TRIM(IFERROR(INDEX($A328:$Y328,MATCH(Lists!$J$4,$A$1:$Y$1,0)),"")&amp;"")="0","",TRIM(IFERROR(INDEX($A328:$Y328,MATCH(Lists!$J$4,$A$1:$Y$1,0)),"")&amp;"")),"")),IF(IFERROR(IF(TRIM(IFERROR(INDEX($A328:$Y328,MATCH(Lists!$J$5,$A$1:$Y$1,0)),"")&amp;"")="0","",TRIM(IFERROR(INDEX($A328:$Y328,MATCH(Lists!$J$5,$A$1:$Y$1,0)),"")&amp;"")),"")&lt;&gt;"",IFERROR(IF(TRIM(IFERROR(INDEX($A328:$Y328,MATCH(Lists!$J$5,$A$1:$Y$1,0)),"")&amp;"")="0","",TRIM(IFERROR(INDEX($A328:$Y328,MATCH(Lists!$J$5,$A$1:$Y$1,0)),"")&amp;"")),""),"(unknown)")))</f>
        <v/>
      </c>
      <c r="AF328" s="22">
        <f>IF(AE328="","",IF(IFERROR(IF(TRIM(IFERROR(INDEX($A328:$Y328,MATCH(Lists!$J$6,$A$1:$Y$1,0)),"")&amp;"")="0","",TRIM(IFERROR(INDEX($A328:$Y328,MATCH(Lists!$J$6,$A$1:$Y$1,0)),"")&amp;"")),"")=Lists!$J$7,1,0))</f>
        <v/>
      </c>
      <c r="AG328" s="30">
        <f>IF(AE328="","",IFERROR(IF(ISNUMBER(IFERROR(INDEX($A328:$Y328,MATCH(Lists!$J$3,$A$1:$Y$1,0)),"")),INT(IFERROR(INDEX($A328:$Y328,MATCH(Lists!$J$3,$A$1:$Y$1,0)),"")),DATE(VALUE(LEFT(IFERROR(INDEX($A328:$Y328,MATCH(Lists!$J$3,$A$1:$Y$1,0)),""),4)),VALUE(MID(IFERROR(INDEX($A328:$Y328,MATCH(Lists!$J$3,$A$1:$Y$1,0)),""),6,2)),VALUE(MID(IFERROR(INDEX($A328:$Y328,MATCH(Lists!$J$3,$A$1:$Y$1,0)),""),9,2)))),""))</f>
        <v/>
      </c>
      <c r="AH328" s="22">
        <f>IF(AE328="",0,1)</f>
        <v/>
      </c>
    </row>
    <row r="329">
      <c r="Z329" s="28" t="n"/>
      <c r="AA329" s="23" t="n"/>
      <c r="AB329" s="23" t="n"/>
      <c r="AC329" s="31" t="n"/>
      <c r="AD329" s="28" t="n"/>
      <c r="AE329" s="22">
        <f>IF(COUNTA($A329:$Y329)=0,"",IF(IFERROR(IF(TRIM(IFERROR(INDEX($A329:$Y329,MATCH(Lists!$J$4,$A$1:$Y$1,0)),"")&amp;"")="0","",TRIM(IFERROR(INDEX($A329:$Y329,MATCH(Lists!$J$4,$A$1:$Y$1,0)),"")&amp;"")),"")&lt;&gt;"",LOWER(IFERROR(IF(TRIM(IFERROR(INDEX($A329:$Y329,MATCH(Lists!$J$4,$A$1:$Y$1,0)),"")&amp;"")="0","",TRIM(IFERROR(INDEX($A329:$Y329,MATCH(Lists!$J$4,$A$1:$Y$1,0)),"")&amp;"")),"")),IF(IFERROR(IF(TRIM(IFERROR(INDEX($A329:$Y329,MATCH(Lists!$J$5,$A$1:$Y$1,0)),"")&amp;"")="0","",TRIM(IFERROR(INDEX($A329:$Y329,MATCH(Lists!$J$5,$A$1:$Y$1,0)),"")&amp;"")),"")&lt;&gt;"",IFERROR(IF(TRIM(IFERROR(INDEX($A329:$Y329,MATCH(Lists!$J$5,$A$1:$Y$1,0)),"")&amp;"")="0","",TRIM(IFERROR(INDEX($A329:$Y329,MATCH(Lists!$J$5,$A$1:$Y$1,0)),"")&amp;"")),""),"(unknown)")))</f>
        <v/>
      </c>
      <c r="AF329" s="22">
        <f>IF(AE329="","",IF(IFERROR(IF(TRIM(IFERROR(INDEX($A329:$Y329,MATCH(Lists!$J$6,$A$1:$Y$1,0)),"")&amp;"")="0","",TRIM(IFERROR(INDEX($A329:$Y329,MATCH(Lists!$J$6,$A$1:$Y$1,0)),"")&amp;"")),"")=Lists!$J$7,1,0))</f>
        <v/>
      </c>
      <c r="AG329" s="30">
        <f>IF(AE329="","",IFERROR(IF(ISNUMBER(IFERROR(INDEX($A329:$Y329,MATCH(Lists!$J$3,$A$1:$Y$1,0)),"")),INT(IFERROR(INDEX($A329:$Y329,MATCH(Lists!$J$3,$A$1:$Y$1,0)),"")),DATE(VALUE(LEFT(IFERROR(INDEX($A329:$Y329,MATCH(Lists!$J$3,$A$1:$Y$1,0)),""),4)),VALUE(MID(IFERROR(INDEX($A329:$Y329,MATCH(Lists!$J$3,$A$1:$Y$1,0)),""),6,2)),VALUE(MID(IFERROR(INDEX($A329:$Y329,MATCH(Lists!$J$3,$A$1:$Y$1,0)),""),9,2)))),""))</f>
        <v/>
      </c>
      <c r="AH329" s="22">
        <f>IF(AE329="",0,1)</f>
        <v/>
      </c>
    </row>
    <row r="330">
      <c r="Z330" s="28" t="n"/>
      <c r="AA330" s="23" t="n"/>
      <c r="AB330" s="23" t="n"/>
      <c r="AC330" s="31" t="n"/>
      <c r="AD330" s="28" t="n"/>
      <c r="AE330" s="22">
        <f>IF(COUNTA($A330:$Y330)=0,"",IF(IFERROR(IF(TRIM(IFERROR(INDEX($A330:$Y330,MATCH(Lists!$J$4,$A$1:$Y$1,0)),"")&amp;"")="0","",TRIM(IFERROR(INDEX($A330:$Y330,MATCH(Lists!$J$4,$A$1:$Y$1,0)),"")&amp;"")),"")&lt;&gt;"",LOWER(IFERROR(IF(TRIM(IFERROR(INDEX($A330:$Y330,MATCH(Lists!$J$4,$A$1:$Y$1,0)),"")&amp;"")="0","",TRIM(IFERROR(INDEX($A330:$Y330,MATCH(Lists!$J$4,$A$1:$Y$1,0)),"")&amp;"")),"")),IF(IFERROR(IF(TRIM(IFERROR(INDEX($A330:$Y330,MATCH(Lists!$J$5,$A$1:$Y$1,0)),"")&amp;"")="0","",TRIM(IFERROR(INDEX($A330:$Y330,MATCH(Lists!$J$5,$A$1:$Y$1,0)),"")&amp;"")),"")&lt;&gt;"",IFERROR(IF(TRIM(IFERROR(INDEX($A330:$Y330,MATCH(Lists!$J$5,$A$1:$Y$1,0)),"")&amp;"")="0","",TRIM(IFERROR(INDEX($A330:$Y330,MATCH(Lists!$J$5,$A$1:$Y$1,0)),"")&amp;"")),""),"(unknown)")))</f>
        <v/>
      </c>
      <c r="AF330" s="22">
        <f>IF(AE330="","",IF(IFERROR(IF(TRIM(IFERROR(INDEX($A330:$Y330,MATCH(Lists!$J$6,$A$1:$Y$1,0)),"")&amp;"")="0","",TRIM(IFERROR(INDEX($A330:$Y330,MATCH(Lists!$J$6,$A$1:$Y$1,0)),"")&amp;"")),"")=Lists!$J$7,1,0))</f>
        <v/>
      </c>
      <c r="AG330" s="30">
        <f>IF(AE330="","",IFERROR(IF(ISNUMBER(IFERROR(INDEX($A330:$Y330,MATCH(Lists!$J$3,$A$1:$Y$1,0)),"")),INT(IFERROR(INDEX($A330:$Y330,MATCH(Lists!$J$3,$A$1:$Y$1,0)),"")),DATE(VALUE(LEFT(IFERROR(INDEX($A330:$Y330,MATCH(Lists!$J$3,$A$1:$Y$1,0)),""),4)),VALUE(MID(IFERROR(INDEX($A330:$Y330,MATCH(Lists!$J$3,$A$1:$Y$1,0)),""),6,2)),VALUE(MID(IFERROR(INDEX($A330:$Y330,MATCH(Lists!$J$3,$A$1:$Y$1,0)),""),9,2)))),""))</f>
        <v/>
      </c>
      <c r="AH330" s="22">
        <f>IF(AE330="",0,1)</f>
        <v/>
      </c>
    </row>
    <row r="331">
      <c r="Z331" s="28" t="n"/>
      <c r="AA331" s="23" t="n"/>
      <c r="AB331" s="23" t="n"/>
      <c r="AC331" s="31" t="n"/>
      <c r="AD331" s="28" t="n"/>
      <c r="AE331" s="22">
        <f>IF(COUNTA($A331:$Y331)=0,"",IF(IFERROR(IF(TRIM(IFERROR(INDEX($A331:$Y331,MATCH(Lists!$J$4,$A$1:$Y$1,0)),"")&amp;"")="0","",TRIM(IFERROR(INDEX($A331:$Y331,MATCH(Lists!$J$4,$A$1:$Y$1,0)),"")&amp;"")),"")&lt;&gt;"",LOWER(IFERROR(IF(TRIM(IFERROR(INDEX($A331:$Y331,MATCH(Lists!$J$4,$A$1:$Y$1,0)),"")&amp;"")="0","",TRIM(IFERROR(INDEX($A331:$Y331,MATCH(Lists!$J$4,$A$1:$Y$1,0)),"")&amp;"")),"")),IF(IFERROR(IF(TRIM(IFERROR(INDEX($A331:$Y331,MATCH(Lists!$J$5,$A$1:$Y$1,0)),"")&amp;"")="0","",TRIM(IFERROR(INDEX($A331:$Y331,MATCH(Lists!$J$5,$A$1:$Y$1,0)),"")&amp;"")),"")&lt;&gt;"",IFERROR(IF(TRIM(IFERROR(INDEX($A331:$Y331,MATCH(Lists!$J$5,$A$1:$Y$1,0)),"")&amp;"")="0","",TRIM(IFERROR(INDEX($A331:$Y331,MATCH(Lists!$J$5,$A$1:$Y$1,0)),"")&amp;"")),""),"(unknown)")))</f>
        <v/>
      </c>
      <c r="AF331" s="22">
        <f>IF(AE331="","",IF(IFERROR(IF(TRIM(IFERROR(INDEX($A331:$Y331,MATCH(Lists!$J$6,$A$1:$Y$1,0)),"")&amp;"")="0","",TRIM(IFERROR(INDEX($A331:$Y331,MATCH(Lists!$J$6,$A$1:$Y$1,0)),"")&amp;"")),"")=Lists!$J$7,1,0))</f>
        <v/>
      </c>
      <c r="AG331" s="30">
        <f>IF(AE331="","",IFERROR(IF(ISNUMBER(IFERROR(INDEX($A331:$Y331,MATCH(Lists!$J$3,$A$1:$Y$1,0)),"")),INT(IFERROR(INDEX($A331:$Y331,MATCH(Lists!$J$3,$A$1:$Y$1,0)),"")),DATE(VALUE(LEFT(IFERROR(INDEX($A331:$Y331,MATCH(Lists!$J$3,$A$1:$Y$1,0)),""),4)),VALUE(MID(IFERROR(INDEX($A331:$Y331,MATCH(Lists!$J$3,$A$1:$Y$1,0)),""),6,2)),VALUE(MID(IFERROR(INDEX($A331:$Y331,MATCH(Lists!$J$3,$A$1:$Y$1,0)),""),9,2)))),""))</f>
        <v/>
      </c>
      <c r="AH331" s="22">
        <f>IF(AE331="",0,1)</f>
        <v/>
      </c>
    </row>
    <row r="332">
      <c r="Z332" s="28" t="n"/>
      <c r="AA332" s="23" t="n"/>
      <c r="AB332" s="23" t="n"/>
      <c r="AC332" s="31" t="n"/>
      <c r="AD332" s="28" t="n"/>
      <c r="AE332" s="22">
        <f>IF(COUNTA($A332:$Y332)=0,"",IF(IFERROR(IF(TRIM(IFERROR(INDEX($A332:$Y332,MATCH(Lists!$J$4,$A$1:$Y$1,0)),"")&amp;"")="0","",TRIM(IFERROR(INDEX($A332:$Y332,MATCH(Lists!$J$4,$A$1:$Y$1,0)),"")&amp;"")),"")&lt;&gt;"",LOWER(IFERROR(IF(TRIM(IFERROR(INDEX($A332:$Y332,MATCH(Lists!$J$4,$A$1:$Y$1,0)),"")&amp;"")="0","",TRIM(IFERROR(INDEX($A332:$Y332,MATCH(Lists!$J$4,$A$1:$Y$1,0)),"")&amp;"")),"")),IF(IFERROR(IF(TRIM(IFERROR(INDEX($A332:$Y332,MATCH(Lists!$J$5,$A$1:$Y$1,0)),"")&amp;"")="0","",TRIM(IFERROR(INDEX($A332:$Y332,MATCH(Lists!$J$5,$A$1:$Y$1,0)),"")&amp;"")),"")&lt;&gt;"",IFERROR(IF(TRIM(IFERROR(INDEX($A332:$Y332,MATCH(Lists!$J$5,$A$1:$Y$1,0)),"")&amp;"")="0","",TRIM(IFERROR(INDEX($A332:$Y332,MATCH(Lists!$J$5,$A$1:$Y$1,0)),"")&amp;"")),""),"(unknown)")))</f>
        <v/>
      </c>
      <c r="AF332" s="22">
        <f>IF(AE332="","",IF(IFERROR(IF(TRIM(IFERROR(INDEX($A332:$Y332,MATCH(Lists!$J$6,$A$1:$Y$1,0)),"")&amp;"")="0","",TRIM(IFERROR(INDEX($A332:$Y332,MATCH(Lists!$J$6,$A$1:$Y$1,0)),"")&amp;"")),"")=Lists!$J$7,1,0))</f>
        <v/>
      </c>
      <c r="AG332" s="30">
        <f>IF(AE332="","",IFERROR(IF(ISNUMBER(IFERROR(INDEX($A332:$Y332,MATCH(Lists!$J$3,$A$1:$Y$1,0)),"")),INT(IFERROR(INDEX($A332:$Y332,MATCH(Lists!$J$3,$A$1:$Y$1,0)),"")),DATE(VALUE(LEFT(IFERROR(INDEX($A332:$Y332,MATCH(Lists!$J$3,$A$1:$Y$1,0)),""),4)),VALUE(MID(IFERROR(INDEX($A332:$Y332,MATCH(Lists!$J$3,$A$1:$Y$1,0)),""),6,2)),VALUE(MID(IFERROR(INDEX($A332:$Y332,MATCH(Lists!$J$3,$A$1:$Y$1,0)),""),9,2)))),""))</f>
        <v/>
      </c>
      <c r="AH332" s="22">
        <f>IF(AE332="",0,1)</f>
        <v/>
      </c>
    </row>
    <row r="333">
      <c r="Z333" s="28" t="n"/>
      <c r="AA333" s="23" t="n"/>
      <c r="AB333" s="23" t="n"/>
      <c r="AC333" s="31" t="n"/>
      <c r="AD333" s="28" t="n"/>
      <c r="AE333" s="22">
        <f>IF(COUNTA($A333:$Y333)=0,"",IF(IFERROR(IF(TRIM(IFERROR(INDEX($A333:$Y333,MATCH(Lists!$J$4,$A$1:$Y$1,0)),"")&amp;"")="0","",TRIM(IFERROR(INDEX($A333:$Y333,MATCH(Lists!$J$4,$A$1:$Y$1,0)),"")&amp;"")),"")&lt;&gt;"",LOWER(IFERROR(IF(TRIM(IFERROR(INDEX($A333:$Y333,MATCH(Lists!$J$4,$A$1:$Y$1,0)),"")&amp;"")="0","",TRIM(IFERROR(INDEX($A333:$Y333,MATCH(Lists!$J$4,$A$1:$Y$1,0)),"")&amp;"")),"")),IF(IFERROR(IF(TRIM(IFERROR(INDEX($A333:$Y333,MATCH(Lists!$J$5,$A$1:$Y$1,0)),"")&amp;"")="0","",TRIM(IFERROR(INDEX($A333:$Y333,MATCH(Lists!$J$5,$A$1:$Y$1,0)),"")&amp;"")),"")&lt;&gt;"",IFERROR(IF(TRIM(IFERROR(INDEX($A333:$Y333,MATCH(Lists!$J$5,$A$1:$Y$1,0)),"")&amp;"")="0","",TRIM(IFERROR(INDEX($A333:$Y333,MATCH(Lists!$J$5,$A$1:$Y$1,0)),"")&amp;"")),""),"(unknown)")))</f>
        <v/>
      </c>
      <c r="AF333" s="22">
        <f>IF(AE333="","",IF(IFERROR(IF(TRIM(IFERROR(INDEX($A333:$Y333,MATCH(Lists!$J$6,$A$1:$Y$1,0)),"")&amp;"")="0","",TRIM(IFERROR(INDEX($A333:$Y333,MATCH(Lists!$J$6,$A$1:$Y$1,0)),"")&amp;"")),"")=Lists!$J$7,1,0))</f>
        <v/>
      </c>
      <c r="AG333" s="30">
        <f>IF(AE333="","",IFERROR(IF(ISNUMBER(IFERROR(INDEX($A333:$Y333,MATCH(Lists!$J$3,$A$1:$Y$1,0)),"")),INT(IFERROR(INDEX($A333:$Y333,MATCH(Lists!$J$3,$A$1:$Y$1,0)),"")),DATE(VALUE(LEFT(IFERROR(INDEX($A333:$Y333,MATCH(Lists!$J$3,$A$1:$Y$1,0)),""),4)),VALUE(MID(IFERROR(INDEX($A333:$Y333,MATCH(Lists!$J$3,$A$1:$Y$1,0)),""),6,2)),VALUE(MID(IFERROR(INDEX($A333:$Y333,MATCH(Lists!$J$3,$A$1:$Y$1,0)),""),9,2)))),""))</f>
        <v/>
      </c>
      <c r="AH333" s="22">
        <f>IF(AE333="",0,1)</f>
        <v/>
      </c>
    </row>
    <row r="334">
      <c r="Z334" s="28" t="n"/>
      <c r="AA334" s="23" t="n"/>
      <c r="AB334" s="23" t="n"/>
      <c r="AC334" s="31" t="n"/>
      <c r="AD334" s="28" t="n"/>
      <c r="AE334" s="22">
        <f>IF(COUNTA($A334:$Y334)=0,"",IF(IFERROR(IF(TRIM(IFERROR(INDEX($A334:$Y334,MATCH(Lists!$J$4,$A$1:$Y$1,0)),"")&amp;"")="0","",TRIM(IFERROR(INDEX($A334:$Y334,MATCH(Lists!$J$4,$A$1:$Y$1,0)),"")&amp;"")),"")&lt;&gt;"",LOWER(IFERROR(IF(TRIM(IFERROR(INDEX($A334:$Y334,MATCH(Lists!$J$4,$A$1:$Y$1,0)),"")&amp;"")="0","",TRIM(IFERROR(INDEX($A334:$Y334,MATCH(Lists!$J$4,$A$1:$Y$1,0)),"")&amp;"")),"")),IF(IFERROR(IF(TRIM(IFERROR(INDEX($A334:$Y334,MATCH(Lists!$J$5,$A$1:$Y$1,0)),"")&amp;"")="0","",TRIM(IFERROR(INDEX($A334:$Y334,MATCH(Lists!$J$5,$A$1:$Y$1,0)),"")&amp;"")),"")&lt;&gt;"",IFERROR(IF(TRIM(IFERROR(INDEX($A334:$Y334,MATCH(Lists!$J$5,$A$1:$Y$1,0)),"")&amp;"")="0","",TRIM(IFERROR(INDEX($A334:$Y334,MATCH(Lists!$J$5,$A$1:$Y$1,0)),"")&amp;"")),""),"(unknown)")))</f>
        <v/>
      </c>
      <c r="AF334" s="22">
        <f>IF(AE334="","",IF(IFERROR(IF(TRIM(IFERROR(INDEX($A334:$Y334,MATCH(Lists!$J$6,$A$1:$Y$1,0)),"")&amp;"")="0","",TRIM(IFERROR(INDEX($A334:$Y334,MATCH(Lists!$J$6,$A$1:$Y$1,0)),"")&amp;"")),"")=Lists!$J$7,1,0))</f>
        <v/>
      </c>
      <c r="AG334" s="30">
        <f>IF(AE334="","",IFERROR(IF(ISNUMBER(IFERROR(INDEX($A334:$Y334,MATCH(Lists!$J$3,$A$1:$Y$1,0)),"")),INT(IFERROR(INDEX($A334:$Y334,MATCH(Lists!$J$3,$A$1:$Y$1,0)),"")),DATE(VALUE(LEFT(IFERROR(INDEX($A334:$Y334,MATCH(Lists!$J$3,$A$1:$Y$1,0)),""),4)),VALUE(MID(IFERROR(INDEX($A334:$Y334,MATCH(Lists!$J$3,$A$1:$Y$1,0)),""),6,2)),VALUE(MID(IFERROR(INDEX($A334:$Y334,MATCH(Lists!$J$3,$A$1:$Y$1,0)),""),9,2)))),""))</f>
        <v/>
      </c>
      <c r="AH334" s="22">
        <f>IF(AE334="",0,1)</f>
        <v/>
      </c>
    </row>
    <row r="335">
      <c r="Z335" s="28" t="n"/>
      <c r="AA335" s="23" t="n"/>
      <c r="AB335" s="23" t="n"/>
      <c r="AC335" s="31" t="n"/>
      <c r="AD335" s="28" t="n"/>
      <c r="AE335" s="22">
        <f>IF(COUNTA($A335:$Y335)=0,"",IF(IFERROR(IF(TRIM(IFERROR(INDEX($A335:$Y335,MATCH(Lists!$J$4,$A$1:$Y$1,0)),"")&amp;"")="0","",TRIM(IFERROR(INDEX($A335:$Y335,MATCH(Lists!$J$4,$A$1:$Y$1,0)),"")&amp;"")),"")&lt;&gt;"",LOWER(IFERROR(IF(TRIM(IFERROR(INDEX($A335:$Y335,MATCH(Lists!$J$4,$A$1:$Y$1,0)),"")&amp;"")="0","",TRIM(IFERROR(INDEX($A335:$Y335,MATCH(Lists!$J$4,$A$1:$Y$1,0)),"")&amp;"")),"")),IF(IFERROR(IF(TRIM(IFERROR(INDEX($A335:$Y335,MATCH(Lists!$J$5,$A$1:$Y$1,0)),"")&amp;"")="0","",TRIM(IFERROR(INDEX($A335:$Y335,MATCH(Lists!$J$5,$A$1:$Y$1,0)),"")&amp;"")),"")&lt;&gt;"",IFERROR(IF(TRIM(IFERROR(INDEX($A335:$Y335,MATCH(Lists!$J$5,$A$1:$Y$1,0)),"")&amp;"")="0","",TRIM(IFERROR(INDEX($A335:$Y335,MATCH(Lists!$J$5,$A$1:$Y$1,0)),"")&amp;"")),""),"(unknown)")))</f>
        <v/>
      </c>
      <c r="AF335" s="22">
        <f>IF(AE335="","",IF(IFERROR(IF(TRIM(IFERROR(INDEX($A335:$Y335,MATCH(Lists!$J$6,$A$1:$Y$1,0)),"")&amp;"")="0","",TRIM(IFERROR(INDEX($A335:$Y335,MATCH(Lists!$J$6,$A$1:$Y$1,0)),"")&amp;"")),"")=Lists!$J$7,1,0))</f>
        <v/>
      </c>
      <c r="AG335" s="30">
        <f>IF(AE335="","",IFERROR(IF(ISNUMBER(IFERROR(INDEX($A335:$Y335,MATCH(Lists!$J$3,$A$1:$Y$1,0)),"")),INT(IFERROR(INDEX($A335:$Y335,MATCH(Lists!$J$3,$A$1:$Y$1,0)),"")),DATE(VALUE(LEFT(IFERROR(INDEX($A335:$Y335,MATCH(Lists!$J$3,$A$1:$Y$1,0)),""),4)),VALUE(MID(IFERROR(INDEX($A335:$Y335,MATCH(Lists!$J$3,$A$1:$Y$1,0)),""),6,2)),VALUE(MID(IFERROR(INDEX($A335:$Y335,MATCH(Lists!$J$3,$A$1:$Y$1,0)),""),9,2)))),""))</f>
        <v/>
      </c>
      <c r="AH335" s="22">
        <f>IF(AE335="",0,1)</f>
        <v/>
      </c>
    </row>
    <row r="336">
      <c r="Z336" s="28" t="n"/>
      <c r="AA336" s="23" t="n"/>
      <c r="AB336" s="23" t="n"/>
      <c r="AC336" s="31" t="n"/>
      <c r="AD336" s="28" t="n"/>
      <c r="AE336" s="22">
        <f>IF(COUNTA($A336:$Y336)=0,"",IF(IFERROR(IF(TRIM(IFERROR(INDEX($A336:$Y336,MATCH(Lists!$J$4,$A$1:$Y$1,0)),"")&amp;"")="0","",TRIM(IFERROR(INDEX($A336:$Y336,MATCH(Lists!$J$4,$A$1:$Y$1,0)),"")&amp;"")),"")&lt;&gt;"",LOWER(IFERROR(IF(TRIM(IFERROR(INDEX($A336:$Y336,MATCH(Lists!$J$4,$A$1:$Y$1,0)),"")&amp;"")="0","",TRIM(IFERROR(INDEX($A336:$Y336,MATCH(Lists!$J$4,$A$1:$Y$1,0)),"")&amp;"")),"")),IF(IFERROR(IF(TRIM(IFERROR(INDEX($A336:$Y336,MATCH(Lists!$J$5,$A$1:$Y$1,0)),"")&amp;"")="0","",TRIM(IFERROR(INDEX($A336:$Y336,MATCH(Lists!$J$5,$A$1:$Y$1,0)),"")&amp;"")),"")&lt;&gt;"",IFERROR(IF(TRIM(IFERROR(INDEX($A336:$Y336,MATCH(Lists!$J$5,$A$1:$Y$1,0)),"")&amp;"")="0","",TRIM(IFERROR(INDEX($A336:$Y336,MATCH(Lists!$J$5,$A$1:$Y$1,0)),"")&amp;"")),""),"(unknown)")))</f>
        <v/>
      </c>
      <c r="AF336" s="22">
        <f>IF(AE336="","",IF(IFERROR(IF(TRIM(IFERROR(INDEX($A336:$Y336,MATCH(Lists!$J$6,$A$1:$Y$1,0)),"")&amp;"")="0","",TRIM(IFERROR(INDEX($A336:$Y336,MATCH(Lists!$J$6,$A$1:$Y$1,0)),"")&amp;"")),"")=Lists!$J$7,1,0))</f>
        <v/>
      </c>
      <c r="AG336" s="30">
        <f>IF(AE336="","",IFERROR(IF(ISNUMBER(IFERROR(INDEX($A336:$Y336,MATCH(Lists!$J$3,$A$1:$Y$1,0)),"")),INT(IFERROR(INDEX($A336:$Y336,MATCH(Lists!$J$3,$A$1:$Y$1,0)),"")),DATE(VALUE(LEFT(IFERROR(INDEX($A336:$Y336,MATCH(Lists!$J$3,$A$1:$Y$1,0)),""),4)),VALUE(MID(IFERROR(INDEX($A336:$Y336,MATCH(Lists!$J$3,$A$1:$Y$1,0)),""),6,2)),VALUE(MID(IFERROR(INDEX($A336:$Y336,MATCH(Lists!$J$3,$A$1:$Y$1,0)),""),9,2)))),""))</f>
        <v/>
      </c>
      <c r="AH336" s="22">
        <f>IF(AE336="",0,1)</f>
        <v/>
      </c>
    </row>
    <row r="337">
      <c r="Z337" s="28" t="n"/>
      <c r="AA337" s="23" t="n"/>
      <c r="AB337" s="23" t="n"/>
      <c r="AC337" s="31" t="n"/>
      <c r="AD337" s="28" t="n"/>
      <c r="AE337" s="22">
        <f>IF(COUNTA($A337:$Y337)=0,"",IF(IFERROR(IF(TRIM(IFERROR(INDEX($A337:$Y337,MATCH(Lists!$J$4,$A$1:$Y$1,0)),"")&amp;"")="0","",TRIM(IFERROR(INDEX($A337:$Y337,MATCH(Lists!$J$4,$A$1:$Y$1,0)),"")&amp;"")),"")&lt;&gt;"",LOWER(IFERROR(IF(TRIM(IFERROR(INDEX($A337:$Y337,MATCH(Lists!$J$4,$A$1:$Y$1,0)),"")&amp;"")="0","",TRIM(IFERROR(INDEX($A337:$Y337,MATCH(Lists!$J$4,$A$1:$Y$1,0)),"")&amp;"")),"")),IF(IFERROR(IF(TRIM(IFERROR(INDEX($A337:$Y337,MATCH(Lists!$J$5,$A$1:$Y$1,0)),"")&amp;"")="0","",TRIM(IFERROR(INDEX($A337:$Y337,MATCH(Lists!$J$5,$A$1:$Y$1,0)),"")&amp;"")),"")&lt;&gt;"",IFERROR(IF(TRIM(IFERROR(INDEX($A337:$Y337,MATCH(Lists!$J$5,$A$1:$Y$1,0)),"")&amp;"")="0","",TRIM(IFERROR(INDEX($A337:$Y337,MATCH(Lists!$J$5,$A$1:$Y$1,0)),"")&amp;"")),""),"(unknown)")))</f>
        <v/>
      </c>
      <c r="AF337" s="22">
        <f>IF(AE337="","",IF(IFERROR(IF(TRIM(IFERROR(INDEX($A337:$Y337,MATCH(Lists!$J$6,$A$1:$Y$1,0)),"")&amp;"")="0","",TRIM(IFERROR(INDEX($A337:$Y337,MATCH(Lists!$J$6,$A$1:$Y$1,0)),"")&amp;"")),"")=Lists!$J$7,1,0))</f>
        <v/>
      </c>
      <c r="AG337" s="30">
        <f>IF(AE337="","",IFERROR(IF(ISNUMBER(IFERROR(INDEX($A337:$Y337,MATCH(Lists!$J$3,$A$1:$Y$1,0)),"")),INT(IFERROR(INDEX($A337:$Y337,MATCH(Lists!$J$3,$A$1:$Y$1,0)),"")),DATE(VALUE(LEFT(IFERROR(INDEX($A337:$Y337,MATCH(Lists!$J$3,$A$1:$Y$1,0)),""),4)),VALUE(MID(IFERROR(INDEX($A337:$Y337,MATCH(Lists!$J$3,$A$1:$Y$1,0)),""),6,2)),VALUE(MID(IFERROR(INDEX($A337:$Y337,MATCH(Lists!$J$3,$A$1:$Y$1,0)),""),9,2)))),""))</f>
        <v/>
      </c>
      <c r="AH337" s="22">
        <f>IF(AE337="",0,1)</f>
        <v/>
      </c>
    </row>
    <row r="338">
      <c r="Z338" s="28" t="n"/>
      <c r="AA338" s="23" t="n"/>
      <c r="AB338" s="23" t="n"/>
      <c r="AC338" s="31" t="n"/>
      <c r="AD338" s="28" t="n"/>
      <c r="AE338" s="22">
        <f>IF(COUNTA($A338:$Y338)=0,"",IF(IFERROR(IF(TRIM(IFERROR(INDEX($A338:$Y338,MATCH(Lists!$J$4,$A$1:$Y$1,0)),"")&amp;"")="0","",TRIM(IFERROR(INDEX($A338:$Y338,MATCH(Lists!$J$4,$A$1:$Y$1,0)),"")&amp;"")),"")&lt;&gt;"",LOWER(IFERROR(IF(TRIM(IFERROR(INDEX($A338:$Y338,MATCH(Lists!$J$4,$A$1:$Y$1,0)),"")&amp;"")="0","",TRIM(IFERROR(INDEX($A338:$Y338,MATCH(Lists!$J$4,$A$1:$Y$1,0)),"")&amp;"")),"")),IF(IFERROR(IF(TRIM(IFERROR(INDEX($A338:$Y338,MATCH(Lists!$J$5,$A$1:$Y$1,0)),"")&amp;"")="0","",TRIM(IFERROR(INDEX($A338:$Y338,MATCH(Lists!$J$5,$A$1:$Y$1,0)),"")&amp;"")),"")&lt;&gt;"",IFERROR(IF(TRIM(IFERROR(INDEX($A338:$Y338,MATCH(Lists!$J$5,$A$1:$Y$1,0)),"")&amp;"")="0","",TRIM(IFERROR(INDEX($A338:$Y338,MATCH(Lists!$J$5,$A$1:$Y$1,0)),"")&amp;"")),""),"(unknown)")))</f>
        <v/>
      </c>
      <c r="AF338" s="22">
        <f>IF(AE338="","",IF(IFERROR(IF(TRIM(IFERROR(INDEX($A338:$Y338,MATCH(Lists!$J$6,$A$1:$Y$1,0)),"")&amp;"")="0","",TRIM(IFERROR(INDEX($A338:$Y338,MATCH(Lists!$J$6,$A$1:$Y$1,0)),"")&amp;"")),"")=Lists!$J$7,1,0))</f>
        <v/>
      </c>
      <c r="AG338" s="30">
        <f>IF(AE338="","",IFERROR(IF(ISNUMBER(IFERROR(INDEX($A338:$Y338,MATCH(Lists!$J$3,$A$1:$Y$1,0)),"")),INT(IFERROR(INDEX($A338:$Y338,MATCH(Lists!$J$3,$A$1:$Y$1,0)),"")),DATE(VALUE(LEFT(IFERROR(INDEX($A338:$Y338,MATCH(Lists!$J$3,$A$1:$Y$1,0)),""),4)),VALUE(MID(IFERROR(INDEX($A338:$Y338,MATCH(Lists!$J$3,$A$1:$Y$1,0)),""),6,2)),VALUE(MID(IFERROR(INDEX($A338:$Y338,MATCH(Lists!$J$3,$A$1:$Y$1,0)),""),9,2)))),""))</f>
        <v/>
      </c>
      <c r="AH338" s="22">
        <f>IF(AE338="",0,1)</f>
        <v/>
      </c>
    </row>
    <row r="339">
      <c r="Z339" s="28" t="n"/>
      <c r="AA339" s="23" t="n"/>
      <c r="AB339" s="23" t="n"/>
      <c r="AC339" s="31" t="n"/>
      <c r="AD339" s="28" t="n"/>
      <c r="AE339" s="22">
        <f>IF(COUNTA($A339:$Y339)=0,"",IF(IFERROR(IF(TRIM(IFERROR(INDEX($A339:$Y339,MATCH(Lists!$J$4,$A$1:$Y$1,0)),"")&amp;"")="0","",TRIM(IFERROR(INDEX($A339:$Y339,MATCH(Lists!$J$4,$A$1:$Y$1,0)),"")&amp;"")),"")&lt;&gt;"",LOWER(IFERROR(IF(TRIM(IFERROR(INDEX($A339:$Y339,MATCH(Lists!$J$4,$A$1:$Y$1,0)),"")&amp;"")="0","",TRIM(IFERROR(INDEX($A339:$Y339,MATCH(Lists!$J$4,$A$1:$Y$1,0)),"")&amp;"")),"")),IF(IFERROR(IF(TRIM(IFERROR(INDEX($A339:$Y339,MATCH(Lists!$J$5,$A$1:$Y$1,0)),"")&amp;"")="0","",TRIM(IFERROR(INDEX($A339:$Y339,MATCH(Lists!$J$5,$A$1:$Y$1,0)),"")&amp;"")),"")&lt;&gt;"",IFERROR(IF(TRIM(IFERROR(INDEX($A339:$Y339,MATCH(Lists!$J$5,$A$1:$Y$1,0)),"")&amp;"")="0","",TRIM(IFERROR(INDEX($A339:$Y339,MATCH(Lists!$J$5,$A$1:$Y$1,0)),"")&amp;"")),""),"(unknown)")))</f>
        <v/>
      </c>
      <c r="AF339" s="22">
        <f>IF(AE339="","",IF(IFERROR(IF(TRIM(IFERROR(INDEX($A339:$Y339,MATCH(Lists!$J$6,$A$1:$Y$1,0)),"")&amp;"")="0","",TRIM(IFERROR(INDEX($A339:$Y339,MATCH(Lists!$J$6,$A$1:$Y$1,0)),"")&amp;"")),"")=Lists!$J$7,1,0))</f>
        <v/>
      </c>
      <c r="AG339" s="30">
        <f>IF(AE339="","",IFERROR(IF(ISNUMBER(IFERROR(INDEX($A339:$Y339,MATCH(Lists!$J$3,$A$1:$Y$1,0)),"")),INT(IFERROR(INDEX($A339:$Y339,MATCH(Lists!$J$3,$A$1:$Y$1,0)),"")),DATE(VALUE(LEFT(IFERROR(INDEX($A339:$Y339,MATCH(Lists!$J$3,$A$1:$Y$1,0)),""),4)),VALUE(MID(IFERROR(INDEX($A339:$Y339,MATCH(Lists!$J$3,$A$1:$Y$1,0)),""),6,2)),VALUE(MID(IFERROR(INDEX($A339:$Y339,MATCH(Lists!$J$3,$A$1:$Y$1,0)),""),9,2)))),""))</f>
        <v/>
      </c>
      <c r="AH339" s="22">
        <f>IF(AE339="",0,1)</f>
        <v/>
      </c>
    </row>
    <row r="340">
      <c r="Z340" s="28" t="n"/>
      <c r="AA340" s="23" t="n"/>
      <c r="AB340" s="23" t="n"/>
      <c r="AC340" s="31" t="n"/>
      <c r="AD340" s="28" t="n"/>
      <c r="AE340" s="22">
        <f>IF(COUNTA($A340:$Y340)=0,"",IF(IFERROR(IF(TRIM(IFERROR(INDEX($A340:$Y340,MATCH(Lists!$J$4,$A$1:$Y$1,0)),"")&amp;"")="0","",TRIM(IFERROR(INDEX($A340:$Y340,MATCH(Lists!$J$4,$A$1:$Y$1,0)),"")&amp;"")),"")&lt;&gt;"",LOWER(IFERROR(IF(TRIM(IFERROR(INDEX($A340:$Y340,MATCH(Lists!$J$4,$A$1:$Y$1,0)),"")&amp;"")="0","",TRIM(IFERROR(INDEX($A340:$Y340,MATCH(Lists!$J$4,$A$1:$Y$1,0)),"")&amp;"")),"")),IF(IFERROR(IF(TRIM(IFERROR(INDEX($A340:$Y340,MATCH(Lists!$J$5,$A$1:$Y$1,0)),"")&amp;"")="0","",TRIM(IFERROR(INDEX($A340:$Y340,MATCH(Lists!$J$5,$A$1:$Y$1,0)),"")&amp;"")),"")&lt;&gt;"",IFERROR(IF(TRIM(IFERROR(INDEX($A340:$Y340,MATCH(Lists!$J$5,$A$1:$Y$1,0)),"")&amp;"")="0","",TRIM(IFERROR(INDEX($A340:$Y340,MATCH(Lists!$J$5,$A$1:$Y$1,0)),"")&amp;"")),""),"(unknown)")))</f>
        <v/>
      </c>
      <c r="AF340" s="22">
        <f>IF(AE340="","",IF(IFERROR(IF(TRIM(IFERROR(INDEX($A340:$Y340,MATCH(Lists!$J$6,$A$1:$Y$1,0)),"")&amp;"")="0","",TRIM(IFERROR(INDEX($A340:$Y340,MATCH(Lists!$J$6,$A$1:$Y$1,0)),"")&amp;"")),"")=Lists!$J$7,1,0))</f>
        <v/>
      </c>
      <c r="AG340" s="30">
        <f>IF(AE340="","",IFERROR(IF(ISNUMBER(IFERROR(INDEX($A340:$Y340,MATCH(Lists!$J$3,$A$1:$Y$1,0)),"")),INT(IFERROR(INDEX($A340:$Y340,MATCH(Lists!$J$3,$A$1:$Y$1,0)),"")),DATE(VALUE(LEFT(IFERROR(INDEX($A340:$Y340,MATCH(Lists!$J$3,$A$1:$Y$1,0)),""),4)),VALUE(MID(IFERROR(INDEX($A340:$Y340,MATCH(Lists!$J$3,$A$1:$Y$1,0)),""),6,2)),VALUE(MID(IFERROR(INDEX($A340:$Y340,MATCH(Lists!$J$3,$A$1:$Y$1,0)),""),9,2)))),""))</f>
        <v/>
      </c>
      <c r="AH340" s="22">
        <f>IF(AE340="",0,1)</f>
        <v/>
      </c>
    </row>
    <row r="341">
      <c r="Z341" s="28" t="n"/>
      <c r="AA341" s="23" t="n"/>
      <c r="AB341" s="23" t="n"/>
      <c r="AC341" s="31" t="n"/>
      <c r="AD341" s="28" t="n"/>
      <c r="AE341" s="22">
        <f>IF(COUNTA($A341:$Y341)=0,"",IF(IFERROR(IF(TRIM(IFERROR(INDEX($A341:$Y341,MATCH(Lists!$J$4,$A$1:$Y$1,0)),"")&amp;"")="0","",TRIM(IFERROR(INDEX($A341:$Y341,MATCH(Lists!$J$4,$A$1:$Y$1,0)),"")&amp;"")),"")&lt;&gt;"",LOWER(IFERROR(IF(TRIM(IFERROR(INDEX($A341:$Y341,MATCH(Lists!$J$4,$A$1:$Y$1,0)),"")&amp;"")="0","",TRIM(IFERROR(INDEX($A341:$Y341,MATCH(Lists!$J$4,$A$1:$Y$1,0)),"")&amp;"")),"")),IF(IFERROR(IF(TRIM(IFERROR(INDEX($A341:$Y341,MATCH(Lists!$J$5,$A$1:$Y$1,0)),"")&amp;"")="0","",TRIM(IFERROR(INDEX($A341:$Y341,MATCH(Lists!$J$5,$A$1:$Y$1,0)),"")&amp;"")),"")&lt;&gt;"",IFERROR(IF(TRIM(IFERROR(INDEX($A341:$Y341,MATCH(Lists!$J$5,$A$1:$Y$1,0)),"")&amp;"")="0","",TRIM(IFERROR(INDEX($A341:$Y341,MATCH(Lists!$J$5,$A$1:$Y$1,0)),"")&amp;"")),""),"(unknown)")))</f>
        <v/>
      </c>
      <c r="AF341" s="22">
        <f>IF(AE341="","",IF(IFERROR(IF(TRIM(IFERROR(INDEX($A341:$Y341,MATCH(Lists!$J$6,$A$1:$Y$1,0)),"")&amp;"")="0","",TRIM(IFERROR(INDEX($A341:$Y341,MATCH(Lists!$J$6,$A$1:$Y$1,0)),"")&amp;"")),"")=Lists!$J$7,1,0))</f>
        <v/>
      </c>
      <c r="AG341" s="30">
        <f>IF(AE341="","",IFERROR(IF(ISNUMBER(IFERROR(INDEX($A341:$Y341,MATCH(Lists!$J$3,$A$1:$Y$1,0)),"")),INT(IFERROR(INDEX($A341:$Y341,MATCH(Lists!$J$3,$A$1:$Y$1,0)),"")),DATE(VALUE(LEFT(IFERROR(INDEX($A341:$Y341,MATCH(Lists!$J$3,$A$1:$Y$1,0)),""),4)),VALUE(MID(IFERROR(INDEX($A341:$Y341,MATCH(Lists!$J$3,$A$1:$Y$1,0)),""),6,2)),VALUE(MID(IFERROR(INDEX($A341:$Y341,MATCH(Lists!$J$3,$A$1:$Y$1,0)),""),9,2)))),""))</f>
        <v/>
      </c>
      <c r="AH341" s="22">
        <f>IF(AE341="",0,1)</f>
        <v/>
      </c>
    </row>
    <row r="342">
      <c r="Z342" s="28" t="n"/>
      <c r="AA342" s="23" t="n"/>
      <c r="AB342" s="23" t="n"/>
      <c r="AC342" s="31" t="n"/>
      <c r="AD342" s="28" t="n"/>
      <c r="AE342" s="22">
        <f>IF(COUNTA($A342:$Y342)=0,"",IF(IFERROR(IF(TRIM(IFERROR(INDEX($A342:$Y342,MATCH(Lists!$J$4,$A$1:$Y$1,0)),"")&amp;"")="0","",TRIM(IFERROR(INDEX($A342:$Y342,MATCH(Lists!$J$4,$A$1:$Y$1,0)),"")&amp;"")),"")&lt;&gt;"",LOWER(IFERROR(IF(TRIM(IFERROR(INDEX($A342:$Y342,MATCH(Lists!$J$4,$A$1:$Y$1,0)),"")&amp;"")="0","",TRIM(IFERROR(INDEX($A342:$Y342,MATCH(Lists!$J$4,$A$1:$Y$1,0)),"")&amp;"")),"")),IF(IFERROR(IF(TRIM(IFERROR(INDEX($A342:$Y342,MATCH(Lists!$J$5,$A$1:$Y$1,0)),"")&amp;"")="0","",TRIM(IFERROR(INDEX($A342:$Y342,MATCH(Lists!$J$5,$A$1:$Y$1,0)),"")&amp;"")),"")&lt;&gt;"",IFERROR(IF(TRIM(IFERROR(INDEX($A342:$Y342,MATCH(Lists!$J$5,$A$1:$Y$1,0)),"")&amp;"")="0","",TRIM(IFERROR(INDEX($A342:$Y342,MATCH(Lists!$J$5,$A$1:$Y$1,0)),"")&amp;"")),""),"(unknown)")))</f>
        <v/>
      </c>
      <c r="AF342" s="22">
        <f>IF(AE342="","",IF(IFERROR(IF(TRIM(IFERROR(INDEX($A342:$Y342,MATCH(Lists!$J$6,$A$1:$Y$1,0)),"")&amp;"")="0","",TRIM(IFERROR(INDEX($A342:$Y342,MATCH(Lists!$J$6,$A$1:$Y$1,0)),"")&amp;"")),"")=Lists!$J$7,1,0))</f>
        <v/>
      </c>
      <c r="AG342" s="30">
        <f>IF(AE342="","",IFERROR(IF(ISNUMBER(IFERROR(INDEX($A342:$Y342,MATCH(Lists!$J$3,$A$1:$Y$1,0)),"")),INT(IFERROR(INDEX($A342:$Y342,MATCH(Lists!$J$3,$A$1:$Y$1,0)),"")),DATE(VALUE(LEFT(IFERROR(INDEX($A342:$Y342,MATCH(Lists!$J$3,$A$1:$Y$1,0)),""),4)),VALUE(MID(IFERROR(INDEX($A342:$Y342,MATCH(Lists!$J$3,$A$1:$Y$1,0)),""),6,2)),VALUE(MID(IFERROR(INDEX($A342:$Y342,MATCH(Lists!$J$3,$A$1:$Y$1,0)),""),9,2)))),""))</f>
        <v/>
      </c>
      <c r="AH342" s="22">
        <f>IF(AE342="",0,1)</f>
        <v/>
      </c>
    </row>
    <row r="343">
      <c r="Z343" s="28" t="n"/>
      <c r="AA343" s="23" t="n"/>
      <c r="AB343" s="23" t="n"/>
      <c r="AC343" s="31" t="n"/>
      <c r="AD343" s="28" t="n"/>
      <c r="AE343" s="22">
        <f>IF(COUNTA($A343:$Y343)=0,"",IF(IFERROR(IF(TRIM(IFERROR(INDEX($A343:$Y343,MATCH(Lists!$J$4,$A$1:$Y$1,0)),"")&amp;"")="0","",TRIM(IFERROR(INDEX($A343:$Y343,MATCH(Lists!$J$4,$A$1:$Y$1,0)),"")&amp;"")),"")&lt;&gt;"",LOWER(IFERROR(IF(TRIM(IFERROR(INDEX($A343:$Y343,MATCH(Lists!$J$4,$A$1:$Y$1,0)),"")&amp;"")="0","",TRIM(IFERROR(INDEX($A343:$Y343,MATCH(Lists!$J$4,$A$1:$Y$1,0)),"")&amp;"")),"")),IF(IFERROR(IF(TRIM(IFERROR(INDEX($A343:$Y343,MATCH(Lists!$J$5,$A$1:$Y$1,0)),"")&amp;"")="0","",TRIM(IFERROR(INDEX($A343:$Y343,MATCH(Lists!$J$5,$A$1:$Y$1,0)),"")&amp;"")),"")&lt;&gt;"",IFERROR(IF(TRIM(IFERROR(INDEX($A343:$Y343,MATCH(Lists!$J$5,$A$1:$Y$1,0)),"")&amp;"")="0","",TRIM(IFERROR(INDEX($A343:$Y343,MATCH(Lists!$J$5,$A$1:$Y$1,0)),"")&amp;"")),""),"(unknown)")))</f>
        <v/>
      </c>
      <c r="AF343" s="22">
        <f>IF(AE343="","",IF(IFERROR(IF(TRIM(IFERROR(INDEX($A343:$Y343,MATCH(Lists!$J$6,$A$1:$Y$1,0)),"")&amp;"")="0","",TRIM(IFERROR(INDEX($A343:$Y343,MATCH(Lists!$J$6,$A$1:$Y$1,0)),"")&amp;"")),"")=Lists!$J$7,1,0))</f>
        <v/>
      </c>
      <c r="AG343" s="30">
        <f>IF(AE343="","",IFERROR(IF(ISNUMBER(IFERROR(INDEX($A343:$Y343,MATCH(Lists!$J$3,$A$1:$Y$1,0)),"")),INT(IFERROR(INDEX($A343:$Y343,MATCH(Lists!$J$3,$A$1:$Y$1,0)),"")),DATE(VALUE(LEFT(IFERROR(INDEX($A343:$Y343,MATCH(Lists!$J$3,$A$1:$Y$1,0)),""),4)),VALUE(MID(IFERROR(INDEX($A343:$Y343,MATCH(Lists!$J$3,$A$1:$Y$1,0)),""),6,2)),VALUE(MID(IFERROR(INDEX($A343:$Y343,MATCH(Lists!$J$3,$A$1:$Y$1,0)),""),9,2)))),""))</f>
        <v/>
      </c>
      <c r="AH343" s="22">
        <f>IF(AE343="",0,1)</f>
        <v/>
      </c>
    </row>
    <row r="344">
      <c r="Z344" s="28" t="n"/>
      <c r="AA344" s="23" t="n"/>
      <c r="AB344" s="23" t="n"/>
      <c r="AC344" s="31" t="n"/>
      <c r="AD344" s="28" t="n"/>
      <c r="AE344" s="22">
        <f>IF(COUNTA($A344:$Y344)=0,"",IF(IFERROR(IF(TRIM(IFERROR(INDEX($A344:$Y344,MATCH(Lists!$J$4,$A$1:$Y$1,0)),"")&amp;"")="0","",TRIM(IFERROR(INDEX($A344:$Y344,MATCH(Lists!$J$4,$A$1:$Y$1,0)),"")&amp;"")),"")&lt;&gt;"",LOWER(IFERROR(IF(TRIM(IFERROR(INDEX($A344:$Y344,MATCH(Lists!$J$4,$A$1:$Y$1,0)),"")&amp;"")="0","",TRIM(IFERROR(INDEX($A344:$Y344,MATCH(Lists!$J$4,$A$1:$Y$1,0)),"")&amp;"")),"")),IF(IFERROR(IF(TRIM(IFERROR(INDEX($A344:$Y344,MATCH(Lists!$J$5,$A$1:$Y$1,0)),"")&amp;"")="0","",TRIM(IFERROR(INDEX($A344:$Y344,MATCH(Lists!$J$5,$A$1:$Y$1,0)),"")&amp;"")),"")&lt;&gt;"",IFERROR(IF(TRIM(IFERROR(INDEX($A344:$Y344,MATCH(Lists!$J$5,$A$1:$Y$1,0)),"")&amp;"")="0","",TRIM(IFERROR(INDEX($A344:$Y344,MATCH(Lists!$J$5,$A$1:$Y$1,0)),"")&amp;"")),""),"(unknown)")))</f>
        <v/>
      </c>
      <c r="AF344" s="22">
        <f>IF(AE344="","",IF(IFERROR(IF(TRIM(IFERROR(INDEX($A344:$Y344,MATCH(Lists!$J$6,$A$1:$Y$1,0)),"")&amp;"")="0","",TRIM(IFERROR(INDEX($A344:$Y344,MATCH(Lists!$J$6,$A$1:$Y$1,0)),"")&amp;"")),"")=Lists!$J$7,1,0))</f>
        <v/>
      </c>
      <c r="AG344" s="30">
        <f>IF(AE344="","",IFERROR(IF(ISNUMBER(IFERROR(INDEX($A344:$Y344,MATCH(Lists!$J$3,$A$1:$Y$1,0)),"")),INT(IFERROR(INDEX($A344:$Y344,MATCH(Lists!$J$3,$A$1:$Y$1,0)),"")),DATE(VALUE(LEFT(IFERROR(INDEX($A344:$Y344,MATCH(Lists!$J$3,$A$1:$Y$1,0)),""),4)),VALUE(MID(IFERROR(INDEX($A344:$Y344,MATCH(Lists!$J$3,$A$1:$Y$1,0)),""),6,2)),VALUE(MID(IFERROR(INDEX($A344:$Y344,MATCH(Lists!$J$3,$A$1:$Y$1,0)),""),9,2)))),""))</f>
        <v/>
      </c>
      <c r="AH344" s="22">
        <f>IF(AE344="",0,1)</f>
        <v/>
      </c>
    </row>
    <row r="345">
      <c r="Z345" s="28" t="n"/>
      <c r="AA345" s="23" t="n"/>
      <c r="AB345" s="23" t="n"/>
      <c r="AC345" s="31" t="n"/>
      <c r="AD345" s="28" t="n"/>
      <c r="AE345" s="22">
        <f>IF(COUNTA($A345:$Y345)=0,"",IF(IFERROR(IF(TRIM(IFERROR(INDEX($A345:$Y345,MATCH(Lists!$J$4,$A$1:$Y$1,0)),"")&amp;"")="0","",TRIM(IFERROR(INDEX($A345:$Y345,MATCH(Lists!$J$4,$A$1:$Y$1,0)),"")&amp;"")),"")&lt;&gt;"",LOWER(IFERROR(IF(TRIM(IFERROR(INDEX($A345:$Y345,MATCH(Lists!$J$4,$A$1:$Y$1,0)),"")&amp;"")="0","",TRIM(IFERROR(INDEX($A345:$Y345,MATCH(Lists!$J$4,$A$1:$Y$1,0)),"")&amp;"")),"")),IF(IFERROR(IF(TRIM(IFERROR(INDEX($A345:$Y345,MATCH(Lists!$J$5,$A$1:$Y$1,0)),"")&amp;"")="0","",TRIM(IFERROR(INDEX($A345:$Y345,MATCH(Lists!$J$5,$A$1:$Y$1,0)),"")&amp;"")),"")&lt;&gt;"",IFERROR(IF(TRIM(IFERROR(INDEX($A345:$Y345,MATCH(Lists!$J$5,$A$1:$Y$1,0)),"")&amp;"")="0","",TRIM(IFERROR(INDEX($A345:$Y345,MATCH(Lists!$J$5,$A$1:$Y$1,0)),"")&amp;"")),""),"(unknown)")))</f>
        <v/>
      </c>
      <c r="AF345" s="22">
        <f>IF(AE345="","",IF(IFERROR(IF(TRIM(IFERROR(INDEX($A345:$Y345,MATCH(Lists!$J$6,$A$1:$Y$1,0)),"")&amp;"")="0","",TRIM(IFERROR(INDEX($A345:$Y345,MATCH(Lists!$J$6,$A$1:$Y$1,0)),"")&amp;"")),"")=Lists!$J$7,1,0))</f>
        <v/>
      </c>
      <c r="AG345" s="30">
        <f>IF(AE345="","",IFERROR(IF(ISNUMBER(IFERROR(INDEX($A345:$Y345,MATCH(Lists!$J$3,$A$1:$Y$1,0)),"")),INT(IFERROR(INDEX($A345:$Y345,MATCH(Lists!$J$3,$A$1:$Y$1,0)),"")),DATE(VALUE(LEFT(IFERROR(INDEX($A345:$Y345,MATCH(Lists!$J$3,$A$1:$Y$1,0)),""),4)),VALUE(MID(IFERROR(INDEX($A345:$Y345,MATCH(Lists!$J$3,$A$1:$Y$1,0)),""),6,2)),VALUE(MID(IFERROR(INDEX($A345:$Y345,MATCH(Lists!$J$3,$A$1:$Y$1,0)),""),9,2)))),""))</f>
        <v/>
      </c>
      <c r="AH345" s="22">
        <f>IF(AE345="",0,1)</f>
        <v/>
      </c>
    </row>
    <row r="346">
      <c r="Z346" s="28" t="n"/>
      <c r="AA346" s="23" t="n"/>
      <c r="AB346" s="23" t="n"/>
      <c r="AC346" s="31" t="n"/>
      <c r="AD346" s="28" t="n"/>
      <c r="AE346" s="22">
        <f>IF(COUNTA($A346:$Y346)=0,"",IF(IFERROR(IF(TRIM(IFERROR(INDEX($A346:$Y346,MATCH(Lists!$J$4,$A$1:$Y$1,0)),"")&amp;"")="0","",TRIM(IFERROR(INDEX($A346:$Y346,MATCH(Lists!$J$4,$A$1:$Y$1,0)),"")&amp;"")),"")&lt;&gt;"",LOWER(IFERROR(IF(TRIM(IFERROR(INDEX($A346:$Y346,MATCH(Lists!$J$4,$A$1:$Y$1,0)),"")&amp;"")="0","",TRIM(IFERROR(INDEX($A346:$Y346,MATCH(Lists!$J$4,$A$1:$Y$1,0)),"")&amp;"")),"")),IF(IFERROR(IF(TRIM(IFERROR(INDEX($A346:$Y346,MATCH(Lists!$J$5,$A$1:$Y$1,0)),"")&amp;"")="0","",TRIM(IFERROR(INDEX($A346:$Y346,MATCH(Lists!$J$5,$A$1:$Y$1,0)),"")&amp;"")),"")&lt;&gt;"",IFERROR(IF(TRIM(IFERROR(INDEX($A346:$Y346,MATCH(Lists!$J$5,$A$1:$Y$1,0)),"")&amp;"")="0","",TRIM(IFERROR(INDEX($A346:$Y346,MATCH(Lists!$J$5,$A$1:$Y$1,0)),"")&amp;"")),""),"(unknown)")))</f>
        <v/>
      </c>
      <c r="AF346" s="22">
        <f>IF(AE346="","",IF(IFERROR(IF(TRIM(IFERROR(INDEX($A346:$Y346,MATCH(Lists!$J$6,$A$1:$Y$1,0)),"")&amp;"")="0","",TRIM(IFERROR(INDEX($A346:$Y346,MATCH(Lists!$J$6,$A$1:$Y$1,0)),"")&amp;"")),"")=Lists!$J$7,1,0))</f>
        <v/>
      </c>
      <c r="AG346" s="30">
        <f>IF(AE346="","",IFERROR(IF(ISNUMBER(IFERROR(INDEX($A346:$Y346,MATCH(Lists!$J$3,$A$1:$Y$1,0)),"")),INT(IFERROR(INDEX($A346:$Y346,MATCH(Lists!$J$3,$A$1:$Y$1,0)),"")),DATE(VALUE(LEFT(IFERROR(INDEX($A346:$Y346,MATCH(Lists!$J$3,$A$1:$Y$1,0)),""),4)),VALUE(MID(IFERROR(INDEX($A346:$Y346,MATCH(Lists!$J$3,$A$1:$Y$1,0)),""),6,2)),VALUE(MID(IFERROR(INDEX($A346:$Y346,MATCH(Lists!$J$3,$A$1:$Y$1,0)),""),9,2)))),""))</f>
        <v/>
      </c>
      <c r="AH346" s="22">
        <f>IF(AE346="",0,1)</f>
        <v/>
      </c>
    </row>
    <row r="347">
      <c r="Z347" s="28" t="n"/>
      <c r="AA347" s="23" t="n"/>
      <c r="AB347" s="23" t="n"/>
      <c r="AC347" s="31" t="n"/>
      <c r="AD347" s="28" t="n"/>
      <c r="AE347" s="22">
        <f>IF(COUNTA($A347:$Y347)=0,"",IF(IFERROR(IF(TRIM(IFERROR(INDEX($A347:$Y347,MATCH(Lists!$J$4,$A$1:$Y$1,0)),"")&amp;"")="0","",TRIM(IFERROR(INDEX($A347:$Y347,MATCH(Lists!$J$4,$A$1:$Y$1,0)),"")&amp;"")),"")&lt;&gt;"",LOWER(IFERROR(IF(TRIM(IFERROR(INDEX($A347:$Y347,MATCH(Lists!$J$4,$A$1:$Y$1,0)),"")&amp;"")="0","",TRIM(IFERROR(INDEX($A347:$Y347,MATCH(Lists!$J$4,$A$1:$Y$1,0)),"")&amp;"")),"")),IF(IFERROR(IF(TRIM(IFERROR(INDEX($A347:$Y347,MATCH(Lists!$J$5,$A$1:$Y$1,0)),"")&amp;"")="0","",TRIM(IFERROR(INDEX($A347:$Y347,MATCH(Lists!$J$5,$A$1:$Y$1,0)),"")&amp;"")),"")&lt;&gt;"",IFERROR(IF(TRIM(IFERROR(INDEX($A347:$Y347,MATCH(Lists!$J$5,$A$1:$Y$1,0)),"")&amp;"")="0","",TRIM(IFERROR(INDEX($A347:$Y347,MATCH(Lists!$J$5,$A$1:$Y$1,0)),"")&amp;"")),""),"(unknown)")))</f>
        <v/>
      </c>
      <c r="AF347" s="22">
        <f>IF(AE347="","",IF(IFERROR(IF(TRIM(IFERROR(INDEX($A347:$Y347,MATCH(Lists!$J$6,$A$1:$Y$1,0)),"")&amp;"")="0","",TRIM(IFERROR(INDEX($A347:$Y347,MATCH(Lists!$J$6,$A$1:$Y$1,0)),"")&amp;"")),"")=Lists!$J$7,1,0))</f>
        <v/>
      </c>
      <c r="AG347" s="30">
        <f>IF(AE347="","",IFERROR(IF(ISNUMBER(IFERROR(INDEX($A347:$Y347,MATCH(Lists!$J$3,$A$1:$Y$1,0)),"")),INT(IFERROR(INDEX($A347:$Y347,MATCH(Lists!$J$3,$A$1:$Y$1,0)),"")),DATE(VALUE(LEFT(IFERROR(INDEX($A347:$Y347,MATCH(Lists!$J$3,$A$1:$Y$1,0)),""),4)),VALUE(MID(IFERROR(INDEX($A347:$Y347,MATCH(Lists!$J$3,$A$1:$Y$1,0)),""),6,2)),VALUE(MID(IFERROR(INDEX($A347:$Y347,MATCH(Lists!$J$3,$A$1:$Y$1,0)),""),9,2)))),""))</f>
        <v/>
      </c>
      <c r="AH347" s="22">
        <f>IF(AE347="",0,1)</f>
        <v/>
      </c>
    </row>
    <row r="348">
      <c r="Z348" s="28" t="n"/>
      <c r="AA348" s="23" t="n"/>
      <c r="AB348" s="23" t="n"/>
      <c r="AC348" s="31" t="n"/>
      <c r="AD348" s="28" t="n"/>
      <c r="AE348" s="22">
        <f>IF(COUNTA($A348:$Y348)=0,"",IF(IFERROR(IF(TRIM(IFERROR(INDEX($A348:$Y348,MATCH(Lists!$J$4,$A$1:$Y$1,0)),"")&amp;"")="0","",TRIM(IFERROR(INDEX($A348:$Y348,MATCH(Lists!$J$4,$A$1:$Y$1,0)),"")&amp;"")),"")&lt;&gt;"",LOWER(IFERROR(IF(TRIM(IFERROR(INDEX($A348:$Y348,MATCH(Lists!$J$4,$A$1:$Y$1,0)),"")&amp;"")="0","",TRIM(IFERROR(INDEX($A348:$Y348,MATCH(Lists!$J$4,$A$1:$Y$1,0)),"")&amp;"")),"")),IF(IFERROR(IF(TRIM(IFERROR(INDEX($A348:$Y348,MATCH(Lists!$J$5,$A$1:$Y$1,0)),"")&amp;"")="0","",TRIM(IFERROR(INDEX($A348:$Y348,MATCH(Lists!$J$5,$A$1:$Y$1,0)),"")&amp;"")),"")&lt;&gt;"",IFERROR(IF(TRIM(IFERROR(INDEX($A348:$Y348,MATCH(Lists!$J$5,$A$1:$Y$1,0)),"")&amp;"")="0","",TRIM(IFERROR(INDEX($A348:$Y348,MATCH(Lists!$J$5,$A$1:$Y$1,0)),"")&amp;"")),""),"(unknown)")))</f>
        <v/>
      </c>
      <c r="AF348" s="22">
        <f>IF(AE348="","",IF(IFERROR(IF(TRIM(IFERROR(INDEX($A348:$Y348,MATCH(Lists!$J$6,$A$1:$Y$1,0)),"")&amp;"")="0","",TRIM(IFERROR(INDEX($A348:$Y348,MATCH(Lists!$J$6,$A$1:$Y$1,0)),"")&amp;"")),"")=Lists!$J$7,1,0))</f>
        <v/>
      </c>
      <c r="AG348" s="30">
        <f>IF(AE348="","",IFERROR(IF(ISNUMBER(IFERROR(INDEX($A348:$Y348,MATCH(Lists!$J$3,$A$1:$Y$1,0)),"")),INT(IFERROR(INDEX($A348:$Y348,MATCH(Lists!$J$3,$A$1:$Y$1,0)),"")),DATE(VALUE(LEFT(IFERROR(INDEX($A348:$Y348,MATCH(Lists!$J$3,$A$1:$Y$1,0)),""),4)),VALUE(MID(IFERROR(INDEX($A348:$Y348,MATCH(Lists!$J$3,$A$1:$Y$1,0)),""),6,2)),VALUE(MID(IFERROR(INDEX($A348:$Y348,MATCH(Lists!$J$3,$A$1:$Y$1,0)),""),9,2)))),""))</f>
        <v/>
      </c>
      <c r="AH348" s="22">
        <f>IF(AE348="",0,1)</f>
        <v/>
      </c>
    </row>
    <row r="349">
      <c r="Z349" s="28" t="n"/>
      <c r="AA349" s="23" t="n"/>
      <c r="AB349" s="23" t="n"/>
      <c r="AC349" s="31" t="n"/>
      <c r="AD349" s="28" t="n"/>
      <c r="AE349" s="22">
        <f>IF(COUNTA($A349:$Y349)=0,"",IF(IFERROR(IF(TRIM(IFERROR(INDEX($A349:$Y349,MATCH(Lists!$J$4,$A$1:$Y$1,0)),"")&amp;"")="0","",TRIM(IFERROR(INDEX($A349:$Y349,MATCH(Lists!$J$4,$A$1:$Y$1,0)),"")&amp;"")),"")&lt;&gt;"",LOWER(IFERROR(IF(TRIM(IFERROR(INDEX($A349:$Y349,MATCH(Lists!$J$4,$A$1:$Y$1,0)),"")&amp;"")="0","",TRIM(IFERROR(INDEX($A349:$Y349,MATCH(Lists!$J$4,$A$1:$Y$1,0)),"")&amp;"")),"")),IF(IFERROR(IF(TRIM(IFERROR(INDEX($A349:$Y349,MATCH(Lists!$J$5,$A$1:$Y$1,0)),"")&amp;"")="0","",TRIM(IFERROR(INDEX($A349:$Y349,MATCH(Lists!$J$5,$A$1:$Y$1,0)),"")&amp;"")),"")&lt;&gt;"",IFERROR(IF(TRIM(IFERROR(INDEX($A349:$Y349,MATCH(Lists!$J$5,$A$1:$Y$1,0)),"")&amp;"")="0","",TRIM(IFERROR(INDEX($A349:$Y349,MATCH(Lists!$J$5,$A$1:$Y$1,0)),"")&amp;"")),""),"(unknown)")))</f>
        <v/>
      </c>
      <c r="AF349" s="22">
        <f>IF(AE349="","",IF(IFERROR(IF(TRIM(IFERROR(INDEX($A349:$Y349,MATCH(Lists!$J$6,$A$1:$Y$1,0)),"")&amp;"")="0","",TRIM(IFERROR(INDEX($A349:$Y349,MATCH(Lists!$J$6,$A$1:$Y$1,0)),"")&amp;"")),"")=Lists!$J$7,1,0))</f>
        <v/>
      </c>
      <c r="AG349" s="30">
        <f>IF(AE349="","",IFERROR(IF(ISNUMBER(IFERROR(INDEX($A349:$Y349,MATCH(Lists!$J$3,$A$1:$Y$1,0)),"")),INT(IFERROR(INDEX($A349:$Y349,MATCH(Lists!$J$3,$A$1:$Y$1,0)),"")),DATE(VALUE(LEFT(IFERROR(INDEX($A349:$Y349,MATCH(Lists!$J$3,$A$1:$Y$1,0)),""),4)),VALUE(MID(IFERROR(INDEX($A349:$Y349,MATCH(Lists!$J$3,$A$1:$Y$1,0)),""),6,2)),VALUE(MID(IFERROR(INDEX($A349:$Y349,MATCH(Lists!$J$3,$A$1:$Y$1,0)),""),9,2)))),""))</f>
        <v/>
      </c>
      <c r="AH349" s="22">
        <f>IF(AE349="",0,1)</f>
        <v/>
      </c>
    </row>
    <row r="350">
      <c r="Z350" s="28" t="n"/>
      <c r="AA350" s="23" t="n"/>
      <c r="AB350" s="23" t="n"/>
      <c r="AC350" s="31" t="n"/>
      <c r="AD350" s="28" t="n"/>
      <c r="AE350" s="22">
        <f>IF(COUNTA($A350:$Y350)=0,"",IF(IFERROR(IF(TRIM(IFERROR(INDEX($A350:$Y350,MATCH(Lists!$J$4,$A$1:$Y$1,0)),"")&amp;"")="0","",TRIM(IFERROR(INDEX($A350:$Y350,MATCH(Lists!$J$4,$A$1:$Y$1,0)),"")&amp;"")),"")&lt;&gt;"",LOWER(IFERROR(IF(TRIM(IFERROR(INDEX($A350:$Y350,MATCH(Lists!$J$4,$A$1:$Y$1,0)),"")&amp;"")="0","",TRIM(IFERROR(INDEX($A350:$Y350,MATCH(Lists!$J$4,$A$1:$Y$1,0)),"")&amp;"")),"")),IF(IFERROR(IF(TRIM(IFERROR(INDEX($A350:$Y350,MATCH(Lists!$J$5,$A$1:$Y$1,0)),"")&amp;"")="0","",TRIM(IFERROR(INDEX($A350:$Y350,MATCH(Lists!$J$5,$A$1:$Y$1,0)),"")&amp;"")),"")&lt;&gt;"",IFERROR(IF(TRIM(IFERROR(INDEX($A350:$Y350,MATCH(Lists!$J$5,$A$1:$Y$1,0)),"")&amp;"")="0","",TRIM(IFERROR(INDEX($A350:$Y350,MATCH(Lists!$J$5,$A$1:$Y$1,0)),"")&amp;"")),""),"(unknown)")))</f>
        <v/>
      </c>
      <c r="AF350" s="22">
        <f>IF(AE350="","",IF(IFERROR(IF(TRIM(IFERROR(INDEX($A350:$Y350,MATCH(Lists!$J$6,$A$1:$Y$1,0)),"")&amp;"")="0","",TRIM(IFERROR(INDEX($A350:$Y350,MATCH(Lists!$J$6,$A$1:$Y$1,0)),"")&amp;"")),"")=Lists!$J$7,1,0))</f>
        <v/>
      </c>
      <c r="AG350" s="30">
        <f>IF(AE350="","",IFERROR(IF(ISNUMBER(IFERROR(INDEX($A350:$Y350,MATCH(Lists!$J$3,$A$1:$Y$1,0)),"")),INT(IFERROR(INDEX($A350:$Y350,MATCH(Lists!$J$3,$A$1:$Y$1,0)),"")),DATE(VALUE(LEFT(IFERROR(INDEX($A350:$Y350,MATCH(Lists!$J$3,$A$1:$Y$1,0)),""),4)),VALUE(MID(IFERROR(INDEX($A350:$Y350,MATCH(Lists!$J$3,$A$1:$Y$1,0)),""),6,2)),VALUE(MID(IFERROR(INDEX($A350:$Y350,MATCH(Lists!$J$3,$A$1:$Y$1,0)),""),9,2)))),""))</f>
        <v/>
      </c>
      <c r="AH350" s="22">
        <f>IF(AE350="",0,1)</f>
        <v/>
      </c>
    </row>
    <row r="351">
      <c r="Z351" s="28" t="n"/>
      <c r="AA351" s="23" t="n"/>
      <c r="AB351" s="23" t="n"/>
      <c r="AC351" s="31" t="n"/>
      <c r="AD351" s="28" t="n"/>
      <c r="AE351" s="22">
        <f>IF(COUNTA($A351:$Y351)=0,"",IF(IFERROR(IF(TRIM(IFERROR(INDEX($A351:$Y351,MATCH(Lists!$J$4,$A$1:$Y$1,0)),"")&amp;"")="0","",TRIM(IFERROR(INDEX($A351:$Y351,MATCH(Lists!$J$4,$A$1:$Y$1,0)),"")&amp;"")),"")&lt;&gt;"",LOWER(IFERROR(IF(TRIM(IFERROR(INDEX($A351:$Y351,MATCH(Lists!$J$4,$A$1:$Y$1,0)),"")&amp;"")="0","",TRIM(IFERROR(INDEX($A351:$Y351,MATCH(Lists!$J$4,$A$1:$Y$1,0)),"")&amp;"")),"")),IF(IFERROR(IF(TRIM(IFERROR(INDEX($A351:$Y351,MATCH(Lists!$J$5,$A$1:$Y$1,0)),"")&amp;"")="0","",TRIM(IFERROR(INDEX($A351:$Y351,MATCH(Lists!$J$5,$A$1:$Y$1,0)),"")&amp;"")),"")&lt;&gt;"",IFERROR(IF(TRIM(IFERROR(INDEX($A351:$Y351,MATCH(Lists!$J$5,$A$1:$Y$1,0)),"")&amp;"")="0","",TRIM(IFERROR(INDEX($A351:$Y351,MATCH(Lists!$J$5,$A$1:$Y$1,0)),"")&amp;"")),""),"(unknown)")))</f>
        <v/>
      </c>
      <c r="AF351" s="22">
        <f>IF(AE351="","",IF(IFERROR(IF(TRIM(IFERROR(INDEX($A351:$Y351,MATCH(Lists!$J$6,$A$1:$Y$1,0)),"")&amp;"")="0","",TRIM(IFERROR(INDEX($A351:$Y351,MATCH(Lists!$J$6,$A$1:$Y$1,0)),"")&amp;"")),"")=Lists!$J$7,1,0))</f>
        <v/>
      </c>
      <c r="AG351" s="30">
        <f>IF(AE351="","",IFERROR(IF(ISNUMBER(IFERROR(INDEX($A351:$Y351,MATCH(Lists!$J$3,$A$1:$Y$1,0)),"")),INT(IFERROR(INDEX($A351:$Y351,MATCH(Lists!$J$3,$A$1:$Y$1,0)),"")),DATE(VALUE(LEFT(IFERROR(INDEX($A351:$Y351,MATCH(Lists!$J$3,$A$1:$Y$1,0)),""),4)),VALUE(MID(IFERROR(INDEX($A351:$Y351,MATCH(Lists!$J$3,$A$1:$Y$1,0)),""),6,2)),VALUE(MID(IFERROR(INDEX($A351:$Y351,MATCH(Lists!$J$3,$A$1:$Y$1,0)),""),9,2)))),""))</f>
        <v/>
      </c>
      <c r="AH351" s="22">
        <f>IF(AE351="",0,1)</f>
        <v/>
      </c>
    </row>
    <row r="352">
      <c r="Z352" s="28" t="n"/>
      <c r="AA352" s="23" t="n"/>
      <c r="AB352" s="23" t="n"/>
      <c r="AC352" s="31" t="n"/>
      <c r="AD352" s="28" t="n"/>
      <c r="AE352" s="22">
        <f>IF(COUNTA($A352:$Y352)=0,"",IF(IFERROR(IF(TRIM(IFERROR(INDEX($A352:$Y352,MATCH(Lists!$J$4,$A$1:$Y$1,0)),"")&amp;"")="0","",TRIM(IFERROR(INDEX($A352:$Y352,MATCH(Lists!$J$4,$A$1:$Y$1,0)),"")&amp;"")),"")&lt;&gt;"",LOWER(IFERROR(IF(TRIM(IFERROR(INDEX($A352:$Y352,MATCH(Lists!$J$4,$A$1:$Y$1,0)),"")&amp;"")="0","",TRIM(IFERROR(INDEX($A352:$Y352,MATCH(Lists!$J$4,$A$1:$Y$1,0)),"")&amp;"")),"")),IF(IFERROR(IF(TRIM(IFERROR(INDEX($A352:$Y352,MATCH(Lists!$J$5,$A$1:$Y$1,0)),"")&amp;"")="0","",TRIM(IFERROR(INDEX($A352:$Y352,MATCH(Lists!$J$5,$A$1:$Y$1,0)),"")&amp;"")),"")&lt;&gt;"",IFERROR(IF(TRIM(IFERROR(INDEX($A352:$Y352,MATCH(Lists!$J$5,$A$1:$Y$1,0)),"")&amp;"")="0","",TRIM(IFERROR(INDEX($A352:$Y352,MATCH(Lists!$J$5,$A$1:$Y$1,0)),"")&amp;"")),""),"(unknown)")))</f>
        <v/>
      </c>
      <c r="AF352" s="22">
        <f>IF(AE352="","",IF(IFERROR(IF(TRIM(IFERROR(INDEX($A352:$Y352,MATCH(Lists!$J$6,$A$1:$Y$1,0)),"")&amp;"")="0","",TRIM(IFERROR(INDEX($A352:$Y352,MATCH(Lists!$J$6,$A$1:$Y$1,0)),"")&amp;"")),"")=Lists!$J$7,1,0))</f>
        <v/>
      </c>
      <c r="AG352" s="30">
        <f>IF(AE352="","",IFERROR(IF(ISNUMBER(IFERROR(INDEX($A352:$Y352,MATCH(Lists!$J$3,$A$1:$Y$1,0)),"")),INT(IFERROR(INDEX($A352:$Y352,MATCH(Lists!$J$3,$A$1:$Y$1,0)),"")),DATE(VALUE(LEFT(IFERROR(INDEX($A352:$Y352,MATCH(Lists!$J$3,$A$1:$Y$1,0)),""),4)),VALUE(MID(IFERROR(INDEX($A352:$Y352,MATCH(Lists!$J$3,$A$1:$Y$1,0)),""),6,2)),VALUE(MID(IFERROR(INDEX($A352:$Y352,MATCH(Lists!$J$3,$A$1:$Y$1,0)),""),9,2)))),""))</f>
        <v/>
      </c>
      <c r="AH352" s="22">
        <f>IF(AE352="",0,1)</f>
        <v/>
      </c>
    </row>
    <row r="353">
      <c r="Z353" s="28" t="n"/>
      <c r="AA353" s="23" t="n"/>
      <c r="AB353" s="23" t="n"/>
      <c r="AC353" s="31" t="n"/>
      <c r="AD353" s="28" t="n"/>
      <c r="AE353" s="22">
        <f>IF(COUNTA($A353:$Y353)=0,"",IF(IFERROR(IF(TRIM(IFERROR(INDEX($A353:$Y353,MATCH(Lists!$J$4,$A$1:$Y$1,0)),"")&amp;"")="0","",TRIM(IFERROR(INDEX($A353:$Y353,MATCH(Lists!$J$4,$A$1:$Y$1,0)),"")&amp;"")),"")&lt;&gt;"",LOWER(IFERROR(IF(TRIM(IFERROR(INDEX($A353:$Y353,MATCH(Lists!$J$4,$A$1:$Y$1,0)),"")&amp;"")="0","",TRIM(IFERROR(INDEX($A353:$Y353,MATCH(Lists!$J$4,$A$1:$Y$1,0)),"")&amp;"")),"")),IF(IFERROR(IF(TRIM(IFERROR(INDEX($A353:$Y353,MATCH(Lists!$J$5,$A$1:$Y$1,0)),"")&amp;"")="0","",TRIM(IFERROR(INDEX($A353:$Y353,MATCH(Lists!$J$5,$A$1:$Y$1,0)),"")&amp;"")),"")&lt;&gt;"",IFERROR(IF(TRIM(IFERROR(INDEX($A353:$Y353,MATCH(Lists!$J$5,$A$1:$Y$1,0)),"")&amp;"")="0","",TRIM(IFERROR(INDEX($A353:$Y353,MATCH(Lists!$J$5,$A$1:$Y$1,0)),"")&amp;"")),""),"(unknown)")))</f>
        <v/>
      </c>
      <c r="AF353" s="22">
        <f>IF(AE353="","",IF(IFERROR(IF(TRIM(IFERROR(INDEX($A353:$Y353,MATCH(Lists!$J$6,$A$1:$Y$1,0)),"")&amp;"")="0","",TRIM(IFERROR(INDEX($A353:$Y353,MATCH(Lists!$J$6,$A$1:$Y$1,0)),"")&amp;"")),"")=Lists!$J$7,1,0))</f>
        <v/>
      </c>
      <c r="AG353" s="30">
        <f>IF(AE353="","",IFERROR(IF(ISNUMBER(IFERROR(INDEX($A353:$Y353,MATCH(Lists!$J$3,$A$1:$Y$1,0)),"")),INT(IFERROR(INDEX($A353:$Y353,MATCH(Lists!$J$3,$A$1:$Y$1,0)),"")),DATE(VALUE(LEFT(IFERROR(INDEX($A353:$Y353,MATCH(Lists!$J$3,$A$1:$Y$1,0)),""),4)),VALUE(MID(IFERROR(INDEX($A353:$Y353,MATCH(Lists!$J$3,$A$1:$Y$1,0)),""),6,2)),VALUE(MID(IFERROR(INDEX($A353:$Y353,MATCH(Lists!$J$3,$A$1:$Y$1,0)),""),9,2)))),""))</f>
        <v/>
      </c>
      <c r="AH353" s="22">
        <f>IF(AE353="",0,1)</f>
        <v/>
      </c>
    </row>
    <row r="354">
      <c r="Z354" s="28" t="n"/>
      <c r="AA354" s="23" t="n"/>
      <c r="AB354" s="23" t="n"/>
      <c r="AC354" s="31" t="n"/>
      <c r="AD354" s="28" t="n"/>
      <c r="AE354" s="22">
        <f>IF(COUNTA($A354:$Y354)=0,"",IF(IFERROR(IF(TRIM(IFERROR(INDEX($A354:$Y354,MATCH(Lists!$J$4,$A$1:$Y$1,0)),"")&amp;"")="0","",TRIM(IFERROR(INDEX($A354:$Y354,MATCH(Lists!$J$4,$A$1:$Y$1,0)),"")&amp;"")),"")&lt;&gt;"",LOWER(IFERROR(IF(TRIM(IFERROR(INDEX($A354:$Y354,MATCH(Lists!$J$4,$A$1:$Y$1,0)),"")&amp;"")="0","",TRIM(IFERROR(INDEX($A354:$Y354,MATCH(Lists!$J$4,$A$1:$Y$1,0)),"")&amp;"")),"")),IF(IFERROR(IF(TRIM(IFERROR(INDEX($A354:$Y354,MATCH(Lists!$J$5,$A$1:$Y$1,0)),"")&amp;"")="0","",TRIM(IFERROR(INDEX($A354:$Y354,MATCH(Lists!$J$5,$A$1:$Y$1,0)),"")&amp;"")),"")&lt;&gt;"",IFERROR(IF(TRIM(IFERROR(INDEX($A354:$Y354,MATCH(Lists!$J$5,$A$1:$Y$1,0)),"")&amp;"")="0","",TRIM(IFERROR(INDEX($A354:$Y354,MATCH(Lists!$J$5,$A$1:$Y$1,0)),"")&amp;"")),""),"(unknown)")))</f>
        <v/>
      </c>
      <c r="AF354" s="22">
        <f>IF(AE354="","",IF(IFERROR(IF(TRIM(IFERROR(INDEX($A354:$Y354,MATCH(Lists!$J$6,$A$1:$Y$1,0)),"")&amp;"")="0","",TRIM(IFERROR(INDEX($A354:$Y354,MATCH(Lists!$J$6,$A$1:$Y$1,0)),"")&amp;"")),"")=Lists!$J$7,1,0))</f>
        <v/>
      </c>
      <c r="AG354" s="30">
        <f>IF(AE354="","",IFERROR(IF(ISNUMBER(IFERROR(INDEX($A354:$Y354,MATCH(Lists!$J$3,$A$1:$Y$1,0)),"")),INT(IFERROR(INDEX($A354:$Y354,MATCH(Lists!$J$3,$A$1:$Y$1,0)),"")),DATE(VALUE(LEFT(IFERROR(INDEX($A354:$Y354,MATCH(Lists!$J$3,$A$1:$Y$1,0)),""),4)),VALUE(MID(IFERROR(INDEX($A354:$Y354,MATCH(Lists!$J$3,$A$1:$Y$1,0)),""),6,2)),VALUE(MID(IFERROR(INDEX($A354:$Y354,MATCH(Lists!$J$3,$A$1:$Y$1,0)),""),9,2)))),""))</f>
        <v/>
      </c>
      <c r="AH354" s="22">
        <f>IF(AE354="",0,1)</f>
        <v/>
      </c>
    </row>
    <row r="355">
      <c r="Z355" s="28" t="n"/>
      <c r="AA355" s="23" t="n"/>
      <c r="AB355" s="23" t="n"/>
      <c r="AC355" s="31" t="n"/>
      <c r="AD355" s="28" t="n"/>
      <c r="AE355" s="22">
        <f>IF(COUNTA($A355:$Y355)=0,"",IF(IFERROR(IF(TRIM(IFERROR(INDEX($A355:$Y355,MATCH(Lists!$J$4,$A$1:$Y$1,0)),"")&amp;"")="0","",TRIM(IFERROR(INDEX($A355:$Y355,MATCH(Lists!$J$4,$A$1:$Y$1,0)),"")&amp;"")),"")&lt;&gt;"",LOWER(IFERROR(IF(TRIM(IFERROR(INDEX($A355:$Y355,MATCH(Lists!$J$4,$A$1:$Y$1,0)),"")&amp;"")="0","",TRIM(IFERROR(INDEX($A355:$Y355,MATCH(Lists!$J$4,$A$1:$Y$1,0)),"")&amp;"")),"")),IF(IFERROR(IF(TRIM(IFERROR(INDEX($A355:$Y355,MATCH(Lists!$J$5,$A$1:$Y$1,0)),"")&amp;"")="0","",TRIM(IFERROR(INDEX($A355:$Y355,MATCH(Lists!$J$5,$A$1:$Y$1,0)),"")&amp;"")),"")&lt;&gt;"",IFERROR(IF(TRIM(IFERROR(INDEX($A355:$Y355,MATCH(Lists!$J$5,$A$1:$Y$1,0)),"")&amp;"")="0","",TRIM(IFERROR(INDEX($A355:$Y355,MATCH(Lists!$J$5,$A$1:$Y$1,0)),"")&amp;"")),""),"(unknown)")))</f>
        <v/>
      </c>
      <c r="AF355" s="22">
        <f>IF(AE355="","",IF(IFERROR(IF(TRIM(IFERROR(INDEX($A355:$Y355,MATCH(Lists!$J$6,$A$1:$Y$1,0)),"")&amp;"")="0","",TRIM(IFERROR(INDEX($A355:$Y355,MATCH(Lists!$J$6,$A$1:$Y$1,0)),"")&amp;"")),"")=Lists!$J$7,1,0))</f>
        <v/>
      </c>
      <c r="AG355" s="30">
        <f>IF(AE355="","",IFERROR(IF(ISNUMBER(IFERROR(INDEX($A355:$Y355,MATCH(Lists!$J$3,$A$1:$Y$1,0)),"")),INT(IFERROR(INDEX($A355:$Y355,MATCH(Lists!$J$3,$A$1:$Y$1,0)),"")),DATE(VALUE(LEFT(IFERROR(INDEX($A355:$Y355,MATCH(Lists!$J$3,$A$1:$Y$1,0)),""),4)),VALUE(MID(IFERROR(INDEX($A355:$Y355,MATCH(Lists!$J$3,$A$1:$Y$1,0)),""),6,2)),VALUE(MID(IFERROR(INDEX($A355:$Y355,MATCH(Lists!$J$3,$A$1:$Y$1,0)),""),9,2)))),""))</f>
        <v/>
      </c>
      <c r="AH355" s="22">
        <f>IF(AE355="",0,1)</f>
        <v/>
      </c>
    </row>
    <row r="356">
      <c r="Z356" s="28" t="n"/>
      <c r="AA356" s="23" t="n"/>
      <c r="AB356" s="23" t="n"/>
      <c r="AC356" s="31" t="n"/>
      <c r="AD356" s="28" t="n"/>
      <c r="AE356" s="22">
        <f>IF(COUNTA($A356:$Y356)=0,"",IF(IFERROR(IF(TRIM(IFERROR(INDEX($A356:$Y356,MATCH(Lists!$J$4,$A$1:$Y$1,0)),"")&amp;"")="0","",TRIM(IFERROR(INDEX($A356:$Y356,MATCH(Lists!$J$4,$A$1:$Y$1,0)),"")&amp;"")),"")&lt;&gt;"",LOWER(IFERROR(IF(TRIM(IFERROR(INDEX($A356:$Y356,MATCH(Lists!$J$4,$A$1:$Y$1,0)),"")&amp;"")="0","",TRIM(IFERROR(INDEX($A356:$Y356,MATCH(Lists!$J$4,$A$1:$Y$1,0)),"")&amp;"")),"")),IF(IFERROR(IF(TRIM(IFERROR(INDEX($A356:$Y356,MATCH(Lists!$J$5,$A$1:$Y$1,0)),"")&amp;"")="0","",TRIM(IFERROR(INDEX($A356:$Y356,MATCH(Lists!$J$5,$A$1:$Y$1,0)),"")&amp;"")),"")&lt;&gt;"",IFERROR(IF(TRIM(IFERROR(INDEX($A356:$Y356,MATCH(Lists!$J$5,$A$1:$Y$1,0)),"")&amp;"")="0","",TRIM(IFERROR(INDEX($A356:$Y356,MATCH(Lists!$J$5,$A$1:$Y$1,0)),"")&amp;"")),""),"(unknown)")))</f>
        <v/>
      </c>
      <c r="AF356" s="22">
        <f>IF(AE356="","",IF(IFERROR(IF(TRIM(IFERROR(INDEX($A356:$Y356,MATCH(Lists!$J$6,$A$1:$Y$1,0)),"")&amp;"")="0","",TRIM(IFERROR(INDEX($A356:$Y356,MATCH(Lists!$J$6,$A$1:$Y$1,0)),"")&amp;"")),"")=Lists!$J$7,1,0))</f>
        <v/>
      </c>
      <c r="AG356" s="30">
        <f>IF(AE356="","",IFERROR(IF(ISNUMBER(IFERROR(INDEX($A356:$Y356,MATCH(Lists!$J$3,$A$1:$Y$1,0)),"")),INT(IFERROR(INDEX($A356:$Y356,MATCH(Lists!$J$3,$A$1:$Y$1,0)),"")),DATE(VALUE(LEFT(IFERROR(INDEX($A356:$Y356,MATCH(Lists!$J$3,$A$1:$Y$1,0)),""),4)),VALUE(MID(IFERROR(INDEX($A356:$Y356,MATCH(Lists!$J$3,$A$1:$Y$1,0)),""),6,2)),VALUE(MID(IFERROR(INDEX($A356:$Y356,MATCH(Lists!$J$3,$A$1:$Y$1,0)),""),9,2)))),""))</f>
        <v/>
      </c>
      <c r="AH356" s="22">
        <f>IF(AE356="",0,1)</f>
        <v/>
      </c>
    </row>
    <row r="357">
      <c r="Z357" s="28" t="n"/>
      <c r="AA357" s="23" t="n"/>
      <c r="AB357" s="23" t="n"/>
      <c r="AC357" s="31" t="n"/>
      <c r="AD357" s="28" t="n"/>
      <c r="AE357" s="22">
        <f>IF(COUNTA($A357:$Y357)=0,"",IF(IFERROR(IF(TRIM(IFERROR(INDEX($A357:$Y357,MATCH(Lists!$J$4,$A$1:$Y$1,0)),"")&amp;"")="0","",TRIM(IFERROR(INDEX($A357:$Y357,MATCH(Lists!$J$4,$A$1:$Y$1,0)),"")&amp;"")),"")&lt;&gt;"",LOWER(IFERROR(IF(TRIM(IFERROR(INDEX($A357:$Y357,MATCH(Lists!$J$4,$A$1:$Y$1,0)),"")&amp;"")="0","",TRIM(IFERROR(INDEX($A357:$Y357,MATCH(Lists!$J$4,$A$1:$Y$1,0)),"")&amp;"")),"")),IF(IFERROR(IF(TRIM(IFERROR(INDEX($A357:$Y357,MATCH(Lists!$J$5,$A$1:$Y$1,0)),"")&amp;"")="0","",TRIM(IFERROR(INDEX($A357:$Y357,MATCH(Lists!$J$5,$A$1:$Y$1,0)),"")&amp;"")),"")&lt;&gt;"",IFERROR(IF(TRIM(IFERROR(INDEX($A357:$Y357,MATCH(Lists!$J$5,$A$1:$Y$1,0)),"")&amp;"")="0","",TRIM(IFERROR(INDEX($A357:$Y357,MATCH(Lists!$J$5,$A$1:$Y$1,0)),"")&amp;"")),""),"(unknown)")))</f>
        <v/>
      </c>
      <c r="AF357" s="22">
        <f>IF(AE357="","",IF(IFERROR(IF(TRIM(IFERROR(INDEX($A357:$Y357,MATCH(Lists!$J$6,$A$1:$Y$1,0)),"")&amp;"")="0","",TRIM(IFERROR(INDEX($A357:$Y357,MATCH(Lists!$J$6,$A$1:$Y$1,0)),"")&amp;"")),"")=Lists!$J$7,1,0))</f>
        <v/>
      </c>
      <c r="AG357" s="30">
        <f>IF(AE357="","",IFERROR(IF(ISNUMBER(IFERROR(INDEX($A357:$Y357,MATCH(Lists!$J$3,$A$1:$Y$1,0)),"")),INT(IFERROR(INDEX($A357:$Y357,MATCH(Lists!$J$3,$A$1:$Y$1,0)),"")),DATE(VALUE(LEFT(IFERROR(INDEX($A357:$Y357,MATCH(Lists!$J$3,$A$1:$Y$1,0)),""),4)),VALUE(MID(IFERROR(INDEX($A357:$Y357,MATCH(Lists!$J$3,$A$1:$Y$1,0)),""),6,2)),VALUE(MID(IFERROR(INDEX($A357:$Y357,MATCH(Lists!$J$3,$A$1:$Y$1,0)),""),9,2)))),""))</f>
        <v/>
      </c>
      <c r="AH357" s="22">
        <f>IF(AE357="",0,1)</f>
        <v/>
      </c>
    </row>
    <row r="358">
      <c r="Z358" s="28" t="n"/>
      <c r="AA358" s="23" t="n"/>
      <c r="AB358" s="23" t="n"/>
      <c r="AC358" s="31" t="n"/>
      <c r="AD358" s="28" t="n"/>
      <c r="AE358" s="22">
        <f>IF(COUNTA($A358:$Y358)=0,"",IF(IFERROR(IF(TRIM(IFERROR(INDEX($A358:$Y358,MATCH(Lists!$J$4,$A$1:$Y$1,0)),"")&amp;"")="0","",TRIM(IFERROR(INDEX($A358:$Y358,MATCH(Lists!$J$4,$A$1:$Y$1,0)),"")&amp;"")),"")&lt;&gt;"",LOWER(IFERROR(IF(TRIM(IFERROR(INDEX($A358:$Y358,MATCH(Lists!$J$4,$A$1:$Y$1,0)),"")&amp;"")="0","",TRIM(IFERROR(INDEX($A358:$Y358,MATCH(Lists!$J$4,$A$1:$Y$1,0)),"")&amp;"")),"")),IF(IFERROR(IF(TRIM(IFERROR(INDEX($A358:$Y358,MATCH(Lists!$J$5,$A$1:$Y$1,0)),"")&amp;"")="0","",TRIM(IFERROR(INDEX($A358:$Y358,MATCH(Lists!$J$5,$A$1:$Y$1,0)),"")&amp;"")),"")&lt;&gt;"",IFERROR(IF(TRIM(IFERROR(INDEX($A358:$Y358,MATCH(Lists!$J$5,$A$1:$Y$1,0)),"")&amp;"")="0","",TRIM(IFERROR(INDEX($A358:$Y358,MATCH(Lists!$J$5,$A$1:$Y$1,0)),"")&amp;"")),""),"(unknown)")))</f>
        <v/>
      </c>
      <c r="AF358" s="22">
        <f>IF(AE358="","",IF(IFERROR(IF(TRIM(IFERROR(INDEX($A358:$Y358,MATCH(Lists!$J$6,$A$1:$Y$1,0)),"")&amp;"")="0","",TRIM(IFERROR(INDEX($A358:$Y358,MATCH(Lists!$J$6,$A$1:$Y$1,0)),"")&amp;"")),"")=Lists!$J$7,1,0))</f>
        <v/>
      </c>
      <c r="AG358" s="30">
        <f>IF(AE358="","",IFERROR(IF(ISNUMBER(IFERROR(INDEX($A358:$Y358,MATCH(Lists!$J$3,$A$1:$Y$1,0)),"")),INT(IFERROR(INDEX($A358:$Y358,MATCH(Lists!$J$3,$A$1:$Y$1,0)),"")),DATE(VALUE(LEFT(IFERROR(INDEX($A358:$Y358,MATCH(Lists!$J$3,$A$1:$Y$1,0)),""),4)),VALUE(MID(IFERROR(INDEX($A358:$Y358,MATCH(Lists!$J$3,$A$1:$Y$1,0)),""),6,2)),VALUE(MID(IFERROR(INDEX($A358:$Y358,MATCH(Lists!$J$3,$A$1:$Y$1,0)),""),9,2)))),""))</f>
        <v/>
      </c>
      <c r="AH358" s="22">
        <f>IF(AE358="",0,1)</f>
        <v/>
      </c>
    </row>
    <row r="359">
      <c r="Z359" s="28" t="n"/>
      <c r="AA359" s="23" t="n"/>
      <c r="AB359" s="23" t="n"/>
      <c r="AC359" s="31" t="n"/>
      <c r="AD359" s="28" t="n"/>
      <c r="AE359" s="22">
        <f>IF(COUNTA($A359:$Y359)=0,"",IF(IFERROR(IF(TRIM(IFERROR(INDEX($A359:$Y359,MATCH(Lists!$J$4,$A$1:$Y$1,0)),"")&amp;"")="0","",TRIM(IFERROR(INDEX($A359:$Y359,MATCH(Lists!$J$4,$A$1:$Y$1,0)),"")&amp;"")),"")&lt;&gt;"",LOWER(IFERROR(IF(TRIM(IFERROR(INDEX($A359:$Y359,MATCH(Lists!$J$4,$A$1:$Y$1,0)),"")&amp;"")="0","",TRIM(IFERROR(INDEX($A359:$Y359,MATCH(Lists!$J$4,$A$1:$Y$1,0)),"")&amp;"")),"")),IF(IFERROR(IF(TRIM(IFERROR(INDEX($A359:$Y359,MATCH(Lists!$J$5,$A$1:$Y$1,0)),"")&amp;"")="0","",TRIM(IFERROR(INDEX($A359:$Y359,MATCH(Lists!$J$5,$A$1:$Y$1,0)),"")&amp;"")),"")&lt;&gt;"",IFERROR(IF(TRIM(IFERROR(INDEX($A359:$Y359,MATCH(Lists!$J$5,$A$1:$Y$1,0)),"")&amp;"")="0","",TRIM(IFERROR(INDEX($A359:$Y359,MATCH(Lists!$J$5,$A$1:$Y$1,0)),"")&amp;"")),""),"(unknown)")))</f>
        <v/>
      </c>
      <c r="AF359" s="22">
        <f>IF(AE359="","",IF(IFERROR(IF(TRIM(IFERROR(INDEX($A359:$Y359,MATCH(Lists!$J$6,$A$1:$Y$1,0)),"")&amp;"")="0","",TRIM(IFERROR(INDEX($A359:$Y359,MATCH(Lists!$J$6,$A$1:$Y$1,0)),"")&amp;"")),"")=Lists!$J$7,1,0))</f>
        <v/>
      </c>
      <c r="AG359" s="30">
        <f>IF(AE359="","",IFERROR(IF(ISNUMBER(IFERROR(INDEX($A359:$Y359,MATCH(Lists!$J$3,$A$1:$Y$1,0)),"")),INT(IFERROR(INDEX($A359:$Y359,MATCH(Lists!$J$3,$A$1:$Y$1,0)),"")),DATE(VALUE(LEFT(IFERROR(INDEX($A359:$Y359,MATCH(Lists!$J$3,$A$1:$Y$1,0)),""),4)),VALUE(MID(IFERROR(INDEX($A359:$Y359,MATCH(Lists!$J$3,$A$1:$Y$1,0)),""),6,2)),VALUE(MID(IFERROR(INDEX($A359:$Y359,MATCH(Lists!$J$3,$A$1:$Y$1,0)),""),9,2)))),""))</f>
        <v/>
      </c>
      <c r="AH359" s="22">
        <f>IF(AE359="",0,1)</f>
        <v/>
      </c>
    </row>
    <row r="360">
      <c r="Z360" s="28" t="n"/>
      <c r="AA360" s="23" t="n"/>
      <c r="AB360" s="23" t="n"/>
      <c r="AC360" s="31" t="n"/>
      <c r="AD360" s="28" t="n"/>
      <c r="AE360" s="22">
        <f>IF(COUNTA($A360:$Y360)=0,"",IF(IFERROR(IF(TRIM(IFERROR(INDEX($A360:$Y360,MATCH(Lists!$J$4,$A$1:$Y$1,0)),"")&amp;"")="0","",TRIM(IFERROR(INDEX($A360:$Y360,MATCH(Lists!$J$4,$A$1:$Y$1,0)),"")&amp;"")),"")&lt;&gt;"",LOWER(IFERROR(IF(TRIM(IFERROR(INDEX($A360:$Y360,MATCH(Lists!$J$4,$A$1:$Y$1,0)),"")&amp;"")="0","",TRIM(IFERROR(INDEX($A360:$Y360,MATCH(Lists!$J$4,$A$1:$Y$1,0)),"")&amp;"")),"")),IF(IFERROR(IF(TRIM(IFERROR(INDEX($A360:$Y360,MATCH(Lists!$J$5,$A$1:$Y$1,0)),"")&amp;"")="0","",TRIM(IFERROR(INDEX($A360:$Y360,MATCH(Lists!$J$5,$A$1:$Y$1,0)),"")&amp;"")),"")&lt;&gt;"",IFERROR(IF(TRIM(IFERROR(INDEX($A360:$Y360,MATCH(Lists!$J$5,$A$1:$Y$1,0)),"")&amp;"")="0","",TRIM(IFERROR(INDEX($A360:$Y360,MATCH(Lists!$J$5,$A$1:$Y$1,0)),"")&amp;"")),""),"(unknown)")))</f>
        <v/>
      </c>
      <c r="AF360" s="22">
        <f>IF(AE360="","",IF(IFERROR(IF(TRIM(IFERROR(INDEX($A360:$Y360,MATCH(Lists!$J$6,$A$1:$Y$1,0)),"")&amp;"")="0","",TRIM(IFERROR(INDEX($A360:$Y360,MATCH(Lists!$J$6,$A$1:$Y$1,0)),"")&amp;"")),"")=Lists!$J$7,1,0))</f>
        <v/>
      </c>
      <c r="AG360" s="30">
        <f>IF(AE360="","",IFERROR(IF(ISNUMBER(IFERROR(INDEX($A360:$Y360,MATCH(Lists!$J$3,$A$1:$Y$1,0)),"")),INT(IFERROR(INDEX($A360:$Y360,MATCH(Lists!$J$3,$A$1:$Y$1,0)),"")),DATE(VALUE(LEFT(IFERROR(INDEX($A360:$Y360,MATCH(Lists!$J$3,$A$1:$Y$1,0)),""),4)),VALUE(MID(IFERROR(INDEX($A360:$Y360,MATCH(Lists!$J$3,$A$1:$Y$1,0)),""),6,2)),VALUE(MID(IFERROR(INDEX($A360:$Y360,MATCH(Lists!$J$3,$A$1:$Y$1,0)),""),9,2)))),""))</f>
        <v/>
      </c>
      <c r="AH360" s="22">
        <f>IF(AE360="",0,1)</f>
        <v/>
      </c>
    </row>
    <row r="361">
      <c r="Z361" s="28" t="n"/>
      <c r="AA361" s="23" t="n"/>
      <c r="AB361" s="23" t="n"/>
      <c r="AC361" s="31" t="n"/>
      <c r="AD361" s="28" t="n"/>
      <c r="AE361" s="22">
        <f>IF(COUNTA($A361:$Y361)=0,"",IF(IFERROR(IF(TRIM(IFERROR(INDEX($A361:$Y361,MATCH(Lists!$J$4,$A$1:$Y$1,0)),"")&amp;"")="0","",TRIM(IFERROR(INDEX($A361:$Y361,MATCH(Lists!$J$4,$A$1:$Y$1,0)),"")&amp;"")),"")&lt;&gt;"",LOWER(IFERROR(IF(TRIM(IFERROR(INDEX($A361:$Y361,MATCH(Lists!$J$4,$A$1:$Y$1,0)),"")&amp;"")="0","",TRIM(IFERROR(INDEX($A361:$Y361,MATCH(Lists!$J$4,$A$1:$Y$1,0)),"")&amp;"")),"")),IF(IFERROR(IF(TRIM(IFERROR(INDEX($A361:$Y361,MATCH(Lists!$J$5,$A$1:$Y$1,0)),"")&amp;"")="0","",TRIM(IFERROR(INDEX($A361:$Y361,MATCH(Lists!$J$5,$A$1:$Y$1,0)),"")&amp;"")),"")&lt;&gt;"",IFERROR(IF(TRIM(IFERROR(INDEX($A361:$Y361,MATCH(Lists!$J$5,$A$1:$Y$1,0)),"")&amp;"")="0","",TRIM(IFERROR(INDEX($A361:$Y361,MATCH(Lists!$J$5,$A$1:$Y$1,0)),"")&amp;"")),""),"(unknown)")))</f>
        <v/>
      </c>
      <c r="AF361" s="22">
        <f>IF(AE361="","",IF(IFERROR(IF(TRIM(IFERROR(INDEX($A361:$Y361,MATCH(Lists!$J$6,$A$1:$Y$1,0)),"")&amp;"")="0","",TRIM(IFERROR(INDEX($A361:$Y361,MATCH(Lists!$J$6,$A$1:$Y$1,0)),"")&amp;"")),"")=Lists!$J$7,1,0))</f>
        <v/>
      </c>
      <c r="AG361" s="30">
        <f>IF(AE361="","",IFERROR(IF(ISNUMBER(IFERROR(INDEX($A361:$Y361,MATCH(Lists!$J$3,$A$1:$Y$1,0)),"")),INT(IFERROR(INDEX($A361:$Y361,MATCH(Lists!$J$3,$A$1:$Y$1,0)),"")),DATE(VALUE(LEFT(IFERROR(INDEX($A361:$Y361,MATCH(Lists!$J$3,$A$1:$Y$1,0)),""),4)),VALUE(MID(IFERROR(INDEX($A361:$Y361,MATCH(Lists!$J$3,$A$1:$Y$1,0)),""),6,2)),VALUE(MID(IFERROR(INDEX($A361:$Y361,MATCH(Lists!$J$3,$A$1:$Y$1,0)),""),9,2)))),""))</f>
        <v/>
      </c>
      <c r="AH361" s="22">
        <f>IF(AE361="",0,1)</f>
        <v/>
      </c>
    </row>
    <row r="362">
      <c r="Z362" s="28" t="n"/>
      <c r="AA362" s="23" t="n"/>
      <c r="AB362" s="23" t="n"/>
      <c r="AC362" s="31" t="n"/>
      <c r="AD362" s="28" t="n"/>
      <c r="AE362" s="22">
        <f>IF(COUNTA($A362:$Y362)=0,"",IF(IFERROR(IF(TRIM(IFERROR(INDEX($A362:$Y362,MATCH(Lists!$J$4,$A$1:$Y$1,0)),"")&amp;"")="0","",TRIM(IFERROR(INDEX($A362:$Y362,MATCH(Lists!$J$4,$A$1:$Y$1,0)),"")&amp;"")),"")&lt;&gt;"",LOWER(IFERROR(IF(TRIM(IFERROR(INDEX($A362:$Y362,MATCH(Lists!$J$4,$A$1:$Y$1,0)),"")&amp;"")="0","",TRIM(IFERROR(INDEX($A362:$Y362,MATCH(Lists!$J$4,$A$1:$Y$1,0)),"")&amp;"")),"")),IF(IFERROR(IF(TRIM(IFERROR(INDEX($A362:$Y362,MATCH(Lists!$J$5,$A$1:$Y$1,0)),"")&amp;"")="0","",TRIM(IFERROR(INDEX($A362:$Y362,MATCH(Lists!$J$5,$A$1:$Y$1,0)),"")&amp;"")),"")&lt;&gt;"",IFERROR(IF(TRIM(IFERROR(INDEX($A362:$Y362,MATCH(Lists!$J$5,$A$1:$Y$1,0)),"")&amp;"")="0","",TRIM(IFERROR(INDEX($A362:$Y362,MATCH(Lists!$J$5,$A$1:$Y$1,0)),"")&amp;"")),""),"(unknown)")))</f>
        <v/>
      </c>
      <c r="AF362" s="22">
        <f>IF(AE362="","",IF(IFERROR(IF(TRIM(IFERROR(INDEX($A362:$Y362,MATCH(Lists!$J$6,$A$1:$Y$1,0)),"")&amp;"")="0","",TRIM(IFERROR(INDEX($A362:$Y362,MATCH(Lists!$J$6,$A$1:$Y$1,0)),"")&amp;"")),"")=Lists!$J$7,1,0))</f>
        <v/>
      </c>
      <c r="AG362" s="30">
        <f>IF(AE362="","",IFERROR(IF(ISNUMBER(IFERROR(INDEX($A362:$Y362,MATCH(Lists!$J$3,$A$1:$Y$1,0)),"")),INT(IFERROR(INDEX($A362:$Y362,MATCH(Lists!$J$3,$A$1:$Y$1,0)),"")),DATE(VALUE(LEFT(IFERROR(INDEX($A362:$Y362,MATCH(Lists!$J$3,$A$1:$Y$1,0)),""),4)),VALUE(MID(IFERROR(INDEX($A362:$Y362,MATCH(Lists!$J$3,$A$1:$Y$1,0)),""),6,2)),VALUE(MID(IFERROR(INDEX($A362:$Y362,MATCH(Lists!$J$3,$A$1:$Y$1,0)),""),9,2)))),""))</f>
        <v/>
      </c>
      <c r="AH362" s="22">
        <f>IF(AE362="",0,1)</f>
        <v/>
      </c>
    </row>
    <row r="363">
      <c r="Z363" s="28" t="n"/>
      <c r="AA363" s="23" t="n"/>
      <c r="AB363" s="23" t="n"/>
      <c r="AC363" s="31" t="n"/>
      <c r="AD363" s="28" t="n"/>
      <c r="AE363" s="22">
        <f>IF(COUNTA($A363:$Y363)=0,"",IF(IFERROR(IF(TRIM(IFERROR(INDEX($A363:$Y363,MATCH(Lists!$J$4,$A$1:$Y$1,0)),"")&amp;"")="0","",TRIM(IFERROR(INDEX($A363:$Y363,MATCH(Lists!$J$4,$A$1:$Y$1,0)),"")&amp;"")),"")&lt;&gt;"",LOWER(IFERROR(IF(TRIM(IFERROR(INDEX($A363:$Y363,MATCH(Lists!$J$4,$A$1:$Y$1,0)),"")&amp;"")="0","",TRIM(IFERROR(INDEX($A363:$Y363,MATCH(Lists!$J$4,$A$1:$Y$1,0)),"")&amp;"")),"")),IF(IFERROR(IF(TRIM(IFERROR(INDEX($A363:$Y363,MATCH(Lists!$J$5,$A$1:$Y$1,0)),"")&amp;"")="0","",TRIM(IFERROR(INDEX($A363:$Y363,MATCH(Lists!$J$5,$A$1:$Y$1,0)),"")&amp;"")),"")&lt;&gt;"",IFERROR(IF(TRIM(IFERROR(INDEX($A363:$Y363,MATCH(Lists!$J$5,$A$1:$Y$1,0)),"")&amp;"")="0","",TRIM(IFERROR(INDEX($A363:$Y363,MATCH(Lists!$J$5,$A$1:$Y$1,0)),"")&amp;"")),""),"(unknown)")))</f>
        <v/>
      </c>
      <c r="AF363" s="22">
        <f>IF(AE363="","",IF(IFERROR(IF(TRIM(IFERROR(INDEX($A363:$Y363,MATCH(Lists!$J$6,$A$1:$Y$1,0)),"")&amp;"")="0","",TRIM(IFERROR(INDEX($A363:$Y363,MATCH(Lists!$J$6,$A$1:$Y$1,0)),"")&amp;"")),"")=Lists!$J$7,1,0))</f>
        <v/>
      </c>
      <c r="AG363" s="30">
        <f>IF(AE363="","",IFERROR(IF(ISNUMBER(IFERROR(INDEX($A363:$Y363,MATCH(Lists!$J$3,$A$1:$Y$1,0)),"")),INT(IFERROR(INDEX($A363:$Y363,MATCH(Lists!$J$3,$A$1:$Y$1,0)),"")),DATE(VALUE(LEFT(IFERROR(INDEX($A363:$Y363,MATCH(Lists!$J$3,$A$1:$Y$1,0)),""),4)),VALUE(MID(IFERROR(INDEX($A363:$Y363,MATCH(Lists!$J$3,$A$1:$Y$1,0)),""),6,2)),VALUE(MID(IFERROR(INDEX($A363:$Y363,MATCH(Lists!$J$3,$A$1:$Y$1,0)),""),9,2)))),""))</f>
        <v/>
      </c>
      <c r="AH363" s="22">
        <f>IF(AE363="",0,1)</f>
        <v/>
      </c>
    </row>
    <row r="364">
      <c r="Z364" s="28" t="n"/>
      <c r="AA364" s="23" t="n"/>
      <c r="AB364" s="23" t="n"/>
      <c r="AC364" s="31" t="n"/>
      <c r="AD364" s="28" t="n"/>
      <c r="AE364" s="22">
        <f>IF(COUNTA($A364:$Y364)=0,"",IF(IFERROR(IF(TRIM(IFERROR(INDEX($A364:$Y364,MATCH(Lists!$J$4,$A$1:$Y$1,0)),"")&amp;"")="0","",TRIM(IFERROR(INDEX($A364:$Y364,MATCH(Lists!$J$4,$A$1:$Y$1,0)),"")&amp;"")),"")&lt;&gt;"",LOWER(IFERROR(IF(TRIM(IFERROR(INDEX($A364:$Y364,MATCH(Lists!$J$4,$A$1:$Y$1,0)),"")&amp;"")="0","",TRIM(IFERROR(INDEX($A364:$Y364,MATCH(Lists!$J$4,$A$1:$Y$1,0)),"")&amp;"")),"")),IF(IFERROR(IF(TRIM(IFERROR(INDEX($A364:$Y364,MATCH(Lists!$J$5,$A$1:$Y$1,0)),"")&amp;"")="0","",TRIM(IFERROR(INDEX($A364:$Y364,MATCH(Lists!$J$5,$A$1:$Y$1,0)),"")&amp;"")),"")&lt;&gt;"",IFERROR(IF(TRIM(IFERROR(INDEX($A364:$Y364,MATCH(Lists!$J$5,$A$1:$Y$1,0)),"")&amp;"")="0","",TRIM(IFERROR(INDEX($A364:$Y364,MATCH(Lists!$J$5,$A$1:$Y$1,0)),"")&amp;"")),""),"(unknown)")))</f>
        <v/>
      </c>
      <c r="AF364" s="22">
        <f>IF(AE364="","",IF(IFERROR(IF(TRIM(IFERROR(INDEX($A364:$Y364,MATCH(Lists!$J$6,$A$1:$Y$1,0)),"")&amp;"")="0","",TRIM(IFERROR(INDEX($A364:$Y364,MATCH(Lists!$J$6,$A$1:$Y$1,0)),"")&amp;"")),"")=Lists!$J$7,1,0))</f>
        <v/>
      </c>
      <c r="AG364" s="30">
        <f>IF(AE364="","",IFERROR(IF(ISNUMBER(IFERROR(INDEX($A364:$Y364,MATCH(Lists!$J$3,$A$1:$Y$1,0)),"")),INT(IFERROR(INDEX($A364:$Y364,MATCH(Lists!$J$3,$A$1:$Y$1,0)),"")),DATE(VALUE(LEFT(IFERROR(INDEX($A364:$Y364,MATCH(Lists!$J$3,$A$1:$Y$1,0)),""),4)),VALUE(MID(IFERROR(INDEX($A364:$Y364,MATCH(Lists!$J$3,$A$1:$Y$1,0)),""),6,2)),VALUE(MID(IFERROR(INDEX($A364:$Y364,MATCH(Lists!$J$3,$A$1:$Y$1,0)),""),9,2)))),""))</f>
        <v/>
      </c>
      <c r="AH364" s="22">
        <f>IF(AE364="",0,1)</f>
        <v/>
      </c>
    </row>
    <row r="365">
      <c r="Z365" s="28" t="n"/>
      <c r="AA365" s="23" t="n"/>
      <c r="AB365" s="23" t="n"/>
      <c r="AC365" s="31" t="n"/>
      <c r="AD365" s="28" t="n"/>
      <c r="AE365" s="22">
        <f>IF(COUNTA($A365:$Y365)=0,"",IF(IFERROR(IF(TRIM(IFERROR(INDEX($A365:$Y365,MATCH(Lists!$J$4,$A$1:$Y$1,0)),"")&amp;"")="0","",TRIM(IFERROR(INDEX($A365:$Y365,MATCH(Lists!$J$4,$A$1:$Y$1,0)),"")&amp;"")),"")&lt;&gt;"",LOWER(IFERROR(IF(TRIM(IFERROR(INDEX($A365:$Y365,MATCH(Lists!$J$4,$A$1:$Y$1,0)),"")&amp;"")="0","",TRIM(IFERROR(INDEX($A365:$Y365,MATCH(Lists!$J$4,$A$1:$Y$1,0)),"")&amp;"")),"")),IF(IFERROR(IF(TRIM(IFERROR(INDEX($A365:$Y365,MATCH(Lists!$J$5,$A$1:$Y$1,0)),"")&amp;"")="0","",TRIM(IFERROR(INDEX($A365:$Y365,MATCH(Lists!$J$5,$A$1:$Y$1,0)),"")&amp;"")),"")&lt;&gt;"",IFERROR(IF(TRIM(IFERROR(INDEX($A365:$Y365,MATCH(Lists!$J$5,$A$1:$Y$1,0)),"")&amp;"")="0","",TRIM(IFERROR(INDEX($A365:$Y365,MATCH(Lists!$J$5,$A$1:$Y$1,0)),"")&amp;"")),""),"(unknown)")))</f>
        <v/>
      </c>
      <c r="AF365" s="22">
        <f>IF(AE365="","",IF(IFERROR(IF(TRIM(IFERROR(INDEX($A365:$Y365,MATCH(Lists!$J$6,$A$1:$Y$1,0)),"")&amp;"")="0","",TRIM(IFERROR(INDEX($A365:$Y365,MATCH(Lists!$J$6,$A$1:$Y$1,0)),"")&amp;"")),"")=Lists!$J$7,1,0))</f>
        <v/>
      </c>
      <c r="AG365" s="30">
        <f>IF(AE365="","",IFERROR(IF(ISNUMBER(IFERROR(INDEX($A365:$Y365,MATCH(Lists!$J$3,$A$1:$Y$1,0)),"")),INT(IFERROR(INDEX($A365:$Y365,MATCH(Lists!$J$3,$A$1:$Y$1,0)),"")),DATE(VALUE(LEFT(IFERROR(INDEX($A365:$Y365,MATCH(Lists!$J$3,$A$1:$Y$1,0)),""),4)),VALUE(MID(IFERROR(INDEX($A365:$Y365,MATCH(Lists!$J$3,$A$1:$Y$1,0)),""),6,2)),VALUE(MID(IFERROR(INDEX($A365:$Y365,MATCH(Lists!$J$3,$A$1:$Y$1,0)),""),9,2)))),""))</f>
        <v/>
      </c>
      <c r="AH365" s="22">
        <f>IF(AE365="",0,1)</f>
        <v/>
      </c>
    </row>
    <row r="366">
      <c r="Z366" s="28" t="n"/>
      <c r="AA366" s="23" t="n"/>
      <c r="AB366" s="23" t="n"/>
      <c r="AC366" s="31" t="n"/>
      <c r="AD366" s="28" t="n"/>
      <c r="AE366" s="22">
        <f>IF(COUNTA($A366:$Y366)=0,"",IF(IFERROR(IF(TRIM(IFERROR(INDEX($A366:$Y366,MATCH(Lists!$J$4,$A$1:$Y$1,0)),"")&amp;"")="0","",TRIM(IFERROR(INDEX($A366:$Y366,MATCH(Lists!$J$4,$A$1:$Y$1,0)),"")&amp;"")),"")&lt;&gt;"",LOWER(IFERROR(IF(TRIM(IFERROR(INDEX($A366:$Y366,MATCH(Lists!$J$4,$A$1:$Y$1,0)),"")&amp;"")="0","",TRIM(IFERROR(INDEX($A366:$Y366,MATCH(Lists!$J$4,$A$1:$Y$1,0)),"")&amp;"")),"")),IF(IFERROR(IF(TRIM(IFERROR(INDEX($A366:$Y366,MATCH(Lists!$J$5,$A$1:$Y$1,0)),"")&amp;"")="0","",TRIM(IFERROR(INDEX($A366:$Y366,MATCH(Lists!$J$5,$A$1:$Y$1,0)),"")&amp;"")),"")&lt;&gt;"",IFERROR(IF(TRIM(IFERROR(INDEX($A366:$Y366,MATCH(Lists!$J$5,$A$1:$Y$1,0)),"")&amp;"")="0","",TRIM(IFERROR(INDEX($A366:$Y366,MATCH(Lists!$J$5,$A$1:$Y$1,0)),"")&amp;"")),""),"(unknown)")))</f>
        <v/>
      </c>
      <c r="AF366" s="22">
        <f>IF(AE366="","",IF(IFERROR(IF(TRIM(IFERROR(INDEX($A366:$Y366,MATCH(Lists!$J$6,$A$1:$Y$1,0)),"")&amp;"")="0","",TRIM(IFERROR(INDEX($A366:$Y366,MATCH(Lists!$J$6,$A$1:$Y$1,0)),"")&amp;"")),"")=Lists!$J$7,1,0))</f>
        <v/>
      </c>
      <c r="AG366" s="30">
        <f>IF(AE366="","",IFERROR(IF(ISNUMBER(IFERROR(INDEX($A366:$Y366,MATCH(Lists!$J$3,$A$1:$Y$1,0)),"")),INT(IFERROR(INDEX($A366:$Y366,MATCH(Lists!$J$3,$A$1:$Y$1,0)),"")),DATE(VALUE(LEFT(IFERROR(INDEX($A366:$Y366,MATCH(Lists!$J$3,$A$1:$Y$1,0)),""),4)),VALUE(MID(IFERROR(INDEX($A366:$Y366,MATCH(Lists!$J$3,$A$1:$Y$1,0)),""),6,2)),VALUE(MID(IFERROR(INDEX($A366:$Y366,MATCH(Lists!$J$3,$A$1:$Y$1,0)),""),9,2)))),""))</f>
        <v/>
      </c>
      <c r="AH366" s="22">
        <f>IF(AE366="",0,1)</f>
        <v/>
      </c>
    </row>
    <row r="367">
      <c r="Z367" s="28" t="n"/>
      <c r="AA367" s="23" t="n"/>
      <c r="AB367" s="23" t="n"/>
      <c r="AC367" s="31" t="n"/>
      <c r="AD367" s="28" t="n"/>
      <c r="AE367" s="22">
        <f>IF(COUNTA($A367:$Y367)=0,"",IF(IFERROR(IF(TRIM(IFERROR(INDEX($A367:$Y367,MATCH(Lists!$J$4,$A$1:$Y$1,0)),"")&amp;"")="0","",TRIM(IFERROR(INDEX($A367:$Y367,MATCH(Lists!$J$4,$A$1:$Y$1,0)),"")&amp;"")),"")&lt;&gt;"",LOWER(IFERROR(IF(TRIM(IFERROR(INDEX($A367:$Y367,MATCH(Lists!$J$4,$A$1:$Y$1,0)),"")&amp;"")="0","",TRIM(IFERROR(INDEX($A367:$Y367,MATCH(Lists!$J$4,$A$1:$Y$1,0)),"")&amp;"")),"")),IF(IFERROR(IF(TRIM(IFERROR(INDEX($A367:$Y367,MATCH(Lists!$J$5,$A$1:$Y$1,0)),"")&amp;"")="0","",TRIM(IFERROR(INDEX($A367:$Y367,MATCH(Lists!$J$5,$A$1:$Y$1,0)),"")&amp;"")),"")&lt;&gt;"",IFERROR(IF(TRIM(IFERROR(INDEX($A367:$Y367,MATCH(Lists!$J$5,$A$1:$Y$1,0)),"")&amp;"")="0","",TRIM(IFERROR(INDEX($A367:$Y367,MATCH(Lists!$J$5,$A$1:$Y$1,0)),"")&amp;"")),""),"(unknown)")))</f>
        <v/>
      </c>
      <c r="AF367" s="22">
        <f>IF(AE367="","",IF(IFERROR(IF(TRIM(IFERROR(INDEX($A367:$Y367,MATCH(Lists!$J$6,$A$1:$Y$1,0)),"")&amp;"")="0","",TRIM(IFERROR(INDEX($A367:$Y367,MATCH(Lists!$J$6,$A$1:$Y$1,0)),"")&amp;"")),"")=Lists!$J$7,1,0))</f>
        <v/>
      </c>
      <c r="AG367" s="30">
        <f>IF(AE367="","",IFERROR(IF(ISNUMBER(IFERROR(INDEX($A367:$Y367,MATCH(Lists!$J$3,$A$1:$Y$1,0)),"")),INT(IFERROR(INDEX($A367:$Y367,MATCH(Lists!$J$3,$A$1:$Y$1,0)),"")),DATE(VALUE(LEFT(IFERROR(INDEX($A367:$Y367,MATCH(Lists!$J$3,$A$1:$Y$1,0)),""),4)),VALUE(MID(IFERROR(INDEX($A367:$Y367,MATCH(Lists!$J$3,$A$1:$Y$1,0)),""),6,2)),VALUE(MID(IFERROR(INDEX($A367:$Y367,MATCH(Lists!$J$3,$A$1:$Y$1,0)),""),9,2)))),""))</f>
        <v/>
      </c>
      <c r="AH367" s="22">
        <f>IF(AE367="",0,1)</f>
        <v/>
      </c>
    </row>
    <row r="368">
      <c r="Z368" s="28" t="n"/>
      <c r="AA368" s="23" t="n"/>
      <c r="AB368" s="23" t="n"/>
      <c r="AC368" s="31" t="n"/>
      <c r="AD368" s="28" t="n"/>
      <c r="AE368" s="22">
        <f>IF(COUNTA($A368:$Y368)=0,"",IF(IFERROR(IF(TRIM(IFERROR(INDEX($A368:$Y368,MATCH(Lists!$J$4,$A$1:$Y$1,0)),"")&amp;"")="0","",TRIM(IFERROR(INDEX($A368:$Y368,MATCH(Lists!$J$4,$A$1:$Y$1,0)),"")&amp;"")),"")&lt;&gt;"",LOWER(IFERROR(IF(TRIM(IFERROR(INDEX($A368:$Y368,MATCH(Lists!$J$4,$A$1:$Y$1,0)),"")&amp;"")="0","",TRIM(IFERROR(INDEX($A368:$Y368,MATCH(Lists!$J$4,$A$1:$Y$1,0)),"")&amp;"")),"")),IF(IFERROR(IF(TRIM(IFERROR(INDEX($A368:$Y368,MATCH(Lists!$J$5,$A$1:$Y$1,0)),"")&amp;"")="0","",TRIM(IFERROR(INDEX($A368:$Y368,MATCH(Lists!$J$5,$A$1:$Y$1,0)),"")&amp;"")),"")&lt;&gt;"",IFERROR(IF(TRIM(IFERROR(INDEX($A368:$Y368,MATCH(Lists!$J$5,$A$1:$Y$1,0)),"")&amp;"")="0","",TRIM(IFERROR(INDEX($A368:$Y368,MATCH(Lists!$J$5,$A$1:$Y$1,0)),"")&amp;"")),""),"(unknown)")))</f>
        <v/>
      </c>
      <c r="AF368" s="22">
        <f>IF(AE368="","",IF(IFERROR(IF(TRIM(IFERROR(INDEX($A368:$Y368,MATCH(Lists!$J$6,$A$1:$Y$1,0)),"")&amp;"")="0","",TRIM(IFERROR(INDEX($A368:$Y368,MATCH(Lists!$J$6,$A$1:$Y$1,0)),"")&amp;"")),"")=Lists!$J$7,1,0))</f>
        <v/>
      </c>
      <c r="AG368" s="30">
        <f>IF(AE368="","",IFERROR(IF(ISNUMBER(IFERROR(INDEX($A368:$Y368,MATCH(Lists!$J$3,$A$1:$Y$1,0)),"")),INT(IFERROR(INDEX($A368:$Y368,MATCH(Lists!$J$3,$A$1:$Y$1,0)),"")),DATE(VALUE(LEFT(IFERROR(INDEX($A368:$Y368,MATCH(Lists!$J$3,$A$1:$Y$1,0)),""),4)),VALUE(MID(IFERROR(INDEX($A368:$Y368,MATCH(Lists!$J$3,$A$1:$Y$1,0)),""),6,2)),VALUE(MID(IFERROR(INDEX($A368:$Y368,MATCH(Lists!$J$3,$A$1:$Y$1,0)),""),9,2)))),""))</f>
        <v/>
      </c>
      <c r="AH368" s="22">
        <f>IF(AE368="",0,1)</f>
        <v/>
      </c>
    </row>
    <row r="369">
      <c r="Z369" s="28" t="n"/>
      <c r="AA369" s="23" t="n"/>
      <c r="AB369" s="23" t="n"/>
      <c r="AC369" s="31" t="n"/>
      <c r="AD369" s="28" t="n"/>
      <c r="AE369" s="22">
        <f>IF(COUNTA($A369:$Y369)=0,"",IF(IFERROR(IF(TRIM(IFERROR(INDEX($A369:$Y369,MATCH(Lists!$J$4,$A$1:$Y$1,0)),"")&amp;"")="0","",TRIM(IFERROR(INDEX($A369:$Y369,MATCH(Lists!$J$4,$A$1:$Y$1,0)),"")&amp;"")),"")&lt;&gt;"",LOWER(IFERROR(IF(TRIM(IFERROR(INDEX($A369:$Y369,MATCH(Lists!$J$4,$A$1:$Y$1,0)),"")&amp;"")="0","",TRIM(IFERROR(INDEX($A369:$Y369,MATCH(Lists!$J$4,$A$1:$Y$1,0)),"")&amp;"")),"")),IF(IFERROR(IF(TRIM(IFERROR(INDEX($A369:$Y369,MATCH(Lists!$J$5,$A$1:$Y$1,0)),"")&amp;"")="0","",TRIM(IFERROR(INDEX($A369:$Y369,MATCH(Lists!$J$5,$A$1:$Y$1,0)),"")&amp;"")),"")&lt;&gt;"",IFERROR(IF(TRIM(IFERROR(INDEX($A369:$Y369,MATCH(Lists!$J$5,$A$1:$Y$1,0)),"")&amp;"")="0","",TRIM(IFERROR(INDEX($A369:$Y369,MATCH(Lists!$J$5,$A$1:$Y$1,0)),"")&amp;"")),""),"(unknown)")))</f>
        <v/>
      </c>
      <c r="AF369" s="22">
        <f>IF(AE369="","",IF(IFERROR(IF(TRIM(IFERROR(INDEX($A369:$Y369,MATCH(Lists!$J$6,$A$1:$Y$1,0)),"")&amp;"")="0","",TRIM(IFERROR(INDEX($A369:$Y369,MATCH(Lists!$J$6,$A$1:$Y$1,0)),"")&amp;"")),"")=Lists!$J$7,1,0))</f>
        <v/>
      </c>
      <c r="AG369" s="30">
        <f>IF(AE369="","",IFERROR(IF(ISNUMBER(IFERROR(INDEX($A369:$Y369,MATCH(Lists!$J$3,$A$1:$Y$1,0)),"")),INT(IFERROR(INDEX($A369:$Y369,MATCH(Lists!$J$3,$A$1:$Y$1,0)),"")),DATE(VALUE(LEFT(IFERROR(INDEX($A369:$Y369,MATCH(Lists!$J$3,$A$1:$Y$1,0)),""),4)),VALUE(MID(IFERROR(INDEX($A369:$Y369,MATCH(Lists!$J$3,$A$1:$Y$1,0)),""),6,2)),VALUE(MID(IFERROR(INDEX($A369:$Y369,MATCH(Lists!$J$3,$A$1:$Y$1,0)),""),9,2)))),""))</f>
        <v/>
      </c>
      <c r="AH369" s="22">
        <f>IF(AE369="",0,1)</f>
        <v/>
      </c>
    </row>
    <row r="370">
      <c r="Z370" s="28" t="n"/>
      <c r="AA370" s="23" t="n"/>
      <c r="AB370" s="23" t="n"/>
      <c r="AC370" s="31" t="n"/>
      <c r="AD370" s="28" t="n"/>
      <c r="AE370" s="22">
        <f>IF(COUNTA($A370:$Y370)=0,"",IF(IFERROR(IF(TRIM(IFERROR(INDEX($A370:$Y370,MATCH(Lists!$J$4,$A$1:$Y$1,0)),"")&amp;"")="0","",TRIM(IFERROR(INDEX($A370:$Y370,MATCH(Lists!$J$4,$A$1:$Y$1,0)),"")&amp;"")),"")&lt;&gt;"",LOWER(IFERROR(IF(TRIM(IFERROR(INDEX($A370:$Y370,MATCH(Lists!$J$4,$A$1:$Y$1,0)),"")&amp;"")="0","",TRIM(IFERROR(INDEX($A370:$Y370,MATCH(Lists!$J$4,$A$1:$Y$1,0)),"")&amp;"")),"")),IF(IFERROR(IF(TRIM(IFERROR(INDEX($A370:$Y370,MATCH(Lists!$J$5,$A$1:$Y$1,0)),"")&amp;"")="0","",TRIM(IFERROR(INDEX($A370:$Y370,MATCH(Lists!$J$5,$A$1:$Y$1,0)),"")&amp;"")),"")&lt;&gt;"",IFERROR(IF(TRIM(IFERROR(INDEX($A370:$Y370,MATCH(Lists!$J$5,$A$1:$Y$1,0)),"")&amp;"")="0","",TRIM(IFERROR(INDEX($A370:$Y370,MATCH(Lists!$J$5,$A$1:$Y$1,0)),"")&amp;"")),""),"(unknown)")))</f>
        <v/>
      </c>
      <c r="AF370" s="22">
        <f>IF(AE370="","",IF(IFERROR(IF(TRIM(IFERROR(INDEX($A370:$Y370,MATCH(Lists!$J$6,$A$1:$Y$1,0)),"")&amp;"")="0","",TRIM(IFERROR(INDEX($A370:$Y370,MATCH(Lists!$J$6,$A$1:$Y$1,0)),"")&amp;"")),"")=Lists!$J$7,1,0))</f>
        <v/>
      </c>
      <c r="AG370" s="30">
        <f>IF(AE370="","",IFERROR(IF(ISNUMBER(IFERROR(INDEX($A370:$Y370,MATCH(Lists!$J$3,$A$1:$Y$1,0)),"")),INT(IFERROR(INDEX($A370:$Y370,MATCH(Lists!$J$3,$A$1:$Y$1,0)),"")),DATE(VALUE(LEFT(IFERROR(INDEX($A370:$Y370,MATCH(Lists!$J$3,$A$1:$Y$1,0)),""),4)),VALUE(MID(IFERROR(INDEX($A370:$Y370,MATCH(Lists!$J$3,$A$1:$Y$1,0)),""),6,2)),VALUE(MID(IFERROR(INDEX($A370:$Y370,MATCH(Lists!$J$3,$A$1:$Y$1,0)),""),9,2)))),""))</f>
        <v/>
      </c>
      <c r="AH370" s="22">
        <f>IF(AE370="",0,1)</f>
        <v/>
      </c>
    </row>
    <row r="371">
      <c r="Z371" s="28" t="n"/>
      <c r="AA371" s="23" t="n"/>
      <c r="AB371" s="23" t="n"/>
      <c r="AC371" s="31" t="n"/>
      <c r="AD371" s="28" t="n"/>
      <c r="AE371" s="22">
        <f>IF(COUNTA($A371:$Y371)=0,"",IF(IFERROR(IF(TRIM(IFERROR(INDEX($A371:$Y371,MATCH(Lists!$J$4,$A$1:$Y$1,0)),"")&amp;"")="0","",TRIM(IFERROR(INDEX($A371:$Y371,MATCH(Lists!$J$4,$A$1:$Y$1,0)),"")&amp;"")),"")&lt;&gt;"",LOWER(IFERROR(IF(TRIM(IFERROR(INDEX($A371:$Y371,MATCH(Lists!$J$4,$A$1:$Y$1,0)),"")&amp;"")="0","",TRIM(IFERROR(INDEX($A371:$Y371,MATCH(Lists!$J$4,$A$1:$Y$1,0)),"")&amp;"")),"")),IF(IFERROR(IF(TRIM(IFERROR(INDEX($A371:$Y371,MATCH(Lists!$J$5,$A$1:$Y$1,0)),"")&amp;"")="0","",TRIM(IFERROR(INDEX($A371:$Y371,MATCH(Lists!$J$5,$A$1:$Y$1,0)),"")&amp;"")),"")&lt;&gt;"",IFERROR(IF(TRIM(IFERROR(INDEX($A371:$Y371,MATCH(Lists!$J$5,$A$1:$Y$1,0)),"")&amp;"")="0","",TRIM(IFERROR(INDEX($A371:$Y371,MATCH(Lists!$J$5,$A$1:$Y$1,0)),"")&amp;"")),""),"(unknown)")))</f>
        <v/>
      </c>
      <c r="AF371" s="22">
        <f>IF(AE371="","",IF(IFERROR(IF(TRIM(IFERROR(INDEX($A371:$Y371,MATCH(Lists!$J$6,$A$1:$Y$1,0)),"")&amp;"")="0","",TRIM(IFERROR(INDEX($A371:$Y371,MATCH(Lists!$J$6,$A$1:$Y$1,0)),"")&amp;"")),"")=Lists!$J$7,1,0))</f>
        <v/>
      </c>
      <c r="AG371" s="30">
        <f>IF(AE371="","",IFERROR(IF(ISNUMBER(IFERROR(INDEX($A371:$Y371,MATCH(Lists!$J$3,$A$1:$Y$1,0)),"")),INT(IFERROR(INDEX($A371:$Y371,MATCH(Lists!$J$3,$A$1:$Y$1,0)),"")),DATE(VALUE(LEFT(IFERROR(INDEX($A371:$Y371,MATCH(Lists!$J$3,$A$1:$Y$1,0)),""),4)),VALUE(MID(IFERROR(INDEX($A371:$Y371,MATCH(Lists!$J$3,$A$1:$Y$1,0)),""),6,2)),VALUE(MID(IFERROR(INDEX($A371:$Y371,MATCH(Lists!$J$3,$A$1:$Y$1,0)),""),9,2)))),""))</f>
        <v/>
      </c>
      <c r="AH371" s="22">
        <f>IF(AE371="",0,1)</f>
        <v/>
      </c>
    </row>
    <row r="372">
      <c r="Z372" s="28" t="n"/>
      <c r="AA372" s="23" t="n"/>
      <c r="AB372" s="23" t="n"/>
      <c r="AC372" s="31" t="n"/>
      <c r="AD372" s="28" t="n"/>
      <c r="AE372" s="22">
        <f>IF(COUNTA($A372:$Y372)=0,"",IF(IFERROR(IF(TRIM(IFERROR(INDEX($A372:$Y372,MATCH(Lists!$J$4,$A$1:$Y$1,0)),"")&amp;"")="0","",TRIM(IFERROR(INDEX($A372:$Y372,MATCH(Lists!$J$4,$A$1:$Y$1,0)),"")&amp;"")),"")&lt;&gt;"",LOWER(IFERROR(IF(TRIM(IFERROR(INDEX($A372:$Y372,MATCH(Lists!$J$4,$A$1:$Y$1,0)),"")&amp;"")="0","",TRIM(IFERROR(INDEX($A372:$Y372,MATCH(Lists!$J$4,$A$1:$Y$1,0)),"")&amp;"")),"")),IF(IFERROR(IF(TRIM(IFERROR(INDEX($A372:$Y372,MATCH(Lists!$J$5,$A$1:$Y$1,0)),"")&amp;"")="0","",TRIM(IFERROR(INDEX($A372:$Y372,MATCH(Lists!$J$5,$A$1:$Y$1,0)),"")&amp;"")),"")&lt;&gt;"",IFERROR(IF(TRIM(IFERROR(INDEX($A372:$Y372,MATCH(Lists!$J$5,$A$1:$Y$1,0)),"")&amp;"")="0","",TRIM(IFERROR(INDEX($A372:$Y372,MATCH(Lists!$J$5,$A$1:$Y$1,0)),"")&amp;"")),""),"(unknown)")))</f>
        <v/>
      </c>
      <c r="AF372" s="22">
        <f>IF(AE372="","",IF(IFERROR(IF(TRIM(IFERROR(INDEX($A372:$Y372,MATCH(Lists!$J$6,$A$1:$Y$1,0)),"")&amp;"")="0","",TRIM(IFERROR(INDEX($A372:$Y372,MATCH(Lists!$J$6,$A$1:$Y$1,0)),"")&amp;"")),"")=Lists!$J$7,1,0))</f>
        <v/>
      </c>
      <c r="AG372" s="30">
        <f>IF(AE372="","",IFERROR(IF(ISNUMBER(IFERROR(INDEX($A372:$Y372,MATCH(Lists!$J$3,$A$1:$Y$1,0)),"")),INT(IFERROR(INDEX($A372:$Y372,MATCH(Lists!$J$3,$A$1:$Y$1,0)),"")),DATE(VALUE(LEFT(IFERROR(INDEX($A372:$Y372,MATCH(Lists!$J$3,$A$1:$Y$1,0)),""),4)),VALUE(MID(IFERROR(INDEX($A372:$Y372,MATCH(Lists!$J$3,$A$1:$Y$1,0)),""),6,2)),VALUE(MID(IFERROR(INDEX($A372:$Y372,MATCH(Lists!$J$3,$A$1:$Y$1,0)),""),9,2)))),""))</f>
        <v/>
      </c>
      <c r="AH372" s="22">
        <f>IF(AE372="",0,1)</f>
        <v/>
      </c>
    </row>
    <row r="373">
      <c r="Z373" s="28" t="n"/>
      <c r="AA373" s="23" t="n"/>
      <c r="AB373" s="23" t="n"/>
      <c r="AC373" s="31" t="n"/>
      <c r="AD373" s="28" t="n"/>
      <c r="AE373" s="22">
        <f>IF(COUNTA($A373:$Y373)=0,"",IF(IFERROR(IF(TRIM(IFERROR(INDEX($A373:$Y373,MATCH(Lists!$J$4,$A$1:$Y$1,0)),"")&amp;"")="0","",TRIM(IFERROR(INDEX($A373:$Y373,MATCH(Lists!$J$4,$A$1:$Y$1,0)),"")&amp;"")),"")&lt;&gt;"",LOWER(IFERROR(IF(TRIM(IFERROR(INDEX($A373:$Y373,MATCH(Lists!$J$4,$A$1:$Y$1,0)),"")&amp;"")="0","",TRIM(IFERROR(INDEX($A373:$Y373,MATCH(Lists!$J$4,$A$1:$Y$1,0)),"")&amp;"")),"")),IF(IFERROR(IF(TRIM(IFERROR(INDEX($A373:$Y373,MATCH(Lists!$J$5,$A$1:$Y$1,0)),"")&amp;"")="0","",TRIM(IFERROR(INDEX($A373:$Y373,MATCH(Lists!$J$5,$A$1:$Y$1,0)),"")&amp;"")),"")&lt;&gt;"",IFERROR(IF(TRIM(IFERROR(INDEX($A373:$Y373,MATCH(Lists!$J$5,$A$1:$Y$1,0)),"")&amp;"")="0","",TRIM(IFERROR(INDEX($A373:$Y373,MATCH(Lists!$J$5,$A$1:$Y$1,0)),"")&amp;"")),""),"(unknown)")))</f>
        <v/>
      </c>
      <c r="AF373" s="22">
        <f>IF(AE373="","",IF(IFERROR(IF(TRIM(IFERROR(INDEX($A373:$Y373,MATCH(Lists!$J$6,$A$1:$Y$1,0)),"")&amp;"")="0","",TRIM(IFERROR(INDEX($A373:$Y373,MATCH(Lists!$J$6,$A$1:$Y$1,0)),"")&amp;"")),"")=Lists!$J$7,1,0))</f>
        <v/>
      </c>
      <c r="AG373" s="30">
        <f>IF(AE373="","",IFERROR(IF(ISNUMBER(IFERROR(INDEX($A373:$Y373,MATCH(Lists!$J$3,$A$1:$Y$1,0)),"")),INT(IFERROR(INDEX($A373:$Y373,MATCH(Lists!$J$3,$A$1:$Y$1,0)),"")),DATE(VALUE(LEFT(IFERROR(INDEX($A373:$Y373,MATCH(Lists!$J$3,$A$1:$Y$1,0)),""),4)),VALUE(MID(IFERROR(INDEX($A373:$Y373,MATCH(Lists!$J$3,$A$1:$Y$1,0)),""),6,2)),VALUE(MID(IFERROR(INDEX($A373:$Y373,MATCH(Lists!$J$3,$A$1:$Y$1,0)),""),9,2)))),""))</f>
        <v/>
      </c>
      <c r="AH373" s="22">
        <f>IF(AE373="",0,1)</f>
        <v/>
      </c>
    </row>
    <row r="374">
      <c r="Z374" s="28" t="n"/>
      <c r="AA374" s="23" t="n"/>
      <c r="AB374" s="23" t="n"/>
      <c r="AC374" s="31" t="n"/>
      <c r="AD374" s="28" t="n"/>
      <c r="AE374" s="22">
        <f>IF(COUNTA($A374:$Y374)=0,"",IF(IFERROR(IF(TRIM(IFERROR(INDEX($A374:$Y374,MATCH(Lists!$J$4,$A$1:$Y$1,0)),"")&amp;"")="0","",TRIM(IFERROR(INDEX($A374:$Y374,MATCH(Lists!$J$4,$A$1:$Y$1,0)),"")&amp;"")),"")&lt;&gt;"",LOWER(IFERROR(IF(TRIM(IFERROR(INDEX($A374:$Y374,MATCH(Lists!$J$4,$A$1:$Y$1,0)),"")&amp;"")="0","",TRIM(IFERROR(INDEX($A374:$Y374,MATCH(Lists!$J$4,$A$1:$Y$1,0)),"")&amp;"")),"")),IF(IFERROR(IF(TRIM(IFERROR(INDEX($A374:$Y374,MATCH(Lists!$J$5,$A$1:$Y$1,0)),"")&amp;"")="0","",TRIM(IFERROR(INDEX($A374:$Y374,MATCH(Lists!$J$5,$A$1:$Y$1,0)),"")&amp;"")),"")&lt;&gt;"",IFERROR(IF(TRIM(IFERROR(INDEX($A374:$Y374,MATCH(Lists!$J$5,$A$1:$Y$1,0)),"")&amp;"")="0","",TRIM(IFERROR(INDEX($A374:$Y374,MATCH(Lists!$J$5,$A$1:$Y$1,0)),"")&amp;"")),""),"(unknown)")))</f>
        <v/>
      </c>
      <c r="AF374" s="22">
        <f>IF(AE374="","",IF(IFERROR(IF(TRIM(IFERROR(INDEX($A374:$Y374,MATCH(Lists!$J$6,$A$1:$Y$1,0)),"")&amp;"")="0","",TRIM(IFERROR(INDEX($A374:$Y374,MATCH(Lists!$J$6,$A$1:$Y$1,0)),"")&amp;"")),"")=Lists!$J$7,1,0))</f>
        <v/>
      </c>
      <c r="AG374" s="30">
        <f>IF(AE374="","",IFERROR(IF(ISNUMBER(IFERROR(INDEX($A374:$Y374,MATCH(Lists!$J$3,$A$1:$Y$1,0)),"")),INT(IFERROR(INDEX($A374:$Y374,MATCH(Lists!$J$3,$A$1:$Y$1,0)),"")),DATE(VALUE(LEFT(IFERROR(INDEX($A374:$Y374,MATCH(Lists!$J$3,$A$1:$Y$1,0)),""),4)),VALUE(MID(IFERROR(INDEX($A374:$Y374,MATCH(Lists!$J$3,$A$1:$Y$1,0)),""),6,2)),VALUE(MID(IFERROR(INDEX($A374:$Y374,MATCH(Lists!$J$3,$A$1:$Y$1,0)),""),9,2)))),""))</f>
        <v/>
      </c>
      <c r="AH374" s="22">
        <f>IF(AE374="",0,1)</f>
        <v/>
      </c>
    </row>
    <row r="375">
      <c r="Z375" s="28" t="n"/>
      <c r="AA375" s="23" t="n"/>
      <c r="AB375" s="23" t="n"/>
      <c r="AC375" s="31" t="n"/>
      <c r="AD375" s="28" t="n"/>
      <c r="AE375" s="22">
        <f>IF(COUNTA($A375:$Y375)=0,"",IF(IFERROR(IF(TRIM(IFERROR(INDEX($A375:$Y375,MATCH(Lists!$J$4,$A$1:$Y$1,0)),"")&amp;"")="0","",TRIM(IFERROR(INDEX($A375:$Y375,MATCH(Lists!$J$4,$A$1:$Y$1,0)),"")&amp;"")),"")&lt;&gt;"",LOWER(IFERROR(IF(TRIM(IFERROR(INDEX($A375:$Y375,MATCH(Lists!$J$4,$A$1:$Y$1,0)),"")&amp;"")="0","",TRIM(IFERROR(INDEX($A375:$Y375,MATCH(Lists!$J$4,$A$1:$Y$1,0)),"")&amp;"")),"")),IF(IFERROR(IF(TRIM(IFERROR(INDEX($A375:$Y375,MATCH(Lists!$J$5,$A$1:$Y$1,0)),"")&amp;"")="0","",TRIM(IFERROR(INDEX($A375:$Y375,MATCH(Lists!$J$5,$A$1:$Y$1,0)),"")&amp;"")),"")&lt;&gt;"",IFERROR(IF(TRIM(IFERROR(INDEX($A375:$Y375,MATCH(Lists!$J$5,$A$1:$Y$1,0)),"")&amp;"")="0","",TRIM(IFERROR(INDEX($A375:$Y375,MATCH(Lists!$J$5,$A$1:$Y$1,0)),"")&amp;"")),""),"(unknown)")))</f>
        <v/>
      </c>
      <c r="AF375" s="22">
        <f>IF(AE375="","",IF(IFERROR(IF(TRIM(IFERROR(INDEX($A375:$Y375,MATCH(Lists!$J$6,$A$1:$Y$1,0)),"")&amp;"")="0","",TRIM(IFERROR(INDEX($A375:$Y375,MATCH(Lists!$J$6,$A$1:$Y$1,0)),"")&amp;"")),"")=Lists!$J$7,1,0))</f>
        <v/>
      </c>
      <c r="AG375" s="30">
        <f>IF(AE375="","",IFERROR(IF(ISNUMBER(IFERROR(INDEX($A375:$Y375,MATCH(Lists!$J$3,$A$1:$Y$1,0)),"")),INT(IFERROR(INDEX($A375:$Y375,MATCH(Lists!$J$3,$A$1:$Y$1,0)),"")),DATE(VALUE(LEFT(IFERROR(INDEX($A375:$Y375,MATCH(Lists!$J$3,$A$1:$Y$1,0)),""),4)),VALUE(MID(IFERROR(INDEX($A375:$Y375,MATCH(Lists!$J$3,$A$1:$Y$1,0)),""),6,2)),VALUE(MID(IFERROR(INDEX($A375:$Y375,MATCH(Lists!$J$3,$A$1:$Y$1,0)),""),9,2)))),""))</f>
        <v/>
      </c>
      <c r="AH375" s="22">
        <f>IF(AE375="",0,1)</f>
        <v/>
      </c>
    </row>
    <row r="376">
      <c r="Z376" s="28" t="n"/>
      <c r="AA376" s="23" t="n"/>
      <c r="AB376" s="23" t="n"/>
      <c r="AC376" s="31" t="n"/>
      <c r="AD376" s="28" t="n"/>
      <c r="AE376" s="22">
        <f>IF(COUNTA($A376:$Y376)=0,"",IF(IFERROR(IF(TRIM(IFERROR(INDEX($A376:$Y376,MATCH(Lists!$J$4,$A$1:$Y$1,0)),"")&amp;"")="0","",TRIM(IFERROR(INDEX($A376:$Y376,MATCH(Lists!$J$4,$A$1:$Y$1,0)),"")&amp;"")),"")&lt;&gt;"",LOWER(IFERROR(IF(TRIM(IFERROR(INDEX($A376:$Y376,MATCH(Lists!$J$4,$A$1:$Y$1,0)),"")&amp;"")="0","",TRIM(IFERROR(INDEX($A376:$Y376,MATCH(Lists!$J$4,$A$1:$Y$1,0)),"")&amp;"")),"")),IF(IFERROR(IF(TRIM(IFERROR(INDEX($A376:$Y376,MATCH(Lists!$J$5,$A$1:$Y$1,0)),"")&amp;"")="0","",TRIM(IFERROR(INDEX($A376:$Y376,MATCH(Lists!$J$5,$A$1:$Y$1,0)),"")&amp;"")),"")&lt;&gt;"",IFERROR(IF(TRIM(IFERROR(INDEX($A376:$Y376,MATCH(Lists!$J$5,$A$1:$Y$1,0)),"")&amp;"")="0","",TRIM(IFERROR(INDEX($A376:$Y376,MATCH(Lists!$J$5,$A$1:$Y$1,0)),"")&amp;"")),""),"(unknown)")))</f>
        <v/>
      </c>
      <c r="AF376" s="22">
        <f>IF(AE376="","",IF(IFERROR(IF(TRIM(IFERROR(INDEX($A376:$Y376,MATCH(Lists!$J$6,$A$1:$Y$1,0)),"")&amp;"")="0","",TRIM(IFERROR(INDEX($A376:$Y376,MATCH(Lists!$J$6,$A$1:$Y$1,0)),"")&amp;"")),"")=Lists!$J$7,1,0))</f>
        <v/>
      </c>
      <c r="AG376" s="30">
        <f>IF(AE376="","",IFERROR(IF(ISNUMBER(IFERROR(INDEX($A376:$Y376,MATCH(Lists!$J$3,$A$1:$Y$1,0)),"")),INT(IFERROR(INDEX($A376:$Y376,MATCH(Lists!$J$3,$A$1:$Y$1,0)),"")),DATE(VALUE(LEFT(IFERROR(INDEX($A376:$Y376,MATCH(Lists!$J$3,$A$1:$Y$1,0)),""),4)),VALUE(MID(IFERROR(INDEX($A376:$Y376,MATCH(Lists!$J$3,$A$1:$Y$1,0)),""),6,2)),VALUE(MID(IFERROR(INDEX($A376:$Y376,MATCH(Lists!$J$3,$A$1:$Y$1,0)),""),9,2)))),""))</f>
        <v/>
      </c>
      <c r="AH376" s="22">
        <f>IF(AE376="",0,1)</f>
        <v/>
      </c>
    </row>
    <row r="377">
      <c r="Z377" s="28" t="n"/>
      <c r="AA377" s="23" t="n"/>
      <c r="AB377" s="23" t="n"/>
      <c r="AC377" s="31" t="n"/>
      <c r="AD377" s="28" t="n"/>
      <c r="AE377" s="22">
        <f>IF(COUNTA($A377:$Y377)=0,"",IF(IFERROR(IF(TRIM(IFERROR(INDEX($A377:$Y377,MATCH(Lists!$J$4,$A$1:$Y$1,0)),"")&amp;"")="0","",TRIM(IFERROR(INDEX($A377:$Y377,MATCH(Lists!$J$4,$A$1:$Y$1,0)),"")&amp;"")),"")&lt;&gt;"",LOWER(IFERROR(IF(TRIM(IFERROR(INDEX($A377:$Y377,MATCH(Lists!$J$4,$A$1:$Y$1,0)),"")&amp;"")="0","",TRIM(IFERROR(INDEX($A377:$Y377,MATCH(Lists!$J$4,$A$1:$Y$1,0)),"")&amp;"")),"")),IF(IFERROR(IF(TRIM(IFERROR(INDEX($A377:$Y377,MATCH(Lists!$J$5,$A$1:$Y$1,0)),"")&amp;"")="0","",TRIM(IFERROR(INDEX($A377:$Y377,MATCH(Lists!$J$5,$A$1:$Y$1,0)),"")&amp;"")),"")&lt;&gt;"",IFERROR(IF(TRIM(IFERROR(INDEX($A377:$Y377,MATCH(Lists!$J$5,$A$1:$Y$1,0)),"")&amp;"")="0","",TRIM(IFERROR(INDEX($A377:$Y377,MATCH(Lists!$J$5,$A$1:$Y$1,0)),"")&amp;"")),""),"(unknown)")))</f>
        <v/>
      </c>
      <c r="AF377" s="22">
        <f>IF(AE377="","",IF(IFERROR(IF(TRIM(IFERROR(INDEX($A377:$Y377,MATCH(Lists!$J$6,$A$1:$Y$1,0)),"")&amp;"")="0","",TRIM(IFERROR(INDEX($A377:$Y377,MATCH(Lists!$J$6,$A$1:$Y$1,0)),"")&amp;"")),"")=Lists!$J$7,1,0))</f>
        <v/>
      </c>
      <c r="AG377" s="30">
        <f>IF(AE377="","",IFERROR(IF(ISNUMBER(IFERROR(INDEX($A377:$Y377,MATCH(Lists!$J$3,$A$1:$Y$1,0)),"")),INT(IFERROR(INDEX($A377:$Y377,MATCH(Lists!$J$3,$A$1:$Y$1,0)),"")),DATE(VALUE(LEFT(IFERROR(INDEX($A377:$Y377,MATCH(Lists!$J$3,$A$1:$Y$1,0)),""),4)),VALUE(MID(IFERROR(INDEX($A377:$Y377,MATCH(Lists!$J$3,$A$1:$Y$1,0)),""),6,2)),VALUE(MID(IFERROR(INDEX($A377:$Y377,MATCH(Lists!$J$3,$A$1:$Y$1,0)),""),9,2)))),""))</f>
        <v/>
      </c>
      <c r="AH377" s="22">
        <f>IF(AE377="",0,1)</f>
        <v/>
      </c>
    </row>
    <row r="378">
      <c r="Z378" s="28" t="n"/>
      <c r="AA378" s="23" t="n"/>
      <c r="AB378" s="23" t="n"/>
      <c r="AC378" s="31" t="n"/>
      <c r="AD378" s="28" t="n"/>
      <c r="AE378" s="22">
        <f>IF(COUNTA($A378:$Y378)=0,"",IF(IFERROR(IF(TRIM(IFERROR(INDEX($A378:$Y378,MATCH(Lists!$J$4,$A$1:$Y$1,0)),"")&amp;"")="0","",TRIM(IFERROR(INDEX($A378:$Y378,MATCH(Lists!$J$4,$A$1:$Y$1,0)),"")&amp;"")),"")&lt;&gt;"",LOWER(IFERROR(IF(TRIM(IFERROR(INDEX($A378:$Y378,MATCH(Lists!$J$4,$A$1:$Y$1,0)),"")&amp;"")="0","",TRIM(IFERROR(INDEX($A378:$Y378,MATCH(Lists!$J$4,$A$1:$Y$1,0)),"")&amp;"")),"")),IF(IFERROR(IF(TRIM(IFERROR(INDEX($A378:$Y378,MATCH(Lists!$J$5,$A$1:$Y$1,0)),"")&amp;"")="0","",TRIM(IFERROR(INDEX($A378:$Y378,MATCH(Lists!$J$5,$A$1:$Y$1,0)),"")&amp;"")),"")&lt;&gt;"",IFERROR(IF(TRIM(IFERROR(INDEX($A378:$Y378,MATCH(Lists!$J$5,$A$1:$Y$1,0)),"")&amp;"")="0","",TRIM(IFERROR(INDEX($A378:$Y378,MATCH(Lists!$J$5,$A$1:$Y$1,0)),"")&amp;"")),""),"(unknown)")))</f>
        <v/>
      </c>
      <c r="AF378" s="22">
        <f>IF(AE378="","",IF(IFERROR(IF(TRIM(IFERROR(INDEX($A378:$Y378,MATCH(Lists!$J$6,$A$1:$Y$1,0)),"")&amp;"")="0","",TRIM(IFERROR(INDEX($A378:$Y378,MATCH(Lists!$J$6,$A$1:$Y$1,0)),"")&amp;"")),"")=Lists!$J$7,1,0))</f>
        <v/>
      </c>
      <c r="AG378" s="30">
        <f>IF(AE378="","",IFERROR(IF(ISNUMBER(IFERROR(INDEX($A378:$Y378,MATCH(Lists!$J$3,$A$1:$Y$1,0)),"")),INT(IFERROR(INDEX($A378:$Y378,MATCH(Lists!$J$3,$A$1:$Y$1,0)),"")),DATE(VALUE(LEFT(IFERROR(INDEX($A378:$Y378,MATCH(Lists!$J$3,$A$1:$Y$1,0)),""),4)),VALUE(MID(IFERROR(INDEX($A378:$Y378,MATCH(Lists!$J$3,$A$1:$Y$1,0)),""),6,2)),VALUE(MID(IFERROR(INDEX($A378:$Y378,MATCH(Lists!$J$3,$A$1:$Y$1,0)),""),9,2)))),""))</f>
        <v/>
      </c>
      <c r="AH378" s="22">
        <f>IF(AE378="",0,1)</f>
        <v/>
      </c>
    </row>
    <row r="379">
      <c r="Z379" s="28" t="n"/>
      <c r="AA379" s="23" t="n"/>
      <c r="AB379" s="23" t="n"/>
      <c r="AC379" s="31" t="n"/>
      <c r="AD379" s="28" t="n"/>
      <c r="AE379" s="22">
        <f>IF(COUNTA($A379:$Y379)=0,"",IF(IFERROR(IF(TRIM(IFERROR(INDEX($A379:$Y379,MATCH(Lists!$J$4,$A$1:$Y$1,0)),"")&amp;"")="0","",TRIM(IFERROR(INDEX($A379:$Y379,MATCH(Lists!$J$4,$A$1:$Y$1,0)),"")&amp;"")),"")&lt;&gt;"",LOWER(IFERROR(IF(TRIM(IFERROR(INDEX($A379:$Y379,MATCH(Lists!$J$4,$A$1:$Y$1,0)),"")&amp;"")="0","",TRIM(IFERROR(INDEX($A379:$Y379,MATCH(Lists!$J$4,$A$1:$Y$1,0)),"")&amp;"")),"")),IF(IFERROR(IF(TRIM(IFERROR(INDEX($A379:$Y379,MATCH(Lists!$J$5,$A$1:$Y$1,0)),"")&amp;"")="0","",TRIM(IFERROR(INDEX($A379:$Y379,MATCH(Lists!$J$5,$A$1:$Y$1,0)),"")&amp;"")),"")&lt;&gt;"",IFERROR(IF(TRIM(IFERROR(INDEX($A379:$Y379,MATCH(Lists!$J$5,$A$1:$Y$1,0)),"")&amp;"")="0","",TRIM(IFERROR(INDEX($A379:$Y379,MATCH(Lists!$J$5,$A$1:$Y$1,0)),"")&amp;"")),""),"(unknown)")))</f>
        <v/>
      </c>
      <c r="AF379" s="22">
        <f>IF(AE379="","",IF(IFERROR(IF(TRIM(IFERROR(INDEX($A379:$Y379,MATCH(Lists!$J$6,$A$1:$Y$1,0)),"")&amp;"")="0","",TRIM(IFERROR(INDEX($A379:$Y379,MATCH(Lists!$J$6,$A$1:$Y$1,0)),"")&amp;"")),"")=Lists!$J$7,1,0))</f>
        <v/>
      </c>
      <c r="AG379" s="30">
        <f>IF(AE379="","",IFERROR(IF(ISNUMBER(IFERROR(INDEX($A379:$Y379,MATCH(Lists!$J$3,$A$1:$Y$1,0)),"")),INT(IFERROR(INDEX($A379:$Y379,MATCH(Lists!$J$3,$A$1:$Y$1,0)),"")),DATE(VALUE(LEFT(IFERROR(INDEX($A379:$Y379,MATCH(Lists!$J$3,$A$1:$Y$1,0)),""),4)),VALUE(MID(IFERROR(INDEX($A379:$Y379,MATCH(Lists!$J$3,$A$1:$Y$1,0)),""),6,2)),VALUE(MID(IFERROR(INDEX($A379:$Y379,MATCH(Lists!$J$3,$A$1:$Y$1,0)),""),9,2)))),""))</f>
        <v/>
      </c>
      <c r="AH379" s="22">
        <f>IF(AE379="",0,1)</f>
        <v/>
      </c>
    </row>
    <row r="380">
      <c r="Z380" s="28" t="n"/>
      <c r="AA380" s="23" t="n"/>
      <c r="AB380" s="23" t="n"/>
      <c r="AC380" s="31" t="n"/>
      <c r="AD380" s="28" t="n"/>
      <c r="AE380" s="22">
        <f>IF(COUNTA($A380:$Y380)=0,"",IF(IFERROR(IF(TRIM(IFERROR(INDEX($A380:$Y380,MATCH(Lists!$J$4,$A$1:$Y$1,0)),"")&amp;"")="0","",TRIM(IFERROR(INDEX($A380:$Y380,MATCH(Lists!$J$4,$A$1:$Y$1,0)),"")&amp;"")),"")&lt;&gt;"",LOWER(IFERROR(IF(TRIM(IFERROR(INDEX($A380:$Y380,MATCH(Lists!$J$4,$A$1:$Y$1,0)),"")&amp;"")="0","",TRIM(IFERROR(INDEX($A380:$Y380,MATCH(Lists!$J$4,$A$1:$Y$1,0)),"")&amp;"")),"")),IF(IFERROR(IF(TRIM(IFERROR(INDEX($A380:$Y380,MATCH(Lists!$J$5,$A$1:$Y$1,0)),"")&amp;"")="0","",TRIM(IFERROR(INDEX($A380:$Y380,MATCH(Lists!$J$5,$A$1:$Y$1,0)),"")&amp;"")),"")&lt;&gt;"",IFERROR(IF(TRIM(IFERROR(INDEX($A380:$Y380,MATCH(Lists!$J$5,$A$1:$Y$1,0)),"")&amp;"")="0","",TRIM(IFERROR(INDEX($A380:$Y380,MATCH(Lists!$J$5,$A$1:$Y$1,0)),"")&amp;"")),""),"(unknown)")))</f>
        <v/>
      </c>
      <c r="AF380" s="22">
        <f>IF(AE380="","",IF(IFERROR(IF(TRIM(IFERROR(INDEX($A380:$Y380,MATCH(Lists!$J$6,$A$1:$Y$1,0)),"")&amp;"")="0","",TRIM(IFERROR(INDEX($A380:$Y380,MATCH(Lists!$J$6,$A$1:$Y$1,0)),"")&amp;"")),"")=Lists!$J$7,1,0))</f>
        <v/>
      </c>
      <c r="AG380" s="30">
        <f>IF(AE380="","",IFERROR(IF(ISNUMBER(IFERROR(INDEX($A380:$Y380,MATCH(Lists!$J$3,$A$1:$Y$1,0)),"")),INT(IFERROR(INDEX($A380:$Y380,MATCH(Lists!$J$3,$A$1:$Y$1,0)),"")),DATE(VALUE(LEFT(IFERROR(INDEX($A380:$Y380,MATCH(Lists!$J$3,$A$1:$Y$1,0)),""),4)),VALUE(MID(IFERROR(INDEX($A380:$Y380,MATCH(Lists!$J$3,$A$1:$Y$1,0)),""),6,2)),VALUE(MID(IFERROR(INDEX($A380:$Y380,MATCH(Lists!$J$3,$A$1:$Y$1,0)),""),9,2)))),""))</f>
        <v/>
      </c>
      <c r="AH380" s="22">
        <f>IF(AE380="",0,1)</f>
        <v/>
      </c>
    </row>
    <row r="381">
      <c r="Z381" s="28" t="n"/>
      <c r="AA381" s="23" t="n"/>
      <c r="AB381" s="23" t="n"/>
      <c r="AC381" s="31" t="n"/>
      <c r="AD381" s="28" t="n"/>
      <c r="AE381" s="22">
        <f>IF(COUNTA($A381:$Y381)=0,"",IF(IFERROR(IF(TRIM(IFERROR(INDEX($A381:$Y381,MATCH(Lists!$J$4,$A$1:$Y$1,0)),"")&amp;"")="0","",TRIM(IFERROR(INDEX($A381:$Y381,MATCH(Lists!$J$4,$A$1:$Y$1,0)),"")&amp;"")),"")&lt;&gt;"",LOWER(IFERROR(IF(TRIM(IFERROR(INDEX($A381:$Y381,MATCH(Lists!$J$4,$A$1:$Y$1,0)),"")&amp;"")="0","",TRIM(IFERROR(INDEX($A381:$Y381,MATCH(Lists!$J$4,$A$1:$Y$1,0)),"")&amp;"")),"")),IF(IFERROR(IF(TRIM(IFERROR(INDEX($A381:$Y381,MATCH(Lists!$J$5,$A$1:$Y$1,0)),"")&amp;"")="0","",TRIM(IFERROR(INDEX($A381:$Y381,MATCH(Lists!$J$5,$A$1:$Y$1,0)),"")&amp;"")),"")&lt;&gt;"",IFERROR(IF(TRIM(IFERROR(INDEX($A381:$Y381,MATCH(Lists!$J$5,$A$1:$Y$1,0)),"")&amp;"")="0","",TRIM(IFERROR(INDEX($A381:$Y381,MATCH(Lists!$J$5,$A$1:$Y$1,0)),"")&amp;"")),""),"(unknown)")))</f>
        <v/>
      </c>
      <c r="AF381" s="22">
        <f>IF(AE381="","",IF(IFERROR(IF(TRIM(IFERROR(INDEX($A381:$Y381,MATCH(Lists!$J$6,$A$1:$Y$1,0)),"")&amp;"")="0","",TRIM(IFERROR(INDEX($A381:$Y381,MATCH(Lists!$J$6,$A$1:$Y$1,0)),"")&amp;"")),"")=Lists!$J$7,1,0))</f>
        <v/>
      </c>
      <c r="AG381" s="30">
        <f>IF(AE381="","",IFERROR(IF(ISNUMBER(IFERROR(INDEX($A381:$Y381,MATCH(Lists!$J$3,$A$1:$Y$1,0)),"")),INT(IFERROR(INDEX($A381:$Y381,MATCH(Lists!$J$3,$A$1:$Y$1,0)),"")),DATE(VALUE(LEFT(IFERROR(INDEX($A381:$Y381,MATCH(Lists!$J$3,$A$1:$Y$1,0)),""),4)),VALUE(MID(IFERROR(INDEX($A381:$Y381,MATCH(Lists!$J$3,$A$1:$Y$1,0)),""),6,2)),VALUE(MID(IFERROR(INDEX($A381:$Y381,MATCH(Lists!$J$3,$A$1:$Y$1,0)),""),9,2)))),""))</f>
        <v/>
      </c>
      <c r="AH381" s="22">
        <f>IF(AE381="",0,1)</f>
        <v/>
      </c>
    </row>
    <row r="382">
      <c r="Z382" s="28" t="n"/>
      <c r="AA382" s="23" t="n"/>
      <c r="AB382" s="23" t="n"/>
      <c r="AC382" s="31" t="n"/>
      <c r="AD382" s="28" t="n"/>
      <c r="AE382" s="22">
        <f>IF(COUNTA($A382:$Y382)=0,"",IF(IFERROR(IF(TRIM(IFERROR(INDEX($A382:$Y382,MATCH(Lists!$J$4,$A$1:$Y$1,0)),"")&amp;"")="0","",TRIM(IFERROR(INDEX($A382:$Y382,MATCH(Lists!$J$4,$A$1:$Y$1,0)),"")&amp;"")),"")&lt;&gt;"",LOWER(IFERROR(IF(TRIM(IFERROR(INDEX($A382:$Y382,MATCH(Lists!$J$4,$A$1:$Y$1,0)),"")&amp;"")="0","",TRIM(IFERROR(INDEX($A382:$Y382,MATCH(Lists!$J$4,$A$1:$Y$1,0)),"")&amp;"")),"")),IF(IFERROR(IF(TRIM(IFERROR(INDEX($A382:$Y382,MATCH(Lists!$J$5,$A$1:$Y$1,0)),"")&amp;"")="0","",TRIM(IFERROR(INDEX($A382:$Y382,MATCH(Lists!$J$5,$A$1:$Y$1,0)),"")&amp;"")),"")&lt;&gt;"",IFERROR(IF(TRIM(IFERROR(INDEX($A382:$Y382,MATCH(Lists!$J$5,$A$1:$Y$1,0)),"")&amp;"")="0","",TRIM(IFERROR(INDEX($A382:$Y382,MATCH(Lists!$J$5,$A$1:$Y$1,0)),"")&amp;"")),""),"(unknown)")))</f>
        <v/>
      </c>
      <c r="AF382" s="22">
        <f>IF(AE382="","",IF(IFERROR(IF(TRIM(IFERROR(INDEX($A382:$Y382,MATCH(Lists!$J$6,$A$1:$Y$1,0)),"")&amp;"")="0","",TRIM(IFERROR(INDEX($A382:$Y382,MATCH(Lists!$J$6,$A$1:$Y$1,0)),"")&amp;"")),"")=Lists!$J$7,1,0))</f>
        <v/>
      </c>
      <c r="AG382" s="30">
        <f>IF(AE382="","",IFERROR(IF(ISNUMBER(IFERROR(INDEX($A382:$Y382,MATCH(Lists!$J$3,$A$1:$Y$1,0)),"")),INT(IFERROR(INDEX($A382:$Y382,MATCH(Lists!$J$3,$A$1:$Y$1,0)),"")),DATE(VALUE(LEFT(IFERROR(INDEX($A382:$Y382,MATCH(Lists!$J$3,$A$1:$Y$1,0)),""),4)),VALUE(MID(IFERROR(INDEX($A382:$Y382,MATCH(Lists!$J$3,$A$1:$Y$1,0)),""),6,2)),VALUE(MID(IFERROR(INDEX($A382:$Y382,MATCH(Lists!$J$3,$A$1:$Y$1,0)),""),9,2)))),""))</f>
        <v/>
      </c>
      <c r="AH382" s="22">
        <f>IF(AE382="",0,1)</f>
        <v/>
      </c>
    </row>
    <row r="383">
      <c r="Z383" s="28" t="n"/>
      <c r="AA383" s="23" t="n"/>
      <c r="AB383" s="23" t="n"/>
      <c r="AC383" s="31" t="n"/>
      <c r="AD383" s="28" t="n"/>
      <c r="AE383" s="22">
        <f>IF(COUNTA($A383:$Y383)=0,"",IF(IFERROR(IF(TRIM(IFERROR(INDEX($A383:$Y383,MATCH(Lists!$J$4,$A$1:$Y$1,0)),"")&amp;"")="0","",TRIM(IFERROR(INDEX($A383:$Y383,MATCH(Lists!$J$4,$A$1:$Y$1,0)),"")&amp;"")),"")&lt;&gt;"",LOWER(IFERROR(IF(TRIM(IFERROR(INDEX($A383:$Y383,MATCH(Lists!$J$4,$A$1:$Y$1,0)),"")&amp;"")="0","",TRIM(IFERROR(INDEX($A383:$Y383,MATCH(Lists!$J$4,$A$1:$Y$1,0)),"")&amp;"")),"")),IF(IFERROR(IF(TRIM(IFERROR(INDEX($A383:$Y383,MATCH(Lists!$J$5,$A$1:$Y$1,0)),"")&amp;"")="0","",TRIM(IFERROR(INDEX($A383:$Y383,MATCH(Lists!$J$5,$A$1:$Y$1,0)),"")&amp;"")),"")&lt;&gt;"",IFERROR(IF(TRIM(IFERROR(INDEX($A383:$Y383,MATCH(Lists!$J$5,$A$1:$Y$1,0)),"")&amp;"")="0","",TRIM(IFERROR(INDEX($A383:$Y383,MATCH(Lists!$J$5,$A$1:$Y$1,0)),"")&amp;"")),""),"(unknown)")))</f>
        <v/>
      </c>
      <c r="AF383" s="22">
        <f>IF(AE383="","",IF(IFERROR(IF(TRIM(IFERROR(INDEX($A383:$Y383,MATCH(Lists!$J$6,$A$1:$Y$1,0)),"")&amp;"")="0","",TRIM(IFERROR(INDEX($A383:$Y383,MATCH(Lists!$J$6,$A$1:$Y$1,0)),"")&amp;"")),"")=Lists!$J$7,1,0))</f>
        <v/>
      </c>
      <c r="AG383" s="30">
        <f>IF(AE383="","",IFERROR(IF(ISNUMBER(IFERROR(INDEX($A383:$Y383,MATCH(Lists!$J$3,$A$1:$Y$1,0)),"")),INT(IFERROR(INDEX($A383:$Y383,MATCH(Lists!$J$3,$A$1:$Y$1,0)),"")),DATE(VALUE(LEFT(IFERROR(INDEX($A383:$Y383,MATCH(Lists!$J$3,$A$1:$Y$1,0)),""),4)),VALUE(MID(IFERROR(INDEX($A383:$Y383,MATCH(Lists!$J$3,$A$1:$Y$1,0)),""),6,2)),VALUE(MID(IFERROR(INDEX($A383:$Y383,MATCH(Lists!$J$3,$A$1:$Y$1,0)),""),9,2)))),""))</f>
        <v/>
      </c>
      <c r="AH383" s="22">
        <f>IF(AE383="",0,1)</f>
        <v/>
      </c>
    </row>
    <row r="384">
      <c r="Z384" s="28" t="n"/>
      <c r="AA384" s="23" t="n"/>
      <c r="AB384" s="23" t="n"/>
      <c r="AC384" s="31" t="n"/>
      <c r="AD384" s="28" t="n"/>
      <c r="AE384" s="22">
        <f>IF(COUNTA($A384:$Y384)=0,"",IF(IFERROR(IF(TRIM(IFERROR(INDEX($A384:$Y384,MATCH(Lists!$J$4,$A$1:$Y$1,0)),"")&amp;"")="0","",TRIM(IFERROR(INDEX($A384:$Y384,MATCH(Lists!$J$4,$A$1:$Y$1,0)),"")&amp;"")),"")&lt;&gt;"",LOWER(IFERROR(IF(TRIM(IFERROR(INDEX($A384:$Y384,MATCH(Lists!$J$4,$A$1:$Y$1,0)),"")&amp;"")="0","",TRIM(IFERROR(INDEX($A384:$Y384,MATCH(Lists!$J$4,$A$1:$Y$1,0)),"")&amp;"")),"")),IF(IFERROR(IF(TRIM(IFERROR(INDEX($A384:$Y384,MATCH(Lists!$J$5,$A$1:$Y$1,0)),"")&amp;"")="0","",TRIM(IFERROR(INDEX($A384:$Y384,MATCH(Lists!$J$5,$A$1:$Y$1,0)),"")&amp;"")),"")&lt;&gt;"",IFERROR(IF(TRIM(IFERROR(INDEX($A384:$Y384,MATCH(Lists!$J$5,$A$1:$Y$1,0)),"")&amp;"")="0","",TRIM(IFERROR(INDEX($A384:$Y384,MATCH(Lists!$J$5,$A$1:$Y$1,0)),"")&amp;"")),""),"(unknown)")))</f>
        <v/>
      </c>
      <c r="AF384" s="22">
        <f>IF(AE384="","",IF(IFERROR(IF(TRIM(IFERROR(INDEX($A384:$Y384,MATCH(Lists!$J$6,$A$1:$Y$1,0)),"")&amp;"")="0","",TRIM(IFERROR(INDEX($A384:$Y384,MATCH(Lists!$J$6,$A$1:$Y$1,0)),"")&amp;"")),"")=Lists!$J$7,1,0))</f>
        <v/>
      </c>
      <c r="AG384" s="30">
        <f>IF(AE384="","",IFERROR(IF(ISNUMBER(IFERROR(INDEX($A384:$Y384,MATCH(Lists!$J$3,$A$1:$Y$1,0)),"")),INT(IFERROR(INDEX($A384:$Y384,MATCH(Lists!$J$3,$A$1:$Y$1,0)),"")),DATE(VALUE(LEFT(IFERROR(INDEX($A384:$Y384,MATCH(Lists!$J$3,$A$1:$Y$1,0)),""),4)),VALUE(MID(IFERROR(INDEX($A384:$Y384,MATCH(Lists!$J$3,$A$1:$Y$1,0)),""),6,2)),VALUE(MID(IFERROR(INDEX($A384:$Y384,MATCH(Lists!$J$3,$A$1:$Y$1,0)),""),9,2)))),""))</f>
        <v/>
      </c>
      <c r="AH384" s="22">
        <f>IF(AE384="",0,1)</f>
        <v/>
      </c>
    </row>
    <row r="385">
      <c r="Z385" s="28" t="n"/>
      <c r="AA385" s="23" t="n"/>
      <c r="AB385" s="23" t="n"/>
      <c r="AC385" s="31" t="n"/>
      <c r="AD385" s="28" t="n"/>
      <c r="AE385" s="22">
        <f>IF(COUNTA($A385:$Y385)=0,"",IF(IFERROR(IF(TRIM(IFERROR(INDEX($A385:$Y385,MATCH(Lists!$J$4,$A$1:$Y$1,0)),"")&amp;"")="0","",TRIM(IFERROR(INDEX($A385:$Y385,MATCH(Lists!$J$4,$A$1:$Y$1,0)),"")&amp;"")),"")&lt;&gt;"",LOWER(IFERROR(IF(TRIM(IFERROR(INDEX($A385:$Y385,MATCH(Lists!$J$4,$A$1:$Y$1,0)),"")&amp;"")="0","",TRIM(IFERROR(INDEX($A385:$Y385,MATCH(Lists!$J$4,$A$1:$Y$1,0)),"")&amp;"")),"")),IF(IFERROR(IF(TRIM(IFERROR(INDEX($A385:$Y385,MATCH(Lists!$J$5,$A$1:$Y$1,0)),"")&amp;"")="0","",TRIM(IFERROR(INDEX($A385:$Y385,MATCH(Lists!$J$5,$A$1:$Y$1,0)),"")&amp;"")),"")&lt;&gt;"",IFERROR(IF(TRIM(IFERROR(INDEX($A385:$Y385,MATCH(Lists!$J$5,$A$1:$Y$1,0)),"")&amp;"")="0","",TRIM(IFERROR(INDEX($A385:$Y385,MATCH(Lists!$J$5,$A$1:$Y$1,0)),"")&amp;"")),""),"(unknown)")))</f>
        <v/>
      </c>
      <c r="AF385" s="22">
        <f>IF(AE385="","",IF(IFERROR(IF(TRIM(IFERROR(INDEX($A385:$Y385,MATCH(Lists!$J$6,$A$1:$Y$1,0)),"")&amp;"")="0","",TRIM(IFERROR(INDEX($A385:$Y385,MATCH(Lists!$J$6,$A$1:$Y$1,0)),"")&amp;"")),"")=Lists!$J$7,1,0))</f>
        <v/>
      </c>
      <c r="AG385" s="30">
        <f>IF(AE385="","",IFERROR(IF(ISNUMBER(IFERROR(INDEX($A385:$Y385,MATCH(Lists!$J$3,$A$1:$Y$1,0)),"")),INT(IFERROR(INDEX($A385:$Y385,MATCH(Lists!$J$3,$A$1:$Y$1,0)),"")),DATE(VALUE(LEFT(IFERROR(INDEX($A385:$Y385,MATCH(Lists!$J$3,$A$1:$Y$1,0)),""),4)),VALUE(MID(IFERROR(INDEX($A385:$Y385,MATCH(Lists!$J$3,$A$1:$Y$1,0)),""),6,2)),VALUE(MID(IFERROR(INDEX($A385:$Y385,MATCH(Lists!$J$3,$A$1:$Y$1,0)),""),9,2)))),""))</f>
        <v/>
      </c>
      <c r="AH385" s="22">
        <f>IF(AE385="",0,1)</f>
        <v/>
      </c>
    </row>
    <row r="386">
      <c r="Z386" s="28" t="n"/>
      <c r="AA386" s="23" t="n"/>
      <c r="AB386" s="23" t="n"/>
      <c r="AC386" s="31" t="n"/>
      <c r="AD386" s="28" t="n"/>
      <c r="AE386" s="22">
        <f>IF(COUNTA($A386:$Y386)=0,"",IF(IFERROR(IF(TRIM(IFERROR(INDEX($A386:$Y386,MATCH(Lists!$J$4,$A$1:$Y$1,0)),"")&amp;"")="0","",TRIM(IFERROR(INDEX($A386:$Y386,MATCH(Lists!$J$4,$A$1:$Y$1,0)),"")&amp;"")),"")&lt;&gt;"",LOWER(IFERROR(IF(TRIM(IFERROR(INDEX($A386:$Y386,MATCH(Lists!$J$4,$A$1:$Y$1,0)),"")&amp;"")="0","",TRIM(IFERROR(INDEX($A386:$Y386,MATCH(Lists!$J$4,$A$1:$Y$1,0)),"")&amp;"")),"")),IF(IFERROR(IF(TRIM(IFERROR(INDEX($A386:$Y386,MATCH(Lists!$J$5,$A$1:$Y$1,0)),"")&amp;"")="0","",TRIM(IFERROR(INDEX($A386:$Y386,MATCH(Lists!$J$5,$A$1:$Y$1,0)),"")&amp;"")),"")&lt;&gt;"",IFERROR(IF(TRIM(IFERROR(INDEX($A386:$Y386,MATCH(Lists!$J$5,$A$1:$Y$1,0)),"")&amp;"")="0","",TRIM(IFERROR(INDEX($A386:$Y386,MATCH(Lists!$J$5,$A$1:$Y$1,0)),"")&amp;"")),""),"(unknown)")))</f>
        <v/>
      </c>
      <c r="AF386" s="22">
        <f>IF(AE386="","",IF(IFERROR(IF(TRIM(IFERROR(INDEX($A386:$Y386,MATCH(Lists!$J$6,$A$1:$Y$1,0)),"")&amp;"")="0","",TRIM(IFERROR(INDEX($A386:$Y386,MATCH(Lists!$J$6,$A$1:$Y$1,0)),"")&amp;"")),"")=Lists!$J$7,1,0))</f>
        <v/>
      </c>
      <c r="AG386" s="30">
        <f>IF(AE386="","",IFERROR(IF(ISNUMBER(IFERROR(INDEX($A386:$Y386,MATCH(Lists!$J$3,$A$1:$Y$1,0)),"")),INT(IFERROR(INDEX($A386:$Y386,MATCH(Lists!$J$3,$A$1:$Y$1,0)),"")),DATE(VALUE(LEFT(IFERROR(INDEX($A386:$Y386,MATCH(Lists!$J$3,$A$1:$Y$1,0)),""),4)),VALUE(MID(IFERROR(INDEX($A386:$Y386,MATCH(Lists!$J$3,$A$1:$Y$1,0)),""),6,2)),VALUE(MID(IFERROR(INDEX($A386:$Y386,MATCH(Lists!$J$3,$A$1:$Y$1,0)),""),9,2)))),""))</f>
        <v/>
      </c>
      <c r="AH386" s="22">
        <f>IF(AE386="",0,1)</f>
        <v/>
      </c>
    </row>
    <row r="387">
      <c r="Z387" s="28" t="n"/>
      <c r="AA387" s="23" t="n"/>
      <c r="AB387" s="23" t="n"/>
      <c r="AC387" s="31" t="n"/>
      <c r="AD387" s="28" t="n"/>
      <c r="AE387" s="22">
        <f>IF(COUNTA($A387:$Y387)=0,"",IF(IFERROR(IF(TRIM(IFERROR(INDEX($A387:$Y387,MATCH(Lists!$J$4,$A$1:$Y$1,0)),"")&amp;"")="0","",TRIM(IFERROR(INDEX($A387:$Y387,MATCH(Lists!$J$4,$A$1:$Y$1,0)),"")&amp;"")),"")&lt;&gt;"",LOWER(IFERROR(IF(TRIM(IFERROR(INDEX($A387:$Y387,MATCH(Lists!$J$4,$A$1:$Y$1,0)),"")&amp;"")="0","",TRIM(IFERROR(INDEX($A387:$Y387,MATCH(Lists!$J$4,$A$1:$Y$1,0)),"")&amp;"")),"")),IF(IFERROR(IF(TRIM(IFERROR(INDEX($A387:$Y387,MATCH(Lists!$J$5,$A$1:$Y$1,0)),"")&amp;"")="0","",TRIM(IFERROR(INDEX($A387:$Y387,MATCH(Lists!$J$5,$A$1:$Y$1,0)),"")&amp;"")),"")&lt;&gt;"",IFERROR(IF(TRIM(IFERROR(INDEX($A387:$Y387,MATCH(Lists!$J$5,$A$1:$Y$1,0)),"")&amp;"")="0","",TRIM(IFERROR(INDEX($A387:$Y387,MATCH(Lists!$J$5,$A$1:$Y$1,0)),"")&amp;"")),""),"(unknown)")))</f>
        <v/>
      </c>
      <c r="AF387" s="22">
        <f>IF(AE387="","",IF(IFERROR(IF(TRIM(IFERROR(INDEX($A387:$Y387,MATCH(Lists!$J$6,$A$1:$Y$1,0)),"")&amp;"")="0","",TRIM(IFERROR(INDEX($A387:$Y387,MATCH(Lists!$J$6,$A$1:$Y$1,0)),"")&amp;"")),"")=Lists!$J$7,1,0))</f>
        <v/>
      </c>
      <c r="AG387" s="30">
        <f>IF(AE387="","",IFERROR(IF(ISNUMBER(IFERROR(INDEX($A387:$Y387,MATCH(Lists!$J$3,$A$1:$Y$1,0)),"")),INT(IFERROR(INDEX($A387:$Y387,MATCH(Lists!$J$3,$A$1:$Y$1,0)),"")),DATE(VALUE(LEFT(IFERROR(INDEX($A387:$Y387,MATCH(Lists!$J$3,$A$1:$Y$1,0)),""),4)),VALUE(MID(IFERROR(INDEX($A387:$Y387,MATCH(Lists!$J$3,$A$1:$Y$1,0)),""),6,2)),VALUE(MID(IFERROR(INDEX($A387:$Y387,MATCH(Lists!$J$3,$A$1:$Y$1,0)),""),9,2)))),""))</f>
        <v/>
      </c>
      <c r="AH387" s="22">
        <f>IF(AE387="",0,1)</f>
        <v/>
      </c>
    </row>
    <row r="388">
      <c r="Z388" s="28" t="n"/>
      <c r="AA388" s="23" t="n"/>
      <c r="AB388" s="23" t="n"/>
      <c r="AC388" s="31" t="n"/>
      <c r="AD388" s="28" t="n"/>
      <c r="AE388" s="22">
        <f>IF(COUNTA($A388:$Y388)=0,"",IF(IFERROR(IF(TRIM(IFERROR(INDEX($A388:$Y388,MATCH(Lists!$J$4,$A$1:$Y$1,0)),"")&amp;"")="0","",TRIM(IFERROR(INDEX($A388:$Y388,MATCH(Lists!$J$4,$A$1:$Y$1,0)),"")&amp;"")),"")&lt;&gt;"",LOWER(IFERROR(IF(TRIM(IFERROR(INDEX($A388:$Y388,MATCH(Lists!$J$4,$A$1:$Y$1,0)),"")&amp;"")="0","",TRIM(IFERROR(INDEX($A388:$Y388,MATCH(Lists!$J$4,$A$1:$Y$1,0)),"")&amp;"")),"")),IF(IFERROR(IF(TRIM(IFERROR(INDEX($A388:$Y388,MATCH(Lists!$J$5,$A$1:$Y$1,0)),"")&amp;"")="0","",TRIM(IFERROR(INDEX($A388:$Y388,MATCH(Lists!$J$5,$A$1:$Y$1,0)),"")&amp;"")),"")&lt;&gt;"",IFERROR(IF(TRIM(IFERROR(INDEX($A388:$Y388,MATCH(Lists!$J$5,$A$1:$Y$1,0)),"")&amp;"")="0","",TRIM(IFERROR(INDEX($A388:$Y388,MATCH(Lists!$J$5,$A$1:$Y$1,0)),"")&amp;"")),""),"(unknown)")))</f>
        <v/>
      </c>
      <c r="AF388" s="22">
        <f>IF(AE388="","",IF(IFERROR(IF(TRIM(IFERROR(INDEX($A388:$Y388,MATCH(Lists!$J$6,$A$1:$Y$1,0)),"")&amp;"")="0","",TRIM(IFERROR(INDEX($A388:$Y388,MATCH(Lists!$J$6,$A$1:$Y$1,0)),"")&amp;"")),"")=Lists!$J$7,1,0))</f>
        <v/>
      </c>
      <c r="AG388" s="30">
        <f>IF(AE388="","",IFERROR(IF(ISNUMBER(IFERROR(INDEX($A388:$Y388,MATCH(Lists!$J$3,$A$1:$Y$1,0)),"")),INT(IFERROR(INDEX($A388:$Y388,MATCH(Lists!$J$3,$A$1:$Y$1,0)),"")),DATE(VALUE(LEFT(IFERROR(INDEX($A388:$Y388,MATCH(Lists!$J$3,$A$1:$Y$1,0)),""),4)),VALUE(MID(IFERROR(INDEX($A388:$Y388,MATCH(Lists!$J$3,$A$1:$Y$1,0)),""),6,2)),VALUE(MID(IFERROR(INDEX($A388:$Y388,MATCH(Lists!$J$3,$A$1:$Y$1,0)),""),9,2)))),""))</f>
        <v/>
      </c>
      <c r="AH388" s="22">
        <f>IF(AE388="",0,1)</f>
        <v/>
      </c>
    </row>
    <row r="389">
      <c r="Z389" s="28" t="n"/>
      <c r="AA389" s="23" t="n"/>
      <c r="AB389" s="23" t="n"/>
      <c r="AC389" s="31" t="n"/>
      <c r="AD389" s="28" t="n"/>
      <c r="AE389" s="22">
        <f>IF(COUNTA($A389:$Y389)=0,"",IF(IFERROR(IF(TRIM(IFERROR(INDEX($A389:$Y389,MATCH(Lists!$J$4,$A$1:$Y$1,0)),"")&amp;"")="0","",TRIM(IFERROR(INDEX($A389:$Y389,MATCH(Lists!$J$4,$A$1:$Y$1,0)),"")&amp;"")),"")&lt;&gt;"",LOWER(IFERROR(IF(TRIM(IFERROR(INDEX($A389:$Y389,MATCH(Lists!$J$4,$A$1:$Y$1,0)),"")&amp;"")="0","",TRIM(IFERROR(INDEX($A389:$Y389,MATCH(Lists!$J$4,$A$1:$Y$1,0)),"")&amp;"")),"")),IF(IFERROR(IF(TRIM(IFERROR(INDEX($A389:$Y389,MATCH(Lists!$J$5,$A$1:$Y$1,0)),"")&amp;"")="0","",TRIM(IFERROR(INDEX($A389:$Y389,MATCH(Lists!$J$5,$A$1:$Y$1,0)),"")&amp;"")),"")&lt;&gt;"",IFERROR(IF(TRIM(IFERROR(INDEX($A389:$Y389,MATCH(Lists!$J$5,$A$1:$Y$1,0)),"")&amp;"")="0","",TRIM(IFERROR(INDEX($A389:$Y389,MATCH(Lists!$J$5,$A$1:$Y$1,0)),"")&amp;"")),""),"(unknown)")))</f>
        <v/>
      </c>
      <c r="AF389" s="22">
        <f>IF(AE389="","",IF(IFERROR(IF(TRIM(IFERROR(INDEX($A389:$Y389,MATCH(Lists!$J$6,$A$1:$Y$1,0)),"")&amp;"")="0","",TRIM(IFERROR(INDEX($A389:$Y389,MATCH(Lists!$J$6,$A$1:$Y$1,0)),"")&amp;"")),"")=Lists!$J$7,1,0))</f>
        <v/>
      </c>
      <c r="AG389" s="30">
        <f>IF(AE389="","",IFERROR(IF(ISNUMBER(IFERROR(INDEX($A389:$Y389,MATCH(Lists!$J$3,$A$1:$Y$1,0)),"")),INT(IFERROR(INDEX($A389:$Y389,MATCH(Lists!$J$3,$A$1:$Y$1,0)),"")),DATE(VALUE(LEFT(IFERROR(INDEX($A389:$Y389,MATCH(Lists!$J$3,$A$1:$Y$1,0)),""),4)),VALUE(MID(IFERROR(INDEX($A389:$Y389,MATCH(Lists!$J$3,$A$1:$Y$1,0)),""),6,2)),VALUE(MID(IFERROR(INDEX($A389:$Y389,MATCH(Lists!$J$3,$A$1:$Y$1,0)),""),9,2)))),""))</f>
        <v/>
      </c>
      <c r="AH389" s="22">
        <f>IF(AE389="",0,1)</f>
        <v/>
      </c>
    </row>
    <row r="390">
      <c r="Z390" s="28" t="n"/>
      <c r="AA390" s="23" t="n"/>
      <c r="AB390" s="23" t="n"/>
      <c r="AC390" s="31" t="n"/>
      <c r="AD390" s="28" t="n"/>
      <c r="AE390" s="22">
        <f>IF(COUNTA($A390:$Y390)=0,"",IF(IFERROR(IF(TRIM(IFERROR(INDEX($A390:$Y390,MATCH(Lists!$J$4,$A$1:$Y$1,0)),"")&amp;"")="0","",TRIM(IFERROR(INDEX($A390:$Y390,MATCH(Lists!$J$4,$A$1:$Y$1,0)),"")&amp;"")),"")&lt;&gt;"",LOWER(IFERROR(IF(TRIM(IFERROR(INDEX($A390:$Y390,MATCH(Lists!$J$4,$A$1:$Y$1,0)),"")&amp;"")="0","",TRIM(IFERROR(INDEX($A390:$Y390,MATCH(Lists!$J$4,$A$1:$Y$1,0)),"")&amp;"")),"")),IF(IFERROR(IF(TRIM(IFERROR(INDEX($A390:$Y390,MATCH(Lists!$J$5,$A$1:$Y$1,0)),"")&amp;"")="0","",TRIM(IFERROR(INDEX($A390:$Y390,MATCH(Lists!$J$5,$A$1:$Y$1,0)),"")&amp;"")),"")&lt;&gt;"",IFERROR(IF(TRIM(IFERROR(INDEX($A390:$Y390,MATCH(Lists!$J$5,$A$1:$Y$1,0)),"")&amp;"")="0","",TRIM(IFERROR(INDEX($A390:$Y390,MATCH(Lists!$J$5,$A$1:$Y$1,0)),"")&amp;"")),""),"(unknown)")))</f>
        <v/>
      </c>
      <c r="AF390" s="22">
        <f>IF(AE390="","",IF(IFERROR(IF(TRIM(IFERROR(INDEX($A390:$Y390,MATCH(Lists!$J$6,$A$1:$Y$1,0)),"")&amp;"")="0","",TRIM(IFERROR(INDEX($A390:$Y390,MATCH(Lists!$J$6,$A$1:$Y$1,0)),"")&amp;"")),"")=Lists!$J$7,1,0))</f>
        <v/>
      </c>
      <c r="AG390" s="30">
        <f>IF(AE390="","",IFERROR(IF(ISNUMBER(IFERROR(INDEX($A390:$Y390,MATCH(Lists!$J$3,$A$1:$Y$1,0)),"")),INT(IFERROR(INDEX($A390:$Y390,MATCH(Lists!$J$3,$A$1:$Y$1,0)),"")),DATE(VALUE(LEFT(IFERROR(INDEX($A390:$Y390,MATCH(Lists!$J$3,$A$1:$Y$1,0)),""),4)),VALUE(MID(IFERROR(INDEX($A390:$Y390,MATCH(Lists!$J$3,$A$1:$Y$1,0)),""),6,2)),VALUE(MID(IFERROR(INDEX($A390:$Y390,MATCH(Lists!$J$3,$A$1:$Y$1,0)),""),9,2)))),""))</f>
        <v/>
      </c>
      <c r="AH390" s="22">
        <f>IF(AE390="",0,1)</f>
        <v/>
      </c>
    </row>
    <row r="391">
      <c r="Z391" s="28" t="n"/>
      <c r="AA391" s="23" t="n"/>
      <c r="AB391" s="23" t="n"/>
      <c r="AC391" s="31" t="n"/>
      <c r="AD391" s="28" t="n"/>
      <c r="AE391" s="22">
        <f>IF(COUNTA($A391:$Y391)=0,"",IF(IFERROR(IF(TRIM(IFERROR(INDEX($A391:$Y391,MATCH(Lists!$J$4,$A$1:$Y$1,0)),"")&amp;"")="0","",TRIM(IFERROR(INDEX($A391:$Y391,MATCH(Lists!$J$4,$A$1:$Y$1,0)),"")&amp;"")),"")&lt;&gt;"",LOWER(IFERROR(IF(TRIM(IFERROR(INDEX($A391:$Y391,MATCH(Lists!$J$4,$A$1:$Y$1,0)),"")&amp;"")="0","",TRIM(IFERROR(INDEX($A391:$Y391,MATCH(Lists!$J$4,$A$1:$Y$1,0)),"")&amp;"")),"")),IF(IFERROR(IF(TRIM(IFERROR(INDEX($A391:$Y391,MATCH(Lists!$J$5,$A$1:$Y$1,0)),"")&amp;"")="0","",TRIM(IFERROR(INDEX($A391:$Y391,MATCH(Lists!$J$5,$A$1:$Y$1,0)),"")&amp;"")),"")&lt;&gt;"",IFERROR(IF(TRIM(IFERROR(INDEX($A391:$Y391,MATCH(Lists!$J$5,$A$1:$Y$1,0)),"")&amp;"")="0","",TRIM(IFERROR(INDEX($A391:$Y391,MATCH(Lists!$J$5,$A$1:$Y$1,0)),"")&amp;"")),""),"(unknown)")))</f>
        <v/>
      </c>
      <c r="AF391" s="22">
        <f>IF(AE391="","",IF(IFERROR(IF(TRIM(IFERROR(INDEX($A391:$Y391,MATCH(Lists!$J$6,$A$1:$Y$1,0)),"")&amp;"")="0","",TRIM(IFERROR(INDEX($A391:$Y391,MATCH(Lists!$J$6,$A$1:$Y$1,0)),"")&amp;"")),"")=Lists!$J$7,1,0))</f>
        <v/>
      </c>
      <c r="AG391" s="30">
        <f>IF(AE391="","",IFERROR(IF(ISNUMBER(IFERROR(INDEX($A391:$Y391,MATCH(Lists!$J$3,$A$1:$Y$1,0)),"")),INT(IFERROR(INDEX($A391:$Y391,MATCH(Lists!$J$3,$A$1:$Y$1,0)),"")),DATE(VALUE(LEFT(IFERROR(INDEX($A391:$Y391,MATCH(Lists!$J$3,$A$1:$Y$1,0)),""),4)),VALUE(MID(IFERROR(INDEX($A391:$Y391,MATCH(Lists!$J$3,$A$1:$Y$1,0)),""),6,2)),VALUE(MID(IFERROR(INDEX($A391:$Y391,MATCH(Lists!$J$3,$A$1:$Y$1,0)),""),9,2)))),""))</f>
        <v/>
      </c>
      <c r="AH391" s="22">
        <f>IF(AE391="",0,1)</f>
        <v/>
      </c>
    </row>
    <row r="392">
      <c r="Z392" s="28" t="n"/>
      <c r="AA392" s="23" t="n"/>
      <c r="AB392" s="23" t="n"/>
      <c r="AC392" s="31" t="n"/>
      <c r="AD392" s="28" t="n"/>
      <c r="AE392" s="22">
        <f>IF(COUNTA($A392:$Y392)=0,"",IF(IFERROR(IF(TRIM(IFERROR(INDEX($A392:$Y392,MATCH(Lists!$J$4,$A$1:$Y$1,0)),"")&amp;"")="0","",TRIM(IFERROR(INDEX($A392:$Y392,MATCH(Lists!$J$4,$A$1:$Y$1,0)),"")&amp;"")),"")&lt;&gt;"",LOWER(IFERROR(IF(TRIM(IFERROR(INDEX($A392:$Y392,MATCH(Lists!$J$4,$A$1:$Y$1,0)),"")&amp;"")="0","",TRIM(IFERROR(INDEX($A392:$Y392,MATCH(Lists!$J$4,$A$1:$Y$1,0)),"")&amp;"")),"")),IF(IFERROR(IF(TRIM(IFERROR(INDEX($A392:$Y392,MATCH(Lists!$J$5,$A$1:$Y$1,0)),"")&amp;"")="0","",TRIM(IFERROR(INDEX($A392:$Y392,MATCH(Lists!$J$5,$A$1:$Y$1,0)),"")&amp;"")),"")&lt;&gt;"",IFERROR(IF(TRIM(IFERROR(INDEX($A392:$Y392,MATCH(Lists!$J$5,$A$1:$Y$1,0)),"")&amp;"")="0","",TRIM(IFERROR(INDEX($A392:$Y392,MATCH(Lists!$J$5,$A$1:$Y$1,0)),"")&amp;"")),""),"(unknown)")))</f>
        <v/>
      </c>
      <c r="AF392" s="22">
        <f>IF(AE392="","",IF(IFERROR(IF(TRIM(IFERROR(INDEX($A392:$Y392,MATCH(Lists!$J$6,$A$1:$Y$1,0)),"")&amp;"")="0","",TRIM(IFERROR(INDEX($A392:$Y392,MATCH(Lists!$J$6,$A$1:$Y$1,0)),"")&amp;"")),"")=Lists!$J$7,1,0))</f>
        <v/>
      </c>
      <c r="AG392" s="30">
        <f>IF(AE392="","",IFERROR(IF(ISNUMBER(IFERROR(INDEX($A392:$Y392,MATCH(Lists!$J$3,$A$1:$Y$1,0)),"")),INT(IFERROR(INDEX($A392:$Y392,MATCH(Lists!$J$3,$A$1:$Y$1,0)),"")),DATE(VALUE(LEFT(IFERROR(INDEX($A392:$Y392,MATCH(Lists!$J$3,$A$1:$Y$1,0)),""),4)),VALUE(MID(IFERROR(INDEX($A392:$Y392,MATCH(Lists!$J$3,$A$1:$Y$1,0)),""),6,2)),VALUE(MID(IFERROR(INDEX($A392:$Y392,MATCH(Lists!$J$3,$A$1:$Y$1,0)),""),9,2)))),""))</f>
        <v/>
      </c>
      <c r="AH392" s="22">
        <f>IF(AE392="",0,1)</f>
        <v/>
      </c>
    </row>
    <row r="393">
      <c r="Z393" s="28" t="n"/>
      <c r="AA393" s="23" t="n"/>
      <c r="AB393" s="23" t="n"/>
      <c r="AC393" s="31" t="n"/>
      <c r="AD393" s="28" t="n"/>
      <c r="AE393" s="22">
        <f>IF(COUNTA($A393:$Y393)=0,"",IF(IFERROR(IF(TRIM(IFERROR(INDEX($A393:$Y393,MATCH(Lists!$J$4,$A$1:$Y$1,0)),"")&amp;"")="0","",TRIM(IFERROR(INDEX($A393:$Y393,MATCH(Lists!$J$4,$A$1:$Y$1,0)),"")&amp;"")),"")&lt;&gt;"",LOWER(IFERROR(IF(TRIM(IFERROR(INDEX($A393:$Y393,MATCH(Lists!$J$4,$A$1:$Y$1,0)),"")&amp;"")="0","",TRIM(IFERROR(INDEX($A393:$Y393,MATCH(Lists!$J$4,$A$1:$Y$1,0)),"")&amp;"")),"")),IF(IFERROR(IF(TRIM(IFERROR(INDEX($A393:$Y393,MATCH(Lists!$J$5,$A$1:$Y$1,0)),"")&amp;"")="0","",TRIM(IFERROR(INDEX($A393:$Y393,MATCH(Lists!$J$5,$A$1:$Y$1,0)),"")&amp;"")),"")&lt;&gt;"",IFERROR(IF(TRIM(IFERROR(INDEX($A393:$Y393,MATCH(Lists!$J$5,$A$1:$Y$1,0)),"")&amp;"")="0","",TRIM(IFERROR(INDEX($A393:$Y393,MATCH(Lists!$J$5,$A$1:$Y$1,0)),"")&amp;"")),""),"(unknown)")))</f>
        <v/>
      </c>
      <c r="AF393" s="22">
        <f>IF(AE393="","",IF(IFERROR(IF(TRIM(IFERROR(INDEX($A393:$Y393,MATCH(Lists!$J$6,$A$1:$Y$1,0)),"")&amp;"")="0","",TRIM(IFERROR(INDEX($A393:$Y393,MATCH(Lists!$J$6,$A$1:$Y$1,0)),"")&amp;"")),"")=Lists!$J$7,1,0))</f>
        <v/>
      </c>
      <c r="AG393" s="30">
        <f>IF(AE393="","",IFERROR(IF(ISNUMBER(IFERROR(INDEX($A393:$Y393,MATCH(Lists!$J$3,$A$1:$Y$1,0)),"")),INT(IFERROR(INDEX($A393:$Y393,MATCH(Lists!$J$3,$A$1:$Y$1,0)),"")),DATE(VALUE(LEFT(IFERROR(INDEX($A393:$Y393,MATCH(Lists!$J$3,$A$1:$Y$1,0)),""),4)),VALUE(MID(IFERROR(INDEX($A393:$Y393,MATCH(Lists!$J$3,$A$1:$Y$1,0)),""),6,2)),VALUE(MID(IFERROR(INDEX($A393:$Y393,MATCH(Lists!$J$3,$A$1:$Y$1,0)),""),9,2)))),""))</f>
        <v/>
      </c>
      <c r="AH393" s="22">
        <f>IF(AE393="",0,1)</f>
        <v/>
      </c>
    </row>
    <row r="394">
      <c r="Z394" s="28" t="n"/>
      <c r="AA394" s="23" t="n"/>
      <c r="AB394" s="23" t="n"/>
      <c r="AC394" s="31" t="n"/>
      <c r="AD394" s="28" t="n"/>
      <c r="AE394" s="22">
        <f>IF(COUNTA($A394:$Y394)=0,"",IF(IFERROR(IF(TRIM(IFERROR(INDEX($A394:$Y394,MATCH(Lists!$J$4,$A$1:$Y$1,0)),"")&amp;"")="0","",TRIM(IFERROR(INDEX($A394:$Y394,MATCH(Lists!$J$4,$A$1:$Y$1,0)),"")&amp;"")),"")&lt;&gt;"",LOWER(IFERROR(IF(TRIM(IFERROR(INDEX($A394:$Y394,MATCH(Lists!$J$4,$A$1:$Y$1,0)),"")&amp;"")="0","",TRIM(IFERROR(INDEX($A394:$Y394,MATCH(Lists!$J$4,$A$1:$Y$1,0)),"")&amp;"")),"")),IF(IFERROR(IF(TRIM(IFERROR(INDEX($A394:$Y394,MATCH(Lists!$J$5,$A$1:$Y$1,0)),"")&amp;"")="0","",TRIM(IFERROR(INDEX($A394:$Y394,MATCH(Lists!$J$5,$A$1:$Y$1,0)),"")&amp;"")),"")&lt;&gt;"",IFERROR(IF(TRIM(IFERROR(INDEX($A394:$Y394,MATCH(Lists!$J$5,$A$1:$Y$1,0)),"")&amp;"")="0","",TRIM(IFERROR(INDEX($A394:$Y394,MATCH(Lists!$J$5,$A$1:$Y$1,0)),"")&amp;"")),""),"(unknown)")))</f>
        <v/>
      </c>
      <c r="AF394" s="22">
        <f>IF(AE394="","",IF(IFERROR(IF(TRIM(IFERROR(INDEX($A394:$Y394,MATCH(Lists!$J$6,$A$1:$Y$1,0)),"")&amp;"")="0","",TRIM(IFERROR(INDEX($A394:$Y394,MATCH(Lists!$J$6,$A$1:$Y$1,0)),"")&amp;"")),"")=Lists!$J$7,1,0))</f>
        <v/>
      </c>
      <c r="AG394" s="30">
        <f>IF(AE394="","",IFERROR(IF(ISNUMBER(IFERROR(INDEX($A394:$Y394,MATCH(Lists!$J$3,$A$1:$Y$1,0)),"")),INT(IFERROR(INDEX($A394:$Y394,MATCH(Lists!$J$3,$A$1:$Y$1,0)),"")),DATE(VALUE(LEFT(IFERROR(INDEX($A394:$Y394,MATCH(Lists!$J$3,$A$1:$Y$1,0)),""),4)),VALUE(MID(IFERROR(INDEX($A394:$Y394,MATCH(Lists!$J$3,$A$1:$Y$1,0)),""),6,2)),VALUE(MID(IFERROR(INDEX($A394:$Y394,MATCH(Lists!$J$3,$A$1:$Y$1,0)),""),9,2)))),""))</f>
        <v/>
      </c>
      <c r="AH394" s="22">
        <f>IF(AE394="",0,1)</f>
        <v/>
      </c>
    </row>
    <row r="395">
      <c r="Z395" s="28" t="n"/>
      <c r="AA395" s="23" t="n"/>
      <c r="AB395" s="23" t="n"/>
      <c r="AC395" s="31" t="n"/>
      <c r="AD395" s="28" t="n"/>
      <c r="AE395" s="22">
        <f>IF(COUNTA($A395:$Y395)=0,"",IF(IFERROR(IF(TRIM(IFERROR(INDEX($A395:$Y395,MATCH(Lists!$J$4,$A$1:$Y$1,0)),"")&amp;"")="0","",TRIM(IFERROR(INDEX($A395:$Y395,MATCH(Lists!$J$4,$A$1:$Y$1,0)),"")&amp;"")),"")&lt;&gt;"",LOWER(IFERROR(IF(TRIM(IFERROR(INDEX($A395:$Y395,MATCH(Lists!$J$4,$A$1:$Y$1,0)),"")&amp;"")="0","",TRIM(IFERROR(INDEX($A395:$Y395,MATCH(Lists!$J$4,$A$1:$Y$1,0)),"")&amp;"")),"")),IF(IFERROR(IF(TRIM(IFERROR(INDEX($A395:$Y395,MATCH(Lists!$J$5,$A$1:$Y$1,0)),"")&amp;"")="0","",TRIM(IFERROR(INDEX($A395:$Y395,MATCH(Lists!$J$5,$A$1:$Y$1,0)),"")&amp;"")),"")&lt;&gt;"",IFERROR(IF(TRIM(IFERROR(INDEX($A395:$Y395,MATCH(Lists!$J$5,$A$1:$Y$1,0)),"")&amp;"")="0","",TRIM(IFERROR(INDEX($A395:$Y395,MATCH(Lists!$J$5,$A$1:$Y$1,0)),"")&amp;"")),""),"(unknown)")))</f>
        <v/>
      </c>
      <c r="AF395" s="22">
        <f>IF(AE395="","",IF(IFERROR(IF(TRIM(IFERROR(INDEX($A395:$Y395,MATCH(Lists!$J$6,$A$1:$Y$1,0)),"")&amp;"")="0","",TRIM(IFERROR(INDEX($A395:$Y395,MATCH(Lists!$J$6,$A$1:$Y$1,0)),"")&amp;"")),"")=Lists!$J$7,1,0))</f>
        <v/>
      </c>
      <c r="AG395" s="30">
        <f>IF(AE395="","",IFERROR(IF(ISNUMBER(IFERROR(INDEX($A395:$Y395,MATCH(Lists!$J$3,$A$1:$Y$1,0)),"")),INT(IFERROR(INDEX($A395:$Y395,MATCH(Lists!$J$3,$A$1:$Y$1,0)),"")),DATE(VALUE(LEFT(IFERROR(INDEX($A395:$Y395,MATCH(Lists!$J$3,$A$1:$Y$1,0)),""),4)),VALUE(MID(IFERROR(INDEX($A395:$Y395,MATCH(Lists!$J$3,$A$1:$Y$1,0)),""),6,2)),VALUE(MID(IFERROR(INDEX($A395:$Y395,MATCH(Lists!$J$3,$A$1:$Y$1,0)),""),9,2)))),""))</f>
        <v/>
      </c>
      <c r="AH395" s="22">
        <f>IF(AE395="",0,1)</f>
        <v/>
      </c>
    </row>
    <row r="396">
      <c r="Z396" s="28" t="n"/>
      <c r="AA396" s="23" t="n"/>
      <c r="AB396" s="23" t="n"/>
      <c r="AC396" s="31" t="n"/>
      <c r="AD396" s="28" t="n"/>
      <c r="AE396" s="22">
        <f>IF(COUNTA($A396:$Y396)=0,"",IF(IFERROR(IF(TRIM(IFERROR(INDEX($A396:$Y396,MATCH(Lists!$J$4,$A$1:$Y$1,0)),"")&amp;"")="0","",TRIM(IFERROR(INDEX($A396:$Y396,MATCH(Lists!$J$4,$A$1:$Y$1,0)),"")&amp;"")),"")&lt;&gt;"",LOWER(IFERROR(IF(TRIM(IFERROR(INDEX($A396:$Y396,MATCH(Lists!$J$4,$A$1:$Y$1,0)),"")&amp;"")="0","",TRIM(IFERROR(INDEX($A396:$Y396,MATCH(Lists!$J$4,$A$1:$Y$1,0)),"")&amp;"")),"")),IF(IFERROR(IF(TRIM(IFERROR(INDEX($A396:$Y396,MATCH(Lists!$J$5,$A$1:$Y$1,0)),"")&amp;"")="0","",TRIM(IFERROR(INDEX($A396:$Y396,MATCH(Lists!$J$5,$A$1:$Y$1,0)),"")&amp;"")),"")&lt;&gt;"",IFERROR(IF(TRIM(IFERROR(INDEX($A396:$Y396,MATCH(Lists!$J$5,$A$1:$Y$1,0)),"")&amp;"")="0","",TRIM(IFERROR(INDEX($A396:$Y396,MATCH(Lists!$J$5,$A$1:$Y$1,0)),"")&amp;"")),""),"(unknown)")))</f>
        <v/>
      </c>
      <c r="AF396" s="22">
        <f>IF(AE396="","",IF(IFERROR(IF(TRIM(IFERROR(INDEX($A396:$Y396,MATCH(Lists!$J$6,$A$1:$Y$1,0)),"")&amp;"")="0","",TRIM(IFERROR(INDEX($A396:$Y396,MATCH(Lists!$J$6,$A$1:$Y$1,0)),"")&amp;"")),"")=Lists!$J$7,1,0))</f>
        <v/>
      </c>
      <c r="AG396" s="30">
        <f>IF(AE396="","",IFERROR(IF(ISNUMBER(IFERROR(INDEX($A396:$Y396,MATCH(Lists!$J$3,$A$1:$Y$1,0)),"")),INT(IFERROR(INDEX($A396:$Y396,MATCH(Lists!$J$3,$A$1:$Y$1,0)),"")),DATE(VALUE(LEFT(IFERROR(INDEX($A396:$Y396,MATCH(Lists!$J$3,$A$1:$Y$1,0)),""),4)),VALUE(MID(IFERROR(INDEX($A396:$Y396,MATCH(Lists!$J$3,$A$1:$Y$1,0)),""),6,2)),VALUE(MID(IFERROR(INDEX($A396:$Y396,MATCH(Lists!$J$3,$A$1:$Y$1,0)),""),9,2)))),""))</f>
        <v/>
      </c>
      <c r="AH396" s="22">
        <f>IF(AE396="",0,1)</f>
        <v/>
      </c>
    </row>
    <row r="397">
      <c r="Z397" s="28" t="n"/>
      <c r="AA397" s="23" t="n"/>
      <c r="AB397" s="23" t="n"/>
      <c r="AC397" s="31" t="n"/>
      <c r="AD397" s="28" t="n"/>
      <c r="AE397" s="22">
        <f>IF(COUNTA($A397:$Y397)=0,"",IF(IFERROR(IF(TRIM(IFERROR(INDEX($A397:$Y397,MATCH(Lists!$J$4,$A$1:$Y$1,0)),"")&amp;"")="0","",TRIM(IFERROR(INDEX($A397:$Y397,MATCH(Lists!$J$4,$A$1:$Y$1,0)),"")&amp;"")),"")&lt;&gt;"",LOWER(IFERROR(IF(TRIM(IFERROR(INDEX($A397:$Y397,MATCH(Lists!$J$4,$A$1:$Y$1,0)),"")&amp;"")="0","",TRIM(IFERROR(INDEX($A397:$Y397,MATCH(Lists!$J$4,$A$1:$Y$1,0)),"")&amp;"")),"")),IF(IFERROR(IF(TRIM(IFERROR(INDEX($A397:$Y397,MATCH(Lists!$J$5,$A$1:$Y$1,0)),"")&amp;"")="0","",TRIM(IFERROR(INDEX($A397:$Y397,MATCH(Lists!$J$5,$A$1:$Y$1,0)),"")&amp;"")),"")&lt;&gt;"",IFERROR(IF(TRIM(IFERROR(INDEX($A397:$Y397,MATCH(Lists!$J$5,$A$1:$Y$1,0)),"")&amp;"")="0","",TRIM(IFERROR(INDEX($A397:$Y397,MATCH(Lists!$J$5,$A$1:$Y$1,0)),"")&amp;"")),""),"(unknown)")))</f>
        <v/>
      </c>
      <c r="AF397" s="22">
        <f>IF(AE397="","",IF(IFERROR(IF(TRIM(IFERROR(INDEX($A397:$Y397,MATCH(Lists!$J$6,$A$1:$Y$1,0)),"")&amp;"")="0","",TRIM(IFERROR(INDEX($A397:$Y397,MATCH(Lists!$J$6,$A$1:$Y$1,0)),"")&amp;"")),"")=Lists!$J$7,1,0))</f>
        <v/>
      </c>
      <c r="AG397" s="30">
        <f>IF(AE397="","",IFERROR(IF(ISNUMBER(IFERROR(INDEX($A397:$Y397,MATCH(Lists!$J$3,$A$1:$Y$1,0)),"")),INT(IFERROR(INDEX($A397:$Y397,MATCH(Lists!$J$3,$A$1:$Y$1,0)),"")),DATE(VALUE(LEFT(IFERROR(INDEX($A397:$Y397,MATCH(Lists!$J$3,$A$1:$Y$1,0)),""),4)),VALUE(MID(IFERROR(INDEX($A397:$Y397,MATCH(Lists!$J$3,$A$1:$Y$1,0)),""),6,2)),VALUE(MID(IFERROR(INDEX($A397:$Y397,MATCH(Lists!$J$3,$A$1:$Y$1,0)),""),9,2)))),""))</f>
        <v/>
      </c>
      <c r="AH397" s="22">
        <f>IF(AE397="",0,1)</f>
        <v/>
      </c>
    </row>
    <row r="398">
      <c r="Z398" s="28" t="n"/>
      <c r="AA398" s="23" t="n"/>
      <c r="AB398" s="23" t="n"/>
      <c r="AC398" s="31" t="n"/>
      <c r="AD398" s="28" t="n"/>
      <c r="AE398" s="22">
        <f>IF(COUNTA($A398:$Y398)=0,"",IF(IFERROR(IF(TRIM(IFERROR(INDEX($A398:$Y398,MATCH(Lists!$J$4,$A$1:$Y$1,0)),"")&amp;"")="0","",TRIM(IFERROR(INDEX($A398:$Y398,MATCH(Lists!$J$4,$A$1:$Y$1,0)),"")&amp;"")),"")&lt;&gt;"",LOWER(IFERROR(IF(TRIM(IFERROR(INDEX($A398:$Y398,MATCH(Lists!$J$4,$A$1:$Y$1,0)),"")&amp;"")="0","",TRIM(IFERROR(INDEX($A398:$Y398,MATCH(Lists!$J$4,$A$1:$Y$1,0)),"")&amp;"")),"")),IF(IFERROR(IF(TRIM(IFERROR(INDEX($A398:$Y398,MATCH(Lists!$J$5,$A$1:$Y$1,0)),"")&amp;"")="0","",TRIM(IFERROR(INDEX($A398:$Y398,MATCH(Lists!$J$5,$A$1:$Y$1,0)),"")&amp;"")),"")&lt;&gt;"",IFERROR(IF(TRIM(IFERROR(INDEX($A398:$Y398,MATCH(Lists!$J$5,$A$1:$Y$1,0)),"")&amp;"")="0","",TRIM(IFERROR(INDEX($A398:$Y398,MATCH(Lists!$J$5,$A$1:$Y$1,0)),"")&amp;"")),""),"(unknown)")))</f>
        <v/>
      </c>
      <c r="AF398" s="22">
        <f>IF(AE398="","",IF(IFERROR(IF(TRIM(IFERROR(INDEX($A398:$Y398,MATCH(Lists!$J$6,$A$1:$Y$1,0)),"")&amp;"")="0","",TRIM(IFERROR(INDEX($A398:$Y398,MATCH(Lists!$J$6,$A$1:$Y$1,0)),"")&amp;"")),"")=Lists!$J$7,1,0))</f>
        <v/>
      </c>
      <c r="AG398" s="30">
        <f>IF(AE398="","",IFERROR(IF(ISNUMBER(IFERROR(INDEX($A398:$Y398,MATCH(Lists!$J$3,$A$1:$Y$1,0)),"")),INT(IFERROR(INDEX($A398:$Y398,MATCH(Lists!$J$3,$A$1:$Y$1,0)),"")),DATE(VALUE(LEFT(IFERROR(INDEX($A398:$Y398,MATCH(Lists!$J$3,$A$1:$Y$1,0)),""),4)),VALUE(MID(IFERROR(INDEX($A398:$Y398,MATCH(Lists!$J$3,$A$1:$Y$1,0)),""),6,2)),VALUE(MID(IFERROR(INDEX($A398:$Y398,MATCH(Lists!$J$3,$A$1:$Y$1,0)),""),9,2)))),""))</f>
        <v/>
      </c>
      <c r="AH398" s="22">
        <f>IF(AE398="",0,1)</f>
        <v/>
      </c>
    </row>
    <row r="399">
      <c r="Z399" s="28" t="n"/>
      <c r="AA399" s="23" t="n"/>
      <c r="AB399" s="23" t="n"/>
      <c r="AC399" s="31" t="n"/>
      <c r="AD399" s="28" t="n"/>
      <c r="AE399" s="22">
        <f>IF(COUNTA($A399:$Y399)=0,"",IF(IFERROR(IF(TRIM(IFERROR(INDEX($A399:$Y399,MATCH(Lists!$J$4,$A$1:$Y$1,0)),"")&amp;"")="0","",TRIM(IFERROR(INDEX($A399:$Y399,MATCH(Lists!$J$4,$A$1:$Y$1,0)),"")&amp;"")),"")&lt;&gt;"",LOWER(IFERROR(IF(TRIM(IFERROR(INDEX($A399:$Y399,MATCH(Lists!$J$4,$A$1:$Y$1,0)),"")&amp;"")="0","",TRIM(IFERROR(INDEX($A399:$Y399,MATCH(Lists!$J$4,$A$1:$Y$1,0)),"")&amp;"")),"")),IF(IFERROR(IF(TRIM(IFERROR(INDEX($A399:$Y399,MATCH(Lists!$J$5,$A$1:$Y$1,0)),"")&amp;"")="0","",TRIM(IFERROR(INDEX($A399:$Y399,MATCH(Lists!$J$5,$A$1:$Y$1,0)),"")&amp;"")),"")&lt;&gt;"",IFERROR(IF(TRIM(IFERROR(INDEX($A399:$Y399,MATCH(Lists!$J$5,$A$1:$Y$1,0)),"")&amp;"")="0","",TRIM(IFERROR(INDEX($A399:$Y399,MATCH(Lists!$J$5,$A$1:$Y$1,0)),"")&amp;"")),""),"(unknown)")))</f>
        <v/>
      </c>
      <c r="AF399" s="22">
        <f>IF(AE399="","",IF(IFERROR(IF(TRIM(IFERROR(INDEX($A399:$Y399,MATCH(Lists!$J$6,$A$1:$Y$1,0)),"")&amp;"")="0","",TRIM(IFERROR(INDEX($A399:$Y399,MATCH(Lists!$J$6,$A$1:$Y$1,0)),"")&amp;"")),"")=Lists!$J$7,1,0))</f>
        <v/>
      </c>
      <c r="AG399" s="30">
        <f>IF(AE399="","",IFERROR(IF(ISNUMBER(IFERROR(INDEX($A399:$Y399,MATCH(Lists!$J$3,$A$1:$Y$1,0)),"")),INT(IFERROR(INDEX($A399:$Y399,MATCH(Lists!$J$3,$A$1:$Y$1,0)),"")),DATE(VALUE(LEFT(IFERROR(INDEX($A399:$Y399,MATCH(Lists!$J$3,$A$1:$Y$1,0)),""),4)),VALUE(MID(IFERROR(INDEX($A399:$Y399,MATCH(Lists!$J$3,$A$1:$Y$1,0)),""),6,2)),VALUE(MID(IFERROR(INDEX($A399:$Y399,MATCH(Lists!$J$3,$A$1:$Y$1,0)),""),9,2)))),""))</f>
        <v/>
      </c>
      <c r="AH399" s="22">
        <f>IF(AE399="",0,1)</f>
        <v/>
      </c>
    </row>
    <row r="400">
      <c r="Z400" s="28" t="n"/>
      <c r="AA400" s="23" t="n"/>
      <c r="AB400" s="23" t="n"/>
      <c r="AC400" s="31" t="n"/>
      <c r="AD400" s="28" t="n"/>
      <c r="AE400" s="22">
        <f>IF(COUNTA($A400:$Y400)=0,"",IF(IFERROR(IF(TRIM(IFERROR(INDEX($A400:$Y400,MATCH(Lists!$J$4,$A$1:$Y$1,0)),"")&amp;"")="0","",TRIM(IFERROR(INDEX($A400:$Y400,MATCH(Lists!$J$4,$A$1:$Y$1,0)),"")&amp;"")),"")&lt;&gt;"",LOWER(IFERROR(IF(TRIM(IFERROR(INDEX($A400:$Y400,MATCH(Lists!$J$4,$A$1:$Y$1,0)),"")&amp;"")="0","",TRIM(IFERROR(INDEX($A400:$Y400,MATCH(Lists!$J$4,$A$1:$Y$1,0)),"")&amp;"")),"")),IF(IFERROR(IF(TRIM(IFERROR(INDEX($A400:$Y400,MATCH(Lists!$J$5,$A$1:$Y$1,0)),"")&amp;"")="0","",TRIM(IFERROR(INDEX($A400:$Y400,MATCH(Lists!$J$5,$A$1:$Y$1,0)),"")&amp;"")),"")&lt;&gt;"",IFERROR(IF(TRIM(IFERROR(INDEX($A400:$Y400,MATCH(Lists!$J$5,$A$1:$Y$1,0)),"")&amp;"")="0","",TRIM(IFERROR(INDEX($A400:$Y400,MATCH(Lists!$J$5,$A$1:$Y$1,0)),"")&amp;"")),""),"(unknown)")))</f>
        <v/>
      </c>
      <c r="AF400" s="22">
        <f>IF(AE400="","",IF(IFERROR(IF(TRIM(IFERROR(INDEX($A400:$Y400,MATCH(Lists!$J$6,$A$1:$Y$1,0)),"")&amp;"")="0","",TRIM(IFERROR(INDEX($A400:$Y400,MATCH(Lists!$J$6,$A$1:$Y$1,0)),"")&amp;"")),"")=Lists!$J$7,1,0))</f>
        <v/>
      </c>
      <c r="AG400" s="30">
        <f>IF(AE400="","",IFERROR(IF(ISNUMBER(IFERROR(INDEX($A400:$Y400,MATCH(Lists!$J$3,$A$1:$Y$1,0)),"")),INT(IFERROR(INDEX($A400:$Y400,MATCH(Lists!$J$3,$A$1:$Y$1,0)),"")),DATE(VALUE(LEFT(IFERROR(INDEX($A400:$Y400,MATCH(Lists!$J$3,$A$1:$Y$1,0)),""),4)),VALUE(MID(IFERROR(INDEX($A400:$Y400,MATCH(Lists!$J$3,$A$1:$Y$1,0)),""),6,2)),VALUE(MID(IFERROR(INDEX($A400:$Y400,MATCH(Lists!$J$3,$A$1:$Y$1,0)),""),9,2)))),""))</f>
        <v/>
      </c>
      <c r="AH400" s="22">
        <f>IF(AE400="",0,1)</f>
        <v/>
      </c>
    </row>
    <row r="401">
      <c r="Z401" s="28" t="n"/>
      <c r="AA401" s="23" t="n"/>
      <c r="AB401" s="23" t="n"/>
      <c r="AC401" s="31" t="n"/>
      <c r="AD401" s="28" t="n"/>
      <c r="AE401" s="22">
        <f>IF(COUNTA($A401:$Y401)=0,"",IF(IFERROR(IF(TRIM(IFERROR(INDEX($A401:$Y401,MATCH(Lists!$J$4,$A$1:$Y$1,0)),"")&amp;"")="0","",TRIM(IFERROR(INDEX($A401:$Y401,MATCH(Lists!$J$4,$A$1:$Y$1,0)),"")&amp;"")),"")&lt;&gt;"",LOWER(IFERROR(IF(TRIM(IFERROR(INDEX($A401:$Y401,MATCH(Lists!$J$4,$A$1:$Y$1,0)),"")&amp;"")="0","",TRIM(IFERROR(INDEX($A401:$Y401,MATCH(Lists!$J$4,$A$1:$Y$1,0)),"")&amp;"")),"")),IF(IFERROR(IF(TRIM(IFERROR(INDEX($A401:$Y401,MATCH(Lists!$J$5,$A$1:$Y$1,0)),"")&amp;"")="0","",TRIM(IFERROR(INDEX($A401:$Y401,MATCH(Lists!$J$5,$A$1:$Y$1,0)),"")&amp;"")),"")&lt;&gt;"",IFERROR(IF(TRIM(IFERROR(INDEX($A401:$Y401,MATCH(Lists!$J$5,$A$1:$Y$1,0)),"")&amp;"")="0","",TRIM(IFERROR(INDEX($A401:$Y401,MATCH(Lists!$J$5,$A$1:$Y$1,0)),"")&amp;"")),""),"(unknown)")))</f>
        <v/>
      </c>
      <c r="AF401" s="22">
        <f>IF(AE401="","",IF(IFERROR(IF(TRIM(IFERROR(INDEX($A401:$Y401,MATCH(Lists!$J$6,$A$1:$Y$1,0)),"")&amp;"")="0","",TRIM(IFERROR(INDEX($A401:$Y401,MATCH(Lists!$J$6,$A$1:$Y$1,0)),"")&amp;"")),"")=Lists!$J$7,1,0))</f>
        <v/>
      </c>
      <c r="AG401" s="30">
        <f>IF(AE401="","",IFERROR(IF(ISNUMBER(IFERROR(INDEX($A401:$Y401,MATCH(Lists!$J$3,$A$1:$Y$1,0)),"")),INT(IFERROR(INDEX($A401:$Y401,MATCH(Lists!$J$3,$A$1:$Y$1,0)),"")),DATE(VALUE(LEFT(IFERROR(INDEX($A401:$Y401,MATCH(Lists!$J$3,$A$1:$Y$1,0)),""),4)),VALUE(MID(IFERROR(INDEX($A401:$Y401,MATCH(Lists!$J$3,$A$1:$Y$1,0)),""),6,2)),VALUE(MID(IFERROR(INDEX($A401:$Y401,MATCH(Lists!$J$3,$A$1:$Y$1,0)),""),9,2)))),""))</f>
        <v/>
      </c>
      <c r="AH401" s="22">
        <f>IF(AE401="",0,1)</f>
        <v/>
      </c>
    </row>
    <row r="402">
      <c r="Z402" s="28" t="n"/>
      <c r="AA402" s="23" t="n"/>
      <c r="AB402" s="23" t="n"/>
      <c r="AC402" s="31" t="n"/>
      <c r="AD402" s="28" t="n"/>
      <c r="AE402" s="22">
        <f>IF(COUNTA($A402:$Y402)=0,"",IF(IFERROR(IF(TRIM(IFERROR(INDEX($A402:$Y402,MATCH(Lists!$J$4,$A$1:$Y$1,0)),"")&amp;"")="0","",TRIM(IFERROR(INDEX($A402:$Y402,MATCH(Lists!$J$4,$A$1:$Y$1,0)),"")&amp;"")),"")&lt;&gt;"",LOWER(IFERROR(IF(TRIM(IFERROR(INDEX($A402:$Y402,MATCH(Lists!$J$4,$A$1:$Y$1,0)),"")&amp;"")="0","",TRIM(IFERROR(INDEX($A402:$Y402,MATCH(Lists!$J$4,$A$1:$Y$1,0)),"")&amp;"")),"")),IF(IFERROR(IF(TRIM(IFERROR(INDEX($A402:$Y402,MATCH(Lists!$J$5,$A$1:$Y$1,0)),"")&amp;"")="0","",TRIM(IFERROR(INDEX($A402:$Y402,MATCH(Lists!$J$5,$A$1:$Y$1,0)),"")&amp;"")),"")&lt;&gt;"",IFERROR(IF(TRIM(IFERROR(INDEX($A402:$Y402,MATCH(Lists!$J$5,$A$1:$Y$1,0)),"")&amp;"")="0","",TRIM(IFERROR(INDEX($A402:$Y402,MATCH(Lists!$J$5,$A$1:$Y$1,0)),"")&amp;"")),""),"(unknown)")))</f>
        <v/>
      </c>
      <c r="AF402" s="22">
        <f>IF(AE402="","",IF(IFERROR(IF(TRIM(IFERROR(INDEX($A402:$Y402,MATCH(Lists!$J$6,$A$1:$Y$1,0)),"")&amp;"")="0","",TRIM(IFERROR(INDEX($A402:$Y402,MATCH(Lists!$J$6,$A$1:$Y$1,0)),"")&amp;"")),"")=Lists!$J$7,1,0))</f>
        <v/>
      </c>
      <c r="AG402" s="30">
        <f>IF(AE402="","",IFERROR(IF(ISNUMBER(IFERROR(INDEX($A402:$Y402,MATCH(Lists!$J$3,$A$1:$Y$1,0)),"")),INT(IFERROR(INDEX($A402:$Y402,MATCH(Lists!$J$3,$A$1:$Y$1,0)),"")),DATE(VALUE(LEFT(IFERROR(INDEX($A402:$Y402,MATCH(Lists!$J$3,$A$1:$Y$1,0)),""),4)),VALUE(MID(IFERROR(INDEX($A402:$Y402,MATCH(Lists!$J$3,$A$1:$Y$1,0)),""),6,2)),VALUE(MID(IFERROR(INDEX($A402:$Y402,MATCH(Lists!$J$3,$A$1:$Y$1,0)),""),9,2)))),""))</f>
        <v/>
      </c>
      <c r="AH402" s="22">
        <f>IF(AE402="",0,1)</f>
        <v/>
      </c>
    </row>
    <row r="403">
      <c r="Z403" s="28" t="n"/>
      <c r="AA403" s="23" t="n"/>
      <c r="AB403" s="23" t="n"/>
      <c r="AC403" s="31" t="n"/>
      <c r="AD403" s="28" t="n"/>
      <c r="AE403" s="22">
        <f>IF(COUNTA($A403:$Y403)=0,"",IF(IFERROR(IF(TRIM(IFERROR(INDEX($A403:$Y403,MATCH(Lists!$J$4,$A$1:$Y$1,0)),"")&amp;"")="0","",TRIM(IFERROR(INDEX($A403:$Y403,MATCH(Lists!$J$4,$A$1:$Y$1,0)),"")&amp;"")),"")&lt;&gt;"",LOWER(IFERROR(IF(TRIM(IFERROR(INDEX($A403:$Y403,MATCH(Lists!$J$4,$A$1:$Y$1,0)),"")&amp;"")="0","",TRIM(IFERROR(INDEX($A403:$Y403,MATCH(Lists!$J$4,$A$1:$Y$1,0)),"")&amp;"")),"")),IF(IFERROR(IF(TRIM(IFERROR(INDEX($A403:$Y403,MATCH(Lists!$J$5,$A$1:$Y$1,0)),"")&amp;"")="0","",TRIM(IFERROR(INDEX($A403:$Y403,MATCH(Lists!$J$5,$A$1:$Y$1,0)),"")&amp;"")),"")&lt;&gt;"",IFERROR(IF(TRIM(IFERROR(INDEX($A403:$Y403,MATCH(Lists!$J$5,$A$1:$Y$1,0)),"")&amp;"")="0","",TRIM(IFERROR(INDEX($A403:$Y403,MATCH(Lists!$J$5,$A$1:$Y$1,0)),"")&amp;"")),""),"(unknown)")))</f>
        <v/>
      </c>
      <c r="AF403" s="22">
        <f>IF(AE403="","",IF(IFERROR(IF(TRIM(IFERROR(INDEX($A403:$Y403,MATCH(Lists!$J$6,$A$1:$Y$1,0)),"")&amp;"")="0","",TRIM(IFERROR(INDEX($A403:$Y403,MATCH(Lists!$J$6,$A$1:$Y$1,0)),"")&amp;"")),"")=Lists!$J$7,1,0))</f>
        <v/>
      </c>
      <c r="AG403" s="30">
        <f>IF(AE403="","",IFERROR(IF(ISNUMBER(IFERROR(INDEX($A403:$Y403,MATCH(Lists!$J$3,$A$1:$Y$1,0)),"")),INT(IFERROR(INDEX($A403:$Y403,MATCH(Lists!$J$3,$A$1:$Y$1,0)),"")),DATE(VALUE(LEFT(IFERROR(INDEX($A403:$Y403,MATCH(Lists!$J$3,$A$1:$Y$1,0)),""),4)),VALUE(MID(IFERROR(INDEX($A403:$Y403,MATCH(Lists!$J$3,$A$1:$Y$1,0)),""),6,2)),VALUE(MID(IFERROR(INDEX($A403:$Y403,MATCH(Lists!$J$3,$A$1:$Y$1,0)),""),9,2)))),""))</f>
        <v/>
      </c>
      <c r="AH403" s="22">
        <f>IF(AE403="",0,1)</f>
        <v/>
      </c>
    </row>
    <row r="404">
      <c r="Z404" s="28" t="n"/>
      <c r="AA404" s="23" t="n"/>
      <c r="AB404" s="23" t="n"/>
      <c r="AC404" s="31" t="n"/>
      <c r="AD404" s="28" t="n"/>
      <c r="AE404" s="22">
        <f>IF(COUNTA($A404:$Y404)=0,"",IF(IFERROR(IF(TRIM(IFERROR(INDEX($A404:$Y404,MATCH(Lists!$J$4,$A$1:$Y$1,0)),"")&amp;"")="0","",TRIM(IFERROR(INDEX($A404:$Y404,MATCH(Lists!$J$4,$A$1:$Y$1,0)),"")&amp;"")),"")&lt;&gt;"",LOWER(IFERROR(IF(TRIM(IFERROR(INDEX($A404:$Y404,MATCH(Lists!$J$4,$A$1:$Y$1,0)),"")&amp;"")="0","",TRIM(IFERROR(INDEX($A404:$Y404,MATCH(Lists!$J$4,$A$1:$Y$1,0)),"")&amp;"")),"")),IF(IFERROR(IF(TRIM(IFERROR(INDEX($A404:$Y404,MATCH(Lists!$J$5,$A$1:$Y$1,0)),"")&amp;"")="0","",TRIM(IFERROR(INDEX($A404:$Y404,MATCH(Lists!$J$5,$A$1:$Y$1,0)),"")&amp;"")),"")&lt;&gt;"",IFERROR(IF(TRIM(IFERROR(INDEX($A404:$Y404,MATCH(Lists!$J$5,$A$1:$Y$1,0)),"")&amp;"")="0","",TRIM(IFERROR(INDEX($A404:$Y404,MATCH(Lists!$J$5,$A$1:$Y$1,0)),"")&amp;"")),""),"(unknown)")))</f>
        <v/>
      </c>
      <c r="AF404" s="22">
        <f>IF(AE404="","",IF(IFERROR(IF(TRIM(IFERROR(INDEX($A404:$Y404,MATCH(Lists!$J$6,$A$1:$Y$1,0)),"")&amp;"")="0","",TRIM(IFERROR(INDEX($A404:$Y404,MATCH(Lists!$J$6,$A$1:$Y$1,0)),"")&amp;"")),"")=Lists!$J$7,1,0))</f>
        <v/>
      </c>
      <c r="AG404" s="30">
        <f>IF(AE404="","",IFERROR(IF(ISNUMBER(IFERROR(INDEX($A404:$Y404,MATCH(Lists!$J$3,$A$1:$Y$1,0)),"")),INT(IFERROR(INDEX($A404:$Y404,MATCH(Lists!$J$3,$A$1:$Y$1,0)),"")),DATE(VALUE(LEFT(IFERROR(INDEX($A404:$Y404,MATCH(Lists!$J$3,$A$1:$Y$1,0)),""),4)),VALUE(MID(IFERROR(INDEX($A404:$Y404,MATCH(Lists!$J$3,$A$1:$Y$1,0)),""),6,2)),VALUE(MID(IFERROR(INDEX($A404:$Y404,MATCH(Lists!$J$3,$A$1:$Y$1,0)),""),9,2)))),""))</f>
        <v/>
      </c>
      <c r="AH404" s="22">
        <f>IF(AE404="",0,1)</f>
        <v/>
      </c>
    </row>
    <row r="405">
      <c r="Z405" s="28" t="n"/>
      <c r="AA405" s="23" t="n"/>
      <c r="AB405" s="23" t="n"/>
      <c r="AC405" s="31" t="n"/>
      <c r="AD405" s="28" t="n"/>
      <c r="AE405" s="22">
        <f>IF(COUNTA($A405:$Y405)=0,"",IF(IFERROR(IF(TRIM(IFERROR(INDEX($A405:$Y405,MATCH(Lists!$J$4,$A$1:$Y$1,0)),"")&amp;"")="0","",TRIM(IFERROR(INDEX($A405:$Y405,MATCH(Lists!$J$4,$A$1:$Y$1,0)),"")&amp;"")),"")&lt;&gt;"",LOWER(IFERROR(IF(TRIM(IFERROR(INDEX($A405:$Y405,MATCH(Lists!$J$4,$A$1:$Y$1,0)),"")&amp;"")="0","",TRIM(IFERROR(INDEX($A405:$Y405,MATCH(Lists!$J$4,$A$1:$Y$1,0)),"")&amp;"")),"")),IF(IFERROR(IF(TRIM(IFERROR(INDEX($A405:$Y405,MATCH(Lists!$J$5,$A$1:$Y$1,0)),"")&amp;"")="0","",TRIM(IFERROR(INDEX($A405:$Y405,MATCH(Lists!$J$5,$A$1:$Y$1,0)),"")&amp;"")),"")&lt;&gt;"",IFERROR(IF(TRIM(IFERROR(INDEX($A405:$Y405,MATCH(Lists!$J$5,$A$1:$Y$1,0)),"")&amp;"")="0","",TRIM(IFERROR(INDEX($A405:$Y405,MATCH(Lists!$J$5,$A$1:$Y$1,0)),"")&amp;"")),""),"(unknown)")))</f>
        <v/>
      </c>
      <c r="AF405" s="22">
        <f>IF(AE405="","",IF(IFERROR(IF(TRIM(IFERROR(INDEX($A405:$Y405,MATCH(Lists!$J$6,$A$1:$Y$1,0)),"")&amp;"")="0","",TRIM(IFERROR(INDEX($A405:$Y405,MATCH(Lists!$J$6,$A$1:$Y$1,0)),"")&amp;"")),"")=Lists!$J$7,1,0))</f>
        <v/>
      </c>
      <c r="AG405" s="30">
        <f>IF(AE405="","",IFERROR(IF(ISNUMBER(IFERROR(INDEX($A405:$Y405,MATCH(Lists!$J$3,$A$1:$Y$1,0)),"")),INT(IFERROR(INDEX($A405:$Y405,MATCH(Lists!$J$3,$A$1:$Y$1,0)),"")),DATE(VALUE(LEFT(IFERROR(INDEX($A405:$Y405,MATCH(Lists!$J$3,$A$1:$Y$1,0)),""),4)),VALUE(MID(IFERROR(INDEX($A405:$Y405,MATCH(Lists!$J$3,$A$1:$Y$1,0)),""),6,2)),VALUE(MID(IFERROR(INDEX($A405:$Y405,MATCH(Lists!$J$3,$A$1:$Y$1,0)),""),9,2)))),""))</f>
        <v/>
      </c>
      <c r="AH405" s="22">
        <f>IF(AE405="",0,1)</f>
        <v/>
      </c>
    </row>
    <row r="406">
      <c r="Z406" s="28" t="n"/>
      <c r="AA406" s="23" t="n"/>
      <c r="AB406" s="23" t="n"/>
      <c r="AC406" s="31" t="n"/>
      <c r="AD406" s="28" t="n"/>
      <c r="AE406" s="22">
        <f>IF(COUNTA($A406:$Y406)=0,"",IF(IFERROR(IF(TRIM(IFERROR(INDEX($A406:$Y406,MATCH(Lists!$J$4,$A$1:$Y$1,0)),"")&amp;"")="0","",TRIM(IFERROR(INDEX($A406:$Y406,MATCH(Lists!$J$4,$A$1:$Y$1,0)),"")&amp;"")),"")&lt;&gt;"",LOWER(IFERROR(IF(TRIM(IFERROR(INDEX($A406:$Y406,MATCH(Lists!$J$4,$A$1:$Y$1,0)),"")&amp;"")="0","",TRIM(IFERROR(INDEX($A406:$Y406,MATCH(Lists!$J$4,$A$1:$Y$1,0)),"")&amp;"")),"")),IF(IFERROR(IF(TRIM(IFERROR(INDEX($A406:$Y406,MATCH(Lists!$J$5,$A$1:$Y$1,0)),"")&amp;"")="0","",TRIM(IFERROR(INDEX($A406:$Y406,MATCH(Lists!$J$5,$A$1:$Y$1,0)),"")&amp;"")),"")&lt;&gt;"",IFERROR(IF(TRIM(IFERROR(INDEX($A406:$Y406,MATCH(Lists!$J$5,$A$1:$Y$1,0)),"")&amp;"")="0","",TRIM(IFERROR(INDEX($A406:$Y406,MATCH(Lists!$J$5,$A$1:$Y$1,0)),"")&amp;"")),""),"(unknown)")))</f>
        <v/>
      </c>
      <c r="AF406" s="22">
        <f>IF(AE406="","",IF(IFERROR(IF(TRIM(IFERROR(INDEX($A406:$Y406,MATCH(Lists!$J$6,$A$1:$Y$1,0)),"")&amp;"")="0","",TRIM(IFERROR(INDEX($A406:$Y406,MATCH(Lists!$J$6,$A$1:$Y$1,0)),"")&amp;"")),"")=Lists!$J$7,1,0))</f>
        <v/>
      </c>
      <c r="AG406" s="30">
        <f>IF(AE406="","",IFERROR(IF(ISNUMBER(IFERROR(INDEX($A406:$Y406,MATCH(Lists!$J$3,$A$1:$Y$1,0)),"")),INT(IFERROR(INDEX($A406:$Y406,MATCH(Lists!$J$3,$A$1:$Y$1,0)),"")),DATE(VALUE(LEFT(IFERROR(INDEX($A406:$Y406,MATCH(Lists!$J$3,$A$1:$Y$1,0)),""),4)),VALUE(MID(IFERROR(INDEX($A406:$Y406,MATCH(Lists!$J$3,$A$1:$Y$1,0)),""),6,2)),VALUE(MID(IFERROR(INDEX($A406:$Y406,MATCH(Lists!$J$3,$A$1:$Y$1,0)),""),9,2)))),""))</f>
        <v/>
      </c>
      <c r="AH406" s="22">
        <f>IF(AE406="",0,1)</f>
        <v/>
      </c>
    </row>
    <row r="407">
      <c r="Z407" s="28" t="n"/>
      <c r="AA407" s="23" t="n"/>
      <c r="AB407" s="23" t="n"/>
      <c r="AC407" s="31" t="n"/>
      <c r="AD407" s="28" t="n"/>
      <c r="AE407" s="22">
        <f>IF(COUNTA($A407:$Y407)=0,"",IF(IFERROR(IF(TRIM(IFERROR(INDEX($A407:$Y407,MATCH(Lists!$J$4,$A$1:$Y$1,0)),"")&amp;"")="0","",TRIM(IFERROR(INDEX($A407:$Y407,MATCH(Lists!$J$4,$A$1:$Y$1,0)),"")&amp;"")),"")&lt;&gt;"",LOWER(IFERROR(IF(TRIM(IFERROR(INDEX($A407:$Y407,MATCH(Lists!$J$4,$A$1:$Y$1,0)),"")&amp;"")="0","",TRIM(IFERROR(INDEX($A407:$Y407,MATCH(Lists!$J$4,$A$1:$Y$1,0)),"")&amp;"")),"")),IF(IFERROR(IF(TRIM(IFERROR(INDEX($A407:$Y407,MATCH(Lists!$J$5,$A$1:$Y$1,0)),"")&amp;"")="0","",TRIM(IFERROR(INDEX($A407:$Y407,MATCH(Lists!$J$5,$A$1:$Y$1,0)),"")&amp;"")),"")&lt;&gt;"",IFERROR(IF(TRIM(IFERROR(INDEX($A407:$Y407,MATCH(Lists!$J$5,$A$1:$Y$1,0)),"")&amp;"")="0","",TRIM(IFERROR(INDEX($A407:$Y407,MATCH(Lists!$J$5,$A$1:$Y$1,0)),"")&amp;"")),""),"(unknown)")))</f>
        <v/>
      </c>
      <c r="AF407" s="22">
        <f>IF(AE407="","",IF(IFERROR(IF(TRIM(IFERROR(INDEX($A407:$Y407,MATCH(Lists!$J$6,$A$1:$Y$1,0)),"")&amp;"")="0","",TRIM(IFERROR(INDEX($A407:$Y407,MATCH(Lists!$J$6,$A$1:$Y$1,0)),"")&amp;"")),"")=Lists!$J$7,1,0))</f>
        <v/>
      </c>
      <c r="AG407" s="30">
        <f>IF(AE407="","",IFERROR(IF(ISNUMBER(IFERROR(INDEX($A407:$Y407,MATCH(Lists!$J$3,$A$1:$Y$1,0)),"")),INT(IFERROR(INDEX($A407:$Y407,MATCH(Lists!$J$3,$A$1:$Y$1,0)),"")),DATE(VALUE(LEFT(IFERROR(INDEX($A407:$Y407,MATCH(Lists!$J$3,$A$1:$Y$1,0)),""),4)),VALUE(MID(IFERROR(INDEX($A407:$Y407,MATCH(Lists!$J$3,$A$1:$Y$1,0)),""),6,2)),VALUE(MID(IFERROR(INDEX($A407:$Y407,MATCH(Lists!$J$3,$A$1:$Y$1,0)),""),9,2)))),""))</f>
        <v/>
      </c>
      <c r="AH407" s="22">
        <f>IF(AE407="",0,1)</f>
        <v/>
      </c>
    </row>
    <row r="408">
      <c r="Z408" s="28" t="n"/>
      <c r="AA408" s="23" t="n"/>
      <c r="AB408" s="23" t="n"/>
      <c r="AC408" s="31" t="n"/>
      <c r="AD408" s="28" t="n"/>
      <c r="AE408" s="22">
        <f>IF(COUNTA($A408:$Y408)=0,"",IF(IFERROR(IF(TRIM(IFERROR(INDEX($A408:$Y408,MATCH(Lists!$J$4,$A$1:$Y$1,0)),"")&amp;"")="0","",TRIM(IFERROR(INDEX($A408:$Y408,MATCH(Lists!$J$4,$A$1:$Y$1,0)),"")&amp;"")),"")&lt;&gt;"",LOWER(IFERROR(IF(TRIM(IFERROR(INDEX($A408:$Y408,MATCH(Lists!$J$4,$A$1:$Y$1,0)),"")&amp;"")="0","",TRIM(IFERROR(INDEX($A408:$Y408,MATCH(Lists!$J$4,$A$1:$Y$1,0)),"")&amp;"")),"")),IF(IFERROR(IF(TRIM(IFERROR(INDEX($A408:$Y408,MATCH(Lists!$J$5,$A$1:$Y$1,0)),"")&amp;"")="0","",TRIM(IFERROR(INDEX($A408:$Y408,MATCH(Lists!$J$5,$A$1:$Y$1,0)),"")&amp;"")),"")&lt;&gt;"",IFERROR(IF(TRIM(IFERROR(INDEX($A408:$Y408,MATCH(Lists!$J$5,$A$1:$Y$1,0)),"")&amp;"")="0","",TRIM(IFERROR(INDEX($A408:$Y408,MATCH(Lists!$J$5,$A$1:$Y$1,0)),"")&amp;"")),""),"(unknown)")))</f>
        <v/>
      </c>
      <c r="AF408" s="22">
        <f>IF(AE408="","",IF(IFERROR(IF(TRIM(IFERROR(INDEX($A408:$Y408,MATCH(Lists!$J$6,$A$1:$Y$1,0)),"")&amp;"")="0","",TRIM(IFERROR(INDEX($A408:$Y408,MATCH(Lists!$J$6,$A$1:$Y$1,0)),"")&amp;"")),"")=Lists!$J$7,1,0))</f>
        <v/>
      </c>
      <c r="AG408" s="30">
        <f>IF(AE408="","",IFERROR(IF(ISNUMBER(IFERROR(INDEX($A408:$Y408,MATCH(Lists!$J$3,$A$1:$Y$1,0)),"")),INT(IFERROR(INDEX($A408:$Y408,MATCH(Lists!$J$3,$A$1:$Y$1,0)),"")),DATE(VALUE(LEFT(IFERROR(INDEX($A408:$Y408,MATCH(Lists!$J$3,$A$1:$Y$1,0)),""),4)),VALUE(MID(IFERROR(INDEX($A408:$Y408,MATCH(Lists!$J$3,$A$1:$Y$1,0)),""),6,2)),VALUE(MID(IFERROR(INDEX($A408:$Y408,MATCH(Lists!$J$3,$A$1:$Y$1,0)),""),9,2)))),""))</f>
        <v/>
      </c>
      <c r="AH408" s="22">
        <f>IF(AE408="",0,1)</f>
        <v/>
      </c>
    </row>
    <row r="409">
      <c r="Z409" s="28" t="n"/>
      <c r="AA409" s="23" t="n"/>
      <c r="AB409" s="23" t="n"/>
      <c r="AC409" s="31" t="n"/>
      <c r="AD409" s="28" t="n"/>
      <c r="AE409" s="22">
        <f>IF(COUNTA($A409:$Y409)=0,"",IF(IFERROR(IF(TRIM(IFERROR(INDEX($A409:$Y409,MATCH(Lists!$J$4,$A$1:$Y$1,0)),"")&amp;"")="0","",TRIM(IFERROR(INDEX($A409:$Y409,MATCH(Lists!$J$4,$A$1:$Y$1,0)),"")&amp;"")),"")&lt;&gt;"",LOWER(IFERROR(IF(TRIM(IFERROR(INDEX($A409:$Y409,MATCH(Lists!$J$4,$A$1:$Y$1,0)),"")&amp;"")="0","",TRIM(IFERROR(INDEX($A409:$Y409,MATCH(Lists!$J$4,$A$1:$Y$1,0)),"")&amp;"")),"")),IF(IFERROR(IF(TRIM(IFERROR(INDEX($A409:$Y409,MATCH(Lists!$J$5,$A$1:$Y$1,0)),"")&amp;"")="0","",TRIM(IFERROR(INDEX($A409:$Y409,MATCH(Lists!$J$5,$A$1:$Y$1,0)),"")&amp;"")),"")&lt;&gt;"",IFERROR(IF(TRIM(IFERROR(INDEX($A409:$Y409,MATCH(Lists!$J$5,$A$1:$Y$1,0)),"")&amp;"")="0","",TRIM(IFERROR(INDEX($A409:$Y409,MATCH(Lists!$J$5,$A$1:$Y$1,0)),"")&amp;"")),""),"(unknown)")))</f>
        <v/>
      </c>
      <c r="AF409" s="22">
        <f>IF(AE409="","",IF(IFERROR(IF(TRIM(IFERROR(INDEX($A409:$Y409,MATCH(Lists!$J$6,$A$1:$Y$1,0)),"")&amp;"")="0","",TRIM(IFERROR(INDEX($A409:$Y409,MATCH(Lists!$J$6,$A$1:$Y$1,0)),"")&amp;"")),"")=Lists!$J$7,1,0))</f>
        <v/>
      </c>
      <c r="AG409" s="30">
        <f>IF(AE409="","",IFERROR(IF(ISNUMBER(IFERROR(INDEX($A409:$Y409,MATCH(Lists!$J$3,$A$1:$Y$1,0)),"")),INT(IFERROR(INDEX($A409:$Y409,MATCH(Lists!$J$3,$A$1:$Y$1,0)),"")),DATE(VALUE(LEFT(IFERROR(INDEX($A409:$Y409,MATCH(Lists!$J$3,$A$1:$Y$1,0)),""),4)),VALUE(MID(IFERROR(INDEX($A409:$Y409,MATCH(Lists!$J$3,$A$1:$Y$1,0)),""),6,2)),VALUE(MID(IFERROR(INDEX($A409:$Y409,MATCH(Lists!$J$3,$A$1:$Y$1,0)),""),9,2)))),""))</f>
        <v/>
      </c>
      <c r="AH409" s="22">
        <f>IF(AE409="",0,1)</f>
        <v/>
      </c>
    </row>
    <row r="410">
      <c r="Z410" s="28" t="n"/>
      <c r="AA410" s="23" t="n"/>
      <c r="AB410" s="23" t="n"/>
      <c r="AC410" s="31" t="n"/>
      <c r="AD410" s="28" t="n"/>
      <c r="AE410" s="22">
        <f>IF(COUNTA($A410:$Y410)=0,"",IF(IFERROR(IF(TRIM(IFERROR(INDEX($A410:$Y410,MATCH(Lists!$J$4,$A$1:$Y$1,0)),"")&amp;"")="0","",TRIM(IFERROR(INDEX($A410:$Y410,MATCH(Lists!$J$4,$A$1:$Y$1,0)),"")&amp;"")),"")&lt;&gt;"",LOWER(IFERROR(IF(TRIM(IFERROR(INDEX($A410:$Y410,MATCH(Lists!$J$4,$A$1:$Y$1,0)),"")&amp;"")="0","",TRIM(IFERROR(INDEX($A410:$Y410,MATCH(Lists!$J$4,$A$1:$Y$1,0)),"")&amp;"")),"")),IF(IFERROR(IF(TRIM(IFERROR(INDEX($A410:$Y410,MATCH(Lists!$J$5,$A$1:$Y$1,0)),"")&amp;"")="0","",TRIM(IFERROR(INDEX($A410:$Y410,MATCH(Lists!$J$5,$A$1:$Y$1,0)),"")&amp;"")),"")&lt;&gt;"",IFERROR(IF(TRIM(IFERROR(INDEX($A410:$Y410,MATCH(Lists!$J$5,$A$1:$Y$1,0)),"")&amp;"")="0","",TRIM(IFERROR(INDEX($A410:$Y410,MATCH(Lists!$J$5,$A$1:$Y$1,0)),"")&amp;"")),""),"(unknown)")))</f>
        <v/>
      </c>
      <c r="AF410" s="22">
        <f>IF(AE410="","",IF(IFERROR(IF(TRIM(IFERROR(INDEX($A410:$Y410,MATCH(Lists!$J$6,$A$1:$Y$1,0)),"")&amp;"")="0","",TRIM(IFERROR(INDEX($A410:$Y410,MATCH(Lists!$J$6,$A$1:$Y$1,0)),"")&amp;"")),"")=Lists!$J$7,1,0))</f>
        <v/>
      </c>
      <c r="AG410" s="30">
        <f>IF(AE410="","",IFERROR(IF(ISNUMBER(IFERROR(INDEX($A410:$Y410,MATCH(Lists!$J$3,$A$1:$Y$1,0)),"")),INT(IFERROR(INDEX($A410:$Y410,MATCH(Lists!$J$3,$A$1:$Y$1,0)),"")),DATE(VALUE(LEFT(IFERROR(INDEX($A410:$Y410,MATCH(Lists!$J$3,$A$1:$Y$1,0)),""),4)),VALUE(MID(IFERROR(INDEX($A410:$Y410,MATCH(Lists!$J$3,$A$1:$Y$1,0)),""),6,2)),VALUE(MID(IFERROR(INDEX($A410:$Y410,MATCH(Lists!$J$3,$A$1:$Y$1,0)),""),9,2)))),""))</f>
        <v/>
      </c>
      <c r="AH410" s="22">
        <f>IF(AE410="",0,1)</f>
        <v/>
      </c>
    </row>
    <row r="411">
      <c r="Z411" s="28" t="n"/>
      <c r="AA411" s="23" t="n"/>
      <c r="AB411" s="23" t="n"/>
      <c r="AC411" s="31" t="n"/>
      <c r="AD411" s="28" t="n"/>
      <c r="AE411" s="22">
        <f>IF(COUNTA($A411:$Y411)=0,"",IF(IFERROR(IF(TRIM(IFERROR(INDEX($A411:$Y411,MATCH(Lists!$J$4,$A$1:$Y$1,0)),"")&amp;"")="0","",TRIM(IFERROR(INDEX($A411:$Y411,MATCH(Lists!$J$4,$A$1:$Y$1,0)),"")&amp;"")),"")&lt;&gt;"",LOWER(IFERROR(IF(TRIM(IFERROR(INDEX($A411:$Y411,MATCH(Lists!$J$4,$A$1:$Y$1,0)),"")&amp;"")="0","",TRIM(IFERROR(INDEX($A411:$Y411,MATCH(Lists!$J$4,$A$1:$Y$1,0)),"")&amp;"")),"")),IF(IFERROR(IF(TRIM(IFERROR(INDEX($A411:$Y411,MATCH(Lists!$J$5,$A$1:$Y$1,0)),"")&amp;"")="0","",TRIM(IFERROR(INDEX($A411:$Y411,MATCH(Lists!$J$5,$A$1:$Y$1,0)),"")&amp;"")),"")&lt;&gt;"",IFERROR(IF(TRIM(IFERROR(INDEX($A411:$Y411,MATCH(Lists!$J$5,$A$1:$Y$1,0)),"")&amp;"")="0","",TRIM(IFERROR(INDEX($A411:$Y411,MATCH(Lists!$J$5,$A$1:$Y$1,0)),"")&amp;"")),""),"(unknown)")))</f>
        <v/>
      </c>
      <c r="AF411" s="22">
        <f>IF(AE411="","",IF(IFERROR(IF(TRIM(IFERROR(INDEX($A411:$Y411,MATCH(Lists!$J$6,$A$1:$Y$1,0)),"")&amp;"")="0","",TRIM(IFERROR(INDEX($A411:$Y411,MATCH(Lists!$J$6,$A$1:$Y$1,0)),"")&amp;"")),"")=Lists!$J$7,1,0))</f>
        <v/>
      </c>
      <c r="AG411" s="30">
        <f>IF(AE411="","",IFERROR(IF(ISNUMBER(IFERROR(INDEX($A411:$Y411,MATCH(Lists!$J$3,$A$1:$Y$1,0)),"")),INT(IFERROR(INDEX($A411:$Y411,MATCH(Lists!$J$3,$A$1:$Y$1,0)),"")),DATE(VALUE(LEFT(IFERROR(INDEX($A411:$Y411,MATCH(Lists!$J$3,$A$1:$Y$1,0)),""),4)),VALUE(MID(IFERROR(INDEX($A411:$Y411,MATCH(Lists!$J$3,$A$1:$Y$1,0)),""),6,2)),VALUE(MID(IFERROR(INDEX($A411:$Y411,MATCH(Lists!$J$3,$A$1:$Y$1,0)),""),9,2)))),""))</f>
        <v/>
      </c>
      <c r="AH411" s="22">
        <f>IF(AE411="",0,1)</f>
        <v/>
      </c>
    </row>
    <row r="412">
      <c r="Z412" s="28" t="n"/>
      <c r="AA412" s="23" t="n"/>
      <c r="AB412" s="23" t="n"/>
      <c r="AC412" s="31" t="n"/>
      <c r="AD412" s="28" t="n"/>
      <c r="AE412" s="22">
        <f>IF(COUNTA($A412:$Y412)=0,"",IF(IFERROR(IF(TRIM(IFERROR(INDEX($A412:$Y412,MATCH(Lists!$J$4,$A$1:$Y$1,0)),"")&amp;"")="0","",TRIM(IFERROR(INDEX($A412:$Y412,MATCH(Lists!$J$4,$A$1:$Y$1,0)),"")&amp;"")),"")&lt;&gt;"",LOWER(IFERROR(IF(TRIM(IFERROR(INDEX($A412:$Y412,MATCH(Lists!$J$4,$A$1:$Y$1,0)),"")&amp;"")="0","",TRIM(IFERROR(INDEX($A412:$Y412,MATCH(Lists!$J$4,$A$1:$Y$1,0)),"")&amp;"")),"")),IF(IFERROR(IF(TRIM(IFERROR(INDEX($A412:$Y412,MATCH(Lists!$J$5,$A$1:$Y$1,0)),"")&amp;"")="0","",TRIM(IFERROR(INDEX($A412:$Y412,MATCH(Lists!$J$5,$A$1:$Y$1,0)),"")&amp;"")),"")&lt;&gt;"",IFERROR(IF(TRIM(IFERROR(INDEX($A412:$Y412,MATCH(Lists!$J$5,$A$1:$Y$1,0)),"")&amp;"")="0","",TRIM(IFERROR(INDEX($A412:$Y412,MATCH(Lists!$J$5,$A$1:$Y$1,0)),"")&amp;"")),""),"(unknown)")))</f>
        <v/>
      </c>
      <c r="AF412" s="22">
        <f>IF(AE412="","",IF(IFERROR(IF(TRIM(IFERROR(INDEX($A412:$Y412,MATCH(Lists!$J$6,$A$1:$Y$1,0)),"")&amp;"")="0","",TRIM(IFERROR(INDEX($A412:$Y412,MATCH(Lists!$J$6,$A$1:$Y$1,0)),"")&amp;"")),"")=Lists!$J$7,1,0))</f>
        <v/>
      </c>
      <c r="AG412" s="30">
        <f>IF(AE412="","",IFERROR(IF(ISNUMBER(IFERROR(INDEX($A412:$Y412,MATCH(Lists!$J$3,$A$1:$Y$1,0)),"")),INT(IFERROR(INDEX($A412:$Y412,MATCH(Lists!$J$3,$A$1:$Y$1,0)),"")),DATE(VALUE(LEFT(IFERROR(INDEX($A412:$Y412,MATCH(Lists!$J$3,$A$1:$Y$1,0)),""),4)),VALUE(MID(IFERROR(INDEX($A412:$Y412,MATCH(Lists!$J$3,$A$1:$Y$1,0)),""),6,2)),VALUE(MID(IFERROR(INDEX($A412:$Y412,MATCH(Lists!$J$3,$A$1:$Y$1,0)),""),9,2)))),""))</f>
        <v/>
      </c>
      <c r="AH412" s="22">
        <f>IF(AE412="",0,1)</f>
        <v/>
      </c>
    </row>
    <row r="413">
      <c r="Z413" s="28" t="n"/>
      <c r="AA413" s="23" t="n"/>
      <c r="AB413" s="23" t="n"/>
      <c r="AC413" s="31" t="n"/>
      <c r="AD413" s="28" t="n"/>
      <c r="AE413" s="22">
        <f>IF(COUNTA($A413:$Y413)=0,"",IF(IFERROR(IF(TRIM(IFERROR(INDEX($A413:$Y413,MATCH(Lists!$J$4,$A$1:$Y$1,0)),"")&amp;"")="0","",TRIM(IFERROR(INDEX($A413:$Y413,MATCH(Lists!$J$4,$A$1:$Y$1,0)),"")&amp;"")),"")&lt;&gt;"",LOWER(IFERROR(IF(TRIM(IFERROR(INDEX($A413:$Y413,MATCH(Lists!$J$4,$A$1:$Y$1,0)),"")&amp;"")="0","",TRIM(IFERROR(INDEX($A413:$Y413,MATCH(Lists!$J$4,$A$1:$Y$1,0)),"")&amp;"")),"")),IF(IFERROR(IF(TRIM(IFERROR(INDEX($A413:$Y413,MATCH(Lists!$J$5,$A$1:$Y$1,0)),"")&amp;"")="0","",TRIM(IFERROR(INDEX($A413:$Y413,MATCH(Lists!$J$5,$A$1:$Y$1,0)),"")&amp;"")),"")&lt;&gt;"",IFERROR(IF(TRIM(IFERROR(INDEX($A413:$Y413,MATCH(Lists!$J$5,$A$1:$Y$1,0)),"")&amp;"")="0","",TRIM(IFERROR(INDEX($A413:$Y413,MATCH(Lists!$J$5,$A$1:$Y$1,0)),"")&amp;"")),""),"(unknown)")))</f>
        <v/>
      </c>
      <c r="AF413" s="22">
        <f>IF(AE413="","",IF(IFERROR(IF(TRIM(IFERROR(INDEX($A413:$Y413,MATCH(Lists!$J$6,$A$1:$Y$1,0)),"")&amp;"")="0","",TRIM(IFERROR(INDEX($A413:$Y413,MATCH(Lists!$J$6,$A$1:$Y$1,0)),"")&amp;"")),"")=Lists!$J$7,1,0))</f>
        <v/>
      </c>
      <c r="AG413" s="30">
        <f>IF(AE413="","",IFERROR(IF(ISNUMBER(IFERROR(INDEX($A413:$Y413,MATCH(Lists!$J$3,$A$1:$Y$1,0)),"")),INT(IFERROR(INDEX($A413:$Y413,MATCH(Lists!$J$3,$A$1:$Y$1,0)),"")),DATE(VALUE(LEFT(IFERROR(INDEX($A413:$Y413,MATCH(Lists!$J$3,$A$1:$Y$1,0)),""),4)),VALUE(MID(IFERROR(INDEX($A413:$Y413,MATCH(Lists!$J$3,$A$1:$Y$1,0)),""),6,2)),VALUE(MID(IFERROR(INDEX($A413:$Y413,MATCH(Lists!$J$3,$A$1:$Y$1,0)),""),9,2)))),""))</f>
        <v/>
      </c>
      <c r="AH413" s="22">
        <f>IF(AE413="",0,1)</f>
        <v/>
      </c>
    </row>
    <row r="414">
      <c r="Z414" s="28" t="n"/>
      <c r="AA414" s="23" t="n"/>
      <c r="AB414" s="23" t="n"/>
      <c r="AC414" s="31" t="n"/>
      <c r="AD414" s="28" t="n"/>
      <c r="AE414" s="22">
        <f>IF(COUNTA($A414:$Y414)=0,"",IF(IFERROR(IF(TRIM(IFERROR(INDEX($A414:$Y414,MATCH(Lists!$J$4,$A$1:$Y$1,0)),"")&amp;"")="0","",TRIM(IFERROR(INDEX($A414:$Y414,MATCH(Lists!$J$4,$A$1:$Y$1,0)),"")&amp;"")),"")&lt;&gt;"",LOWER(IFERROR(IF(TRIM(IFERROR(INDEX($A414:$Y414,MATCH(Lists!$J$4,$A$1:$Y$1,0)),"")&amp;"")="0","",TRIM(IFERROR(INDEX($A414:$Y414,MATCH(Lists!$J$4,$A$1:$Y$1,0)),"")&amp;"")),"")),IF(IFERROR(IF(TRIM(IFERROR(INDEX($A414:$Y414,MATCH(Lists!$J$5,$A$1:$Y$1,0)),"")&amp;"")="0","",TRIM(IFERROR(INDEX($A414:$Y414,MATCH(Lists!$J$5,$A$1:$Y$1,0)),"")&amp;"")),"")&lt;&gt;"",IFERROR(IF(TRIM(IFERROR(INDEX($A414:$Y414,MATCH(Lists!$J$5,$A$1:$Y$1,0)),"")&amp;"")="0","",TRIM(IFERROR(INDEX($A414:$Y414,MATCH(Lists!$J$5,$A$1:$Y$1,0)),"")&amp;"")),""),"(unknown)")))</f>
        <v/>
      </c>
      <c r="AF414" s="22">
        <f>IF(AE414="","",IF(IFERROR(IF(TRIM(IFERROR(INDEX($A414:$Y414,MATCH(Lists!$J$6,$A$1:$Y$1,0)),"")&amp;"")="0","",TRIM(IFERROR(INDEX($A414:$Y414,MATCH(Lists!$J$6,$A$1:$Y$1,0)),"")&amp;"")),"")=Lists!$J$7,1,0))</f>
        <v/>
      </c>
      <c r="AG414" s="30">
        <f>IF(AE414="","",IFERROR(IF(ISNUMBER(IFERROR(INDEX($A414:$Y414,MATCH(Lists!$J$3,$A$1:$Y$1,0)),"")),INT(IFERROR(INDEX($A414:$Y414,MATCH(Lists!$J$3,$A$1:$Y$1,0)),"")),DATE(VALUE(LEFT(IFERROR(INDEX($A414:$Y414,MATCH(Lists!$J$3,$A$1:$Y$1,0)),""),4)),VALUE(MID(IFERROR(INDEX($A414:$Y414,MATCH(Lists!$J$3,$A$1:$Y$1,0)),""),6,2)),VALUE(MID(IFERROR(INDEX($A414:$Y414,MATCH(Lists!$J$3,$A$1:$Y$1,0)),""),9,2)))),""))</f>
        <v/>
      </c>
      <c r="AH414" s="22">
        <f>IF(AE414="",0,1)</f>
        <v/>
      </c>
    </row>
    <row r="415">
      <c r="Z415" s="28" t="n"/>
      <c r="AA415" s="23" t="n"/>
      <c r="AB415" s="23" t="n"/>
      <c r="AC415" s="31" t="n"/>
      <c r="AD415" s="28" t="n"/>
      <c r="AE415" s="22">
        <f>IF(COUNTA($A415:$Y415)=0,"",IF(IFERROR(IF(TRIM(IFERROR(INDEX($A415:$Y415,MATCH(Lists!$J$4,$A$1:$Y$1,0)),"")&amp;"")="0","",TRIM(IFERROR(INDEX($A415:$Y415,MATCH(Lists!$J$4,$A$1:$Y$1,0)),"")&amp;"")),"")&lt;&gt;"",LOWER(IFERROR(IF(TRIM(IFERROR(INDEX($A415:$Y415,MATCH(Lists!$J$4,$A$1:$Y$1,0)),"")&amp;"")="0","",TRIM(IFERROR(INDEX($A415:$Y415,MATCH(Lists!$J$4,$A$1:$Y$1,0)),"")&amp;"")),"")),IF(IFERROR(IF(TRIM(IFERROR(INDEX($A415:$Y415,MATCH(Lists!$J$5,$A$1:$Y$1,0)),"")&amp;"")="0","",TRIM(IFERROR(INDEX($A415:$Y415,MATCH(Lists!$J$5,$A$1:$Y$1,0)),"")&amp;"")),"")&lt;&gt;"",IFERROR(IF(TRIM(IFERROR(INDEX($A415:$Y415,MATCH(Lists!$J$5,$A$1:$Y$1,0)),"")&amp;"")="0","",TRIM(IFERROR(INDEX($A415:$Y415,MATCH(Lists!$J$5,$A$1:$Y$1,0)),"")&amp;"")),""),"(unknown)")))</f>
        <v/>
      </c>
      <c r="AF415" s="22">
        <f>IF(AE415="","",IF(IFERROR(IF(TRIM(IFERROR(INDEX($A415:$Y415,MATCH(Lists!$J$6,$A$1:$Y$1,0)),"")&amp;"")="0","",TRIM(IFERROR(INDEX($A415:$Y415,MATCH(Lists!$J$6,$A$1:$Y$1,0)),"")&amp;"")),"")=Lists!$J$7,1,0))</f>
        <v/>
      </c>
      <c r="AG415" s="30">
        <f>IF(AE415="","",IFERROR(IF(ISNUMBER(IFERROR(INDEX($A415:$Y415,MATCH(Lists!$J$3,$A$1:$Y$1,0)),"")),INT(IFERROR(INDEX($A415:$Y415,MATCH(Lists!$J$3,$A$1:$Y$1,0)),"")),DATE(VALUE(LEFT(IFERROR(INDEX($A415:$Y415,MATCH(Lists!$J$3,$A$1:$Y$1,0)),""),4)),VALUE(MID(IFERROR(INDEX($A415:$Y415,MATCH(Lists!$J$3,$A$1:$Y$1,0)),""),6,2)),VALUE(MID(IFERROR(INDEX($A415:$Y415,MATCH(Lists!$J$3,$A$1:$Y$1,0)),""),9,2)))),""))</f>
        <v/>
      </c>
      <c r="AH415" s="22">
        <f>IF(AE415="",0,1)</f>
        <v/>
      </c>
    </row>
    <row r="416">
      <c r="Z416" s="28" t="n"/>
      <c r="AA416" s="23" t="n"/>
      <c r="AB416" s="23" t="n"/>
      <c r="AC416" s="31" t="n"/>
      <c r="AD416" s="28" t="n"/>
      <c r="AE416" s="22">
        <f>IF(COUNTA($A416:$Y416)=0,"",IF(IFERROR(IF(TRIM(IFERROR(INDEX($A416:$Y416,MATCH(Lists!$J$4,$A$1:$Y$1,0)),"")&amp;"")="0","",TRIM(IFERROR(INDEX($A416:$Y416,MATCH(Lists!$J$4,$A$1:$Y$1,0)),"")&amp;"")),"")&lt;&gt;"",LOWER(IFERROR(IF(TRIM(IFERROR(INDEX($A416:$Y416,MATCH(Lists!$J$4,$A$1:$Y$1,0)),"")&amp;"")="0","",TRIM(IFERROR(INDEX($A416:$Y416,MATCH(Lists!$J$4,$A$1:$Y$1,0)),"")&amp;"")),"")),IF(IFERROR(IF(TRIM(IFERROR(INDEX($A416:$Y416,MATCH(Lists!$J$5,$A$1:$Y$1,0)),"")&amp;"")="0","",TRIM(IFERROR(INDEX($A416:$Y416,MATCH(Lists!$J$5,$A$1:$Y$1,0)),"")&amp;"")),"")&lt;&gt;"",IFERROR(IF(TRIM(IFERROR(INDEX($A416:$Y416,MATCH(Lists!$J$5,$A$1:$Y$1,0)),"")&amp;"")="0","",TRIM(IFERROR(INDEX($A416:$Y416,MATCH(Lists!$J$5,$A$1:$Y$1,0)),"")&amp;"")),""),"(unknown)")))</f>
        <v/>
      </c>
      <c r="AF416" s="22">
        <f>IF(AE416="","",IF(IFERROR(IF(TRIM(IFERROR(INDEX($A416:$Y416,MATCH(Lists!$J$6,$A$1:$Y$1,0)),"")&amp;"")="0","",TRIM(IFERROR(INDEX($A416:$Y416,MATCH(Lists!$J$6,$A$1:$Y$1,0)),"")&amp;"")),"")=Lists!$J$7,1,0))</f>
        <v/>
      </c>
      <c r="AG416" s="30">
        <f>IF(AE416="","",IFERROR(IF(ISNUMBER(IFERROR(INDEX($A416:$Y416,MATCH(Lists!$J$3,$A$1:$Y$1,0)),"")),INT(IFERROR(INDEX($A416:$Y416,MATCH(Lists!$J$3,$A$1:$Y$1,0)),"")),DATE(VALUE(LEFT(IFERROR(INDEX($A416:$Y416,MATCH(Lists!$J$3,$A$1:$Y$1,0)),""),4)),VALUE(MID(IFERROR(INDEX($A416:$Y416,MATCH(Lists!$J$3,$A$1:$Y$1,0)),""),6,2)),VALUE(MID(IFERROR(INDEX($A416:$Y416,MATCH(Lists!$J$3,$A$1:$Y$1,0)),""),9,2)))),""))</f>
        <v/>
      </c>
      <c r="AH416" s="22">
        <f>IF(AE416="",0,1)</f>
        <v/>
      </c>
    </row>
    <row r="417">
      <c r="Z417" s="28" t="n"/>
      <c r="AA417" s="23" t="n"/>
      <c r="AB417" s="23" t="n"/>
      <c r="AC417" s="31" t="n"/>
      <c r="AD417" s="28" t="n"/>
      <c r="AE417" s="22">
        <f>IF(COUNTA($A417:$Y417)=0,"",IF(IFERROR(IF(TRIM(IFERROR(INDEX($A417:$Y417,MATCH(Lists!$J$4,$A$1:$Y$1,0)),"")&amp;"")="0","",TRIM(IFERROR(INDEX($A417:$Y417,MATCH(Lists!$J$4,$A$1:$Y$1,0)),"")&amp;"")),"")&lt;&gt;"",LOWER(IFERROR(IF(TRIM(IFERROR(INDEX($A417:$Y417,MATCH(Lists!$J$4,$A$1:$Y$1,0)),"")&amp;"")="0","",TRIM(IFERROR(INDEX($A417:$Y417,MATCH(Lists!$J$4,$A$1:$Y$1,0)),"")&amp;"")),"")),IF(IFERROR(IF(TRIM(IFERROR(INDEX($A417:$Y417,MATCH(Lists!$J$5,$A$1:$Y$1,0)),"")&amp;"")="0","",TRIM(IFERROR(INDEX($A417:$Y417,MATCH(Lists!$J$5,$A$1:$Y$1,0)),"")&amp;"")),"")&lt;&gt;"",IFERROR(IF(TRIM(IFERROR(INDEX($A417:$Y417,MATCH(Lists!$J$5,$A$1:$Y$1,0)),"")&amp;"")="0","",TRIM(IFERROR(INDEX($A417:$Y417,MATCH(Lists!$J$5,$A$1:$Y$1,0)),"")&amp;"")),""),"(unknown)")))</f>
        <v/>
      </c>
      <c r="AF417" s="22">
        <f>IF(AE417="","",IF(IFERROR(IF(TRIM(IFERROR(INDEX($A417:$Y417,MATCH(Lists!$J$6,$A$1:$Y$1,0)),"")&amp;"")="0","",TRIM(IFERROR(INDEX($A417:$Y417,MATCH(Lists!$J$6,$A$1:$Y$1,0)),"")&amp;"")),"")=Lists!$J$7,1,0))</f>
        <v/>
      </c>
      <c r="AG417" s="30">
        <f>IF(AE417="","",IFERROR(IF(ISNUMBER(IFERROR(INDEX($A417:$Y417,MATCH(Lists!$J$3,$A$1:$Y$1,0)),"")),INT(IFERROR(INDEX($A417:$Y417,MATCH(Lists!$J$3,$A$1:$Y$1,0)),"")),DATE(VALUE(LEFT(IFERROR(INDEX($A417:$Y417,MATCH(Lists!$J$3,$A$1:$Y$1,0)),""),4)),VALUE(MID(IFERROR(INDEX($A417:$Y417,MATCH(Lists!$J$3,$A$1:$Y$1,0)),""),6,2)),VALUE(MID(IFERROR(INDEX($A417:$Y417,MATCH(Lists!$J$3,$A$1:$Y$1,0)),""),9,2)))),""))</f>
        <v/>
      </c>
      <c r="AH417" s="22">
        <f>IF(AE417="",0,1)</f>
        <v/>
      </c>
    </row>
    <row r="418">
      <c r="Z418" s="28" t="n"/>
      <c r="AA418" s="23" t="n"/>
      <c r="AB418" s="23" t="n"/>
      <c r="AC418" s="31" t="n"/>
      <c r="AD418" s="28" t="n"/>
      <c r="AE418" s="22">
        <f>IF(COUNTA($A418:$Y418)=0,"",IF(IFERROR(IF(TRIM(IFERROR(INDEX($A418:$Y418,MATCH(Lists!$J$4,$A$1:$Y$1,0)),"")&amp;"")="0","",TRIM(IFERROR(INDEX($A418:$Y418,MATCH(Lists!$J$4,$A$1:$Y$1,0)),"")&amp;"")),"")&lt;&gt;"",LOWER(IFERROR(IF(TRIM(IFERROR(INDEX($A418:$Y418,MATCH(Lists!$J$4,$A$1:$Y$1,0)),"")&amp;"")="0","",TRIM(IFERROR(INDEX($A418:$Y418,MATCH(Lists!$J$4,$A$1:$Y$1,0)),"")&amp;"")),"")),IF(IFERROR(IF(TRIM(IFERROR(INDEX($A418:$Y418,MATCH(Lists!$J$5,$A$1:$Y$1,0)),"")&amp;"")="0","",TRIM(IFERROR(INDEX($A418:$Y418,MATCH(Lists!$J$5,$A$1:$Y$1,0)),"")&amp;"")),"")&lt;&gt;"",IFERROR(IF(TRIM(IFERROR(INDEX($A418:$Y418,MATCH(Lists!$J$5,$A$1:$Y$1,0)),"")&amp;"")="0","",TRIM(IFERROR(INDEX($A418:$Y418,MATCH(Lists!$J$5,$A$1:$Y$1,0)),"")&amp;"")),""),"(unknown)")))</f>
        <v/>
      </c>
      <c r="AF418" s="22">
        <f>IF(AE418="","",IF(IFERROR(IF(TRIM(IFERROR(INDEX($A418:$Y418,MATCH(Lists!$J$6,$A$1:$Y$1,0)),"")&amp;"")="0","",TRIM(IFERROR(INDEX($A418:$Y418,MATCH(Lists!$J$6,$A$1:$Y$1,0)),"")&amp;"")),"")=Lists!$J$7,1,0))</f>
        <v/>
      </c>
      <c r="AG418" s="30">
        <f>IF(AE418="","",IFERROR(IF(ISNUMBER(IFERROR(INDEX($A418:$Y418,MATCH(Lists!$J$3,$A$1:$Y$1,0)),"")),INT(IFERROR(INDEX($A418:$Y418,MATCH(Lists!$J$3,$A$1:$Y$1,0)),"")),DATE(VALUE(LEFT(IFERROR(INDEX($A418:$Y418,MATCH(Lists!$J$3,$A$1:$Y$1,0)),""),4)),VALUE(MID(IFERROR(INDEX($A418:$Y418,MATCH(Lists!$J$3,$A$1:$Y$1,0)),""),6,2)),VALUE(MID(IFERROR(INDEX($A418:$Y418,MATCH(Lists!$J$3,$A$1:$Y$1,0)),""),9,2)))),""))</f>
        <v/>
      </c>
      <c r="AH418" s="22">
        <f>IF(AE418="",0,1)</f>
        <v/>
      </c>
    </row>
    <row r="419">
      <c r="Z419" s="28" t="n"/>
      <c r="AA419" s="23" t="n"/>
      <c r="AB419" s="23" t="n"/>
      <c r="AC419" s="31" t="n"/>
      <c r="AD419" s="28" t="n"/>
      <c r="AE419" s="22">
        <f>IF(COUNTA($A419:$Y419)=0,"",IF(IFERROR(IF(TRIM(IFERROR(INDEX($A419:$Y419,MATCH(Lists!$J$4,$A$1:$Y$1,0)),"")&amp;"")="0","",TRIM(IFERROR(INDEX($A419:$Y419,MATCH(Lists!$J$4,$A$1:$Y$1,0)),"")&amp;"")),"")&lt;&gt;"",LOWER(IFERROR(IF(TRIM(IFERROR(INDEX($A419:$Y419,MATCH(Lists!$J$4,$A$1:$Y$1,0)),"")&amp;"")="0","",TRIM(IFERROR(INDEX($A419:$Y419,MATCH(Lists!$J$4,$A$1:$Y$1,0)),"")&amp;"")),"")),IF(IFERROR(IF(TRIM(IFERROR(INDEX($A419:$Y419,MATCH(Lists!$J$5,$A$1:$Y$1,0)),"")&amp;"")="0","",TRIM(IFERROR(INDEX($A419:$Y419,MATCH(Lists!$J$5,$A$1:$Y$1,0)),"")&amp;"")),"")&lt;&gt;"",IFERROR(IF(TRIM(IFERROR(INDEX($A419:$Y419,MATCH(Lists!$J$5,$A$1:$Y$1,0)),"")&amp;"")="0","",TRIM(IFERROR(INDEX($A419:$Y419,MATCH(Lists!$J$5,$A$1:$Y$1,0)),"")&amp;"")),""),"(unknown)")))</f>
        <v/>
      </c>
      <c r="AF419" s="22">
        <f>IF(AE419="","",IF(IFERROR(IF(TRIM(IFERROR(INDEX($A419:$Y419,MATCH(Lists!$J$6,$A$1:$Y$1,0)),"")&amp;"")="0","",TRIM(IFERROR(INDEX($A419:$Y419,MATCH(Lists!$J$6,$A$1:$Y$1,0)),"")&amp;"")),"")=Lists!$J$7,1,0))</f>
        <v/>
      </c>
      <c r="AG419" s="30">
        <f>IF(AE419="","",IFERROR(IF(ISNUMBER(IFERROR(INDEX($A419:$Y419,MATCH(Lists!$J$3,$A$1:$Y$1,0)),"")),INT(IFERROR(INDEX($A419:$Y419,MATCH(Lists!$J$3,$A$1:$Y$1,0)),"")),DATE(VALUE(LEFT(IFERROR(INDEX($A419:$Y419,MATCH(Lists!$J$3,$A$1:$Y$1,0)),""),4)),VALUE(MID(IFERROR(INDEX($A419:$Y419,MATCH(Lists!$J$3,$A$1:$Y$1,0)),""),6,2)),VALUE(MID(IFERROR(INDEX($A419:$Y419,MATCH(Lists!$J$3,$A$1:$Y$1,0)),""),9,2)))),""))</f>
        <v/>
      </c>
      <c r="AH419" s="22">
        <f>IF(AE419="",0,1)</f>
        <v/>
      </c>
    </row>
    <row r="420">
      <c r="Z420" s="28" t="n"/>
      <c r="AA420" s="23" t="n"/>
      <c r="AB420" s="23" t="n"/>
      <c r="AC420" s="31" t="n"/>
      <c r="AD420" s="28" t="n"/>
      <c r="AE420" s="22">
        <f>IF(COUNTA($A420:$Y420)=0,"",IF(IFERROR(IF(TRIM(IFERROR(INDEX($A420:$Y420,MATCH(Lists!$J$4,$A$1:$Y$1,0)),"")&amp;"")="0","",TRIM(IFERROR(INDEX($A420:$Y420,MATCH(Lists!$J$4,$A$1:$Y$1,0)),"")&amp;"")),"")&lt;&gt;"",LOWER(IFERROR(IF(TRIM(IFERROR(INDEX($A420:$Y420,MATCH(Lists!$J$4,$A$1:$Y$1,0)),"")&amp;"")="0","",TRIM(IFERROR(INDEX($A420:$Y420,MATCH(Lists!$J$4,$A$1:$Y$1,0)),"")&amp;"")),"")),IF(IFERROR(IF(TRIM(IFERROR(INDEX($A420:$Y420,MATCH(Lists!$J$5,$A$1:$Y$1,0)),"")&amp;"")="0","",TRIM(IFERROR(INDEX($A420:$Y420,MATCH(Lists!$J$5,$A$1:$Y$1,0)),"")&amp;"")),"")&lt;&gt;"",IFERROR(IF(TRIM(IFERROR(INDEX($A420:$Y420,MATCH(Lists!$J$5,$A$1:$Y$1,0)),"")&amp;"")="0","",TRIM(IFERROR(INDEX($A420:$Y420,MATCH(Lists!$J$5,$A$1:$Y$1,0)),"")&amp;"")),""),"(unknown)")))</f>
        <v/>
      </c>
      <c r="AF420" s="22">
        <f>IF(AE420="","",IF(IFERROR(IF(TRIM(IFERROR(INDEX($A420:$Y420,MATCH(Lists!$J$6,$A$1:$Y$1,0)),"")&amp;"")="0","",TRIM(IFERROR(INDEX($A420:$Y420,MATCH(Lists!$J$6,$A$1:$Y$1,0)),"")&amp;"")),"")=Lists!$J$7,1,0))</f>
        <v/>
      </c>
      <c r="AG420" s="30">
        <f>IF(AE420="","",IFERROR(IF(ISNUMBER(IFERROR(INDEX($A420:$Y420,MATCH(Lists!$J$3,$A$1:$Y$1,0)),"")),INT(IFERROR(INDEX($A420:$Y420,MATCH(Lists!$J$3,$A$1:$Y$1,0)),"")),DATE(VALUE(LEFT(IFERROR(INDEX($A420:$Y420,MATCH(Lists!$J$3,$A$1:$Y$1,0)),""),4)),VALUE(MID(IFERROR(INDEX($A420:$Y420,MATCH(Lists!$J$3,$A$1:$Y$1,0)),""),6,2)),VALUE(MID(IFERROR(INDEX($A420:$Y420,MATCH(Lists!$J$3,$A$1:$Y$1,0)),""),9,2)))),""))</f>
        <v/>
      </c>
      <c r="AH420" s="22">
        <f>IF(AE420="",0,1)</f>
        <v/>
      </c>
    </row>
    <row r="421">
      <c r="Z421" s="28" t="n"/>
      <c r="AA421" s="23" t="n"/>
      <c r="AB421" s="23" t="n"/>
      <c r="AC421" s="31" t="n"/>
      <c r="AD421" s="28" t="n"/>
      <c r="AE421" s="22">
        <f>IF(COUNTA($A421:$Y421)=0,"",IF(IFERROR(IF(TRIM(IFERROR(INDEX($A421:$Y421,MATCH(Lists!$J$4,$A$1:$Y$1,0)),"")&amp;"")="0","",TRIM(IFERROR(INDEX($A421:$Y421,MATCH(Lists!$J$4,$A$1:$Y$1,0)),"")&amp;"")),"")&lt;&gt;"",LOWER(IFERROR(IF(TRIM(IFERROR(INDEX($A421:$Y421,MATCH(Lists!$J$4,$A$1:$Y$1,0)),"")&amp;"")="0","",TRIM(IFERROR(INDEX($A421:$Y421,MATCH(Lists!$J$4,$A$1:$Y$1,0)),"")&amp;"")),"")),IF(IFERROR(IF(TRIM(IFERROR(INDEX($A421:$Y421,MATCH(Lists!$J$5,$A$1:$Y$1,0)),"")&amp;"")="0","",TRIM(IFERROR(INDEX($A421:$Y421,MATCH(Lists!$J$5,$A$1:$Y$1,0)),"")&amp;"")),"")&lt;&gt;"",IFERROR(IF(TRIM(IFERROR(INDEX($A421:$Y421,MATCH(Lists!$J$5,$A$1:$Y$1,0)),"")&amp;"")="0","",TRIM(IFERROR(INDEX($A421:$Y421,MATCH(Lists!$J$5,$A$1:$Y$1,0)),"")&amp;"")),""),"(unknown)")))</f>
        <v/>
      </c>
      <c r="AF421" s="22">
        <f>IF(AE421="","",IF(IFERROR(IF(TRIM(IFERROR(INDEX($A421:$Y421,MATCH(Lists!$J$6,$A$1:$Y$1,0)),"")&amp;"")="0","",TRIM(IFERROR(INDEX($A421:$Y421,MATCH(Lists!$J$6,$A$1:$Y$1,0)),"")&amp;"")),"")=Lists!$J$7,1,0))</f>
        <v/>
      </c>
      <c r="AG421" s="30">
        <f>IF(AE421="","",IFERROR(IF(ISNUMBER(IFERROR(INDEX($A421:$Y421,MATCH(Lists!$J$3,$A$1:$Y$1,0)),"")),INT(IFERROR(INDEX($A421:$Y421,MATCH(Lists!$J$3,$A$1:$Y$1,0)),"")),DATE(VALUE(LEFT(IFERROR(INDEX($A421:$Y421,MATCH(Lists!$J$3,$A$1:$Y$1,0)),""),4)),VALUE(MID(IFERROR(INDEX($A421:$Y421,MATCH(Lists!$J$3,$A$1:$Y$1,0)),""),6,2)),VALUE(MID(IFERROR(INDEX($A421:$Y421,MATCH(Lists!$J$3,$A$1:$Y$1,0)),""),9,2)))),""))</f>
        <v/>
      </c>
      <c r="AH421" s="22">
        <f>IF(AE421="",0,1)</f>
        <v/>
      </c>
    </row>
    <row r="422">
      <c r="Z422" s="28" t="n"/>
      <c r="AA422" s="23" t="n"/>
      <c r="AB422" s="23" t="n"/>
      <c r="AC422" s="31" t="n"/>
      <c r="AD422" s="28" t="n"/>
      <c r="AE422" s="22">
        <f>IF(COUNTA($A422:$Y422)=0,"",IF(IFERROR(IF(TRIM(IFERROR(INDEX($A422:$Y422,MATCH(Lists!$J$4,$A$1:$Y$1,0)),"")&amp;"")="0","",TRIM(IFERROR(INDEX($A422:$Y422,MATCH(Lists!$J$4,$A$1:$Y$1,0)),"")&amp;"")),"")&lt;&gt;"",LOWER(IFERROR(IF(TRIM(IFERROR(INDEX($A422:$Y422,MATCH(Lists!$J$4,$A$1:$Y$1,0)),"")&amp;"")="0","",TRIM(IFERROR(INDEX($A422:$Y422,MATCH(Lists!$J$4,$A$1:$Y$1,0)),"")&amp;"")),"")),IF(IFERROR(IF(TRIM(IFERROR(INDEX($A422:$Y422,MATCH(Lists!$J$5,$A$1:$Y$1,0)),"")&amp;"")="0","",TRIM(IFERROR(INDEX($A422:$Y422,MATCH(Lists!$J$5,$A$1:$Y$1,0)),"")&amp;"")),"")&lt;&gt;"",IFERROR(IF(TRIM(IFERROR(INDEX($A422:$Y422,MATCH(Lists!$J$5,$A$1:$Y$1,0)),"")&amp;"")="0","",TRIM(IFERROR(INDEX($A422:$Y422,MATCH(Lists!$J$5,$A$1:$Y$1,0)),"")&amp;"")),""),"(unknown)")))</f>
        <v/>
      </c>
      <c r="AF422" s="22">
        <f>IF(AE422="","",IF(IFERROR(IF(TRIM(IFERROR(INDEX($A422:$Y422,MATCH(Lists!$J$6,$A$1:$Y$1,0)),"")&amp;"")="0","",TRIM(IFERROR(INDEX($A422:$Y422,MATCH(Lists!$J$6,$A$1:$Y$1,0)),"")&amp;"")),"")=Lists!$J$7,1,0))</f>
        <v/>
      </c>
      <c r="AG422" s="30">
        <f>IF(AE422="","",IFERROR(IF(ISNUMBER(IFERROR(INDEX($A422:$Y422,MATCH(Lists!$J$3,$A$1:$Y$1,0)),"")),INT(IFERROR(INDEX($A422:$Y422,MATCH(Lists!$J$3,$A$1:$Y$1,0)),"")),DATE(VALUE(LEFT(IFERROR(INDEX($A422:$Y422,MATCH(Lists!$J$3,$A$1:$Y$1,0)),""),4)),VALUE(MID(IFERROR(INDEX($A422:$Y422,MATCH(Lists!$J$3,$A$1:$Y$1,0)),""),6,2)),VALUE(MID(IFERROR(INDEX($A422:$Y422,MATCH(Lists!$J$3,$A$1:$Y$1,0)),""),9,2)))),""))</f>
        <v/>
      </c>
      <c r="AH422" s="22">
        <f>IF(AE422="",0,1)</f>
        <v/>
      </c>
    </row>
    <row r="423">
      <c r="Z423" s="28" t="n"/>
      <c r="AA423" s="23" t="n"/>
      <c r="AB423" s="23" t="n"/>
      <c r="AC423" s="31" t="n"/>
      <c r="AD423" s="28" t="n"/>
      <c r="AE423" s="22">
        <f>IF(COUNTA($A423:$Y423)=0,"",IF(IFERROR(IF(TRIM(IFERROR(INDEX($A423:$Y423,MATCH(Lists!$J$4,$A$1:$Y$1,0)),"")&amp;"")="0","",TRIM(IFERROR(INDEX($A423:$Y423,MATCH(Lists!$J$4,$A$1:$Y$1,0)),"")&amp;"")),"")&lt;&gt;"",LOWER(IFERROR(IF(TRIM(IFERROR(INDEX($A423:$Y423,MATCH(Lists!$J$4,$A$1:$Y$1,0)),"")&amp;"")="0","",TRIM(IFERROR(INDEX($A423:$Y423,MATCH(Lists!$J$4,$A$1:$Y$1,0)),"")&amp;"")),"")),IF(IFERROR(IF(TRIM(IFERROR(INDEX($A423:$Y423,MATCH(Lists!$J$5,$A$1:$Y$1,0)),"")&amp;"")="0","",TRIM(IFERROR(INDEX($A423:$Y423,MATCH(Lists!$J$5,$A$1:$Y$1,0)),"")&amp;"")),"")&lt;&gt;"",IFERROR(IF(TRIM(IFERROR(INDEX($A423:$Y423,MATCH(Lists!$J$5,$A$1:$Y$1,0)),"")&amp;"")="0","",TRIM(IFERROR(INDEX($A423:$Y423,MATCH(Lists!$J$5,$A$1:$Y$1,0)),"")&amp;"")),""),"(unknown)")))</f>
        <v/>
      </c>
      <c r="AF423" s="22">
        <f>IF(AE423="","",IF(IFERROR(IF(TRIM(IFERROR(INDEX($A423:$Y423,MATCH(Lists!$J$6,$A$1:$Y$1,0)),"")&amp;"")="0","",TRIM(IFERROR(INDEX($A423:$Y423,MATCH(Lists!$J$6,$A$1:$Y$1,0)),"")&amp;"")),"")=Lists!$J$7,1,0))</f>
        <v/>
      </c>
      <c r="AG423" s="30">
        <f>IF(AE423="","",IFERROR(IF(ISNUMBER(IFERROR(INDEX($A423:$Y423,MATCH(Lists!$J$3,$A$1:$Y$1,0)),"")),INT(IFERROR(INDEX($A423:$Y423,MATCH(Lists!$J$3,$A$1:$Y$1,0)),"")),DATE(VALUE(LEFT(IFERROR(INDEX($A423:$Y423,MATCH(Lists!$J$3,$A$1:$Y$1,0)),""),4)),VALUE(MID(IFERROR(INDEX($A423:$Y423,MATCH(Lists!$J$3,$A$1:$Y$1,0)),""),6,2)),VALUE(MID(IFERROR(INDEX($A423:$Y423,MATCH(Lists!$J$3,$A$1:$Y$1,0)),""),9,2)))),""))</f>
        <v/>
      </c>
      <c r="AH423" s="22">
        <f>IF(AE423="",0,1)</f>
        <v/>
      </c>
    </row>
    <row r="424">
      <c r="Z424" s="28" t="n"/>
      <c r="AA424" s="23" t="n"/>
      <c r="AB424" s="23" t="n"/>
      <c r="AC424" s="31" t="n"/>
      <c r="AD424" s="28" t="n"/>
      <c r="AE424" s="22">
        <f>IF(COUNTA($A424:$Y424)=0,"",IF(IFERROR(IF(TRIM(IFERROR(INDEX($A424:$Y424,MATCH(Lists!$J$4,$A$1:$Y$1,0)),"")&amp;"")="0","",TRIM(IFERROR(INDEX($A424:$Y424,MATCH(Lists!$J$4,$A$1:$Y$1,0)),"")&amp;"")),"")&lt;&gt;"",LOWER(IFERROR(IF(TRIM(IFERROR(INDEX($A424:$Y424,MATCH(Lists!$J$4,$A$1:$Y$1,0)),"")&amp;"")="0","",TRIM(IFERROR(INDEX($A424:$Y424,MATCH(Lists!$J$4,$A$1:$Y$1,0)),"")&amp;"")),"")),IF(IFERROR(IF(TRIM(IFERROR(INDEX($A424:$Y424,MATCH(Lists!$J$5,$A$1:$Y$1,0)),"")&amp;"")="0","",TRIM(IFERROR(INDEX($A424:$Y424,MATCH(Lists!$J$5,$A$1:$Y$1,0)),"")&amp;"")),"")&lt;&gt;"",IFERROR(IF(TRIM(IFERROR(INDEX($A424:$Y424,MATCH(Lists!$J$5,$A$1:$Y$1,0)),"")&amp;"")="0","",TRIM(IFERROR(INDEX($A424:$Y424,MATCH(Lists!$J$5,$A$1:$Y$1,0)),"")&amp;"")),""),"(unknown)")))</f>
        <v/>
      </c>
      <c r="AF424" s="22">
        <f>IF(AE424="","",IF(IFERROR(IF(TRIM(IFERROR(INDEX($A424:$Y424,MATCH(Lists!$J$6,$A$1:$Y$1,0)),"")&amp;"")="0","",TRIM(IFERROR(INDEX($A424:$Y424,MATCH(Lists!$J$6,$A$1:$Y$1,0)),"")&amp;"")),"")=Lists!$J$7,1,0))</f>
        <v/>
      </c>
      <c r="AG424" s="30">
        <f>IF(AE424="","",IFERROR(IF(ISNUMBER(IFERROR(INDEX($A424:$Y424,MATCH(Lists!$J$3,$A$1:$Y$1,0)),"")),INT(IFERROR(INDEX($A424:$Y424,MATCH(Lists!$J$3,$A$1:$Y$1,0)),"")),DATE(VALUE(LEFT(IFERROR(INDEX($A424:$Y424,MATCH(Lists!$J$3,$A$1:$Y$1,0)),""),4)),VALUE(MID(IFERROR(INDEX($A424:$Y424,MATCH(Lists!$J$3,$A$1:$Y$1,0)),""),6,2)),VALUE(MID(IFERROR(INDEX($A424:$Y424,MATCH(Lists!$J$3,$A$1:$Y$1,0)),""),9,2)))),""))</f>
        <v/>
      </c>
      <c r="AH424" s="22">
        <f>IF(AE424="",0,1)</f>
        <v/>
      </c>
    </row>
    <row r="425">
      <c r="Z425" s="28" t="n"/>
      <c r="AA425" s="23" t="n"/>
      <c r="AB425" s="23" t="n"/>
      <c r="AC425" s="31" t="n"/>
      <c r="AD425" s="28" t="n"/>
      <c r="AE425" s="22">
        <f>IF(COUNTA($A425:$Y425)=0,"",IF(IFERROR(IF(TRIM(IFERROR(INDEX($A425:$Y425,MATCH(Lists!$J$4,$A$1:$Y$1,0)),"")&amp;"")="0","",TRIM(IFERROR(INDEX($A425:$Y425,MATCH(Lists!$J$4,$A$1:$Y$1,0)),"")&amp;"")),"")&lt;&gt;"",LOWER(IFERROR(IF(TRIM(IFERROR(INDEX($A425:$Y425,MATCH(Lists!$J$4,$A$1:$Y$1,0)),"")&amp;"")="0","",TRIM(IFERROR(INDEX($A425:$Y425,MATCH(Lists!$J$4,$A$1:$Y$1,0)),"")&amp;"")),"")),IF(IFERROR(IF(TRIM(IFERROR(INDEX($A425:$Y425,MATCH(Lists!$J$5,$A$1:$Y$1,0)),"")&amp;"")="0","",TRIM(IFERROR(INDEX($A425:$Y425,MATCH(Lists!$J$5,$A$1:$Y$1,0)),"")&amp;"")),"")&lt;&gt;"",IFERROR(IF(TRIM(IFERROR(INDEX($A425:$Y425,MATCH(Lists!$J$5,$A$1:$Y$1,0)),"")&amp;"")="0","",TRIM(IFERROR(INDEX($A425:$Y425,MATCH(Lists!$J$5,$A$1:$Y$1,0)),"")&amp;"")),""),"(unknown)")))</f>
        <v/>
      </c>
      <c r="AF425" s="22">
        <f>IF(AE425="","",IF(IFERROR(IF(TRIM(IFERROR(INDEX($A425:$Y425,MATCH(Lists!$J$6,$A$1:$Y$1,0)),"")&amp;"")="0","",TRIM(IFERROR(INDEX($A425:$Y425,MATCH(Lists!$J$6,$A$1:$Y$1,0)),"")&amp;"")),"")=Lists!$J$7,1,0))</f>
        <v/>
      </c>
      <c r="AG425" s="30">
        <f>IF(AE425="","",IFERROR(IF(ISNUMBER(IFERROR(INDEX($A425:$Y425,MATCH(Lists!$J$3,$A$1:$Y$1,0)),"")),INT(IFERROR(INDEX($A425:$Y425,MATCH(Lists!$J$3,$A$1:$Y$1,0)),"")),DATE(VALUE(LEFT(IFERROR(INDEX($A425:$Y425,MATCH(Lists!$J$3,$A$1:$Y$1,0)),""),4)),VALUE(MID(IFERROR(INDEX($A425:$Y425,MATCH(Lists!$J$3,$A$1:$Y$1,0)),""),6,2)),VALUE(MID(IFERROR(INDEX($A425:$Y425,MATCH(Lists!$J$3,$A$1:$Y$1,0)),""),9,2)))),""))</f>
        <v/>
      </c>
      <c r="AH425" s="22">
        <f>IF(AE425="",0,1)</f>
        <v/>
      </c>
    </row>
    <row r="426">
      <c r="Z426" s="28" t="n"/>
      <c r="AA426" s="23" t="n"/>
      <c r="AB426" s="23" t="n"/>
      <c r="AC426" s="31" t="n"/>
      <c r="AD426" s="28" t="n"/>
      <c r="AE426" s="22">
        <f>IF(COUNTA($A426:$Y426)=0,"",IF(IFERROR(IF(TRIM(IFERROR(INDEX($A426:$Y426,MATCH(Lists!$J$4,$A$1:$Y$1,0)),"")&amp;"")="0","",TRIM(IFERROR(INDEX($A426:$Y426,MATCH(Lists!$J$4,$A$1:$Y$1,0)),"")&amp;"")),"")&lt;&gt;"",LOWER(IFERROR(IF(TRIM(IFERROR(INDEX($A426:$Y426,MATCH(Lists!$J$4,$A$1:$Y$1,0)),"")&amp;"")="0","",TRIM(IFERROR(INDEX($A426:$Y426,MATCH(Lists!$J$4,$A$1:$Y$1,0)),"")&amp;"")),"")),IF(IFERROR(IF(TRIM(IFERROR(INDEX($A426:$Y426,MATCH(Lists!$J$5,$A$1:$Y$1,0)),"")&amp;"")="0","",TRIM(IFERROR(INDEX($A426:$Y426,MATCH(Lists!$J$5,$A$1:$Y$1,0)),"")&amp;"")),"")&lt;&gt;"",IFERROR(IF(TRIM(IFERROR(INDEX($A426:$Y426,MATCH(Lists!$J$5,$A$1:$Y$1,0)),"")&amp;"")="0","",TRIM(IFERROR(INDEX($A426:$Y426,MATCH(Lists!$J$5,$A$1:$Y$1,0)),"")&amp;"")),""),"(unknown)")))</f>
        <v/>
      </c>
      <c r="AF426" s="22">
        <f>IF(AE426="","",IF(IFERROR(IF(TRIM(IFERROR(INDEX($A426:$Y426,MATCH(Lists!$J$6,$A$1:$Y$1,0)),"")&amp;"")="0","",TRIM(IFERROR(INDEX($A426:$Y426,MATCH(Lists!$J$6,$A$1:$Y$1,0)),"")&amp;"")),"")=Lists!$J$7,1,0))</f>
        <v/>
      </c>
      <c r="AG426" s="30">
        <f>IF(AE426="","",IFERROR(IF(ISNUMBER(IFERROR(INDEX($A426:$Y426,MATCH(Lists!$J$3,$A$1:$Y$1,0)),"")),INT(IFERROR(INDEX($A426:$Y426,MATCH(Lists!$J$3,$A$1:$Y$1,0)),"")),DATE(VALUE(LEFT(IFERROR(INDEX($A426:$Y426,MATCH(Lists!$J$3,$A$1:$Y$1,0)),""),4)),VALUE(MID(IFERROR(INDEX($A426:$Y426,MATCH(Lists!$J$3,$A$1:$Y$1,0)),""),6,2)),VALUE(MID(IFERROR(INDEX($A426:$Y426,MATCH(Lists!$J$3,$A$1:$Y$1,0)),""),9,2)))),""))</f>
        <v/>
      </c>
      <c r="AH426" s="22">
        <f>IF(AE426="",0,1)</f>
        <v/>
      </c>
    </row>
    <row r="427">
      <c r="Z427" s="28" t="n"/>
      <c r="AA427" s="23" t="n"/>
      <c r="AB427" s="23" t="n"/>
      <c r="AC427" s="31" t="n"/>
      <c r="AD427" s="28" t="n"/>
      <c r="AE427" s="22">
        <f>IF(COUNTA($A427:$Y427)=0,"",IF(IFERROR(IF(TRIM(IFERROR(INDEX($A427:$Y427,MATCH(Lists!$J$4,$A$1:$Y$1,0)),"")&amp;"")="0","",TRIM(IFERROR(INDEX($A427:$Y427,MATCH(Lists!$J$4,$A$1:$Y$1,0)),"")&amp;"")),"")&lt;&gt;"",LOWER(IFERROR(IF(TRIM(IFERROR(INDEX($A427:$Y427,MATCH(Lists!$J$4,$A$1:$Y$1,0)),"")&amp;"")="0","",TRIM(IFERROR(INDEX($A427:$Y427,MATCH(Lists!$J$4,$A$1:$Y$1,0)),"")&amp;"")),"")),IF(IFERROR(IF(TRIM(IFERROR(INDEX($A427:$Y427,MATCH(Lists!$J$5,$A$1:$Y$1,0)),"")&amp;"")="0","",TRIM(IFERROR(INDEX($A427:$Y427,MATCH(Lists!$J$5,$A$1:$Y$1,0)),"")&amp;"")),"")&lt;&gt;"",IFERROR(IF(TRIM(IFERROR(INDEX($A427:$Y427,MATCH(Lists!$J$5,$A$1:$Y$1,0)),"")&amp;"")="0","",TRIM(IFERROR(INDEX($A427:$Y427,MATCH(Lists!$J$5,$A$1:$Y$1,0)),"")&amp;"")),""),"(unknown)")))</f>
        <v/>
      </c>
      <c r="AF427" s="22">
        <f>IF(AE427="","",IF(IFERROR(IF(TRIM(IFERROR(INDEX($A427:$Y427,MATCH(Lists!$J$6,$A$1:$Y$1,0)),"")&amp;"")="0","",TRIM(IFERROR(INDEX($A427:$Y427,MATCH(Lists!$J$6,$A$1:$Y$1,0)),"")&amp;"")),"")=Lists!$J$7,1,0))</f>
        <v/>
      </c>
      <c r="AG427" s="30">
        <f>IF(AE427="","",IFERROR(IF(ISNUMBER(IFERROR(INDEX($A427:$Y427,MATCH(Lists!$J$3,$A$1:$Y$1,0)),"")),INT(IFERROR(INDEX($A427:$Y427,MATCH(Lists!$J$3,$A$1:$Y$1,0)),"")),DATE(VALUE(LEFT(IFERROR(INDEX($A427:$Y427,MATCH(Lists!$J$3,$A$1:$Y$1,0)),""),4)),VALUE(MID(IFERROR(INDEX($A427:$Y427,MATCH(Lists!$J$3,$A$1:$Y$1,0)),""),6,2)),VALUE(MID(IFERROR(INDEX($A427:$Y427,MATCH(Lists!$J$3,$A$1:$Y$1,0)),""),9,2)))),""))</f>
        <v/>
      </c>
      <c r="AH427" s="22">
        <f>IF(AE427="",0,1)</f>
        <v/>
      </c>
    </row>
    <row r="428">
      <c r="Z428" s="28" t="n"/>
      <c r="AA428" s="23" t="n"/>
      <c r="AB428" s="23" t="n"/>
      <c r="AC428" s="31" t="n"/>
      <c r="AD428" s="28" t="n"/>
      <c r="AE428" s="22">
        <f>IF(COUNTA($A428:$Y428)=0,"",IF(IFERROR(IF(TRIM(IFERROR(INDEX($A428:$Y428,MATCH(Lists!$J$4,$A$1:$Y$1,0)),"")&amp;"")="0","",TRIM(IFERROR(INDEX($A428:$Y428,MATCH(Lists!$J$4,$A$1:$Y$1,0)),"")&amp;"")),"")&lt;&gt;"",LOWER(IFERROR(IF(TRIM(IFERROR(INDEX($A428:$Y428,MATCH(Lists!$J$4,$A$1:$Y$1,0)),"")&amp;"")="0","",TRIM(IFERROR(INDEX($A428:$Y428,MATCH(Lists!$J$4,$A$1:$Y$1,0)),"")&amp;"")),"")),IF(IFERROR(IF(TRIM(IFERROR(INDEX($A428:$Y428,MATCH(Lists!$J$5,$A$1:$Y$1,0)),"")&amp;"")="0","",TRIM(IFERROR(INDEX($A428:$Y428,MATCH(Lists!$J$5,$A$1:$Y$1,0)),"")&amp;"")),"")&lt;&gt;"",IFERROR(IF(TRIM(IFERROR(INDEX($A428:$Y428,MATCH(Lists!$J$5,$A$1:$Y$1,0)),"")&amp;"")="0","",TRIM(IFERROR(INDEX($A428:$Y428,MATCH(Lists!$J$5,$A$1:$Y$1,0)),"")&amp;"")),""),"(unknown)")))</f>
        <v/>
      </c>
      <c r="AF428" s="22">
        <f>IF(AE428="","",IF(IFERROR(IF(TRIM(IFERROR(INDEX($A428:$Y428,MATCH(Lists!$J$6,$A$1:$Y$1,0)),"")&amp;"")="0","",TRIM(IFERROR(INDEX($A428:$Y428,MATCH(Lists!$J$6,$A$1:$Y$1,0)),"")&amp;"")),"")=Lists!$J$7,1,0))</f>
        <v/>
      </c>
      <c r="AG428" s="30">
        <f>IF(AE428="","",IFERROR(IF(ISNUMBER(IFERROR(INDEX($A428:$Y428,MATCH(Lists!$J$3,$A$1:$Y$1,0)),"")),INT(IFERROR(INDEX($A428:$Y428,MATCH(Lists!$J$3,$A$1:$Y$1,0)),"")),DATE(VALUE(LEFT(IFERROR(INDEX($A428:$Y428,MATCH(Lists!$J$3,$A$1:$Y$1,0)),""),4)),VALUE(MID(IFERROR(INDEX($A428:$Y428,MATCH(Lists!$J$3,$A$1:$Y$1,0)),""),6,2)),VALUE(MID(IFERROR(INDEX($A428:$Y428,MATCH(Lists!$J$3,$A$1:$Y$1,0)),""),9,2)))),""))</f>
        <v/>
      </c>
      <c r="AH428" s="22">
        <f>IF(AE428="",0,1)</f>
        <v/>
      </c>
    </row>
    <row r="429">
      <c r="Z429" s="28" t="n"/>
      <c r="AA429" s="23" t="n"/>
      <c r="AB429" s="23" t="n"/>
      <c r="AC429" s="31" t="n"/>
      <c r="AD429" s="28" t="n"/>
      <c r="AE429" s="22">
        <f>IF(COUNTA($A429:$Y429)=0,"",IF(IFERROR(IF(TRIM(IFERROR(INDEX($A429:$Y429,MATCH(Lists!$J$4,$A$1:$Y$1,0)),"")&amp;"")="0","",TRIM(IFERROR(INDEX($A429:$Y429,MATCH(Lists!$J$4,$A$1:$Y$1,0)),"")&amp;"")),"")&lt;&gt;"",LOWER(IFERROR(IF(TRIM(IFERROR(INDEX($A429:$Y429,MATCH(Lists!$J$4,$A$1:$Y$1,0)),"")&amp;"")="0","",TRIM(IFERROR(INDEX($A429:$Y429,MATCH(Lists!$J$4,$A$1:$Y$1,0)),"")&amp;"")),"")),IF(IFERROR(IF(TRIM(IFERROR(INDEX($A429:$Y429,MATCH(Lists!$J$5,$A$1:$Y$1,0)),"")&amp;"")="0","",TRIM(IFERROR(INDEX($A429:$Y429,MATCH(Lists!$J$5,$A$1:$Y$1,0)),"")&amp;"")),"")&lt;&gt;"",IFERROR(IF(TRIM(IFERROR(INDEX($A429:$Y429,MATCH(Lists!$J$5,$A$1:$Y$1,0)),"")&amp;"")="0","",TRIM(IFERROR(INDEX($A429:$Y429,MATCH(Lists!$J$5,$A$1:$Y$1,0)),"")&amp;"")),""),"(unknown)")))</f>
        <v/>
      </c>
      <c r="AF429" s="22">
        <f>IF(AE429="","",IF(IFERROR(IF(TRIM(IFERROR(INDEX($A429:$Y429,MATCH(Lists!$J$6,$A$1:$Y$1,0)),"")&amp;"")="0","",TRIM(IFERROR(INDEX($A429:$Y429,MATCH(Lists!$J$6,$A$1:$Y$1,0)),"")&amp;"")),"")=Lists!$J$7,1,0))</f>
        <v/>
      </c>
      <c r="AG429" s="30">
        <f>IF(AE429="","",IFERROR(IF(ISNUMBER(IFERROR(INDEX($A429:$Y429,MATCH(Lists!$J$3,$A$1:$Y$1,0)),"")),INT(IFERROR(INDEX($A429:$Y429,MATCH(Lists!$J$3,$A$1:$Y$1,0)),"")),DATE(VALUE(LEFT(IFERROR(INDEX($A429:$Y429,MATCH(Lists!$J$3,$A$1:$Y$1,0)),""),4)),VALUE(MID(IFERROR(INDEX($A429:$Y429,MATCH(Lists!$J$3,$A$1:$Y$1,0)),""),6,2)),VALUE(MID(IFERROR(INDEX($A429:$Y429,MATCH(Lists!$J$3,$A$1:$Y$1,0)),""),9,2)))),""))</f>
        <v/>
      </c>
      <c r="AH429" s="22">
        <f>IF(AE429="",0,1)</f>
        <v/>
      </c>
    </row>
    <row r="430">
      <c r="Z430" s="28" t="n"/>
      <c r="AA430" s="23" t="n"/>
      <c r="AB430" s="23" t="n"/>
      <c r="AC430" s="31" t="n"/>
      <c r="AD430" s="28" t="n"/>
      <c r="AE430" s="22">
        <f>IF(COUNTA($A430:$Y430)=0,"",IF(IFERROR(IF(TRIM(IFERROR(INDEX($A430:$Y430,MATCH(Lists!$J$4,$A$1:$Y$1,0)),"")&amp;"")="0","",TRIM(IFERROR(INDEX($A430:$Y430,MATCH(Lists!$J$4,$A$1:$Y$1,0)),"")&amp;"")),"")&lt;&gt;"",LOWER(IFERROR(IF(TRIM(IFERROR(INDEX($A430:$Y430,MATCH(Lists!$J$4,$A$1:$Y$1,0)),"")&amp;"")="0","",TRIM(IFERROR(INDEX($A430:$Y430,MATCH(Lists!$J$4,$A$1:$Y$1,0)),"")&amp;"")),"")),IF(IFERROR(IF(TRIM(IFERROR(INDEX($A430:$Y430,MATCH(Lists!$J$5,$A$1:$Y$1,0)),"")&amp;"")="0","",TRIM(IFERROR(INDEX($A430:$Y430,MATCH(Lists!$J$5,$A$1:$Y$1,0)),"")&amp;"")),"")&lt;&gt;"",IFERROR(IF(TRIM(IFERROR(INDEX($A430:$Y430,MATCH(Lists!$J$5,$A$1:$Y$1,0)),"")&amp;"")="0","",TRIM(IFERROR(INDEX($A430:$Y430,MATCH(Lists!$J$5,$A$1:$Y$1,0)),"")&amp;"")),""),"(unknown)")))</f>
        <v/>
      </c>
      <c r="AF430" s="22">
        <f>IF(AE430="","",IF(IFERROR(IF(TRIM(IFERROR(INDEX($A430:$Y430,MATCH(Lists!$J$6,$A$1:$Y$1,0)),"")&amp;"")="0","",TRIM(IFERROR(INDEX($A430:$Y430,MATCH(Lists!$J$6,$A$1:$Y$1,0)),"")&amp;"")),"")=Lists!$J$7,1,0))</f>
        <v/>
      </c>
      <c r="AG430" s="30">
        <f>IF(AE430="","",IFERROR(IF(ISNUMBER(IFERROR(INDEX($A430:$Y430,MATCH(Lists!$J$3,$A$1:$Y$1,0)),"")),INT(IFERROR(INDEX($A430:$Y430,MATCH(Lists!$J$3,$A$1:$Y$1,0)),"")),DATE(VALUE(LEFT(IFERROR(INDEX($A430:$Y430,MATCH(Lists!$J$3,$A$1:$Y$1,0)),""),4)),VALUE(MID(IFERROR(INDEX($A430:$Y430,MATCH(Lists!$J$3,$A$1:$Y$1,0)),""),6,2)),VALUE(MID(IFERROR(INDEX($A430:$Y430,MATCH(Lists!$J$3,$A$1:$Y$1,0)),""),9,2)))),""))</f>
        <v/>
      </c>
      <c r="AH430" s="22">
        <f>IF(AE430="",0,1)</f>
        <v/>
      </c>
    </row>
    <row r="431">
      <c r="Z431" s="28" t="n"/>
      <c r="AA431" s="23" t="n"/>
      <c r="AB431" s="23" t="n"/>
      <c r="AC431" s="31" t="n"/>
      <c r="AD431" s="28" t="n"/>
      <c r="AE431" s="22">
        <f>IF(COUNTA($A431:$Y431)=0,"",IF(IFERROR(IF(TRIM(IFERROR(INDEX($A431:$Y431,MATCH(Lists!$J$4,$A$1:$Y$1,0)),"")&amp;"")="0","",TRIM(IFERROR(INDEX($A431:$Y431,MATCH(Lists!$J$4,$A$1:$Y$1,0)),"")&amp;"")),"")&lt;&gt;"",LOWER(IFERROR(IF(TRIM(IFERROR(INDEX($A431:$Y431,MATCH(Lists!$J$4,$A$1:$Y$1,0)),"")&amp;"")="0","",TRIM(IFERROR(INDEX($A431:$Y431,MATCH(Lists!$J$4,$A$1:$Y$1,0)),"")&amp;"")),"")),IF(IFERROR(IF(TRIM(IFERROR(INDEX($A431:$Y431,MATCH(Lists!$J$5,$A$1:$Y$1,0)),"")&amp;"")="0","",TRIM(IFERROR(INDEX($A431:$Y431,MATCH(Lists!$J$5,$A$1:$Y$1,0)),"")&amp;"")),"")&lt;&gt;"",IFERROR(IF(TRIM(IFERROR(INDEX($A431:$Y431,MATCH(Lists!$J$5,$A$1:$Y$1,0)),"")&amp;"")="0","",TRIM(IFERROR(INDEX($A431:$Y431,MATCH(Lists!$J$5,$A$1:$Y$1,0)),"")&amp;"")),""),"(unknown)")))</f>
        <v/>
      </c>
      <c r="AF431" s="22">
        <f>IF(AE431="","",IF(IFERROR(IF(TRIM(IFERROR(INDEX($A431:$Y431,MATCH(Lists!$J$6,$A$1:$Y$1,0)),"")&amp;"")="0","",TRIM(IFERROR(INDEX($A431:$Y431,MATCH(Lists!$J$6,$A$1:$Y$1,0)),"")&amp;"")),"")=Lists!$J$7,1,0))</f>
        <v/>
      </c>
      <c r="AG431" s="30">
        <f>IF(AE431="","",IFERROR(IF(ISNUMBER(IFERROR(INDEX($A431:$Y431,MATCH(Lists!$J$3,$A$1:$Y$1,0)),"")),INT(IFERROR(INDEX($A431:$Y431,MATCH(Lists!$J$3,$A$1:$Y$1,0)),"")),DATE(VALUE(LEFT(IFERROR(INDEX($A431:$Y431,MATCH(Lists!$J$3,$A$1:$Y$1,0)),""),4)),VALUE(MID(IFERROR(INDEX($A431:$Y431,MATCH(Lists!$J$3,$A$1:$Y$1,0)),""),6,2)),VALUE(MID(IFERROR(INDEX($A431:$Y431,MATCH(Lists!$J$3,$A$1:$Y$1,0)),""),9,2)))),""))</f>
        <v/>
      </c>
      <c r="AH431" s="22">
        <f>IF(AE431="",0,1)</f>
        <v/>
      </c>
    </row>
    <row r="432">
      <c r="Z432" s="28" t="n"/>
      <c r="AA432" s="23" t="n"/>
      <c r="AB432" s="23" t="n"/>
      <c r="AC432" s="31" t="n"/>
      <c r="AD432" s="28" t="n"/>
      <c r="AE432" s="22">
        <f>IF(COUNTA($A432:$Y432)=0,"",IF(IFERROR(IF(TRIM(IFERROR(INDEX($A432:$Y432,MATCH(Lists!$J$4,$A$1:$Y$1,0)),"")&amp;"")="0","",TRIM(IFERROR(INDEX($A432:$Y432,MATCH(Lists!$J$4,$A$1:$Y$1,0)),"")&amp;"")),"")&lt;&gt;"",LOWER(IFERROR(IF(TRIM(IFERROR(INDEX($A432:$Y432,MATCH(Lists!$J$4,$A$1:$Y$1,0)),"")&amp;"")="0","",TRIM(IFERROR(INDEX($A432:$Y432,MATCH(Lists!$J$4,$A$1:$Y$1,0)),"")&amp;"")),"")),IF(IFERROR(IF(TRIM(IFERROR(INDEX($A432:$Y432,MATCH(Lists!$J$5,$A$1:$Y$1,0)),"")&amp;"")="0","",TRIM(IFERROR(INDEX($A432:$Y432,MATCH(Lists!$J$5,$A$1:$Y$1,0)),"")&amp;"")),"")&lt;&gt;"",IFERROR(IF(TRIM(IFERROR(INDEX($A432:$Y432,MATCH(Lists!$J$5,$A$1:$Y$1,0)),"")&amp;"")="0","",TRIM(IFERROR(INDEX($A432:$Y432,MATCH(Lists!$J$5,$A$1:$Y$1,0)),"")&amp;"")),""),"(unknown)")))</f>
        <v/>
      </c>
      <c r="AF432" s="22">
        <f>IF(AE432="","",IF(IFERROR(IF(TRIM(IFERROR(INDEX($A432:$Y432,MATCH(Lists!$J$6,$A$1:$Y$1,0)),"")&amp;"")="0","",TRIM(IFERROR(INDEX($A432:$Y432,MATCH(Lists!$J$6,$A$1:$Y$1,0)),"")&amp;"")),"")=Lists!$J$7,1,0))</f>
        <v/>
      </c>
      <c r="AG432" s="30">
        <f>IF(AE432="","",IFERROR(IF(ISNUMBER(IFERROR(INDEX($A432:$Y432,MATCH(Lists!$J$3,$A$1:$Y$1,0)),"")),INT(IFERROR(INDEX($A432:$Y432,MATCH(Lists!$J$3,$A$1:$Y$1,0)),"")),DATE(VALUE(LEFT(IFERROR(INDEX($A432:$Y432,MATCH(Lists!$J$3,$A$1:$Y$1,0)),""),4)),VALUE(MID(IFERROR(INDEX($A432:$Y432,MATCH(Lists!$J$3,$A$1:$Y$1,0)),""),6,2)),VALUE(MID(IFERROR(INDEX($A432:$Y432,MATCH(Lists!$J$3,$A$1:$Y$1,0)),""),9,2)))),""))</f>
        <v/>
      </c>
      <c r="AH432" s="22">
        <f>IF(AE432="",0,1)</f>
        <v/>
      </c>
    </row>
    <row r="433">
      <c r="Z433" s="28" t="n"/>
      <c r="AA433" s="23" t="n"/>
      <c r="AB433" s="23" t="n"/>
      <c r="AC433" s="31" t="n"/>
      <c r="AD433" s="28" t="n"/>
      <c r="AE433" s="22">
        <f>IF(COUNTA($A433:$Y433)=0,"",IF(IFERROR(IF(TRIM(IFERROR(INDEX($A433:$Y433,MATCH(Lists!$J$4,$A$1:$Y$1,0)),"")&amp;"")="0","",TRIM(IFERROR(INDEX($A433:$Y433,MATCH(Lists!$J$4,$A$1:$Y$1,0)),"")&amp;"")),"")&lt;&gt;"",LOWER(IFERROR(IF(TRIM(IFERROR(INDEX($A433:$Y433,MATCH(Lists!$J$4,$A$1:$Y$1,0)),"")&amp;"")="0","",TRIM(IFERROR(INDEX($A433:$Y433,MATCH(Lists!$J$4,$A$1:$Y$1,0)),"")&amp;"")),"")),IF(IFERROR(IF(TRIM(IFERROR(INDEX($A433:$Y433,MATCH(Lists!$J$5,$A$1:$Y$1,0)),"")&amp;"")="0","",TRIM(IFERROR(INDEX($A433:$Y433,MATCH(Lists!$J$5,$A$1:$Y$1,0)),"")&amp;"")),"")&lt;&gt;"",IFERROR(IF(TRIM(IFERROR(INDEX($A433:$Y433,MATCH(Lists!$J$5,$A$1:$Y$1,0)),"")&amp;"")="0","",TRIM(IFERROR(INDEX($A433:$Y433,MATCH(Lists!$J$5,$A$1:$Y$1,0)),"")&amp;"")),""),"(unknown)")))</f>
        <v/>
      </c>
      <c r="AF433" s="22">
        <f>IF(AE433="","",IF(IFERROR(IF(TRIM(IFERROR(INDEX($A433:$Y433,MATCH(Lists!$J$6,$A$1:$Y$1,0)),"")&amp;"")="0","",TRIM(IFERROR(INDEX($A433:$Y433,MATCH(Lists!$J$6,$A$1:$Y$1,0)),"")&amp;"")),"")=Lists!$J$7,1,0))</f>
        <v/>
      </c>
      <c r="AG433" s="30">
        <f>IF(AE433="","",IFERROR(IF(ISNUMBER(IFERROR(INDEX($A433:$Y433,MATCH(Lists!$J$3,$A$1:$Y$1,0)),"")),INT(IFERROR(INDEX($A433:$Y433,MATCH(Lists!$J$3,$A$1:$Y$1,0)),"")),DATE(VALUE(LEFT(IFERROR(INDEX($A433:$Y433,MATCH(Lists!$J$3,$A$1:$Y$1,0)),""),4)),VALUE(MID(IFERROR(INDEX($A433:$Y433,MATCH(Lists!$J$3,$A$1:$Y$1,0)),""),6,2)),VALUE(MID(IFERROR(INDEX($A433:$Y433,MATCH(Lists!$J$3,$A$1:$Y$1,0)),""),9,2)))),""))</f>
        <v/>
      </c>
      <c r="AH433" s="22">
        <f>IF(AE433="",0,1)</f>
        <v/>
      </c>
    </row>
    <row r="434">
      <c r="Z434" s="28" t="n"/>
      <c r="AA434" s="23" t="n"/>
      <c r="AB434" s="23" t="n"/>
      <c r="AC434" s="31" t="n"/>
      <c r="AD434" s="28" t="n"/>
      <c r="AE434" s="22">
        <f>IF(COUNTA($A434:$Y434)=0,"",IF(IFERROR(IF(TRIM(IFERROR(INDEX($A434:$Y434,MATCH(Lists!$J$4,$A$1:$Y$1,0)),"")&amp;"")="0","",TRIM(IFERROR(INDEX($A434:$Y434,MATCH(Lists!$J$4,$A$1:$Y$1,0)),"")&amp;"")),"")&lt;&gt;"",LOWER(IFERROR(IF(TRIM(IFERROR(INDEX($A434:$Y434,MATCH(Lists!$J$4,$A$1:$Y$1,0)),"")&amp;"")="0","",TRIM(IFERROR(INDEX($A434:$Y434,MATCH(Lists!$J$4,$A$1:$Y$1,0)),"")&amp;"")),"")),IF(IFERROR(IF(TRIM(IFERROR(INDEX($A434:$Y434,MATCH(Lists!$J$5,$A$1:$Y$1,0)),"")&amp;"")="0","",TRIM(IFERROR(INDEX($A434:$Y434,MATCH(Lists!$J$5,$A$1:$Y$1,0)),"")&amp;"")),"")&lt;&gt;"",IFERROR(IF(TRIM(IFERROR(INDEX($A434:$Y434,MATCH(Lists!$J$5,$A$1:$Y$1,0)),"")&amp;"")="0","",TRIM(IFERROR(INDEX($A434:$Y434,MATCH(Lists!$J$5,$A$1:$Y$1,0)),"")&amp;"")),""),"(unknown)")))</f>
        <v/>
      </c>
      <c r="AF434" s="22">
        <f>IF(AE434="","",IF(IFERROR(IF(TRIM(IFERROR(INDEX($A434:$Y434,MATCH(Lists!$J$6,$A$1:$Y$1,0)),"")&amp;"")="0","",TRIM(IFERROR(INDEX($A434:$Y434,MATCH(Lists!$J$6,$A$1:$Y$1,0)),"")&amp;"")),"")=Lists!$J$7,1,0))</f>
        <v/>
      </c>
      <c r="AG434" s="30">
        <f>IF(AE434="","",IFERROR(IF(ISNUMBER(IFERROR(INDEX($A434:$Y434,MATCH(Lists!$J$3,$A$1:$Y$1,0)),"")),INT(IFERROR(INDEX($A434:$Y434,MATCH(Lists!$J$3,$A$1:$Y$1,0)),"")),DATE(VALUE(LEFT(IFERROR(INDEX($A434:$Y434,MATCH(Lists!$J$3,$A$1:$Y$1,0)),""),4)),VALUE(MID(IFERROR(INDEX($A434:$Y434,MATCH(Lists!$J$3,$A$1:$Y$1,0)),""),6,2)),VALUE(MID(IFERROR(INDEX($A434:$Y434,MATCH(Lists!$J$3,$A$1:$Y$1,0)),""),9,2)))),""))</f>
        <v/>
      </c>
      <c r="AH434" s="22">
        <f>IF(AE434="",0,1)</f>
        <v/>
      </c>
    </row>
    <row r="435">
      <c r="Z435" s="28" t="n"/>
      <c r="AA435" s="23" t="n"/>
      <c r="AB435" s="23" t="n"/>
      <c r="AC435" s="31" t="n"/>
      <c r="AD435" s="28" t="n"/>
      <c r="AE435" s="22">
        <f>IF(COUNTA($A435:$Y435)=0,"",IF(IFERROR(IF(TRIM(IFERROR(INDEX($A435:$Y435,MATCH(Lists!$J$4,$A$1:$Y$1,0)),"")&amp;"")="0","",TRIM(IFERROR(INDEX($A435:$Y435,MATCH(Lists!$J$4,$A$1:$Y$1,0)),"")&amp;"")),"")&lt;&gt;"",LOWER(IFERROR(IF(TRIM(IFERROR(INDEX($A435:$Y435,MATCH(Lists!$J$4,$A$1:$Y$1,0)),"")&amp;"")="0","",TRIM(IFERROR(INDEX($A435:$Y435,MATCH(Lists!$J$4,$A$1:$Y$1,0)),"")&amp;"")),"")),IF(IFERROR(IF(TRIM(IFERROR(INDEX($A435:$Y435,MATCH(Lists!$J$5,$A$1:$Y$1,0)),"")&amp;"")="0","",TRIM(IFERROR(INDEX($A435:$Y435,MATCH(Lists!$J$5,$A$1:$Y$1,0)),"")&amp;"")),"")&lt;&gt;"",IFERROR(IF(TRIM(IFERROR(INDEX($A435:$Y435,MATCH(Lists!$J$5,$A$1:$Y$1,0)),"")&amp;"")="0","",TRIM(IFERROR(INDEX($A435:$Y435,MATCH(Lists!$J$5,$A$1:$Y$1,0)),"")&amp;"")),""),"(unknown)")))</f>
        <v/>
      </c>
      <c r="AF435" s="22">
        <f>IF(AE435="","",IF(IFERROR(IF(TRIM(IFERROR(INDEX($A435:$Y435,MATCH(Lists!$J$6,$A$1:$Y$1,0)),"")&amp;"")="0","",TRIM(IFERROR(INDEX($A435:$Y435,MATCH(Lists!$J$6,$A$1:$Y$1,0)),"")&amp;"")),"")=Lists!$J$7,1,0))</f>
        <v/>
      </c>
      <c r="AG435" s="30">
        <f>IF(AE435="","",IFERROR(IF(ISNUMBER(IFERROR(INDEX($A435:$Y435,MATCH(Lists!$J$3,$A$1:$Y$1,0)),"")),INT(IFERROR(INDEX($A435:$Y435,MATCH(Lists!$J$3,$A$1:$Y$1,0)),"")),DATE(VALUE(LEFT(IFERROR(INDEX($A435:$Y435,MATCH(Lists!$J$3,$A$1:$Y$1,0)),""),4)),VALUE(MID(IFERROR(INDEX($A435:$Y435,MATCH(Lists!$J$3,$A$1:$Y$1,0)),""),6,2)),VALUE(MID(IFERROR(INDEX($A435:$Y435,MATCH(Lists!$J$3,$A$1:$Y$1,0)),""),9,2)))),""))</f>
        <v/>
      </c>
      <c r="AH435" s="22">
        <f>IF(AE435="",0,1)</f>
        <v/>
      </c>
    </row>
    <row r="436">
      <c r="Z436" s="28" t="n"/>
      <c r="AA436" s="23" t="n"/>
      <c r="AB436" s="23" t="n"/>
      <c r="AC436" s="31" t="n"/>
      <c r="AD436" s="28" t="n"/>
      <c r="AE436" s="22">
        <f>IF(COUNTA($A436:$Y436)=0,"",IF(IFERROR(IF(TRIM(IFERROR(INDEX($A436:$Y436,MATCH(Lists!$J$4,$A$1:$Y$1,0)),"")&amp;"")="0","",TRIM(IFERROR(INDEX($A436:$Y436,MATCH(Lists!$J$4,$A$1:$Y$1,0)),"")&amp;"")),"")&lt;&gt;"",LOWER(IFERROR(IF(TRIM(IFERROR(INDEX($A436:$Y436,MATCH(Lists!$J$4,$A$1:$Y$1,0)),"")&amp;"")="0","",TRIM(IFERROR(INDEX($A436:$Y436,MATCH(Lists!$J$4,$A$1:$Y$1,0)),"")&amp;"")),"")),IF(IFERROR(IF(TRIM(IFERROR(INDEX($A436:$Y436,MATCH(Lists!$J$5,$A$1:$Y$1,0)),"")&amp;"")="0","",TRIM(IFERROR(INDEX($A436:$Y436,MATCH(Lists!$J$5,$A$1:$Y$1,0)),"")&amp;"")),"")&lt;&gt;"",IFERROR(IF(TRIM(IFERROR(INDEX($A436:$Y436,MATCH(Lists!$J$5,$A$1:$Y$1,0)),"")&amp;"")="0","",TRIM(IFERROR(INDEX($A436:$Y436,MATCH(Lists!$J$5,$A$1:$Y$1,0)),"")&amp;"")),""),"(unknown)")))</f>
        <v/>
      </c>
      <c r="AF436" s="22">
        <f>IF(AE436="","",IF(IFERROR(IF(TRIM(IFERROR(INDEX($A436:$Y436,MATCH(Lists!$J$6,$A$1:$Y$1,0)),"")&amp;"")="0","",TRIM(IFERROR(INDEX($A436:$Y436,MATCH(Lists!$J$6,$A$1:$Y$1,0)),"")&amp;"")),"")=Lists!$J$7,1,0))</f>
        <v/>
      </c>
      <c r="AG436" s="30">
        <f>IF(AE436="","",IFERROR(IF(ISNUMBER(IFERROR(INDEX($A436:$Y436,MATCH(Lists!$J$3,$A$1:$Y$1,0)),"")),INT(IFERROR(INDEX($A436:$Y436,MATCH(Lists!$J$3,$A$1:$Y$1,0)),"")),DATE(VALUE(LEFT(IFERROR(INDEX($A436:$Y436,MATCH(Lists!$J$3,$A$1:$Y$1,0)),""),4)),VALUE(MID(IFERROR(INDEX($A436:$Y436,MATCH(Lists!$J$3,$A$1:$Y$1,0)),""),6,2)),VALUE(MID(IFERROR(INDEX($A436:$Y436,MATCH(Lists!$J$3,$A$1:$Y$1,0)),""),9,2)))),""))</f>
        <v/>
      </c>
      <c r="AH436" s="22">
        <f>IF(AE436="",0,1)</f>
        <v/>
      </c>
    </row>
    <row r="437">
      <c r="Z437" s="28" t="n"/>
      <c r="AA437" s="23" t="n"/>
      <c r="AB437" s="23" t="n"/>
      <c r="AC437" s="31" t="n"/>
      <c r="AD437" s="28" t="n"/>
      <c r="AE437" s="22">
        <f>IF(COUNTA($A437:$Y437)=0,"",IF(IFERROR(IF(TRIM(IFERROR(INDEX($A437:$Y437,MATCH(Lists!$J$4,$A$1:$Y$1,0)),"")&amp;"")="0","",TRIM(IFERROR(INDEX($A437:$Y437,MATCH(Lists!$J$4,$A$1:$Y$1,0)),"")&amp;"")),"")&lt;&gt;"",LOWER(IFERROR(IF(TRIM(IFERROR(INDEX($A437:$Y437,MATCH(Lists!$J$4,$A$1:$Y$1,0)),"")&amp;"")="0","",TRIM(IFERROR(INDEX($A437:$Y437,MATCH(Lists!$J$4,$A$1:$Y$1,0)),"")&amp;"")),"")),IF(IFERROR(IF(TRIM(IFERROR(INDEX($A437:$Y437,MATCH(Lists!$J$5,$A$1:$Y$1,0)),"")&amp;"")="0","",TRIM(IFERROR(INDEX($A437:$Y437,MATCH(Lists!$J$5,$A$1:$Y$1,0)),"")&amp;"")),"")&lt;&gt;"",IFERROR(IF(TRIM(IFERROR(INDEX($A437:$Y437,MATCH(Lists!$J$5,$A$1:$Y$1,0)),"")&amp;"")="0","",TRIM(IFERROR(INDEX($A437:$Y437,MATCH(Lists!$J$5,$A$1:$Y$1,0)),"")&amp;"")),""),"(unknown)")))</f>
        <v/>
      </c>
      <c r="AF437" s="22">
        <f>IF(AE437="","",IF(IFERROR(IF(TRIM(IFERROR(INDEX($A437:$Y437,MATCH(Lists!$J$6,$A$1:$Y$1,0)),"")&amp;"")="0","",TRIM(IFERROR(INDEX($A437:$Y437,MATCH(Lists!$J$6,$A$1:$Y$1,0)),"")&amp;"")),"")=Lists!$J$7,1,0))</f>
        <v/>
      </c>
      <c r="AG437" s="30">
        <f>IF(AE437="","",IFERROR(IF(ISNUMBER(IFERROR(INDEX($A437:$Y437,MATCH(Lists!$J$3,$A$1:$Y$1,0)),"")),INT(IFERROR(INDEX($A437:$Y437,MATCH(Lists!$J$3,$A$1:$Y$1,0)),"")),DATE(VALUE(LEFT(IFERROR(INDEX($A437:$Y437,MATCH(Lists!$J$3,$A$1:$Y$1,0)),""),4)),VALUE(MID(IFERROR(INDEX($A437:$Y437,MATCH(Lists!$J$3,$A$1:$Y$1,0)),""),6,2)),VALUE(MID(IFERROR(INDEX($A437:$Y437,MATCH(Lists!$J$3,$A$1:$Y$1,0)),""),9,2)))),""))</f>
        <v/>
      </c>
      <c r="AH437" s="22">
        <f>IF(AE437="",0,1)</f>
        <v/>
      </c>
    </row>
    <row r="438">
      <c r="Z438" s="28" t="n"/>
      <c r="AA438" s="23" t="n"/>
      <c r="AB438" s="23" t="n"/>
      <c r="AC438" s="31" t="n"/>
      <c r="AD438" s="28" t="n"/>
      <c r="AE438" s="22">
        <f>IF(COUNTA($A438:$Y438)=0,"",IF(IFERROR(IF(TRIM(IFERROR(INDEX($A438:$Y438,MATCH(Lists!$J$4,$A$1:$Y$1,0)),"")&amp;"")="0","",TRIM(IFERROR(INDEX($A438:$Y438,MATCH(Lists!$J$4,$A$1:$Y$1,0)),"")&amp;"")),"")&lt;&gt;"",LOWER(IFERROR(IF(TRIM(IFERROR(INDEX($A438:$Y438,MATCH(Lists!$J$4,$A$1:$Y$1,0)),"")&amp;"")="0","",TRIM(IFERROR(INDEX($A438:$Y438,MATCH(Lists!$J$4,$A$1:$Y$1,0)),"")&amp;"")),"")),IF(IFERROR(IF(TRIM(IFERROR(INDEX($A438:$Y438,MATCH(Lists!$J$5,$A$1:$Y$1,0)),"")&amp;"")="0","",TRIM(IFERROR(INDEX($A438:$Y438,MATCH(Lists!$J$5,$A$1:$Y$1,0)),"")&amp;"")),"")&lt;&gt;"",IFERROR(IF(TRIM(IFERROR(INDEX($A438:$Y438,MATCH(Lists!$J$5,$A$1:$Y$1,0)),"")&amp;"")="0","",TRIM(IFERROR(INDEX($A438:$Y438,MATCH(Lists!$J$5,$A$1:$Y$1,0)),"")&amp;"")),""),"(unknown)")))</f>
        <v/>
      </c>
      <c r="AF438" s="22">
        <f>IF(AE438="","",IF(IFERROR(IF(TRIM(IFERROR(INDEX($A438:$Y438,MATCH(Lists!$J$6,$A$1:$Y$1,0)),"")&amp;"")="0","",TRIM(IFERROR(INDEX($A438:$Y438,MATCH(Lists!$J$6,$A$1:$Y$1,0)),"")&amp;"")),"")=Lists!$J$7,1,0))</f>
        <v/>
      </c>
      <c r="AG438" s="30">
        <f>IF(AE438="","",IFERROR(IF(ISNUMBER(IFERROR(INDEX($A438:$Y438,MATCH(Lists!$J$3,$A$1:$Y$1,0)),"")),INT(IFERROR(INDEX($A438:$Y438,MATCH(Lists!$J$3,$A$1:$Y$1,0)),"")),DATE(VALUE(LEFT(IFERROR(INDEX($A438:$Y438,MATCH(Lists!$J$3,$A$1:$Y$1,0)),""),4)),VALUE(MID(IFERROR(INDEX($A438:$Y438,MATCH(Lists!$J$3,$A$1:$Y$1,0)),""),6,2)),VALUE(MID(IFERROR(INDEX($A438:$Y438,MATCH(Lists!$J$3,$A$1:$Y$1,0)),""),9,2)))),""))</f>
        <v/>
      </c>
      <c r="AH438" s="22">
        <f>IF(AE438="",0,1)</f>
        <v/>
      </c>
    </row>
    <row r="439">
      <c r="Z439" s="28" t="n"/>
      <c r="AA439" s="23" t="n"/>
      <c r="AB439" s="23" t="n"/>
      <c r="AC439" s="31" t="n"/>
      <c r="AD439" s="28" t="n"/>
      <c r="AE439" s="22">
        <f>IF(COUNTA($A439:$Y439)=0,"",IF(IFERROR(IF(TRIM(IFERROR(INDEX($A439:$Y439,MATCH(Lists!$J$4,$A$1:$Y$1,0)),"")&amp;"")="0","",TRIM(IFERROR(INDEX($A439:$Y439,MATCH(Lists!$J$4,$A$1:$Y$1,0)),"")&amp;"")),"")&lt;&gt;"",LOWER(IFERROR(IF(TRIM(IFERROR(INDEX($A439:$Y439,MATCH(Lists!$J$4,$A$1:$Y$1,0)),"")&amp;"")="0","",TRIM(IFERROR(INDEX($A439:$Y439,MATCH(Lists!$J$4,$A$1:$Y$1,0)),"")&amp;"")),"")),IF(IFERROR(IF(TRIM(IFERROR(INDEX($A439:$Y439,MATCH(Lists!$J$5,$A$1:$Y$1,0)),"")&amp;"")="0","",TRIM(IFERROR(INDEX($A439:$Y439,MATCH(Lists!$J$5,$A$1:$Y$1,0)),"")&amp;"")),"")&lt;&gt;"",IFERROR(IF(TRIM(IFERROR(INDEX($A439:$Y439,MATCH(Lists!$J$5,$A$1:$Y$1,0)),"")&amp;"")="0","",TRIM(IFERROR(INDEX($A439:$Y439,MATCH(Lists!$J$5,$A$1:$Y$1,0)),"")&amp;"")),""),"(unknown)")))</f>
        <v/>
      </c>
      <c r="AF439" s="22">
        <f>IF(AE439="","",IF(IFERROR(IF(TRIM(IFERROR(INDEX($A439:$Y439,MATCH(Lists!$J$6,$A$1:$Y$1,0)),"")&amp;"")="0","",TRIM(IFERROR(INDEX($A439:$Y439,MATCH(Lists!$J$6,$A$1:$Y$1,0)),"")&amp;"")),"")=Lists!$J$7,1,0))</f>
        <v/>
      </c>
      <c r="AG439" s="30">
        <f>IF(AE439="","",IFERROR(IF(ISNUMBER(IFERROR(INDEX($A439:$Y439,MATCH(Lists!$J$3,$A$1:$Y$1,0)),"")),INT(IFERROR(INDEX($A439:$Y439,MATCH(Lists!$J$3,$A$1:$Y$1,0)),"")),DATE(VALUE(LEFT(IFERROR(INDEX($A439:$Y439,MATCH(Lists!$J$3,$A$1:$Y$1,0)),""),4)),VALUE(MID(IFERROR(INDEX($A439:$Y439,MATCH(Lists!$J$3,$A$1:$Y$1,0)),""),6,2)),VALUE(MID(IFERROR(INDEX($A439:$Y439,MATCH(Lists!$J$3,$A$1:$Y$1,0)),""),9,2)))),""))</f>
        <v/>
      </c>
      <c r="AH439" s="22">
        <f>IF(AE439="",0,1)</f>
        <v/>
      </c>
    </row>
    <row r="440">
      <c r="Z440" s="28" t="n"/>
      <c r="AA440" s="23" t="n"/>
      <c r="AB440" s="23" t="n"/>
      <c r="AC440" s="31" t="n"/>
      <c r="AD440" s="28" t="n"/>
      <c r="AE440" s="22">
        <f>IF(COUNTA($A440:$Y440)=0,"",IF(IFERROR(IF(TRIM(IFERROR(INDEX($A440:$Y440,MATCH(Lists!$J$4,$A$1:$Y$1,0)),"")&amp;"")="0","",TRIM(IFERROR(INDEX($A440:$Y440,MATCH(Lists!$J$4,$A$1:$Y$1,0)),"")&amp;"")),"")&lt;&gt;"",LOWER(IFERROR(IF(TRIM(IFERROR(INDEX($A440:$Y440,MATCH(Lists!$J$4,$A$1:$Y$1,0)),"")&amp;"")="0","",TRIM(IFERROR(INDEX($A440:$Y440,MATCH(Lists!$J$4,$A$1:$Y$1,0)),"")&amp;"")),"")),IF(IFERROR(IF(TRIM(IFERROR(INDEX($A440:$Y440,MATCH(Lists!$J$5,$A$1:$Y$1,0)),"")&amp;"")="0","",TRIM(IFERROR(INDEX($A440:$Y440,MATCH(Lists!$J$5,$A$1:$Y$1,0)),"")&amp;"")),"")&lt;&gt;"",IFERROR(IF(TRIM(IFERROR(INDEX($A440:$Y440,MATCH(Lists!$J$5,$A$1:$Y$1,0)),"")&amp;"")="0","",TRIM(IFERROR(INDEX($A440:$Y440,MATCH(Lists!$J$5,$A$1:$Y$1,0)),"")&amp;"")),""),"(unknown)")))</f>
        <v/>
      </c>
      <c r="AF440" s="22">
        <f>IF(AE440="","",IF(IFERROR(IF(TRIM(IFERROR(INDEX($A440:$Y440,MATCH(Lists!$J$6,$A$1:$Y$1,0)),"")&amp;"")="0","",TRIM(IFERROR(INDEX($A440:$Y440,MATCH(Lists!$J$6,$A$1:$Y$1,0)),"")&amp;"")),"")=Lists!$J$7,1,0))</f>
        <v/>
      </c>
      <c r="AG440" s="30">
        <f>IF(AE440="","",IFERROR(IF(ISNUMBER(IFERROR(INDEX($A440:$Y440,MATCH(Lists!$J$3,$A$1:$Y$1,0)),"")),INT(IFERROR(INDEX($A440:$Y440,MATCH(Lists!$J$3,$A$1:$Y$1,0)),"")),DATE(VALUE(LEFT(IFERROR(INDEX($A440:$Y440,MATCH(Lists!$J$3,$A$1:$Y$1,0)),""),4)),VALUE(MID(IFERROR(INDEX($A440:$Y440,MATCH(Lists!$J$3,$A$1:$Y$1,0)),""),6,2)),VALUE(MID(IFERROR(INDEX($A440:$Y440,MATCH(Lists!$J$3,$A$1:$Y$1,0)),""),9,2)))),""))</f>
        <v/>
      </c>
      <c r="AH440" s="22">
        <f>IF(AE440="",0,1)</f>
        <v/>
      </c>
    </row>
    <row r="441">
      <c r="Z441" s="28" t="n"/>
      <c r="AA441" s="23" t="n"/>
      <c r="AB441" s="23" t="n"/>
      <c r="AC441" s="31" t="n"/>
      <c r="AD441" s="28" t="n"/>
      <c r="AE441" s="22">
        <f>IF(COUNTA($A441:$Y441)=0,"",IF(IFERROR(IF(TRIM(IFERROR(INDEX($A441:$Y441,MATCH(Lists!$J$4,$A$1:$Y$1,0)),"")&amp;"")="0","",TRIM(IFERROR(INDEX($A441:$Y441,MATCH(Lists!$J$4,$A$1:$Y$1,0)),"")&amp;"")),"")&lt;&gt;"",LOWER(IFERROR(IF(TRIM(IFERROR(INDEX($A441:$Y441,MATCH(Lists!$J$4,$A$1:$Y$1,0)),"")&amp;"")="0","",TRIM(IFERROR(INDEX($A441:$Y441,MATCH(Lists!$J$4,$A$1:$Y$1,0)),"")&amp;"")),"")),IF(IFERROR(IF(TRIM(IFERROR(INDEX($A441:$Y441,MATCH(Lists!$J$5,$A$1:$Y$1,0)),"")&amp;"")="0","",TRIM(IFERROR(INDEX($A441:$Y441,MATCH(Lists!$J$5,$A$1:$Y$1,0)),"")&amp;"")),"")&lt;&gt;"",IFERROR(IF(TRIM(IFERROR(INDEX($A441:$Y441,MATCH(Lists!$J$5,$A$1:$Y$1,0)),"")&amp;"")="0","",TRIM(IFERROR(INDEX($A441:$Y441,MATCH(Lists!$J$5,$A$1:$Y$1,0)),"")&amp;"")),""),"(unknown)")))</f>
        <v/>
      </c>
      <c r="AF441" s="22">
        <f>IF(AE441="","",IF(IFERROR(IF(TRIM(IFERROR(INDEX($A441:$Y441,MATCH(Lists!$J$6,$A$1:$Y$1,0)),"")&amp;"")="0","",TRIM(IFERROR(INDEX($A441:$Y441,MATCH(Lists!$J$6,$A$1:$Y$1,0)),"")&amp;"")),"")=Lists!$J$7,1,0))</f>
        <v/>
      </c>
      <c r="AG441" s="30">
        <f>IF(AE441="","",IFERROR(IF(ISNUMBER(IFERROR(INDEX($A441:$Y441,MATCH(Lists!$J$3,$A$1:$Y$1,0)),"")),INT(IFERROR(INDEX($A441:$Y441,MATCH(Lists!$J$3,$A$1:$Y$1,0)),"")),DATE(VALUE(LEFT(IFERROR(INDEX($A441:$Y441,MATCH(Lists!$J$3,$A$1:$Y$1,0)),""),4)),VALUE(MID(IFERROR(INDEX($A441:$Y441,MATCH(Lists!$J$3,$A$1:$Y$1,0)),""),6,2)),VALUE(MID(IFERROR(INDEX($A441:$Y441,MATCH(Lists!$J$3,$A$1:$Y$1,0)),""),9,2)))),""))</f>
        <v/>
      </c>
      <c r="AH441" s="22">
        <f>IF(AE441="",0,1)</f>
        <v/>
      </c>
    </row>
    <row r="442">
      <c r="Z442" s="28" t="n"/>
      <c r="AA442" s="23" t="n"/>
      <c r="AB442" s="23" t="n"/>
      <c r="AC442" s="31" t="n"/>
      <c r="AD442" s="28" t="n"/>
      <c r="AE442" s="22">
        <f>IF(COUNTA($A442:$Y442)=0,"",IF(IFERROR(IF(TRIM(IFERROR(INDEX($A442:$Y442,MATCH(Lists!$J$4,$A$1:$Y$1,0)),"")&amp;"")="0","",TRIM(IFERROR(INDEX($A442:$Y442,MATCH(Lists!$J$4,$A$1:$Y$1,0)),"")&amp;"")),"")&lt;&gt;"",LOWER(IFERROR(IF(TRIM(IFERROR(INDEX($A442:$Y442,MATCH(Lists!$J$4,$A$1:$Y$1,0)),"")&amp;"")="0","",TRIM(IFERROR(INDEX($A442:$Y442,MATCH(Lists!$J$4,$A$1:$Y$1,0)),"")&amp;"")),"")),IF(IFERROR(IF(TRIM(IFERROR(INDEX($A442:$Y442,MATCH(Lists!$J$5,$A$1:$Y$1,0)),"")&amp;"")="0","",TRIM(IFERROR(INDEX($A442:$Y442,MATCH(Lists!$J$5,$A$1:$Y$1,0)),"")&amp;"")),"")&lt;&gt;"",IFERROR(IF(TRIM(IFERROR(INDEX($A442:$Y442,MATCH(Lists!$J$5,$A$1:$Y$1,0)),"")&amp;"")="0","",TRIM(IFERROR(INDEX($A442:$Y442,MATCH(Lists!$J$5,$A$1:$Y$1,0)),"")&amp;"")),""),"(unknown)")))</f>
        <v/>
      </c>
      <c r="AF442" s="22">
        <f>IF(AE442="","",IF(IFERROR(IF(TRIM(IFERROR(INDEX($A442:$Y442,MATCH(Lists!$J$6,$A$1:$Y$1,0)),"")&amp;"")="0","",TRIM(IFERROR(INDEX($A442:$Y442,MATCH(Lists!$J$6,$A$1:$Y$1,0)),"")&amp;"")),"")=Lists!$J$7,1,0))</f>
        <v/>
      </c>
      <c r="AG442" s="30">
        <f>IF(AE442="","",IFERROR(IF(ISNUMBER(IFERROR(INDEX($A442:$Y442,MATCH(Lists!$J$3,$A$1:$Y$1,0)),"")),INT(IFERROR(INDEX($A442:$Y442,MATCH(Lists!$J$3,$A$1:$Y$1,0)),"")),DATE(VALUE(LEFT(IFERROR(INDEX($A442:$Y442,MATCH(Lists!$J$3,$A$1:$Y$1,0)),""),4)),VALUE(MID(IFERROR(INDEX($A442:$Y442,MATCH(Lists!$J$3,$A$1:$Y$1,0)),""),6,2)),VALUE(MID(IFERROR(INDEX($A442:$Y442,MATCH(Lists!$J$3,$A$1:$Y$1,0)),""),9,2)))),""))</f>
        <v/>
      </c>
      <c r="AH442" s="22">
        <f>IF(AE442="",0,1)</f>
        <v/>
      </c>
    </row>
    <row r="443">
      <c r="Z443" s="28" t="n"/>
      <c r="AA443" s="23" t="n"/>
      <c r="AB443" s="23" t="n"/>
      <c r="AC443" s="31" t="n"/>
      <c r="AD443" s="28" t="n"/>
      <c r="AE443" s="22">
        <f>IF(COUNTA($A443:$Y443)=0,"",IF(IFERROR(IF(TRIM(IFERROR(INDEX($A443:$Y443,MATCH(Lists!$J$4,$A$1:$Y$1,0)),"")&amp;"")="0","",TRIM(IFERROR(INDEX($A443:$Y443,MATCH(Lists!$J$4,$A$1:$Y$1,0)),"")&amp;"")),"")&lt;&gt;"",LOWER(IFERROR(IF(TRIM(IFERROR(INDEX($A443:$Y443,MATCH(Lists!$J$4,$A$1:$Y$1,0)),"")&amp;"")="0","",TRIM(IFERROR(INDEX($A443:$Y443,MATCH(Lists!$J$4,$A$1:$Y$1,0)),"")&amp;"")),"")),IF(IFERROR(IF(TRIM(IFERROR(INDEX($A443:$Y443,MATCH(Lists!$J$5,$A$1:$Y$1,0)),"")&amp;"")="0","",TRIM(IFERROR(INDEX($A443:$Y443,MATCH(Lists!$J$5,$A$1:$Y$1,0)),"")&amp;"")),"")&lt;&gt;"",IFERROR(IF(TRIM(IFERROR(INDEX($A443:$Y443,MATCH(Lists!$J$5,$A$1:$Y$1,0)),"")&amp;"")="0","",TRIM(IFERROR(INDEX($A443:$Y443,MATCH(Lists!$J$5,$A$1:$Y$1,0)),"")&amp;"")),""),"(unknown)")))</f>
        <v/>
      </c>
      <c r="AF443" s="22">
        <f>IF(AE443="","",IF(IFERROR(IF(TRIM(IFERROR(INDEX($A443:$Y443,MATCH(Lists!$J$6,$A$1:$Y$1,0)),"")&amp;"")="0","",TRIM(IFERROR(INDEX($A443:$Y443,MATCH(Lists!$J$6,$A$1:$Y$1,0)),"")&amp;"")),"")=Lists!$J$7,1,0))</f>
        <v/>
      </c>
      <c r="AG443" s="30">
        <f>IF(AE443="","",IFERROR(IF(ISNUMBER(IFERROR(INDEX($A443:$Y443,MATCH(Lists!$J$3,$A$1:$Y$1,0)),"")),INT(IFERROR(INDEX($A443:$Y443,MATCH(Lists!$J$3,$A$1:$Y$1,0)),"")),DATE(VALUE(LEFT(IFERROR(INDEX($A443:$Y443,MATCH(Lists!$J$3,$A$1:$Y$1,0)),""),4)),VALUE(MID(IFERROR(INDEX($A443:$Y443,MATCH(Lists!$J$3,$A$1:$Y$1,0)),""),6,2)),VALUE(MID(IFERROR(INDEX($A443:$Y443,MATCH(Lists!$J$3,$A$1:$Y$1,0)),""),9,2)))),""))</f>
        <v/>
      </c>
      <c r="AH443" s="22">
        <f>IF(AE443="",0,1)</f>
        <v/>
      </c>
    </row>
    <row r="444">
      <c r="Z444" s="28" t="n"/>
      <c r="AA444" s="23" t="n"/>
      <c r="AB444" s="23" t="n"/>
      <c r="AC444" s="31" t="n"/>
      <c r="AD444" s="28" t="n"/>
      <c r="AE444" s="22">
        <f>IF(COUNTA($A444:$Y444)=0,"",IF(IFERROR(IF(TRIM(IFERROR(INDEX($A444:$Y444,MATCH(Lists!$J$4,$A$1:$Y$1,0)),"")&amp;"")="0","",TRIM(IFERROR(INDEX($A444:$Y444,MATCH(Lists!$J$4,$A$1:$Y$1,0)),"")&amp;"")),"")&lt;&gt;"",LOWER(IFERROR(IF(TRIM(IFERROR(INDEX($A444:$Y444,MATCH(Lists!$J$4,$A$1:$Y$1,0)),"")&amp;"")="0","",TRIM(IFERROR(INDEX($A444:$Y444,MATCH(Lists!$J$4,$A$1:$Y$1,0)),"")&amp;"")),"")),IF(IFERROR(IF(TRIM(IFERROR(INDEX($A444:$Y444,MATCH(Lists!$J$5,$A$1:$Y$1,0)),"")&amp;"")="0","",TRIM(IFERROR(INDEX($A444:$Y444,MATCH(Lists!$J$5,$A$1:$Y$1,0)),"")&amp;"")),"")&lt;&gt;"",IFERROR(IF(TRIM(IFERROR(INDEX($A444:$Y444,MATCH(Lists!$J$5,$A$1:$Y$1,0)),"")&amp;"")="0","",TRIM(IFERROR(INDEX($A444:$Y444,MATCH(Lists!$J$5,$A$1:$Y$1,0)),"")&amp;"")),""),"(unknown)")))</f>
        <v/>
      </c>
      <c r="AF444" s="22">
        <f>IF(AE444="","",IF(IFERROR(IF(TRIM(IFERROR(INDEX($A444:$Y444,MATCH(Lists!$J$6,$A$1:$Y$1,0)),"")&amp;"")="0","",TRIM(IFERROR(INDEX($A444:$Y444,MATCH(Lists!$J$6,$A$1:$Y$1,0)),"")&amp;"")),"")=Lists!$J$7,1,0))</f>
        <v/>
      </c>
      <c r="AG444" s="30">
        <f>IF(AE444="","",IFERROR(IF(ISNUMBER(IFERROR(INDEX($A444:$Y444,MATCH(Lists!$J$3,$A$1:$Y$1,0)),"")),INT(IFERROR(INDEX($A444:$Y444,MATCH(Lists!$J$3,$A$1:$Y$1,0)),"")),DATE(VALUE(LEFT(IFERROR(INDEX($A444:$Y444,MATCH(Lists!$J$3,$A$1:$Y$1,0)),""),4)),VALUE(MID(IFERROR(INDEX($A444:$Y444,MATCH(Lists!$J$3,$A$1:$Y$1,0)),""),6,2)),VALUE(MID(IFERROR(INDEX($A444:$Y444,MATCH(Lists!$J$3,$A$1:$Y$1,0)),""),9,2)))),""))</f>
        <v/>
      </c>
      <c r="AH444" s="22">
        <f>IF(AE444="",0,1)</f>
        <v/>
      </c>
    </row>
    <row r="445">
      <c r="Z445" s="28" t="n"/>
      <c r="AA445" s="23" t="n"/>
      <c r="AB445" s="23" t="n"/>
      <c r="AC445" s="31" t="n"/>
      <c r="AD445" s="28" t="n"/>
      <c r="AE445" s="22">
        <f>IF(COUNTA($A445:$Y445)=0,"",IF(IFERROR(IF(TRIM(IFERROR(INDEX($A445:$Y445,MATCH(Lists!$J$4,$A$1:$Y$1,0)),"")&amp;"")="0","",TRIM(IFERROR(INDEX($A445:$Y445,MATCH(Lists!$J$4,$A$1:$Y$1,0)),"")&amp;"")),"")&lt;&gt;"",LOWER(IFERROR(IF(TRIM(IFERROR(INDEX($A445:$Y445,MATCH(Lists!$J$4,$A$1:$Y$1,0)),"")&amp;"")="0","",TRIM(IFERROR(INDEX($A445:$Y445,MATCH(Lists!$J$4,$A$1:$Y$1,0)),"")&amp;"")),"")),IF(IFERROR(IF(TRIM(IFERROR(INDEX($A445:$Y445,MATCH(Lists!$J$5,$A$1:$Y$1,0)),"")&amp;"")="0","",TRIM(IFERROR(INDEX($A445:$Y445,MATCH(Lists!$J$5,$A$1:$Y$1,0)),"")&amp;"")),"")&lt;&gt;"",IFERROR(IF(TRIM(IFERROR(INDEX($A445:$Y445,MATCH(Lists!$J$5,$A$1:$Y$1,0)),"")&amp;"")="0","",TRIM(IFERROR(INDEX($A445:$Y445,MATCH(Lists!$J$5,$A$1:$Y$1,0)),"")&amp;"")),""),"(unknown)")))</f>
        <v/>
      </c>
      <c r="AF445" s="22">
        <f>IF(AE445="","",IF(IFERROR(IF(TRIM(IFERROR(INDEX($A445:$Y445,MATCH(Lists!$J$6,$A$1:$Y$1,0)),"")&amp;"")="0","",TRIM(IFERROR(INDEX($A445:$Y445,MATCH(Lists!$J$6,$A$1:$Y$1,0)),"")&amp;"")),"")=Lists!$J$7,1,0))</f>
        <v/>
      </c>
      <c r="AG445" s="30">
        <f>IF(AE445="","",IFERROR(IF(ISNUMBER(IFERROR(INDEX($A445:$Y445,MATCH(Lists!$J$3,$A$1:$Y$1,0)),"")),INT(IFERROR(INDEX($A445:$Y445,MATCH(Lists!$J$3,$A$1:$Y$1,0)),"")),DATE(VALUE(LEFT(IFERROR(INDEX($A445:$Y445,MATCH(Lists!$J$3,$A$1:$Y$1,0)),""),4)),VALUE(MID(IFERROR(INDEX($A445:$Y445,MATCH(Lists!$J$3,$A$1:$Y$1,0)),""),6,2)),VALUE(MID(IFERROR(INDEX($A445:$Y445,MATCH(Lists!$J$3,$A$1:$Y$1,0)),""),9,2)))),""))</f>
        <v/>
      </c>
      <c r="AH445" s="22">
        <f>IF(AE445="",0,1)</f>
        <v/>
      </c>
    </row>
    <row r="446">
      <c r="Z446" s="28" t="n"/>
      <c r="AA446" s="23" t="n"/>
      <c r="AB446" s="23" t="n"/>
      <c r="AC446" s="31" t="n"/>
      <c r="AD446" s="28" t="n"/>
      <c r="AE446" s="22">
        <f>IF(COUNTA($A446:$Y446)=0,"",IF(IFERROR(IF(TRIM(IFERROR(INDEX($A446:$Y446,MATCH(Lists!$J$4,$A$1:$Y$1,0)),"")&amp;"")="0","",TRIM(IFERROR(INDEX($A446:$Y446,MATCH(Lists!$J$4,$A$1:$Y$1,0)),"")&amp;"")),"")&lt;&gt;"",LOWER(IFERROR(IF(TRIM(IFERROR(INDEX($A446:$Y446,MATCH(Lists!$J$4,$A$1:$Y$1,0)),"")&amp;"")="0","",TRIM(IFERROR(INDEX($A446:$Y446,MATCH(Lists!$J$4,$A$1:$Y$1,0)),"")&amp;"")),"")),IF(IFERROR(IF(TRIM(IFERROR(INDEX($A446:$Y446,MATCH(Lists!$J$5,$A$1:$Y$1,0)),"")&amp;"")="0","",TRIM(IFERROR(INDEX($A446:$Y446,MATCH(Lists!$J$5,$A$1:$Y$1,0)),"")&amp;"")),"")&lt;&gt;"",IFERROR(IF(TRIM(IFERROR(INDEX($A446:$Y446,MATCH(Lists!$J$5,$A$1:$Y$1,0)),"")&amp;"")="0","",TRIM(IFERROR(INDEX($A446:$Y446,MATCH(Lists!$J$5,$A$1:$Y$1,0)),"")&amp;"")),""),"(unknown)")))</f>
        <v/>
      </c>
      <c r="AF446" s="22">
        <f>IF(AE446="","",IF(IFERROR(IF(TRIM(IFERROR(INDEX($A446:$Y446,MATCH(Lists!$J$6,$A$1:$Y$1,0)),"")&amp;"")="0","",TRIM(IFERROR(INDEX($A446:$Y446,MATCH(Lists!$J$6,$A$1:$Y$1,0)),"")&amp;"")),"")=Lists!$J$7,1,0))</f>
        <v/>
      </c>
      <c r="AG446" s="30">
        <f>IF(AE446="","",IFERROR(IF(ISNUMBER(IFERROR(INDEX($A446:$Y446,MATCH(Lists!$J$3,$A$1:$Y$1,0)),"")),INT(IFERROR(INDEX($A446:$Y446,MATCH(Lists!$J$3,$A$1:$Y$1,0)),"")),DATE(VALUE(LEFT(IFERROR(INDEX($A446:$Y446,MATCH(Lists!$J$3,$A$1:$Y$1,0)),""),4)),VALUE(MID(IFERROR(INDEX($A446:$Y446,MATCH(Lists!$J$3,$A$1:$Y$1,0)),""),6,2)),VALUE(MID(IFERROR(INDEX($A446:$Y446,MATCH(Lists!$J$3,$A$1:$Y$1,0)),""),9,2)))),""))</f>
        <v/>
      </c>
      <c r="AH446" s="22">
        <f>IF(AE446="",0,1)</f>
        <v/>
      </c>
    </row>
    <row r="447">
      <c r="Z447" s="28" t="n"/>
      <c r="AA447" s="23" t="n"/>
      <c r="AB447" s="23" t="n"/>
      <c r="AC447" s="31" t="n"/>
      <c r="AD447" s="28" t="n"/>
      <c r="AE447" s="22">
        <f>IF(COUNTA($A447:$Y447)=0,"",IF(IFERROR(IF(TRIM(IFERROR(INDEX($A447:$Y447,MATCH(Lists!$J$4,$A$1:$Y$1,0)),"")&amp;"")="0","",TRIM(IFERROR(INDEX($A447:$Y447,MATCH(Lists!$J$4,$A$1:$Y$1,0)),"")&amp;"")),"")&lt;&gt;"",LOWER(IFERROR(IF(TRIM(IFERROR(INDEX($A447:$Y447,MATCH(Lists!$J$4,$A$1:$Y$1,0)),"")&amp;"")="0","",TRIM(IFERROR(INDEX($A447:$Y447,MATCH(Lists!$J$4,$A$1:$Y$1,0)),"")&amp;"")),"")),IF(IFERROR(IF(TRIM(IFERROR(INDEX($A447:$Y447,MATCH(Lists!$J$5,$A$1:$Y$1,0)),"")&amp;"")="0","",TRIM(IFERROR(INDEX($A447:$Y447,MATCH(Lists!$J$5,$A$1:$Y$1,0)),"")&amp;"")),"")&lt;&gt;"",IFERROR(IF(TRIM(IFERROR(INDEX($A447:$Y447,MATCH(Lists!$J$5,$A$1:$Y$1,0)),"")&amp;"")="0","",TRIM(IFERROR(INDEX($A447:$Y447,MATCH(Lists!$J$5,$A$1:$Y$1,0)),"")&amp;"")),""),"(unknown)")))</f>
        <v/>
      </c>
      <c r="AF447" s="22">
        <f>IF(AE447="","",IF(IFERROR(IF(TRIM(IFERROR(INDEX($A447:$Y447,MATCH(Lists!$J$6,$A$1:$Y$1,0)),"")&amp;"")="0","",TRIM(IFERROR(INDEX($A447:$Y447,MATCH(Lists!$J$6,$A$1:$Y$1,0)),"")&amp;"")),"")=Lists!$J$7,1,0))</f>
        <v/>
      </c>
      <c r="AG447" s="30">
        <f>IF(AE447="","",IFERROR(IF(ISNUMBER(IFERROR(INDEX($A447:$Y447,MATCH(Lists!$J$3,$A$1:$Y$1,0)),"")),INT(IFERROR(INDEX($A447:$Y447,MATCH(Lists!$J$3,$A$1:$Y$1,0)),"")),DATE(VALUE(LEFT(IFERROR(INDEX($A447:$Y447,MATCH(Lists!$J$3,$A$1:$Y$1,0)),""),4)),VALUE(MID(IFERROR(INDEX($A447:$Y447,MATCH(Lists!$J$3,$A$1:$Y$1,0)),""),6,2)),VALUE(MID(IFERROR(INDEX($A447:$Y447,MATCH(Lists!$J$3,$A$1:$Y$1,0)),""),9,2)))),""))</f>
        <v/>
      </c>
      <c r="AH447" s="22">
        <f>IF(AE447="",0,1)</f>
        <v/>
      </c>
    </row>
    <row r="448">
      <c r="Z448" s="28" t="n"/>
      <c r="AA448" s="23" t="n"/>
      <c r="AB448" s="23" t="n"/>
      <c r="AC448" s="31" t="n"/>
      <c r="AD448" s="28" t="n"/>
      <c r="AE448" s="22">
        <f>IF(COUNTA($A448:$Y448)=0,"",IF(IFERROR(IF(TRIM(IFERROR(INDEX($A448:$Y448,MATCH(Lists!$J$4,$A$1:$Y$1,0)),"")&amp;"")="0","",TRIM(IFERROR(INDEX($A448:$Y448,MATCH(Lists!$J$4,$A$1:$Y$1,0)),"")&amp;"")),"")&lt;&gt;"",LOWER(IFERROR(IF(TRIM(IFERROR(INDEX($A448:$Y448,MATCH(Lists!$J$4,$A$1:$Y$1,0)),"")&amp;"")="0","",TRIM(IFERROR(INDEX($A448:$Y448,MATCH(Lists!$J$4,$A$1:$Y$1,0)),"")&amp;"")),"")),IF(IFERROR(IF(TRIM(IFERROR(INDEX($A448:$Y448,MATCH(Lists!$J$5,$A$1:$Y$1,0)),"")&amp;"")="0","",TRIM(IFERROR(INDEX($A448:$Y448,MATCH(Lists!$J$5,$A$1:$Y$1,0)),"")&amp;"")),"")&lt;&gt;"",IFERROR(IF(TRIM(IFERROR(INDEX($A448:$Y448,MATCH(Lists!$J$5,$A$1:$Y$1,0)),"")&amp;"")="0","",TRIM(IFERROR(INDEX($A448:$Y448,MATCH(Lists!$J$5,$A$1:$Y$1,0)),"")&amp;"")),""),"(unknown)")))</f>
        <v/>
      </c>
      <c r="AF448" s="22">
        <f>IF(AE448="","",IF(IFERROR(IF(TRIM(IFERROR(INDEX($A448:$Y448,MATCH(Lists!$J$6,$A$1:$Y$1,0)),"")&amp;"")="0","",TRIM(IFERROR(INDEX($A448:$Y448,MATCH(Lists!$J$6,$A$1:$Y$1,0)),"")&amp;"")),"")=Lists!$J$7,1,0))</f>
        <v/>
      </c>
      <c r="AG448" s="30">
        <f>IF(AE448="","",IFERROR(IF(ISNUMBER(IFERROR(INDEX($A448:$Y448,MATCH(Lists!$J$3,$A$1:$Y$1,0)),"")),INT(IFERROR(INDEX($A448:$Y448,MATCH(Lists!$J$3,$A$1:$Y$1,0)),"")),DATE(VALUE(LEFT(IFERROR(INDEX($A448:$Y448,MATCH(Lists!$J$3,$A$1:$Y$1,0)),""),4)),VALUE(MID(IFERROR(INDEX($A448:$Y448,MATCH(Lists!$J$3,$A$1:$Y$1,0)),""),6,2)),VALUE(MID(IFERROR(INDEX($A448:$Y448,MATCH(Lists!$J$3,$A$1:$Y$1,0)),""),9,2)))),""))</f>
        <v/>
      </c>
      <c r="AH448" s="22">
        <f>IF(AE448="",0,1)</f>
        <v/>
      </c>
    </row>
    <row r="449">
      <c r="Z449" s="28" t="n"/>
      <c r="AA449" s="23" t="n"/>
      <c r="AB449" s="23" t="n"/>
      <c r="AC449" s="31" t="n"/>
      <c r="AD449" s="28" t="n"/>
      <c r="AE449" s="22">
        <f>IF(COUNTA($A449:$Y449)=0,"",IF(IFERROR(IF(TRIM(IFERROR(INDEX($A449:$Y449,MATCH(Lists!$J$4,$A$1:$Y$1,0)),"")&amp;"")="0","",TRIM(IFERROR(INDEX($A449:$Y449,MATCH(Lists!$J$4,$A$1:$Y$1,0)),"")&amp;"")),"")&lt;&gt;"",LOWER(IFERROR(IF(TRIM(IFERROR(INDEX($A449:$Y449,MATCH(Lists!$J$4,$A$1:$Y$1,0)),"")&amp;"")="0","",TRIM(IFERROR(INDEX($A449:$Y449,MATCH(Lists!$J$4,$A$1:$Y$1,0)),"")&amp;"")),"")),IF(IFERROR(IF(TRIM(IFERROR(INDEX($A449:$Y449,MATCH(Lists!$J$5,$A$1:$Y$1,0)),"")&amp;"")="0","",TRIM(IFERROR(INDEX($A449:$Y449,MATCH(Lists!$J$5,$A$1:$Y$1,0)),"")&amp;"")),"")&lt;&gt;"",IFERROR(IF(TRIM(IFERROR(INDEX($A449:$Y449,MATCH(Lists!$J$5,$A$1:$Y$1,0)),"")&amp;"")="0","",TRIM(IFERROR(INDEX($A449:$Y449,MATCH(Lists!$J$5,$A$1:$Y$1,0)),"")&amp;"")),""),"(unknown)")))</f>
        <v/>
      </c>
      <c r="AF449" s="22">
        <f>IF(AE449="","",IF(IFERROR(IF(TRIM(IFERROR(INDEX($A449:$Y449,MATCH(Lists!$J$6,$A$1:$Y$1,0)),"")&amp;"")="0","",TRIM(IFERROR(INDEX($A449:$Y449,MATCH(Lists!$J$6,$A$1:$Y$1,0)),"")&amp;"")),"")=Lists!$J$7,1,0))</f>
        <v/>
      </c>
      <c r="AG449" s="30">
        <f>IF(AE449="","",IFERROR(IF(ISNUMBER(IFERROR(INDEX($A449:$Y449,MATCH(Lists!$J$3,$A$1:$Y$1,0)),"")),INT(IFERROR(INDEX($A449:$Y449,MATCH(Lists!$J$3,$A$1:$Y$1,0)),"")),DATE(VALUE(LEFT(IFERROR(INDEX($A449:$Y449,MATCH(Lists!$J$3,$A$1:$Y$1,0)),""),4)),VALUE(MID(IFERROR(INDEX($A449:$Y449,MATCH(Lists!$J$3,$A$1:$Y$1,0)),""),6,2)),VALUE(MID(IFERROR(INDEX($A449:$Y449,MATCH(Lists!$J$3,$A$1:$Y$1,0)),""),9,2)))),""))</f>
        <v/>
      </c>
      <c r="AH449" s="22">
        <f>IF(AE449="",0,1)</f>
        <v/>
      </c>
    </row>
    <row r="450">
      <c r="Z450" s="28" t="n"/>
      <c r="AA450" s="23" t="n"/>
      <c r="AB450" s="23" t="n"/>
      <c r="AC450" s="31" t="n"/>
      <c r="AD450" s="28" t="n"/>
      <c r="AE450" s="22">
        <f>IF(COUNTA($A450:$Y450)=0,"",IF(IFERROR(IF(TRIM(IFERROR(INDEX($A450:$Y450,MATCH(Lists!$J$4,$A$1:$Y$1,0)),"")&amp;"")="0","",TRIM(IFERROR(INDEX($A450:$Y450,MATCH(Lists!$J$4,$A$1:$Y$1,0)),"")&amp;"")),"")&lt;&gt;"",LOWER(IFERROR(IF(TRIM(IFERROR(INDEX($A450:$Y450,MATCH(Lists!$J$4,$A$1:$Y$1,0)),"")&amp;"")="0","",TRIM(IFERROR(INDEX($A450:$Y450,MATCH(Lists!$J$4,$A$1:$Y$1,0)),"")&amp;"")),"")),IF(IFERROR(IF(TRIM(IFERROR(INDEX($A450:$Y450,MATCH(Lists!$J$5,$A$1:$Y$1,0)),"")&amp;"")="0","",TRIM(IFERROR(INDEX($A450:$Y450,MATCH(Lists!$J$5,$A$1:$Y$1,0)),"")&amp;"")),"")&lt;&gt;"",IFERROR(IF(TRIM(IFERROR(INDEX($A450:$Y450,MATCH(Lists!$J$5,$A$1:$Y$1,0)),"")&amp;"")="0","",TRIM(IFERROR(INDEX($A450:$Y450,MATCH(Lists!$J$5,$A$1:$Y$1,0)),"")&amp;"")),""),"(unknown)")))</f>
        <v/>
      </c>
      <c r="AF450" s="22">
        <f>IF(AE450="","",IF(IFERROR(IF(TRIM(IFERROR(INDEX($A450:$Y450,MATCH(Lists!$J$6,$A$1:$Y$1,0)),"")&amp;"")="0","",TRIM(IFERROR(INDEX($A450:$Y450,MATCH(Lists!$J$6,$A$1:$Y$1,0)),"")&amp;"")),"")=Lists!$J$7,1,0))</f>
        <v/>
      </c>
      <c r="AG450" s="30">
        <f>IF(AE450="","",IFERROR(IF(ISNUMBER(IFERROR(INDEX($A450:$Y450,MATCH(Lists!$J$3,$A$1:$Y$1,0)),"")),INT(IFERROR(INDEX($A450:$Y450,MATCH(Lists!$J$3,$A$1:$Y$1,0)),"")),DATE(VALUE(LEFT(IFERROR(INDEX($A450:$Y450,MATCH(Lists!$J$3,$A$1:$Y$1,0)),""),4)),VALUE(MID(IFERROR(INDEX($A450:$Y450,MATCH(Lists!$J$3,$A$1:$Y$1,0)),""),6,2)),VALUE(MID(IFERROR(INDEX($A450:$Y450,MATCH(Lists!$J$3,$A$1:$Y$1,0)),""),9,2)))),""))</f>
        <v/>
      </c>
      <c r="AH450" s="22">
        <f>IF(AE450="",0,1)</f>
        <v/>
      </c>
    </row>
    <row r="451">
      <c r="Z451" s="28" t="n"/>
      <c r="AA451" s="23" t="n"/>
      <c r="AB451" s="23" t="n"/>
      <c r="AC451" s="31" t="n"/>
      <c r="AD451" s="28" t="n"/>
      <c r="AE451" s="22">
        <f>IF(COUNTA($A451:$Y451)=0,"",IF(IFERROR(IF(TRIM(IFERROR(INDEX($A451:$Y451,MATCH(Lists!$J$4,$A$1:$Y$1,0)),"")&amp;"")="0","",TRIM(IFERROR(INDEX($A451:$Y451,MATCH(Lists!$J$4,$A$1:$Y$1,0)),"")&amp;"")),"")&lt;&gt;"",LOWER(IFERROR(IF(TRIM(IFERROR(INDEX($A451:$Y451,MATCH(Lists!$J$4,$A$1:$Y$1,0)),"")&amp;"")="0","",TRIM(IFERROR(INDEX($A451:$Y451,MATCH(Lists!$J$4,$A$1:$Y$1,0)),"")&amp;"")),"")),IF(IFERROR(IF(TRIM(IFERROR(INDEX($A451:$Y451,MATCH(Lists!$J$5,$A$1:$Y$1,0)),"")&amp;"")="0","",TRIM(IFERROR(INDEX($A451:$Y451,MATCH(Lists!$J$5,$A$1:$Y$1,0)),"")&amp;"")),"")&lt;&gt;"",IFERROR(IF(TRIM(IFERROR(INDEX($A451:$Y451,MATCH(Lists!$J$5,$A$1:$Y$1,0)),"")&amp;"")="0","",TRIM(IFERROR(INDEX($A451:$Y451,MATCH(Lists!$J$5,$A$1:$Y$1,0)),"")&amp;"")),""),"(unknown)")))</f>
        <v/>
      </c>
      <c r="AF451" s="22">
        <f>IF(AE451="","",IF(IFERROR(IF(TRIM(IFERROR(INDEX($A451:$Y451,MATCH(Lists!$J$6,$A$1:$Y$1,0)),"")&amp;"")="0","",TRIM(IFERROR(INDEX($A451:$Y451,MATCH(Lists!$J$6,$A$1:$Y$1,0)),"")&amp;"")),"")=Lists!$J$7,1,0))</f>
        <v/>
      </c>
      <c r="AG451" s="30">
        <f>IF(AE451="","",IFERROR(IF(ISNUMBER(IFERROR(INDEX($A451:$Y451,MATCH(Lists!$J$3,$A$1:$Y$1,0)),"")),INT(IFERROR(INDEX($A451:$Y451,MATCH(Lists!$J$3,$A$1:$Y$1,0)),"")),DATE(VALUE(LEFT(IFERROR(INDEX($A451:$Y451,MATCH(Lists!$J$3,$A$1:$Y$1,0)),""),4)),VALUE(MID(IFERROR(INDEX($A451:$Y451,MATCH(Lists!$J$3,$A$1:$Y$1,0)),""),6,2)),VALUE(MID(IFERROR(INDEX($A451:$Y451,MATCH(Lists!$J$3,$A$1:$Y$1,0)),""),9,2)))),""))</f>
        <v/>
      </c>
      <c r="AH451" s="22">
        <f>IF(AE451="",0,1)</f>
        <v/>
      </c>
    </row>
    <row r="452">
      <c r="Z452" s="28" t="n"/>
      <c r="AA452" s="23" t="n"/>
      <c r="AB452" s="23" t="n"/>
      <c r="AC452" s="31" t="n"/>
      <c r="AD452" s="28" t="n"/>
      <c r="AE452" s="22">
        <f>IF(COUNTA($A452:$Y452)=0,"",IF(IFERROR(IF(TRIM(IFERROR(INDEX($A452:$Y452,MATCH(Lists!$J$4,$A$1:$Y$1,0)),"")&amp;"")="0","",TRIM(IFERROR(INDEX($A452:$Y452,MATCH(Lists!$J$4,$A$1:$Y$1,0)),"")&amp;"")),"")&lt;&gt;"",LOWER(IFERROR(IF(TRIM(IFERROR(INDEX($A452:$Y452,MATCH(Lists!$J$4,$A$1:$Y$1,0)),"")&amp;"")="0","",TRIM(IFERROR(INDEX($A452:$Y452,MATCH(Lists!$J$4,$A$1:$Y$1,0)),"")&amp;"")),"")),IF(IFERROR(IF(TRIM(IFERROR(INDEX($A452:$Y452,MATCH(Lists!$J$5,$A$1:$Y$1,0)),"")&amp;"")="0","",TRIM(IFERROR(INDEX($A452:$Y452,MATCH(Lists!$J$5,$A$1:$Y$1,0)),"")&amp;"")),"")&lt;&gt;"",IFERROR(IF(TRIM(IFERROR(INDEX($A452:$Y452,MATCH(Lists!$J$5,$A$1:$Y$1,0)),"")&amp;"")="0","",TRIM(IFERROR(INDEX($A452:$Y452,MATCH(Lists!$J$5,$A$1:$Y$1,0)),"")&amp;"")),""),"(unknown)")))</f>
        <v/>
      </c>
      <c r="AF452" s="22">
        <f>IF(AE452="","",IF(IFERROR(IF(TRIM(IFERROR(INDEX($A452:$Y452,MATCH(Lists!$J$6,$A$1:$Y$1,0)),"")&amp;"")="0","",TRIM(IFERROR(INDEX($A452:$Y452,MATCH(Lists!$J$6,$A$1:$Y$1,0)),"")&amp;"")),"")=Lists!$J$7,1,0))</f>
        <v/>
      </c>
      <c r="AG452" s="30">
        <f>IF(AE452="","",IFERROR(IF(ISNUMBER(IFERROR(INDEX($A452:$Y452,MATCH(Lists!$J$3,$A$1:$Y$1,0)),"")),INT(IFERROR(INDEX($A452:$Y452,MATCH(Lists!$J$3,$A$1:$Y$1,0)),"")),DATE(VALUE(LEFT(IFERROR(INDEX($A452:$Y452,MATCH(Lists!$J$3,$A$1:$Y$1,0)),""),4)),VALUE(MID(IFERROR(INDEX($A452:$Y452,MATCH(Lists!$J$3,$A$1:$Y$1,0)),""),6,2)),VALUE(MID(IFERROR(INDEX($A452:$Y452,MATCH(Lists!$J$3,$A$1:$Y$1,0)),""),9,2)))),""))</f>
        <v/>
      </c>
      <c r="AH452" s="22">
        <f>IF(AE452="",0,1)</f>
        <v/>
      </c>
    </row>
    <row r="453">
      <c r="Z453" s="28" t="n"/>
      <c r="AA453" s="23" t="n"/>
      <c r="AB453" s="23" t="n"/>
      <c r="AC453" s="31" t="n"/>
      <c r="AD453" s="28" t="n"/>
      <c r="AE453" s="22">
        <f>IF(COUNTA($A453:$Y453)=0,"",IF(IFERROR(IF(TRIM(IFERROR(INDEX($A453:$Y453,MATCH(Lists!$J$4,$A$1:$Y$1,0)),"")&amp;"")="0","",TRIM(IFERROR(INDEX($A453:$Y453,MATCH(Lists!$J$4,$A$1:$Y$1,0)),"")&amp;"")),"")&lt;&gt;"",LOWER(IFERROR(IF(TRIM(IFERROR(INDEX($A453:$Y453,MATCH(Lists!$J$4,$A$1:$Y$1,0)),"")&amp;"")="0","",TRIM(IFERROR(INDEX($A453:$Y453,MATCH(Lists!$J$4,$A$1:$Y$1,0)),"")&amp;"")),"")),IF(IFERROR(IF(TRIM(IFERROR(INDEX($A453:$Y453,MATCH(Lists!$J$5,$A$1:$Y$1,0)),"")&amp;"")="0","",TRIM(IFERROR(INDEX($A453:$Y453,MATCH(Lists!$J$5,$A$1:$Y$1,0)),"")&amp;"")),"")&lt;&gt;"",IFERROR(IF(TRIM(IFERROR(INDEX($A453:$Y453,MATCH(Lists!$J$5,$A$1:$Y$1,0)),"")&amp;"")="0","",TRIM(IFERROR(INDEX($A453:$Y453,MATCH(Lists!$J$5,$A$1:$Y$1,0)),"")&amp;"")),""),"(unknown)")))</f>
        <v/>
      </c>
      <c r="AF453" s="22">
        <f>IF(AE453="","",IF(IFERROR(IF(TRIM(IFERROR(INDEX($A453:$Y453,MATCH(Lists!$J$6,$A$1:$Y$1,0)),"")&amp;"")="0","",TRIM(IFERROR(INDEX($A453:$Y453,MATCH(Lists!$J$6,$A$1:$Y$1,0)),"")&amp;"")),"")=Lists!$J$7,1,0))</f>
        <v/>
      </c>
      <c r="AG453" s="30">
        <f>IF(AE453="","",IFERROR(IF(ISNUMBER(IFERROR(INDEX($A453:$Y453,MATCH(Lists!$J$3,$A$1:$Y$1,0)),"")),INT(IFERROR(INDEX($A453:$Y453,MATCH(Lists!$J$3,$A$1:$Y$1,0)),"")),DATE(VALUE(LEFT(IFERROR(INDEX($A453:$Y453,MATCH(Lists!$J$3,$A$1:$Y$1,0)),""),4)),VALUE(MID(IFERROR(INDEX($A453:$Y453,MATCH(Lists!$J$3,$A$1:$Y$1,0)),""),6,2)),VALUE(MID(IFERROR(INDEX($A453:$Y453,MATCH(Lists!$J$3,$A$1:$Y$1,0)),""),9,2)))),""))</f>
        <v/>
      </c>
      <c r="AH453" s="22">
        <f>IF(AE453="",0,1)</f>
        <v/>
      </c>
    </row>
    <row r="454">
      <c r="Z454" s="28" t="n"/>
      <c r="AA454" s="23" t="n"/>
      <c r="AB454" s="23" t="n"/>
      <c r="AC454" s="31" t="n"/>
      <c r="AD454" s="28" t="n"/>
      <c r="AE454" s="22">
        <f>IF(COUNTA($A454:$Y454)=0,"",IF(IFERROR(IF(TRIM(IFERROR(INDEX($A454:$Y454,MATCH(Lists!$J$4,$A$1:$Y$1,0)),"")&amp;"")="0","",TRIM(IFERROR(INDEX($A454:$Y454,MATCH(Lists!$J$4,$A$1:$Y$1,0)),"")&amp;"")),"")&lt;&gt;"",LOWER(IFERROR(IF(TRIM(IFERROR(INDEX($A454:$Y454,MATCH(Lists!$J$4,$A$1:$Y$1,0)),"")&amp;"")="0","",TRIM(IFERROR(INDEX($A454:$Y454,MATCH(Lists!$J$4,$A$1:$Y$1,0)),"")&amp;"")),"")),IF(IFERROR(IF(TRIM(IFERROR(INDEX($A454:$Y454,MATCH(Lists!$J$5,$A$1:$Y$1,0)),"")&amp;"")="0","",TRIM(IFERROR(INDEX($A454:$Y454,MATCH(Lists!$J$5,$A$1:$Y$1,0)),"")&amp;"")),"")&lt;&gt;"",IFERROR(IF(TRIM(IFERROR(INDEX($A454:$Y454,MATCH(Lists!$J$5,$A$1:$Y$1,0)),"")&amp;"")="0","",TRIM(IFERROR(INDEX($A454:$Y454,MATCH(Lists!$J$5,$A$1:$Y$1,0)),"")&amp;"")),""),"(unknown)")))</f>
        <v/>
      </c>
      <c r="AF454" s="22">
        <f>IF(AE454="","",IF(IFERROR(IF(TRIM(IFERROR(INDEX($A454:$Y454,MATCH(Lists!$J$6,$A$1:$Y$1,0)),"")&amp;"")="0","",TRIM(IFERROR(INDEX($A454:$Y454,MATCH(Lists!$J$6,$A$1:$Y$1,0)),"")&amp;"")),"")=Lists!$J$7,1,0))</f>
        <v/>
      </c>
      <c r="AG454" s="30">
        <f>IF(AE454="","",IFERROR(IF(ISNUMBER(IFERROR(INDEX($A454:$Y454,MATCH(Lists!$J$3,$A$1:$Y$1,0)),"")),INT(IFERROR(INDEX($A454:$Y454,MATCH(Lists!$J$3,$A$1:$Y$1,0)),"")),DATE(VALUE(LEFT(IFERROR(INDEX($A454:$Y454,MATCH(Lists!$J$3,$A$1:$Y$1,0)),""),4)),VALUE(MID(IFERROR(INDEX($A454:$Y454,MATCH(Lists!$J$3,$A$1:$Y$1,0)),""),6,2)),VALUE(MID(IFERROR(INDEX($A454:$Y454,MATCH(Lists!$J$3,$A$1:$Y$1,0)),""),9,2)))),""))</f>
        <v/>
      </c>
      <c r="AH454" s="22">
        <f>IF(AE454="",0,1)</f>
        <v/>
      </c>
    </row>
    <row r="455">
      <c r="Z455" s="28" t="n"/>
      <c r="AA455" s="23" t="n"/>
      <c r="AB455" s="23" t="n"/>
      <c r="AC455" s="31" t="n"/>
      <c r="AD455" s="28" t="n"/>
      <c r="AE455" s="22">
        <f>IF(COUNTA($A455:$Y455)=0,"",IF(IFERROR(IF(TRIM(IFERROR(INDEX($A455:$Y455,MATCH(Lists!$J$4,$A$1:$Y$1,0)),"")&amp;"")="0","",TRIM(IFERROR(INDEX($A455:$Y455,MATCH(Lists!$J$4,$A$1:$Y$1,0)),"")&amp;"")),"")&lt;&gt;"",LOWER(IFERROR(IF(TRIM(IFERROR(INDEX($A455:$Y455,MATCH(Lists!$J$4,$A$1:$Y$1,0)),"")&amp;"")="0","",TRIM(IFERROR(INDEX($A455:$Y455,MATCH(Lists!$J$4,$A$1:$Y$1,0)),"")&amp;"")),"")),IF(IFERROR(IF(TRIM(IFERROR(INDEX($A455:$Y455,MATCH(Lists!$J$5,$A$1:$Y$1,0)),"")&amp;"")="0","",TRIM(IFERROR(INDEX($A455:$Y455,MATCH(Lists!$J$5,$A$1:$Y$1,0)),"")&amp;"")),"")&lt;&gt;"",IFERROR(IF(TRIM(IFERROR(INDEX($A455:$Y455,MATCH(Lists!$J$5,$A$1:$Y$1,0)),"")&amp;"")="0","",TRIM(IFERROR(INDEX($A455:$Y455,MATCH(Lists!$J$5,$A$1:$Y$1,0)),"")&amp;"")),""),"(unknown)")))</f>
        <v/>
      </c>
      <c r="AF455" s="22">
        <f>IF(AE455="","",IF(IFERROR(IF(TRIM(IFERROR(INDEX($A455:$Y455,MATCH(Lists!$J$6,$A$1:$Y$1,0)),"")&amp;"")="0","",TRIM(IFERROR(INDEX($A455:$Y455,MATCH(Lists!$J$6,$A$1:$Y$1,0)),"")&amp;"")),"")=Lists!$J$7,1,0))</f>
        <v/>
      </c>
      <c r="AG455" s="30">
        <f>IF(AE455="","",IFERROR(IF(ISNUMBER(IFERROR(INDEX($A455:$Y455,MATCH(Lists!$J$3,$A$1:$Y$1,0)),"")),INT(IFERROR(INDEX($A455:$Y455,MATCH(Lists!$J$3,$A$1:$Y$1,0)),"")),DATE(VALUE(LEFT(IFERROR(INDEX($A455:$Y455,MATCH(Lists!$J$3,$A$1:$Y$1,0)),""),4)),VALUE(MID(IFERROR(INDEX($A455:$Y455,MATCH(Lists!$J$3,$A$1:$Y$1,0)),""),6,2)),VALUE(MID(IFERROR(INDEX($A455:$Y455,MATCH(Lists!$J$3,$A$1:$Y$1,0)),""),9,2)))),""))</f>
        <v/>
      </c>
      <c r="AH455" s="22">
        <f>IF(AE455="",0,1)</f>
        <v/>
      </c>
    </row>
    <row r="456">
      <c r="Z456" s="28" t="n"/>
      <c r="AA456" s="23" t="n"/>
      <c r="AB456" s="23" t="n"/>
      <c r="AC456" s="31" t="n"/>
      <c r="AD456" s="28" t="n"/>
      <c r="AE456" s="22">
        <f>IF(COUNTA($A456:$Y456)=0,"",IF(IFERROR(IF(TRIM(IFERROR(INDEX($A456:$Y456,MATCH(Lists!$J$4,$A$1:$Y$1,0)),"")&amp;"")="0","",TRIM(IFERROR(INDEX($A456:$Y456,MATCH(Lists!$J$4,$A$1:$Y$1,0)),"")&amp;"")),"")&lt;&gt;"",LOWER(IFERROR(IF(TRIM(IFERROR(INDEX($A456:$Y456,MATCH(Lists!$J$4,$A$1:$Y$1,0)),"")&amp;"")="0","",TRIM(IFERROR(INDEX($A456:$Y456,MATCH(Lists!$J$4,$A$1:$Y$1,0)),"")&amp;"")),"")),IF(IFERROR(IF(TRIM(IFERROR(INDEX($A456:$Y456,MATCH(Lists!$J$5,$A$1:$Y$1,0)),"")&amp;"")="0","",TRIM(IFERROR(INDEX($A456:$Y456,MATCH(Lists!$J$5,$A$1:$Y$1,0)),"")&amp;"")),"")&lt;&gt;"",IFERROR(IF(TRIM(IFERROR(INDEX($A456:$Y456,MATCH(Lists!$J$5,$A$1:$Y$1,0)),"")&amp;"")="0","",TRIM(IFERROR(INDEX($A456:$Y456,MATCH(Lists!$J$5,$A$1:$Y$1,0)),"")&amp;"")),""),"(unknown)")))</f>
        <v/>
      </c>
      <c r="AF456" s="22">
        <f>IF(AE456="","",IF(IFERROR(IF(TRIM(IFERROR(INDEX($A456:$Y456,MATCH(Lists!$J$6,$A$1:$Y$1,0)),"")&amp;"")="0","",TRIM(IFERROR(INDEX($A456:$Y456,MATCH(Lists!$J$6,$A$1:$Y$1,0)),"")&amp;"")),"")=Lists!$J$7,1,0))</f>
        <v/>
      </c>
      <c r="AG456" s="30">
        <f>IF(AE456="","",IFERROR(IF(ISNUMBER(IFERROR(INDEX($A456:$Y456,MATCH(Lists!$J$3,$A$1:$Y$1,0)),"")),INT(IFERROR(INDEX($A456:$Y456,MATCH(Lists!$J$3,$A$1:$Y$1,0)),"")),DATE(VALUE(LEFT(IFERROR(INDEX($A456:$Y456,MATCH(Lists!$J$3,$A$1:$Y$1,0)),""),4)),VALUE(MID(IFERROR(INDEX($A456:$Y456,MATCH(Lists!$J$3,$A$1:$Y$1,0)),""),6,2)),VALUE(MID(IFERROR(INDEX($A456:$Y456,MATCH(Lists!$J$3,$A$1:$Y$1,0)),""),9,2)))),""))</f>
        <v/>
      </c>
      <c r="AH456" s="22">
        <f>IF(AE456="",0,1)</f>
        <v/>
      </c>
    </row>
    <row r="457">
      <c r="Z457" s="28" t="n"/>
      <c r="AA457" s="23" t="n"/>
      <c r="AB457" s="23" t="n"/>
      <c r="AC457" s="31" t="n"/>
      <c r="AD457" s="28" t="n"/>
      <c r="AE457" s="22">
        <f>IF(COUNTA($A457:$Y457)=0,"",IF(IFERROR(IF(TRIM(IFERROR(INDEX($A457:$Y457,MATCH(Lists!$J$4,$A$1:$Y$1,0)),"")&amp;"")="0","",TRIM(IFERROR(INDEX($A457:$Y457,MATCH(Lists!$J$4,$A$1:$Y$1,0)),"")&amp;"")),"")&lt;&gt;"",LOWER(IFERROR(IF(TRIM(IFERROR(INDEX($A457:$Y457,MATCH(Lists!$J$4,$A$1:$Y$1,0)),"")&amp;"")="0","",TRIM(IFERROR(INDEX($A457:$Y457,MATCH(Lists!$J$4,$A$1:$Y$1,0)),"")&amp;"")),"")),IF(IFERROR(IF(TRIM(IFERROR(INDEX($A457:$Y457,MATCH(Lists!$J$5,$A$1:$Y$1,0)),"")&amp;"")="0","",TRIM(IFERROR(INDEX($A457:$Y457,MATCH(Lists!$J$5,$A$1:$Y$1,0)),"")&amp;"")),"")&lt;&gt;"",IFERROR(IF(TRIM(IFERROR(INDEX($A457:$Y457,MATCH(Lists!$J$5,$A$1:$Y$1,0)),"")&amp;"")="0","",TRIM(IFERROR(INDEX($A457:$Y457,MATCH(Lists!$J$5,$A$1:$Y$1,0)),"")&amp;"")),""),"(unknown)")))</f>
        <v/>
      </c>
      <c r="AF457" s="22">
        <f>IF(AE457="","",IF(IFERROR(IF(TRIM(IFERROR(INDEX($A457:$Y457,MATCH(Lists!$J$6,$A$1:$Y$1,0)),"")&amp;"")="0","",TRIM(IFERROR(INDEX($A457:$Y457,MATCH(Lists!$J$6,$A$1:$Y$1,0)),"")&amp;"")),"")=Lists!$J$7,1,0))</f>
        <v/>
      </c>
      <c r="AG457" s="30">
        <f>IF(AE457="","",IFERROR(IF(ISNUMBER(IFERROR(INDEX($A457:$Y457,MATCH(Lists!$J$3,$A$1:$Y$1,0)),"")),INT(IFERROR(INDEX($A457:$Y457,MATCH(Lists!$J$3,$A$1:$Y$1,0)),"")),DATE(VALUE(LEFT(IFERROR(INDEX($A457:$Y457,MATCH(Lists!$J$3,$A$1:$Y$1,0)),""),4)),VALUE(MID(IFERROR(INDEX($A457:$Y457,MATCH(Lists!$J$3,$A$1:$Y$1,0)),""),6,2)),VALUE(MID(IFERROR(INDEX($A457:$Y457,MATCH(Lists!$J$3,$A$1:$Y$1,0)),""),9,2)))),""))</f>
        <v/>
      </c>
      <c r="AH457" s="22">
        <f>IF(AE457="",0,1)</f>
        <v/>
      </c>
    </row>
    <row r="458">
      <c r="Z458" s="28" t="n"/>
      <c r="AA458" s="23" t="n"/>
      <c r="AB458" s="23" t="n"/>
      <c r="AC458" s="31" t="n"/>
      <c r="AD458" s="28" t="n"/>
      <c r="AE458" s="22">
        <f>IF(COUNTA($A458:$Y458)=0,"",IF(IFERROR(IF(TRIM(IFERROR(INDEX($A458:$Y458,MATCH(Lists!$J$4,$A$1:$Y$1,0)),"")&amp;"")="0","",TRIM(IFERROR(INDEX($A458:$Y458,MATCH(Lists!$J$4,$A$1:$Y$1,0)),"")&amp;"")),"")&lt;&gt;"",LOWER(IFERROR(IF(TRIM(IFERROR(INDEX($A458:$Y458,MATCH(Lists!$J$4,$A$1:$Y$1,0)),"")&amp;"")="0","",TRIM(IFERROR(INDEX($A458:$Y458,MATCH(Lists!$J$4,$A$1:$Y$1,0)),"")&amp;"")),"")),IF(IFERROR(IF(TRIM(IFERROR(INDEX($A458:$Y458,MATCH(Lists!$J$5,$A$1:$Y$1,0)),"")&amp;"")="0","",TRIM(IFERROR(INDEX($A458:$Y458,MATCH(Lists!$J$5,$A$1:$Y$1,0)),"")&amp;"")),"")&lt;&gt;"",IFERROR(IF(TRIM(IFERROR(INDEX($A458:$Y458,MATCH(Lists!$J$5,$A$1:$Y$1,0)),"")&amp;"")="0","",TRIM(IFERROR(INDEX($A458:$Y458,MATCH(Lists!$J$5,$A$1:$Y$1,0)),"")&amp;"")),""),"(unknown)")))</f>
        <v/>
      </c>
      <c r="AF458" s="22">
        <f>IF(AE458="","",IF(IFERROR(IF(TRIM(IFERROR(INDEX($A458:$Y458,MATCH(Lists!$J$6,$A$1:$Y$1,0)),"")&amp;"")="0","",TRIM(IFERROR(INDEX($A458:$Y458,MATCH(Lists!$J$6,$A$1:$Y$1,0)),"")&amp;"")),"")=Lists!$J$7,1,0))</f>
        <v/>
      </c>
      <c r="AG458" s="30">
        <f>IF(AE458="","",IFERROR(IF(ISNUMBER(IFERROR(INDEX($A458:$Y458,MATCH(Lists!$J$3,$A$1:$Y$1,0)),"")),INT(IFERROR(INDEX($A458:$Y458,MATCH(Lists!$J$3,$A$1:$Y$1,0)),"")),DATE(VALUE(LEFT(IFERROR(INDEX($A458:$Y458,MATCH(Lists!$J$3,$A$1:$Y$1,0)),""),4)),VALUE(MID(IFERROR(INDEX($A458:$Y458,MATCH(Lists!$J$3,$A$1:$Y$1,0)),""),6,2)),VALUE(MID(IFERROR(INDEX($A458:$Y458,MATCH(Lists!$J$3,$A$1:$Y$1,0)),""),9,2)))),""))</f>
        <v/>
      </c>
      <c r="AH458" s="22">
        <f>IF(AE458="",0,1)</f>
        <v/>
      </c>
    </row>
    <row r="459">
      <c r="Z459" s="28" t="n"/>
      <c r="AA459" s="23" t="n"/>
      <c r="AB459" s="23" t="n"/>
      <c r="AC459" s="31" t="n"/>
      <c r="AD459" s="28" t="n"/>
      <c r="AE459" s="22">
        <f>IF(COUNTA($A459:$Y459)=0,"",IF(IFERROR(IF(TRIM(IFERROR(INDEX($A459:$Y459,MATCH(Lists!$J$4,$A$1:$Y$1,0)),"")&amp;"")="0","",TRIM(IFERROR(INDEX($A459:$Y459,MATCH(Lists!$J$4,$A$1:$Y$1,0)),"")&amp;"")),"")&lt;&gt;"",LOWER(IFERROR(IF(TRIM(IFERROR(INDEX($A459:$Y459,MATCH(Lists!$J$4,$A$1:$Y$1,0)),"")&amp;"")="0","",TRIM(IFERROR(INDEX($A459:$Y459,MATCH(Lists!$J$4,$A$1:$Y$1,0)),"")&amp;"")),"")),IF(IFERROR(IF(TRIM(IFERROR(INDEX($A459:$Y459,MATCH(Lists!$J$5,$A$1:$Y$1,0)),"")&amp;"")="0","",TRIM(IFERROR(INDEX($A459:$Y459,MATCH(Lists!$J$5,$A$1:$Y$1,0)),"")&amp;"")),"")&lt;&gt;"",IFERROR(IF(TRIM(IFERROR(INDEX($A459:$Y459,MATCH(Lists!$J$5,$A$1:$Y$1,0)),"")&amp;"")="0","",TRIM(IFERROR(INDEX($A459:$Y459,MATCH(Lists!$J$5,$A$1:$Y$1,0)),"")&amp;"")),""),"(unknown)")))</f>
        <v/>
      </c>
      <c r="AF459" s="22">
        <f>IF(AE459="","",IF(IFERROR(IF(TRIM(IFERROR(INDEX($A459:$Y459,MATCH(Lists!$J$6,$A$1:$Y$1,0)),"")&amp;"")="0","",TRIM(IFERROR(INDEX($A459:$Y459,MATCH(Lists!$J$6,$A$1:$Y$1,0)),"")&amp;"")),"")=Lists!$J$7,1,0))</f>
        <v/>
      </c>
      <c r="AG459" s="30">
        <f>IF(AE459="","",IFERROR(IF(ISNUMBER(IFERROR(INDEX($A459:$Y459,MATCH(Lists!$J$3,$A$1:$Y$1,0)),"")),INT(IFERROR(INDEX($A459:$Y459,MATCH(Lists!$J$3,$A$1:$Y$1,0)),"")),DATE(VALUE(LEFT(IFERROR(INDEX($A459:$Y459,MATCH(Lists!$J$3,$A$1:$Y$1,0)),""),4)),VALUE(MID(IFERROR(INDEX($A459:$Y459,MATCH(Lists!$J$3,$A$1:$Y$1,0)),""),6,2)),VALUE(MID(IFERROR(INDEX($A459:$Y459,MATCH(Lists!$J$3,$A$1:$Y$1,0)),""),9,2)))),""))</f>
        <v/>
      </c>
      <c r="AH459" s="22">
        <f>IF(AE459="",0,1)</f>
        <v/>
      </c>
    </row>
    <row r="460">
      <c r="Z460" s="28" t="n"/>
      <c r="AA460" s="23" t="n"/>
      <c r="AB460" s="23" t="n"/>
      <c r="AC460" s="31" t="n"/>
      <c r="AD460" s="28" t="n"/>
      <c r="AE460" s="22">
        <f>IF(COUNTA($A460:$Y460)=0,"",IF(IFERROR(IF(TRIM(IFERROR(INDEX($A460:$Y460,MATCH(Lists!$J$4,$A$1:$Y$1,0)),"")&amp;"")="0","",TRIM(IFERROR(INDEX($A460:$Y460,MATCH(Lists!$J$4,$A$1:$Y$1,0)),"")&amp;"")),"")&lt;&gt;"",LOWER(IFERROR(IF(TRIM(IFERROR(INDEX($A460:$Y460,MATCH(Lists!$J$4,$A$1:$Y$1,0)),"")&amp;"")="0","",TRIM(IFERROR(INDEX($A460:$Y460,MATCH(Lists!$J$4,$A$1:$Y$1,0)),"")&amp;"")),"")),IF(IFERROR(IF(TRIM(IFERROR(INDEX($A460:$Y460,MATCH(Lists!$J$5,$A$1:$Y$1,0)),"")&amp;"")="0","",TRIM(IFERROR(INDEX($A460:$Y460,MATCH(Lists!$J$5,$A$1:$Y$1,0)),"")&amp;"")),"")&lt;&gt;"",IFERROR(IF(TRIM(IFERROR(INDEX($A460:$Y460,MATCH(Lists!$J$5,$A$1:$Y$1,0)),"")&amp;"")="0","",TRIM(IFERROR(INDEX($A460:$Y460,MATCH(Lists!$J$5,$A$1:$Y$1,0)),"")&amp;"")),""),"(unknown)")))</f>
        <v/>
      </c>
      <c r="AF460" s="22">
        <f>IF(AE460="","",IF(IFERROR(IF(TRIM(IFERROR(INDEX($A460:$Y460,MATCH(Lists!$J$6,$A$1:$Y$1,0)),"")&amp;"")="0","",TRIM(IFERROR(INDEX($A460:$Y460,MATCH(Lists!$J$6,$A$1:$Y$1,0)),"")&amp;"")),"")=Lists!$J$7,1,0))</f>
        <v/>
      </c>
      <c r="AG460" s="30">
        <f>IF(AE460="","",IFERROR(IF(ISNUMBER(IFERROR(INDEX($A460:$Y460,MATCH(Lists!$J$3,$A$1:$Y$1,0)),"")),INT(IFERROR(INDEX($A460:$Y460,MATCH(Lists!$J$3,$A$1:$Y$1,0)),"")),DATE(VALUE(LEFT(IFERROR(INDEX($A460:$Y460,MATCH(Lists!$J$3,$A$1:$Y$1,0)),""),4)),VALUE(MID(IFERROR(INDEX($A460:$Y460,MATCH(Lists!$J$3,$A$1:$Y$1,0)),""),6,2)),VALUE(MID(IFERROR(INDEX($A460:$Y460,MATCH(Lists!$J$3,$A$1:$Y$1,0)),""),9,2)))),""))</f>
        <v/>
      </c>
      <c r="AH460" s="22">
        <f>IF(AE460="",0,1)</f>
        <v/>
      </c>
    </row>
    <row r="461">
      <c r="Z461" s="28" t="n"/>
      <c r="AA461" s="23" t="n"/>
      <c r="AB461" s="23" t="n"/>
      <c r="AC461" s="31" t="n"/>
      <c r="AD461" s="28" t="n"/>
      <c r="AE461" s="22">
        <f>IF(COUNTA($A461:$Y461)=0,"",IF(IFERROR(IF(TRIM(IFERROR(INDEX($A461:$Y461,MATCH(Lists!$J$4,$A$1:$Y$1,0)),"")&amp;"")="0","",TRIM(IFERROR(INDEX($A461:$Y461,MATCH(Lists!$J$4,$A$1:$Y$1,0)),"")&amp;"")),"")&lt;&gt;"",LOWER(IFERROR(IF(TRIM(IFERROR(INDEX($A461:$Y461,MATCH(Lists!$J$4,$A$1:$Y$1,0)),"")&amp;"")="0","",TRIM(IFERROR(INDEX($A461:$Y461,MATCH(Lists!$J$4,$A$1:$Y$1,0)),"")&amp;"")),"")),IF(IFERROR(IF(TRIM(IFERROR(INDEX($A461:$Y461,MATCH(Lists!$J$5,$A$1:$Y$1,0)),"")&amp;"")="0","",TRIM(IFERROR(INDEX($A461:$Y461,MATCH(Lists!$J$5,$A$1:$Y$1,0)),"")&amp;"")),"")&lt;&gt;"",IFERROR(IF(TRIM(IFERROR(INDEX($A461:$Y461,MATCH(Lists!$J$5,$A$1:$Y$1,0)),"")&amp;"")="0","",TRIM(IFERROR(INDEX($A461:$Y461,MATCH(Lists!$J$5,$A$1:$Y$1,0)),"")&amp;"")),""),"(unknown)")))</f>
        <v/>
      </c>
      <c r="AF461" s="22">
        <f>IF(AE461="","",IF(IFERROR(IF(TRIM(IFERROR(INDEX($A461:$Y461,MATCH(Lists!$J$6,$A$1:$Y$1,0)),"")&amp;"")="0","",TRIM(IFERROR(INDEX($A461:$Y461,MATCH(Lists!$J$6,$A$1:$Y$1,0)),"")&amp;"")),"")=Lists!$J$7,1,0))</f>
        <v/>
      </c>
      <c r="AG461" s="30">
        <f>IF(AE461="","",IFERROR(IF(ISNUMBER(IFERROR(INDEX($A461:$Y461,MATCH(Lists!$J$3,$A$1:$Y$1,0)),"")),INT(IFERROR(INDEX($A461:$Y461,MATCH(Lists!$J$3,$A$1:$Y$1,0)),"")),DATE(VALUE(LEFT(IFERROR(INDEX($A461:$Y461,MATCH(Lists!$J$3,$A$1:$Y$1,0)),""),4)),VALUE(MID(IFERROR(INDEX($A461:$Y461,MATCH(Lists!$J$3,$A$1:$Y$1,0)),""),6,2)),VALUE(MID(IFERROR(INDEX($A461:$Y461,MATCH(Lists!$J$3,$A$1:$Y$1,0)),""),9,2)))),""))</f>
        <v/>
      </c>
      <c r="AH461" s="22">
        <f>IF(AE461="",0,1)</f>
        <v/>
      </c>
    </row>
    <row r="462">
      <c r="Z462" s="28" t="n"/>
      <c r="AA462" s="23" t="n"/>
      <c r="AB462" s="23" t="n"/>
      <c r="AC462" s="31" t="n"/>
      <c r="AD462" s="28" t="n"/>
      <c r="AE462" s="22">
        <f>IF(COUNTA($A462:$Y462)=0,"",IF(IFERROR(IF(TRIM(IFERROR(INDEX($A462:$Y462,MATCH(Lists!$J$4,$A$1:$Y$1,0)),"")&amp;"")="0","",TRIM(IFERROR(INDEX($A462:$Y462,MATCH(Lists!$J$4,$A$1:$Y$1,0)),"")&amp;"")),"")&lt;&gt;"",LOWER(IFERROR(IF(TRIM(IFERROR(INDEX($A462:$Y462,MATCH(Lists!$J$4,$A$1:$Y$1,0)),"")&amp;"")="0","",TRIM(IFERROR(INDEX($A462:$Y462,MATCH(Lists!$J$4,$A$1:$Y$1,0)),"")&amp;"")),"")),IF(IFERROR(IF(TRIM(IFERROR(INDEX($A462:$Y462,MATCH(Lists!$J$5,$A$1:$Y$1,0)),"")&amp;"")="0","",TRIM(IFERROR(INDEX($A462:$Y462,MATCH(Lists!$J$5,$A$1:$Y$1,0)),"")&amp;"")),"")&lt;&gt;"",IFERROR(IF(TRIM(IFERROR(INDEX($A462:$Y462,MATCH(Lists!$J$5,$A$1:$Y$1,0)),"")&amp;"")="0","",TRIM(IFERROR(INDEX($A462:$Y462,MATCH(Lists!$J$5,$A$1:$Y$1,0)),"")&amp;"")),""),"(unknown)")))</f>
        <v/>
      </c>
      <c r="AF462" s="22">
        <f>IF(AE462="","",IF(IFERROR(IF(TRIM(IFERROR(INDEX($A462:$Y462,MATCH(Lists!$J$6,$A$1:$Y$1,0)),"")&amp;"")="0","",TRIM(IFERROR(INDEX($A462:$Y462,MATCH(Lists!$J$6,$A$1:$Y$1,0)),"")&amp;"")),"")=Lists!$J$7,1,0))</f>
        <v/>
      </c>
      <c r="AG462" s="30">
        <f>IF(AE462="","",IFERROR(IF(ISNUMBER(IFERROR(INDEX($A462:$Y462,MATCH(Lists!$J$3,$A$1:$Y$1,0)),"")),INT(IFERROR(INDEX($A462:$Y462,MATCH(Lists!$J$3,$A$1:$Y$1,0)),"")),DATE(VALUE(LEFT(IFERROR(INDEX($A462:$Y462,MATCH(Lists!$J$3,$A$1:$Y$1,0)),""),4)),VALUE(MID(IFERROR(INDEX($A462:$Y462,MATCH(Lists!$J$3,$A$1:$Y$1,0)),""),6,2)),VALUE(MID(IFERROR(INDEX($A462:$Y462,MATCH(Lists!$J$3,$A$1:$Y$1,0)),""),9,2)))),""))</f>
        <v/>
      </c>
      <c r="AH462" s="22">
        <f>IF(AE462="",0,1)</f>
        <v/>
      </c>
    </row>
    <row r="463">
      <c r="Z463" s="28" t="n"/>
      <c r="AA463" s="23" t="n"/>
      <c r="AB463" s="23" t="n"/>
      <c r="AC463" s="31" t="n"/>
      <c r="AD463" s="28" t="n"/>
      <c r="AE463" s="22">
        <f>IF(COUNTA($A463:$Y463)=0,"",IF(IFERROR(IF(TRIM(IFERROR(INDEX($A463:$Y463,MATCH(Lists!$J$4,$A$1:$Y$1,0)),"")&amp;"")="0","",TRIM(IFERROR(INDEX($A463:$Y463,MATCH(Lists!$J$4,$A$1:$Y$1,0)),"")&amp;"")),"")&lt;&gt;"",LOWER(IFERROR(IF(TRIM(IFERROR(INDEX($A463:$Y463,MATCH(Lists!$J$4,$A$1:$Y$1,0)),"")&amp;"")="0","",TRIM(IFERROR(INDEX($A463:$Y463,MATCH(Lists!$J$4,$A$1:$Y$1,0)),"")&amp;"")),"")),IF(IFERROR(IF(TRIM(IFERROR(INDEX($A463:$Y463,MATCH(Lists!$J$5,$A$1:$Y$1,0)),"")&amp;"")="0","",TRIM(IFERROR(INDEX($A463:$Y463,MATCH(Lists!$J$5,$A$1:$Y$1,0)),"")&amp;"")),"")&lt;&gt;"",IFERROR(IF(TRIM(IFERROR(INDEX($A463:$Y463,MATCH(Lists!$J$5,$A$1:$Y$1,0)),"")&amp;"")="0","",TRIM(IFERROR(INDEX($A463:$Y463,MATCH(Lists!$J$5,$A$1:$Y$1,0)),"")&amp;"")),""),"(unknown)")))</f>
        <v/>
      </c>
      <c r="AF463" s="22">
        <f>IF(AE463="","",IF(IFERROR(IF(TRIM(IFERROR(INDEX($A463:$Y463,MATCH(Lists!$J$6,$A$1:$Y$1,0)),"")&amp;"")="0","",TRIM(IFERROR(INDEX($A463:$Y463,MATCH(Lists!$J$6,$A$1:$Y$1,0)),"")&amp;"")),"")=Lists!$J$7,1,0))</f>
        <v/>
      </c>
      <c r="AG463" s="30">
        <f>IF(AE463="","",IFERROR(IF(ISNUMBER(IFERROR(INDEX($A463:$Y463,MATCH(Lists!$J$3,$A$1:$Y$1,0)),"")),INT(IFERROR(INDEX($A463:$Y463,MATCH(Lists!$J$3,$A$1:$Y$1,0)),"")),DATE(VALUE(LEFT(IFERROR(INDEX($A463:$Y463,MATCH(Lists!$J$3,$A$1:$Y$1,0)),""),4)),VALUE(MID(IFERROR(INDEX($A463:$Y463,MATCH(Lists!$J$3,$A$1:$Y$1,0)),""),6,2)),VALUE(MID(IFERROR(INDEX($A463:$Y463,MATCH(Lists!$J$3,$A$1:$Y$1,0)),""),9,2)))),""))</f>
        <v/>
      </c>
      <c r="AH463" s="22">
        <f>IF(AE463="",0,1)</f>
        <v/>
      </c>
    </row>
    <row r="464">
      <c r="Z464" s="28" t="n"/>
      <c r="AA464" s="23" t="n"/>
      <c r="AB464" s="23" t="n"/>
      <c r="AC464" s="31" t="n"/>
      <c r="AD464" s="28" t="n"/>
      <c r="AE464" s="22">
        <f>IF(COUNTA($A464:$Y464)=0,"",IF(IFERROR(IF(TRIM(IFERROR(INDEX($A464:$Y464,MATCH(Lists!$J$4,$A$1:$Y$1,0)),"")&amp;"")="0","",TRIM(IFERROR(INDEX($A464:$Y464,MATCH(Lists!$J$4,$A$1:$Y$1,0)),"")&amp;"")),"")&lt;&gt;"",LOWER(IFERROR(IF(TRIM(IFERROR(INDEX($A464:$Y464,MATCH(Lists!$J$4,$A$1:$Y$1,0)),"")&amp;"")="0","",TRIM(IFERROR(INDEX($A464:$Y464,MATCH(Lists!$J$4,$A$1:$Y$1,0)),"")&amp;"")),"")),IF(IFERROR(IF(TRIM(IFERROR(INDEX($A464:$Y464,MATCH(Lists!$J$5,$A$1:$Y$1,0)),"")&amp;"")="0","",TRIM(IFERROR(INDEX($A464:$Y464,MATCH(Lists!$J$5,$A$1:$Y$1,0)),"")&amp;"")),"")&lt;&gt;"",IFERROR(IF(TRIM(IFERROR(INDEX($A464:$Y464,MATCH(Lists!$J$5,$A$1:$Y$1,0)),"")&amp;"")="0","",TRIM(IFERROR(INDEX($A464:$Y464,MATCH(Lists!$J$5,$A$1:$Y$1,0)),"")&amp;"")),""),"(unknown)")))</f>
        <v/>
      </c>
      <c r="AF464" s="22">
        <f>IF(AE464="","",IF(IFERROR(IF(TRIM(IFERROR(INDEX($A464:$Y464,MATCH(Lists!$J$6,$A$1:$Y$1,0)),"")&amp;"")="0","",TRIM(IFERROR(INDEX($A464:$Y464,MATCH(Lists!$J$6,$A$1:$Y$1,0)),"")&amp;"")),"")=Lists!$J$7,1,0))</f>
        <v/>
      </c>
      <c r="AG464" s="30">
        <f>IF(AE464="","",IFERROR(IF(ISNUMBER(IFERROR(INDEX($A464:$Y464,MATCH(Lists!$J$3,$A$1:$Y$1,0)),"")),INT(IFERROR(INDEX($A464:$Y464,MATCH(Lists!$J$3,$A$1:$Y$1,0)),"")),DATE(VALUE(LEFT(IFERROR(INDEX($A464:$Y464,MATCH(Lists!$J$3,$A$1:$Y$1,0)),""),4)),VALUE(MID(IFERROR(INDEX($A464:$Y464,MATCH(Lists!$J$3,$A$1:$Y$1,0)),""),6,2)),VALUE(MID(IFERROR(INDEX($A464:$Y464,MATCH(Lists!$J$3,$A$1:$Y$1,0)),""),9,2)))),""))</f>
        <v/>
      </c>
      <c r="AH464" s="22">
        <f>IF(AE464="",0,1)</f>
        <v/>
      </c>
    </row>
    <row r="465">
      <c r="Z465" s="28" t="n"/>
      <c r="AA465" s="23" t="n"/>
      <c r="AB465" s="23" t="n"/>
      <c r="AC465" s="31" t="n"/>
      <c r="AD465" s="28" t="n"/>
      <c r="AE465" s="22">
        <f>IF(COUNTA($A465:$Y465)=0,"",IF(IFERROR(IF(TRIM(IFERROR(INDEX($A465:$Y465,MATCH(Lists!$J$4,$A$1:$Y$1,0)),"")&amp;"")="0","",TRIM(IFERROR(INDEX($A465:$Y465,MATCH(Lists!$J$4,$A$1:$Y$1,0)),"")&amp;"")),"")&lt;&gt;"",LOWER(IFERROR(IF(TRIM(IFERROR(INDEX($A465:$Y465,MATCH(Lists!$J$4,$A$1:$Y$1,0)),"")&amp;"")="0","",TRIM(IFERROR(INDEX($A465:$Y465,MATCH(Lists!$J$4,$A$1:$Y$1,0)),"")&amp;"")),"")),IF(IFERROR(IF(TRIM(IFERROR(INDEX($A465:$Y465,MATCH(Lists!$J$5,$A$1:$Y$1,0)),"")&amp;"")="0","",TRIM(IFERROR(INDEX($A465:$Y465,MATCH(Lists!$J$5,$A$1:$Y$1,0)),"")&amp;"")),"")&lt;&gt;"",IFERROR(IF(TRIM(IFERROR(INDEX($A465:$Y465,MATCH(Lists!$J$5,$A$1:$Y$1,0)),"")&amp;"")="0","",TRIM(IFERROR(INDEX($A465:$Y465,MATCH(Lists!$J$5,$A$1:$Y$1,0)),"")&amp;"")),""),"(unknown)")))</f>
        <v/>
      </c>
      <c r="AF465" s="22">
        <f>IF(AE465="","",IF(IFERROR(IF(TRIM(IFERROR(INDEX($A465:$Y465,MATCH(Lists!$J$6,$A$1:$Y$1,0)),"")&amp;"")="0","",TRIM(IFERROR(INDEX($A465:$Y465,MATCH(Lists!$J$6,$A$1:$Y$1,0)),"")&amp;"")),"")=Lists!$J$7,1,0))</f>
        <v/>
      </c>
      <c r="AG465" s="30">
        <f>IF(AE465="","",IFERROR(IF(ISNUMBER(IFERROR(INDEX($A465:$Y465,MATCH(Lists!$J$3,$A$1:$Y$1,0)),"")),INT(IFERROR(INDEX($A465:$Y465,MATCH(Lists!$J$3,$A$1:$Y$1,0)),"")),DATE(VALUE(LEFT(IFERROR(INDEX($A465:$Y465,MATCH(Lists!$J$3,$A$1:$Y$1,0)),""),4)),VALUE(MID(IFERROR(INDEX($A465:$Y465,MATCH(Lists!$J$3,$A$1:$Y$1,0)),""),6,2)),VALUE(MID(IFERROR(INDEX($A465:$Y465,MATCH(Lists!$J$3,$A$1:$Y$1,0)),""),9,2)))),""))</f>
        <v/>
      </c>
      <c r="AH465" s="22">
        <f>IF(AE465="",0,1)</f>
        <v/>
      </c>
    </row>
    <row r="466">
      <c r="Z466" s="28" t="n"/>
      <c r="AA466" s="23" t="n"/>
      <c r="AB466" s="23" t="n"/>
      <c r="AC466" s="31" t="n"/>
      <c r="AD466" s="28" t="n"/>
      <c r="AE466" s="22">
        <f>IF(COUNTA($A466:$Y466)=0,"",IF(IFERROR(IF(TRIM(IFERROR(INDEX($A466:$Y466,MATCH(Lists!$J$4,$A$1:$Y$1,0)),"")&amp;"")="0","",TRIM(IFERROR(INDEX($A466:$Y466,MATCH(Lists!$J$4,$A$1:$Y$1,0)),"")&amp;"")),"")&lt;&gt;"",LOWER(IFERROR(IF(TRIM(IFERROR(INDEX($A466:$Y466,MATCH(Lists!$J$4,$A$1:$Y$1,0)),"")&amp;"")="0","",TRIM(IFERROR(INDEX($A466:$Y466,MATCH(Lists!$J$4,$A$1:$Y$1,0)),"")&amp;"")),"")),IF(IFERROR(IF(TRIM(IFERROR(INDEX($A466:$Y466,MATCH(Lists!$J$5,$A$1:$Y$1,0)),"")&amp;"")="0","",TRIM(IFERROR(INDEX($A466:$Y466,MATCH(Lists!$J$5,$A$1:$Y$1,0)),"")&amp;"")),"")&lt;&gt;"",IFERROR(IF(TRIM(IFERROR(INDEX($A466:$Y466,MATCH(Lists!$J$5,$A$1:$Y$1,0)),"")&amp;"")="0","",TRIM(IFERROR(INDEX($A466:$Y466,MATCH(Lists!$J$5,$A$1:$Y$1,0)),"")&amp;"")),""),"(unknown)")))</f>
        <v/>
      </c>
      <c r="AF466" s="22">
        <f>IF(AE466="","",IF(IFERROR(IF(TRIM(IFERROR(INDEX($A466:$Y466,MATCH(Lists!$J$6,$A$1:$Y$1,0)),"")&amp;"")="0","",TRIM(IFERROR(INDEX($A466:$Y466,MATCH(Lists!$J$6,$A$1:$Y$1,0)),"")&amp;"")),"")=Lists!$J$7,1,0))</f>
        <v/>
      </c>
      <c r="AG466" s="30">
        <f>IF(AE466="","",IFERROR(IF(ISNUMBER(IFERROR(INDEX($A466:$Y466,MATCH(Lists!$J$3,$A$1:$Y$1,0)),"")),INT(IFERROR(INDEX($A466:$Y466,MATCH(Lists!$J$3,$A$1:$Y$1,0)),"")),DATE(VALUE(LEFT(IFERROR(INDEX($A466:$Y466,MATCH(Lists!$J$3,$A$1:$Y$1,0)),""),4)),VALUE(MID(IFERROR(INDEX($A466:$Y466,MATCH(Lists!$J$3,$A$1:$Y$1,0)),""),6,2)),VALUE(MID(IFERROR(INDEX($A466:$Y466,MATCH(Lists!$J$3,$A$1:$Y$1,0)),""),9,2)))),""))</f>
        <v/>
      </c>
      <c r="AH466" s="22">
        <f>IF(AE466="",0,1)</f>
        <v/>
      </c>
    </row>
    <row r="467">
      <c r="Z467" s="28" t="n"/>
      <c r="AA467" s="23" t="n"/>
      <c r="AB467" s="23" t="n"/>
      <c r="AC467" s="31" t="n"/>
      <c r="AD467" s="28" t="n"/>
      <c r="AE467" s="22">
        <f>IF(COUNTA($A467:$Y467)=0,"",IF(IFERROR(IF(TRIM(IFERROR(INDEX($A467:$Y467,MATCH(Lists!$J$4,$A$1:$Y$1,0)),"")&amp;"")="0","",TRIM(IFERROR(INDEX($A467:$Y467,MATCH(Lists!$J$4,$A$1:$Y$1,0)),"")&amp;"")),"")&lt;&gt;"",LOWER(IFERROR(IF(TRIM(IFERROR(INDEX($A467:$Y467,MATCH(Lists!$J$4,$A$1:$Y$1,0)),"")&amp;"")="0","",TRIM(IFERROR(INDEX($A467:$Y467,MATCH(Lists!$J$4,$A$1:$Y$1,0)),"")&amp;"")),"")),IF(IFERROR(IF(TRIM(IFERROR(INDEX($A467:$Y467,MATCH(Lists!$J$5,$A$1:$Y$1,0)),"")&amp;"")="0","",TRIM(IFERROR(INDEX($A467:$Y467,MATCH(Lists!$J$5,$A$1:$Y$1,0)),"")&amp;"")),"")&lt;&gt;"",IFERROR(IF(TRIM(IFERROR(INDEX($A467:$Y467,MATCH(Lists!$J$5,$A$1:$Y$1,0)),"")&amp;"")="0","",TRIM(IFERROR(INDEX($A467:$Y467,MATCH(Lists!$J$5,$A$1:$Y$1,0)),"")&amp;"")),""),"(unknown)")))</f>
        <v/>
      </c>
      <c r="AF467" s="22">
        <f>IF(AE467="","",IF(IFERROR(IF(TRIM(IFERROR(INDEX($A467:$Y467,MATCH(Lists!$J$6,$A$1:$Y$1,0)),"")&amp;"")="0","",TRIM(IFERROR(INDEX($A467:$Y467,MATCH(Lists!$J$6,$A$1:$Y$1,0)),"")&amp;"")),"")=Lists!$J$7,1,0))</f>
        <v/>
      </c>
      <c r="AG467" s="30">
        <f>IF(AE467="","",IFERROR(IF(ISNUMBER(IFERROR(INDEX($A467:$Y467,MATCH(Lists!$J$3,$A$1:$Y$1,0)),"")),INT(IFERROR(INDEX($A467:$Y467,MATCH(Lists!$J$3,$A$1:$Y$1,0)),"")),DATE(VALUE(LEFT(IFERROR(INDEX($A467:$Y467,MATCH(Lists!$J$3,$A$1:$Y$1,0)),""),4)),VALUE(MID(IFERROR(INDEX($A467:$Y467,MATCH(Lists!$J$3,$A$1:$Y$1,0)),""),6,2)),VALUE(MID(IFERROR(INDEX($A467:$Y467,MATCH(Lists!$J$3,$A$1:$Y$1,0)),""),9,2)))),""))</f>
        <v/>
      </c>
      <c r="AH467" s="22">
        <f>IF(AE467="",0,1)</f>
        <v/>
      </c>
    </row>
    <row r="468">
      <c r="Z468" s="28" t="n"/>
      <c r="AA468" s="23" t="n"/>
      <c r="AB468" s="23" t="n"/>
      <c r="AC468" s="31" t="n"/>
      <c r="AD468" s="28" t="n"/>
      <c r="AE468" s="22">
        <f>IF(COUNTA($A468:$Y468)=0,"",IF(IFERROR(IF(TRIM(IFERROR(INDEX($A468:$Y468,MATCH(Lists!$J$4,$A$1:$Y$1,0)),"")&amp;"")="0","",TRIM(IFERROR(INDEX($A468:$Y468,MATCH(Lists!$J$4,$A$1:$Y$1,0)),"")&amp;"")),"")&lt;&gt;"",LOWER(IFERROR(IF(TRIM(IFERROR(INDEX($A468:$Y468,MATCH(Lists!$J$4,$A$1:$Y$1,0)),"")&amp;"")="0","",TRIM(IFERROR(INDEX($A468:$Y468,MATCH(Lists!$J$4,$A$1:$Y$1,0)),"")&amp;"")),"")),IF(IFERROR(IF(TRIM(IFERROR(INDEX($A468:$Y468,MATCH(Lists!$J$5,$A$1:$Y$1,0)),"")&amp;"")="0","",TRIM(IFERROR(INDEX($A468:$Y468,MATCH(Lists!$J$5,$A$1:$Y$1,0)),"")&amp;"")),"")&lt;&gt;"",IFERROR(IF(TRIM(IFERROR(INDEX($A468:$Y468,MATCH(Lists!$J$5,$A$1:$Y$1,0)),"")&amp;"")="0","",TRIM(IFERROR(INDEX($A468:$Y468,MATCH(Lists!$J$5,$A$1:$Y$1,0)),"")&amp;"")),""),"(unknown)")))</f>
        <v/>
      </c>
      <c r="AF468" s="22">
        <f>IF(AE468="","",IF(IFERROR(IF(TRIM(IFERROR(INDEX($A468:$Y468,MATCH(Lists!$J$6,$A$1:$Y$1,0)),"")&amp;"")="0","",TRIM(IFERROR(INDEX($A468:$Y468,MATCH(Lists!$J$6,$A$1:$Y$1,0)),"")&amp;"")),"")=Lists!$J$7,1,0))</f>
        <v/>
      </c>
      <c r="AG468" s="30">
        <f>IF(AE468="","",IFERROR(IF(ISNUMBER(IFERROR(INDEX($A468:$Y468,MATCH(Lists!$J$3,$A$1:$Y$1,0)),"")),INT(IFERROR(INDEX($A468:$Y468,MATCH(Lists!$J$3,$A$1:$Y$1,0)),"")),DATE(VALUE(LEFT(IFERROR(INDEX($A468:$Y468,MATCH(Lists!$J$3,$A$1:$Y$1,0)),""),4)),VALUE(MID(IFERROR(INDEX($A468:$Y468,MATCH(Lists!$J$3,$A$1:$Y$1,0)),""),6,2)),VALUE(MID(IFERROR(INDEX($A468:$Y468,MATCH(Lists!$J$3,$A$1:$Y$1,0)),""),9,2)))),""))</f>
        <v/>
      </c>
      <c r="AH468" s="22">
        <f>IF(AE468="",0,1)</f>
        <v/>
      </c>
    </row>
    <row r="469">
      <c r="Z469" s="28" t="n"/>
      <c r="AA469" s="23" t="n"/>
      <c r="AB469" s="23" t="n"/>
      <c r="AC469" s="31" t="n"/>
      <c r="AD469" s="28" t="n"/>
      <c r="AE469" s="22">
        <f>IF(COUNTA($A469:$Y469)=0,"",IF(IFERROR(IF(TRIM(IFERROR(INDEX($A469:$Y469,MATCH(Lists!$J$4,$A$1:$Y$1,0)),"")&amp;"")="0","",TRIM(IFERROR(INDEX($A469:$Y469,MATCH(Lists!$J$4,$A$1:$Y$1,0)),"")&amp;"")),"")&lt;&gt;"",LOWER(IFERROR(IF(TRIM(IFERROR(INDEX($A469:$Y469,MATCH(Lists!$J$4,$A$1:$Y$1,0)),"")&amp;"")="0","",TRIM(IFERROR(INDEX($A469:$Y469,MATCH(Lists!$J$4,$A$1:$Y$1,0)),"")&amp;"")),"")),IF(IFERROR(IF(TRIM(IFERROR(INDEX($A469:$Y469,MATCH(Lists!$J$5,$A$1:$Y$1,0)),"")&amp;"")="0","",TRIM(IFERROR(INDEX($A469:$Y469,MATCH(Lists!$J$5,$A$1:$Y$1,0)),"")&amp;"")),"")&lt;&gt;"",IFERROR(IF(TRIM(IFERROR(INDEX($A469:$Y469,MATCH(Lists!$J$5,$A$1:$Y$1,0)),"")&amp;"")="0","",TRIM(IFERROR(INDEX($A469:$Y469,MATCH(Lists!$J$5,$A$1:$Y$1,0)),"")&amp;"")),""),"(unknown)")))</f>
        <v/>
      </c>
      <c r="AF469" s="22">
        <f>IF(AE469="","",IF(IFERROR(IF(TRIM(IFERROR(INDEX($A469:$Y469,MATCH(Lists!$J$6,$A$1:$Y$1,0)),"")&amp;"")="0","",TRIM(IFERROR(INDEX($A469:$Y469,MATCH(Lists!$J$6,$A$1:$Y$1,0)),"")&amp;"")),"")=Lists!$J$7,1,0))</f>
        <v/>
      </c>
      <c r="AG469" s="30">
        <f>IF(AE469="","",IFERROR(IF(ISNUMBER(IFERROR(INDEX($A469:$Y469,MATCH(Lists!$J$3,$A$1:$Y$1,0)),"")),INT(IFERROR(INDEX($A469:$Y469,MATCH(Lists!$J$3,$A$1:$Y$1,0)),"")),DATE(VALUE(LEFT(IFERROR(INDEX($A469:$Y469,MATCH(Lists!$J$3,$A$1:$Y$1,0)),""),4)),VALUE(MID(IFERROR(INDEX($A469:$Y469,MATCH(Lists!$J$3,$A$1:$Y$1,0)),""),6,2)),VALUE(MID(IFERROR(INDEX($A469:$Y469,MATCH(Lists!$J$3,$A$1:$Y$1,0)),""),9,2)))),""))</f>
        <v/>
      </c>
      <c r="AH469" s="22">
        <f>IF(AE469="",0,1)</f>
        <v/>
      </c>
    </row>
    <row r="470">
      <c r="Z470" s="28" t="n"/>
      <c r="AA470" s="23" t="n"/>
      <c r="AB470" s="23" t="n"/>
      <c r="AC470" s="31" t="n"/>
      <c r="AD470" s="28" t="n"/>
      <c r="AE470" s="22">
        <f>IF(COUNTA($A470:$Y470)=0,"",IF(IFERROR(IF(TRIM(IFERROR(INDEX($A470:$Y470,MATCH(Lists!$J$4,$A$1:$Y$1,0)),"")&amp;"")="0","",TRIM(IFERROR(INDEX($A470:$Y470,MATCH(Lists!$J$4,$A$1:$Y$1,0)),"")&amp;"")),"")&lt;&gt;"",LOWER(IFERROR(IF(TRIM(IFERROR(INDEX($A470:$Y470,MATCH(Lists!$J$4,$A$1:$Y$1,0)),"")&amp;"")="0","",TRIM(IFERROR(INDEX($A470:$Y470,MATCH(Lists!$J$4,$A$1:$Y$1,0)),"")&amp;"")),"")),IF(IFERROR(IF(TRIM(IFERROR(INDEX($A470:$Y470,MATCH(Lists!$J$5,$A$1:$Y$1,0)),"")&amp;"")="0","",TRIM(IFERROR(INDEX($A470:$Y470,MATCH(Lists!$J$5,$A$1:$Y$1,0)),"")&amp;"")),"")&lt;&gt;"",IFERROR(IF(TRIM(IFERROR(INDEX($A470:$Y470,MATCH(Lists!$J$5,$A$1:$Y$1,0)),"")&amp;"")="0","",TRIM(IFERROR(INDEX($A470:$Y470,MATCH(Lists!$J$5,$A$1:$Y$1,0)),"")&amp;"")),""),"(unknown)")))</f>
        <v/>
      </c>
      <c r="AF470" s="22">
        <f>IF(AE470="","",IF(IFERROR(IF(TRIM(IFERROR(INDEX($A470:$Y470,MATCH(Lists!$J$6,$A$1:$Y$1,0)),"")&amp;"")="0","",TRIM(IFERROR(INDEX($A470:$Y470,MATCH(Lists!$J$6,$A$1:$Y$1,0)),"")&amp;"")),"")=Lists!$J$7,1,0))</f>
        <v/>
      </c>
      <c r="AG470" s="30">
        <f>IF(AE470="","",IFERROR(IF(ISNUMBER(IFERROR(INDEX($A470:$Y470,MATCH(Lists!$J$3,$A$1:$Y$1,0)),"")),INT(IFERROR(INDEX($A470:$Y470,MATCH(Lists!$J$3,$A$1:$Y$1,0)),"")),DATE(VALUE(LEFT(IFERROR(INDEX($A470:$Y470,MATCH(Lists!$J$3,$A$1:$Y$1,0)),""),4)),VALUE(MID(IFERROR(INDEX($A470:$Y470,MATCH(Lists!$J$3,$A$1:$Y$1,0)),""),6,2)),VALUE(MID(IFERROR(INDEX($A470:$Y470,MATCH(Lists!$J$3,$A$1:$Y$1,0)),""),9,2)))),""))</f>
        <v/>
      </c>
      <c r="AH470" s="22">
        <f>IF(AE470="",0,1)</f>
        <v/>
      </c>
    </row>
    <row r="471">
      <c r="Z471" s="28" t="n"/>
      <c r="AA471" s="23" t="n"/>
      <c r="AB471" s="23" t="n"/>
      <c r="AC471" s="31" t="n"/>
      <c r="AD471" s="28" t="n"/>
      <c r="AE471" s="22">
        <f>IF(COUNTA($A471:$Y471)=0,"",IF(IFERROR(IF(TRIM(IFERROR(INDEX($A471:$Y471,MATCH(Lists!$J$4,$A$1:$Y$1,0)),"")&amp;"")="0","",TRIM(IFERROR(INDEX($A471:$Y471,MATCH(Lists!$J$4,$A$1:$Y$1,0)),"")&amp;"")),"")&lt;&gt;"",LOWER(IFERROR(IF(TRIM(IFERROR(INDEX($A471:$Y471,MATCH(Lists!$J$4,$A$1:$Y$1,0)),"")&amp;"")="0","",TRIM(IFERROR(INDEX($A471:$Y471,MATCH(Lists!$J$4,$A$1:$Y$1,0)),"")&amp;"")),"")),IF(IFERROR(IF(TRIM(IFERROR(INDEX($A471:$Y471,MATCH(Lists!$J$5,$A$1:$Y$1,0)),"")&amp;"")="0","",TRIM(IFERROR(INDEX($A471:$Y471,MATCH(Lists!$J$5,$A$1:$Y$1,0)),"")&amp;"")),"")&lt;&gt;"",IFERROR(IF(TRIM(IFERROR(INDEX($A471:$Y471,MATCH(Lists!$J$5,$A$1:$Y$1,0)),"")&amp;"")="0","",TRIM(IFERROR(INDEX($A471:$Y471,MATCH(Lists!$J$5,$A$1:$Y$1,0)),"")&amp;"")),""),"(unknown)")))</f>
        <v/>
      </c>
      <c r="AF471" s="22">
        <f>IF(AE471="","",IF(IFERROR(IF(TRIM(IFERROR(INDEX($A471:$Y471,MATCH(Lists!$J$6,$A$1:$Y$1,0)),"")&amp;"")="0","",TRIM(IFERROR(INDEX($A471:$Y471,MATCH(Lists!$J$6,$A$1:$Y$1,0)),"")&amp;"")),"")=Lists!$J$7,1,0))</f>
        <v/>
      </c>
      <c r="AG471" s="30">
        <f>IF(AE471="","",IFERROR(IF(ISNUMBER(IFERROR(INDEX($A471:$Y471,MATCH(Lists!$J$3,$A$1:$Y$1,0)),"")),INT(IFERROR(INDEX($A471:$Y471,MATCH(Lists!$J$3,$A$1:$Y$1,0)),"")),DATE(VALUE(LEFT(IFERROR(INDEX($A471:$Y471,MATCH(Lists!$J$3,$A$1:$Y$1,0)),""),4)),VALUE(MID(IFERROR(INDEX($A471:$Y471,MATCH(Lists!$J$3,$A$1:$Y$1,0)),""),6,2)),VALUE(MID(IFERROR(INDEX($A471:$Y471,MATCH(Lists!$J$3,$A$1:$Y$1,0)),""),9,2)))),""))</f>
        <v/>
      </c>
      <c r="AH471" s="22">
        <f>IF(AE471="",0,1)</f>
        <v/>
      </c>
    </row>
    <row r="472">
      <c r="Z472" s="28" t="n"/>
      <c r="AA472" s="23" t="n"/>
      <c r="AB472" s="23" t="n"/>
      <c r="AC472" s="31" t="n"/>
      <c r="AD472" s="28" t="n"/>
      <c r="AE472" s="22">
        <f>IF(COUNTA($A472:$Y472)=0,"",IF(IFERROR(IF(TRIM(IFERROR(INDEX($A472:$Y472,MATCH(Lists!$J$4,$A$1:$Y$1,0)),"")&amp;"")="0","",TRIM(IFERROR(INDEX($A472:$Y472,MATCH(Lists!$J$4,$A$1:$Y$1,0)),"")&amp;"")),"")&lt;&gt;"",LOWER(IFERROR(IF(TRIM(IFERROR(INDEX($A472:$Y472,MATCH(Lists!$J$4,$A$1:$Y$1,0)),"")&amp;"")="0","",TRIM(IFERROR(INDEX($A472:$Y472,MATCH(Lists!$J$4,$A$1:$Y$1,0)),"")&amp;"")),"")),IF(IFERROR(IF(TRIM(IFERROR(INDEX($A472:$Y472,MATCH(Lists!$J$5,$A$1:$Y$1,0)),"")&amp;"")="0","",TRIM(IFERROR(INDEX($A472:$Y472,MATCH(Lists!$J$5,$A$1:$Y$1,0)),"")&amp;"")),"")&lt;&gt;"",IFERROR(IF(TRIM(IFERROR(INDEX($A472:$Y472,MATCH(Lists!$J$5,$A$1:$Y$1,0)),"")&amp;"")="0","",TRIM(IFERROR(INDEX($A472:$Y472,MATCH(Lists!$J$5,$A$1:$Y$1,0)),"")&amp;"")),""),"(unknown)")))</f>
        <v/>
      </c>
      <c r="AF472" s="22">
        <f>IF(AE472="","",IF(IFERROR(IF(TRIM(IFERROR(INDEX($A472:$Y472,MATCH(Lists!$J$6,$A$1:$Y$1,0)),"")&amp;"")="0","",TRIM(IFERROR(INDEX($A472:$Y472,MATCH(Lists!$J$6,$A$1:$Y$1,0)),"")&amp;"")),"")=Lists!$J$7,1,0))</f>
        <v/>
      </c>
      <c r="AG472" s="30">
        <f>IF(AE472="","",IFERROR(IF(ISNUMBER(IFERROR(INDEX($A472:$Y472,MATCH(Lists!$J$3,$A$1:$Y$1,0)),"")),INT(IFERROR(INDEX($A472:$Y472,MATCH(Lists!$J$3,$A$1:$Y$1,0)),"")),DATE(VALUE(LEFT(IFERROR(INDEX($A472:$Y472,MATCH(Lists!$J$3,$A$1:$Y$1,0)),""),4)),VALUE(MID(IFERROR(INDEX($A472:$Y472,MATCH(Lists!$J$3,$A$1:$Y$1,0)),""),6,2)),VALUE(MID(IFERROR(INDEX($A472:$Y472,MATCH(Lists!$J$3,$A$1:$Y$1,0)),""),9,2)))),""))</f>
        <v/>
      </c>
      <c r="AH472" s="22">
        <f>IF(AE472="",0,1)</f>
        <v/>
      </c>
    </row>
    <row r="473">
      <c r="Z473" s="28" t="n"/>
      <c r="AA473" s="23" t="n"/>
      <c r="AB473" s="23" t="n"/>
      <c r="AC473" s="31" t="n"/>
      <c r="AD473" s="28" t="n"/>
      <c r="AE473" s="22">
        <f>IF(COUNTA($A473:$Y473)=0,"",IF(IFERROR(IF(TRIM(IFERROR(INDEX($A473:$Y473,MATCH(Lists!$J$4,$A$1:$Y$1,0)),"")&amp;"")="0","",TRIM(IFERROR(INDEX($A473:$Y473,MATCH(Lists!$J$4,$A$1:$Y$1,0)),"")&amp;"")),"")&lt;&gt;"",LOWER(IFERROR(IF(TRIM(IFERROR(INDEX($A473:$Y473,MATCH(Lists!$J$4,$A$1:$Y$1,0)),"")&amp;"")="0","",TRIM(IFERROR(INDEX($A473:$Y473,MATCH(Lists!$J$4,$A$1:$Y$1,0)),"")&amp;"")),"")),IF(IFERROR(IF(TRIM(IFERROR(INDEX($A473:$Y473,MATCH(Lists!$J$5,$A$1:$Y$1,0)),"")&amp;"")="0","",TRIM(IFERROR(INDEX($A473:$Y473,MATCH(Lists!$J$5,$A$1:$Y$1,0)),"")&amp;"")),"")&lt;&gt;"",IFERROR(IF(TRIM(IFERROR(INDEX($A473:$Y473,MATCH(Lists!$J$5,$A$1:$Y$1,0)),"")&amp;"")="0","",TRIM(IFERROR(INDEX($A473:$Y473,MATCH(Lists!$J$5,$A$1:$Y$1,0)),"")&amp;"")),""),"(unknown)")))</f>
        <v/>
      </c>
      <c r="AF473" s="22">
        <f>IF(AE473="","",IF(IFERROR(IF(TRIM(IFERROR(INDEX($A473:$Y473,MATCH(Lists!$J$6,$A$1:$Y$1,0)),"")&amp;"")="0","",TRIM(IFERROR(INDEX($A473:$Y473,MATCH(Lists!$J$6,$A$1:$Y$1,0)),"")&amp;"")),"")=Lists!$J$7,1,0))</f>
        <v/>
      </c>
      <c r="AG473" s="30">
        <f>IF(AE473="","",IFERROR(IF(ISNUMBER(IFERROR(INDEX($A473:$Y473,MATCH(Lists!$J$3,$A$1:$Y$1,0)),"")),INT(IFERROR(INDEX($A473:$Y473,MATCH(Lists!$J$3,$A$1:$Y$1,0)),"")),DATE(VALUE(LEFT(IFERROR(INDEX($A473:$Y473,MATCH(Lists!$J$3,$A$1:$Y$1,0)),""),4)),VALUE(MID(IFERROR(INDEX($A473:$Y473,MATCH(Lists!$J$3,$A$1:$Y$1,0)),""),6,2)),VALUE(MID(IFERROR(INDEX($A473:$Y473,MATCH(Lists!$J$3,$A$1:$Y$1,0)),""),9,2)))),""))</f>
        <v/>
      </c>
      <c r="AH473" s="22">
        <f>IF(AE473="",0,1)</f>
        <v/>
      </c>
    </row>
    <row r="474">
      <c r="Z474" s="28" t="n"/>
      <c r="AA474" s="23" t="n"/>
      <c r="AB474" s="23" t="n"/>
      <c r="AC474" s="31" t="n"/>
      <c r="AD474" s="28" t="n"/>
      <c r="AE474" s="22">
        <f>IF(COUNTA($A474:$Y474)=0,"",IF(IFERROR(IF(TRIM(IFERROR(INDEX($A474:$Y474,MATCH(Lists!$J$4,$A$1:$Y$1,0)),"")&amp;"")="0","",TRIM(IFERROR(INDEX($A474:$Y474,MATCH(Lists!$J$4,$A$1:$Y$1,0)),"")&amp;"")),"")&lt;&gt;"",LOWER(IFERROR(IF(TRIM(IFERROR(INDEX($A474:$Y474,MATCH(Lists!$J$4,$A$1:$Y$1,0)),"")&amp;"")="0","",TRIM(IFERROR(INDEX($A474:$Y474,MATCH(Lists!$J$4,$A$1:$Y$1,0)),"")&amp;"")),"")),IF(IFERROR(IF(TRIM(IFERROR(INDEX($A474:$Y474,MATCH(Lists!$J$5,$A$1:$Y$1,0)),"")&amp;"")="0","",TRIM(IFERROR(INDEX($A474:$Y474,MATCH(Lists!$J$5,$A$1:$Y$1,0)),"")&amp;"")),"")&lt;&gt;"",IFERROR(IF(TRIM(IFERROR(INDEX($A474:$Y474,MATCH(Lists!$J$5,$A$1:$Y$1,0)),"")&amp;"")="0","",TRIM(IFERROR(INDEX($A474:$Y474,MATCH(Lists!$J$5,$A$1:$Y$1,0)),"")&amp;"")),""),"(unknown)")))</f>
        <v/>
      </c>
      <c r="AF474" s="22">
        <f>IF(AE474="","",IF(IFERROR(IF(TRIM(IFERROR(INDEX($A474:$Y474,MATCH(Lists!$J$6,$A$1:$Y$1,0)),"")&amp;"")="0","",TRIM(IFERROR(INDEX($A474:$Y474,MATCH(Lists!$J$6,$A$1:$Y$1,0)),"")&amp;"")),"")=Lists!$J$7,1,0))</f>
        <v/>
      </c>
      <c r="AG474" s="30">
        <f>IF(AE474="","",IFERROR(IF(ISNUMBER(IFERROR(INDEX($A474:$Y474,MATCH(Lists!$J$3,$A$1:$Y$1,0)),"")),INT(IFERROR(INDEX($A474:$Y474,MATCH(Lists!$J$3,$A$1:$Y$1,0)),"")),DATE(VALUE(LEFT(IFERROR(INDEX($A474:$Y474,MATCH(Lists!$J$3,$A$1:$Y$1,0)),""),4)),VALUE(MID(IFERROR(INDEX($A474:$Y474,MATCH(Lists!$J$3,$A$1:$Y$1,0)),""),6,2)),VALUE(MID(IFERROR(INDEX($A474:$Y474,MATCH(Lists!$J$3,$A$1:$Y$1,0)),""),9,2)))),""))</f>
        <v/>
      </c>
      <c r="AH474" s="22">
        <f>IF(AE474="",0,1)</f>
        <v/>
      </c>
    </row>
    <row r="475">
      <c r="Z475" s="28" t="n"/>
      <c r="AA475" s="23" t="n"/>
      <c r="AB475" s="23" t="n"/>
      <c r="AC475" s="31" t="n"/>
      <c r="AD475" s="28" t="n"/>
      <c r="AE475" s="22">
        <f>IF(COUNTA($A475:$Y475)=0,"",IF(IFERROR(IF(TRIM(IFERROR(INDEX($A475:$Y475,MATCH(Lists!$J$4,$A$1:$Y$1,0)),"")&amp;"")="0","",TRIM(IFERROR(INDEX($A475:$Y475,MATCH(Lists!$J$4,$A$1:$Y$1,0)),"")&amp;"")),"")&lt;&gt;"",LOWER(IFERROR(IF(TRIM(IFERROR(INDEX($A475:$Y475,MATCH(Lists!$J$4,$A$1:$Y$1,0)),"")&amp;"")="0","",TRIM(IFERROR(INDEX($A475:$Y475,MATCH(Lists!$J$4,$A$1:$Y$1,0)),"")&amp;"")),"")),IF(IFERROR(IF(TRIM(IFERROR(INDEX($A475:$Y475,MATCH(Lists!$J$5,$A$1:$Y$1,0)),"")&amp;"")="0","",TRIM(IFERROR(INDEX($A475:$Y475,MATCH(Lists!$J$5,$A$1:$Y$1,0)),"")&amp;"")),"")&lt;&gt;"",IFERROR(IF(TRIM(IFERROR(INDEX($A475:$Y475,MATCH(Lists!$J$5,$A$1:$Y$1,0)),"")&amp;"")="0","",TRIM(IFERROR(INDEX($A475:$Y475,MATCH(Lists!$J$5,$A$1:$Y$1,0)),"")&amp;"")),""),"(unknown)")))</f>
        <v/>
      </c>
      <c r="AF475" s="22">
        <f>IF(AE475="","",IF(IFERROR(IF(TRIM(IFERROR(INDEX($A475:$Y475,MATCH(Lists!$J$6,$A$1:$Y$1,0)),"")&amp;"")="0","",TRIM(IFERROR(INDEX($A475:$Y475,MATCH(Lists!$J$6,$A$1:$Y$1,0)),"")&amp;"")),"")=Lists!$J$7,1,0))</f>
        <v/>
      </c>
      <c r="AG475" s="30">
        <f>IF(AE475="","",IFERROR(IF(ISNUMBER(IFERROR(INDEX($A475:$Y475,MATCH(Lists!$J$3,$A$1:$Y$1,0)),"")),INT(IFERROR(INDEX($A475:$Y475,MATCH(Lists!$J$3,$A$1:$Y$1,0)),"")),DATE(VALUE(LEFT(IFERROR(INDEX($A475:$Y475,MATCH(Lists!$J$3,$A$1:$Y$1,0)),""),4)),VALUE(MID(IFERROR(INDEX($A475:$Y475,MATCH(Lists!$J$3,$A$1:$Y$1,0)),""),6,2)),VALUE(MID(IFERROR(INDEX($A475:$Y475,MATCH(Lists!$J$3,$A$1:$Y$1,0)),""),9,2)))),""))</f>
        <v/>
      </c>
      <c r="AH475" s="22">
        <f>IF(AE475="",0,1)</f>
        <v/>
      </c>
    </row>
    <row r="476">
      <c r="Z476" s="28" t="n"/>
      <c r="AA476" s="23" t="n"/>
      <c r="AB476" s="23" t="n"/>
      <c r="AC476" s="31" t="n"/>
      <c r="AD476" s="28" t="n"/>
      <c r="AE476" s="22">
        <f>IF(COUNTA($A476:$Y476)=0,"",IF(IFERROR(IF(TRIM(IFERROR(INDEX($A476:$Y476,MATCH(Lists!$J$4,$A$1:$Y$1,0)),"")&amp;"")="0","",TRIM(IFERROR(INDEX($A476:$Y476,MATCH(Lists!$J$4,$A$1:$Y$1,0)),"")&amp;"")),"")&lt;&gt;"",LOWER(IFERROR(IF(TRIM(IFERROR(INDEX($A476:$Y476,MATCH(Lists!$J$4,$A$1:$Y$1,0)),"")&amp;"")="0","",TRIM(IFERROR(INDEX($A476:$Y476,MATCH(Lists!$J$4,$A$1:$Y$1,0)),"")&amp;"")),"")),IF(IFERROR(IF(TRIM(IFERROR(INDEX($A476:$Y476,MATCH(Lists!$J$5,$A$1:$Y$1,0)),"")&amp;"")="0","",TRIM(IFERROR(INDEX($A476:$Y476,MATCH(Lists!$J$5,$A$1:$Y$1,0)),"")&amp;"")),"")&lt;&gt;"",IFERROR(IF(TRIM(IFERROR(INDEX($A476:$Y476,MATCH(Lists!$J$5,$A$1:$Y$1,0)),"")&amp;"")="0","",TRIM(IFERROR(INDEX($A476:$Y476,MATCH(Lists!$J$5,$A$1:$Y$1,0)),"")&amp;"")),""),"(unknown)")))</f>
        <v/>
      </c>
      <c r="AF476" s="22">
        <f>IF(AE476="","",IF(IFERROR(IF(TRIM(IFERROR(INDEX($A476:$Y476,MATCH(Lists!$J$6,$A$1:$Y$1,0)),"")&amp;"")="0","",TRIM(IFERROR(INDEX($A476:$Y476,MATCH(Lists!$J$6,$A$1:$Y$1,0)),"")&amp;"")),"")=Lists!$J$7,1,0))</f>
        <v/>
      </c>
      <c r="AG476" s="30">
        <f>IF(AE476="","",IFERROR(IF(ISNUMBER(IFERROR(INDEX($A476:$Y476,MATCH(Lists!$J$3,$A$1:$Y$1,0)),"")),INT(IFERROR(INDEX($A476:$Y476,MATCH(Lists!$J$3,$A$1:$Y$1,0)),"")),DATE(VALUE(LEFT(IFERROR(INDEX($A476:$Y476,MATCH(Lists!$J$3,$A$1:$Y$1,0)),""),4)),VALUE(MID(IFERROR(INDEX($A476:$Y476,MATCH(Lists!$J$3,$A$1:$Y$1,0)),""),6,2)),VALUE(MID(IFERROR(INDEX($A476:$Y476,MATCH(Lists!$J$3,$A$1:$Y$1,0)),""),9,2)))),""))</f>
        <v/>
      </c>
      <c r="AH476" s="22">
        <f>IF(AE476="",0,1)</f>
        <v/>
      </c>
    </row>
    <row r="477">
      <c r="Z477" s="28" t="n"/>
      <c r="AA477" s="23" t="n"/>
      <c r="AB477" s="23" t="n"/>
      <c r="AC477" s="31" t="n"/>
      <c r="AD477" s="28" t="n"/>
      <c r="AE477" s="22">
        <f>IF(COUNTA($A477:$Y477)=0,"",IF(IFERROR(IF(TRIM(IFERROR(INDEX($A477:$Y477,MATCH(Lists!$J$4,$A$1:$Y$1,0)),"")&amp;"")="0","",TRIM(IFERROR(INDEX($A477:$Y477,MATCH(Lists!$J$4,$A$1:$Y$1,0)),"")&amp;"")),"")&lt;&gt;"",LOWER(IFERROR(IF(TRIM(IFERROR(INDEX($A477:$Y477,MATCH(Lists!$J$4,$A$1:$Y$1,0)),"")&amp;"")="0","",TRIM(IFERROR(INDEX($A477:$Y477,MATCH(Lists!$J$4,$A$1:$Y$1,0)),"")&amp;"")),"")),IF(IFERROR(IF(TRIM(IFERROR(INDEX($A477:$Y477,MATCH(Lists!$J$5,$A$1:$Y$1,0)),"")&amp;"")="0","",TRIM(IFERROR(INDEX($A477:$Y477,MATCH(Lists!$J$5,$A$1:$Y$1,0)),"")&amp;"")),"")&lt;&gt;"",IFERROR(IF(TRIM(IFERROR(INDEX($A477:$Y477,MATCH(Lists!$J$5,$A$1:$Y$1,0)),"")&amp;"")="0","",TRIM(IFERROR(INDEX($A477:$Y477,MATCH(Lists!$J$5,$A$1:$Y$1,0)),"")&amp;"")),""),"(unknown)")))</f>
        <v/>
      </c>
      <c r="AF477" s="22">
        <f>IF(AE477="","",IF(IFERROR(IF(TRIM(IFERROR(INDEX($A477:$Y477,MATCH(Lists!$J$6,$A$1:$Y$1,0)),"")&amp;"")="0","",TRIM(IFERROR(INDEX($A477:$Y477,MATCH(Lists!$J$6,$A$1:$Y$1,0)),"")&amp;"")),"")=Lists!$J$7,1,0))</f>
        <v/>
      </c>
      <c r="AG477" s="30">
        <f>IF(AE477="","",IFERROR(IF(ISNUMBER(IFERROR(INDEX($A477:$Y477,MATCH(Lists!$J$3,$A$1:$Y$1,0)),"")),INT(IFERROR(INDEX($A477:$Y477,MATCH(Lists!$J$3,$A$1:$Y$1,0)),"")),DATE(VALUE(LEFT(IFERROR(INDEX($A477:$Y477,MATCH(Lists!$J$3,$A$1:$Y$1,0)),""),4)),VALUE(MID(IFERROR(INDEX($A477:$Y477,MATCH(Lists!$J$3,$A$1:$Y$1,0)),""),6,2)),VALUE(MID(IFERROR(INDEX($A477:$Y477,MATCH(Lists!$J$3,$A$1:$Y$1,0)),""),9,2)))),""))</f>
        <v/>
      </c>
      <c r="AH477" s="22">
        <f>IF(AE477="",0,1)</f>
        <v/>
      </c>
    </row>
    <row r="478">
      <c r="Z478" s="28" t="n"/>
      <c r="AA478" s="23" t="n"/>
      <c r="AB478" s="23" t="n"/>
      <c r="AC478" s="31" t="n"/>
      <c r="AD478" s="28" t="n"/>
      <c r="AE478" s="22">
        <f>IF(COUNTA($A478:$Y478)=0,"",IF(IFERROR(IF(TRIM(IFERROR(INDEX($A478:$Y478,MATCH(Lists!$J$4,$A$1:$Y$1,0)),"")&amp;"")="0","",TRIM(IFERROR(INDEX($A478:$Y478,MATCH(Lists!$J$4,$A$1:$Y$1,0)),"")&amp;"")),"")&lt;&gt;"",LOWER(IFERROR(IF(TRIM(IFERROR(INDEX($A478:$Y478,MATCH(Lists!$J$4,$A$1:$Y$1,0)),"")&amp;"")="0","",TRIM(IFERROR(INDEX($A478:$Y478,MATCH(Lists!$J$4,$A$1:$Y$1,0)),"")&amp;"")),"")),IF(IFERROR(IF(TRIM(IFERROR(INDEX($A478:$Y478,MATCH(Lists!$J$5,$A$1:$Y$1,0)),"")&amp;"")="0","",TRIM(IFERROR(INDEX($A478:$Y478,MATCH(Lists!$J$5,$A$1:$Y$1,0)),"")&amp;"")),"")&lt;&gt;"",IFERROR(IF(TRIM(IFERROR(INDEX($A478:$Y478,MATCH(Lists!$J$5,$A$1:$Y$1,0)),"")&amp;"")="0","",TRIM(IFERROR(INDEX($A478:$Y478,MATCH(Lists!$J$5,$A$1:$Y$1,0)),"")&amp;"")),""),"(unknown)")))</f>
        <v/>
      </c>
      <c r="AF478" s="22">
        <f>IF(AE478="","",IF(IFERROR(IF(TRIM(IFERROR(INDEX($A478:$Y478,MATCH(Lists!$J$6,$A$1:$Y$1,0)),"")&amp;"")="0","",TRIM(IFERROR(INDEX($A478:$Y478,MATCH(Lists!$J$6,$A$1:$Y$1,0)),"")&amp;"")),"")=Lists!$J$7,1,0))</f>
        <v/>
      </c>
      <c r="AG478" s="30">
        <f>IF(AE478="","",IFERROR(IF(ISNUMBER(IFERROR(INDEX($A478:$Y478,MATCH(Lists!$J$3,$A$1:$Y$1,0)),"")),INT(IFERROR(INDEX($A478:$Y478,MATCH(Lists!$J$3,$A$1:$Y$1,0)),"")),DATE(VALUE(LEFT(IFERROR(INDEX($A478:$Y478,MATCH(Lists!$J$3,$A$1:$Y$1,0)),""),4)),VALUE(MID(IFERROR(INDEX($A478:$Y478,MATCH(Lists!$J$3,$A$1:$Y$1,0)),""),6,2)),VALUE(MID(IFERROR(INDEX($A478:$Y478,MATCH(Lists!$J$3,$A$1:$Y$1,0)),""),9,2)))),""))</f>
        <v/>
      </c>
      <c r="AH478" s="22">
        <f>IF(AE478="",0,1)</f>
        <v/>
      </c>
    </row>
    <row r="479">
      <c r="Z479" s="28" t="n"/>
      <c r="AA479" s="23" t="n"/>
      <c r="AB479" s="23" t="n"/>
      <c r="AC479" s="31" t="n"/>
      <c r="AD479" s="28" t="n"/>
      <c r="AE479" s="22">
        <f>IF(COUNTA($A479:$Y479)=0,"",IF(IFERROR(IF(TRIM(IFERROR(INDEX($A479:$Y479,MATCH(Lists!$J$4,$A$1:$Y$1,0)),"")&amp;"")="0","",TRIM(IFERROR(INDEX($A479:$Y479,MATCH(Lists!$J$4,$A$1:$Y$1,0)),"")&amp;"")),"")&lt;&gt;"",LOWER(IFERROR(IF(TRIM(IFERROR(INDEX($A479:$Y479,MATCH(Lists!$J$4,$A$1:$Y$1,0)),"")&amp;"")="0","",TRIM(IFERROR(INDEX($A479:$Y479,MATCH(Lists!$J$4,$A$1:$Y$1,0)),"")&amp;"")),"")),IF(IFERROR(IF(TRIM(IFERROR(INDEX($A479:$Y479,MATCH(Lists!$J$5,$A$1:$Y$1,0)),"")&amp;"")="0","",TRIM(IFERROR(INDEX($A479:$Y479,MATCH(Lists!$J$5,$A$1:$Y$1,0)),"")&amp;"")),"")&lt;&gt;"",IFERROR(IF(TRIM(IFERROR(INDEX($A479:$Y479,MATCH(Lists!$J$5,$A$1:$Y$1,0)),"")&amp;"")="0","",TRIM(IFERROR(INDEX($A479:$Y479,MATCH(Lists!$J$5,$A$1:$Y$1,0)),"")&amp;"")),""),"(unknown)")))</f>
        <v/>
      </c>
      <c r="AF479" s="22">
        <f>IF(AE479="","",IF(IFERROR(IF(TRIM(IFERROR(INDEX($A479:$Y479,MATCH(Lists!$J$6,$A$1:$Y$1,0)),"")&amp;"")="0","",TRIM(IFERROR(INDEX($A479:$Y479,MATCH(Lists!$J$6,$A$1:$Y$1,0)),"")&amp;"")),"")=Lists!$J$7,1,0))</f>
        <v/>
      </c>
      <c r="AG479" s="30">
        <f>IF(AE479="","",IFERROR(IF(ISNUMBER(IFERROR(INDEX($A479:$Y479,MATCH(Lists!$J$3,$A$1:$Y$1,0)),"")),INT(IFERROR(INDEX($A479:$Y479,MATCH(Lists!$J$3,$A$1:$Y$1,0)),"")),DATE(VALUE(LEFT(IFERROR(INDEX($A479:$Y479,MATCH(Lists!$J$3,$A$1:$Y$1,0)),""),4)),VALUE(MID(IFERROR(INDEX($A479:$Y479,MATCH(Lists!$J$3,$A$1:$Y$1,0)),""),6,2)),VALUE(MID(IFERROR(INDEX($A479:$Y479,MATCH(Lists!$J$3,$A$1:$Y$1,0)),""),9,2)))),""))</f>
        <v/>
      </c>
      <c r="AH479" s="22">
        <f>IF(AE479="",0,1)</f>
        <v/>
      </c>
    </row>
    <row r="480">
      <c r="Z480" s="28" t="n"/>
      <c r="AA480" s="23" t="n"/>
      <c r="AB480" s="23" t="n"/>
      <c r="AC480" s="31" t="n"/>
      <c r="AD480" s="28" t="n"/>
      <c r="AE480" s="22">
        <f>IF(COUNTA($A480:$Y480)=0,"",IF(IFERROR(IF(TRIM(IFERROR(INDEX($A480:$Y480,MATCH(Lists!$J$4,$A$1:$Y$1,0)),"")&amp;"")="0","",TRIM(IFERROR(INDEX($A480:$Y480,MATCH(Lists!$J$4,$A$1:$Y$1,0)),"")&amp;"")),"")&lt;&gt;"",LOWER(IFERROR(IF(TRIM(IFERROR(INDEX($A480:$Y480,MATCH(Lists!$J$4,$A$1:$Y$1,0)),"")&amp;"")="0","",TRIM(IFERROR(INDEX($A480:$Y480,MATCH(Lists!$J$4,$A$1:$Y$1,0)),"")&amp;"")),"")),IF(IFERROR(IF(TRIM(IFERROR(INDEX($A480:$Y480,MATCH(Lists!$J$5,$A$1:$Y$1,0)),"")&amp;"")="0","",TRIM(IFERROR(INDEX($A480:$Y480,MATCH(Lists!$J$5,$A$1:$Y$1,0)),"")&amp;"")),"")&lt;&gt;"",IFERROR(IF(TRIM(IFERROR(INDEX($A480:$Y480,MATCH(Lists!$J$5,$A$1:$Y$1,0)),"")&amp;"")="0","",TRIM(IFERROR(INDEX($A480:$Y480,MATCH(Lists!$J$5,$A$1:$Y$1,0)),"")&amp;"")),""),"(unknown)")))</f>
        <v/>
      </c>
      <c r="AF480" s="22">
        <f>IF(AE480="","",IF(IFERROR(IF(TRIM(IFERROR(INDEX($A480:$Y480,MATCH(Lists!$J$6,$A$1:$Y$1,0)),"")&amp;"")="0","",TRIM(IFERROR(INDEX($A480:$Y480,MATCH(Lists!$J$6,$A$1:$Y$1,0)),"")&amp;"")),"")=Lists!$J$7,1,0))</f>
        <v/>
      </c>
      <c r="AG480" s="30">
        <f>IF(AE480="","",IFERROR(IF(ISNUMBER(IFERROR(INDEX($A480:$Y480,MATCH(Lists!$J$3,$A$1:$Y$1,0)),"")),INT(IFERROR(INDEX($A480:$Y480,MATCH(Lists!$J$3,$A$1:$Y$1,0)),"")),DATE(VALUE(LEFT(IFERROR(INDEX($A480:$Y480,MATCH(Lists!$J$3,$A$1:$Y$1,0)),""),4)),VALUE(MID(IFERROR(INDEX($A480:$Y480,MATCH(Lists!$J$3,$A$1:$Y$1,0)),""),6,2)),VALUE(MID(IFERROR(INDEX($A480:$Y480,MATCH(Lists!$J$3,$A$1:$Y$1,0)),""),9,2)))),""))</f>
        <v/>
      </c>
      <c r="AH480" s="22">
        <f>IF(AE480="",0,1)</f>
        <v/>
      </c>
    </row>
    <row r="481">
      <c r="Z481" s="28" t="n"/>
      <c r="AA481" s="23" t="n"/>
      <c r="AB481" s="23" t="n"/>
      <c r="AC481" s="31" t="n"/>
      <c r="AD481" s="28" t="n"/>
      <c r="AE481" s="22">
        <f>IF(COUNTA($A481:$Y481)=0,"",IF(IFERROR(IF(TRIM(IFERROR(INDEX($A481:$Y481,MATCH(Lists!$J$4,$A$1:$Y$1,0)),"")&amp;"")="0","",TRIM(IFERROR(INDEX($A481:$Y481,MATCH(Lists!$J$4,$A$1:$Y$1,0)),"")&amp;"")),"")&lt;&gt;"",LOWER(IFERROR(IF(TRIM(IFERROR(INDEX($A481:$Y481,MATCH(Lists!$J$4,$A$1:$Y$1,0)),"")&amp;"")="0","",TRIM(IFERROR(INDEX($A481:$Y481,MATCH(Lists!$J$4,$A$1:$Y$1,0)),"")&amp;"")),"")),IF(IFERROR(IF(TRIM(IFERROR(INDEX($A481:$Y481,MATCH(Lists!$J$5,$A$1:$Y$1,0)),"")&amp;"")="0","",TRIM(IFERROR(INDEX($A481:$Y481,MATCH(Lists!$J$5,$A$1:$Y$1,0)),"")&amp;"")),"")&lt;&gt;"",IFERROR(IF(TRIM(IFERROR(INDEX($A481:$Y481,MATCH(Lists!$J$5,$A$1:$Y$1,0)),"")&amp;"")="0","",TRIM(IFERROR(INDEX($A481:$Y481,MATCH(Lists!$J$5,$A$1:$Y$1,0)),"")&amp;"")),""),"(unknown)")))</f>
        <v/>
      </c>
      <c r="AF481" s="22">
        <f>IF(AE481="","",IF(IFERROR(IF(TRIM(IFERROR(INDEX($A481:$Y481,MATCH(Lists!$J$6,$A$1:$Y$1,0)),"")&amp;"")="0","",TRIM(IFERROR(INDEX($A481:$Y481,MATCH(Lists!$J$6,$A$1:$Y$1,0)),"")&amp;"")),"")=Lists!$J$7,1,0))</f>
        <v/>
      </c>
      <c r="AG481" s="30">
        <f>IF(AE481="","",IFERROR(IF(ISNUMBER(IFERROR(INDEX($A481:$Y481,MATCH(Lists!$J$3,$A$1:$Y$1,0)),"")),INT(IFERROR(INDEX($A481:$Y481,MATCH(Lists!$J$3,$A$1:$Y$1,0)),"")),DATE(VALUE(LEFT(IFERROR(INDEX($A481:$Y481,MATCH(Lists!$J$3,$A$1:$Y$1,0)),""),4)),VALUE(MID(IFERROR(INDEX($A481:$Y481,MATCH(Lists!$J$3,$A$1:$Y$1,0)),""),6,2)),VALUE(MID(IFERROR(INDEX($A481:$Y481,MATCH(Lists!$J$3,$A$1:$Y$1,0)),""),9,2)))),""))</f>
        <v/>
      </c>
      <c r="AH481" s="22">
        <f>IF(AE481="",0,1)</f>
        <v/>
      </c>
    </row>
    <row r="482">
      <c r="Z482" s="28" t="n"/>
      <c r="AA482" s="23" t="n"/>
      <c r="AB482" s="23" t="n"/>
      <c r="AC482" s="31" t="n"/>
      <c r="AD482" s="28" t="n"/>
      <c r="AE482" s="22">
        <f>IF(COUNTA($A482:$Y482)=0,"",IF(IFERROR(IF(TRIM(IFERROR(INDEX($A482:$Y482,MATCH(Lists!$J$4,$A$1:$Y$1,0)),"")&amp;"")="0","",TRIM(IFERROR(INDEX($A482:$Y482,MATCH(Lists!$J$4,$A$1:$Y$1,0)),"")&amp;"")),"")&lt;&gt;"",LOWER(IFERROR(IF(TRIM(IFERROR(INDEX($A482:$Y482,MATCH(Lists!$J$4,$A$1:$Y$1,0)),"")&amp;"")="0","",TRIM(IFERROR(INDEX($A482:$Y482,MATCH(Lists!$J$4,$A$1:$Y$1,0)),"")&amp;"")),"")),IF(IFERROR(IF(TRIM(IFERROR(INDEX($A482:$Y482,MATCH(Lists!$J$5,$A$1:$Y$1,0)),"")&amp;"")="0","",TRIM(IFERROR(INDEX($A482:$Y482,MATCH(Lists!$J$5,$A$1:$Y$1,0)),"")&amp;"")),"")&lt;&gt;"",IFERROR(IF(TRIM(IFERROR(INDEX($A482:$Y482,MATCH(Lists!$J$5,$A$1:$Y$1,0)),"")&amp;"")="0","",TRIM(IFERROR(INDEX($A482:$Y482,MATCH(Lists!$J$5,$A$1:$Y$1,0)),"")&amp;"")),""),"(unknown)")))</f>
        <v/>
      </c>
      <c r="AF482" s="22">
        <f>IF(AE482="","",IF(IFERROR(IF(TRIM(IFERROR(INDEX($A482:$Y482,MATCH(Lists!$J$6,$A$1:$Y$1,0)),"")&amp;"")="0","",TRIM(IFERROR(INDEX($A482:$Y482,MATCH(Lists!$J$6,$A$1:$Y$1,0)),"")&amp;"")),"")=Lists!$J$7,1,0))</f>
        <v/>
      </c>
      <c r="AG482" s="30">
        <f>IF(AE482="","",IFERROR(IF(ISNUMBER(IFERROR(INDEX($A482:$Y482,MATCH(Lists!$J$3,$A$1:$Y$1,0)),"")),INT(IFERROR(INDEX($A482:$Y482,MATCH(Lists!$J$3,$A$1:$Y$1,0)),"")),DATE(VALUE(LEFT(IFERROR(INDEX($A482:$Y482,MATCH(Lists!$J$3,$A$1:$Y$1,0)),""),4)),VALUE(MID(IFERROR(INDEX($A482:$Y482,MATCH(Lists!$J$3,$A$1:$Y$1,0)),""),6,2)),VALUE(MID(IFERROR(INDEX($A482:$Y482,MATCH(Lists!$J$3,$A$1:$Y$1,0)),""),9,2)))),""))</f>
        <v/>
      </c>
      <c r="AH482" s="22">
        <f>IF(AE482="",0,1)</f>
        <v/>
      </c>
    </row>
    <row r="483">
      <c r="Z483" s="28" t="n"/>
      <c r="AA483" s="23" t="n"/>
      <c r="AB483" s="23" t="n"/>
      <c r="AC483" s="31" t="n"/>
      <c r="AD483" s="28" t="n"/>
      <c r="AE483" s="22">
        <f>IF(COUNTA($A483:$Y483)=0,"",IF(IFERROR(IF(TRIM(IFERROR(INDEX($A483:$Y483,MATCH(Lists!$J$4,$A$1:$Y$1,0)),"")&amp;"")="0","",TRIM(IFERROR(INDEX($A483:$Y483,MATCH(Lists!$J$4,$A$1:$Y$1,0)),"")&amp;"")),"")&lt;&gt;"",LOWER(IFERROR(IF(TRIM(IFERROR(INDEX($A483:$Y483,MATCH(Lists!$J$4,$A$1:$Y$1,0)),"")&amp;"")="0","",TRIM(IFERROR(INDEX($A483:$Y483,MATCH(Lists!$J$4,$A$1:$Y$1,0)),"")&amp;"")),"")),IF(IFERROR(IF(TRIM(IFERROR(INDEX($A483:$Y483,MATCH(Lists!$J$5,$A$1:$Y$1,0)),"")&amp;"")="0","",TRIM(IFERROR(INDEX($A483:$Y483,MATCH(Lists!$J$5,$A$1:$Y$1,0)),"")&amp;"")),"")&lt;&gt;"",IFERROR(IF(TRIM(IFERROR(INDEX($A483:$Y483,MATCH(Lists!$J$5,$A$1:$Y$1,0)),"")&amp;"")="0","",TRIM(IFERROR(INDEX($A483:$Y483,MATCH(Lists!$J$5,$A$1:$Y$1,0)),"")&amp;"")),""),"(unknown)")))</f>
        <v/>
      </c>
      <c r="AF483" s="22">
        <f>IF(AE483="","",IF(IFERROR(IF(TRIM(IFERROR(INDEX($A483:$Y483,MATCH(Lists!$J$6,$A$1:$Y$1,0)),"")&amp;"")="0","",TRIM(IFERROR(INDEX($A483:$Y483,MATCH(Lists!$J$6,$A$1:$Y$1,0)),"")&amp;"")),"")=Lists!$J$7,1,0))</f>
        <v/>
      </c>
      <c r="AG483" s="30">
        <f>IF(AE483="","",IFERROR(IF(ISNUMBER(IFERROR(INDEX($A483:$Y483,MATCH(Lists!$J$3,$A$1:$Y$1,0)),"")),INT(IFERROR(INDEX($A483:$Y483,MATCH(Lists!$J$3,$A$1:$Y$1,0)),"")),DATE(VALUE(LEFT(IFERROR(INDEX($A483:$Y483,MATCH(Lists!$J$3,$A$1:$Y$1,0)),""),4)),VALUE(MID(IFERROR(INDEX($A483:$Y483,MATCH(Lists!$J$3,$A$1:$Y$1,0)),""),6,2)),VALUE(MID(IFERROR(INDEX($A483:$Y483,MATCH(Lists!$J$3,$A$1:$Y$1,0)),""),9,2)))),""))</f>
        <v/>
      </c>
      <c r="AH483" s="22">
        <f>IF(AE483="",0,1)</f>
        <v/>
      </c>
    </row>
    <row r="484">
      <c r="Z484" s="28" t="n"/>
      <c r="AA484" s="23" t="n"/>
      <c r="AB484" s="23" t="n"/>
      <c r="AC484" s="31" t="n"/>
      <c r="AD484" s="28" t="n"/>
      <c r="AE484" s="22">
        <f>IF(COUNTA($A484:$Y484)=0,"",IF(IFERROR(IF(TRIM(IFERROR(INDEX($A484:$Y484,MATCH(Lists!$J$4,$A$1:$Y$1,0)),"")&amp;"")="0","",TRIM(IFERROR(INDEX($A484:$Y484,MATCH(Lists!$J$4,$A$1:$Y$1,0)),"")&amp;"")),"")&lt;&gt;"",LOWER(IFERROR(IF(TRIM(IFERROR(INDEX($A484:$Y484,MATCH(Lists!$J$4,$A$1:$Y$1,0)),"")&amp;"")="0","",TRIM(IFERROR(INDEX($A484:$Y484,MATCH(Lists!$J$4,$A$1:$Y$1,0)),"")&amp;"")),"")),IF(IFERROR(IF(TRIM(IFERROR(INDEX($A484:$Y484,MATCH(Lists!$J$5,$A$1:$Y$1,0)),"")&amp;"")="0","",TRIM(IFERROR(INDEX($A484:$Y484,MATCH(Lists!$J$5,$A$1:$Y$1,0)),"")&amp;"")),"")&lt;&gt;"",IFERROR(IF(TRIM(IFERROR(INDEX($A484:$Y484,MATCH(Lists!$J$5,$A$1:$Y$1,0)),"")&amp;"")="0","",TRIM(IFERROR(INDEX($A484:$Y484,MATCH(Lists!$J$5,$A$1:$Y$1,0)),"")&amp;"")),""),"(unknown)")))</f>
        <v/>
      </c>
      <c r="AF484" s="22">
        <f>IF(AE484="","",IF(IFERROR(IF(TRIM(IFERROR(INDEX($A484:$Y484,MATCH(Lists!$J$6,$A$1:$Y$1,0)),"")&amp;"")="0","",TRIM(IFERROR(INDEX($A484:$Y484,MATCH(Lists!$J$6,$A$1:$Y$1,0)),"")&amp;"")),"")=Lists!$J$7,1,0))</f>
        <v/>
      </c>
      <c r="AG484" s="30">
        <f>IF(AE484="","",IFERROR(IF(ISNUMBER(IFERROR(INDEX($A484:$Y484,MATCH(Lists!$J$3,$A$1:$Y$1,0)),"")),INT(IFERROR(INDEX($A484:$Y484,MATCH(Lists!$J$3,$A$1:$Y$1,0)),"")),DATE(VALUE(LEFT(IFERROR(INDEX($A484:$Y484,MATCH(Lists!$J$3,$A$1:$Y$1,0)),""),4)),VALUE(MID(IFERROR(INDEX($A484:$Y484,MATCH(Lists!$J$3,$A$1:$Y$1,0)),""),6,2)),VALUE(MID(IFERROR(INDEX($A484:$Y484,MATCH(Lists!$J$3,$A$1:$Y$1,0)),""),9,2)))),""))</f>
        <v/>
      </c>
      <c r="AH484" s="22">
        <f>IF(AE484="",0,1)</f>
        <v/>
      </c>
    </row>
    <row r="485">
      <c r="Z485" s="28" t="n"/>
      <c r="AA485" s="23" t="n"/>
      <c r="AB485" s="23" t="n"/>
      <c r="AC485" s="31" t="n"/>
      <c r="AD485" s="28" t="n"/>
      <c r="AE485" s="22">
        <f>IF(COUNTA($A485:$Y485)=0,"",IF(IFERROR(IF(TRIM(IFERROR(INDEX($A485:$Y485,MATCH(Lists!$J$4,$A$1:$Y$1,0)),"")&amp;"")="0","",TRIM(IFERROR(INDEX($A485:$Y485,MATCH(Lists!$J$4,$A$1:$Y$1,0)),"")&amp;"")),"")&lt;&gt;"",LOWER(IFERROR(IF(TRIM(IFERROR(INDEX($A485:$Y485,MATCH(Lists!$J$4,$A$1:$Y$1,0)),"")&amp;"")="0","",TRIM(IFERROR(INDEX($A485:$Y485,MATCH(Lists!$J$4,$A$1:$Y$1,0)),"")&amp;"")),"")),IF(IFERROR(IF(TRIM(IFERROR(INDEX($A485:$Y485,MATCH(Lists!$J$5,$A$1:$Y$1,0)),"")&amp;"")="0","",TRIM(IFERROR(INDEX($A485:$Y485,MATCH(Lists!$J$5,$A$1:$Y$1,0)),"")&amp;"")),"")&lt;&gt;"",IFERROR(IF(TRIM(IFERROR(INDEX($A485:$Y485,MATCH(Lists!$J$5,$A$1:$Y$1,0)),"")&amp;"")="0","",TRIM(IFERROR(INDEX($A485:$Y485,MATCH(Lists!$J$5,$A$1:$Y$1,0)),"")&amp;"")),""),"(unknown)")))</f>
        <v/>
      </c>
      <c r="AF485" s="22">
        <f>IF(AE485="","",IF(IFERROR(IF(TRIM(IFERROR(INDEX($A485:$Y485,MATCH(Lists!$J$6,$A$1:$Y$1,0)),"")&amp;"")="0","",TRIM(IFERROR(INDEX($A485:$Y485,MATCH(Lists!$J$6,$A$1:$Y$1,0)),"")&amp;"")),"")=Lists!$J$7,1,0))</f>
        <v/>
      </c>
      <c r="AG485" s="30">
        <f>IF(AE485="","",IFERROR(IF(ISNUMBER(IFERROR(INDEX($A485:$Y485,MATCH(Lists!$J$3,$A$1:$Y$1,0)),"")),INT(IFERROR(INDEX($A485:$Y485,MATCH(Lists!$J$3,$A$1:$Y$1,0)),"")),DATE(VALUE(LEFT(IFERROR(INDEX($A485:$Y485,MATCH(Lists!$J$3,$A$1:$Y$1,0)),""),4)),VALUE(MID(IFERROR(INDEX($A485:$Y485,MATCH(Lists!$J$3,$A$1:$Y$1,0)),""),6,2)),VALUE(MID(IFERROR(INDEX($A485:$Y485,MATCH(Lists!$J$3,$A$1:$Y$1,0)),""),9,2)))),""))</f>
        <v/>
      </c>
      <c r="AH485" s="22">
        <f>IF(AE485="",0,1)</f>
        <v/>
      </c>
    </row>
    <row r="486">
      <c r="Z486" s="28" t="n"/>
      <c r="AA486" s="23" t="n"/>
      <c r="AB486" s="23" t="n"/>
      <c r="AC486" s="31" t="n"/>
      <c r="AD486" s="28" t="n"/>
      <c r="AE486" s="22">
        <f>IF(COUNTA($A486:$Y486)=0,"",IF(IFERROR(IF(TRIM(IFERROR(INDEX($A486:$Y486,MATCH(Lists!$J$4,$A$1:$Y$1,0)),"")&amp;"")="0","",TRIM(IFERROR(INDEX($A486:$Y486,MATCH(Lists!$J$4,$A$1:$Y$1,0)),"")&amp;"")),"")&lt;&gt;"",LOWER(IFERROR(IF(TRIM(IFERROR(INDEX($A486:$Y486,MATCH(Lists!$J$4,$A$1:$Y$1,0)),"")&amp;"")="0","",TRIM(IFERROR(INDEX($A486:$Y486,MATCH(Lists!$J$4,$A$1:$Y$1,0)),"")&amp;"")),"")),IF(IFERROR(IF(TRIM(IFERROR(INDEX($A486:$Y486,MATCH(Lists!$J$5,$A$1:$Y$1,0)),"")&amp;"")="0","",TRIM(IFERROR(INDEX($A486:$Y486,MATCH(Lists!$J$5,$A$1:$Y$1,0)),"")&amp;"")),"")&lt;&gt;"",IFERROR(IF(TRIM(IFERROR(INDEX($A486:$Y486,MATCH(Lists!$J$5,$A$1:$Y$1,0)),"")&amp;"")="0","",TRIM(IFERROR(INDEX($A486:$Y486,MATCH(Lists!$J$5,$A$1:$Y$1,0)),"")&amp;"")),""),"(unknown)")))</f>
        <v/>
      </c>
      <c r="AF486" s="22">
        <f>IF(AE486="","",IF(IFERROR(IF(TRIM(IFERROR(INDEX($A486:$Y486,MATCH(Lists!$J$6,$A$1:$Y$1,0)),"")&amp;"")="0","",TRIM(IFERROR(INDEX($A486:$Y486,MATCH(Lists!$J$6,$A$1:$Y$1,0)),"")&amp;"")),"")=Lists!$J$7,1,0))</f>
        <v/>
      </c>
      <c r="AG486" s="30">
        <f>IF(AE486="","",IFERROR(IF(ISNUMBER(IFERROR(INDEX($A486:$Y486,MATCH(Lists!$J$3,$A$1:$Y$1,0)),"")),INT(IFERROR(INDEX($A486:$Y486,MATCH(Lists!$J$3,$A$1:$Y$1,0)),"")),DATE(VALUE(LEFT(IFERROR(INDEX($A486:$Y486,MATCH(Lists!$J$3,$A$1:$Y$1,0)),""),4)),VALUE(MID(IFERROR(INDEX($A486:$Y486,MATCH(Lists!$J$3,$A$1:$Y$1,0)),""),6,2)),VALUE(MID(IFERROR(INDEX($A486:$Y486,MATCH(Lists!$J$3,$A$1:$Y$1,0)),""),9,2)))),""))</f>
        <v/>
      </c>
      <c r="AH486" s="22">
        <f>IF(AE486="",0,1)</f>
        <v/>
      </c>
    </row>
    <row r="487">
      <c r="Z487" s="28" t="n"/>
      <c r="AA487" s="23" t="n"/>
      <c r="AB487" s="23" t="n"/>
      <c r="AC487" s="31" t="n"/>
      <c r="AD487" s="28" t="n"/>
      <c r="AE487" s="22">
        <f>IF(COUNTA($A487:$Y487)=0,"",IF(IFERROR(IF(TRIM(IFERROR(INDEX($A487:$Y487,MATCH(Lists!$J$4,$A$1:$Y$1,0)),"")&amp;"")="0","",TRIM(IFERROR(INDEX($A487:$Y487,MATCH(Lists!$J$4,$A$1:$Y$1,0)),"")&amp;"")),"")&lt;&gt;"",LOWER(IFERROR(IF(TRIM(IFERROR(INDEX($A487:$Y487,MATCH(Lists!$J$4,$A$1:$Y$1,0)),"")&amp;"")="0","",TRIM(IFERROR(INDEX($A487:$Y487,MATCH(Lists!$J$4,$A$1:$Y$1,0)),"")&amp;"")),"")),IF(IFERROR(IF(TRIM(IFERROR(INDEX($A487:$Y487,MATCH(Lists!$J$5,$A$1:$Y$1,0)),"")&amp;"")="0","",TRIM(IFERROR(INDEX($A487:$Y487,MATCH(Lists!$J$5,$A$1:$Y$1,0)),"")&amp;"")),"")&lt;&gt;"",IFERROR(IF(TRIM(IFERROR(INDEX($A487:$Y487,MATCH(Lists!$J$5,$A$1:$Y$1,0)),"")&amp;"")="0","",TRIM(IFERROR(INDEX($A487:$Y487,MATCH(Lists!$J$5,$A$1:$Y$1,0)),"")&amp;"")),""),"(unknown)")))</f>
        <v/>
      </c>
      <c r="AF487" s="22">
        <f>IF(AE487="","",IF(IFERROR(IF(TRIM(IFERROR(INDEX($A487:$Y487,MATCH(Lists!$J$6,$A$1:$Y$1,0)),"")&amp;"")="0","",TRIM(IFERROR(INDEX($A487:$Y487,MATCH(Lists!$J$6,$A$1:$Y$1,0)),"")&amp;"")),"")=Lists!$J$7,1,0))</f>
        <v/>
      </c>
      <c r="AG487" s="30">
        <f>IF(AE487="","",IFERROR(IF(ISNUMBER(IFERROR(INDEX($A487:$Y487,MATCH(Lists!$J$3,$A$1:$Y$1,0)),"")),INT(IFERROR(INDEX($A487:$Y487,MATCH(Lists!$J$3,$A$1:$Y$1,0)),"")),DATE(VALUE(LEFT(IFERROR(INDEX($A487:$Y487,MATCH(Lists!$J$3,$A$1:$Y$1,0)),""),4)),VALUE(MID(IFERROR(INDEX($A487:$Y487,MATCH(Lists!$J$3,$A$1:$Y$1,0)),""),6,2)),VALUE(MID(IFERROR(INDEX($A487:$Y487,MATCH(Lists!$J$3,$A$1:$Y$1,0)),""),9,2)))),""))</f>
        <v/>
      </c>
      <c r="AH487" s="22">
        <f>IF(AE487="",0,1)</f>
        <v/>
      </c>
    </row>
    <row r="488">
      <c r="Z488" s="28" t="n"/>
      <c r="AA488" s="23" t="n"/>
      <c r="AB488" s="23" t="n"/>
      <c r="AC488" s="31" t="n"/>
      <c r="AD488" s="28" t="n"/>
      <c r="AE488" s="22">
        <f>IF(COUNTA($A488:$Y488)=0,"",IF(IFERROR(IF(TRIM(IFERROR(INDEX($A488:$Y488,MATCH(Lists!$J$4,$A$1:$Y$1,0)),"")&amp;"")="0","",TRIM(IFERROR(INDEX($A488:$Y488,MATCH(Lists!$J$4,$A$1:$Y$1,0)),"")&amp;"")),"")&lt;&gt;"",LOWER(IFERROR(IF(TRIM(IFERROR(INDEX($A488:$Y488,MATCH(Lists!$J$4,$A$1:$Y$1,0)),"")&amp;"")="0","",TRIM(IFERROR(INDEX($A488:$Y488,MATCH(Lists!$J$4,$A$1:$Y$1,0)),"")&amp;"")),"")),IF(IFERROR(IF(TRIM(IFERROR(INDEX($A488:$Y488,MATCH(Lists!$J$5,$A$1:$Y$1,0)),"")&amp;"")="0","",TRIM(IFERROR(INDEX($A488:$Y488,MATCH(Lists!$J$5,$A$1:$Y$1,0)),"")&amp;"")),"")&lt;&gt;"",IFERROR(IF(TRIM(IFERROR(INDEX($A488:$Y488,MATCH(Lists!$J$5,$A$1:$Y$1,0)),"")&amp;"")="0","",TRIM(IFERROR(INDEX($A488:$Y488,MATCH(Lists!$J$5,$A$1:$Y$1,0)),"")&amp;"")),""),"(unknown)")))</f>
        <v/>
      </c>
      <c r="AF488" s="22">
        <f>IF(AE488="","",IF(IFERROR(IF(TRIM(IFERROR(INDEX($A488:$Y488,MATCH(Lists!$J$6,$A$1:$Y$1,0)),"")&amp;"")="0","",TRIM(IFERROR(INDEX($A488:$Y488,MATCH(Lists!$J$6,$A$1:$Y$1,0)),"")&amp;"")),"")=Lists!$J$7,1,0))</f>
        <v/>
      </c>
      <c r="AG488" s="30">
        <f>IF(AE488="","",IFERROR(IF(ISNUMBER(IFERROR(INDEX($A488:$Y488,MATCH(Lists!$J$3,$A$1:$Y$1,0)),"")),INT(IFERROR(INDEX($A488:$Y488,MATCH(Lists!$J$3,$A$1:$Y$1,0)),"")),DATE(VALUE(LEFT(IFERROR(INDEX($A488:$Y488,MATCH(Lists!$J$3,$A$1:$Y$1,0)),""),4)),VALUE(MID(IFERROR(INDEX($A488:$Y488,MATCH(Lists!$J$3,$A$1:$Y$1,0)),""),6,2)),VALUE(MID(IFERROR(INDEX($A488:$Y488,MATCH(Lists!$J$3,$A$1:$Y$1,0)),""),9,2)))),""))</f>
        <v/>
      </c>
      <c r="AH488" s="22">
        <f>IF(AE488="",0,1)</f>
        <v/>
      </c>
    </row>
    <row r="489">
      <c r="Z489" s="28" t="n"/>
      <c r="AA489" s="23" t="n"/>
      <c r="AB489" s="23" t="n"/>
      <c r="AC489" s="31" t="n"/>
      <c r="AD489" s="28" t="n"/>
      <c r="AE489" s="22">
        <f>IF(COUNTA($A489:$Y489)=0,"",IF(IFERROR(IF(TRIM(IFERROR(INDEX($A489:$Y489,MATCH(Lists!$J$4,$A$1:$Y$1,0)),"")&amp;"")="0","",TRIM(IFERROR(INDEX($A489:$Y489,MATCH(Lists!$J$4,$A$1:$Y$1,0)),"")&amp;"")),"")&lt;&gt;"",LOWER(IFERROR(IF(TRIM(IFERROR(INDEX($A489:$Y489,MATCH(Lists!$J$4,$A$1:$Y$1,0)),"")&amp;"")="0","",TRIM(IFERROR(INDEX($A489:$Y489,MATCH(Lists!$J$4,$A$1:$Y$1,0)),"")&amp;"")),"")),IF(IFERROR(IF(TRIM(IFERROR(INDEX($A489:$Y489,MATCH(Lists!$J$5,$A$1:$Y$1,0)),"")&amp;"")="0","",TRIM(IFERROR(INDEX($A489:$Y489,MATCH(Lists!$J$5,$A$1:$Y$1,0)),"")&amp;"")),"")&lt;&gt;"",IFERROR(IF(TRIM(IFERROR(INDEX($A489:$Y489,MATCH(Lists!$J$5,$A$1:$Y$1,0)),"")&amp;"")="0","",TRIM(IFERROR(INDEX($A489:$Y489,MATCH(Lists!$J$5,$A$1:$Y$1,0)),"")&amp;"")),""),"(unknown)")))</f>
        <v/>
      </c>
      <c r="AF489" s="22">
        <f>IF(AE489="","",IF(IFERROR(IF(TRIM(IFERROR(INDEX($A489:$Y489,MATCH(Lists!$J$6,$A$1:$Y$1,0)),"")&amp;"")="0","",TRIM(IFERROR(INDEX($A489:$Y489,MATCH(Lists!$J$6,$A$1:$Y$1,0)),"")&amp;"")),"")=Lists!$J$7,1,0))</f>
        <v/>
      </c>
      <c r="AG489" s="30">
        <f>IF(AE489="","",IFERROR(IF(ISNUMBER(IFERROR(INDEX($A489:$Y489,MATCH(Lists!$J$3,$A$1:$Y$1,0)),"")),INT(IFERROR(INDEX($A489:$Y489,MATCH(Lists!$J$3,$A$1:$Y$1,0)),"")),DATE(VALUE(LEFT(IFERROR(INDEX($A489:$Y489,MATCH(Lists!$J$3,$A$1:$Y$1,0)),""),4)),VALUE(MID(IFERROR(INDEX($A489:$Y489,MATCH(Lists!$J$3,$A$1:$Y$1,0)),""),6,2)),VALUE(MID(IFERROR(INDEX($A489:$Y489,MATCH(Lists!$J$3,$A$1:$Y$1,0)),""),9,2)))),""))</f>
        <v/>
      </c>
      <c r="AH489" s="22">
        <f>IF(AE489="",0,1)</f>
        <v/>
      </c>
    </row>
    <row r="490">
      <c r="Z490" s="28" t="n"/>
      <c r="AA490" s="23" t="n"/>
      <c r="AB490" s="23" t="n"/>
      <c r="AC490" s="31" t="n"/>
      <c r="AD490" s="28" t="n"/>
      <c r="AE490" s="22">
        <f>IF(COUNTA($A490:$Y490)=0,"",IF(IFERROR(IF(TRIM(IFERROR(INDEX($A490:$Y490,MATCH(Lists!$J$4,$A$1:$Y$1,0)),"")&amp;"")="0","",TRIM(IFERROR(INDEX($A490:$Y490,MATCH(Lists!$J$4,$A$1:$Y$1,0)),"")&amp;"")),"")&lt;&gt;"",LOWER(IFERROR(IF(TRIM(IFERROR(INDEX($A490:$Y490,MATCH(Lists!$J$4,$A$1:$Y$1,0)),"")&amp;"")="0","",TRIM(IFERROR(INDEX($A490:$Y490,MATCH(Lists!$J$4,$A$1:$Y$1,0)),"")&amp;"")),"")),IF(IFERROR(IF(TRIM(IFERROR(INDEX($A490:$Y490,MATCH(Lists!$J$5,$A$1:$Y$1,0)),"")&amp;"")="0","",TRIM(IFERROR(INDEX($A490:$Y490,MATCH(Lists!$J$5,$A$1:$Y$1,0)),"")&amp;"")),"")&lt;&gt;"",IFERROR(IF(TRIM(IFERROR(INDEX($A490:$Y490,MATCH(Lists!$J$5,$A$1:$Y$1,0)),"")&amp;"")="0","",TRIM(IFERROR(INDEX($A490:$Y490,MATCH(Lists!$J$5,$A$1:$Y$1,0)),"")&amp;"")),""),"(unknown)")))</f>
        <v/>
      </c>
      <c r="AF490" s="22">
        <f>IF(AE490="","",IF(IFERROR(IF(TRIM(IFERROR(INDEX($A490:$Y490,MATCH(Lists!$J$6,$A$1:$Y$1,0)),"")&amp;"")="0","",TRIM(IFERROR(INDEX($A490:$Y490,MATCH(Lists!$J$6,$A$1:$Y$1,0)),"")&amp;"")),"")=Lists!$J$7,1,0))</f>
        <v/>
      </c>
      <c r="AG490" s="30">
        <f>IF(AE490="","",IFERROR(IF(ISNUMBER(IFERROR(INDEX($A490:$Y490,MATCH(Lists!$J$3,$A$1:$Y$1,0)),"")),INT(IFERROR(INDEX($A490:$Y490,MATCH(Lists!$J$3,$A$1:$Y$1,0)),"")),DATE(VALUE(LEFT(IFERROR(INDEX($A490:$Y490,MATCH(Lists!$J$3,$A$1:$Y$1,0)),""),4)),VALUE(MID(IFERROR(INDEX($A490:$Y490,MATCH(Lists!$J$3,$A$1:$Y$1,0)),""),6,2)),VALUE(MID(IFERROR(INDEX($A490:$Y490,MATCH(Lists!$J$3,$A$1:$Y$1,0)),""),9,2)))),""))</f>
        <v/>
      </c>
      <c r="AH490" s="22">
        <f>IF(AE490="",0,1)</f>
        <v/>
      </c>
    </row>
    <row r="491">
      <c r="Z491" s="28" t="n"/>
      <c r="AA491" s="23" t="n"/>
      <c r="AB491" s="23" t="n"/>
      <c r="AC491" s="31" t="n"/>
      <c r="AD491" s="28" t="n"/>
      <c r="AE491" s="22">
        <f>IF(COUNTA($A491:$Y491)=0,"",IF(IFERROR(IF(TRIM(IFERROR(INDEX($A491:$Y491,MATCH(Lists!$J$4,$A$1:$Y$1,0)),"")&amp;"")="0","",TRIM(IFERROR(INDEX($A491:$Y491,MATCH(Lists!$J$4,$A$1:$Y$1,0)),"")&amp;"")),"")&lt;&gt;"",LOWER(IFERROR(IF(TRIM(IFERROR(INDEX($A491:$Y491,MATCH(Lists!$J$4,$A$1:$Y$1,0)),"")&amp;"")="0","",TRIM(IFERROR(INDEX($A491:$Y491,MATCH(Lists!$J$4,$A$1:$Y$1,0)),"")&amp;"")),"")),IF(IFERROR(IF(TRIM(IFERROR(INDEX($A491:$Y491,MATCH(Lists!$J$5,$A$1:$Y$1,0)),"")&amp;"")="0","",TRIM(IFERROR(INDEX($A491:$Y491,MATCH(Lists!$J$5,$A$1:$Y$1,0)),"")&amp;"")),"")&lt;&gt;"",IFERROR(IF(TRIM(IFERROR(INDEX($A491:$Y491,MATCH(Lists!$J$5,$A$1:$Y$1,0)),"")&amp;"")="0","",TRIM(IFERROR(INDEX($A491:$Y491,MATCH(Lists!$J$5,$A$1:$Y$1,0)),"")&amp;"")),""),"(unknown)")))</f>
        <v/>
      </c>
      <c r="AF491" s="22">
        <f>IF(AE491="","",IF(IFERROR(IF(TRIM(IFERROR(INDEX($A491:$Y491,MATCH(Lists!$J$6,$A$1:$Y$1,0)),"")&amp;"")="0","",TRIM(IFERROR(INDEX($A491:$Y491,MATCH(Lists!$J$6,$A$1:$Y$1,0)),"")&amp;"")),"")=Lists!$J$7,1,0))</f>
        <v/>
      </c>
      <c r="AG491" s="30">
        <f>IF(AE491="","",IFERROR(IF(ISNUMBER(IFERROR(INDEX($A491:$Y491,MATCH(Lists!$J$3,$A$1:$Y$1,0)),"")),INT(IFERROR(INDEX($A491:$Y491,MATCH(Lists!$J$3,$A$1:$Y$1,0)),"")),DATE(VALUE(LEFT(IFERROR(INDEX($A491:$Y491,MATCH(Lists!$J$3,$A$1:$Y$1,0)),""),4)),VALUE(MID(IFERROR(INDEX($A491:$Y491,MATCH(Lists!$J$3,$A$1:$Y$1,0)),""),6,2)),VALUE(MID(IFERROR(INDEX($A491:$Y491,MATCH(Lists!$J$3,$A$1:$Y$1,0)),""),9,2)))),""))</f>
        <v/>
      </c>
      <c r="AH491" s="22">
        <f>IF(AE491="",0,1)</f>
        <v/>
      </c>
    </row>
    <row r="492">
      <c r="Z492" s="28" t="n"/>
      <c r="AA492" s="23" t="n"/>
      <c r="AB492" s="23" t="n"/>
      <c r="AC492" s="31" t="n"/>
      <c r="AD492" s="28" t="n"/>
      <c r="AE492" s="22">
        <f>IF(COUNTA($A492:$Y492)=0,"",IF(IFERROR(IF(TRIM(IFERROR(INDEX($A492:$Y492,MATCH(Lists!$J$4,$A$1:$Y$1,0)),"")&amp;"")="0","",TRIM(IFERROR(INDEX($A492:$Y492,MATCH(Lists!$J$4,$A$1:$Y$1,0)),"")&amp;"")),"")&lt;&gt;"",LOWER(IFERROR(IF(TRIM(IFERROR(INDEX($A492:$Y492,MATCH(Lists!$J$4,$A$1:$Y$1,0)),"")&amp;"")="0","",TRIM(IFERROR(INDEX($A492:$Y492,MATCH(Lists!$J$4,$A$1:$Y$1,0)),"")&amp;"")),"")),IF(IFERROR(IF(TRIM(IFERROR(INDEX($A492:$Y492,MATCH(Lists!$J$5,$A$1:$Y$1,0)),"")&amp;"")="0","",TRIM(IFERROR(INDEX($A492:$Y492,MATCH(Lists!$J$5,$A$1:$Y$1,0)),"")&amp;"")),"")&lt;&gt;"",IFERROR(IF(TRIM(IFERROR(INDEX($A492:$Y492,MATCH(Lists!$J$5,$A$1:$Y$1,0)),"")&amp;"")="0","",TRIM(IFERROR(INDEX($A492:$Y492,MATCH(Lists!$J$5,$A$1:$Y$1,0)),"")&amp;"")),""),"(unknown)")))</f>
        <v/>
      </c>
      <c r="AF492" s="22">
        <f>IF(AE492="","",IF(IFERROR(IF(TRIM(IFERROR(INDEX($A492:$Y492,MATCH(Lists!$J$6,$A$1:$Y$1,0)),"")&amp;"")="0","",TRIM(IFERROR(INDEX($A492:$Y492,MATCH(Lists!$J$6,$A$1:$Y$1,0)),"")&amp;"")),"")=Lists!$J$7,1,0))</f>
        <v/>
      </c>
      <c r="AG492" s="30">
        <f>IF(AE492="","",IFERROR(IF(ISNUMBER(IFERROR(INDEX($A492:$Y492,MATCH(Lists!$J$3,$A$1:$Y$1,0)),"")),INT(IFERROR(INDEX($A492:$Y492,MATCH(Lists!$J$3,$A$1:$Y$1,0)),"")),DATE(VALUE(LEFT(IFERROR(INDEX($A492:$Y492,MATCH(Lists!$J$3,$A$1:$Y$1,0)),""),4)),VALUE(MID(IFERROR(INDEX($A492:$Y492,MATCH(Lists!$J$3,$A$1:$Y$1,0)),""),6,2)),VALUE(MID(IFERROR(INDEX($A492:$Y492,MATCH(Lists!$J$3,$A$1:$Y$1,0)),""),9,2)))),""))</f>
        <v/>
      </c>
      <c r="AH492" s="22">
        <f>IF(AE492="",0,1)</f>
        <v/>
      </c>
    </row>
    <row r="493">
      <c r="Z493" s="28" t="n"/>
      <c r="AA493" s="23" t="n"/>
      <c r="AB493" s="23" t="n"/>
      <c r="AC493" s="31" t="n"/>
      <c r="AD493" s="28" t="n"/>
      <c r="AE493" s="22">
        <f>IF(COUNTA($A493:$Y493)=0,"",IF(IFERROR(IF(TRIM(IFERROR(INDEX($A493:$Y493,MATCH(Lists!$J$4,$A$1:$Y$1,0)),"")&amp;"")="0","",TRIM(IFERROR(INDEX($A493:$Y493,MATCH(Lists!$J$4,$A$1:$Y$1,0)),"")&amp;"")),"")&lt;&gt;"",LOWER(IFERROR(IF(TRIM(IFERROR(INDEX($A493:$Y493,MATCH(Lists!$J$4,$A$1:$Y$1,0)),"")&amp;"")="0","",TRIM(IFERROR(INDEX($A493:$Y493,MATCH(Lists!$J$4,$A$1:$Y$1,0)),"")&amp;"")),"")),IF(IFERROR(IF(TRIM(IFERROR(INDEX($A493:$Y493,MATCH(Lists!$J$5,$A$1:$Y$1,0)),"")&amp;"")="0","",TRIM(IFERROR(INDEX($A493:$Y493,MATCH(Lists!$J$5,$A$1:$Y$1,0)),"")&amp;"")),"")&lt;&gt;"",IFERROR(IF(TRIM(IFERROR(INDEX($A493:$Y493,MATCH(Lists!$J$5,$A$1:$Y$1,0)),"")&amp;"")="0","",TRIM(IFERROR(INDEX($A493:$Y493,MATCH(Lists!$J$5,$A$1:$Y$1,0)),"")&amp;"")),""),"(unknown)")))</f>
        <v/>
      </c>
      <c r="AF493" s="22">
        <f>IF(AE493="","",IF(IFERROR(IF(TRIM(IFERROR(INDEX($A493:$Y493,MATCH(Lists!$J$6,$A$1:$Y$1,0)),"")&amp;"")="0","",TRIM(IFERROR(INDEX($A493:$Y493,MATCH(Lists!$J$6,$A$1:$Y$1,0)),"")&amp;"")),"")=Lists!$J$7,1,0))</f>
        <v/>
      </c>
      <c r="AG493" s="30">
        <f>IF(AE493="","",IFERROR(IF(ISNUMBER(IFERROR(INDEX($A493:$Y493,MATCH(Lists!$J$3,$A$1:$Y$1,0)),"")),INT(IFERROR(INDEX($A493:$Y493,MATCH(Lists!$J$3,$A$1:$Y$1,0)),"")),DATE(VALUE(LEFT(IFERROR(INDEX($A493:$Y493,MATCH(Lists!$J$3,$A$1:$Y$1,0)),""),4)),VALUE(MID(IFERROR(INDEX($A493:$Y493,MATCH(Lists!$J$3,$A$1:$Y$1,0)),""),6,2)),VALUE(MID(IFERROR(INDEX($A493:$Y493,MATCH(Lists!$J$3,$A$1:$Y$1,0)),""),9,2)))),""))</f>
        <v/>
      </c>
      <c r="AH493" s="22">
        <f>IF(AE493="",0,1)</f>
        <v/>
      </c>
    </row>
    <row r="494">
      <c r="Z494" s="28" t="n"/>
      <c r="AA494" s="23" t="n"/>
      <c r="AB494" s="23" t="n"/>
      <c r="AC494" s="31" t="n"/>
      <c r="AD494" s="28" t="n"/>
      <c r="AE494" s="22">
        <f>IF(COUNTA($A494:$Y494)=0,"",IF(IFERROR(IF(TRIM(IFERROR(INDEX($A494:$Y494,MATCH(Lists!$J$4,$A$1:$Y$1,0)),"")&amp;"")="0","",TRIM(IFERROR(INDEX($A494:$Y494,MATCH(Lists!$J$4,$A$1:$Y$1,0)),"")&amp;"")),"")&lt;&gt;"",LOWER(IFERROR(IF(TRIM(IFERROR(INDEX($A494:$Y494,MATCH(Lists!$J$4,$A$1:$Y$1,0)),"")&amp;"")="0","",TRIM(IFERROR(INDEX($A494:$Y494,MATCH(Lists!$J$4,$A$1:$Y$1,0)),"")&amp;"")),"")),IF(IFERROR(IF(TRIM(IFERROR(INDEX($A494:$Y494,MATCH(Lists!$J$5,$A$1:$Y$1,0)),"")&amp;"")="0","",TRIM(IFERROR(INDEX($A494:$Y494,MATCH(Lists!$J$5,$A$1:$Y$1,0)),"")&amp;"")),"")&lt;&gt;"",IFERROR(IF(TRIM(IFERROR(INDEX($A494:$Y494,MATCH(Lists!$J$5,$A$1:$Y$1,0)),"")&amp;"")="0","",TRIM(IFERROR(INDEX($A494:$Y494,MATCH(Lists!$J$5,$A$1:$Y$1,0)),"")&amp;"")),""),"(unknown)")))</f>
        <v/>
      </c>
      <c r="AF494" s="22">
        <f>IF(AE494="","",IF(IFERROR(IF(TRIM(IFERROR(INDEX($A494:$Y494,MATCH(Lists!$J$6,$A$1:$Y$1,0)),"")&amp;"")="0","",TRIM(IFERROR(INDEX($A494:$Y494,MATCH(Lists!$J$6,$A$1:$Y$1,0)),"")&amp;"")),"")=Lists!$J$7,1,0))</f>
        <v/>
      </c>
      <c r="AG494" s="30">
        <f>IF(AE494="","",IFERROR(IF(ISNUMBER(IFERROR(INDEX($A494:$Y494,MATCH(Lists!$J$3,$A$1:$Y$1,0)),"")),INT(IFERROR(INDEX($A494:$Y494,MATCH(Lists!$J$3,$A$1:$Y$1,0)),"")),DATE(VALUE(LEFT(IFERROR(INDEX($A494:$Y494,MATCH(Lists!$J$3,$A$1:$Y$1,0)),""),4)),VALUE(MID(IFERROR(INDEX($A494:$Y494,MATCH(Lists!$J$3,$A$1:$Y$1,0)),""),6,2)),VALUE(MID(IFERROR(INDEX($A494:$Y494,MATCH(Lists!$J$3,$A$1:$Y$1,0)),""),9,2)))),""))</f>
        <v/>
      </c>
      <c r="AH494" s="22">
        <f>IF(AE494="",0,1)</f>
        <v/>
      </c>
    </row>
    <row r="495">
      <c r="Z495" s="28" t="n"/>
      <c r="AA495" s="23" t="n"/>
      <c r="AB495" s="23" t="n"/>
      <c r="AC495" s="31" t="n"/>
      <c r="AD495" s="28" t="n"/>
      <c r="AE495" s="22">
        <f>IF(COUNTA($A495:$Y495)=0,"",IF(IFERROR(IF(TRIM(IFERROR(INDEX($A495:$Y495,MATCH(Lists!$J$4,$A$1:$Y$1,0)),"")&amp;"")="0","",TRIM(IFERROR(INDEX($A495:$Y495,MATCH(Lists!$J$4,$A$1:$Y$1,0)),"")&amp;"")),"")&lt;&gt;"",LOWER(IFERROR(IF(TRIM(IFERROR(INDEX($A495:$Y495,MATCH(Lists!$J$4,$A$1:$Y$1,0)),"")&amp;"")="0","",TRIM(IFERROR(INDEX($A495:$Y495,MATCH(Lists!$J$4,$A$1:$Y$1,0)),"")&amp;"")),"")),IF(IFERROR(IF(TRIM(IFERROR(INDEX($A495:$Y495,MATCH(Lists!$J$5,$A$1:$Y$1,0)),"")&amp;"")="0","",TRIM(IFERROR(INDEX($A495:$Y495,MATCH(Lists!$J$5,$A$1:$Y$1,0)),"")&amp;"")),"")&lt;&gt;"",IFERROR(IF(TRIM(IFERROR(INDEX($A495:$Y495,MATCH(Lists!$J$5,$A$1:$Y$1,0)),"")&amp;"")="0","",TRIM(IFERROR(INDEX($A495:$Y495,MATCH(Lists!$J$5,$A$1:$Y$1,0)),"")&amp;"")),""),"(unknown)")))</f>
        <v/>
      </c>
      <c r="AF495" s="22">
        <f>IF(AE495="","",IF(IFERROR(IF(TRIM(IFERROR(INDEX($A495:$Y495,MATCH(Lists!$J$6,$A$1:$Y$1,0)),"")&amp;"")="0","",TRIM(IFERROR(INDEX($A495:$Y495,MATCH(Lists!$J$6,$A$1:$Y$1,0)),"")&amp;"")),"")=Lists!$J$7,1,0))</f>
        <v/>
      </c>
      <c r="AG495" s="30">
        <f>IF(AE495="","",IFERROR(IF(ISNUMBER(IFERROR(INDEX($A495:$Y495,MATCH(Lists!$J$3,$A$1:$Y$1,0)),"")),INT(IFERROR(INDEX($A495:$Y495,MATCH(Lists!$J$3,$A$1:$Y$1,0)),"")),DATE(VALUE(LEFT(IFERROR(INDEX($A495:$Y495,MATCH(Lists!$J$3,$A$1:$Y$1,0)),""),4)),VALUE(MID(IFERROR(INDEX($A495:$Y495,MATCH(Lists!$J$3,$A$1:$Y$1,0)),""),6,2)),VALUE(MID(IFERROR(INDEX($A495:$Y495,MATCH(Lists!$J$3,$A$1:$Y$1,0)),""),9,2)))),""))</f>
        <v/>
      </c>
      <c r="AH495" s="22">
        <f>IF(AE495="",0,1)</f>
        <v/>
      </c>
    </row>
    <row r="496">
      <c r="Z496" s="28" t="n"/>
      <c r="AA496" s="23" t="n"/>
      <c r="AB496" s="23" t="n"/>
      <c r="AC496" s="31" t="n"/>
      <c r="AD496" s="28" t="n"/>
      <c r="AE496" s="22">
        <f>IF(COUNTA($A496:$Y496)=0,"",IF(IFERROR(IF(TRIM(IFERROR(INDEX($A496:$Y496,MATCH(Lists!$J$4,$A$1:$Y$1,0)),"")&amp;"")="0","",TRIM(IFERROR(INDEX($A496:$Y496,MATCH(Lists!$J$4,$A$1:$Y$1,0)),"")&amp;"")),"")&lt;&gt;"",LOWER(IFERROR(IF(TRIM(IFERROR(INDEX($A496:$Y496,MATCH(Lists!$J$4,$A$1:$Y$1,0)),"")&amp;"")="0","",TRIM(IFERROR(INDEX($A496:$Y496,MATCH(Lists!$J$4,$A$1:$Y$1,0)),"")&amp;"")),"")),IF(IFERROR(IF(TRIM(IFERROR(INDEX($A496:$Y496,MATCH(Lists!$J$5,$A$1:$Y$1,0)),"")&amp;"")="0","",TRIM(IFERROR(INDEX($A496:$Y496,MATCH(Lists!$J$5,$A$1:$Y$1,0)),"")&amp;"")),"")&lt;&gt;"",IFERROR(IF(TRIM(IFERROR(INDEX($A496:$Y496,MATCH(Lists!$J$5,$A$1:$Y$1,0)),"")&amp;"")="0","",TRIM(IFERROR(INDEX($A496:$Y496,MATCH(Lists!$J$5,$A$1:$Y$1,0)),"")&amp;"")),""),"(unknown)")))</f>
        <v/>
      </c>
      <c r="AF496" s="22">
        <f>IF(AE496="","",IF(IFERROR(IF(TRIM(IFERROR(INDEX($A496:$Y496,MATCH(Lists!$J$6,$A$1:$Y$1,0)),"")&amp;"")="0","",TRIM(IFERROR(INDEX($A496:$Y496,MATCH(Lists!$J$6,$A$1:$Y$1,0)),"")&amp;"")),"")=Lists!$J$7,1,0))</f>
        <v/>
      </c>
      <c r="AG496" s="30">
        <f>IF(AE496="","",IFERROR(IF(ISNUMBER(IFERROR(INDEX($A496:$Y496,MATCH(Lists!$J$3,$A$1:$Y$1,0)),"")),INT(IFERROR(INDEX($A496:$Y496,MATCH(Lists!$J$3,$A$1:$Y$1,0)),"")),DATE(VALUE(LEFT(IFERROR(INDEX($A496:$Y496,MATCH(Lists!$J$3,$A$1:$Y$1,0)),""),4)),VALUE(MID(IFERROR(INDEX($A496:$Y496,MATCH(Lists!$J$3,$A$1:$Y$1,0)),""),6,2)),VALUE(MID(IFERROR(INDEX($A496:$Y496,MATCH(Lists!$J$3,$A$1:$Y$1,0)),""),9,2)))),""))</f>
        <v/>
      </c>
      <c r="AH496" s="22">
        <f>IF(AE496="",0,1)</f>
        <v/>
      </c>
    </row>
    <row r="497">
      <c r="Z497" s="28" t="n"/>
      <c r="AA497" s="23" t="n"/>
      <c r="AB497" s="23" t="n"/>
      <c r="AC497" s="31" t="n"/>
      <c r="AD497" s="28" t="n"/>
      <c r="AE497" s="22">
        <f>IF(COUNTA($A497:$Y497)=0,"",IF(IFERROR(IF(TRIM(IFERROR(INDEX($A497:$Y497,MATCH(Lists!$J$4,$A$1:$Y$1,0)),"")&amp;"")="0","",TRIM(IFERROR(INDEX($A497:$Y497,MATCH(Lists!$J$4,$A$1:$Y$1,0)),"")&amp;"")),"")&lt;&gt;"",LOWER(IFERROR(IF(TRIM(IFERROR(INDEX($A497:$Y497,MATCH(Lists!$J$4,$A$1:$Y$1,0)),"")&amp;"")="0","",TRIM(IFERROR(INDEX($A497:$Y497,MATCH(Lists!$J$4,$A$1:$Y$1,0)),"")&amp;"")),"")),IF(IFERROR(IF(TRIM(IFERROR(INDEX($A497:$Y497,MATCH(Lists!$J$5,$A$1:$Y$1,0)),"")&amp;"")="0","",TRIM(IFERROR(INDEX($A497:$Y497,MATCH(Lists!$J$5,$A$1:$Y$1,0)),"")&amp;"")),"")&lt;&gt;"",IFERROR(IF(TRIM(IFERROR(INDEX($A497:$Y497,MATCH(Lists!$J$5,$A$1:$Y$1,0)),"")&amp;"")="0","",TRIM(IFERROR(INDEX($A497:$Y497,MATCH(Lists!$J$5,$A$1:$Y$1,0)),"")&amp;"")),""),"(unknown)")))</f>
        <v/>
      </c>
      <c r="AF497" s="22">
        <f>IF(AE497="","",IF(IFERROR(IF(TRIM(IFERROR(INDEX($A497:$Y497,MATCH(Lists!$J$6,$A$1:$Y$1,0)),"")&amp;"")="0","",TRIM(IFERROR(INDEX($A497:$Y497,MATCH(Lists!$J$6,$A$1:$Y$1,0)),"")&amp;"")),"")=Lists!$J$7,1,0))</f>
        <v/>
      </c>
      <c r="AG497" s="30">
        <f>IF(AE497="","",IFERROR(IF(ISNUMBER(IFERROR(INDEX($A497:$Y497,MATCH(Lists!$J$3,$A$1:$Y$1,0)),"")),INT(IFERROR(INDEX($A497:$Y497,MATCH(Lists!$J$3,$A$1:$Y$1,0)),"")),DATE(VALUE(LEFT(IFERROR(INDEX($A497:$Y497,MATCH(Lists!$J$3,$A$1:$Y$1,0)),""),4)),VALUE(MID(IFERROR(INDEX($A497:$Y497,MATCH(Lists!$J$3,$A$1:$Y$1,0)),""),6,2)),VALUE(MID(IFERROR(INDEX($A497:$Y497,MATCH(Lists!$J$3,$A$1:$Y$1,0)),""),9,2)))),""))</f>
        <v/>
      </c>
      <c r="AH497" s="22">
        <f>IF(AE497="",0,1)</f>
        <v/>
      </c>
    </row>
    <row r="498">
      <c r="Z498" s="28" t="n"/>
      <c r="AA498" s="23" t="n"/>
      <c r="AB498" s="23" t="n"/>
      <c r="AC498" s="31" t="n"/>
      <c r="AD498" s="28" t="n"/>
      <c r="AE498" s="22">
        <f>IF(COUNTA($A498:$Y498)=0,"",IF(IFERROR(IF(TRIM(IFERROR(INDEX($A498:$Y498,MATCH(Lists!$J$4,$A$1:$Y$1,0)),"")&amp;"")="0","",TRIM(IFERROR(INDEX($A498:$Y498,MATCH(Lists!$J$4,$A$1:$Y$1,0)),"")&amp;"")),"")&lt;&gt;"",LOWER(IFERROR(IF(TRIM(IFERROR(INDEX($A498:$Y498,MATCH(Lists!$J$4,$A$1:$Y$1,0)),"")&amp;"")="0","",TRIM(IFERROR(INDEX($A498:$Y498,MATCH(Lists!$J$4,$A$1:$Y$1,0)),"")&amp;"")),"")),IF(IFERROR(IF(TRIM(IFERROR(INDEX($A498:$Y498,MATCH(Lists!$J$5,$A$1:$Y$1,0)),"")&amp;"")="0","",TRIM(IFERROR(INDEX($A498:$Y498,MATCH(Lists!$J$5,$A$1:$Y$1,0)),"")&amp;"")),"")&lt;&gt;"",IFERROR(IF(TRIM(IFERROR(INDEX($A498:$Y498,MATCH(Lists!$J$5,$A$1:$Y$1,0)),"")&amp;"")="0","",TRIM(IFERROR(INDEX($A498:$Y498,MATCH(Lists!$J$5,$A$1:$Y$1,0)),"")&amp;"")),""),"(unknown)")))</f>
        <v/>
      </c>
      <c r="AF498" s="22">
        <f>IF(AE498="","",IF(IFERROR(IF(TRIM(IFERROR(INDEX($A498:$Y498,MATCH(Lists!$J$6,$A$1:$Y$1,0)),"")&amp;"")="0","",TRIM(IFERROR(INDEX($A498:$Y498,MATCH(Lists!$J$6,$A$1:$Y$1,0)),"")&amp;"")),"")=Lists!$J$7,1,0))</f>
        <v/>
      </c>
      <c r="AG498" s="30">
        <f>IF(AE498="","",IFERROR(IF(ISNUMBER(IFERROR(INDEX($A498:$Y498,MATCH(Lists!$J$3,$A$1:$Y$1,0)),"")),INT(IFERROR(INDEX($A498:$Y498,MATCH(Lists!$J$3,$A$1:$Y$1,0)),"")),DATE(VALUE(LEFT(IFERROR(INDEX($A498:$Y498,MATCH(Lists!$J$3,$A$1:$Y$1,0)),""),4)),VALUE(MID(IFERROR(INDEX($A498:$Y498,MATCH(Lists!$J$3,$A$1:$Y$1,0)),""),6,2)),VALUE(MID(IFERROR(INDEX($A498:$Y498,MATCH(Lists!$J$3,$A$1:$Y$1,0)),""),9,2)))),""))</f>
        <v/>
      </c>
      <c r="AH498" s="22">
        <f>IF(AE498="",0,1)</f>
        <v/>
      </c>
    </row>
    <row r="499">
      <c r="Z499" s="28" t="n"/>
      <c r="AA499" s="23" t="n"/>
      <c r="AB499" s="23" t="n"/>
      <c r="AC499" s="31" t="n"/>
      <c r="AD499" s="28" t="n"/>
      <c r="AE499" s="22">
        <f>IF(COUNTA($A499:$Y499)=0,"",IF(IFERROR(IF(TRIM(IFERROR(INDEX($A499:$Y499,MATCH(Lists!$J$4,$A$1:$Y$1,0)),"")&amp;"")="0","",TRIM(IFERROR(INDEX($A499:$Y499,MATCH(Lists!$J$4,$A$1:$Y$1,0)),"")&amp;"")),"")&lt;&gt;"",LOWER(IFERROR(IF(TRIM(IFERROR(INDEX($A499:$Y499,MATCH(Lists!$J$4,$A$1:$Y$1,0)),"")&amp;"")="0","",TRIM(IFERROR(INDEX($A499:$Y499,MATCH(Lists!$J$4,$A$1:$Y$1,0)),"")&amp;"")),"")),IF(IFERROR(IF(TRIM(IFERROR(INDEX($A499:$Y499,MATCH(Lists!$J$5,$A$1:$Y$1,0)),"")&amp;"")="0","",TRIM(IFERROR(INDEX($A499:$Y499,MATCH(Lists!$J$5,$A$1:$Y$1,0)),"")&amp;"")),"")&lt;&gt;"",IFERROR(IF(TRIM(IFERROR(INDEX($A499:$Y499,MATCH(Lists!$J$5,$A$1:$Y$1,0)),"")&amp;"")="0","",TRIM(IFERROR(INDEX($A499:$Y499,MATCH(Lists!$J$5,$A$1:$Y$1,0)),"")&amp;"")),""),"(unknown)")))</f>
        <v/>
      </c>
      <c r="AF499" s="22">
        <f>IF(AE499="","",IF(IFERROR(IF(TRIM(IFERROR(INDEX($A499:$Y499,MATCH(Lists!$J$6,$A$1:$Y$1,0)),"")&amp;"")="0","",TRIM(IFERROR(INDEX($A499:$Y499,MATCH(Lists!$J$6,$A$1:$Y$1,0)),"")&amp;"")),"")=Lists!$J$7,1,0))</f>
        <v/>
      </c>
      <c r="AG499" s="30">
        <f>IF(AE499="","",IFERROR(IF(ISNUMBER(IFERROR(INDEX($A499:$Y499,MATCH(Lists!$J$3,$A$1:$Y$1,0)),"")),INT(IFERROR(INDEX($A499:$Y499,MATCH(Lists!$J$3,$A$1:$Y$1,0)),"")),DATE(VALUE(LEFT(IFERROR(INDEX($A499:$Y499,MATCH(Lists!$J$3,$A$1:$Y$1,0)),""),4)),VALUE(MID(IFERROR(INDEX($A499:$Y499,MATCH(Lists!$J$3,$A$1:$Y$1,0)),""),6,2)),VALUE(MID(IFERROR(INDEX($A499:$Y499,MATCH(Lists!$J$3,$A$1:$Y$1,0)),""),9,2)))),""))</f>
        <v/>
      </c>
      <c r="AH499" s="22">
        <f>IF(AE499="",0,1)</f>
        <v/>
      </c>
    </row>
    <row r="500">
      <c r="Z500" s="28" t="n"/>
      <c r="AA500" s="23" t="n"/>
      <c r="AB500" s="23" t="n"/>
      <c r="AC500" s="31" t="n"/>
      <c r="AD500" s="28" t="n"/>
      <c r="AE500" s="22">
        <f>IF(COUNTA($A500:$Y500)=0,"",IF(IFERROR(IF(TRIM(IFERROR(INDEX($A500:$Y500,MATCH(Lists!$J$4,$A$1:$Y$1,0)),"")&amp;"")="0","",TRIM(IFERROR(INDEX($A500:$Y500,MATCH(Lists!$J$4,$A$1:$Y$1,0)),"")&amp;"")),"")&lt;&gt;"",LOWER(IFERROR(IF(TRIM(IFERROR(INDEX($A500:$Y500,MATCH(Lists!$J$4,$A$1:$Y$1,0)),"")&amp;"")="0","",TRIM(IFERROR(INDEX($A500:$Y500,MATCH(Lists!$J$4,$A$1:$Y$1,0)),"")&amp;"")),"")),IF(IFERROR(IF(TRIM(IFERROR(INDEX($A500:$Y500,MATCH(Lists!$J$5,$A$1:$Y$1,0)),"")&amp;"")="0","",TRIM(IFERROR(INDEX($A500:$Y500,MATCH(Lists!$J$5,$A$1:$Y$1,0)),"")&amp;"")),"")&lt;&gt;"",IFERROR(IF(TRIM(IFERROR(INDEX($A500:$Y500,MATCH(Lists!$J$5,$A$1:$Y$1,0)),"")&amp;"")="0","",TRIM(IFERROR(INDEX($A500:$Y500,MATCH(Lists!$J$5,$A$1:$Y$1,0)),"")&amp;"")),""),"(unknown)")))</f>
        <v/>
      </c>
      <c r="AF500" s="22">
        <f>IF(AE500="","",IF(IFERROR(IF(TRIM(IFERROR(INDEX($A500:$Y500,MATCH(Lists!$J$6,$A$1:$Y$1,0)),"")&amp;"")="0","",TRIM(IFERROR(INDEX($A500:$Y500,MATCH(Lists!$J$6,$A$1:$Y$1,0)),"")&amp;"")),"")=Lists!$J$7,1,0))</f>
        <v/>
      </c>
      <c r="AG500" s="30">
        <f>IF(AE500="","",IFERROR(IF(ISNUMBER(IFERROR(INDEX($A500:$Y500,MATCH(Lists!$J$3,$A$1:$Y$1,0)),"")),INT(IFERROR(INDEX($A500:$Y500,MATCH(Lists!$J$3,$A$1:$Y$1,0)),"")),DATE(VALUE(LEFT(IFERROR(INDEX($A500:$Y500,MATCH(Lists!$J$3,$A$1:$Y$1,0)),""),4)),VALUE(MID(IFERROR(INDEX($A500:$Y500,MATCH(Lists!$J$3,$A$1:$Y$1,0)),""),6,2)),VALUE(MID(IFERROR(INDEX($A500:$Y500,MATCH(Lists!$J$3,$A$1:$Y$1,0)),""),9,2)))),""))</f>
        <v/>
      </c>
      <c r="AH500" s="22">
        <f>IF(AE500="",0,1)</f>
        <v/>
      </c>
    </row>
    <row r="501">
      <c r="Z501" s="28" t="n"/>
      <c r="AA501" s="23" t="n"/>
      <c r="AB501" s="23" t="n"/>
      <c r="AC501" s="31" t="n"/>
      <c r="AD501" s="28" t="n"/>
      <c r="AE501" s="22">
        <f>IF(COUNTA($A501:$Y501)=0,"",IF(IFERROR(IF(TRIM(IFERROR(INDEX($A501:$Y501,MATCH(Lists!$J$4,$A$1:$Y$1,0)),"")&amp;"")="0","",TRIM(IFERROR(INDEX($A501:$Y501,MATCH(Lists!$J$4,$A$1:$Y$1,0)),"")&amp;"")),"")&lt;&gt;"",LOWER(IFERROR(IF(TRIM(IFERROR(INDEX($A501:$Y501,MATCH(Lists!$J$4,$A$1:$Y$1,0)),"")&amp;"")="0","",TRIM(IFERROR(INDEX($A501:$Y501,MATCH(Lists!$J$4,$A$1:$Y$1,0)),"")&amp;"")),"")),IF(IFERROR(IF(TRIM(IFERROR(INDEX($A501:$Y501,MATCH(Lists!$J$5,$A$1:$Y$1,0)),"")&amp;"")="0","",TRIM(IFERROR(INDEX($A501:$Y501,MATCH(Lists!$J$5,$A$1:$Y$1,0)),"")&amp;"")),"")&lt;&gt;"",IFERROR(IF(TRIM(IFERROR(INDEX($A501:$Y501,MATCH(Lists!$J$5,$A$1:$Y$1,0)),"")&amp;"")="0","",TRIM(IFERROR(INDEX($A501:$Y501,MATCH(Lists!$J$5,$A$1:$Y$1,0)),"")&amp;"")),""),"(unknown)")))</f>
        <v/>
      </c>
      <c r="AF501" s="22">
        <f>IF(AE501="","",IF(IFERROR(IF(TRIM(IFERROR(INDEX($A501:$Y501,MATCH(Lists!$J$6,$A$1:$Y$1,0)),"")&amp;"")="0","",TRIM(IFERROR(INDEX($A501:$Y501,MATCH(Lists!$J$6,$A$1:$Y$1,0)),"")&amp;"")),"")=Lists!$J$7,1,0))</f>
        <v/>
      </c>
      <c r="AG501" s="30">
        <f>IF(AE501="","",IFERROR(IF(ISNUMBER(IFERROR(INDEX($A501:$Y501,MATCH(Lists!$J$3,$A$1:$Y$1,0)),"")),INT(IFERROR(INDEX($A501:$Y501,MATCH(Lists!$J$3,$A$1:$Y$1,0)),"")),DATE(VALUE(LEFT(IFERROR(INDEX($A501:$Y501,MATCH(Lists!$J$3,$A$1:$Y$1,0)),""),4)),VALUE(MID(IFERROR(INDEX($A501:$Y501,MATCH(Lists!$J$3,$A$1:$Y$1,0)),""),6,2)),VALUE(MID(IFERROR(INDEX($A501:$Y501,MATCH(Lists!$J$3,$A$1:$Y$1,0)),""),9,2)))),""))</f>
        <v/>
      </c>
      <c r="AH501" s="22">
        <f>IF(AE501="",0,1)</f>
        <v/>
      </c>
    </row>
    <row r="502">
      <c r="Z502" s="28" t="n"/>
      <c r="AA502" s="23" t="n"/>
      <c r="AB502" s="23" t="n"/>
      <c r="AC502" s="31" t="n"/>
      <c r="AD502" s="28" t="n"/>
      <c r="AE502" s="22">
        <f>IF(COUNTA($A502:$Y502)=0,"",IF(IFERROR(IF(TRIM(IFERROR(INDEX($A502:$Y502,MATCH(Lists!$J$4,$A$1:$Y$1,0)),"")&amp;"")="0","",TRIM(IFERROR(INDEX($A502:$Y502,MATCH(Lists!$J$4,$A$1:$Y$1,0)),"")&amp;"")),"")&lt;&gt;"",LOWER(IFERROR(IF(TRIM(IFERROR(INDEX($A502:$Y502,MATCH(Lists!$J$4,$A$1:$Y$1,0)),"")&amp;"")="0","",TRIM(IFERROR(INDEX($A502:$Y502,MATCH(Lists!$J$4,$A$1:$Y$1,0)),"")&amp;"")),"")),IF(IFERROR(IF(TRIM(IFERROR(INDEX($A502:$Y502,MATCH(Lists!$J$5,$A$1:$Y$1,0)),"")&amp;"")="0","",TRIM(IFERROR(INDEX($A502:$Y502,MATCH(Lists!$J$5,$A$1:$Y$1,0)),"")&amp;"")),"")&lt;&gt;"",IFERROR(IF(TRIM(IFERROR(INDEX($A502:$Y502,MATCH(Lists!$J$5,$A$1:$Y$1,0)),"")&amp;"")="0","",TRIM(IFERROR(INDEX($A502:$Y502,MATCH(Lists!$J$5,$A$1:$Y$1,0)),"")&amp;"")),""),"(unknown)")))</f>
        <v/>
      </c>
      <c r="AF502" s="22">
        <f>IF(AE502="","",IF(IFERROR(IF(TRIM(IFERROR(INDEX($A502:$Y502,MATCH(Lists!$J$6,$A$1:$Y$1,0)),"")&amp;"")="0","",TRIM(IFERROR(INDEX($A502:$Y502,MATCH(Lists!$J$6,$A$1:$Y$1,0)),"")&amp;"")),"")=Lists!$J$7,1,0))</f>
        <v/>
      </c>
      <c r="AG502" s="30">
        <f>IF(AE502="","",IFERROR(IF(ISNUMBER(IFERROR(INDEX($A502:$Y502,MATCH(Lists!$J$3,$A$1:$Y$1,0)),"")),INT(IFERROR(INDEX($A502:$Y502,MATCH(Lists!$J$3,$A$1:$Y$1,0)),"")),DATE(VALUE(LEFT(IFERROR(INDEX($A502:$Y502,MATCH(Lists!$J$3,$A$1:$Y$1,0)),""),4)),VALUE(MID(IFERROR(INDEX($A502:$Y502,MATCH(Lists!$J$3,$A$1:$Y$1,0)),""),6,2)),VALUE(MID(IFERROR(INDEX($A502:$Y502,MATCH(Lists!$J$3,$A$1:$Y$1,0)),""),9,2)))),""))</f>
        <v/>
      </c>
      <c r="AH502" s="22">
        <f>IF(AE502="",0,1)</f>
        <v/>
      </c>
    </row>
    <row r="503">
      <c r="Z503" s="28" t="n"/>
      <c r="AA503" s="23" t="n"/>
      <c r="AB503" s="23" t="n"/>
      <c r="AC503" s="31" t="n"/>
      <c r="AD503" s="28" t="n"/>
      <c r="AE503" s="22">
        <f>IF(COUNTA($A503:$Y503)=0,"",IF(IFERROR(IF(TRIM(IFERROR(INDEX($A503:$Y503,MATCH(Lists!$J$4,$A$1:$Y$1,0)),"")&amp;"")="0","",TRIM(IFERROR(INDEX($A503:$Y503,MATCH(Lists!$J$4,$A$1:$Y$1,0)),"")&amp;"")),"")&lt;&gt;"",LOWER(IFERROR(IF(TRIM(IFERROR(INDEX($A503:$Y503,MATCH(Lists!$J$4,$A$1:$Y$1,0)),"")&amp;"")="0","",TRIM(IFERROR(INDEX($A503:$Y503,MATCH(Lists!$J$4,$A$1:$Y$1,0)),"")&amp;"")),"")),IF(IFERROR(IF(TRIM(IFERROR(INDEX($A503:$Y503,MATCH(Lists!$J$5,$A$1:$Y$1,0)),"")&amp;"")="0","",TRIM(IFERROR(INDEX($A503:$Y503,MATCH(Lists!$J$5,$A$1:$Y$1,0)),"")&amp;"")),"")&lt;&gt;"",IFERROR(IF(TRIM(IFERROR(INDEX($A503:$Y503,MATCH(Lists!$J$5,$A$1:$Y$1,0)),"")&amp;"")="0","",TRIM(IFERROR(INDEX($A503:$Y503,MATCH(Lists!$J$5,$A$1:$Y$1,0)),"")&amp;"")),""),"(unknown)")))</f>
        <v/>
      </c>
      <c r="AF503" s="22">
        <f>IF(AE503="","",IF(IFERROR(IF(TRIM(IFERROR(INDEX($A503:$Y503,MATCH(Lists!$J$6,$A$1:$Y$1,0)),"")&amp;"")="0","",TRIM(IFERROR(INDEX($A503:$Y503,MATCH(Lists!$J$6,$A$1:$Y$1,0)),"")&amp;"")),"")=Lists!$J$7,1,0))</f>
        <v/>
      </c>
      <c r="AG503" s="30">
        <f>IF(AE503="","",IFERROR(IF(ISNUMBER(IFERROR(INDEX($A503:$Y503,MATCH(Lists!$J$3,$A$1:$Y$1,0)),"")),INT(IFERROR(INDEX($A503:$Y503,MATCH(Lists!$J$3,$A$1:$Y$1,0)),"")),DATE(VALUE(LEFT(IFERROR(INDEX($A503:$Y503,MATCH(Lists!$J$3,$A$1:$Y$1,0)),""),4)),VALUE(MID(IFERROR(INDEX($A503:$Y503,MATCH(Lists!$J$3,$A$1:$Y$1,0)),""),6,2)),VALUE(MID(IFERROR(INDEX($A503:$Y503,MATCH(Lists!$J$3,$A$1:$Y$1,0)),""),9,2)))),""))</f>
        <v/>
      </c>
      <c r="AH503" s="22">
        <f>IF(AE503="",0,1)</f>
        <v/>
      </c>
    </row>
    <row r="504">
      <c r="Z504" s="28" t="n"/>
      <c r="AA504" s="23" t="n"/>
      <c r="AB504" s="23" t="n"/>
      <c r="AC504" s="31" t="n"/>
      <c r="AD504" s="28" t="n"/>
      <c r="AE504" s="22">
        <f>IF(COUNTA($A504:$Y504)=0,"",IF(IFERROR(IF(TRIM(IFERROR(INDEX($A504:$Y504,MATCH(Lists!$J$4,$A$1:$Y$1,0)),"")&amp;"")="0","",TRIM(IFERROR(INDEX($A504:$Y504,MATCH(Lists!$J$4,$A$1:$Y$1,0)),"")&amp;"")),"")&lt;&gt;"",LOWER(IFERROR(IF(TRIM(IFERROR(INDEX($A504:$Y504,MATCH(Lists!$J$4,$A$1:$Y$1,0)),"")&amp;"")="0","",TRIM(IFERROR(INDEX($A504:$Y504,MATCH(Lists!$J$4,$A$1:$Y$1,0)),"")&amp;"")),"")),IF(IFERROR(IF(TRIM(IFERROR(INDEX($A504:$Y504,MATCH(Lists!$J$5,$A$1:$Y$1,0)),"")&amp;"")="0","",TRIM(IFERROR(INDEX($A504:$Y504,MATCH(Lists!$J$5,$A$1:$Y$1,0)),"")&amp;"")),"")&lt;&gt;"",IFERROR(IF(TRIM(IFERROR(INDEX($A504:$Y504,MATCH(Lists!$J$5,$A$1:$Y$1,0)),"")&amp;"")="0","",TRIM(IFERROR(INDEX($A504:$Y504,MATCH(Lists!$J$5,$A$1:$Y$1,0)),"")&amp;"")),""),"(unknown)")))</f>
        <v/>
      </c>
      <c r="AF504" s="22">
        <f>IF(AE504="","",IF(IFERROR(IF(TRIM(IFERROR(INDEX($A504:$Y504,MATCH(Lists!$J$6,$A$1:$Y$1,0)),"")&amp;"")="0","",TRIM(IFERROR(INDEX($A504:$Y504,MATCH(Lists!$J$6,$A$1:$Y$1,0)),"")&amp;"")),"")=Lists!$J$7,1,0))</f>
        <v/>
      </c>
      <c r="AG504" s="30">
        <f>IF(AE504="","",IFERROR(IF(ISNUMBER(IFERROR(INDEX($A504:$Y504,MATCH(Lists!$J$3,$A$1:$Y$1,0)),"")),INT(IFERROR(INDEX($A504:$Y504,MATCH(Lists!$J$3,$A$1:$Y$1,0)),"")),DATE(VALUE(LEFT(IFERROR(INDEX($A504:$Y504,MATCH(Lists!$J$3,$A$1:$Y$1,0)),""),4)),VALUE(MID(IFERROR(INDEX($A504:$Y504,MATCH(Lists!$J$3,$A$1:$Y$1,0)),""),6,2)),VALUE(MID(IFERROR(INDEX($A504:$Y504,MATCH(Lists!$J$3,$A$1:$Y$1,0)),""),9,2)))),""))</f>
        <v/>
      </c>
      <c r="AH504" s="22">
        <f>IF(AE504="",0,1)</f>
        <v/>
      </c>
    </row>
    <row r="505">
      <c r="Z505" s="28" t="n"/>
      <c r="AA505" s="23" t="n"/>
      <c r="AB505" s="23" t="n"/>
      <c r="AC505" s="31" t="n"/>
      <c r="AD505" s="28" t="n"/>
      <c r="AE505" s="22">
        <f>IF(COUNTA($A505:$Y505)=0,"",IF(IFERROR(IF(TRIM(IFERROR(INDEX($A505:$Y505,MATCH(Lists!$J$4,$A$1:$Y$1,0)),"")&amp;"")="0","",TRIM(IFERROR(INDEX($A505:$Y505,MATCH(Lists!$J$4,$A$1:$Y$1,0)),"")&amp;"")),"")&lt;&gt;"",LOWER(IFERROR(IF(TRIM(IFERROR(INDEX($A505:$Y505,MATCH(Lists!$J$4,$A$1:$Y$1,0)),"")&amp;"")="0","",TRIM(IFERROR(INDEX($A505:$Y505,MATCH(Lists!$J$4,$A$1:$Y$1,0)),"")&amp;"")),"")),IF(IFERROR(IF(TRIM(IFERROR(INDEX($A505:$Y505,MATCH(Lists!$J$5,$A$1:$Y$1,0)),"")&amp;"")="0","",TRIM(IFERROR(INDEX($A505:$Y505,MATCH(Lists!$J$5,$A$1:$Y$1,0)),"")&amp;"")),"")&lt;&gt;"",IFERROR(IF(TRIM(IFERROR(INDEX($A505:$Y505,MATCH(Lists!$J$5,$A$1:$Y$1,0)),"")&amp;"")="0","",TRIM(IFERROR(INDEX($A505:$Y505,MATCH(Lists!$J$5,$A$1:$Y$1,0)),"")&amp;"")),""),"(unknown)")))</f>
        <v/>
      </c>
      <c r="AF505" s="22">
        <f>IF(AE505="","",IF(IFERROR(IF(TRIM(IFERROR(INDEX($A505:$Y505,MATCH(Lists!$J$6,$A$1:$Y$1,0)),"")&amp;"")="0","",TRIM(IFERROR(INDEX($A505:$Y505,MATCH(Lists!$J$6,$A$1:$Y$1,0)),"")&amp;"")),"")=Lists!$J$7,1,0))</f>
        <v/>
      </c>
      <c r="AG505" s="30">
        <f>IF(AE505="","",IFERROR(IF(ISNUMBER(IFERROR(INDEX($A505:$Y505,MATCH(Lists!$J$3,$A$1:$Y$1,0)),"")),INT(IFERROR(INDEX($A505:$Y505,MATCH(Lists!$J$3,$A$1:$Y$1,0)),"")),DATE(VALUE(LEFT(IFERROR(INDEX($A505:$Y505,MATCH(Lists!$J$3,$A$1:$Y$1,0)),""),4)),VALUE(MID(IFERROR(INDEX($A505:$Y505,MATCH(Lists!$J$3,$A$1:$Y$1,0)),""),6,2)),VALUE(MID(IFERROR(INDEX($A505:$Y505,MATCH(Lists!$J$3,$A$1:$Y$1,0)),""),9,2)))),""))</f>
        <v/>
      </c>
      <c r="AH505" s="22">
        <f>IF(AE505="",0,1)</f>
        <v/>
      </c>
    </row>
    <row r="506">
      <c r="Z506" s="28" t="n"/>
      <c r="AA506" s="23" t="n"/>
      <c r="AB506" s="23" t="n"/>
      <c r="AC506" s="31" t="n"/>
      <c r="AD506" s="28" t="n"/>
      <c r="AE506" s="22">
        <f>IF(COUNTA($A506:$Y506)=0,"",IF(IFERROR(IF(TRIM(IFERROR(INDEX($A506:$Y506,MATCH(Lists!$J$4,$A$1:$Y$1,0)),"")&amp;"")="0","",TRIM(IFERROR(INDEX($A506:$Y506,MATCH(Lists!$J$4,$A$1:$Y$1,0)),"")&amp;"")),"")&lt;&gt;"",LOWER(IFERROR(IF(TRIM(IFERROR(INDEX($A506:$Y506,MATCH(Lists!$J$4,$A$1:$Y$1,0)),"")&amp;"")="0","",TRIM(IFERROR(INDEX($A506:$Y506,MATCH(Lists!$J$4,$A$1:$Y$1,0)),"")&amp;"")),"")),IF(IFERROR(IF(TRIM(IFERROR(INDEX($A506:$Y506,MATCH(Lists!$J$5,$A$1:$Y$1,0)),"")&amp;"")="0","",TRIM(IFERROR(INDEX($A506:$Y506,MATCH(Lists!$J$5,$A$1:$Y$1,0)),"")&amp;"")),"")&lt;&gt;"",IFERROR(IF(TRIM(IFERROR(INDEX($A506:$Y506,MATCH(Lists!$J$5,$A$1:$Y$1,0)),"")&amp;"")="0","",TRIM(IFERROR(INDEX($A506:$Y506,MATCH(Lists!$J$5,$A$1:$Y$1,0)),"")&amp;"")),""),"(unknown)")))</f>
        <v/>
      </c>
      <c r="AF506" s="22">
        <f>IF(AE506="","",IF(IFERROR(IF(TRIM(IFERROR(INDEX($A506:$Y506,MATCH(Lists!$J$6,$A$1:$Y$1,0)),"")&amp;"")="0","",TRIM(IFERROR(INDEX($A506:$Y506,MATCH(Lists!$J$6,$A$1:$Y$1,0)),"")&amp;"")),"")=Lists!$J$7,1,0))</f>
        <v/>
      </c>
      <c r="AG506" s="30">
        <f>IF(AE506="","",IFERROR(IF(ISNUMBER(IFERROR(INDEX($A506:$Y506,MATCH(Lists!$J$3,$A$1:$Y$1,0)),"")),INT(IFERROR(INDEX($A506:$Y506,MATCH(Lists!$J$3,$A$1:$Y$1,0)),"")),DATE(VALUE(LEFT(IFERROR(INDEX($A506:$Y506,MATCH(Lists!$J$3,$A$1:$Y$1,0)),""),4)),VALUE(MID(IFERROR(INDEX($A506:$Y506,MATCH(Lists!$J$3,$A$1:$Y$1,0)),""),6,2)),VALUE(MID(IFERROR(INDEX($A506:$Y506,MATCH(Lists!$J$3,$A$1:$Y$1,0)),""),9,2)))),""))</f>
        <v/>
      </c>
      <c r="AH506" s="22">
        <f>IF(AE506="",0,1)</f>
        <v/>
      </c>
    </row>
    <row r="507">
      <c r="Z507" s="28" t="n"/>
      <c r="AA507" s="23" t="n"/>
      <c r="AB507" s="23" t="n"/>
      <c r="AC507" s="31" t="n"/>
      <c r="AD507" s="28" t="n"/>
      <c r="AE507" s="22">
        <f>IF(COUNTA($A507:$Y507)=0,"",IF(IFERROR(IF(TRIM(IFERROR(INDEX($A507:$Y507,MATCH(Lists!$J$4,$A$1:$Y$1,0)),"")&amp;"")="0","",TRIM(IFERROR(INDEX($A507:$Y507,MATCH(Lists!$J$4,$A$1:$Y$1,0)),"")&amp;"")),"")&lt;&gt;"",LOWER(IFERROR(IF(TRIM(IFERROR(INDEX($A507:$Y507,MATCH(Lists!$J$4,$A$1:$Y$1,0)),"")&amp;"")="0","",TRIM(IFERROR(INDEX($A507:$Y507,MATCH(Lists!$J$4,$A$1:$Y$1,0)),"")&amp;"")),"")),IF(IFERROR(IF(TRIM(IFERROR(INDEX($A507:$Y507,MATCH(Lists!$J$5,$A$1:$Y$1,0)),"")&amp;"")="0","",TRIM(IFERROR(INDEX($A507:$Y507,MATCH(Lists!$J$5,$A$1:$Y$1,0)),"")&amp;"")),"")&lt;&gt;"",IFERROR(IF(TRIM(IFERROR(INDEX($A507:$Y507,MATCH(Lists!$J$5,$A$1:$Y$1,0)),"")&amp;"")="0","",TRIM(IFERROR(INDEX($A507:$Y507,MATCH(Lists!$J$5,$A$1:$Y$1,0)),"")&amp;"")),""),"(unknown)")))</f>
        <v/>
      </c>
      <c r="AF507" s="22">
        <f>IF(AE507="","",IF(IFERROR(IF(TRIM(IFERROR(INDEX($A507:$Y507,MATCH(Lists!$J$6,$A$1:$Y$1,0)),"")&amp;"")="0","",TRIM(IFERROR(INDEX($A507:$Y507,MATCH(Lists!$J$6,$A$1:$Y$1,0)),"")&amp;"")),"")=Lists!$J$7,1,0))</f>
        <v/>
      </c>
      <c r="AG507" s="30">
        <f>IF(AE507="","",IFERROR(IF(ISNUMBER(IFERROR(INDEX($A507:$Y507,MATCH(Lists!$J$3,$A$1:$Y$1,0)),"")),INT(IFERROR(INDEX($A507:$Y507,MATCH(Lists!$J$3,$A$1:$Y$1,0)),"")),DATE(VALUE(LEFT(IFERROR(INDEX($A507:$Y507,MATCH(Lists!$J$3,$A$1:$Y$1,0)),""),4)),VALUE(MID(IFERROR(INDEX($A507:$Y507,MATCH(Lists!$J$3,$A$1:$Y$1,0)),""),6,2)),VALUE(MID(IFERROR(INDEX($A507:$Y507,MATCH(Lists!$J$3,$A$1:$Y$1,0)),""),9,2)))),""))</f>
        <v/>
      </c>
      <c r="AH507" s="22">
        <f>IF(AE507="",0,1)</f>
        <v/>
      </c>
    </row>
    <row r="508">
      <c r="Z508" s="28" t="n"/>
      <c r="AA508" s="23" t="n"/>
      <c r="AB508" s="23" t="n"/>
      <c r="AC508" s="31" t="n"/>
      <c r="AD508" s="28" t="n"/>
      <c r="AE508" s="22">
        <f>IF(COUNTA($A508:$Y508)=0,"",IF(IFERROR(IF(TRIM(IFERROR(INDEX($A508:$Y508,MATCH(Lists!$J$4,$A$1:$Y$1,0)),"")&amp;"")="0","",TRIM(IFERROR(INDEX($A508:$Y508,MATCH(Lists!$J$4,$A$1:$Y$1,0)),"")&amp;"")),"")&lt;&gt;"",LOWER(IFERROR(IF(TRIM(IFERROR(INDEX($A508:$Y508,MATCH(Lists!$J$4,$A$1:$Y$1,0)),"")&amp;"")="0","",TRIM(IFERROR(INDEX($A508:$Y508,MATCH(Lists!$J$4,$A$1:$Y$1,0)),"")&amp;"")),"")),IF(IFERROR(IF(TRIM(IFERROR(INDEX($A508:$Y508,MATCH(Lists!$J$5,$A$1:$Y$1,0)),"")&amp;"")="0","",TRIM(IFERROR(INDEX($A508:$Y508,MATCH(Lists!$J$5,$A$1:$Y$1,0)),"")&amp;"")),"")&lt;&gt;"",IFERROR(IF(TRIM(IFERROR(INDEX($A508:$Y508,MATCH(Lists!$J$5,$A$1:$Y$1,0)),"")&amp;"")="0","",TRIM(IFERROR(INDEX($A508:$Y508,MATCH(Lists!$J$5,$A$1:$Y$1,0)),"")&amp;"")),""),"(unknown)")))</f>
        <v/>
      </c>
      <c r="AF508" s="22">
        <f>IF(AE508="","",IF(IFERROR(IF(TRIM(IFERROR(INDEX($A508:$Y508,MATCH(Lists!$J$6,$A$1:$Y$1,0)),"")&amp;"")="0","",TRIM(IFERROR(INDEX($A508:$Y508,MATCH(Lists!$J$6,$A$1:$Y$1,0)),"")&amp;"")),"")=Lists!$J$7,1,0))</f>
        <v/>
      </c>
      <c r="AG508" s="30">
        <f>IF(AE508="","",IFERROR(IF(ISNUMBER(IFERROR(INDEX($A508:$Y508,MATCH(Lists!$J$3,$A$1:$Y$1,0)),"")),INT(IFERROR(INDEX($A508:$Y508,MATCH(Lists!$J$3,$A$1:$Y$1,0)),"")),DATE(VALUE(LEFT(IFERROR(INDEX($A508:$Y508,MATCH(Lists!$J$3,$A$1:$Y$1,0)),""),4)),VALUE(MID(IFERROR(INDEX($A508:$Y508,MATCH(Lists!$J$3,$A$1:$Y$1,0)),""),6,2)),VALUE(MID(IFERROR(INDEX($A508:$Y508,MATCH(Lists!$J$3,$A$1:$Y$1,0)),""),9,2)))),""))</f>
        <v/>
      </c>
      <c r="AH508" s="22">
        <f>IF(AE508="",0,1)</f>
        <v/>
      </c>
    </row>
    <row r="509">
      <c r="Z509" s="28" t="n"/>
      <c r="AA509" s="23" t="n"/>
      <c r="AB509" s="23" t="n"/>
      <c r="AC509" s="31" t="n"/>
      <c r="AD509" s="28" t="n"/>
      <c r="AE509" s="22">
        <f>IF(COUNTA($A509:$Y509)=0,"",IF(IFERROR(IF(TRIM(IFERROR(INDEX($A509:$Y509,MATCH(Lists!$J$4,$A$1:$Y$1,0)),"")&amp;"")="0","",TRIM(IFERROR(INDEX($A509:$Y509,MATCH(Lists!$J$4,$A$1:$Y$1,0)),"")&amp;"")),"")&lt;&gt;"",LOWER(IFERROR(IF(TRIM(IFERROR(INDEX($A509:$Y509,MATCH(Lists!$J$4,$A$1:$Y$1,0)),"")&amp;"")="0","",TRIM(IFERROR(INDEX($A509:$Y509,MATCH(Lists!$J$4,$A$1:$Y$1,0)),"")&amp;"")),"")),IF(IFERROR(IF(TRIM(IFERROR(INDEX($A509:$Y509,MATCH(Lists!$J$5,$A$1:$Y$1,0)),"")&amp;"")="0","",TRIM(IFERROR(INDEX($A509:$Y509,MATCH(Lists!$J$5,$A$1:$Y$1,0)),"")&amp;"")),"")&lt;&gt;"",IFERROR(IF(TRIM(IFERROR(INDEX($A509:$Y509,MATCH(Lists!$J$5,$A$1:$Y$1,0)),"")&amp;"")="0","",TRIM(IFERROR(INDEX($A509:$Y509,MATCH(Lists!$J$5,$A$1:$Y$1,0)),"")&amp;"")),""),"(unknown)")))</f>
        <v/>
      </c>
      <c r="AF509" s="22">
        <f>IF(AE509="","",IF(IFERROR(IF(TRIM(IFERROR(INDEX($A509:$Y509,MATCH(Lists!$J$6,$A$1:$Y$1,0)),"")&amp;"")="0","",TRIM(IFERROR(INDEX($A509:$Y509,MATCH(Lists!$J$6,$A$1:$Y$1,0)),"")&amp;"")),"")=Lists!$J$7,1,0))</f>
        <v/>
      </c>
      <c r="AG509" s="30">
        <f>IF(AE509="","",IFERROR(IF(ISNUMBER(IFERROR(INDEX($A509:$Y509,MATCH(Lists!$J$3,$A$1:$Y$1,0)),"")),INT(IFERROR(INDEX($A509:$Y509,MATCH(Lists!$J$3,$A$1:$Y$1,0)),"")),DATE(VALUE(LEFT(IFERROR(INDEX($A509:$Y509,MATCH(Lists!$J$3,$A$1:$Y$1,0)),""),4)),VALUE(MID(IFERROR(INDEX($A509:$Y509,MATCH(Lists!$J$3,$A$1:$Y$1,0)),""),6,2)),VALUE(MID(IFERROR(INDEX($A509:$Y509,MATCH(Lists!$J$3,$A$1:$Y$1,0)),""),9,2)))),""))</f>
        <v/>
      </c>
      <c r="AH509" s="22">
        <f>IF(AE509="",0,1)</f>
        <v/>
      </c>
    </row>
    <row r="510">
      <c r="Z510" s="28" t="n"/>
      <c r="AA510" s="23" t="n"/>
      <c r="AB510" s="23" t="n"/>
      <c r="AC510" s="31" t="n"/>
      <c r="AD510" s="28" t="n"/>
      <c r="AE510" s="22">
        <f>IF(COUNTA($A510:$Y510)=0,"",IF(IFERROR(IF(TRIM(IFERROR(INDEX($A510:$Y510,MATCH(Lists!$J$4,$A$1:$Y$1,0)),"")&amp;"")="0","",TRIM(IFERROR(INDEX($A510:$Y510,MATCH(Lists!$J$4,$A$1:$Y$1,0)),"")&amp;"")),"")&lt;&gt;"",LOWER(IFERROR(IF(TRIM(IFERROR(INDEX($A510:$Y510,MATCH(Lists!$J$4,$A$1:$Y$1,0)),"")&amp;"")="0","",TRIM(IFERROR(INDEX($A510:$Y510,MATCH(Lists!$J$4,$A$1:$Y$1,0)),"")&amp;"")),"")),IF(IFERROR(IF(TRIM(IFERROR(INDEX($A510:$Y510,MATCH(Lists!$J$5,$A$1:$Y$1,0)),"")&amp;"")="0","",TRIM(IFERROR(INDEX($A510:$Y510,MATCH(Lists!$J$5,$A$1:$Y$1,0)),"")&amp;"")),"")&lt;&gt;"",IFERROR(IF(TRIM(IFERROR(INDEX($A510:$Y510,MATCH(Lists!$J$5,$A$1:$Y$1,0)),"")&amp;"")="0","",TRIM(IFERROR(INDEX($A510:$Y510,MATCH(Lists!$J$5,$A$1:$Y$1,0)),"")&amp;"")),""),"(unknown)")))</f>
        <v/>
      </c>
      <c r="AF510" s="22">
        <f>IF(AE510="","",IF(IFERROR(IF(TRIM(IFERROR(INDEX($A510:$Y510,MATCH(Lists!$J$6,$A$1:$Y$1,0)),"")&amp;"")="0","",TRIM(IFERROR(INDEX($A510:$Y510,MATCH(Lists!$J$6,$A$1:$Y$1,0)),"")&amp;"")),"")=Lists!$J$7,1,0))</f>
        <v/>
      </c>
      <c r="AG510" s="30">
        <f>IF(AE510="","",IFERROR(IF(ISNUMBER(IFERROR(INDEX($A510:$Y510,MATCH(Lists!$J$3,$A$1:$Y$1,0)),"")),INT(IFERROR(INDEX($A510:$Y510,MATCH(Lists!$J$3,$A$1:$Y$1,0)),"")),DATE(VALUE(LEFT(IFERROR(INDEX($A510:$Y510,MATCH(Lists!$J$3,$A$1:$Y$1,0)),""),4)),VALUE(MID(IFERROR(INDEX($A510:$Y510,MATCH(Lists!$J$3,$A$1:$Y$1,0)),""),6,2)),VALUE(MID(IFERROR(INDEX($A510:$Y510,MATCH(Lists!$J$3,$A$1:$Y$1,0)),""),9,2)))),""))</f>
        <v/>
      </c>
      <c r="AH510" s="22">
        <f>IF(AE510="",0,1)</f>
        <v/>
      </c>
    </row>
    <row r="511">
      <c r="Z511" s="28" t="n"/>
      <c r="AA511" s="23" t="n"/>
      <c r="AB511" s="23" t="n"/>
      <c r="AC511" s="31" t="n"/>
      <c r="AD511" s="28" t="n"/>
      <c r="AE511" s="22">
        <f>IF(COUNTA($A511:$Y511)=0,"",IF(IFERROR(IF(TRIM(IFERROR(INDEX($A511:$Y511,MATCH(Lists!$J$4,$A$1:$Y$1,0)),"")&amp;"")="0","",TRIM(IFERROR(INDEX($A511:$Y511,MATCH(Lists!$J$4,$A$1:$Y$1,0)),"")&amp;"")),"")&lt;&gt;"",LOWER(IFERROR(IF(TRIM(IFERROR(INDEX($A511:$Y511,MATCH(Lists!$J$4,$A$1:$Y$1,0)),"")&amp;"")="0","",TRIM(IFERROR(INDEX($A511:$Y511,MATCH(Lists!$J$4,$A$1:$Y$1,0)),"")&amp;"")),"")),IF(IFERROR(IF(TRIM(IFERROR(INDEX($A511:$Y511,MATCH(Lists!$J$5,$A$1:$Y$1,0)),"")&amp;"")="0","",TRIM(IFERROR(INDEX($A511:$Y511,MATCH(Lists!$J$5,$A$1:$Y$1,0)),"")&amp;"")),"")&lt;&gt;"",IFERROR(IF(TRIM(IFERROR(INDEX($A511:$Y511,MATCH(Lists!$J$5,$A$1:$Y$1,0)),"")&amp;"")="0","",TRIM(IFERROR(INDEX($A511:$Y511,MATCH(Lists!$J$5,$A$1:$Y$1,0)),"")&amp;"")),""),"(unknown)")))</f>
        <v/>
      </c>
      <c r="AF511" s="22">
        <f>IF(AE511="","",IF(IFERROR(IF(TRIM(IFERROR(INDEX($A511:$Y511,MATCH(Lists!$J$6,$A$1:$Y$1,0)),"")&amp;"")="0","",TRIM(IFERROR(INDEX($A511:$Y511,MATCH(Lists!$J$6,$A$1:$Y$1,0)),"")&amp;"")),"")=Lists!$J$7,1,0))</f>
        <v/>
      </c>
      <c r="AG511" s="30">
        <f>IF(AE511="","",IFERROR(IF(ISNUMBER(IFERROR(INDEX($A511:$Y511,MATCH(Lists!$J$3,$A$1:$Y$1,0)),"")),INT(IFERROR(INDEX($A511:$Y511,MATCH(Lists!$J$3,$A$1:$Y$1,0)),"")),DATE(VALUE(LEFT(IFERROR(INDEX($A511:$Y511,MATCH(Lists!$J$3,$A$1:$Y$1,0)),""),4)),VALUE(MID(IFERROR(INDEX($A511:$Y511,MATCH(Lists!$J$3,$A$1:$Y$1,0)),""),6,2)),VALUE(MID(IFERROR(INDEX($A511:$Y511,MATCH(Lists!$J$3,$A$1:$Y$1,0)),""),9,2)))),""))</f>
        <v/>
      </c>
      <c r="AH511" s="22">
        <f>IF(AE511="",0,1)</f>
        <v/>
      </c>
    </row>
    <row r="512">
      <c r="Z512" s="28" t="n"/>
      <c r="AA512" s="23" t="n"/>
      <c r="AB512" s="23" t="n"/>
      <c r="AC512" s="31" t="n"/>
      <c r="AD512" s="28" t="n"/>
      <c r="AE512" s="22">
        <f>IF(COUNTA($A512:$Y512)=0,"",IF(IFERROR(IF(TRIM(IFERROR(INDEX($A512:$Y512,MATCH(Lists!$J$4,$A$1:$Y$1,0)),"")&amp;"")="0","",TRIM(IFERROR(INDEX($A512:$Y512,MATCH(Lists!$J$4,$A$1:$Y$1,0)),"")&amp;"")),"")&lt;&gt;"",LOWER(IFERROR(IF(TRIM(IFERROR(INDEX($A512:$Y512,MATCH(Lists!$J$4,$A$1:$Y$1,0)),"")&amp;"")="0","",TRIM(IFERROR(INDEX($A512:$Y512,MATCH(Lists!$J$4,$A$1:$Y$1,0)),"")&amp;"")),"")),IF(IFERROR(IF(TRIM(IFERROR(INDEX($A512:$Y512,MATCH(Lists!$J$5,$A$1:$Y$1,0)),"")&amp;"")="0","",TRIM(IFERROR(INDEX($A512:$Y512,MATCH(Lists!$J$5,$A$1:$Y$1,0)),"")&amp;"")),"")&lt;&gt;"",IFERROR(IF(TRIM(IFERROR(INDEX($A512:$Y512,MATCH(Lists!$J$5,$A$1:$Y$1,0)),"")&amp;"")="0","",TRIM(IFERROR(INDEX($A512:$Y512,MATCH(Lists!$J$5,$A$1:$Y$1,0)),"")&amp;"")),""),"(unknown)")))</f>
        <v/>
      </c>
      <c r="AF512" s="22">
        <f>IF(AE512="","",IF(IFERROR(IF(TRIM(IFERROR(INDEX($A512:$Y512,MATCH(Lists!$J$6,$A$1:$Y$1,0)),"")&amp;"")="0","",TRIM(IFERROR(INDEX($A512:$Y512,MATCH(Lists!$J$6,$A$1:$Y$1,0)),"")&amp;"")),"")=Lists!$J$7,1,0))</f>
        <v/>
      </c>
      <c r="AG512" s="30">
        <f>IF(AE512="","",IFERROR(IF(ISNUMBER(IFERROR(INDEX($A512:$Y512,MATCH(Lists!$J$3,$A$1:$Y$1,0)),"")),INT(IFERROR(INDEX($A512:$Y512,MATCH(Lists!$J$3,$A$1:$Y$1,0)),"")),DATE(VALUE(LEFT(IFERROR(INDEX($A512:$Y512,MATCH(Lists!$J$3,$A$1:$Y$1,0)),""),4)),VALUE(MID(IFERROR(INDEX($A512:$Y512,MATCH(Lists!$J$3,$A$1:$Y$1,0)),""),6,2)),VALUE(MID(IFERROR(INDEX($A512:$Y512,MATCH(Lists!$J$3,$A$1:$Y$1,0)),""),9,2)))),""))</f>
        <v/>
      </c>
      <c r="AH512" s="22">
        <f>IF(AE512="",0,1)</f>
        <v/>
      </c>
    </row>
    <row r="513">
      <c r="Z513" s="28" t="n"/>
      <c r="AA513" s="23" t="n"/>
      <c r="AB513" s="23" t="n"/>
      <c r="AC513" s="31" t="n"/>
      <c r="AD513" s="28" t="n"/>
      <c r="AE513" s="22">
        <f>IF(COUNTA($A513:$Y513)=0,"",IF(IFERROR(IF(TRIM(IFERROR(INDEX($A513:$Y513,MATCH(Lists!$J$4,$A$1:$Y$1,0)),"")&amp;"")="0","",TRIM(IFERROR(INDEX($A513:$Y513,MATCH(Lists!$J$4,$A$1:$Y$1,0)),"")&amp;"")),"")&lt;&gt;"",LOWER(IFERROR(IF(TRIM(IFERROR(INDEX($A513:$Y513,MATCH(Lists!$J$4,$A$1:$Y$1,0)),"")&amp;"")="0","",TRIM(IFERROR(INDEX($A513:$Y513,MATCH(Lists!$J$4,$A$1:$Y$1,0)),"")&amp;"")),"")),IF(IFERROR(IF(TRIM(IFERROR(INDEX($A513:$Y513,MATCH(Lists!$J$5,$A$1:$Y$1,0)),"")&amp;"")="0","",TRIM(IFERROR(INDEX($A513:$Y513,MATCH(Lists!$J$5,$A$1:$Y$1,0)),"")&amp;"")),"")&lt;&gt;"",IFERROR(IF(TRIM(IFERROR(INDEX($A513:$Y513,MATCH(Lists!$J$5,$A$1:$Y$1,0)),"")&amp;"")="0","",TRIM(IFERROR(INDEX($A513:$Y513,MATCH(Lists!$J$5,$A$1:$Y$1,0)),"")&amp;"")),""),"(unknown)")))</f>
        <v/>
      </c>
      <c r="AF513" s="22">
        <f>IF(AE513="","",IF(IFERROR(IF(TRIM(IFERROR(INDEX($A513:$Y513,MATCH(Lists!$J$6,$A$1:$Y$1,0)),"")&amp;"")="0","",TRIM(IFERROR(INDEX($A513:$Y513,MATCH(Lists!$J$6,$A$1:$Y$1,0)),"")&amp;"")),"")=Lists!$J$7,1,0))</f>
        <v/>
      </c>
      <c r="AG513" s="30">
        <f>IF(AE513="","",IFERROR(IF(ISNUMBER(IFERROR(INDEX($A513:$Y513,MATCH(Lists!$J$3,$A$1:$Y$1,0)),"")),INT(IFERROR(INDEX($A513:$Y513,MATCH(Lists!$J$3,$A$1:$Y$1,0)),"")),DATE(VALUE(LEFT(IFERROR(INDEX($A513:$Y513,MATCH(Lists!$J$3,$A$1:$Y$1,0)),""),4)),VALUE(MID(IFERROR(INDEX($A513:$Y513,MATCH(Lists!$J$3,$A$1:$Y$1,0)),""),6,2)),VALUE(MID(IFERROR(INDEX($A513:$Y513,MATCH(Lists!$J$3,$A$1:$Y$1,0)),""),9,2)))),""))</f>
        <v/>
      </c>
      <c r="AH513" s="22">
        <f>IF(AE513="",0,1)</f>
        <v/>
      </c>
    </row>
    <row r="514">
      <c r="Z514" s="28" t="n"/>
      <c r="AA514" s="23" t="n"/>
      <c r="AB514" s="23" t="n"/>
      <c r="AC514" s="31" t="n"/>
      <c r="AD514" s="28" t="n"/>
      <c r="AE514" s="22">
        <f>IF(COUNTA($A514:$Y514)=0,"",IF(IFERROR(IF(TRIM(IFERROR(INDEX($A514:$Y514,MATCH(Lists!$J$4,$A$1:$Y$1,0)),"")&amp;"")="0","",TRIM(IFERROR(INDEX($A514:$Y514,MATCH(Lists!$J$4,$A$1:$Y$1,0)),"")&amp;"")),"")&lt;&gt;"",LOWER(IFERROR(IF(TRIM(IFERROR(INDEX($A514:$Y514,MATCH(Lists!$J$4,$A$1:$Y$1,0)),"")&amp;"")="0","",TRIM(IFERROR(INDEX($A514:$Y514,MATCH(Lists!$J$4,$A$1:$Y$1,0)),"")&amp;"")),"")),IF(IFERROR(IF(TRIM(IFERROR(INDEX($A514:$Y514,MATCH(Lists!$J$5,$A$1:$Y$1,0)),"")&amp;"")="0","",TRIM(IFERROR(INDEX($A514:$Y514,MATCH(Lists!$J$5,$A$1:$Y$1,0)),"")&amp;"")),"")&lt;&gt;"",IFERROR(IF(TRIM(IFERROR(INDEX($A514:$Y514,MATCH(Lists!$J$5,$A$1:$Y$1,0)),"")&amp;"")="0","",TRIM(IFERROR(INDEX($A514:$Y514,MATCH(Lists!$J$5,$A$1:$Y$1,0)),"")&amp;"")),""),"(unknown)")))</f>
        <v/>
      </c>
      <c r="AF514" s="22">
        <f>IF(AE514="","",IF(IFERROR(IF(TRIM(IFERROR(INDEX($A514:$Y514,MATCH(Lists!$J$6,$A$1:$Y$1,0)),"")&amp;"")="0","",TRIM(IFERROR(INDEX($A514:$Y514,MATCH(Lists!$J$6,$A$1:$Y$1,0)),"")&amp;"")),"")=Lists!$J$7,1,0))</f>
        <v/>
      </c>
      <c r="AG514" s="30">
        <f>IF(AE514="","",IFERROR(IF(ISNUMBER(IFERROR(INDEX($A514:$Y514,MATCH(Lists!$J$3,$A$1:$Y$1,0)),"")),INT(IFERROR(INDEX($A514:$Y514,MATCH(Lists!$J$3,$A$1:$Y$1,0)),"")),DATE(VALUE(LEFT(IFERROR(INDEX($A514:$Y514,MATCH(Lists!$J$3,$A$1:$Y$1,0)),""),4)),VALUE(MID(IFERROR(INDEX($A514:$Y514,MATCH(Lists!$J$3,$A$1:$Y$1,0)),""),6,2)),VALUE(MID(IFERROR(INDEX($A514:$Y514,MATCH(Lists!$J$3,$A$1:$Y$1,0)),""),9,2)))),""))</f>
        <v/>
      </c>
      <c r="AH514" s="22">
        <f>IF(AE514="",0,1)</f>
        <v/>
      </c>
    </row>
    <row r="515">
      <c r="Z515" s="28" t="n"/>
      <c r="AA515" s="23" t="n"/>
      <c r="AB515" s="23" t="n"/>
      <c r="AC515" s="31" t="n"/>
      <c r="AD515" s="28" t="n"/>
      <c r="AE515" s="22">
        <f>IF(COUNTA($A515:$Y515)=0,"",IF(IFERROR(IF(TRIM(IFERROR(INDEX($A515:$Y515,MATCH(Lists!$J$4,$A$1:$Y$1,0)),"")&amp;"")="0","",TRIM(IFERROR(INDEX($A515:$Y515,MATCH(Lists!$J$4,$A$1:$Y$1,0)),"")&amp;"")),"")&lt;&gt;"",LOWER(IFERROR(IF(TRIM(IFERROR(INDEX($A515:$Y515,MATCH(Lists!$J$4,$A$1:$Y$1,0)),"")&amp;"")="0","",TRIM(IFERROR(INDEX($A515:$Y515,MATCH(Lists!$J$4,$A$1:$Y$1,0)),"")&amp;"")),"")),IF(IFERROR(IF(TRIM(IFERROR(INDEX($A515:$Y515,MATCH(Lists!$J$5,$A$1:$Y$1,0)),"")&amp;"")="0","",TRIM(IFERROR(INDEX($A515:$Y515,MATCH(Lists!$J$5,$A$1:$Y$1,0)),"")&amp;"")),"")&lt;&gt;"",IFERROR(IF(TRIM(IFERROR(INDEX($A515:$Y515,MATCH(Lists!$J$5,$A$1:$Y$1,0)),"")&amp;"")="0","",TRIM(IFERROR(INDEX($A515:$Y515,MATCH(Lists!$J$5,$A$1:$Y$1,0)),"")&amp;"")),""),"(unknown)")))</f>
        <v/>
      </c>
      <c r="AF515" s="22">
        <f>IF(AE515="","",IF(IFERROR(IF(TRIM(IFERROR(INDEX($A515:$Y515,MATCH(Lists!$J$6,$A$1:$Y$1,0)),"")&amp;"")="0","",TRIM(IFERROR(INDEX($A515:$Y515,MATCH(Lists!$J$6,$A$1:$Y$1,0)),"")&amp;"")),"")=Lists!$J$7,1,0))</f>
        <v/>
      </c>
      <c r="AG515" s="30">
        <f>IF(AE515="","",IFERROR(IF(ISNUMBER(IFERROR(INDEX($A515:$Y515,MATCH(Lists!$J$3,$A$1:$Y$1,0)),"")),INT(IFERROR(INDEX($A515:$Y515,MATCH(Lists!$J$3,$A$1:$Y$1,0)),"")),DATE(VALUE(LEFT(IFERROR(INDEX($A515:$Y515,MATCH(Lists!$J$3,$A$1:$Y$1,0)),""),4)),VALUE(MID(IFERROR(INDEX($A515:$Y515,MATCH(Lists!$J$3,$A$1:$Y$1,0)),""),6,2)),VALUE(MID(IFERROR(INDEX($A515:$Y515,MATCH(Lists!$J$3,$A$1:$Y$1,0)),""),9,2)))),""))</f>
        <v/>
      </c>
      <c r="AH515" s="22">
        <f>IF(AE515="",0,1)</f>
        <v/>
      </c>
    </row>
    <row r="516">
      <c r="Z516" s="28" t="n"/>
      <c r="AA516" s="23" t="n"/>
      <c r="AB516" s="23" t="n"/>
      <c r="AC516" s="31" t="n"/>
      <c r="AD516" s="28" t="n"/>
      <c r="AE516" s="22">
        <f>IF(COUNTA($A516:$Y516)=0,"",IF(IFERROR(IF(TRIM(IFERROR(INDEX($A516:$Y516,MATCH(Lists!$J$4,$A$1:$Y$1,0)),"")&amp;"")="0","",TRIM(IFERROR(INDEX($A516:$Y516,MATCH(Lists!$J$4,$A$1:$Y$1,0)),"")&amp;"")),"")&lt;&gt;"",LOWER(IFERROR(IF(TRIM(IFERROR(INDEX($A516:$Y516,MATCH(Lists!$J$4,$A$1:$Y$1,0)),"")&amp;"")="0","",TRIM(IFERROR(INDEX($A516:$Y516,MATCH(Lists!$J$4,$A$1:$Y$1,0)),"")&amp;"")),"")),IF(IFERROR(IF(TRIM(IFERROR(INDEX($A516:$Y516,MATCH(Lists!$J$5,$A$1:$Y$1,0)),"")&amp;"")="0","",TRIM(IFERROR(INDEX($A516:$Y516,MATCH(Lists!$J$5,$A$1:$Y$1,0)),"")&amp;"")),"")&lt;&gt;"",IFERROR(IF(TRIM(IFERROR(INDEX($A516:$Y516,MATCH(Lists!$J$5,$A$1:$Y$1,0)),"")&amp;"")="0","",TRIM(IFERROR(INDEX($A516:$Y516,MATCH(Lists!$J$5,$A$1:$Y$1,0)),"")&amp;"")),""),"(unknown)")))</f>
        <v/>
      </c>
      <c r="AF516" s="22">
        <f>IF(AE516="","",IF(IFERROR(IF(TRIM(IFERROR(INDEX($A516:$Y516,MATCH(Lists!$J$6,$A$1:$Y$1,0)),"")&amp;"")="0","",TRIM(IFERROR(INDEX($A516:$Y516,MATCH(Lists!$J$6,$A$1:$Y$1,0)),"")&amp;"")),"")=Lists!$J$7,1,0))</f>
        <v/>
      </c>
      <c r="AG516" s="30">
        <f>IF(AE516="","",IFERROR(IF(ISNUMBER(IFERROR(INDEX($A516:$Y516,MATCH(Lists!$J$3,$A$1:$Y$1,0)),"")),INT(IFERROR(INDEX($A516:$Y516,MATCH(Lists!$J$3,$A$1:$Y$1,0)),"")),DATE(VALUE(LEFT(IFERROR(INDEX($A516:$Y516,MATCH(Lists!$J$3,$A$1:$Y$1,0)),""),4)),VALUE(MID(IFERROR(INDEX($A516:$Y516,MATCH(Lists!$J$3,$A$1:$Y$1,0)),""),6,2)),VALUE(MID(IFERROR(INDEX($A516:$Y516,MATCH(Lists!$J$3,$A$1:$Y$1,0)),""),9,2)))),""))</f>
        <v/>
      </c>
      <c r="AH516" s="22">
        <f>IF(AE516="",0,1)</f>
        <v/>
      </c>
    </row>
    <row r="517">
      <c r="Z517" s="28" t="n"/>
      <c r="AA517" s="23" t="n"/>
      <c r="AB517" s="23" t="n"/>
      <c r="AC517" s="31" t="n"/>
      <c r="AD517" s="28" t="n"/>
      <c r="AE517" s="22">
        <f>IF(COUNTA($A517:$Y517)=0,"",IF(IFERROR(IF(TRIM(IFERROR(INDEX($A517:$Y517,MATCH(Lists!$J$4,$A$1:$Y$1,0)),"")&amp;"")="0","",TRIM(IFERROR(INDEX($A517:$Y517,MATCH(Lists!$J$4,$A$1:$Y$1,0)),"")&amp;"")),"")&lt;&gt;"",LOWER(IFERROR(IF(TRIM(IFERROR(INDEX($A517:$Y517,MATCH(Lists!$J$4,$A$1:$Y$1,0)),"")&amp;"")="0","",TRIM(IFERROR(INDEX($A517:$Y517,MATCH(Lists!$J$4,$A$1:$Y$1,0)),"")&amp;"")),"")),IF(IFERROR(IF(TRIM(IFERROR(INDEX($A517:$Y517,MATCH(Lists!$J$5,$A$1:$Y$1,0)),"")&amp;"")="0","",TRIM(IFERROR(INDEX($A517:$Y517,MATCH(Lists!$J$5,$A$1:$Y$1,0)),"")&amp;"")),"")&lt;&gt;"",IFERROR(IF(TRIM(IFERROR(INDEX($A517:$Y517,MATCH(Lists!$J$5,$A$1:$Y$1,0)),"")&amp;"")="0","",TRIM(IFERROR(INDEX($A517:$Y517,MATCH(Lists!$J$5,$A$1:$Y$1,0)),"")&amp;"")),""),"(unknown)")))</f>
        <v/>
      </c>
      <c r="AF517" s="22">
        <f>IF(AE517="","",IF(IFERROR(IF(TRIM(IFERROR(INDEX($A517:$Y517,MATCH(Lists!$J$6,$A$1:$Y$1,0)),"")&amp;"")="0","",TRIM(IFERROR(INDEX($A517:$Y517,MATCH(Lists!$J$6,$A$1:$Y$1,0)),"")&amp;"")),"")=Lists!$J$7,1,0))</f>
        <v/>
      </c>
      <c r="AG517" s="30">
        <f>IF(AE517="","",IFERROR(IF(ISNUMBER(IFERROR(INDEX($A517:$Y517,MATCH(Lists!$J$3,$A$1:$Y$1,0)),"")),INT(IFERROR(INDEX($A517:$Y517,MATCH(Lists!$J$3,$A$1:$Y$1,0)),"")),DATE(VALUE(LEFT(IFERROR(INDEX($A517:$Y517,MATCH(Lists!$J$3,$A$1:$Y$1,0)),""),4)),VALUE(MID(IFERROR(INDEX($A517:$Y517,MATCH(Lists!$J$3,$A$1:$Y$1,0)),""),6,2)),VALUE(MID(IFERROR(INDEX($A517:$Y517,MATCH(Lists!$J$3,$A$1:$Y$1,0)),""),9,2)))),""))</f>
        <v/>
      </c>
      <c r="AH517" s="22">
        <f>IF(AE517="",0,1)</f>
        <v/>
      </c>
    </row>
    <row r="518">
      <c r="Z518" s="28" t="n"/>
      <c r="AA518" s="23" t="n"/>
      <c r="AB518" s="23" t="n"/>
      <c r="AC518" s="31" t="n"/>
      <c r="AD518" s="28" t="n"/>
      <c r="AE518" s="22">
        <f>IF(COUNTA($A518:$Y518)=0,"",IF(IFERROR(IF(TRIM(IFERROR(INDEX($A518:$Y518,MATCH(Lists!$J$4,$A$1:$Y$1,0)),"")&amp;"")="0","",TRIM(IFERROR(INDEX($A518:$Y518,MATCH(Lists!$J$4,$A$1:$Y$1,0)),"")&amp;"")),"")&lt;&gt;"",LOWER(IFERROR(IF(TRIM(IFERROR(INDEX($A518:$Y518,MATCH(Lists!$J$4,$A$1:$Y$1,0)),"")&amp;"")="0","",TRIM(IFERROR(INDEX($A518:$Y518,MATCH(Lists!$J$4,$A$1:$Y$1,0)),"")&amp;"")),"")),IF(IFERROR(IF(TRIM(IFERROR(INDEX($A518:$Y518,MATCH(Lists!$J$5,$A$1:$Y$1,0)),"")&amp;"")="0","",TRIM(IFERROR(INDEX($A518:$Y518,MATCH(Lists!$J$5,$A$1:$Y$1,0)),"")&amp;"")),"")&lt;&gt;"",IFERROR(IF(TRIM(IFERROR(INDEX($A518:$Y518,MATCH(Lists!$J$5,$A$1:$Y$1,0)),"")&amp;"")="0","",TRIM(IFERROR(INDEX($A518:$Y518,MATCH(Lists!$J$5,$A$1:$Y$1,0)),"")&amp;"")),""),"(unknown)")))</f>
        <v/>
      </c>
      <c r="AF518" s="22">
        <f>IF(AE518="","",IF(IFERROR(IF(TRIM(IFERROR(INDEX($A518:$Y518,MATCH(Lists!$J$6,$A$1:$Y$1,0)),"")&amp;"")="0","",TRIM(IFERROR(INDEX($A518:$Y518,MATCH(Lists!$J$6,$A$1:$Y$1,0)),"")&amp;"")),"")=Lists!$J$7,1,0))</f>
        <v/>
      </c>
      <c r="AG518" s="30">
        <f>IF(AE518="","",IFERROR(IF(ISNUMBER(IFERROR(INDEX($A518:$Y518,MATCH(Lists!$J$3,$A$1:$Y$1,0)),"")),INT(IFERROR(INDEX($A518:$Y518,MATCH(Lists!$J$3,$A$1:$Y$1,0)),"")),DATE(VALUE(LEFT(IFERROR(INDEX($A518:$Y518,MATCH(Lists!$J$3,$A$1:$Y$1,0)),""),4)),VALUE(MID(IFERROR(INDEX($A518:$Y518,MATCH(Lists!$J$3,$A$1:$Y$1,0)),""),6,2)),VALUE(MID(IFERROR(INDEX($A518:$Y518,MATCH(Lists!$J$3,$A$1:$Y$1,0)),""),9,2)))),""))</f>
        <v/>
      </c>
      <c r="AH518" s="22">
        <f>IF(AE518="",0,1)</f>
        <v/>
      </c>
    </row>
    <row r="519">
      <c r="Z519" s="28" t="n"/>
      <c r="AA519" s="23" t="n"/>
      <c r="AB519" s="23" t="n"/>
      <c r="AC519" s="31" t="n"/>
      <c r="AD519" s="28" t="n"/>
      <c r="AE519" s="22">
        <f>IF(COUNTA($A519:$Y519)=0,"",IF(IFERROR(IF(TRIM(IFERROR(INDEX($A519:$Y519,MATCH(Lists!$J$4,$A$1:$Y$1,0)),"")&amp;"")="0","",TRIM(IFERROR(INDEX($A519:$Y519,MATCH(Lists!$J$4,$A$1:$Y$1,0)),"")&amp;"")),"")&lt;&gt;"",LOWER(IFERROR(IF(TRIM(IFERROR(INDEX($A519:$Y519,MATCH(Lists!$J$4,$A$1:$Y$1,0)),"")&amp;"")="0","",TRIM(IFERROR(INDEX($A519:$Y519,MATCH(Lists!$J$4,$A$1:$Y$1,0)),"")&amp;"")),"")),IF(IFERROR(IF(TRIM(IFERROR(INDEX($A519:$Y519,MATCH(Lists!$J$5,$A$1:$Y$1,0)),"")&amp;"")="0","",TRIM(IFERROR(INDEX($A519:$Y519,MATCH(Lists!$J$5,$A$1:$Y$1,0)),"")&amp;"")),"")&lt;&gt;"",IFERROR(IF(TRIM(IFERROR(INDEX($A519:$Y519,MATCH(Lists!$J$5,$A$1:$Y$1,0)),"")&amp;"")="0","",TRIM(IFERROR(INDEX($A519:$Y519,MATCH(Lists!$J$5,$A$1:$Y$1,0)),"")&amp;"")),""),"(unknown)")))</f>
        <v/>
      </c>
      <c r="AF519" s="22">
        <f>IF(AE519="","",IF(IFERROR(IF(TRIM(IFERROR(INDEX($A519:$Y519,MATCH(Lists!$J$6,$A$1:$Y$1,0)),"")&amp;"")="0","",TRIM(IFERROR(INDEX($A519:$Y519,MATCH(Lists!$J$6,$A$1:$Y$1,0)),"")&amp;"")),"")=Lists!$J$7,1,0))</f>
        <v/>
      </c>
      <c r="AG519" s="30">
        <f>IF(AE519="","",IFERROR(IF(ISNUMBER(IFERROR(INDEX($A519:$Y519,MATCH(Lists!$J$3,$A$1:$Y$1,0)),"")),INT(IFERROR(INDEX($A519:$Y519,MATCH(Lists!$J$3,$A$1:$Y$1,0)),"")),DATE(VALUE(LEFT(IFERROR(INDEX($A519:$Y519,MATCH(Lists!$J$3,$A$1:$Y$1,0)),""),4)),VALUE(MID(IFERROR(INDEX($A519:$Y519,MATCH(Lists!$J$3,$A$1:$Y$1,0)),""),6,2)),VALUE(MID(IFERROR(INDEX($A519:$Y519,MATCH(Lists!$J$3,$A$1:$Y$1,0)),""),9,2)))),""))</f>
        <v/>
      </c>
      <c r="AH519" s="22">
        <f>IF(AE519="",0,1)</f>
        <v/>
      </c>
    </row>
    <row r="520">
      <c r="Z520" s="28" t="n"/>
      <c r="AA520" s="23" t="n"/>
      <c r="AB520" s="23" t="n"/>
      <c r="AC520" s="31" t="n"/>
      <c r="AD520" s="28" t="n"/>
      <c r="AE520" s="22">
        <f>IF(COUNTA($A520:$Y520)=0,"",IF(IFERROR(IF(TRIM(IFERROR(INDEX($A520:$Y520,MATCH(Lists!$J$4,$A$1:$Y$1,0)),"")&amp;"")="0","",TRIM(IFERROR(INDEX($A520:$Y520,MATCH(Lists!$J$4,$A$1:$Y$1,0)),"")&amp;"")),"")&lt;&gt;"",LOWER(IFERROR(IF(TRIM(IFERROR(INDEX($A520:$Y520,MATCH(Lists!$J$4,$A$1:$Y$1,0)),"")&amp;"")="0","",TRIM(IFERROR(INDEX($A520:$Y520,MATCH(Lists!$J$4,$A$1:$Y$1,0)),"")&amp;"")),"")),IF(IFERROR(IF(TRIM(IFERROR(INDEX($A520:$Y520,MATCH(Lists!$J$5,$A$1:$Y$1,0)),"")&amp;"")="0","",TRIM(IFERROR(INDEX($A520:$Y520,MATCH(Lists!$J$5,$A$1:$Y$1,0)),"")&amp;"")),"")&lt;&gt;"",IFERROR(IF(TRIM(IFERROR(INDEX($A520:$Y520,MATCH(Lists!$J$5,$A$1:$Y$1,0)),"")&amp;"")="0","",TRIM(IFERROR(INDEX($A520:$Y520,MATCH(Lists!$J$5,$A$1:$Y$1,0)),"")&amp;"")),""),"(unknown)")))</f>
        <v/>
      </c>
      <c r="AF520" s="22">
        <f>IF(AE520="","",IF(IFERROR(IF(TRIM(IFERROR(INDEX($A520:$Y520,MATCH(Lists!$J$6,$A$1:$Y$1,0)),"")&amp;"")="0","",TRIM(IFERROR(INDEX($A520:$Y520,MATCH(Lists!$J$6,$A$1:$Y$1,0)),"")&amp;"")),"")=Lists!$J$7,1,0))</f>
        <v/>
      </c>
      <c r="AG520" s="30">
        <f>IF(AE520="","",IFERROR(IF(ISNUMBER(IFERROR(INDEX($A520:$Y520,MATCH(Lists!$J$3,$A$1:$Y$1,0)),"")),INT(IFERROR(INDEX($A520:$Y520,MATCH(Lists!$J$3,$A$1:$Y$1,0)),"")),DATE(VALUE(LEFT(IFERROR(INDEX($A520:$Y520,MATCH(Lists!$J$3,$A$1:$Y$1,0)),""),4)),VALUE(MID(IFERROR(INDEX($A520:$Y520,MATCH(Lists!$J$3,$A$1:$Y$1,0)),""),6,2)),VALUE(MID(IFERROR(INDEX($A520:$Y520,MATCH(Lists!$J$3,$A$1:$Y$1,0)),""),9,2)))),""))</f>
        <v/>
      </c>
      <c r="AH520" s="22">
        <f>IF(AE520="",0,1)</f>
        <v/>
      </c>
    </row>
    <row r="521">
      <c r="Z521" s="28" t="n"/>
      <c r="AA521" s="23" t="n"/>
      <c r="AB521" s="23" t="n"/>
      <c r="AC521" s="31" t="n"/>
      <c r="AD521" s="28" t="n"/>
      <c r="AE521" s="22">
        <f>IF(COUNTA($A521:$Y521)=0,"",IF(IFERROR(IF(TRIM(IFERROR(INDEX($A521:$Y521,MATCH(Lists!$J$4,$A$1:$Y$1,0)),"")&amp;"")="0","",TRIM(IFERROR(INDEX($A521:$Y521,MATCH(Lists!$J$4,$A$1:$Y$1,0)),"")&amp;"")),"")&lt;&gt;"",LOWER(IFERROR(IF(TRIM(IFERROR(INDEX($A521:$Y521,MATCH(Lists!$J$4,$A$1:$Y$1,0)),"")&amp;"")="0","",TRIM(IFERROR(INDEX($A521:$Y521,MATCH(Lists!$J$4,$A$1:$Y$1,0)),"")&amp;"")),"")),IF(IFERROR(IF(TRIM(IFERROR(INDEX($A521:$Y521,MATCH(Lists!$J$5,$A$1:$Y$1,0)),"")&amp;"")="0","",TRIM(IFERROR(INDEX($A521:$Y521,MATCH(Lists!$J$5,$A$1:$Y$1,0)),"")&amp;"")),"")&lt;&gt;"",IFERROR(IF(TRIM(IFERROR(INDEX($A521:$Y521,MATCH(Lists!$J$5,$A$1:$Y$1,0)),"")&amp;"")="0","",TRIM(IFERROR(INDEX($A521:$Y521,MATCH(Lists!$J$5,$A$1:$Y$1,0)),"")&amp;"")),""),"(unknown)")))</f>
        <v/>
      </c>
      <c r="AF521" s="22">
        <f>IF(AE521="","",IF(IFERROR(IF(TRIM(IFERROR(INDEX($A521:$Y521,MATCH(Lists!$J$6,$A$1:$Y$1,0)),"")&amp;"")="0","",TRIM(IFERROR(INDEX($A521:$Y521,MATCH(Lists!$J$6,$A$1:$Y$1,0)),"")&amp;"")),"")=Lists!$J$7,1,0))</f>
        <v/>
      </c>
      <c r="AG521" s="30">
        <f>IF(AE521="","",IFERROR(IF(ISNUMBER(IFERROR(INDEX($A521:$Y521,MATCH(Lists!$J$3,$A$1:$Y$1,0)),"")),INT(IFERROR(INDEX($A521:$Y521,MATCH(Lists!$J$3,$A$1:$Y$1,0)),"")),DATE(VALUE(LEFT(IFERROR(INDEX($A521:$Y521,MATCH(Lists!$J$3,$A$1:$Y$1,0)),""),4)),VALUE(MID(IFERROR(INDEX($A521:$Y521,MATCH(Lists!$J$3,$A$1:$Y$1,0)),""),6,2)),VALUE(MID(IFERROR(INDEX($A521:$Y521,MATCH(Lists!$J$3,$A$1:$Y$1,0)),""),9,2)))),""))</f>
        <v/>
      </c>
      <c r="AH521" s="22">
        <f>IF(AE521="",0,1)</f>
        <v/>
      </c>
    </row>
    <row r="522">
      <c r="Z522" s="28" t="n"/>
      <c r="AA522" s="23" t="n"/>
      <c r="AB522" s="23" t="n"/>
      <c r="AC522" s="31" t="n"/>
      <c r="AD522" s="28" t="n"/>
      <c r="AE522" s="22">
        <f>IF(COUNTA($A522:$Y522)=0,"",IF(IFERROR(IF(TRIM(IFERROR(INDEX($A522:$Y522,MATCH(Lists!$J$4,$A$1:$Y$1,0)),"")&amp;"")="0","",TRIM(IFERROR(INDEX($A522:$Y522,MATCH(Lists!$J$4,$A$1:$Y$1,0)),"")&amp;"")),"")&lt;&gt;"",LOWER(IFERROR(IF(TRIM(IFERROR(INDEX($A522:$Y522,MATCH(Lists!$J$4,$A$1:$Y$1,0)),"")&amp;"")="0","",TRIM(IFERROR(INDEX($A522:$Y522,MATCH(Lists!$J$4,$A$1:$Y$1,0)),"")&amp;"")),"")),IF(IFERROR(IF(TRIM(IFERROR(INDEX($A522:$Y522,MATCH(Lists!$J$5,$A$1:$Y$1,0)),"")&amp;"")="0","",TRIM(IFERROR(INDEX($A522:$Y522,MATCH(Lists!$J$5,$A$1:$Y$1,0)),"")&amp;"")),"")&lt;&gt;"",IFERROR(IF(TRIM(IFERROR(INDEX($A522:$Y522,MATCH(Lists!$J$5,$A$1:$Y$1,0)),"")&amp;"")="0","",TRIM(IFERROR(INDEX($A522:$Y522,MATCH(Lists!$J$5,$A$1:$Y$1,0)),"")&amp;"")),""),"(unknown)")))</f>
        <v/>
      </c>
      <c r="AF522" s="22">
        <f>IF(AE522="","",IF(IFERROR(IF(TRIM(IFERROR(INDEX($A522:$Y522,MATCH(Lists!$J$6,$A$1:$Y$1,0)),"")&amp;"")="0","",TRIM(IFERROR(INDEX($A522:$Y522,MATCH(Lists!$J$6,$A$1:$Y$1,0)),"")&amp;"")),"")=Lists!$J$7,1,0))</f>
        <v/>
      </c>
      <c r="AG522" s="30">
        <f>IF(AE522="","",IFERROR(IF(ISNUMBER(IFERROR(INDEX($A522:$Y522,MATCH(Lists!$J$3,$A$1:$Y$1,0)),"")),INT(IFERROR(INDEX($A522:$Y522,MATCH(Lists!$J$3,$A$1:$Y$1,0)),"")),DATE(VALUE(LEFT(IFERROR(INDEX($A522:$Y522,MATCH(Lists!$J$3,$A$1:$Y$1,0)),""),4)),VALUE(MID(IFERROR(INDEX($A522:$Y522,MATCH(Lists!$J$3,$A$1:$Y$1,0)),""),6,2)),VALUE(MID(IFERROR(INDEX($A522:$Y522,MATCH(Lists!$J$3,$A$1:$Y$1,0)),""),9,2)))),""))</f>
        <v/>
      </c>
      <c r="AH522" s="22">
        <f>IF(AE522="",0,1)</f>
        <v/>
      </c>
    </row>
    <row r="523">
      <c r="Z523" s="28" t="n"/>
      <c r="AA523" s="23" t="n"/>
      <c r="AB523" s="23" t="n"/>
      <c r="AC523" s="31" t="n"/>
      <c r="AD523" s="28" t="n"/>
      <c r="AE523" s="22">
        <f>IF(COUNTA($A523:$Y523)=0,"",IF(IFERROR(IF(TRIM(IFERROR(INDEX($A523:$Y523,MATCH(Lists!$J$4,$A$1:$Y$1,0)),"")&amp;"")="0","",TRIM(IFERROR(INDEX($A523:$Y523,MATCH(Lists!$J$4,$A$1:$Y$1,0)),"")&amp;"")),"")&lt;&gt;"",LOWER(IFERROR(IF(TRIM(IFERROR(INDEX($A523:$Y523,MATCH(Lists!$J$4,$A$1:$Y$1,0)),"")&amp;"")="0","",TRIM(IFERROR(INDEX($A523:$Y523,MATCH(Lists!$J$4,$A$1:$Y$1,0)),"")&amp;"")),"")),IF(IFERROR(IF(TRIM(IFERROR(INDEX($A523:$Y523,MATCH(Lists!$J$5,$A$1:$Y$1,0)),"")&amp;"")="0","",TRIM(IFERROR(INDEX($A523:$Y523,MATCH(Lists!$J$5,$A$1:$Y$1,0)),"")&amp;"")),"")&lt;&gt;"",IFERROR(IF(TRIM(IFERROR(INDEX($A523:$Y523,MATCH(Lists!$J$5,$A$1:$Y$1,0)),"")&amp;"")="0","",TRIM(IFERROR(INDEX($A523:$Y523,MATCH(Lists!$J$5,$A$1:$Y$1,0)),"")&amp;"")),""),"(unknown)")))</f>
        <v/>
      </c>
      <c r="AF523" s="22">
        <f>IF(AE523="","",IF(IFERROR(IF(TRIM(IFERROR(INDEX($A523:$Y523,MATCH(Lists!$J$6,$A$1:$Y$1,0)),"")&amp;"")="0","",TRIM(IFERROR(INDEX($A523:$Y523,MATCH(Lists!$J$6,$A$1:$Y$1,0)),"")&amp;"")),"")=Lists!$J$7,1,0))</f>
        <v/>
      </c>
      <c r="AG523" s="30">
        <f>IF(AE523="","",IFERROR(IF(ISNUMBER(IFERROR(INDEX($A523:$Y523,MATCH(Lists!$J$3,$A$1:$Y$1,0)),"")),INT(IFERROR(INDEX($A523:$Y523,MATCH(Lists!$J$3,$A$1:$Y$1,0)),"")),DATE(VALUE(LEFT(IFERROR(INDEX($A523:$Y523,MATCH(Lists!$J$3,$A$1:$Y$1,0)),""),4)),VALUE(MID(IFERROR(INDEX($A523:$Y523,MATCH(Lists!$J$3,$A$1:$Y$1,0)),""),6,2)),VALUE(MID(IFERROR(INDEX($A523:$Y523,MATCH(Lists!$J$3,$A$1:$Y$1,0)),""),9,2)))),""))</f>
        <v/>
      </c>
      <c r="AH523" s="22">
        <f>IF(AE523="",0,1)</f>
        <v/>
      </c>
    </row>
    <row r="524">
      <c r="Z524" s="28" t="n"/>
      <c r="AA524" s="23" t="n"/>
      <c r="AB524" s="23" t="n"/>
      <c r="AC524" s="31" t="n"/>
      <c r="AD524" s="28" t="n"/>
      <c r="AE524" s="22">
        <f>IF(COUNTA($A524:$Y524)=0,"",IF(IFERROR(IF(TRIM(IFERROR(INDEX($A524:$Y524,MATCH(Lists!$J$4,$A$1:$Y$1,0)),"")&amp;"")="0","",TRIM(IFERROR(INDEX($A524:$Y524,MATCH(Lists!$J$4,$A$1:$Y$1,0)),"")&amp;"")),"")&lt;&gt;"",LOWER(IFERROR(IF(TRIM(IFERROR(INDEX($A524:$Y524,MATCH(Lists!$J$4,$A$1:$Y$1,0)),"")&amp;"")="0","",TRIM(IFERROR(INDEX($A524:$Y524,MATCH(Lists!$J$4,$A$1:$Y$1,0)),"")&amp;"")),"")),IF(IFERROR(IF(TRIM(IFERROR(INDEX($A524:$Y524,MATCH(Lists!$J$5,$A$1:$Y$1,0)),"")&amp;"")="0","",TRIM(IFERROR(INDEX($A524:$Y524,MATCH(Lists!$J$5,$A$1:$Y$1,0)),"")&amp;"")),"")&lt;&gt;"",IFERROR(IF(TRIM(IFERROR(INDEX($A524:$Y524,MATCH(Lists!$J$5,$A$1:$Y$1,0)),"")&amp;"")="0","",TRIM(IFERROR(INDEX($A524:$Y524,MATCH(Lists!$J$5,$A$1:$Y$1,0)),"")&amp;"")),""),"(unknown)")))</f>
        <v/>
      </c>
      <c r="AF524" s="22">
        <f>IF(AE524="","",IF(IFERROR(IF(TRIM(IFERROR(INDEX($A524:$Y524,MATCH(Lists!$J$6,$A$1:$Y$1,0)),"")&amp;"")="0","",TRIM(IFERROR(INDEX($A524:$Y524,MATCH(Lists!$J$6,$A$1:$Y$1,0)),"")&amp;"")),"")=Lists!$J$7,1,0))</f>
        <v/>
      </c>
      <c r="AG524" s="30">
        <f>IF(AE524="","",IFERROR(IF(ISNUMBER(IFERROR(INDEX($A524:$Y524,MATCH(Lists!$J$3,$A$1:$Y$1,0)),"")),INT(IFERROR(INDEX($A524:$Y524,MATCH(Lists!$J$3,$A$1:$Y$1,0)),"")),DATE(VALUE(LEFT(IFERROR(INDEX($A524:$Y524,MATCH(Lists!$J$3,$A$1:$Y$1,0)),""),4)),VALUE(MID(IFERROR(INDEX($A524:$Y524,MATCH(Lists!$J$3,$A$1:$Y$1,0)),""),6,2)),VALUE(MID(IFERROR(INDEX($A524:$Y524,MATCH(Lists!$J$3,$A$1:$Y$1,0)),""),9,2)))),""))</f>
        <v/>
      </c>
      <c r="AH524" s="22">
        <f>IF(AE524="",0,1)</f>
        <v/>
      </c>
    </row>
    <row r="525">
      <c r="Z525" s="28" t="n"/>
      <c r="AA525" s="23" t="n"/>
      <c r="AB525" s="23" t="n"/>
      <c r="AC525" s="31" t="n"/>
      <c r="AD525" s="28" t="n"/>
      <c r="AE525" s="22">
        <f>IF(COUNTA($A525:$Y525)=0,"",IF(IFERROR(IF(TRIM(IFERROR(INDEX($A525:$Y525,MATCH(Lists!$J$4,$A$1:$Y$1,0)),"")&amp;"")="0","",TRIM(IFERROR(INDEX($A525:$Y525,MATCH(Lists!$J$4,$A$1:$Y$1,0)),"")&amp;"")),"")&lt;&gt;"",LOWER(IFERROR(IF(TRIM(IFERROR(INDEX($A525:$Y525,MATCH(Lists!$J$4,$A$1:$Y$1,0)),"")&amp;"")="0","",TRIM(IFERROR(INDEX($A525:$Y525,MATCH(Lists!$J$4,$A$1:$Y$1,0)),"")&amp;"")),"")),IF(IFERROR(IF(TRIM(IFERROR(INDEX($A525:$Y525,MATCH(Lists!$J$5,$A$1:$Y$1,0)),"")&amp;"")="0","",TRIM(IFERROR(INDEX($A525:$Y525,MATCH(Lists!$J$5,$A$1:$Y$1,0)),"")&amp;"")),"")&lt;&gt;"",IFERROR(IF(TRIM(IFERROR(INDEX($A525:$Y525,MATCH(Lists!$J$5,$A$1:$Y$1,0)),"")&amp;"")="0","",TRIM(IFERROR(INDEX($A525:$Y525,MATCH(Lists!$J$5,$A$1:$Y$1,0)),"")&amp;"")),""),"(unknown)")))</f>
        <v/>
      </c>
      <c r="AF525" s="22">
        <f>IF(AE525="","",IF(IFERROR(IF(TRIM(IFERROR(INDEX($A525:$Y525,MATCH(Lists!$J$6,$A$1:$Y$1,0)),"")&amp;"")="0","",TRIM(IFERROR(INDEX($A525:$Y525,MATCH(Lists!$J$6,$A$1:$Y$1,0)),"")&amp;"")),"")=Lists!$J$7,1,0))</f>
        <v/>
      </c>
      <c r="AG525" s="30">
        <f>IF(AE525="","",IFERROR(IF(ISNUMBER(IFERROR(INDEX($A525:$Y525,MATCH(Lists!$J$3,$A$1:$Y$1,0)),"")),INT(IFERROR(INDEX($A525:$Y525,MATCH(Lists!$J$3,$A$1:$Y$1,0)),"")),DATE(VALUE(LEFT(IFERROR(INDEX($A525:$Y525,MATCH(Lists!$J$3,$A$1:$Y$1,0)),""),4)),VALUE(MID(IFERROR(INDEX($A525:$Y525,MATCH(Lists!$J$3,$A$1:$Y$1,0)),""),6,2)),VALUE(MID(IFERROR(INDEX($A525:$Y525,MATCH(Lists!$J$3,$A$1:$Y$1,0)),""),9,2)))),""))</f>
        <v/>
      </c>
      <c r="AH525" s="22">
        <f>IF(AE525="",0,1)</f>
        <v/>
      </c>
    </row>
    <row r="526">
      <c r="Z526" s="28" t="n"/>
      <c r="AA526" s="23" t="n"/>
      <c r="AB526" s="23" t="n"/>
      <c r="AC526" s="31" t="n"/>
      <c r="AD526" s="28" t="n"/>
      <c r="AE526" s="22">
        <f>IF(COUNTA($A526:$Y526)=0,"",IF(IFERROR(IF(TRIM(IFERROR(INDEX($A526:$Y526,MATCH(Lists!$J$4,$A$1:$Y$1,0)),"")&amp;"")="0","",TRIM(IFERROR(INDEX($A526:$Y526,MATCH(Lists!$J$4,$A$1:$Y$1,0)),"")&amp;"")),"")&lt;&gt;"",LOWER(IFERROR(IF(TRIM(IFERROR(INDEX($A526:$Y526,MATCH(Lists!$J$4,$A$1:$Y$1,0)),"")&amp;"")="0","",TRIM(IFERROR(INDEX($A526:$Y526,MATCH(Lists!$J$4,$A$1:$Y$1,0)),"")&amp;"")),"")),IF(IFERROR(IF(TRIM(IFERROR(INDEX($A526:$Y526,MATCH(Lists!$J$5,$A$1:$Y$1,0)),"")&amp;"")="0","",TRIM(IFERROR(INDEX($A526:$Y526,MATCH(Lists!$J$5,$A$1:$Y$1,0)),"")&amp;"")),"")&lt;&gt;"",IFERROR(IF(TRIM(IFERROR(INDEX($A526:$Y526,MATCH(Lists!$J$5,$A$1:$Y$1,0)),"")&amp;"")="0","",TRIM(IFERROR(INDEX($A526:$Y526,MATCH(Lists!$J$5,$A$1:$Y$1,0)),"")&amp;"")),""),"(unknown)")))</f>
        <v/>
      </c>
      <c r="AF526" s="22">
        <f>IF(AE526="","",IF(IFERROR(IF(TRIM(IFERROR(INDEX($A526:$Y526,MATCH(Lists!$J$6,$A$1:$Y$1,0)),"")&amp;"")="0","",TRIM(IFERROR(INDEX($A526:$Y526,MATCH(Lists!$J$6,$A$1:$Y$1,0)),"")&amp;"")),"")=Lists!$J$7,1,0))</f>
        <v/>
      </c>
      <c r="AG526" s="30">
        <f>IF(AE526="","",IFERROR(IF(ISNUMBER(IFERROR(INDEX($A526:$Y526,MATCH(Lists!$J$3,$A$1:$Y$1,0)),"")),INT(IFERROR(INDEX($A526:$Y526,MATCH(Lists!$J$3,$A$1:$Y$1,0)),"")),DATE(VALUE(LEFT(IFERROR(INDEX($A526:$Y526,MATCH(Lists!$J$3,$A$1:$Y$1,0)),""),4)),VALUE(MID(IFERROR(INDEX($A526:$Y526,MATCH(Lists!$J$3,$A$1:$Y$1,0)),""),6,2)),VALUE(MID(IFERROR(INDEX($A526:$Y526,MATCH(Lists!$J$3,$A$1:$Y$1,0)),""),9,2)))),""))</f>
        <v/>
      </c>
      <c r="AH526" s="22">
        <f>IF(AE526="",0,1)</f>
        <v/>
      </c>
    </row>
    <row r="527">
      <c r="Z527" s="28" t="n"/>
      <c r="AA527" s="23" t="n"/>
      <c r="AB527" s="23" t="n"/>
      <c r="AC527" s="31" t="n"/>
      <c r="AD527" s="28" t="n"/>
      <c r="AE527" s="22">
        <f>IF(COUNTA($A527:$Y527)=0,"",IF(IFERROR(IF(TRIM(IFERROR(INDEX($A527:$Y527,MATCH(Lists!$J$4,$A$1:$Y$1,0)),"")&amp;"")="0","",TRIM(IFERROR(INDEX($A527:$Y527,MATCH(Lists!$J$4,$A$1:$Y$1,0)),"")&amp;"")),"")&lt;&gt;"",LOWER(IFERROR(IF(TRIM(IFERROR(INDEX($A527:$Y527,MATCH(Lists!$J$4,$A$1:$Y$1,0)),"")&amp;"")="0","",TRIM(IFERROR(INDEX($A527:$Y527,MATCH(Lists!$J$4,$A$1:$Y$1,0)),"")&amp;"")),"")),IF(IFERROR(IF(TRIM(IFERROR(INDEX($A527:$Y527,MATCH(Lists!$J$5,$A$1:$Y$1,0)),"")&amp;"")="0","",TRIM(IFERROR(INDEX($A527:$Y527,MATCH(Lists!$J$5,$A$1:$Y$1,0)),"")&amp;"")),"")&lt;&gt;"",IFERROR(IF(TRIM(IFERROR(INDEX($A527:$Y527,MATCH(Lists!$J$5,$A$1:$Y$1,0)),"")&amp;"")="0","",TRIM(IFERROR(INDEX($A527:$Y527,MATCH(Lists!$J$5,$A$1:$Y$1,0)),"")&amp;"")),""),"(unknown)")))</f>
        <v/>
      </c>
      <c r="AF527" s="22">
        <f>IF(AE527="","",IF(IFERROR(IF(TRIM(IFERROR(INDEX($A527:$Y527,MATCH(Lists!$J$6,$A$1:$Y$1,0)),"")&amp;"")="0","",TRIM(IFERROR(INDEX($A527:$Y527,MATCH(Lists!$J$6,$A$1:$Y$1,0)),"")&amp;"")),"")=Lists!$J$7,1,0))</f>
        <v/>
      </c>
      <c r="AG527" s="30">
        <f>IF(AE527="","",IFERROR(IF(ISNUMBER(IFERROR(INDEX($A527:$Y527,MATCH(Lists!$J$3,$A$1:$Y$1,0)),"")),INT(IFERROR(INDEX($A527:$Y527,MATCH(Lists!$J$3,$A$1:$Y$1,0)),"")),DATE(VALUE(LEFT(IFERROR(INDEX($A527:$Y527,MATCH(Lists!$J$3,$A$1:$Y$1,0)),""),4)),VALUE(MID(IFERROR(INDEX($A527:$Y527,MATCH(Lists!$J$3,$A$1:$Y$1,0)),""),6,2)),VALUE(MID(IFERROR(INDEX($A527:$Y527,MATCH(Lists!$J$3,$A$1:$Y$1,0)),""),9,2)))),""))</f>
        <v/>
      </c>
      <c r="AH527" s="22">
        <f>IF(AE527="",0,1)</f>
        <v/>
      </c>
    </row>
    <row r="528">
      <c r="Z528" s="28" t="n"/>
      <c r="AA528" s="23" t="n"/>
      <c r="AB528" s="23" t="n"/>
      <c r="AC528" s="31" t="n"/>
      <c r="AD528" s="28" t="n"/>
      <c r="AE528" s="22">
        <f>IF(COUNTA($A528:$Y528)=0,"",IF(IFERROR(IF(TRIM(IFERROR(INDEX($A528:$Y528,MATCH(Lists!$J$4,$A$1:$Y$1,0)),"")&amp;"")="0","",TRIM(IFERROR(INDEX($A528:$Y528,MATCH(Lists!$J$4,$A$1:$Y$1,0)),"")&amp;"")),"")&lt;&gt;"",LOWER(IFERROR(IF(TRIM(IFERROR(INDEX($A528:$Y528,MATCH(Lists!$J$4,$A$1:$Y$1,0)),"")&amp;"")="0","",TRIM(IFERROR(INDEX($A528:$Y528,MATCH(Lists!$J$4,$A$1:$Y$1,0)),"")&amp;"")),"")),IF(IFERROR(IF(TRIM(IFERROR(INDEX($A528:$Y528,MATCH(Lists!$J$5,$A$1:$Y$1,0)),"")&amp;"")="0","",TRIM(IFERROR(INDEX($A528:$Y528,MATCH(Lists!$J$5,$A$1:$Y$1,0)),"")&amp;"")),"")&lt;&gt;"",IFERROR(IF(TRIM(IFERROR(INDEX($A528:$Y528,MATCH(Lists!$J$5,$A$1:$Y$1,0)),"")&amp;"")="0","",TRIM(IFERROR(INDEX($A528:$Y528,MATCH(Lists!$J$5,$A$1:$Y$1,0)),"")&amp;"")),""),"(unknown)")))</f>
        <v/>
      </c>
      <c r="AF528" s="22">
        <f>IF(AE528="","",IF(IFERROR(IF(TRIM(IFERROR(INDEX($A528:$Y528,MATCH(Lists!$J$6,$A$1:$Y$1,0)),"")&amp;"")="0","",TRIM(IFERROR(INDEX($A528:$Y528,MATCH(Lists!$J$6,$A$1:$Y$1,0)),"")&amp;"")),"")=Lists!$J$7,1,0))</f>
        <v/>
      </c>
      <c r="AG528" s="30">
        <f>IF(AE528="","",IFERROR(IF(ISNUMBER(IFERROR(INDEX($A528:$Y528,MATCH(Lists!$J$3,$A$1:$Y$1,0)),"")),INT(IFERROR(INDEX($A528:$Y528,MATCH(Lists!$J$3,$A$1:$Y$1,0)),"")),DATE(VALUE(LEFT(IFERROR(INDEX($A528:$Y528,MATCH(Lists!$J$3,$A$1:$Y$1,0)),""),4)),VALUE(MID(IFERROR(INDEX($A528:$Y528,MATCH(Lists!$J$3,$A$1:$Y$1,0)),""),6,2)),VALUE(MID(IFERROR(INDEX($A528:$Y528,MATCH(Lists!$J$3,$A$1:$Y$1,0)),""),9,2)))),""))</f>
        <v/>
      </c>
      <c r="AH528" s="22">
        <f>IF(AE528="",0,1)</f>
        <v/>
      </c>
    </row>
    <row r="529">
      <c r="Z529" s="28" t="n"/>
      <c r="AA529" s="23" t="n"/>
      <c r="AB529" s="23" t="n"/>
      <c r="AC529" s="31" t="n"/>
      <c r="AD529" s="28" t="n"/>
      <c r="AE529" s="22">
        <f>IF(COUNTA($A529:$Y529)=0,"",IF(IFERROR(IF(TRIM(IFERROR(INDEX($A529:$Y529,MATCH(Lists!$J$4,$A$1:$Y$1,0)),"")&amp;"")="0","",TRIM(IFERROR(INDEX($A529:$Y529,MATCH(Lists!$J$4,$A$1:$Y$1,0)),"")&amp;"")),"")&lt;&gt;"",LOWER(IFERROR(IF(TRIM(IFERROR(INDEX($A529:$Y529,MATCH(Lists!$J$4,$A$1:$Y$1,0)),"")&amp;"")="0","",TRIM(IFERROR(INDEX($A529:$Y529,MATCH(Lists!$J$4,$A$1:$Y$1,0)),"")&amp;"")),"")),IF(IFERROR(IF(TRIM(IFERROR(INDEX($A529:$Y529,MATCH(Lists!$J$5,$A$1:$Y$1,0)),"")&amp;"")="0","",TRIM(IFERROR(INDEX($A529:$Y529,MATCH(Lists!$J$5,$A$1:$Y$1,0)),"")&amp;"")),"")&lt;&gt;"",IFERROR(IF(TRIM(IFERROR(INDEX($A529:$Y529,MATCH(Lists!$J$5,$A$1:$Y$1,0)),"")&amp;"")="0","",TRIM(IFERROR(INDEX($A529:$Y529,MATCH(Lists!$J$5,$A$1:$Y$1,0)),"")&amp;"")),""),"(unknown)")))</f>
        <v/>
      </c>
      <c r="AF529" s="22">
        <f>IF(AE529="","",IF(IFERROR(IF(TRIM(IFERROR(INDEX($A529:$Y529,MATCH(Lists!$J$6,$A$1:$Y$1,0)),"")&amp;"")="0","",TRIM(IFERROR(INDEX($A529:$Y529,MATCH(Lists!$J$6,$A$1:$Y$1,0)),"")&amp;"")),"")=Lists!$J$7,1,0))</f>
        <v/>
      </c>
      <c r="AG529" s="30">
        <f>IF(AE529="","",IFERROR(IF(ISNUMBER(IFERROR(INDEX($A529:$Y529,MATCH(Lists!$J$3,$A$1:$Y$1,0)),"")),INT(IFERROR(INDEX($A529:$Y529,MATCH(Lists!$J$3,$A$1:$Y$1,0)),"")),DATE(VALUE(LEFT(IFERROR(INDEX($A529:$Y529,MATCH(Lists!$J$3,$A$1:$Y$1,0)),""),4)),VALUE(MID(IFERROR(INDEX($A529:$Y529,MATCH(Lists!$J$3,$A$1:$Y$1,0)),""),6,2)),VALUE(MID(IFERROR(INDEX($A529:$Y529,MATCH(Lists!$J$3,$A$1:$Y$1,0)),""),9,2)))),""))</f>
        <v/>
      </c>
      <c r="AH529" s="22">
        <f>IF(AE529="",0,1)</f>
        <v/>
      </c>
    </row>
    <row r="530">
      <c r="Z530" s="28" t="n"/>
      <c r="AA530" s="23" t="n"/>
      <c r="AB530" s="23" t="n"/>
      <c r="AC530" s="31" t="n"/>
      <c r="AD530" s="28" t="n"/>
      <c r="AE530" s="22">
        <f>IF(COUNTA($A530:$Y530)=0,"",IF(IFERROR(IF(TRIM(IFERROR(INDEX($A530:$Y530,MATCH(Lists!$J$4,$A$1:$Y$1,0)),"")&amp;"")="0","",TRIM(IFERROR(INDEX($A530:$Y530,MATCH(Lists!$J$4,$A$1:$Y$1,0)),"")&amp;"")),"")&lt;&gt;"",LOWER(IFERROR(IF(TRIM(IFERROR(INDEX($A530:$Y530,MATCH(Lists!$J$4,$A$1:$Y$1,0)),"")&amp;"")="0","",TRIM(IFERROR(INDEX($A530:$Y530,MATCH(Lists!$J$4,$A$1:$Y$1,0)),"")&amp;"")),"")),IF(IFERROR(IF(TRIM(IFERROR(INDEX($A530:$Y530,MATCH(Lists!$J$5,$A$1:$Y$1,0)),"")&amp;"")="0","",TRIM(IFERROR(INDEX($A530:$Y530,MATCH(Lists!$J$5,$A$1:$Y$1,0)),"")&amp;"")),"")&lt;&gt;"",IFERROR(IF(TRIM(IFERROR(INDEX($A530:$Y530,MATCH(Lists!$J$5,$A$1:$Y$1,0)),"")&amp;"")="0","",TRIM(IFERROR(INDEX($A530:$Y530,MATCH(Lists!$J$5,$A$1:$Y$1,0)),"")&amp;"")),""),"(unknown)")))</f>
        <v/>
      </c>
      <c r="AF530" s="22">
        <f>IF(AE530="","",IF(IFERROR(IF(TRIM(IFERROR(INDEX($A530:$Y530,MATCH(Lists!$J$6,$A$1:$Y$1,0)),"")&amp;"")="0","",TRIM(IFERROR(INDEX($A530:$Y530,MATCH(Lists!$J$6,$A$1:$Y$1,0)),"")&amp;"")),"")=Lists!$J$7,1,0))</f>
        <v/>
      </c>
      <c r="AG530" s="30">
        <f>IF(AE530="","",IFERROR(IF(ISNUMBER(IFERROR(INDEX($A530:$Y530,MATCH(Lists!$J$3,$A$1:$Y$1,0)),"")),INT(IFERROR(INDEX($A530:$Y530,MATCH(Lists!$J$3,$A$1:$Y$1,0)),"")),DATE(VALUE(LEFT(IFERROR(INDEX($A530:$Y530,MATCH(Lists!$J$3,$A$1:$Y$1,0)),""),4)),VALUE(MID(IFERROR(INDEX($A530:$Y530,MATCH(Lists!$J$3,$A$1:$Y$1,0)),""),6,2)),VALUE(MID(IFERROR(INDEX($A530:$Y530,MATCH(Lists!$J$3,$A$1:$Y$1,0)),""),9,2)))),""))</f>
        <v/>
      </c>
      <c r="AH530" s="22">
        <f>IF(AE530="",0,1)</f>
        <v/>
      </c>
    </row>
    <row r="531">
      <c r="Z531" s="28" t="n"/>
      <c r="AA531" s="23" t="n"/>
      <c r="AB531" s="23" t="n"/>
      <c r="AC531" s="31" t="n"/>
      <c r="AD531" s="28" t="n"/>
      <c r="AE531" s="22">
        <f>IF(COUNTA($A531:$Y531)=0,"",IF(IFERROR(IF(TRIM(IFERROR(INDEX($A531:$Y531,MATCH(Lists!$J$4,$A$1:$Y$1,0)),"")&amp;"")="0","",TRIM(IFERROR(INDEX($A531:$Y531,MATCH(Lists!$J$4,$A$1:$Y$1,0)),"")&amp;"")),"")&lt;&gt;"",LOWER(IFERROR(IF(TRIM(IFERROR(INDEX($A531:$Y531,MATCH(Lists!$J$4,$A$1:$Y$1,0)),"")&amp;"")="0","",TRIM(IFERROR(INDEX($A531:$Y531,MATCH(Lists!$J$4,$A$1:$Y$1,0)),"")&amp;"")),"")),IF(IFERROR(IF(TRIM(IFERROR(INDEX($A531:$Y531,MATCH(Lists!$J$5,$A$1:$Y$1,0)),"")&amp;"")="0","",TRIM(IFERROR(INDEX($A531:$Y531,MATCH(Lists!$J$5,$A$1:$Y$1,0)),"")&amp;"")),"")&lt;&gt;"",IFERROR(IF(TRIM(IFERROR(INDEX($A531:$Y531,MATCH(Lists!$J$5,$A$1:$Y$1,0)),"")&amp;"")="0","",TRIM(IFERROR(INDEX($A531:$Y531,MATCH(Lists!$J$5,$A$1:$Y$1,0)),"")&amp;"")),""),"(unknown)")))</f>
        <v/>
      </c>
      <c r="AF531" s="22">
        <f>IF(AE531="","",IF(IFERROR(IF(TRIM(IFERROR(INDEX($A531:$Y531,MATCH(Lists!$J$6,$A$1:$Y$1,0)),"")&amp;"")="0","",TRIM(IFERROR(INDEX($A531:$Y531,MATCH(Lists!$J$6,$A$1:$Y$1,0)),"")&amp;"")),"")=Lists!$J$7,1,0))</f>
        <v/>
      </c>
      <c r="AG531" s="30">
        <f>IF(AE531="","",IFERROR(IF(ISNUMBER(IFERROR(INDEX($A531:$Y531,MATCH(Lists!$J$3,$A$1:$Y$1,0)),"")),INT(IFERROR(INDEX($A531:$Y531,MATCH(Lists!$J$3,$A$1:$Y$1,0)),"")),DATE(VALUE(LEFT(IFERROR(INDEX($A531:$Y531,MATCH(Lists!$J$3,$A$1:$Y$1,0)),""),4)),VALUE(MID(IFERROR(INDEX($A531:$Y531,MATCH(Lists!$J$3,$A$1:$Y$1,0)),""),6,2)),VALUE(MID(IFERROR(INDEX($A531:$Y531,MATCH(Lists!$J$3,$A$1:$Y$1,0)),""),9,2)))),""))</f>
        <v/>
      </c>
      <c r="AH531" s="22">
        <f>IF(AE531="",0,1)</f>
        <v/>
      </c>
    </row>
    <row r="532">
      <c r="Z532" s="28" t="n"/>
      <c r="AA532" s="23" t="n"/>
      <c r="AB532" s="23" t="n"/>
      <c r="AC532" s="31" t="n"/>
      <c r="AD532" s="28" t="n"/>
      <c r="AE532" s="22">
        <f>IF(COUNTA($A532:$Y532)=0,"",IF(IFERROR(IF(TRIM(IFERROR(INDEX($A532:$Y532,MATCH(Lists!$J$4,$A$1:$Y$1,0)),"")&amp;"")="0","",TRIM(IFERROR(INDEX($A532:$Y532,MATCH(Lists!$J$4,$A$1:$Y$1,0)),"")&amp;"")),"")&lt;&gt;"",LOWER(IFERROR(IF(TRIM(IFERROR(INDEX($A532:$Y532,MATCH(Lists!$J$4,$A$1:$Y$1,0)),"")&amp;"")="0","",TRIM(IFERROR(INDEX($A532:$Y532,MATCH(Lists!$J$4,$A$1:$Y$1,0)),"")&amp;"")),"")),IF(IFERROR(IF(TRIM(IFERROR(INDEX($A532:$Y532,MATCH(Lists!$J$5,$A$1:$Y$1,0)),"")&amp;"")="0","",TRIM(IFERROR(INDEX($A532:$Y532,MATCH(Lists!$J$5,$A$1:$Y$1,0)),"")&amp;"")),"")&lt;&gt;"",IFERROR(IF(TRIM(IFERROR(INDEX($A532:$Y532,MATCH(Lists!$J$5,$A$1:$Y$1,0)),"")&amp;"")="0","",TRIM(IFERROR(INDEX($A532:$Y532,MATCH(Lists!$J$5,$A$1:$Y$1,0)),"")&amp;"")),""),"(unknown)")))</f>
        <v/>
      </c>
      <c r="AF532" s="22">
        <f>IF(AE532="","",IF(IFERROR(IF(TRIM(IFERROR(INDEX($A532:$Y532,MATCH(Lists!$J$6,$A$1:$Y$1,0)),"")&amp;"")="0","",TRIM(IFERROR(INDEX($A532:$Y532,MATCH(Lists!$J$6,$A$1:$Y$1,0)),"")&amp;"")),"")=Lists!$J$7,1,0))</f>
        <v/>
      </c>
      <c r="AG532" s="30">
        <f>IF(AE532="","",IFERROR(IF(ISNUMBER(IFERROR(INDEX($A532:$Y532,MATCH(Lists!$J$3,$A$1:$Y$1,0)),"")),INT(IFERROR(INDEX($A532:$Y532,MATCH(Lists!$J$3,$A$1:$Y$1,0)),"")),DATE(VALUE(LEFT(IFERROR(INDEX($A532:$Y532,MATCH(Lists!$J$3,$A$1:$Y$1,0)),""),4)),VALUE(MID(IFERROR(INDEX($A532:$Y532,MATCH(Lists!$J$3,$A$1:$Y$1,0)),""),6,2)),VALUE(MID(IFERROR(INDEX($A532:$Y532,MATCH(Lists!$J$3,$A$1:$Y$1,0)),""),9,2)))),""))</f>
        <v/>
      </c>
      <c r="AH532" s="22">
        <f>IF(AE532="",0,1)</f>
        <v/>
      </c>
    </row>
    <row r="533">
      <c r="Z533" s="28" t="n"/>
      <c r="AA533" s="23" t="n"/>
      <c r="AB533" s="23" t="n"/>
      <c r="AC533" s="31" t="n"/>
      <c r="AD533" s="28" t="n"/>
      <c r="AE533" s="22">
        <f>IF(COUNTA($A533:$Y533)=0,"",IF(IFERROR(IF(TRIM(IFERROR(INDEX($A533:$Y533,MATCH(Lists!$J$4,$A$1:$Y$1,0)),"")&amp;"")="0","",TRIM(IFERROR(INDEX($A533:$Y533,MATCH(Lists!$J$4,$A$1:$Y$1,0)),"")&amp;"")),"")&lt;&gt;"",LOWER(IFERROR(IF(TRIM(IFERROR(INDEX($A533:$Y533,MATCH(Lists!$J$4,$A$1:$Y$1,0)),"")&amp;"")="0","",TRIM(IFERROR(INDEX($A533:$Y533,MATCH(Lists!$J$4,$A$1:$Y$1,0)),"")&amp;"")),"")),IF(IFERROR(IF(TRIM(IFERROR(INDEX($A533:$Y533,MATCH(Lists!$J$5,$A$1:$Y$1,0)),"")&amp;"")="0","",TRIM(IFERROR(INDEX($A533:$Y533,MATCH(Lists!$J$5,$A$1:$Y$1,0)),"")&amp;"")),"")&lt;&gt;"",IFERROR(IF(TRIM(IFERROR(INDEX($A533:$Y533,MATCH(Lists!$J$5,$A$1:$Y$1,0)),"")&amp;"")="0","",TRIM(IFERROR(INDEX($A533:$Y533,MATCH(Lists!$J$5,$A$1:$Y$1,0)),"")&amp;"")),""),"(unknown)")))</f>
        <v/>
      </c>
      <c r="AF533" s="22">
        <f>IF(AE533="","",IF(IFERROR(IF(TRIM(IFERROR(INDEX($A533:$Y533,MATCH(Lists!$J$6,$A$1:$Y$1,0)),"")&amp;"")="0","",TRIM(IFERROR(INDEX($A533:$Y533,MATCH(Lists!$J$6,$A$1:$Y$1,0)),"")&amp;"")),"")=Lists!$J$7,1,0))</f>
        <v/>
      </c>
      <c r="AG533" s="30">
        <f>IF(AE533="","",IFERROR(IF(ISNUMBER(IFERROR(INDEX($A533:$Y533,MATCH(Lists!$J$3,$A$1:$Y$1,0)),"")),INT(IFERROR(INDEX($A533:$Y533,MATCH(Lists!$J$3,$A$1:$Y$1,0)),"")),DATE(VALUE(LEFT(IFERROR(INDEX($A533:$Y533,MATCH(Lists!$J$3,$A$1:$Y$1,0)),""),4)),VALUE(MID(IFERROR(INDEX($A533:$Y533,MATCH(Lists!$J$3,$A$1:$Y$1,0)),""),6,2)),VALUE(MID(IFERROR(INDEX($A533:$Y533,MATCH(Lists!$J$3,$A$1:$Y$1,0)),""),9,2)))),""))</f>
        <v/>
      </c>
      <c r="AH533" s="22">
        <f>IF(AE533="",0,1)</f>
        <v/>
      </c>
    </row>
    <row r="534">
      <c r="Z534" s="28" t="n"/>
      <c r="AA534" s="23" t="n"/>
      <c r="AB534" s="23" t="n"/>
      <c r="AC534" s="31" t="n"/>
      <c r="AD534" s="28" t="n"/>
      <c r="AE534" s="22">
        <f>IF(COUNTA($A534:$Y534)=0,"",IF(IFERROR(IF(TRIM(IFERROR(INDEX($A534:$Y534,MATCH(Lists!$J$4,$A$1:$Y$1,0)),"")&amp;"")="0","",TRIM(IFERROR(INDEX($A534:$Y534,MATCH(Lists!$J$4,$A$1:$Y$1,0)),"")&amp;"")),"")&lt;&gt;"",LOWER(IFERROR(IF(TRIM(IFERROR(INDEX($A534:$Y534,MATCH(Lists!$J$4,$A$1:$Y$1,0)),"")&amp;"")="0","",TRIM(IFERROR(INDEX($A534:$Y534,MATCH(Lists!$J$4,$A$1:$Y$1,0)),"")&amp;"")),"")),IF(IFERROR(IF(TRIM(IFERROR(INDEX($A534:$Y534,MATCH(Lists!$J$5,$A$1:$Y$1,0)),"")&amp;"")="0","",TRIM(IFERROR(INDEX($A534:$Y534,MATCH(Lists!$J$5,$A$1:$Y$1,0)),"")&amp;"")),"")&lt;&gt;"",IFERROR(IF(TRIM(IFERROR(INDEX($A534:$Y534,MATCH(Lists!$J$5,$A$1:$Y$1,0)),"")&amp;"")="0","",TRIM(IFERROR(INDEX($A534:$Y534,MATCH(Lists!$J$5,$A$1:$Y$1,0)),"")&amp;"")),""),"(unknown)")))</f>
        <v/>
      </c>
      <c r="AF534" s="22">
        <f>IF(AE534="","",IF(IFERROR(IF(TRIM(IFERROR(INDEX($A534:$Y534,MATCH(Lists!$J$6,$A$1:$Y$1,0)),"")&amp;"")="0","",TRIM(IFERROR(INDEX($A534:$Y534,MATCH(Lists!$J$6,$A$1:$Y$1,0)),"")&amp;"")),"")=Lists!$J$7,1,0))</f>
        <v/>
      </c>
      <c r="AG534" s="30">
        <f>IF(AE534="","",IFERROR(IF(ISNUMBER(IFERROR(INDEX($A534:$Y534,MATCH(Lists!$J$3,$A$1:$Y$1,0)),"")),INT(IFERROR(INDEX($A534:$Y534,MATCH(Lists!$J$3,$A$1:$Y$1,0)),"")),DATE(VALUE(LEFT(IFERROR(INDEX($A534:$Y534,MATCH(Lists!$J$3,$A$1:$Y$1,0)),""),4)),VALUE(MID(IFERROR(INDEX($A534:$Y534,MATCH(Lists!$J$3,$A$1:$Y$1,0)),""),6,2)),VALUE(MID(IFERROR(INDEX($A534:$Y534,MATCH(Lists!$J$3,$A$1:$Y$1,0)),""),9,2)))),""))</f>
        <v/>
      </c>
      <c r="AH534" s="22">
        <f>IF(AE534="",0,1)</f>
        <v/>
      </c>
    </row>
    <row r="535">
      <c r="Z535" s="28" t="n"/>
      <c r="AA535" s="23" t="n"/>
      <c r="AB535" s="23" t="n"/>
      <c r="AC535" s="31" t="n"/>
      <c r="AD535" s="28" t="n"/>
      <c r="AE535" s="22">
        <f>IF(COUNTA($A535:$Y535)=0,"",IF(IFERROR(IF(TRIM(IFERROR(INDEX($A535:$Y535,MATCH(Lists!$J$4,$A$1:$Y$1,0)),"")&amp;"")="0","",TRIM(IFERROR(INDEX($A535:$Y535,MATCH(Lists!$J$4,$A$1:$Y$1,0)),"")&amp;"")),"")&lt;&gt;"",LOWER(IFERROR(IF(TRIM(IFERROR(INDEX($A535:$Y535,MATCH(Lists!$J$4,$A$1:$Y$1,0)),"")&amp;"")="0","",TRIM(IFERROR(INDEX($A535:$Y535,MATCH(Lists!$J$4,$A$1:$Y$1,0)),"")&amp;"")),"")),IF(IFERROR(IF(TRIM(IFERROR(INDEX($A535:$Y535,MATCH(Lists!$J$5,$A$1:$Y$1,0)),"")&amp;"")="0","",TRIM(IFERROR(INDEX($A535:$Y535,MATCH(Lists!$J$5,$A$1:$Y$1,0)),"")&amp;"")),"")&lt;&gt;"",IFERROR(IF(TRIM(IFERROR(INDEX($A535:$Y535,MATCH(Lists!$J$5,$A$1:$Y$1,0)),"")&amp;"")="0","",TRIM(IFERROR(INDEX($A535:$Y535,MATCH(Lists!$J$5,$A$1:$Y$1,0)),"")&amp;"")),""),"(unknown)")))</f>
        <v/>
      </c>
      <c r="AF535" s="22">
        <f>IF(AE535="","",IF(IFERROR(IF(TRIM(IFERROR(INDEX($A535:$Y535,MATCH(Lists!$J$6,$A$1:$Y$1,0)),"")&amp;"")="0","",TRIM(IFERROR(INDEX($A535:$Y535,MATCH(Lists!$J$6,$A$1:$Y$1,0)),"")&amp;"")),"")=Lists!$J$7,1,0))</f>
        <v/>
      </c>
      <c r="AG535" s="30">
        <f>IF(AE535="","",IFERROR(IF(ISNUMBER(IFERROR(INDEX($A535:$Y535,MATCH(Lists!$J$3,$A$1:$Y$1,0)),"")),INT(IFERROR(INDEX($A535:$Y535,MATCH(Lists!$J$3,$A$1:$Y$1,0)),"")),DATE(VALUE(LEFT(IFERROR(INDEX($A535:$Y535,MATCH(Lists!$J$3,$A$1:$Y$1,0)),""),4)),VALUE(MID(IFERROR(INDEX($A535:$Y535,MATCH(Lists!$J$3,$A$1:$Y$1,0)),""),6,2)),VALUE(MID(IFERROR(INDEX($A535:$Y535,MATCH(Lists!$J$3,$A$1:$Y$1,0)),""),9,2)))),""))</f>
        <v/>
      </c>
      <c r="AH535" s="22">
        <f>IF(AE535="",0,1)</f>
        <v/>
      </c>
    </row>
    <row r="536">
      <c r="Z536" s="28" t="n"/>
      <c r="AA536" s="23" t="n"/>
      <c r="AB536" s="23" t="n"/>
      <c r="AC536" s="31" t="n"/>
      <c r="AD536" s="28" t="n"/>
      <c r="AE536" s="22">
        <f>IF(COUNTA($A536:$Y536)=0,"",IF(IFERROR(IF(TRIM(IFERROR(INDEX($A536:$Y536,MATCH(Lists!$J$4,$A$1:$Y$1,0)),"")&amp;"")="0","",TRIM(IFERROR(INDEX($A536:$Y536,MATCH(Lists!$J$4,$A$1:$Y$1,0)),"")&amp;"")),"")&lt;&gt;"",LOWER(IFERROR(IF(TRIM(IFERROR(INDEX($A536:$Y536,MATCH(Lists!$J$4,$A$1:$Y$1,0)),"")&amp;"")="0","",TRIM(IFERROR(INDEX($A536:$Y536,MATCH(Lists!$J$4,$A$1:$Y$1,0)),"")&amp;"")),"")),IF(IFERROR(IF(TRIM(IFERROR(INDEX($A536:$Y536,MATCH(Lists!$J$5,$A$1:$Y$1,0)),"")&amp;"")="0","",TRIM(IFERROR(INDEX($A536:$Y536,MATCH(Lists!$J$5,$A$1:$Y$1,0)),"")&amp;"")),"")&lt;&gt;"",IFERROR(IF(TRIM(IFERROR(INDEX($A536:$Y536,MATCH(Lists!$J$5,$A$1:$Y$1,0)),"")&amp;"")="0","",TRIM(IFERROR(INDEX($A536:$Y536,MATCH(Lists!$J$5,$A$1:$Y$1,0)),"")&amp;"")),""),"(unknown)")))</f>
        <v/>
      </c>
      <c r="AF536" s="22">
        <f>IF(AE536="","",IF(IFERROR(IF(TRIM(IFERROR(INDEX($A536:$Y536,MATCH(Lists!$J$6,$A$1:$Y$1,0)),"")&amp;"")="0","",TRIM(IFERROR(INDEX($A536:$Y536,MATCH(Lists!$J$6,$A$1:$Y$1,0)),"")&amp;"")),"")=Lists!$J$7,1,0))</f>
        <v/>
      </c>
      <c r="AG536" s="30">
        <f>IF(AE536="","",IFERROR(IF(ISNUMBER(IFERROR(INDEX($A536:$Y536,MATCH(Lists!$J$3,$A$1:$Y$1,0)),"")),INT(IFERROR(INDEX($A536:$Y536,MATCH(Lists!$J$3,$A$1:$Y$1,0)),"")),DATE(VALUE(LEFT(IFERROR(INDEX($A536:$Y536,MATCH(Lists!$J$3,$A$1:$Y$1,0)),""),4)),VALUE(MID(IFERROR(INDEX($A536:$Y536,MATCH(Lists!$J$3,$A$1:$Y$1,0)),""),6,2)),VALUE(MID(IFERROR(INDEX($A536:$Y536,MATCH(Lists!$J$3,$A$1:$Y$1,0)),""),9,2)))),""))</f>
        <v/>
      </c>
      <c r="AH536" s="22">
        <f>IF(AE536="",0,1)</f>
        <v/>
      </c>
    </row>
    <row r="537">
      <c r="Z537" s="28" t="n"/>
      <c r="AA537" s="23" t="n"/>
      <c r="AB537" s="23" t="n"/>
      <c r="AC537" s="31" t="n"/>
      <c r="AD537" s="28" t="n"/>
      <c r="AE537" s="22">
        <f>IF(COUNTA($A537:$Y537)=0,"",IF(IFERROR(IF(TRIM(IFERROR(INDEX($A537:$Y537,MATCH(Lists!$J$4,$A$1:$Y$1,0)),"")&amp;"")="0","",TRIM(IFERROR(INDEX($A537:$Y537,MATCH(Lists!$J$4,$A$1:$Y$1,0)),"")&amp;"")),"")&lt;&gt;"",LOWER(IFERROR(IF(TRIM(IFERROR(INDEX($A537:$Y537,MATCH(Lists!$J$4,$A$1:$Y$1,0)),"")&amp;"")="0","",TRIM(IFERROR(INDEX($A537:$Y537,MATCH(Lists!$J$4,$A$1:$Y$1,0)),"")&amp;"")),"")),IF(IFERROR(IF(TRIM(IFERROR(INDEX($A537:$Y537,MATCH(Lists!$J$5,$A$1:$Y$1,0)),"")&amp;"")="0","",TRIM(IFERROR(INDEX($A537:$Y537,MATCH(Lists!$J$5,$A$1:$Y$1,0)),"")&amp;"")),"")&lt;&gt;"",IFERROR(IF(TRIM(IFERROR(INDEX($A537:$Y537,MATCH(Lists!$J$5,$A$1:$Y$1,0)),"")&amp;"")="0","",TRIM(IFERROR(INDEX($A537:$Y537,MATCH(Lists!$J$5,$A$1:$Y$1,0)),"")&amp;"")),""),"(unknown)")))</f>
        <v/>
      </c>
      <c r="AF537" s="22">
        <f>IF(AE537="","",IF(IFERROR(IF(TRIM(IFERROR(INDEX($A537:$Y537,MATCH(Lists!$J$6,$A$1:$Y$1,0)),"")&amp;"")="0","",TRIM(IFERROR(INDEX($A537:$Y537,MATCH(Lists!$J$6,$A$1:$Y$1,0)),"")&amp;"")),"")=Lists!$J$7,1,0))</f>
        <v/>
      </c>
      <c r="AG537" s="30">
        <f>IF(AE537="","",IFERROR(IF(ISNUMBER(IFERROR(INDEX($A537:$Y537,MATCH(Lists!$J$3,$A$1:$Y$1,0)),"")),INT(IFERROR(INDEX($A537:$Y537,MATCH(Lists!$J$3,$A$1:$Y$1,0)),"")),DATE(VALUE(LEFT(IFERROR(INDEX($A537:$Y537,MATCH(Lists!$J$3,$A$1:$Y$1,0)),""),4)),VALUE(MID(IFERROR(INDEX($A537:$Y537,MATCH(Lists!$J$3,$A$1:$Y$1,0)),""),6,2)),VALUE(MID(IFERROR(INDEX($A537:$Y537,MATCH(Lists!$J$3,$A$1:$Y$1,0)),""),9,2)))),""))</f>
        <v/>
      </c>
      <c r="AH537" s="22">
        <f>IF(AE537="",0,1)</f>
        <v/>
      </c>
    </row>
    <row r="538">
      <c r="Z538" s="28" t="n"/>
      <c r="AA538" s="23" t="n"/>
      <c r="AB538" s="23" t="n"/>
      <c r="AC538" s="31" t="n"/>
      <c r="AD538" s="28" t="n"/>
      <c r="AE538" s="22">
        <f>IF(COUNTA($A538:$Y538)=0,"",IF(IFERROR(IF(TRIM(IFERROR(INDEX($A538:$Y538,MATCH(Lists!$J$4,$A$1:$Y$1,0)),"")&amp;"")="0","",TRIM(IFERROR(INDEX($A538:$Y538,MATCH(Lists!$J$4,$A$1:$Y$1,0)),"")&amp;"")),"")&lt;&gt;"",LOWER(IFERROR(IF(TRIM(IFERROR(INDEX($A538:$Y538,MATCH(Lists!$J$4,$A$1:$Y$1,0)),"")&amp;"")="0","",TRIM(IFERROR(INDEX($A538:$Y538,MATCH(Lists!$J$4,$A$1:$Y$1,0)),"")&amp;"")),"")),IF(IFERROR(IF(TRIM(IFERROR(INDEX($A538:$Y538,MATCH(Lists!$J$5,$A$1:$Y$1,0)),"")&amp;"")="0","",TRIM(IFERROR(INDEX($A538:$Y538,MATCH(Lists!$J$5,$A$1:$Y$1,0)),"")&amp;"")),"")&lt;&gt;"",IFERROR(IF(TRIM(IFERROR(INDEX($A538:$Y538,MATCH(Lists!$J$5,$A$1:$Y$1,0)),"")&amp;"")="0","",TRIM(IFERROR(INDEX($A538:$Y538,MATCH(Lists!$J$5,$A$1:$Y$1,0)),"")&amp;"")),""),"(unknown)")))</f>
        <v/>
      </c>
      <c r="AF538" s="22">
        <f>IF(AE538="","",IF(IFERROR(IF(TRIM(IFERROR(INDEX($A538:$Y538,MATCH(Lists!$J$6,$A$1:$Y$1,0)),"")&amp;"")="0","",TRIM(IFERROR(INDEX($A538:$Y538,MATCH(Lists!$J$6,$A$1:$Y$1,0)),"")&amp;"")),"")=Lists!$J$7,1,0))</f>
        <v/>
      </c>
      <c r="AG538" s="30">
        <f>IF(AE538="","",IFERROR(IF(ISNUMBER(IFERROR(INDEX($A538:$Y538,MATCH(Lists!$J$3,$A$1:$Y$1,0)),"")),INT(IFERROR(INDEX($A538:$Y538,MATCH(Lists!$J$3,$A$1:$Y$1,0)),"")),DATE(VALUE(LEFT(IFERROR(INDEX($A538:$Y538,MATCH(Lists!$J$3,$A$1:$Y$1,0)),""),4)),VALUE(MID(IFERROR(INDEX($A538:$Y538,MATCH(Lists!$J$3,$A$1:$Y$1,0)),""),6,2)),VALUE(MID(IFERROR(INDEX($A538:$Y538,MATCH(Lists!$J$3,$A$1:$Y$1,0)),""),9,2)))),""))</f>
        <v/>
      </c>
      <c r="AH538" s="22">
        <f>IF(AE538="",0,1)</f>
        <v/>
      </c>
    </row>
    <row r="539">
      <c r="Z539" s="28" t="n"/>
      <c r="AA539" s="23" t="n"/>
      <c r="AB539" s="23" t="n"/>
      <c r="AC539" s="31" t="n"/>
      <c r="AD539" s="28" t="n"/>
      <c r="AE539" s="22">
        <f>IF(COUNTA($A539:$Y539)=0,"",IF(IFERROR(IF(TRIM(IFERROR(INDEX($A539:$Y539,MATCH(Lists!$J$4,$A$1:$Y$1,0)),"")&amp;"")="0","",TRIM(IFERROR(INDEX($A539:$Y539,MATCH(Lists!$J$4,$A$1:$Y$1,0)),"")&amp;"")),"")&lt;&gt;"",LOWER(IFERROR(IF(TRIM(IFERROR(INDEX($A539:$Y539,MATCH(Lists!$J$4,$A$1:$Y$1,0)),"")&amp;"")="0","",TRIM(IFERROR(INDEX($A539:$Y539,MATCH(Lists!$J$4,$A$1:$Y$1,0)),"")&amp;"")),"")),IF(IFERROR(IF(TRIM(IFERROR(INDEX($A539:$Y539,MATCH(Lists!$J$5,$A$1:$Y$1,0)),"")&amp;"")="0","",TRIM(IFERROR(INDEX($A539:$Y539,MATCH(Lists!$J$5,$A$1:$Y$1,0)),"")&amp;"")),"")&lt;&gt;"",IFERROR(IF(TRIM(IFERROR(INDEX($A539:$Y539,MATCH(Lists!$J$5,$A$1:$Y$1,0)),"")&amp;"")="0","",TRIM(IFERROR(INDEX($A539:$Y539,MATCH(Lists!$J$5,$A$1:$Y$1,0)),"")&amp;"")),""),"(unknown)")))</f>
        <v/>
      </c>
      <c r="AF539" s="22">
        <f>IF(AE539="","",IF(IFERROR(IF(TRIM(IFERROR(INDEX($A539:$Y539,MATCH(Lists!$J$6,$A$1:$Y$1,0)),"")&amp;"")="0","",TRIM(IFERROR(INDEX($A539:$Y539,MATCH(Lists!$J$6,$A$1:$Y$1,0)),"")&amp;"")),"")=Lists!$J$7,1,0))</f>
        <v/>
      </c>
      <c r="AG539" s="30">
        <f>IF(AE539="","",IFERROR(IF(ISNUMBER(IFERROR(INDEX($A539:$Y539,MATCH(Lists!$J$3,$A$1:$Y$1,0)),"")),INT(IFERROR(INDEX($A539:$Y539,MATCH(Lists!$J$3,$A$1:$Y$1,0)),"")),DATE(VALUE(LEFT(IFERROR(INDEX($A539:$Y539,MATCH(Lists!$J$3,$A$1:$Y$1,0)),""),4)),VALUE(MID(IFERROR(INDEX($A539:$Y539,MATCH(Lists!$J$3,$A$1:$Y$1,0)),""),6,2)),VALUE(MID(IFERROR(INDEX($A539:$Y539,MATCH(Lists!$J$3,$A$1:$Y$1,0)),""),9,2)))),""))</f>
        <v/>
      </c>
      <c r="AH539" s="22">
        <f>IF(AE539="",0,1)</f>
        <v/>
      </c>
    </row>
    <row r="540">
      <c r="Z540" s="28" t="n"/>
      <c r="AA540" s="23" t="n"/>
      <c r="AB540" s="23" t="n"/>
      <c r="AC540" s="31" t="n"/>
      <c r="AD540" s="28" t="n"/>
      <c r="AE540" s="22">
        <f>IF(COUNTA($A540:$Y540)=0,"",IF(IFERROR(IF(TRIM(IFERROR(INDEX($A540:$Y540,MATCH(Lists!$J$4,$A$1:$Y$1,0)),"")&amp;"")="0","",TRIM(IFERROR(INDEX($A540:$Y540,MATCH(Lists!$J$4,$A$1:$Y$1,0)),"")&amp;"")),"")&lt;&gt;"",LOWER(IFERROR(IF(TRIM(IFERROR(INDEX($A540:$Y540,MATCH(Lists!$J$4,$A$1:$Y$1,0)),"")&amp;"")="0","",TRIM(IFERROR(INDEX($A540:$Y540,MATCH(Lists!$J$4,$A$1:$Y$1,0)),"")&amp;"")),"")),IF(IFERROR(IF(TRIM(IFERROR(INDEX($A540:$Y540,MATCH(Lists!$J$5,$A$1:$Y$1,0)),"")&amp;"")="0","",TRIM(IFERROR(INDEX($A540:$Y540,MATCH(Lists!$J$5,$A$1:$Y$1,0)),"")&amp;"")),"")&lt;&gt;"",IFERROR(IF(TRIM(IFERROR(INDEX($A540:$Y540,MATCH(Lists!$J$5,$A$1:$Y$1,0)),"")&amp;"")="0","",TRIM(IFERROR(INDEX($A540:$Y540,MATCH(Lists!$J$5,$A$1:$Y$1,0)),"")&amp;"")),""),"(unknown)")))</f>
        <v/>
      </c>
      <c r="AF540" s="22">
        <f>IF(AE540="","",IF(IFERROR(IF(TRIM(IFERROR(INDEX($A540:$Y540,MATCH(Lists!$J$6,$A$1:$Y$1,0)),"")&amp;"")="0","",TRIM(IFERROR(INDEX($A540:$Y540,MATCH(Lists!$J$6,$A$1:$Y$1,0)),"")&amp;"")),"")=Lists!$J$7,1,0))</f>
        <v/>
      </c>
      <c r="AG540" s="30">
        <f>IF(AE540="","",IFERROR(IF(ISNUMBER(IFERROR(INDEX($A540:$Y540,MATCH(Lists!$J$3,$A$1:$Y$1,0)),"")),INT(IFERROR(INDEX($A540:$Y540,MATCH(Lists!$J$3,$A$1:$Y$1,0)),"")),DATE(VALUE(LEFT(IFERROR(INDEX($A540:$Y540,MATCH(Lists!$J$3,$A$1:$Y$1,0)),""),4)),VALUE(MID(IFERROR(INDEX($A540:$Y540,MATCH(Lists!$J$3,$A$1:$Y$1,0)),""),6,2)),VALUE(MID(IFERROR(INDEX($A540:$Y540,MATCH(Lists!$J$3,$A$1:$Y$1,0)),""),9,2)))),""))</f>
        <v/>
      </c>
      <c r="AH540" s="22">
        <f>IF(AE540="",0,1)</f>
        <v/>
      </c>
    </row>
    <row r="541">
      <c r="Z541" s="28" t="n"/>
      <c r="AA541" s="23" t="n"/>
      <c r="AB541" s="23" t="n"/>
      <c r="AC541" s="31" t="n"/>
      <c r="AD541" s="28" t="n"/>
      <c r="AE541" s="22">
        <f>IF(COUNTA($A541:$Y541)=0,"",IF(IFERROR(IF(TRIM(IFERROR(INDEX($A541:$Y541,MATCH(Lists!$J$4,$A$1:$Y$1,0)),"")&amp;"")="0","",TRIM(IFERROR(INDEX($A541:$Y541,MATCH(Lists!$J$4,$A$1:$Y$1,0)),"")&amp;"")),"")&lt;&gt;"",LOWER(IFERROR(IF(TRIM(IFERROR(INDEX($A541:$Y541,MATCH(Lists!$J$4,$A$1:$Y$1,0)),"")&amp;"")="0","",TRIM(IFERROR(INDEX($A541:$Y541,MATCH(Lists!$J$4,$A$1:$Y$1,0)),"")&amp;"")),"")),IF(IFERROR(IF(TRIM(IFERROR(INDEX($A541:$Y541,MATCH(Lists!$J$5,$A$1:$Y$1,0)),"")&amp;"")="0","",TRIM(IFERROR(INDEX($A541:$Y541,MATCH(Lists!$J$5,$A$1:$Y$1,0)),"")&amp;"")),"")&lt;&gt;"",IFERROR(IF(TRIM(IFERROR(INDEX($A541:$Y541,MATCH(Lists!$J$5,$A$1:$Y$1,0)),"")&amp;"")="0","",TRIM(IFERROR(INDEX($A541:$Y541,MATCH(Lists!$J$5,$A$1:$Y$1,0)),"")&amp;"")),""),"(unknown)")))</f>
        <v/>
      </c>
      <c r="AF541" s="22">
        <f>IF(AE541="","",IF(IFERROR(IF(TRIM(IFERROR(INDEX($A541:$Y541,MATCH(Lists!$J$6,$A$1:$Y$1,0)),"")&amp;"")="0","",TRIM(IFERROR(INDEX($A541:$Y541,MATCH(Lists!$J$6,$A$1:$Y$1,0)),"")&amp;"")),"")=Lists!$J$7,1,0))</f>
        <v/>
      </c>
      <c r="AG541" s="30">
        <f>IF(AE541="","",IFERROR(IF(ISNUMBER(IFERROR(INDEX($A541:$Y541,MATCH(Lists!$J$3,$A$1:$Y$1,0)),"")),INT(IFERROR(INDEX($A541:$Y541,MATCH(Lists!$J$3,$A$1:$Y$1,0)),"")),DATE(VALUE(LEFT(IFERROR(INDEX($A541:$Y541,MATCH(Lists!$J$3,$A$1:$Y$1,0)),""),4)),VALUE(MID(IFERROR(INDEX($A541:$Y541,MATCH(Lists!$J$3,$A$1:$Y$1,0)),""),6,2)),VALUE(MID(IFERROR(INDEX($A541:$Y541,MATCH(Lists!$J$3,$A$1:$Y$1,0)),""),9,2)))),""))</f>
        <v/>
      </c>
      <c r="AH541" s="22">
        <f>IF(AE541="",0,1)</f>
        <v/>
      </c>
    </row>
    <row r="542">
      <c r="Z542" s="28" t="n"/>
      <c r="AA542" s="23" t="n"/>
      <c r="AB542" s="23" t="n"/>
      <c r="AC542" s="31" t="n"/>
      <c r="AD542" s="28" t="n"/>
      <c r="AE542" s="22">
        <f>IF(COUNTA($A542:$Y542)=0,"",IF(IFERROR(IF(TRIM(IFERROR(INDEX($A542:$Y542,MATCH(Lists!$J$4,$A$1:$Y$1,0)),"")&amp;"")="0","",TRIM(IFERROR(INDEX($A542:$Y542,MATCH(Lists!$J$4,$A$1:$Y$1,0)),"")&amp;"")),"")&lt;&gt;"",LOWER(IFERROR(IF(TRIM(IFERROR(INDEX($A542:$Y542,MATCH(Lists!$J$4,$A$1:$Y$1,0)),"")&amp;"")="0","",TRIM(IFERROR(INDEX($A542:$Y542,MATCH(Lists!$J$4,$A$1:$Y$1,0)),"")&amp;"")),"")),IF(IFERROR(IF(TRIM(IFERROR(INDEX($A542:$Y542,MATCH(Lists!$J$5,$A$1:$Y$1,0)),"")&amp;"")="0","",TRIM(IFERROR(INDEX($A542:$Y542,MATCH(Lists!$J$5,$A$1:$Y$1,0)),"")&amp;"")),"")&lt;&gt;"",IFERROR(IF(TRIM(IFERROR(INDEX($A542:$Y542,MATCH(Lists!$J$5,$A$1:$Y$1,0)),"")&amp;"")="0","",TRIM(IFERROR(INDEX($A542:$Y542,MATCH(Lists!$J$5,$A$1:$Y$1,0)),"")&amp;"")),""),"(unknown)")))</f>
        <v/>
      </c>
      <c r="AF542" s="22">
        <f>IF(AE542="","",IF(IFERROR(IF(TRIM(IFERROR(INDEX($A542:$Y542,MATCH(Lists!$J$6,$A$1:$Y$1,0)),"")&amp;"")="0","",TRIM(IFERROR(INDEX($A542:$Y542,MATCH(Lists!$J$6,$A$1:$Y$1,0)),"")&amp;"")),"")=Lists!$J$7,1,0))</f>
        <v/>
      </c>
      <c r="AG542" s="30">
        <f>IF(AE542="","",IFERROR(IF(ISNUMBER(IFERROR(INDEX($A542:$Y542,MATCH(Lists!$J$3,$A$1:$Y$1,0)),"")),INT(IFERROR(INDEX($A542:$Y542,MATCH(Lists!$J$3,$A$1:$Y$1,0)),"")),DATE(VALUE(LEFT(IFERROR(INDEX($A542:$Y542,MATCH(Lists!$J$3,$A$1:$Y$1,0)),""),4)),VALUE(MID(IFERROR(INDEX($A542:$Y542,MATCH(Lists!$J$3,$A$1:$Y$1,0)),""),6,2)),VALUE(MID(IFERROR(INDEX($A542:$Y542,MATCH(Lists!$J$3,$A$1:$Y$1,0)),""),9,2)))),""))</f>
        <v/>
      </c>
      <c r="AH542" s="22">
        <f>IF(AE542="",0,1)</f>
        <v/>
      </c>
    </row>
    <row r="543">
      <c r="Z543" s="28" t="n"/>
      <c r="AA543" s="23" t="n"/>
      <c r="AB543" s="23" t="n"/>
      <c r="AC543" s="31" t="n"/>
      <c r="AD543" s="28" t="n"/>
      <c r="AE543" s="22">
        <f>IF(COUNTA($A543:$Y543)=0,"",IF(IFERROR(IF(TRIM(IFERROR(INDEX($A543:$Y543,MATCH(Lists!$J$4,$A$1:$Y$1,0)),"")&amp;"")="0","",TRIM(IFERROR(INDEX($A543:$Y543,MATCH(Lists!$J$4,$A$1:$Y$1,0)),"")&amp;"")),"")&lt;&gt;"",LOWER(IFERROR(IF(TRIM(IFERROR(INDEX($A543:$Y543,MATCH(Lists!$J$4,$A$1:$Y$1,0)),"")&amp;"")="0","",TRIM(IFERROR(INDEX($A543:$Y543,MATCH(Lists!$J$4,$A$1:$Y$1,0)),"")&amp;"")),"")),IF(IFERROR(IF(TRIM(IFERROR(INDEX($A543:$Y543,MATCH(Lists!$J$5,$A$1:$Y$1,0)),"")&amp;"")="0","",TRIM(IFERROR(INDEX($A543:$Y543,MATCH(Lists!$J$5,$A$1:$Y$1,0)),"")&amp;"")),"")&lt;&gt;"",IFERROR(IF(TRIM(IFERROR(INDEX($A543:$Y543,MATCH(Lists!$J$5,$A$1:$Y$1,0)),"")&amp;"")="0","",TRIM(IFERROR(INDEX($A543:$Y543,MATCH(Lists!$J$5,$A$1:$Y$1,0)),"")&amp;"")),""),"(unknown)")))</f>
        <v/>
      </c>
      <c r="AF543" s="22">
        <f>IF(AE543="","",IF(IFERROR(IF(TRIM(IFERROR(INDEX($A543:$Y543,MATCH(Lists!$J$6,$A$1:$Y$1,0)),"")&amp;"")="0","",TRIM(IFERROR(INDEX($A543:$Y543,MATCH(Lists!$J$6,$A$1:$Y$1,0)),"")&amp;"")),"")=Lists!$J$7,1,0))</f>
        <v/>
      </c>
      <c r="AG543" s="30">
        <f>IF(AE543="","",IFERROR(IF(ISNUMBER(IFERROR(INDEX($A543:$Y543,MATCH(Lists!$J$3,$A$1:$Y$1,0)),"")),INT(IFERROR(INDEX($A543:$Y543,MATCH(Lists!$J$3,$A$1:$Y$1,0)),"")),DATE(VALUE(LEFT(IFERROR(INDEX($A543:$Y543,MATCH(Lists!$J$3,$A$1:$Y$1,0)),""),4)),VALUE(MID(IFERROR(INDEX($A543:$Y543,MATCH(Lists!$J$3,$A$1:$Y$1,0)),""),6,2)),VALUE(MID(IFERROR(INDEX($A543:$Y543,MATCH(Lists!$J$3,$A$1:$Y$1,0)),""),9,2)))),""))</f>
        <v/>
      </c>
      <c r="AH543" s="22">
        <f>IF(AE543="",0,1)</f>
        <v/>
      </c>
    </row>
    <row r="544">
      <c r="Z544" s="28" t="n"/>
      <c r="AA544" s="23" t="n"/>
      <c r="AB544" s="23" t="n"/>
      <c r="AC544" s="31" t="n"/>
      <c r="AD544" s="28" t="n"/>
      <c r="AE544" s="22">
        <f>IF(COUNTA($A544:$Y544)=0,"",IF(IFERROR(IF(TRIM(IFERROR(INDEX($A544:$Y544,MATCH(Lists!$J$4,$A$1:$Y$1,0)),"")&amp;"")="0","",TRIM(IFERROR(INDEX($A544:$Y544,MATCH(Lists!$J$4,$A$1:$Y$1,0)),"")&amp;"")),"")&lt;&gt;"",LOWER(IFERROR(IF(TRIM(IFERROR(INDEX($A544:$Y544,MATCH(Lists!$J$4,$A$1:$Y$1,0)),"")&amp;"")="0","",TRIM(IFERROR(INDEX($A544:$Y544,MATCH(Lists!$J$4,$A$1:$Y$1,0)),"")&amp;"")),"")),IF(IFERROR(IF(TRIM(IFERROR(INDEX($A544:$Y544,MATCH(Lists!$J$5,$A$1:$Y$1,0)),"")&amp;"")="0","",TRIM(IFERROR(INDEX($A544:$Y544,MATCH(Lists!$J$5,$A$1:$Y$1,0)),"")&amp;"")),"")&lt;&gt;"",IFERROR(IF(TRIM(IFERROR(INDEX($A544:$Y544,MATCH(Lists!$J$5,$A$1:$Y$1,0)),"")&amp;"")="0","",TRIM(IFERROR(INDEX($A544:$Y544,MATCH(Lists!$J$5,$A$1:$Y$1,0)),"")&amp;"")),""),"(unknown)")))</f>
        <v/>
      </c>
      <c r="AF544" s="22">
        <f>IF(AE544="","",IF(IFERROR(IF(TRIM(IFERROR(INDEX($A544:$Y544,MATCH(Lists!$J$6,$A$1:$Y$1,0)),"")&amp;"")="0","",TRIM(IFERROR(INDEX($A544:$Y544,MATCH(Lists!$J$6,$A$1:$Y$1,0)),"")&amp;"")),"")=Lists!$J$7,1,0))</f>
        <v/>
      </c>
      <c r="AG544" s="30">
        <f>IF(AE544="","",IFERROR(IF(ISNUMBER(IFERROR(INDEX($A544:$Y544,MATCH(Lists!$J$3,$A$1:$Y$1,0)),"")),INT(IFERROR(INDEX($A544:$Y544,MATCH(Lists!$J$3,$A$1:$Y$1,0)),"")),DATE(VALUE(LEFT(IFERROR(INDEX($A544:$Y544,MATCH(Lists!$J$3,$A$1:$Y$1,0)),""),4)),VALUE(MID(IFERROR(INDEX($A544:$Y544,MATCH(Lists!$J$3,$A$1:$Y$1,0)),""),6,2)),VALUE(MID(IFERROR(INDEX($A544:$Y544,MATCH(Lists!$J$3,$A$1:$Y$1,0)),""),9,2)))),""))</f>
        <v/>
      </c>
      <c r="AH544" s="22">
        <f>IF(AE544="",0,1)</f>
        <v/>
      </c>
    </row>
    <row r="545">
      <c r="Z545" s="28" t="n"/>
      <c r="AA545" s="23" t="n"/>
      <c r="AB545" s="23" t="n"/>
      <c r="AC545" s="31" t="n"/>
      <c r="AD545" s="28" t="n"/>
      <c r="AE545" s="22">
        <f>IF(COUNTA($A545:$Y545)=0,"",IF(IFERROR(IF(TRIM(IFERROR(INDEX($A545:$Y545,MATCH(Lists!$J$4,$A$1:$Y$1,0)),"")&amp;"")="0","",TRIM(IFERROR(INDEX($A545:$Y545,MATCH(Lists!$J$4,$A$1:$Y$1,0)),"")&amp;"")),"")&lt;&gt;"",LOWER(IFERROR(IF(TRIM(IFERROR(INDEX($A545:$Y545,MATCH(Lists!$J$4,$A$1:$Y$1,0)),"")&amp;"")="0","",TRIM(IFERROR(INDEX($A545:$Y545,MATCH(Lists!$J$4,$A$1:$Y$1,0)),"")&amp;"")),"")),IF(IFERROR(IF(TRIM(IFERROR(INDEX($A545:$Y545,MATCH(Lists!$J$5,$A$1:$Y$1,0)),"")&amp;"")="0","",TRIM(IFERROR(INDEX($A545:$Y545,MATCH(Lists!$J$5,$A$1:$Y$1,0)),"")&amp;"")),"")&lt;&gt;"",IFERROR(IF(TRIM(IFERROR(INDEX($A545:$Y545,MATCH(Lists!$J$5,$A$1:$Y$1,0)),"")&amp;"")="0","",TRIM(IFERROR(INDEX($A545:$Y545,MATCH(Lists!$J$5,$A$1:$Y$1,0)),"")&amp;"")),""),"(unknown)")))</f>
        <v/>
      </c>
      <c r="AF545" s="22">
        <f>IF(AE545="","",IF(IFERROR(IF(TRIM(IFERROR(INDEX($A545:$Y545,MATCH(Lists!$J$6,$A$1:$Y$1,0)),"")&amp;"")="0","",TRIM(IFERROR(INDEX($A545:$Y545,MATCH(Lists!$J$6,$A$1:$Y$1,0)),"")&amp;"")),"")=Lists!$J$7,1,0))</f>
        <v/>
      </c>
      <c r="AG545" s="30">
        <f>IF(AE545="","",IFERROR(IF(ISNUMBER(IFERROR(INDEX($A545:$Y545,MATCH(Lists!$J$3,$A$1:$Y$1,0)),"")),INT(IFERROR(INDEX($A545:$Y545,MATCH(Lists!$J$3,$A$1:$Y$1,0)),"")),DATE(VALUE(LEFT(IFERROR(INDEX($A545:$Y545,MATCH(Lists!$J$3,$A$1:$Y$1,0)),""),4)),VALUE(MID(IFERROR(INDEX($A545:$Y545,MATCH(Lists!$J$3,$A$1:$Y$1,0)),""),6,2)),VALUE(MID(IFERROR(INDEX($A545:$Y545,MATCH(Lists!$J$3,$A$1:$Y$1,0)),""),9,2)))),""))</f>
        <v/>
      </c>
      <c r="AH545" s="22">
        <f>IF(AE545="",0,1)</f>
        <v/>
      </c>
    </row>
    <row r="546">
      <c r="Z546" s="28" t="n"/>
      <c r="AA546" s="23" t="n"/>
      <c r="AB546" s="23" t="n"/>
      <c r="AC546" s="31" t="n"/>
      <c r="AD546" s="28" t="n"/>
      <c r="AE546" s="22">
        <f>IF(COUNTA($A546:$Y546)=0,"",IF(IFERROR(IF(TRIM(IFERROR(INDEX($A546:$Y546,MATCH(Lists!$J$4,$A$1:$Y$1,0)),"")&amp;"")="0","",TRIM(IFERROR(INDEX($A546:$Y546,MATCH(Lists!$J$4,$A$1:$Y$1,0)),"")&amp;"")),"")&lt;&gt;"",LOWER(IFERROR(IF(TRIM(IFERROR(INDEX($A546:$Y546,MATCH(Lists!$J$4,$A$1:$Y$1,0)),"")&amp;"")="0","",TRIM(IFERROR(INDEX($A546:$Y546,MATCH(Lists!$J$4,$A$1:$Y$1,0)),"")&amp;"")),"")),IF(IFERROR(IF(TRIM(IFERROR(INDEX($A546:$Y546,MATCH(Lists!$J$5,$A$1:$Y$1,0)),"")&amp;"")="0","",TRIM(IFERROR(INDEX($A546:$Y546,MATCH(Lists!$J$5,$A$1:$Y$1,0)),"")&amp;"")),"")&lt;&gt;"",IFERROR(IF(TRIM(IFERROR(INDEX($A546:$Y546,MATCH(Lists!$J$5,$A$1:$Y$1,0)),"")&amp;"")="0","",TRIM(IFERROR(INDEX($A546:$Y546,MATCH(Lists!$J$5,$A$1:$Y$1,0)),"")&amp;"")),""),"(unknown)")))</f>
        <v/>
      </c>
      <c r="AF546" s="22">
        <f>IF(AE546="","",IF(IFERROR(IF(TRIM(IFERROR(INDEX($A546:$Y546,MATCH(Lists!$J$6,$A$1:$Y$1,0)),"")&amp;"")="0","",TRIM(IFERROR(INDEX($A546:$Y546,MATCH(Lists!$J$6,$A$1:$Y$1,0)),"")&amp;"")),"")=Lists!$J$7,1,0))</f>
        <v/>
      </c>
      <c r="AG546" s="30">
        <f>IF(AE546="","",IFERROR(IF(ISNUMBER(IFERROR(INDEX($A546:$Y546,MATCH(Lists!$J$3,$A$1:$Y$1,0)),"")),INT(IFERROR(INDEX($A546:$Y546,MATCH(Lists!$J$3,$A$1:$Y$1,0)),"")),DATE(VALUE(LEFT(IFERROR(INDEX($A546:$Y546,MATCH(Lists!$J$3,$A$1:$Y$1,0)),""),4)),VALUE(MID(IFERROR(INDEX($A546:$Y546,MATCH(Lists!$J$3,$A$1:$Y$1,0)),""),6,2)),VALUE(MID(IFERROR(INDEX($A546:$Y546,MATCH(Lists!$J$3,$A$1:$Y$1,0)),""),9,2)))),""))</f>
        <v/>
      </c>
      <c r="AH546" s="22">
        <f>IF(AE546="",0,1)</f>
        <v/>
      </c>
    </row>
    <row r="547">
      <c r="Z547" s="28" t="n"/>
      <c r="AA547" s="23" t="n"/>
      <c r="AB547" s="23" t="n"/>
      <c r="AC547" s="31" t="n"/>
      <c r="AD547" s="28" t="n"/>
      <c r="AE547" s="22">
        <f>IF(COUNTA($A547:$Y547)=0,"",IF(IFERROR(IF(TRIM(IFERROR(INDEX($A547:$Y547,MATCH(Lists!$J$4,$A$1:$Y$1,0)),"")&amp;"")="0","",TRIM(IFERROR(INDEX($A547:$Y547,MATCH(Lists!$J$4,$A$1:$Y$1,0)),"")&amp;"")),"")&lt;&gt;"",LOWER(IFERROR(IF(TRIM(IFERROR(INDEX($A547:$Y547,MATCH(Lists!$J$4,$A$1:$Y$1,0)),"")&amp;"")="0","",TRIM(IFERROR(INDEX($A547:$Y547,MATCH(Lists!$J$4,$A$1:$Y$1,0)),"")&amp;"")),"")),IF(IFERROR(IF(TRIM(IFERROR(INDEX($A547:$Y547,MATCH(Lists!$J$5,$A$1:$Y$1,0)),"")&amp;"")="0","",TRIM(IFERROR(INDEX($A547:$Y547,MATCH(Lists!$J$5,$A$1:$Y$1,0)),"")&amp;"")),"")&lt;&gt;"",IFERROR(IF(TRIM(IFERROR(INDEX($A547:$Y547,MATCH(Lists!$J$5,$A$1:$Y$1,0)),"")&amp;"")="0","",TRIM(IFERROR(INDEX($A547:$Y547,MATCH(Lists!$J$5,$A$1:$Y$1,0)),"")&amp;"")),""),"(unknown)")))</f>
        <v/>
      </c>
      <c r="AF547" s="22">
        <f>IF(AE547="","",IF(IFERROR(IF(TRIM(IFERROR(INDEX($A547:$Y547,MATCH(Lists!$J$6,$A$1:$Y$1,0)),"")&amp;"")="0","",TRIM(IFERROR(INDEX($A547:$Y547,MATCH(Lists!$J$6,$A$1:$Y$1,0)),"")&amp;"")),"")=Lists!$J$7,1,0))</f>
        <v/>
      </c>
      <c r="AG547" s="30">
        <f>IF(AE547="","",IFERROR(IF(ISNUMBER(IFERROR(INDEX($A547:$Y547,MATCH(Lists!$J$3,$A$1:$Y$1,0)),"")),INT(IFERROR(INDEX($A547:$Y547,MATCH(Lists!$J$3,$A$1:$Y$1,0)),"")),DATE(VALUE(LEFT(IFERROR(INDEX($A547:$Y547,MATCH(Lists!$J$3,$A$1:$Y$1,0)),""),4)),VALUE(MID(IFERROR(INDEX($A547:$Y547,MATCH(Lists!$J$3,$A$1:$Y$1,0)),""),6,2)),VALUE(MID(IFERROR(INDEX($A547:$Y547,MATCH(Lists!$J$3,$A$1:$Y$1,0)),""),9,2)))),""))</f>
        <v/>
      </c>
      <c r="AH547" s="22">
        <f>IF(AE547="",0,1)</f>
        <v/>
      </c>
    </row>
    <row r="548">
      <c r="Z548" s="28" t="n"/>
      <c r="AA548" s="23" t="n"/>
      <c r="AB548" s="23" t="n"/>
      <c r="AC548" s="31" t="n"/>
      <c r="AD548" s="28" t="n"/>
      <c r="AE548" s="22">
        <f>IF(COUNTA($A548:$Y548)=0,"",IF(IFERROR(IF(TRIM(IFERROR(INDEX($A548:$Y548,MATCH(Lists!$J$4,$A$1:$Y$1,0)),"")&amp;"")="0","",TRIM(IFERROR(INDEX($A548:$Y548,MATCH(Lists!$J$4,$A$1:$Y$1,0)),"")&amp;"")),"")&lt;&gt;"",LOWER(IFERROR(IF(TRIM(IFERROR(INDEX($A548:$Y548,MATCH(Lists!$J$4,$A$1:$Y$1,0)),"")&amp;"")="0","",TRIM(IFERROR(INDEX($A548:$Y548,MATCH(Lists!$J$4,$A$1:$Y$1,0)),"")&amp;"")),"")),IF(IFERROR(IF(TRIM(IFERROR(INDEX($A548:$Y548,MATCH(Lists!$J$5,$A$1:$Y$1,0)),"")&amp;"")="0","",TRIM(IFERROR(INDEX($A548:$Y548,MATCH(Lists!$J$5,$A$1:$Y$1,0)),"")&amp;"")),"")&lt;&gt;"",IFERROR(IF(TRIM(IFERROR(INDEX($A548:$Y548,MATCH(Lists!$J$5,$A$1:$Y$1,0)),"")&amp;"")="0","",TRIM(IFERROR(INDEX($A548:$Y548,MATCH(Lists!$J$5,$A$1:$Y$1,0)),"")&amp;"")),""),"(unknown)")))</f>
        <v/>
      </c>
      <c r="AF548" s="22">
        <f>IF(AE548="","",IF(IFERROR(IF(TRIM(IFERROR(INDEX($A548:$Y548,MATCH(Lists!$J$6,$A$1:$Y$1,0)),"")&amp;"")="0","",TRIM(IFERROR(INDEX($A548:$Y548,MATCH(Lists!$J$6,$A$1:$Y$1,0)),"")&amp;"")),"")=Lists!$J$7,1,0))</f>
        <v/>
      </c>
      <c r="AG548" s="30">
        <f>IF(AE548="","",IFERROR(IF(ISNUMBER(IFERROR(INDEX($A548:$Y548,MATCH(Lists!$J$3,$A$1:$Y$1,0)),"")),INT(IFERROR(INDEX($A548:$Y548,MATCH(Lists!$J$3,$A$1:$Y$1,0)),"")),DATE(VALUE(LEFT(IFERROR(INDEX($A548:$Y548,MATCH(Lists!$J$3,$A$1:$Y$1,0)),""),4)),VALUE(MID(IFERROR(INDEX($A548:$Y548,MATCH(Lists!$J$3,$A$1:$Y$1,0)),""),6,2)),VALUE(MID(IFERROR(INDEX($A548:$Y548,MATCH(Lists!$J$3,$A$1:$Y$1,0)),""),9,2)))),""))</f>
        <v/>
      </c>
      <c r="AH548" s="22">
        <f>IF(AE548="",0,1)</f>
        <v/>
      </c>
    </row>
    <row r="549">
      <c r="Z549" s="28" t="n"/>
      <c r="AA549" s="23" t="n"/>
      <c r="AB549" s="23" t="n"/>
      <c r="AC549" s="31" t="n"/>
      <c r="AD549" s="28" t="n"/>
      <c r="AE549" s="22">
        <f>IF(COUNTA($A549:$Y549)=0,"",IF(IFERROR(IF(TRIM(IFERROR(INDEX($A549:$Y549,MATCH(Lists!$J$4,$A$1:$Y$1,0)),"")&amp;"")="0","",TRIM(IFERROR(INDEX($A549:$Y549,MATCH(Lists!$J$4,$A$1:$Y$1,0)),"")&amp;"")),"")&lt;&gt;"",LOWER(IFERROR(IF(TRIM(IFERROR(INDEX($A549:$Y549,MATCH(Lists!$J$4,$A$1:$Y$1,0)),"")&amp;"")="0","",TRIM(IFERROR(INDEX($A549:$Y549,MATCH(Lists!$J$4,$A$1:$Y$1,0)),"")&amp;"")),"")),IF(IFERROR(IF(TRIM(IFERROR(INDEX($A549:$Y549,MATCH(Lists!$J$5,$A$1:$Y$1,0)),"")&amp;"")="0","",TRIM(IFERROR(INDEX($A549:$Y549,MATCH(Lists!$J$5,$A$1:$Y$1,0)),"")&amp;"")),"")&lt;&gt;"",IFERROR(IF(TRIM(IFERROR(INDEX($A549:$Y549,MATCH(Lists!$J$5,$A$1:$Y$1,0)),"")&amp;"")="0","",TRIM(IFERROR(INDEX($A549:$Y549,MATCH(Lists!$J$5,$A$1:$Y$1,0)),"")&amp;"")),""),"(unknown)")))</f>
        <v/>
      </c>
      <c r="AF549" s="22">
        <f>IF(AE549="","",IF(IFERROR(IF(TRIM(IFERROR(INDEX($A549:$Y549,MATCH(Lists!$J$6,$A$1:$Y$1,0)),"")&amp;"")="0","",TRIM(IFERROR(INDEX($A549:$Y549,MATCH(Lists!$J$6,$A$1:$Y$1,0)),"")&amp;"")),"")=Lists!$J$7,1,0))</f>
        <v/>
      </c>
      <c r="AG549" s="30">
        <f>IF(AE549="","",IFERROR(IF(ISNUMBER(IFERROR(INDEX($A549:$Y549,MATCH(Lists!$J$3,$A$1:$Y$1,0)),"")),INT(IFERROR(INDEX($A549:$Y549,MATCH(Lists!$J$3,$A$1:$Y$1,0)),"")),DATE(VALUE(LEFT(IFERROR(INDEX($A549:$Y549,MATCH(Lists!$J$3,$A$1:$Y$1,0)),""),4)),VALUE(MID(IFERROR(INDEX($A549:$Y549,MATCH(Lists!$J$3,$A$1:$Y$1,0)),""),6,2)),VALUE(MID(IFERROR(INDEX($A549:$Y549,MATCH(Lists!$J$3,$A$1:$Y$1,0)),""),9,2)))),""))</f>
        <v/>
      </c>
      <c r="AH549" s="22">
        <f>IF(AE549="",0,1)</f>
        <v/>
      </c>
    </row>
    <row r="550">
      <c r="Z550" s="28" t="n"/>
      <c r="AA550" s="23" t="n"/>
      <c r="AB550" s="23" t="n"/>
      <c r="AC550" s="31" t="n"/>
      <c r="AD550" s="28" t="n"/>
      <c r="AE550" s="22">
        <f>IF(COUNTA($A550:$Y550)=0,"",IF(IFERROR(IF(TRIM(IFERROR(INDEX($A550:$Y550,MATCH(Lists!$J$4,$A$1:$Y$1,0)),"")&amp;"")="0","",TRIM(IFERROR(INDEX($A550:$Y550,MATCH(Lists!$J$4,$A$1:$Y$1,0)),"")&amp;"")),"")&lt;&gt;"",LOWER(IFERROR(IF(TRIM(IFERROR(INDEX($A550:$Y550,MATCH(Lists!$J$4,$A$1:$Y$1,0)),"")&amp;"")="0","",TRIM(IFERROR(INDEX($A550:$Y550,MATCH(Lists!$J$4,$A$1:$Y$1,0)),"")&amp;"")),"")),IF(IFERROR(IF(TRIM(IFERROR(INDEX($A550:$Y550,MATCH(Lists!$J$5,$A$1:$Y$1,0)),"")&amp;"")="0","",TRIM(IFERROR(INDEX($A550:$Y550,MATCH(Lists!$J$5,$A$1:$Y$1,0)),"")&amp;"")),"")&lt;&gt;"",IFERROR(IF(TRIM(IFERROR(INDEX($A550:$Y550,MATCH(Lists!$J$5,$A$1:$Y$1,0)),"")&amp;"")="0","",TRIM(IFERROR(INDEX($A550:$Y550,MATCH(Lists!$J$5,$A$1:$Y$1,0)),"")&amp;"")),""),"(unknown)")))</f>
        <v/>
      </c>
      <c r="AF550" s="22">
        <f>IF(AE550="","",IF(IFERROR(IF(TRIM(IFERROR(INDEX($A550:$Y550,MATCH(Lists!$J$6,$A$1:$Y$1,0)),"")&amp;"")="0","",TRIM(IFERROR(INDEX($A550:$Y550,MATCH(Lists!$J$6,$A$1:$Y$1,0)),"")&amp;"")),"")=Lists!$J$7,1,0))</f>
        <v/>
      </c>
      <c r="AG550" s="30">
        <f>IF(AE550="","",IFERROR(IF(ISNUMBER(IFERROR(INDEX($A550:$Y550,MATCH(Lists!$J$3,$A$1:$Y$1,0)),"")),INT(IFERROR(INDEX($A550:$Y550,MATCH(Lists!$J$3,$A$1:$Y$1,0)),"")),DATE(VALUE(LEFT(IFERROR(INDEX($A550:$Y550,MATCH(Lists!$J$3,$A$1:$Y$1,0)),""),4)),VALUE(MID(IFERROR(INDEX($A550:$Y550,MATCH(Lists!$J$3,$A$1:$Y$1,0)),""),6,2)),VALUE(MID(IFERROR(INDEX($A550:$Y550,MATCH(Lists!$J$3,$A$1:$Y$1,0)),""),9,2)))),""))</f>
        <v/>
      </c>
      <c r="AH550" s="22">
        <f>IF(AE550="",0,1)</f>
        <v/>
      </c>
    </row>
    <row r="551">
      <c r="Z551" s="28" t="n"/>
      <c r="AA551" s="23" t="n"/>
      <c r="AB551" s="23" t="n"/>
      <c r="AC551" s="31" t="n"/>
      <c r="AD551" s="28" t="n"/>
      <c r="AE551" s="22">
        <f>IF(COUNTA($A551:$Y551)=0,"",IF(IFERROR(IF(TRIM(IFERROR(INDEX($A551:$Y551,MATCH(Lists!$J$4,$A$1:$Y$1,0)),"")&amp;"")="0","",TRIM(IFERROR(INDEX($A551:$Y551,MATCH(Lists!$J$4,$A$1:$Y$1,0)),"")&amp;"")),"")&lt;&gt;"",LOWER(IFERROR(IF(TRIM(IFERROR(INDEX($A551:$Y551,MATCH(Lists!$J$4,$A$1:$Y$1,0)),"")&amp;"")="0","",TRIM(IFERROR(INDEX($A551:$Y551,MATCH(Lists!$J$4,$A$1:$Y$1,0)),"")&amp;"")),"")),IF(IFERROR(IF(TRIM(IFERROR(INDEX($A551:$Y551,MATCH(Lists!$J$5,$A$1:$Y$1,0)),"")&amp;"")="0","",TRIM(IFERROR(INDEX($A551:$Y551,MATCH(Lists!$J$5,$A$1:$Y$1,0)),"")&amp;"")),"")&lt;&gt;"",IFERROR(IF(TRIM(IFERROR(INDEX($A551:$Y551,MATCH(Lists!$J$5,$A$1:$Y$1,0)),"")&amp;"")="0","",TRIM(IFERROR(INDEX($A551:$Y551,MATCH(Lists!$J$5,$A$1:$Y$1,0)),"")&amp;"")),""),"(unknown)")))</f>
        <v/>
      </c>
      <c r="AF551" s="22">
        <f>IF(AE551="","",IF(IFERROR(IF(TRIM(IFERROR(INDEX($A551:$Y551,MATCH(Lists!$J$6,$A$1:$Y$1,0)),"")&amp;"")="0","",TRIM(IFERROR(INDEX($A551:$Y551,MATCH(Lists!$J$6,$A$1:$Y$1,0)),"")&amp;"")),"")=Lists!$J$7,1,0))</f>
        <v/>
      </c>
      <c r="AG551" s="30">
        <f>IF(AE551="","",IFERROR(IF(ISNUMBER(IFERROR(INDEX($A551:$Y551,MATCH(Lists!$J$3,$A$1:$Y$1,0)),"")),INT(IFERROR(INDEX($A551:$Y551,MATCH(Lists!$J$3,$A$1:$Y$1,0)),"")),DATE(VALUE(LEFT(IFERROR(INDEX($A551:$Y551,MATCH(Lists!$J$3,$A$1:$Y$1,0)),""),4)),VALUE(MID(IFERROR(INDEX($A551:$Y551,MATCH(Lists!$J$3,$A$1:$Y$1,0)),""),6,2)),VALUE(MID(IFERROR(INDEX($A551:$Y551,MATCH(Lists!$J$3,$A$1:$Y$1,0)),""),9,2)))),""))</f>
        <v/>
      </c>
      <c r="AH551" s="22">
        <f>IF(AE551="",0,1)</f>
        <v/>
      </c>
    </row>
    <row r="552">
      <c r="Z552" s="28" t="n"/>
      <c r="AA552" s="23" t="n"/>
      <c r="AB552" s="23" t="n"/>
      <c r="AC552" s="31" t="n"/>
      <c r="AD552" s="28" t="n"/>
      <c r="AE552" s="22">
        <f>IF(COUNTA($A552:$Y552)=0,"",IF(IFERROR(IF(TRIM(IFERROR(INDEX($A552:$Y552,MATCH(Lists!$J$4,$A$1:$Y$1,0)),"")&amp;"")="0","",TRIM(IFERROR(INDEX($A552:$Y552,MATCH(Lists!$J$4,$A$1:$Y$1,0)),"")&amp;"")),"")&lt;&gt;"",LOWER(IFERROR(IF(TRIM(IFERROR(INDEX($A552:$Y552,MATCH(Lists!$J$4,$A$1:$Y$1,0)),"")&amp;"")="0","",TRIM(IFERROR(INDEX($A552:$Y552,MATCH(Lists!$J$4,$A$1:$Y$1,0)),"")&amp;"")),"")),IF(IFERROR(IF(TRIM(IFERROR(INDEX($A552:$Y552,MATCH(Lists!$J$5,$A$1:$Y$1,0)),"")&amp;"")="0","",TRIM(IFERROR(INDEX($A552:$Y552,MATCH(Lists!$J$5,$A$1:$Y$1,0)),"")&amp;"")),"")&lt;&gt;"",IFERROR(IF(TRIM(IFERROR(INDEX($A552:$Y552,MATCH(Lists!$J$5,$A$1:$Y$1,0)),"")&amp;"")="0","",TRIM(IFERROR(INDEX($A552:$Y552,MATCH(Lists!$J$5,$A$1:$Y$1,0)),"")&amp;"")),""),"(unknown)")))</f>
        <v/>
      </c>
      <c r="AF552" s="22">
        <f>IF(AE552="","",IF(IFERROR(IF(TRIM(IFERROR(INDEX($A552:$Y552,MATCH(Lists!$J$6,$A$1:$Y$1,0)),"")&amp;"")="0","",TRIM(IFERROR(INDEX($A552:$Y552,MATCH(Lists!$J$6,$A$1:$Y$1,0)),"")&amp;"")),"")=Lists!$J$7,1,0))</f>
        <v/>
      </c>
      <c r="AG552" s="30">
        <f>IF(AE552="","",IFERROR(IF(ISNUMBER(IFERROR(INDEX($A552:$Y552,MATCH(Lists!$J$3,$A$1:$Y$1,0)),"")),INT(IFERROR(INDEX($A552:$Y552,MATCH(Lists!$J$3,$A$1:$Y$1,0)),"")),DATE(VALUE(LEFT(IFERROR(INDEX($A552:$Y552,MATCH(Lists!$J$3,$A$1:$Y$1,0)),""),4)),VALUE(MID(IFERROR(INDEX($A552:$Y552,MATCH(Lists!$J$3,$A$1:$Y$1,0)),""),6,2)),VALUE(MID(IFERROR(INDEX($A552:$Y552,MATCH(Lists!$J$3,$A$1:$Y$1,0)),""),9,2)))),""))</f>
        <v/>
      </c>
      <c r="AH552" s="22">
        <f>IF(AE552="",0,1)</f>
        <v/>
      </c>
    </row>
    <row r="553">
      <c r="Z553" s="28" t="n"/>
      <c r="AA553" s="23" t="n"/>
      <c r="AB553" s="23" t="n"/>
      <c r="AC553" s="31" t="n"/>
      <c r="AD553" s="28" t="n"/>
      <c r="AE553" s="22">
        <f>IF(COUNTA($A553:$Y553)=0,"",IF(IFERROR(IF(TRIM(IFERROR(INDEX($A553:$Y553,MATCH(Lists!$J$4,$A$1:$Y$1,0)),"")&amp;"")="0","",TRIM(IFERROR(INDEX($A553:$Y553,MATCH(Lists!$J$4,$A$1:$Y$1,0)),"")&amp;"")),"")&lt;&gt;"",LOWER(IFERROR(IF(TRIM(IFERROR(INDEX($A553:$Y553,MATCH(Lists!$J$4,$A$1:$Y$1,0)),"")&amp;"")="0","",TRIM(IFERROR(INDEX($A553:$Y553,MATCH(Lists!$J$4,$A$1:$Y$1,0)),"")&amp;"")),"")),IF(IFERROR(IF(TRIM(IFERROR(INDEX($A553:$Y553,MATCH(Lists!$J$5,$A$1:$Y$1,0)),"")&amp;"")="0","",TRIM(IFERROR(INDEX($A553:$Y553,MATCH(Lists!$J$5,$A$1:$Y$1,0)),"")&amp;"")),"")&lt;&gt;"",IFERROR(IF(TRIM(IFERROR(INDEX($A553:$Y553,MATCH(Lists!$J$5,$A$1:$Y$1,0)),"")&amp;"")="0","",TRIM(IFERROR(INDEX($A553:$Y553,MATCH(Lists!$J$5,$A$1:$Y$1,0)),"")&amp;"")),""),"(unknown)")))</f>
        <v/>
      </c>
      <c r="AF553" s="22">
        <f>IF(AE553="","",IF(IFERROR(IF(TRIM(IFERROR(INDEX($A553:$Y553,MATCH(Lists!$J$6,$A$1:$Y$1,0)),"")&amp;"")="0","",TRIM(IFERROR(INDEX($A553:$Y553,MATCH(Lists!$J$6,$A$1:$Y$1,0)),"")&amp;"")),"")=Lists!$J$7,1,0))</f>
        <v/>
      </c>
      <c r="AG553" s="30">
        <f>IF(AE553="","",IFERROR(IF(ISNUMBER(IFERROR(INDEX($A553:$Y553,MATCH(Lists!$J$3,$A$1:$Y$1,0)),"")),INT(IFERROR(INDEX($A553:$Y553,MATCH(Lists!$J$3,$A$1:$Y$1,0)),"")),DATE(VALUE(LEFT(IFERROR(INDEX($A553:$Y553,MATCH(Lists!$J$3,$A$1:$Y$1,0)),""),4)),VALUE(MID(IFERROR(INDEX($A553:$Y553,MATCH(Lists!$J$3,$A$1:$Y$1,0)),""),6,2)),VALUE(MID(IFERROR(INDEX($A553:$Y553,MATCH(Lists!$J$3,$A$1:$Y$1,0)),""),9,2)))),""))</f>
        <v/>
      </c>
      <c r="AH553" s="22">
        <f>IF(AE553="",0,1)</f>
        <v/>
      </c>
    </row>
    <row r="554">
      <c r="Z554" s="28" t="n"/>
      <c r="AA554" s="23" t="n"/>
      <c r="AB554" s="23" t="n"/>
      <c r="AC554" s="31" t="n"/>
      <c r="AD554" s="28" t="n"/>
      <c r="AE554" s="22">
        <f>IF(COUNTA($A554:$Y554)=0,"",IF(IFERROR(IF(TRIM(IFERROR(INDEX($A554:$Y554,MATCH(Lists!$J$4,$A$1:$Y$1,0)),"")&amp;"")="0","",TRIM(IFERROR(INDEX($A554:$Y554,MATCH(Lists!$J$4,$A$1:$Y$1,0)),"")&amp;"")),"")&lt;&gt;"",LOWER(IFERROR(IF(TRIM(IFERROR(INDEX($A554:$Y554,MATCH(Lists!$J$4,$A$1:$Y$1,0)),"")&amp;"")="0","",TRIM(IFERROR(INDEX($A554:$Y554,MATCH(Lists!$J$4,$A$1:$Y$1,0)),"")&amp;"")),"")),IF(IFERROR(IF(TRIM(IFERROR(INDEX($A554:$Y554,MATCH(Lists!$J$5,$A$1:$Y$1,0)),"")&amp;"")="0","",TRIM(IFERROR(INDEX($A554:$Y554,MATCH(Lists!$J$5,$A$1:$Y$1,0)),"")&amp;"")),"")&lt;&gt;"",IFERROR(IF(TRIM(IFERROR(INDEX($A554:$Y554,MATCH(Lists!$J$5,$A$1:$Y$1,0)),"")&amp;"")="0","",TRIM(IFERROR(INDEX($A554:$Y554,MATCH(Lists!$J$5,$A$1:$Y$1,0)),"")&amp;"")),""),"(unknown)")))</f>
        <v/>
      </c>
      <c r="AF554" s="22">
        <f>IF(AE554="","",IF(IFERROR(IF(TRIM(IFERROR(INDEX($A554:$Y554,MATCH(Lists!$J$6,$A$1:$Y$1,0)),"")&amp;"")="0","",TRIM(IFERROR(INDEX($A554:$Y554,MATCH(Lists!$J$6,$A$1:$Y$1,0)),"")&amp;"")),"")=Lists!$J$7,1,0))</f>
        <v/>
      </c>
      <c r="AG554" s="30">
        <f>IF(AE554="","",IFERROR(IF(ISNUMBER(IFERROR(INDEX($A554:$Y554,MATCH(Lists!$J$3,$A$1:$Y$1,0)),"")),INT(IFERROR(INDEX($A554:$Y554,MATCH(Lists!$J$3,$A$1:$Y$1,0)),"")),DATE(VALUE(LEFT(IFERROR(INDEX($A554:$Y554,MATCH(Lists!$J$3,$A$1:$Y$1,0)),""),4)),VALUE(MID(IFERROR(INDEX($A554:$Y554,MATCH(Lists!$J$3,$A$1:$Y$1,0)),""),6,2)),VALUE(MID(IFERROR(INDEX($A554:$Y554,MATCH(Lists!$J$3,$A$1:$Y$1,0)),""),9,2)))),""))</f>
        <v/>
      </c>
      <c r="AH554" s="22">
        <f>IF(AE554="",0,1)</f>
        <v/>
      </c>
    </row>
    <row r="555">
      <c r="Z555" s="28" t="n"/>
      <c r="AA555" s="23" t="n"/>
      <c r="AB555" s="23" t="n"/>
      <c r="AC555" s="31" t="n"/>
      <c r="AD555" s="28" t="n"/>
      <c r="AE555" s="22">
        <f>IF(COUNTA($A555:$Y555)=0,"",IF(IFERROR(IF(TRIM(IFERROR(INDEX($A555:$Y555,MATCH(Lists!$J$4,$A$1:$Y$1,0)),"")&amp;"")="0","",TRIM(IFERROR(INDEX($A555:$Y555,MATCH(Lists!$J$4,$A$1:$Y$1,0)),"")&amp;"")),"")&lt;&gt;"",LOWER(IFERROR(IF(TRIM(IFERROR(INDEX($A555:$Y555,MATCH(Lists!$J$4,$A$1:$Y$1,0)),"")&amp;"")="0","",TRIM(IFERROR(INDEX($A555:$Y555,MATCH(Lists!$J$4,$A$1:$Y$1,0)),"")&amp;"")),"")),IF(IFERROR(IF(TRIM(IFERROR(INDEX($A555:$Y555,MATCH(Lists!$J$5,$A$1:$Y$1,0)),"")&amp;"")="0","",TRIM(IFERROR(INDEX($A555:$Y555,MATCH(Lists!$J$5,$A$1:$Y$1,0)),"")&amp;"")),"")&lt;&gt;"",IFERROR(IF(TRIM(IFERROR(INDEX($A555:$Y555,MATCH(Lists!$J$5,$A$1:$Y$1,0)),"")&amp;"")="0","",TRIM(IFERROR(INDEX($A555:$Y555,MATCH(Lists!$J$5,$A$1:$Y$1,0)),"")&amp;"")),""),"(unknown)")))</f>
        <v/>
      </c>
      <c r="AF555" s="22">
        <f>IF(AE555="","",IF(IFERROR(IF(TRIM(IFERROR(INDEX($A555:$Y555,MATCH(Lists!$J$6,$A$1:$Y$1,0)),"")&amp;"")="0","",TRIM(IFERROR(INDEX($A555:$Y555,MATCH(Lists!$J$6,$A$1:$Y$1,0)),"")&amp;"")),"")=Lists!$J$7,1,0))</f>
        <v/>
      </c>
      <c r="AG555" s="30">
        <f>IF(AE555="","",IFERROR(IF(ISNUMBER(IFERROR(INDEX($A555:$Y555,MATCH(Lists!$J$3,$A$1:$Y$1,0)),"")),INT(IFERROR(INDEX($A555:$Y555,MATCH(Lists!$J$3,$A$1:$Y$1,0)),"")),DATE(VALUE(LEFT(IFERROR(INDEX($A555:$Y555,MATCH(Lists!$J$3,$A$1:$Y$1,0)),""),4)),VALUE(MID(IFERROR(INDEX($A555:$Y555,MATCH(Lists!$J$3,$A$1:$Y$1,0)),""),6,2)),VALUE(MID(IFERROR(INDEX($A555:$Y555,MATCH(Lists!$J$3,$A$1:$Y$1,0)),""),9,2)))),""))</f>
        <v/>
      </c>
      <c r="AH555" s="22">
        <f>IF(AE555="",0,1)</f>
        <v/>
      </c>
    </row>
    <row r="556">
      <c r="Z556" s="28" t="n"/>
      <c r="AA556" s="23" t="n"/>
      <c r="AB556" s="23" t="n"/>
      <c r="AC556" s="31" t="n"/>
      <c r="AD556" s="28" t="n"/>
      <c r="AE556" s="22">
        <f>IF(COUNTA($A556:$Y556)=0,"",IF(IFERROR(IF(TRIM(IFERROR(INDEX($A556:$Y556,MATCH(Lists!$J$4,$A$1:$Y$1,0)),"")&amp;"")="0","",TRIM(IFERROR(INDEX($A556:$Y556,MATCH(Lists!$J$4,$A$1:$Y$1,0)),"")&amp;"")),"")&lt;&gt;"",LOWER(IFERROR(IF(TRIM(IFERROR(INDEX($A556:$Y556,MATCH(Lists!$J$4,$A$1:$Y$1,0)),"")&amp;"")="0","",TRIM(IFERROR(INDEX($A556:$Y556,MATCH(Lists!$J$4,$A$1:$Y$1,0)),"")&amp;"")),"")),IF(IFERROR(IF(TRIM(IFERROR(INDEX($A556:$Y556,MATCH(Lists!$J$5,$A$1:$Y$1,0)),"")&amp;"")="0","",TRIM(IFERROR(INDEX($A556:$Y556,MATCH(Lists!$J$5,$A$1:$Y$1,0)),"")&amp;"")),"")&lt;&gt;"",IFERROR(IF(TRIM(IFERROR(INDEX($A556:$Y556,MATCH(Lists!$J$5,$A$1:$Y$1,0)),"")&amp;"")="0","",TRIM(IFERROR(INDEX($A556:$Y556,MATCH(Lists!$J$5,$A$1:$Y$1,0)),"")&amp;"")),""),"(unknown)")))</f>
        <v/>
      </c>
      <c r="AF556" s="22">
        <f>IF(AE556="","",IF(IFERROR(IF(TRIM(IFERROR(INDEX($A556:$Y556,MATCH(Lists!$J$6,$A$1:$Y$1,0)),"")&amp;"")="0","",TRIM(IFERROR(INDEX($A556:$Y556,MATCH(Lists!$J$6,$A$1:$Y$1,0)),"")&amp;"")),"")=Lists!$J$7,1,0))</f>
        <v/>
      </c>
      <c r="AG556" s="30">
        <f>IF(AE556="","",IFERROR(IF(ISNUMBER(IFERROR(INDEX($A556:$Y556,MATCH(Lists!$J$3,$A$1:$Y$1,0)),"")),INT(IFERROR(INDEX($A556:$Y556,MATCH(Lists!$J$3,$A$1:$Y$1,0)),"")),DATE(VALUE(LEFT(IFERROR(INDEX($A556:$Y556,MATCH(Lists!$J$3,$A$1:$Y$1,0)),""),4)),VALUE(MID(IFERROR(INDEX($A556:$Y556,MATCH(Lists!$J$3,$A$1:$Y$1,0)),""),6,2)),VALUE(MID(IFERROR(INDEX($A556:$Y556,MATCH(Lists!$J$3,$A$1:$Y$1,0)),""),9,2)))),""))</f>
        <v/>
      </c>
      <c r="AH556" s="22">
        <f>IF(AE556="",0,1)</f>
        <v/>
      </c>
    </row>
    <row r="557">
      <c r="Z557" s="28" t="n"/>
      <c r="AA557" s="23" t="n"/>
      <c r="AB557" s="23" t="n"/>
      <c r="AC557" s="31" t="n"/>
      <c r="AD557" s="28" t="n"/>
      <c r="AE557" s="22">
        <f>IF(COUNTA($A557:$Y557)=0,"",IF(IFERROR(IF(TRIM(IFERROR(INDEX($A557:$Y557,MATCH(Lists!$J$4,$A$1:$Y$1,0)),"")&amp;"")="0","",TRIM(IFERROR(INDEX($A557:$Y557,MATCH(Lists!$J$4,$A$1:$Y$1,0)),"")&amp;"")),"")&lt;&gt;"",LOWER(IFERROR(IF(TRIM(IFERROR(INDEX($A557:$Y557,MATCH(Lists!$J$4,$A$1:$Y$1,0)),"")&amp;"")="0","",TRIM(IFERROR(INDEX($A557:$Y557,MATCH(Lists!$J$4,$A$1:$Y$1,0)),"")&amp;"")),"")),IF(IFERROR(IF(TRIM(IFERROR(INDEX($A557:$Y557,MATCH(Lists!$J$5,$A$1:$Y$1,0)),"")&amp;"")="0","",TRIM(IFERROR(INDEX($A557:$Y557,MATCH(Lists!$J$5,$A$1:$Y$1,0)),"")&amp;"")),"")&lt;&gt;"",IFERROR(IF(TRIM(IFERROR(INDEX($A557:$Y557,MATCH(Lists!$J$5,$A$1:$Y$1,0)),"")&amp;"")="0","",TRIM(IFERROR(INDEX($A557:$Y557,MATCH(Lists!$J$5,$A$1:$Y$1,0)),"")&amp;"")),""),"(unknown)")))</f>
        <v/>
      </c>
      <c r="AF557" s="22">
        <f>IF(AE557="","",IF(IFERROR(IF(TRIM(IFERROR(INDEX($A557:$Y557,MATCH(Lists!$J$6,$A$1:$Y$1,0)),"")&amp;"")="0","",TRIM(IFERROR(INDEX($A557:$Y557,MATCH(Lists!$J$6,$A$1:$Y$1,0)),"")&amp;"")),"")=Lists!$J$7,1,0))</f>
        <v/>
      </c>
      <c r="AG557" s="30">
        <f>IF(AE557="","",IFERROR(IF(ISNUMBER(IFERROR(INDEX($A557:$Y557,MATCH(Lists!$J$3,$A$1:$Y$1,0)),"")),INT(IFERROR(INDEX($A557:$Y557,MATCH(Lists!$J$3,$A$1:$Y$1,0)),"")),DATE(VALUE(LEFT(IFERROR(INDEX($A557:$Y557,MATCH(Lists!$J$3,$A$1:$Y$1,0)),""),4)),VALUE(MID(IFERROR(INDEX($A557:$Y557,MATCH(Lists!$J$3,$A$1:$Y$1,0)),""),6,2)),VALUE(MID(IFERROR(INDEX($A557:$Y557,MATCH(Lists!$J$3,$A$1:$Y$1,0)),""),9,2)))),""))</f>
        <v/>
      </c>
      <c r="AH557" s="22">
        <f>IF(AE557="",0,1)</f>
        <v/>
      </c>
    </row>
    <row r="558">
      <c r="Z558" s="28" t="n"/>
      <c r="AA558" s="23" t="n"/>
      <c r="AB558" s="23" t="n"/>
      <c r="AC558" s="31" t="n"/>
      <c r="AD558" s="28" t="n"/>
      <c r="AE558" s="22">
        <f>IF(COUNTA($A558:$Y558)=0,"",IF(IFERROR(IF(TRIM(IFERROR(INDEX($A558:$Y558,MATCH(Lists!$J$4,$A$1:$Y$1,0)),"")&amp;"")="0","",TRIM(IFERROR(INDEX($A558:$Y558,MATCH(Lists!$J$4,$A$1:$Y$1,0)),"")&amp;"")),"")&lt;&gt;"",LOWER(IFERROR(IF(TRIM(IFERROR(INDEX($A558:$Y558,MATCH(Lists!$J$4,$A$1:$Y$1,0)),"")&amp;"")="0","",TRIM(IFERROR(INDEX($A558:$Y558,MATCH(Lists!$J$4,$A$1:$Y$1,0)),"")&amp;"")),"")),IF(IFERROR(IF(TRIM(IFERROR(INDEX($A558:$Y558,MATCH(Lists!$J$5,$A$1:$Y$1,0)),"")&amp;"")="0","",TRIM(IFERROR(INDEX($A558:$Y558,MATCH(Lists!$J$5,$A$1:$Y$1,0)),"")&amp;"")),"")&lt;&gt;"",IFERROR(IF(TRIM(IFERROR(INDEX($A558:$Y558,MATCH(Lists!$J$5,$A$1:$Y$1,0)),"")&amp;"")="0","",TRIM(IFERROR(INDEX($A558:$Y558,MATCH(Lists!$J$5,$A$1:$Y$1,0)),"")&amp;"")),""),"(unknown)")))</f>
        <v/>
      </c>
      <c r="AF558" s="22">
        <f>IF(AE558="","",IF(IFERROR(IF(TRIM(IFERROR(INDEX($A558:$Y558,MATCH(Lists!$J$6,$A$1:$Y$1,0)),"")&amp;"")="0","",TRIM(IFERROR(INDEX($A558:$Y558,MATCH(Lists!$J$6,$A$1:$Y$1,0)),"")&amp;"")),"")=Lists!$J$7,1,0))</f>
        <v/>
      </c>
      <c r="AG558" s="30">
        <f>IF(AE558="","",IFERROR(IF(ISNUMBER(IFERROR(INDEX($A558:$Y558,MATCH(Lists!$J$3,$A$1:$Y$1,0)),"")),INT(IFERROR(INDEX($A558:$Y558,MATCH(Lists!$J$3,$A$1:$Y$1,0)),"")),DATE(VALUE(LEFT(IFERROR(INDEX($A558:$Y558,MATCH(Lists!$J$3,$A$1:$Y$1,0)),""),4)),VALUE(MID(IFERROR(INDEX($A558:$Y558,MATCH(Lists!$J$3,$A$1:$Y$1,0)),""),6,2)),VALUE(MID(IFERROR(INDEX($A558:$Y558,MATCH(Lists!$J$3,$A$1:$Y$1,0)),""),9,2)))),""))</f>
        <v/>
      </c>
      <c r="AH558" s="22">
        <f>IF(AE558="",0,1)</f>
        <v/>
      </c>
    </row>
    <row r="559">
      <c r="Z559" s="28" t="n"/>
      <c r="AA559" s="23" t="n"/>
      <c r="AB559" s="23" t="n"/>
      <c r="AC559" s="31" t="n"/>
      <c r="AD559" s="28" t="n"/>
      <c r="AE559" s="22">
        <f>IF(COUNTA($A559:$Y559)=0,"",IF(IFERROR(IF(TRIM(IFERROR(INDEX($A559:$Y559,MATCH(Lists!$J$4,$A$1:$Y$1,0)),"")&amp;"")="0","",TRIM(IFERROR(INDEX($A559:$Y559,MATCH(Lists!$J$4,$A$1:$Y$1,0)),"")&amp;"")),"")&lt;&gt;"",LOWER(IFERROR(IF(TRIM(IFERROR(INDEX($A559:$Y559,MATCH(Lists!$J$4,$A$1:$Y$1,0)),"")&amp;"")="0","",TRIM(IFERROR(INDEX($A559:$Y559,MATCH(Lists!$J$4,$A$1:$Y$1,0)),"")&amp;"")),"")),IF(IFERROR(IF(TRIM(IFERROR(INDEX($A559:$Y559,MATCH(Lists!$J$5,$A$1:$Y$1,0)),"")&amp;"")="0","",TRIM(IFERROR(INDEX($A559:$Y559,MATCH(Lists!$J$5,$A$1:$Y$1,0)),"")&amp;"")),"")&lt;&gt;"",IFERROR(IF(TRIM(IFERROR(INDEX($A559:$Y559,MATCH(Lists!$J$5,$A$1:$Y$1,0)),"")&amp;"")="0","",TRIM(IFERROR(INDEX($A559:$Y559,MATCH(Lists!$J$5,$A$1:$Y$1,0)),"")&amp;"")),""),"(unknown)")))</f>
        <v/>
      </c>
      <c r="AF559" s="22">
        <f>IF(AE559="","",IF(IFERROR(IF(TRIM(IFERROR(INDEX($A559:$Y559,MATCH(Lists!$J$6,$A$1:$Y$1,0)),"")&amp;"")="0","",TRIM(IFERROR(INDEX($A559:$Y559,MATCH(Lists!$J$6,$A$1:$Y$1,0)),"")&amp;"")),"")=Lists!$J$7,1,0))</f>
        <v/>
      </c>
      <c r="AG559" s="30">
        <f>IF(AE559="","",IFERROR(IF(ISNUMBER(IFERROR(INDEX($A559:$Y559,MATCH(Lists!$J$3,$A$1:$Y$1,0)),"")),INT(IFERROR(INDEX($A559:$Y559,MATCH(Lists!$J$3,$A$1:$Y$1,0)),"")),DATE(VALUE(LEFT(IFERROR(INDEX($A559:$Y559,MATCH(Lists!$J$3,$A$1:$Y$1,0)),""),4)),VALUE(MID(IFERROR(INDEX($A559:$Y559,MATCH(Lists!$J$3,$A$1:$Y$1,0)),""),6,2)),VALUE(MID(IFERROR(INDEX($A559:$Y559,MATCH(Lists!$J$3,$A$1:$Y$1,0)),""),9,2)))),""))</f>
        <v/>
      </c>
      <c r="AH559" s="22">
        <f>IF(AE559="",0,1)</f>
        <v/>
      </c>
    </row>
    <row r="560">
      <c r="Z560" s="28" t="n"/>
      <c r="AA560" s="23" t="n"/>
      <c r="AB560" s="23" t="n"/>
      <c r="AC560" s="31" t="n"/>
      <c r="AD560" s="28" t="n"/>
      <c r="AE560" s="22">
        <f>IF(COUNTA($A560:$Y560)=0,"",IF(IFERROR(IF(TRIM(IFERROR(INDEX($A560:$Y560,MATCH(Lists!$J$4,$A$1:$Y$1,0)),"")&amp;"")="0","",TRIM(IFERROR(INDEX($A560:$Y560,MATCH(Lists!$J$4,$A$1:$Y$1,0)),"")&amp;"")),"")&lt;&gt;"",LOWER(IFERROR(IF(TRIM(IFERROR(INDEX($A560:$Y560,MATCH(Lists!$J$4,$A$1:$Y$1,0)),"")&amp;"")="0","",TRIM(IFERROR(INDEX($A560:$Y560,MATCH(Lists!$J$4,$A$1:$Y$1,0)),"")&amp;"")),"")),IF(IFERROR(IF(TRIM(IFERROR(INDEX($A560:$Y560,MATCH(Lists!$J$5,$A$1:$Y$1,0)),"")&amp;"")="0","",TRIM(IFERROR(INDEX($A560:$Y560,MATCH(Lists!$J$5,$A$1:$Y$1,0)),"")&amp;"")),"")&lt;&gt;"",IFERROR(IF(TRIM(IFERROR(INDEX($A560:$Y560,MATCH(Lists!$J$5,$A$1:$Y$1,0)),"")&amp;"")="0","",TRIM(IFERROR(INDEX($A560:$Y560,MATCH(Lists!$J$5,$A$1:$Y$1,0)),"")&amp;"")),""),"(unknown)")))</f>
        <v/>
      </c>
      <c r="AF560" s="22">
        <f>IF(AE560="","",IF(IFERROR(IF(TRIM(IFERROR(INDEX($A560:$Y560,MATCH(Lists!$J$6,$A$1:$Y$1,0)),"")&amp;"")="0","",TRIM(IFERROR(INDEX($A560:$Y560,MATCH(Lists!$J$6,$A$1:$Y$1,0)),"")&amp;"")),"")=Lists!$J$7,1,0))</f>
        <v/>
      </c>
      <c r="AG560" s="30">
        <f>IF(AE560="","",IFERROR(IF(ISNUMBER(IFERROR(INDEX($A560:$Y560,MATCH(Lists!$J$3,$A$1:$Y$1,0)),"")),INT(IFERROR(INDEX($A560:$Y560,MATCH(Lists!$J$3,$A$1:$Y$1,0)),"")),DATE(VALUE(LEFT(IFERROR(INDEX($A560:$Y560,MATCH(Lists!$J$3,$A$1:$Y$1,0)),""),4)),VALUE(MID(IFERROR(INDEX($A560:$Y560,MATCH(Lists!$J$3,$A$1:$Y$1,0)),""),6,2)),VALUE(MID(IFERROR(INDEX($A560:$Y560,MATCH(Lists!$J$3,$A$1:$Y$1,0)),""),9,2)))),""))</f>
        <v/>
      </c>
      <c r="AH560" s="22">
        <f>IF(AE560="",0,1)</f>
        <v/>
      </c>
    </row>
    <row r="561">
      <c r="Z561" s="28" t="n"/>
      <c r="AA561" s="23" t="n"/>
      <c r="AB561" s="23" t="n"/>
      <c r="AC561" s="31" t="n"/>
      <c r="AD561" s="28" t="n"/>
      <c r="AE561" s="22">
        <f>IF(COUNTA($A561:$Y561)=0,"",IF(IFERROR(IF(TRIM(IFERROR(INDEX($A561:$Y561,MATCH(Lists!$J$4,$A$1:$Y$1,0)),"")&amp;"")="0","",TRIM(IFERROR(INDEX($A561:$Y561,MATCH(Lists!$J$4,$A$1:$Y$1,0)),"")&amp;"")),"")&lt;&gt;"",LOWER(IFERROR(IF(TRIM(IFERROR(INDEX($A561:$Y561,MATCH(Lists!$J$4,$A$1:$Y$1,0)),"")&amp;"")="0","",TRIM(IFERROR(INDEX($A561:$Y561,MATCH(Lists!$J$4,$A$1:$Y$1,0)),"")&amp;"")),"")),IF(IFERROR(IF(TRIM(IFERROR(INDEX($A561:$Y561,MATCH(Lists!$J$5,$A$1:$Y$1,0)),"")&amp;"")="0","",TRIM(IFERROR(INDEX($A561:$Y561,MATCH(Lists!$J$5,$A$1:$Y$1,0)),"")&amp;"")),"")&lt;&gt;"",IFERROR(IF(TRIM(IFERROR(INDEX($A561:$Y561,MATCH(Lists!$J$5,$A$1:$Y$1,0)),"")&amp;"")="0","",TRIM(IFERROR(INDEX($A561:$Y561,MATCH(Lists!$J$5,$A$1:$Y$1,0)),"")&amp;"")),""),"(unknown)")))</f>
        <v/>
      </c>
      <c r="AF561" s="22">
        <f>IF(AE561="","",IF(IFERROR(IF(TRIM(IFERROR(INDEX($A561:$Y561,MATCH(Lists!$J$6,$A$1:$Y$1,0)),"")&amp;"")="0","",TRIM(IFERROR(INDEX($A561:$Y561,MATCH(Lists!$J$6,$A$1:$Y$1,0)),"")&amp;"")),"")=Lists!$J$7,1,0))</f>
        <v/>
      </c>
      <c r="AG561" s="30">
        <f>IF(AE561="","",IFERROR(IF(ISNUMBER(IFERROR(INDEX($A561:$Y561,MATCH(Lists!$J$3,$A$1:$Y$1,0)),"")),INT(IFERROR(INDEX($A561:$Y561,MATCH(Lists!$J$3,$A$1:$Y$1,0)),"")),DATE(VALUE(LEFT(IFERROR(INDEX($A561:$Y561,MATCH(Lists!$J$3,$A$1:$Y$1,0)),""),4)),VALUE(MID(IFERROR(INDEX($A561:$Y561,MATCH(Lists!$J$3,$A$1:$Y$1,0)),""),6,2)),VALUE(MID(IFERROR(INDEX($A561:$Y561,MATCH(Lists!$J$3,$A$1:$Y$1,0)),""),9,2)))),""))</f>
        <v/>
      </c>
      <c r="AH561" s="22">
        <f>IF(AE561="",0,1)</f>
        <v/>
      </c>
    </row>
    <row r="562">
      <c r="Z562" s="28" t="n"/>
      <c r="AA562" s="23" t="n"/>
      <c r="AB562" s="23" t="n"/>
      <c r="AC562" s="31" t="n"/>
      <c r="AD562" s="28" t="n"/>
      <c r="AE562" s="22">
        <f>IF(COUNTA($A562:$Y562)=0,"",IF(IFERROR(IF(TRIM(IFERROR(INDEX($A562:$Y562,MATCH(Lists!$J$4,$A$1:$Y$1,0)),"")&amp;"")="0","",TRIM(IFERROR(INDEX($A562:$Y562,MATCH(Lists!$J$4,$A$1:$Y$1,0)),"")&amp;"")),"")&lt;&gt;"",LOWER(IFERROR(IF(TRIM(IFERROR(INDEX($A562:$Y562,MATCH(Lists!$J$4,$A$1:$Y$1,0)),"")&amp;"")="0","",TRIM(IFERROR(INDEX($A562:$Y562,MATCH(Lists!$J$4,$A$1:$Y$1,0)),"")&amp;"")),"")),IF(IFERROR(IF(TRIM(IFERROR(INDEX($A562:$Y562,MATCH(Lists!$J$5,$A$1:$Y$1,0)),"")&amp;"")="0","",TRIM(IFERROR(INDEX($A562:$Y562,MATCH(Lists!$J$5,$A$1:$Y$1,0)),"")&amp;"")),"")&lt;&gt;"",IFERROR(IF(TRIM(IFERROR(INDEX($A562:$Y562,MATCH(Lists!$J$5,$A$1:$Y$1,0)),"")&amp;"")="0","",TRIM(IFERROR(INDEX($A562:$Y562,MATCH(Lists!$J$5,$A$1:$Y$1,0)),"")&amp;"")),""),"(unknown)")))</f>
        <v/>
      </c>
      <c r="AF562" s="22">
        <f>IF(AE562="","",IF(IFERROR(IF(TRIM(IFERROR(INDEX($A562:$Y562,MATCH(Lists!$J$6,$A$1:$Y$1,0)),"")&amp;"")="0","",TRIM(IFERROR(INDEX($A562:$Y562,MATCH(Lists!$J$6,$A$1:$Y$1,0)),"")&amp;"")),"")=Lists!$J$7,1,0))</f>
        <v/>
      </c>
      <c r="AG562" s="30">
        <f>IF(AE562="","",IFERROR(IF(ISNUMBER(IFERROR(INDEX($A562:$Y562,MATCH(Lists!$J$3,$A$1:$Y$1,0)),"")),INT(IFERROR(INDEX($A562:$Y562,MATCH(Lists!$J$3,$A$1:$Y$1,0)),"")),DATE(VALUE(LEFT(IFERROR(INDEX($A562:$Y562,MATCH(Lists!$J$3,$A$1:$Y$1,0)),""),4)),VALUE(MID(IFERROR(INDEX($A562:$Y562,MATCH(Lists!$J$3,$A$1:$Y$1,0)),""),6,2)),VALUE(MID(IFERROR(INDEX($A562:$Y562,MATCH(Lists!$J$3,$A$1:$Y$1,0)),""),9,2)))),""))</f>
        <v/>
      </c>
      <c r="AH562" s="22">
        <f>IF(AE562="",0,1)</f>
        <v/>
      </c>
    </row>
    <row r="563">
      <c r="Z563" s="28" t="n"/>
      <c r="AA563" s="23" t="n"/>
      <c r="AB563" s="23" t="n"/>
      <c r="AC563" s="31" t="n"/>
      <c r="AD563" s="28" t="n"/>
      <c r="AE563" s="22">
        <f>IF(COUNTA($A563:$Y563)=0,"",IF(IFERROR(IF(TRIM(IFERROR(INDEX($A563:$Y563,MATCH(Lists!$J$4,$A$1:$Y$1,0)),"")&amp;"")="0","",TRIM(IFERROR(INDEX($A563:$Y563,MATCH(Lists!$J$4,$A$1:$Y$1,0)),"")&amp;"")),"")&lt;&gt;"",LOWER(IFERROR(IF(TRIM(IFERROR(INDEX($A563:$Y563,MATCH(Lists!$J$4,$A$1:$Y$1,0)),"")&amp;"")="0","",TRIM(IFERROR(INDEX($A563:$Y563,MATCH(Lists!$J$4,$A$1:$Y$1,0)),"")&amp;"")),"")),IF(IFERROR(IF(TRIM(IFERROR(INDEX($A563:$Y563,MATCH(Lists!$J$5,$A$1:$Y$1,0)),"")&amp;"")="0","",TRIM(IFERROR(INDEX($A563:$Y563,MATCH(Lists!$J$5,$A$1:$Y$1,0)),"")&amp;"")),"")&lt;&gt;"",IFERROR(IF(TRIM(IFERROR(INDEX($A563:$Y563,MATCH(Lists!$J$5,$A$1:$Y$1,0)),"")&amp;"")="0","",TRIM(IFERROR(INDEX($A563:$Y563,MATCH(Lists!$J$5,$A$1:$Y$1,0)),"")&amp;"")),""),"(unknown)")))</f>
        <v/>
      </c>
      <c r="AF563" s="22">
        <f>IF(AE563="","",IF(IFERROR(IF(TRIM(IFERROR(INDEX($A563:$Y563,MATCH(Lists!$J$6,$A$1:$Y$1,0)),"")&amp;"")="0","",TRIM(IFERROR(INDEX($A563:$Y563,MATCH(Lists!$J$6,$A$1:$Y$1,0)),"")&amp;"")),"")=Lists!$J$7,1,0))</f>
        <v/>
      </c>
      <c r="AG563" s="30">
        <f>IF(AE563="","",IFERROR(IF(ISNUMBER(IFERROR(INDEX($A563:$Y563,MATCH(Lists!$J$3,$A$1:$Y$1,0)),"")),INT(IFERROR(INDEX($A563:$Y563,MATCH(Lists!$J$3,$A$1:$Y$1,0)),"")),DATE(VALUE(LEFT(IFERROR(INDEX($A563:$Y563,MATCH(Lists!$J$3,$A$1:$Y$1,0)),""),4)),VALUE(MID(IFERROR(INDEX($A563:$Y563,MATCH(Lists!$J$3,$A$1:$Y$1,0)),""),6,2)),VALUE(MID(IFERROR(INDEX($A563:$Y563,MATCH(Lists!$J$3,$A$1:$Y$1,0)),""),9,2)))),""))</f>
        <v/>
      </c>
      <c r="AH563" s="22">
        <f>IF(AE563="",0,1)</f>
        <v/>
      </c>
    </row>
    <row r="564">
      <c r="Z564" s="28" t="n"/>
      <c r="AA564" s="23" t="n"/>
      <c r="AB564" s="23" t="n"/>
      <c r="AC564" s="31" t="n"/>
      <c r="AD564" s="28" t="n"/>
      <c r="AE564" s="22">
        <f>IF(COUNTA($A564:$Y564)=0,"",IF(IFERROR(IF(TRIM(IFERROR(INDEX($A564:$Y564,MATCH(Lists!$J$4,$A$1:$Y$1,0)),"")&amp;"")="0","",TRIM(IFERROR(INDEX($A564:$Y564,MATCH(Lists!$J$4,$A$1:$Y$1,0)),"")&amp;"")),"")&lt;&gt;"",LOWER(IFERROR(IF(TRIM(IFERROR(INDEX($A564:$Y564,MATCH(Lists!$J$4,$A$1:$Y$1,0)),"")&amp;"")="0","",TRIM(IFERROR(INDEX($A564:$Y564,MATCH(Lists!$J$4,$A$1:$Y$1,0)),"")&amp;"")),"")),IF(IFERROR(IF(TRIM(IFERROR(INDEX($A564:$Y564,MATCH(Lists!$J$5,$A$1:$Y$1,0)),"")&amp;"")="0","",TRIM(IFERROR(INDEX($A564:$Y564,MATCH(Lists!$J$5,$A$1:$Y$1,0)),"")&amp;"")),"")&lt;&gt;"",IFERROR(IF(TRIM(IFERROR(INDEX($A564:$Y564,MATCH(Lists!$J$5,$A$1:$Y$1,0)),"")&amp;"")="0","",TRIM(IFERROR(INDEX($A564:$Y564,MATCH(Lists!$J$5,$A$1:$Y$1,0)),"")&amp;"")),""),"(unknown)")))</f>
        <v/>
      </c>
      <c r="AF564" s="22">
        <f>IF(AE564="","",IF(IFERROR(IF(TRIM(IFERROR(INDEX($A564:$Y564,MATCH(Lists!$J$6,$A$1:$Y$1,0)),"")&amp;"")="0","",TRIM(IFERROR(INDEX($A564:$Y564,MATCH(Lists!$J$6,$A$1:$Y$1,0)),"")&amp;"")),"")=Lists!$J$7,1,0))</f>
        <v/>
      </c>
      <c r="AG564" s="30">
        <f>IF(AE564="","",IFERROR(IF(ISNUMBER(IFERROR(INDEX($A564:$Y564,MATCH(Lists!$J$3,$A$1:$Y$1,0)),"")),INT(IFERROR(INDEX($A564:$Y564,MATCH(Lists!$J$3,$A$1:$Y$1,0)),"")),DATE(VALUE(LEFT(IFERROR(INDEX($A564:$Y564,MATCH(Lists!$J$3,$A$1:$Y$1,0)),""),4)),VALUE(MID(IFERROR(INDEX($A564:$Y564,MATCH(Lists!$J$3,$A$1:$Y$1,0)),""),6,2)),VALUE(MID(IFERROR(INDEX($A564:$Y564,MATCH(Lists!$J$3,$A$1:$Y$1,0)),""),9,2)))),""))</f>
        <v/>
      </c>
      <c r="AH564" s="22">
        <f>IF(AE564="",0,1)</f>
        <v/>
      </c>
    </row>
    <row r="565">
      <c r="Z565" s="28" t="n"/>
      <c r="AA565" s="23" t="n"/>
      <c r="AB565" s="23" t="n"/>
      <c r="AC565" s="31" t="n"/>
      <c r="AD565" s="28" t="n"/>
      <c r="AE565" s="22">
        <f>IF(COUNTA($A565:$Y565)=0,"",IF(IFERROR(IF(TRIM(IFERROR(INDEX($A565:$Y565,MATCH(Lists!$J$4,$A$1:$Y$1,0)),"")&amp;"")="0","",TRIM(IFERROR(INDEX($A565:$Y565,MATCH(Lists!$J$4,$A$1:$Y$1,0)),"")&amp;"")),"")&lt;&gt;"",LOWER(IFERROR(IF(TRIM(IFERROR(INDEX($A565:$Y565,MATCH(Lists!$J$4,$A$1:$Y$1,0)),"")&amp;"")="0","",TRIM(IFERROR(INDEX($A565:$Y565,MATCH(Lists!$J$4,$A$1:$Y$1,0)),"")&amp;"")),"")),IF(IFERROR(IF(TRIM(IFERROR(INDEX($A565:$Y565,MATCH(Lists!$J$5,$A$1:$Y$1,0)),"")&amp;"")="0","",TRIM(IFERROR(INDEX($A565:$Y565,MATCH(Lists!$J$5,$A$1:$Y$1,0)),"")&amp;"")),"")&lt;&gt;"",IFERROR(IF(TRIM(IFERROR(INDEX($A565:$Y565,MATCH(Lists!$J$5,$A$1:$Y$1,0)),"")&amp;"")="0","",TRIM(IFERROR(INDEX($A565:$Y565,MATCH(Lists!$J$5,$A$1:$Y$1,0)),"")&amp;"")),""),"(unknown)")))</f>
        <v/>
      </c>
      <c r="AF565" s="22">
        <f>IF(AE565="","",IF(IFERROR(IF(TRIM(IFERROR(INDEX($A565:$Y565,MATCH(Lists!$J$6,$A$1:$Y$1,0)),"")&amp;"")="0","",TRIM(IFERROR(INDEX($A565:$Y565,MATCH(Lists!$J$6,$A$1:$Y$1,0)),"")&amp;"")),"")=Lists!$J$7,1,0))</f>
        <v/>
      </c>
      <c r="AG565" s="30">
        <f>IF(AE565="","",IFERROR(IF(ISNUMBER(IFERROR(INDEX($A565:$Y565,MATCH(Lists!$J$3,$A$1:$Y$1,0)),"")),INT(IFERROR(INDEX($A565:$Y565,MATCH(Lists!$J$3,$A$1:$Y$1,0)),"")),DATE(VALUE(LEFT(IFERROR(INDEX($A565:$Y565,MATCH(Lists!$J$3,$A$1:$Y$1,0)),""),4)),VALUE(MID(IFERROR(INDEX($A565:$Y565,MATCH(Lists!$J$3,$A$1:$Y$1,0)),""),6,2)),VALUE(MID(IFERROR(INDEX($A565:$Y565,MATCH(Lists!$J$3,$A$1:$Y$1,0)),""),9,2)))),""))</f>
        <v/>
      </c>
      <c r="AH565" s="22">
        <f>IF(AE565="",0,1)</f>
        <v/>
      </c>
    </row>
    <row r="566">
      <c r="Z566" s="28" t="n"/>
      <c r="AA566" s="23" t="n"/>
      <c r="AB566" s="23" t="n"/>
      <c r="AC566" s="31" t="n"/>
      <c r="AD566" s="28" t="n"/>
      <c r="AE566" s="22">
        <f>IF(COUNTA($A566:$Y566)=0,"",IF(IFERROR(IF(TRIM(IFERROR(INDEX($A566:$Y566,MATCH(Lists!$J$4,$A$1:$Y$1,0)),"")&amp;"")="0","",TRIM(IFERROR(INDEX($A566:$Y566,MATCH(Lists!$J$4,$A$1:$Y$1,0)),"")&amp;"")),"")&lt;&gt;"",LOWER(IFERROR(IF(TRIM(IFERROR(INDEX($A566:$Y566,MATCH(Lists!$J$4,$A$1:$Y$1,0)),"")&amp;"")="0","",TRIM(IFERROR(INDEX($A566:$Y566,MATCH(Lists!$J$4,$A$1:$Y$1,0)),"")&amp;"")),"")),IF(IFERROR(IF(TRIM(IFERROR(INDEX($A566:$Y566,MATCH(Lists!$J$5,$A$1:$Y$1,0)),"")&amp;"")="0","",TRIM(IFERROR(INDEX($A566:$Y566,MATCH(Lists!$J$5,$A$1:$Y$1,0)),"")&amp;"")),"")&lt;&gt;"",IFERROR(IF(TRIM(IFERROR(INDEX($A566:$Y566,MATCH(Lists!$J$5,$A$1:$Y$1,0)),"")&amp;"")="0","",TRIM(IFERROR(INDEX($A566:$Y566,MATCH(Lists!$J$5,$A$1:$Y$1,0)),"")&amp;"")),""),"(unknown)")))</f>
        <v/>
      </c>
      <c r="AF566" s="22">
        <f>IF(AE566="","",IF(IFERROR(IF(TRIM(IFERROR(INDEX($A566:$Y566,MATCH(Lists!$J$6,$A$1:$Y$1,0)),"")&amp;"")="0","",TRIM(IFERROR(INDEX($A566:$Y566,MATCH(Lists!$J$6,$A$1:$Y$1,0)),"")&amp;"")),"")=Lists!$J$7,1,0))</f>
        <v/>
      </c>
      <c r="AG566" s="30">
        <f>IF(AE566="","",IFERROR(IF(ISNUMBER(IFERROR(INDEX($A566:$Y566,MATCH(Lists!$J$3,$A$1:$Y$1,0)),"")),INT(IFERROR(INDEX($A566:$Y566,MATCH(Lists!$J$3,$A$1:$Y$1,0)),"")),DATE(VALUE(LEFT(IFERROR(INDEX($A566:$Y566,MATCH(Lists!$J$3,$A$1:$Y$1,0)),""),4)),VALUE(MID(IFERROR(INDEX($A566:$Y566,MATCH(Lists!$J$3,$A$1:$Y$1,0)),""),6,2)),VALUE(MID(IFERROR(INDEX($A566:$Y566,MATCH(Lists!$J$3,$A$1:$Y$1,0)),""),9,2)))),""))</f>
        <v/>
      </c>
      <c r="AH566" s="22">
        <f>IF(AE566="",0,1)</f>
        <v/>
      </c>
    </row>
    <row r="567">
      <c r="Z567" s="28" t="n"/>
      <c r="AA567" s="23" t="n"/>
      <c r="AB567" s="23" t="n"/>
      <c r="AC567" s="31" t="n"/>
      <c r="AD567" s="28" t="n"/>
      <c r="AE567" s="22">
        <f>IF(COUNTA($A567:$Y567)=0,"",IF(IFERROR(IF(TRIM(IFERROR(INDEX($A567:$Y567,MATCH(Lists!$J$4,$A$1:$Y$1,0)),"")&amp;"")="0","",TRIM(IFERROR(INDEX($A567:$Y567,MATCH(Lists!$J$4,$A$1:$Y$1,0)),"")&amp;"")),"")&lt;&gt;"",LOWER(IFERROR(IF(TRIM(IFERROR(INDEX($A567:$Y567,MATCH(Lists!$J$4,$A$1:$Y$1,0)),"")&amp;"")="0","",TRIM(IFERROR(INDEX($A567:$Y567,MATCH(Lists!$J$4,$A$1:$Y$1,0)),"")&amp;"")),"")),IF(IFERROR(IF(TRIM(IFERROR(INDEX($A567:$Y567,MATCH(Lists!$J$5,$A$1:$Y$1,0)),"")&amp;"")="0","",TRIM(IFERROR(INDEX($A567:$Y567,MATCH(Lists!$J$5,$A$1:$Y$1,0)),"")&amp;"")),"")&lt;&gt;"",IFERROR(IF(TRIM(IFERROR(INDEX($A567:$Y567,MATCH(Lists!$J$5,$A$1:$Y$1,0)),"")&amp;"")="0","",TRIM(IFERROR(INDEX($A567:$Y567,MATCH(Lists!$J$5,$A$1:$Y$1,0)),"")&amp;"")),""),"(unknown)")))</f>
        <v/>
      </c>
      <c r="AF567" s="22">
        <f>IF(AE567="","",IF(IFERROR(IF(TRIM(IFERROR(INDEX($A567:$Y567,MATCH(Lists!$J$6,$A$1:$Y$1,0)),"")&amp;"")="0","",TRIM(IFERROR(INDEX($A567:$Y567,MATCH(Lists!$J$6,$A$1:$Y$1,0)),"")&amp;"")),"")=Lists!$J$7,1,0))</f>
        <v/>
      </c>
      <c r="AG567" s="30">
        <f>IF(AE567="","",IFERROR(IF(ISNUMBER(IFERROR(INDEX($A567:$Y567,MATCH(Lists!$J$3,$A$1:$Y$1,0)),"")),INT(IFERROR(INDEX($A567:$Y567,MATCH(Lists!$J$3,$A$1:$Y$1,0)),"")),DATE(VALUE(LEFT(IFERROR(INDEX($A567:$Y567,MATCH(Lists!$J$3,$A$1:$Y$1,0)),""),4)),VALUE(MID(IFERROR(INDEX($A567:$Y567,MATCH(Lists!$J$3,$A$1:$Y$1,0)),""),6,2)),VALUE(MID(IFERROR(INDEX($A567:$Y567,MATCH(Lists!$J$3,$A$1:$Y$1,0)),""),9,2)))),""))</f>
        <v/>
      </c>
      <c r="AH567" s="22">
        <f>IF(AE567="",0,1)</f>
        <v/>
      </c>
    </row>
    <row r="568">
      <c r="Z568" s="28" t="n"/>
      <c r="AA568" s="23" t="n"/>
      <c r="AB568" s="23" t="n"/>
      <c r="AC568" s="31" t="n"/>
      <c r="AD568" s="28" t="n"/>
      <c r="AE568" s="22">
        <f>IF(COUNTA($A568:$Y568)=0,"",IF(IFERROR(IF(TRIM(IFERROR(INDEX($A568:$Y568,MATCH(Lists!$J$4,$A$1:$Y$1,0)),"")&amp;"")="0","",TRIM(IFERROR(INDEX($A568:$Y568,MATCH(Lists!$J$4,$A$1:$Y$1,0)),"")&amp;"")),"")&lt;&gt;"",LOWER(IFERROR(IF(TRIM(IFERROR(INDEX($A568:$Y568,MATCH(Lists!$J$4,$A$1:$Y$1,0)),"")&amp;"")="0","",TRIM(IFERROR(INDEX($A568:$Y568,MATCH(Lists!$J$4,$A$1:$Y$1,0)),"")&amp;"")),"")),IF(IFERROR(IF(TRIM(IFERROR(INDEX($A568:$Y568,MATCH(Lists!$J$5,$A$1:$Y$1,0)),"")&amp;"")="0","",TRIM(IFERROR(INDEX($A568:$Y568,MATCH(Lists!$J$5,$A$1:$Y$1,0)),"")&amp;"")),"")&lt;&gt;"",IFERROR(IF(TRIM(IFERROR(INDEX($A568:$Y568,MATCH(Lists!$J$5,$A$1:$Y$1,0)),"")&amp;"")="0","",TRIM(IFERROR(INDEX($A568:$Y568,MATCH(Lists!$J$5,$A$1:$Y$1,0)),"")&amp;"")),""),"(unknown)")))</f>
        <v/>
      </c>
      <c r="AF568" s="22">
        <f>IF(AE568="","",IF(IFERROR(IF(TRIM(IFERROR(INDEX($A568:$Y568,MATCH(Lists!$J$6,$A$1:$Y$1,0)),"")&amp;"")="0","",TRIM(IFERROR(INDEX($A568:$Y568,MATCH(Lists!$J$6,$A$1:$Y$1,0)),"")&amp;"")),"")=Lists!$J$7,1,0))</f>
        <v/>
      </c>
      <c r="AG568" s="30">
        <f>IF(AE568="","",IFERROR(IF(ISNUMBER(IFERROR(INDEX($A568:$Y568,MATCH(Lists!$J$3,$A$1:$Y$1,0)),"")),INT(IFERROR(INDEX($A568:$Y568,MATCH(Lists!$J$3,$A$1:$Y$1,0)),"")),DATE(VALUE(LEFT(IFERROR(INDEX($A568:$Y568,MATCH(Lists!$J$3,$A$1:$Y$1,0)),""),4)),VALUE(MID(IFERROR(INDEX($A568:$Y568,MATCH(Lists!$J$3,$A$1:$Y$1,0)),""),6,2)),VALUE(MID(IFERROR(INDEX($A568:$Y568,MATCH(Lists!$J$3,$A$1:$Y$1,0)),""),9,2)))),""))</f>
        <v/>
      </c>
      <c r="AH568" s="22">
        <f>IF(AE568="",0,1)</f>
        <v/>
      </c>
    </row>
    <row r="569">
      <c r="Z569" s="28" t="n"/>
      <c r="AA569" s="23" t="n"/>
      <c r="AB569" s="23" t="n"/>
      <c r="AC569" s="31" t="n"/>
      <c r="AD569" s="28" t="n"/>
      <c r="AE569" s="22">
        <f>IF(COUNTA($A569:$Y569)=0,"",IF(IFERROR(IF(TRIM(IFERROR(INDEX($A569:$Y569,MATCH(Lists!$J$4,$A$1:$Y$1,0)),"")&amp;"")="0","",TRIM(IFERROR(INDEX($A569:$Y569,MATCH(Lists!$J$4,$A$1:$Y$1,0)),"")&amp;"")),"")&lt;&gt;"",LOWER(IFERROR(IF(TRIM(IFERROR(INDEX($A569:$Y569,MATCH(Lists!$J$4,$A$1:$Y$1,0)),"")&amp;"")="0","",TRIM(IFERROR(INDEX($A569:$Y569,MATCH(Lists!$J$4,$A$1:$Y$1,0)),"")&amp;"")),"")),IF(IFERROR(IF(TRIM(IFERROR(INDEX($A569:$Y569,MATCH(Lists!$J$5,$A$1:$Y$1,0)),"")&amp;"")="0","",TRIM(IFERROR(INDEX($A569:$Y569,MATCH(Lists!$J$5,$A$1:$Y$1,0)),"")&amp;"")),"")&lt;&gt;"",IFERROR(IF(TRIM(IFERROR(INDEX($A569:$Y569,MATCH(Lists!$J$5,$A$1:$Y$1,0)),"")&amp;"")="0","",TRIM(IFERROR(INDEX($A569:$Y569,MATCH(Lists!$J$5,$A$1:$Y$1,0)),"")&amp;"")),""),"(unknown)")))</f>
        <v/>
      </c>
      <c r="AF569" s="22">
        <f>IF(AE569="","",IF(IFERROR(IF(TRIM(IFERROR(INDEX($A569:$Y569,MATCH(Lists!$J$6,$A$1:$Y$1,0)),"")&amp;"")="0","",TRIM(IFERROR(INDEX($A569:$Y569,MATCH(Lists!$J$6,$A$1:$Y$1,0)),"")&amp;"")),"")=Lists!$J$7,1,0))</f>
        <v/>
      </c>
      <c r="AG569" s="30">
        <f>IF(AE569="","",IFERROR(IF(ISNUMBER(IFERROR(INDEX($A569:$Y569,MATCH(Lists!$J$3,$A$1:$Y$1,0)),"")),INT(IFERROR(INDEX($A569:$Y569,MATCH(Lists!$J$3,$A$1:$Y$1,0)),"")),DATE(VALUE(LEFT(IFERROR(INDEX($A569:$Y569,MATCH(Lists!$J$3,$A$1:$Y$1,0)),""),4)),VALUE(MID(IFERROR(INDEX($A569:$Y569,MATCH(Lists!$J$3,$A$1:$Y$1,0)),""),6,2)),VALUE(MID(IFERROR(INDEX($A569:$Y569,MATCH(Lists!$J$3,$A$1:$Y$1,0)),""),9,2)))),""))</f>
        <v/>
      </c>
      <c r="AH569" s="22">
        <f>IF(AE569="",0,1)</f>
        <v/>
      </c>
    </row>
    <row r="570">
      <c r="Z570" s="28" t="n"/>
      <c r="AA570" s="23" t="n"/>
      <c r="AB570" s="23" t="n"/>
      <c r="AC570" s="31" t="n"/>
      <c r="AD570" s="28" t="n"/>
      <c r="AE570" s="22">
        <f>IF(COUNTA($A570:$Y570)=0,"",IF(IFERROR(IF(TRIM(IFERROR(INDEX($A570:$Y570,MATCH(Lists!$J$4,$A$1:$Y$1,0)),"")&amp;"")="0","",TRIM(IFERROR(INDEX($A570:$Y570,MATCH(Lists!$J$4,$A$1:$Y$1,0)),"")&amp;"")),"")&lt;&gt;"",LOWER(IFERROR(IF(TRIM(IFERROR(INDEX($A570:$Y570,MATCH(Lists!$J$4,$A$1:$Y$1,0)),"")&amp;"")="0","",TRIM(IFERROR(INDEX($A570:$Y570,MATCH(Lists!$J$4,$A$1:$Y$1,0)),"")&amp;"")),"")),IF(IFERROR(IF(TRIM(IFERROR(INDEX($A570:$Y570,MATCH(Lists!$J$5,$A$1:$Y$1,0)),"")&amp;"")="0","",TRIM(IFERROR(INDEX($A570:$Y570,MATCH(Lists!$J$5,$A$1:$Y$1,0)),"")&amp;"")),"")&lt;&gt;"",IFERROR(IF(TRIM(IFERROR(INDEX($A570:$Y570,MATCH(Lists!$J$5,$A$1:$Y$1,0)),"")&amp;"")="0","",TRIM(IFERROR(INDEX($A570:$Y570,MATCH(Lists!$J$5,$A$1:$Y$1,0)),"")&amp;"")),""),"(unknown)")))</f>
        <v/>
      </c>
      <c r="AF570" s="22">
        <f>IF(AE570="","",IF(IFERROR(IF(TRIM(IFERROR(INDEX($A570:$Y570,MATCH(Lists!$J$6,$A$1:$Y$1,0)),"")&amp;"")="0","",TRIM(IFERROR(INDEX($A570:$Y570,MATCH(Lists!$J$6,$A$1:$Y$1,0)),"")&amp;"")),"")=Lists!$J$7,1,0))</f>
        <v/>
      </c>
      <c r="AG570" s="30">
        <f>IF(AE570="","",IFERROR(IF(ISNUMBER(IFERROR(INDEX($A570:$Y570,MATCH(Lists!$J$3,$A$1:$Y$1,0)),"")),INT(IFERROR(INDEX($A570:$Y570,MATCH(Lists!$J$3,$A$1:$Y$1,0)),"")),DATE(VALUE(LEFT(IFERROR(INDEX($A570:$Y570,MATCH(Lists!$J$3,$A$1:$Y$1,0)),""),4)),VALUE(MID(IFERROR(INDEX($A570:$Y570,MATCH(Lists!$J$3,$A$1:$Y$1,0)),""),6,2)),VALUE(MID(IFERROR(INDEX($A570:$Y570,MATCH(Lists!$J$3,$A$1:$Y$1,0)),""),9,2)))),""))</f>
        <v/>
      </c>
      <c r="AH570" s="22">
        <f>IF(AE570="",0,1)</f>
        <v/>
      </c>
    </row>
    <row r="571">
      <c r="Z571" s="28" t="n"/>
      <c r="AA571" s="23" t="n"/>
      <c r="AB571" s="23" t="n"/>
      <c r="AC571" s="31" t="n"/>
      <c r="AD571" s="28" t="n"/>
      <c r="AE571" s="22">
        <f>IF(COUNTA($A571:$Y571)=0,"",IF(IFERROR(IF(TRIM(IFERROR(INDEX($A571:$Y571,MATCH(Lists!$J$4,$A$1:$Y$1,0)),"")&amp;"")="0","",TRIM(IFERROR(INDEX($A571:$Y571,MATCH(Lists!$J$4,$A$1:$Y$1,0)),"")&amp;"")),"")&lt;&gt;"",LOWER(IFERROR(IF(TRIM(IFERROR(INDEX($A571:$Y571,MATCH(Lists!$J$4,$A$1:$Y$1,0)),"")&amp;"")="0","",TRIM(IFERROR(INDEX($A571:$Y571,MATCH(Lists!$J$4,$A$1:$Y$1,0)),"")&amp;"")),"")),IF(IFERROR(IF(TRIM(IFERROR(INDEX($A571:$Y571,MATCH(Lists!$J$5,$A$1:$Y$1,0)),"")&amp;"")="0","",TRIM(IFERROR(INDEX($A571:$Y571,MATCH(Lists!$J$5,$A$1:$Y$1,0)),"")&amp;"")),"")&lt;&gt;"",IFERROR(IF(TRIM(IFERROR(INDEX($A571:$Y571,MATCH(Lists!$J$5,$A$1:$Y$1,0)),"")&amp;"")="0","",TRIM(IFERROR(INDEX($A571:$Y571,MATCH(Lists!$J$5,$A$1:$Y$1,0)),"")&amp;"")),""),"(unknown)")))</f>
        <v/>
      </c>
      <c r="AF571" s="22">
        <f>IF(AE571="","",IF(IFERROR(IF(TRIM(IFERROR(INDEX($A571:$Y571,MATCH(Lists!$J$6,$A$1:$Y$1,0)),"")&amp;"")="0","",TRIM(IFERROR(INDEX($A571:$Y571,MATCH(Lists!$J$6,$A$1:$Y$1,0)),"")&amp;"")),"")=Lists!$J$7,1,0))</f>
        <v/>
      </c>
      <c r="AG571" s="30">
        <f>IF(AE571="","",IFERROR(IF(ISNUMBER(IFERROR(INDEX($A571:$Y571,MATCH(Lists!$J$3,$A$1:$Y$1,0)),"")),INT(IFERROR(INDEX($A571:$Y571,MATCH(Lists!$J$3,$A$1:$Y$1,0)),"")),DATE(VALUE(LEFT(IFERROR(INDEX($A571:$Y571,MATCH(Lists!$J$3,$A$1:$Y$1,0)),""),4)),VALUE(MID(IFERROR(INDEX($A571:$Y571,MATCH(Lists!$J$3,$A$1:$Y$1,0)),""),6,2)),VALUE(MID(IFERROR(INDEX($A571:$Y571,MATCH(Lists!$J$3,$A$1:$Y$1,0)),""),9,2)))),""))</f>
        <v/>
      </c>
      <c r="AH571" s="22">
        <f>IF(AE571="",0,1)</f>
        <v/>
      </c>
    </row>
    <row r="572">
      <c r="Z572" s="28" t="n"/>
      <c r="AA572" s="23" t="n"/>
      <c r="AB572" s="23" t="n"/>
      <c r="AC572" s="31" t="n"/>
      <c r="AD572" s="28" t="n"/>
      <c r="AE572" s="22">
        <f>IF(COUNTA($A572:$Y572)=0,"",IF(IFERROR(IF(TRIM(IFERROR(INDEX($A572:$Y572,MATCH(Lists!$J$4,$A$1:$Y$1,0)),"")&amp;"")="0","",TRIM(IFERROR(INDEX($A572:$Y572,MATCH(Lists!$J$4,$A$1:$Y$1,0)),"")&amp;"")),"")&lt;&gt;"",LOWER(IFERROR(IF(TRIM(IFERROR(INDEX($A572:$Y572,MATCH(Lists!$J$4,$A$1:$Y$1,0)),"")&amp;"")="0","",TRIM(IFERROR(INDEX($A572:$Y572,MATCH(Lists!$J$4,$A$1:$Y$1,0)),"")&amp;"")),"")),IF(IFERROR(IF(TRIM(IFERROR(INDEX($A572:$Y572,MATCH(Lists!$J$5,$A$1:$Y$1,0)),"")&amp;"")="0","",TRIM(IFERROR(INDEX($A572:$Y572,MATCH(Lists!$J$5,$A$1:$Y$1,0)),"")&amp;"")),"")&lt;&gt;"",IFERROR(IF(TRIM(IFERROR(INDEX($A572:$Y572,MATCH(Lists!$J$5,$A$1:$Y$1,0)),"")&amp;"")="0","",TRIM(IFERROR(INDEX($A572:$Y572,MATCH(Lists!$J$5,$A$1:$Y$1,0)),"")&amp;"")),""),"(unknown)")))</f>
        <v/>
      </c>
      <c r="AF572" s="22">
        <f>IF(AE572="","",IF(IFERROR(IF(TRIM(IFERROR(INDEX($A572:$Y572,MATCH(Lists!$J$6,$A$1:$Y$1,0)),"")&amp;"")="0","",TRIM(IFERROR(INDEX($A572:$Y572,MATCH(Lists!$J$6,$A$1:$Y$1,0)),"")&amp;"")),"")=Lists!$J$7,1,0))</f>
        <v/>
      </c>
      <c r="AG572" s="30">
        <f>IF(AE572="","",IFERROR(IF(ISNUMBER(IFERROR(INDEX($A572:$Y572,MATCH(Lists!$J$3,$A$1:$Y$1,0)),"")),INT(IFERROR(INDEX($A572:$Y572,MATCH(Lists!$J$3,$A$1:$Y$1,0)),"")),DATE(VALUE(LEFT(IFERROR(INDEX($A572:$Y572,MATCH(Lists!$J$3,$A$1:$Y$1,0)),""),4)),VALUE(MID(IFERROR(INDEX($A572:$Y572,MATCH(Lists!$J$3,$A$1:$Y$1,0)),""),6,2)),VALUE(MID(IFERROR(INDEX($A572:$Y572,MATCH(Lists!$J$3,$A$1:$Y$1,0)),""),9,2)))),""))</f>
        <v/>
      </c>
      <c r="AH572" s="22">
        <f>IF(AE572="",0,1)</f>
        <v/>
      </c>
    </row>
    <row r="573">
      <c r="Z573" s="28" t="n"/>
      <c r="AA573" s="23" t="n"/>
      <c r="AB573" s="23" t="n"/>
      <c r="AC573" s="31" t="n"/>
      <c r="AD573" s="28" t="n"/>
      <c r="AE573" s="22">
        <f>IF(COUNTA($A573:$Y573)=0,"",IF(IFERROR(IF(TRIM(IFERROR(INDEX($A573:$Y573,MATCH(Lists!$J$4,$A$1:$Y$1,0)),"")&amp;"")="0","",TRIM(IFERROR(INDEX($A573:$Y573,MATCH(Lists!$J$4,$A$1:$Y$1,0)),"")&amp;"")),"")&lt;&gt;"",LOWER(IFERROR(IF(TRIM(IFERROR(INDEX($A573:$Y573,MATCH(Lists!$J$4,$A$1:$Y$1,0)),"")&amp;"")="0","",TRIM(IFERROR(INDEX($A573:$Y573,MATCH(Lists!$J$4,$A$1:$Y$1,0)),"")&amp;"")),"")),IF(IFERROR(IF(TRIM(IFERROR(INDEX($A573:$Y573,MATCH(Lists!$J$5,$A$1:$Y$1,0)),"")&amp;"")="0","",TRIM(IFERROR(INDEX($A573:$Y573,MATCH(Lists!$J$5,$A$1:$Y$1,0)),"")&amp;"")),"")&lt;&gt;"",IFERROR(IF(TRIM(IFERROR(INDEX($A573:$Y573,MATCH(Lists!$J$5,$A$1:$Y$1,0)),"")&amp;"")="0","",TRIM(IFERROR(INDEX($A573:$Y573,MATCH(Lists!$J$5,$A$1:$Y$1,0)),"")&amp;"")),""),"(unknown)")))</f>
        <v/>
      </c>
      <c r="AF573" s="22">
        <f>IF(AE573="","",IF(IFERROR(IF(TRIM(IFERROR(INDEX($A573:$Y573,MATCH(Lists!$J$6,$A$1:$Y$1,0)),"")&amp;"")="0","",TRIM(IFERROR(INDEX($A573:$Y573,MATCH(Lists!$J$6,$A$1:$Y$1,0)),"")&amp;"")),"")=Lists!$J$7,1,0))</f>
        <v/>
      </c>
      <c r="AG573" s="30">
        <f>IF(AE573="","",IFERROR(IF(ISNUMBER(IFERROR(INDEX($A573:$Y573,MATCH(Lists!$J$3,$A$1:$Y$1,0)),"")),INT(IFERROR(INDEX($A573:$Y573,MATCH(Lists!$J$3,$A$1:$Y$1,0)),"")),DATE(VALUE(LEFT(IFERROR(INDEX($A573:$Y573,MATCH(Lists!$J$3,$A$1:$Y$1,0)),""),4)),VALUE(MID(IFERROR(INDEX($A573:$Y573,MATCH(Lists!$J$3,$A$1:$Y$1,0)),""),6,2)),VALUE(MID(IFERROR(INDEX($A573:$Y573,MATCH(Lists!$J$3,$A$1:$Y$1,0)),""),9,2)))),""))</f>
        <v/>
      </c>
      <c r="AH573" s="22">
        <f>IF(AE573="",0,1)</f>
        <v/>
      </c>
    </row>
    <row r="574">
      <c r="Z574" s="28" t="n"/>
      <c r="AA574" s="23" t="n"/>
      <c r="AB574" s="23" t="n"/>
      <c r="AC574" s="31" t="n"/>
      <c r="AD574" s="28" t="n"/>
      <c r="AE574" s="22">
        <f>IF(COUNTA($A574:$Y574)=0,"",IF(IFERROR(IF(TRIM(IFERROR(INDEX($A574:$Y574,MATCH(Lists!$J$4,$A$1:$Y$1,0)),"")&amp;"")="0","",TRIM(IFERROR(INDEX($A574:$Y574,MATCH(Lists!$J$4,$A$1:$Y$1,0)),"")&amp;"")),"")&lt;&gt;"",LOWER(IFERROR(IF(TRIM(IFERROR(INDEX($A574:$Y574,MATCH(Lists!$J$4,$A$1:$Y$1,0)),"")&amp;"")="0","",TRIM(IFERROR(INDEX($A574:$Y574,MATCH(Lists!$J$4,$A$1:$Y$1,0)),"")&amp;"")),"")),IF(IFERROR(IF(TRIM(IFERROR(INDEX($A574:$Y574,MATCH(Lists!$J$5,$A$1:$Y$1,0)),"")&amp;"")="0","",TRIM(IFERROR(INDEX($A574:$Y574,MATCH(Lists!$J$5,$A$1:$Y$1,0)),"")&amp;"")),"")&lt;&gt;"",IFERROR(IF(TRIM(IFERROR(INDEX($A574:$Y574,MATCH(Lists!$J$5,$A$1:$Y$1,0)),"")&amp;"")="0","",TRIM(IFERROR(INDEX($A574:$Y574,MATCH(Lists!$J$5,$A$1:$Y$1,0)),"")&amp;"")),""),"(unknown)")))</f>
        <v/>
      </c>
      <c r="AF574" s="22">
        <f>IF(AE574="","",IF(IFERROR(IF(TRIM(IFERROR(INDEX($A574:$Y574,MATCH(Lists!$J$6,$A$1:$Y$1,0)),"")&amp;"")="0","",TRIM(IFERROR(INDEX($A574:$Y574,MATCH(Lists!$J$6,$A$1:$Y$1,0)),"")&amp;"")),"")=Lists!$J$7,1,0))</f>
        <v/>
      </c>
      <c r="AG574" s="30">
        <f>IF(AE574="","",IFERROR(IF(ISNUMBER(IFERROR(INDEX($A574:$Y574,MATCH(Lists!$J$3,$A$1:$Y$1,0)),"")),INT(IFERROR(INDEX($A574:$Y574,MATCH(Lists!$J$3,$A$1:$Y$1,0)),"")),DATE(VALUE(LEFT(IFERROR(INDEX($A574:$Y574,MATCH(Lists!$J$3,$A$1:$Y$1,0)),""),4)),VALUE(MID(IFERROR(INDEX($A574:$Y574,MATCH(Lists!$J$3,$A$1:$Y$1,0)),""),6,2)),VALUE(MID(IFERROR(INDEX($A574:$Y574,MATCH(Lists!$J$3,$A$1:$Y$1,0)),""),9,2)))),""))</f>
        <v/>
      </c>
      <c r="AH574" s="22">
        <f>IF(AE574="",0,1)</f>
        <v/>
      </c>
    </row>
    <row r="575">
      <c r="Z575" s="28" t="n"/>
      <c r="AA575" s="23" t="n"/>
      <c r="AB575" s="23" t="n"/>
      <c r="AC575" s="31" t="n"/>
      <c r="AD575" s="28" t="n"/>
      <c r="AE575" s="22">
        <f>IF(COUNTA($A575:$Y575)=0,"",IF(IFERROR(IF(TRIM(IFERROR(INDEX($A575:$Y575,MATCH(Lists!$J$4,$A$1:$Y$1,0)),"")&amp;"")="0","",TRIM(IFERROR(INDEX($A575:$Y575,MATCH(Lists!$J$4,$A$1:$Y$1,0)),"")&amp;"")),"")&lt;&gt;"",LOWER(IFERROR(IF(TRIM(IFERROR(INDEX($A575:$Y575,MATCH(Lists!$J$4,$A$1:$Y$1,0)),"")&amp;"")="0","",TRIM(IFERROR(INDEX($A575:$Y575,MATCH(Lists!$J$4,$A$1:$Y$1,0)),"")&amp;"")),"")),IF(IFERROR(IF(TRIM(IFERROR(INDEX($A575:$Y575,MATCH(Lists!$J$5,$A$1:$Y$1,0)),"")&amp;"")="0","",TRIM(IFERROR(INDEX($A575:$Y575,MATCH(Lists!$J$5,$A$1:$Y$1,0)),"")&amp;"")),"")&lt;&gt;"",IFERROR(IF(TRIM(IFERROR(INDEX($A575:$Y575,MATCH(Lists!$J$5,$A$1:$Y$1,0)),"")&amp;"")="0","",TRIM(IFERROR(INDEX($A575:$Y575,MATCH(Lists!$J$5,$A$1:$Y$1,0)),"")&amp;"")),""),"(unknown)")))</f>
        <v/>
      </c>
      <c r="AF575" s="22">
        <f>IF(AE575="","",IF(IFERROR(IF(TRIM(IFERROR(INDEX($A575:$Y575,MATCH(Lists!$J$6,$A$1:$Y$1,0)),"")&amp;"")="0","",TRIM(IFERROR(INDEX($A575:$Y575,MATCH(Lists!$J$6,$A$1:$Y$1,0)),"")&amp;"")),"")=Lists!$J$7,1,0))</f>
        <v/>
      </c>
      <c r="AG575" s="30">
        <f>IF(AE575="","",IFERROR(IF(ISNUMBER(IFERROR(INDEX($A575:$Y575,MATCH(Lists!$J$3,$A$1:$Y$1,0)),"")),INT(IFERROR(INDEX($A575:$Y575,MATCH(Lists!$J$3,$A$1:$Y$1,0)),"")),DATE(VALUE(LEFT(IFERROR(INDEX($A575:$Y575,MATCH(Lists!$J$3,$A$1:$Y$1,0)),""),4)),VALUE(MID(IFERROR(INDEX($A575:$Y575,MATCH(Lists!$J$3,$A$1:$Y$1,0)),""),6,2)),VALUE(MID(IFERROR(INDEX($A575:$Y575,MATCH(Lists!$J$3,$A$1:$Y$1,0)),""),9,2)))),""))</f>
        <v/>
      </c>
      <c r="AH575" s="22">
        <f>IF(AE575="",0,1)</f>
        <v/>
      </c>
    </row>
    <row r="576">
      <c r="Z576" s="28" t="n"/>
      <c r="AA576" s="23" t="n"/>
      <c r="AB576" s="23" t="n"/>
      <c r="AC576" s="31" t="n"/>
      <c r="AD576" s="28" t="n"/>
      <c r="AE576" s="22">
        <f>IF(COUNTA($A576:$Y576)=0,"",IF(IFERROR(IF(TRIM(IFERROR(INDEX($A576:$Y576,MATCH(Lists!$J$4,$A$1:$Y$1,0)),"")&amp;"")="0","",TRIM(IFERROR(INDEX($A576:$Y576,MATCH(Lists!$J$4,$A$1:$Y$1,0)),"")&amp;"")),"")&lt;&gt;"",LOWER(IFERROR(IF(TRIM(IFERROR(INDEX($A576:$Y576,MATCH(Lists!$J$4,$A$1:$Y$1,0)),"")&amp;"")="0","",TRIM(IFERROR(INDEX($A576:$Y576,MATCH(Lists!$J$4,$A$1:$Y$1,0)),"")&amp;"")),"")),IF(IFERROR(IF(TRIM(IFERROR(INDEX($A576:$Y576,MATCH(Lists!$J$5,$A$1:$Y$1,0)),"")&amp;"")="0","",TRIM(IFERROR(INDEX($A576:$Y576,MATCH(Lists!$J$5,$A$1:$Y$1,0)),"")&amp;"")),"")&lt;&gt;"",IFERROR(IF(TRIM(IFERROR(INDEX($A576:$Y576,MATCH(Lists!$J$5,$A$1:$Y$1,0)),"")&amp;"")="0","",TRIM(IFERROR(INDEX($A576:$Y576,MATCH(Lists!$J$5,$A$1:$Y$1,0)),"")&amp;"")),""),"(unknown)")))</f>
        <v/>
      </c>
      <c r="AF576" s="22">
        <f>IF(AE576="","",IF(IFERROR(IF(TRIM(IFERROR(INDEX($A576:$Y576,MATCH(Lists!$J$6,$A$1:$Y$1,0)),"")&amp;"")="0","",TRIM(IFERROR(INDEX($A576:$Y576,MATCH(Lists!$J$6,$A$1:$Y$1,0)),"")&amp;"")),"")=Lists!$J$7,1,0))</f>
        <v/>
      </c>
      <c r="AG576" s="30">
        <f>IF(AE576="","",IFERROR(IF(ISNUMBER(IFERROR(INDEX($A576:$Y576,MATCH(Lists!$J$3,$A$1:$Y$1,0)),"")),INT(IFERROR(INDEX($A576:$Y576,MATCH(Lists!$J$3,$A$1:$Y$1,0)),"")),DATE(VALUE(LEFT(IFERROR(INDEX($A576:$Y576,MATCH(Lists!$J$3,$A$1:$Y$1,0)),""),4)),VALUE(MID(IFERROR(INDEX($A576:$Y576,MATCH(Lists!$J$3,$A$1:$Y$1,0)),""),6,2)),VALUE(MID(IFERROR(INDEX($A576:$Y576,MATCH(Lists!$J$3,$A$1:$Y$1,0)),""),9,2)))),""))</f>
        <v/>
      </c>
      <c r="AH576" s="22">
        <f>IF(AE576="",0,1)</f>
        <v/>
      </c>
    </row>
    <row r="577">
      <c r="Z577" s="28" t="n"/>
      <c r="AA577" s="23" t="n"/>
      <c r="AB577" s="23" t="n"/>
      <c r="AC577" s="31" t="n"/>
      <c r="AD577" s="28" t="n"/>
      <c r="AE577" s="22">
        <f>IF(COUNTA($A577:$Y577)=0,"",IF(IFERROR(IF(TRIM(IFERROR(INDEX($A577:$Y577,MATCH(Lists!$J$4,$A$1:$Y$1,0)),"")&amp;"")="0","",TRIM(IFERROR(INDEX($A577:$Y577,MATCH(Lists!$J$4,$A$1:$Y$1,0)),"")&amp;"")),"")&lt;&gt;"",LOWER(IFERROR(IF(TRIM(IFERROR(INDEX($A577:$Y577,MATCH(Lists!$J$4,$A$1:$Y$1,0)),"")&amp;"")="0","",TRIM(IFERROR(INDEX($A577:$Y577,MATCH(Lists!$J$4,$A$1:$Y$1,0)),"")&amp;"")),"")),IF(IFERROR(IF(TRIM(IFERROR(INDEX($A577:$Y577,MATCH(Lists!$J$5,$A$1:$Y$1,0)),"")&amp;"")="0","",TRIM(IFERROR(INDEX($A577:$Y577,MATCH(Lists!$J$5,$A$1:$Y$1,0)),"")&amp;"")),"")&lt;&gt;"",IFERROR(IF(TRIM(IFERROR(INDEX($A577:$Y577,MATCH(Lists!$J$5,$A$1:$Y$1,0)),"")&amp;"")="0","",TRIM(IFERROR(INDEX($A577:$Y577,MATCH(Lists!$J$5,$A$1:$Y$1,0)),"")&amp;"")),""),"(unknown)")))</f>
        <v/>
      </c>
      <c r="AF577" s="22">
        <f>IF(AE577="","",IF(IFERROR(IF(TRIM(IFERROR(INDEX($A577:$Y577,MATCH(Lists!$J$6,$A$1:$Y$1,0)),"")&amp;"")="0","",TRIM(IFERROR(INDEX($A577:$Y577,MATCH(Lists!$J$6,$A$1:$Y$1,0)),"")&amp;"")),"")=Lists!$J$7,1,0))</f>
        <v/>
      </c>
      <c r="AG577" s="30">
        <f>IF(AE577="","",IFERROR(IF(ISNUMBER(IFERROR(INDEX($A577:$Y577,MATCH(Lists!$J$3,$A$1:$Y$1,0)),"")),INT(IFERROR(INDEX($A577:$Y577,MATCH(Lists!$J$3,$A$1:$Y$1,0)),"")),DATE(VALUE(LEFT(IFERROR(INDEX($A577:$Y577,MATCH(Lists!$J$3,$A$1:$Y$1,0)),""),4)),VALUE(MID(IFERROR(INDEX($A577:$Y577,MATCH(Lists!$J$3,$A$1:$Y$1,0)),""),6,2)),VALUE(MID(IFERROR(INDEX($A577:$Y577,MATCH(Lists!$J$3,$A$1:$Y$1,0)),""),9,2)))),""))</f>
        <v/>
      </c>
      <c r="AH577" s="22">
        <f>IF(AE577="",0,1)</f>
        <v/>
      </c>
    </row>
    <row r="578">
      <c r="Z578" s="28" t="n"/>
      <c r="AA578" s="23" t="n"/>
      <c r="AB578" s="23" t="n"/>
      <c r="AC578" s="31" t="n"/>
      <c r="AD578" s="28" t="n"/>
      <c r="AE578" s="22">
        <f>IF(COUNTA($A578:$Y578)=0,"",IF(IFERROR(IF(TRIM(IFERROR(INDEX($A578:$Y578,MATCH(Lists!$J$4,$A$1:$Y$1,0)),"")&amp;"")="0","",TRIM(IFERROR(INDEX($A578:$Y578,MATCH(Lists!$J$4,$A$1:$Y$1,0)),"")&amp;"")),"")&lt;&gt;"",LOWER(IFERROR(IF(TRIM(IFERROR(INDEX($A578:$Y578,MATCH(Lists!$J$4,$A$1:$Y$1,0)),"")&amp;"")="0","",TRIM(IFERROR(INDEX($A578:$Y578,MATCH(Lists!$J$4,$A$1:$Y$1,0)),"")&amp;"")),"")),IF(IFERROR(IF(TRIM(IFERROR(INDEX($A578:$Y578,MATCH(Lists!$J$5,$A$1:$Y$1,0)),"")&amp;"")="0","",TRIM(IFERROR(INDEX($A578:$Y578,MATCH(Lists!$J$5,$A$1:$Y$1,0)),"")&amp;"")),"")&lt;&gt;"",IFERROR(IF(TRIM(IFERROR(INDEX($A578:$Y578,MATCH(Lists!$J$5,$A$1:$Y$1,0)),"")&amp;"")="0","",TRIM(IFERROR(INDEX($A578:$Y578,MATCH(Lists!$J$5,$A$1:$Y$1,0)),"")&amp;"")),""),"(unknown)")))</f>
        <v/>
      </c>
      <c r="AF578" s="22">
        <f>IF(AE578="","",IF(IFERROR(IF(TRIM(IFERROR(INDEX($A578:$Y578,MATCH(Lists!$J$6,$A$1:$Y$1,0)),"")&amp;"")="0","",TRIM(IFERROR(INDEX($A578:$Y578,MATCH(Lists!$J$6,$A$1:$Y$1,0)),"")&amp;"")),"")=Lists!$J$7,1,0))</f>
        <v/>
      </c>
      <c r="AG578" s="30">
        <f>IF(AE578="","",IFERROR(IF(ISNUMBER(IFERROR(INDEX($A578:$Y578,MATCH(Lists!$J$3,$A$1:$Y$1,0)),"")),INT(IFERROR(INDEX($A578:$Y578,MATCH(Lists!$J$3,$A$1:$Y$1,0)),"")),DATE(VALUE(LEFT(IFERROR(INDEX($A578:$Y578,MATCH(Lists!$J$3,$A$1:$Y$1,0)),""),4)),VALUE(MID(IFERROR(INDEX($A578:$Y578,MATCH(Lists!$J$3,$A$1:$Y$1,0)),""),6,2)),VALUE(MID(IFERROR(INDEX($A578:$Y578,MATCH(Lists!$J$3,$A$1:$Y$1,0)),""),9,2)))),""))</f>
        <v/>
      </c>
      <c r="AH578" s="22">
        <f>IF(AE578="",0,1)</f>
        <v/>
      </c>
    </row>
    <row r="579">
      <c r="Z579" s="28" t="n"/>
      <c r="AA579" s="23" t="n"/>
      <c r="AB579" s="23" t="n"/>
      <c r="AC579" s="31" t="n"/>
      <c r="AD579" s="28" t="n"/>
      <c r="AE579" s="22">
        <f>IF(COUNTA($A579:$Y579)=0,"",IF(IFERROR(IF(TRIM(IFERROR(INDEX($A579:$Y579,MATCH(Lists!$J$4,$A$1:$Y$1,0)),"")&amp;"")="0","",TRIM(IFERROR(INDEX($A579:$Y579,MATCH(Lists!$J$4,$A$1:$Y$1,0)),"")&amp;"")),"")&lt;&gt;"",LOWER(IFERROR(IF(TRIM(IFERROR(INDEX($A579:$Y579,MATCH(Lists!$J$4,$A$1:$Y$1,0)),"")&amp;"")="0","",TRIM(IFERROR(INDEX($A579:$Y579,MATCH(Lists!$J$4,$A$1:$Y$1,0)),"")&amp;"")),"")),IF(IFERROR(IF(TRIM(IFERROR(INDEX($A579:$Y579,MATCH(Lists!$J$5,$A$1:$Y$1,0)),"")&amp;"")="0","",TRIM(IFERROR(INDEX($A579:$Y579,MATCH(Lists!$J$5,$A$1:$Y$1,0)),"")&amp;"")),"")&lt;&gt;"",IFERROR(IF(TRIM(IFERROR(INDEX($A579:$Y579,MATCH(Lists!$J$5,$A$1:$Y$1,0)),"")&amp;"")="0","",TRIM(IFERROR(INDEX($A579:$Y579,MATCH(Lists!$J$5,$A$1:$Y$1,0)),"")&amp;"")),""),"(unknown)")))</f>
        <v/>
      </c>
      <c r="AF579" s="22">
        <f>IF(AE579="","",IF(IFERROR(IF(TRIM(IFERROR(INDEX($A579:$Y579,MATCH(Lists!$J$6,$A$1:$Y$1,0)),"")&amp;"")="0","",TRIM(IFERROR(INDEX($A579:$Y579,MATCH(Lists!$J$6,$A$1:$Y$1,0)),"")&amp;"")),"")=Lists!$J$7,1,0))</f>
        <v/>
      </c>
      <c r="AG579" s="30">
        <f>IF(AE579="","",IFERROR(IF(ISNUMBER(IFERROR(INDEX($A579:$Y579,MATCH(Lists!$J$3,$A$1:$Y$1,0)),"")),INT(IFERROR(INDEX($A579:$Y579,MATCH(Lists!$J$3,$A$1:$Y$1,0)),"")),DATE(VALUE(LEFT(IFERROR(INDEX($A579:$Y579,MATCH(Lists!$J$3,$A$1:$Y$1,0)),""),4)),VALUE(MID(IFERROR(INDEX($A579:$Y579,MATCH(Lists!$J$3,$A$1:$Y$1,0)),""),6,2)),VALUE(MID(IFERROR(INDEX($A579:$Y579,MATCH(Lists!$J$3,$A$1:$Y$1,0)),""),9,2)))),""))</f>
        <v/>
      </c>
      <c r="AH579" s="22">
        <f>IF(AE579="",0,1)</f>
        <v/>
      </c>
    </row>
    <row r="580">
      <c r="Z580" s="28" t="n"/>
      <c r="AA580" s="23" t="n"/>
      <c r="AB580" s="23" t="n"/>
      <c r="AC580" s="31" t="n"/>
      <c r="AD580" s="28" t="n"/>
      <c r="AE580" s="22">
        <f>IF(COUNTA($A580:$Y580)=0,"",IF(IFERROR(IF(TRIM(IFERROR(INDEX($A580:$Y580,MATCH(Lists!$J$4,$A$1:$Y$1,0)),"")&amp;"")="0","",TRIM(IFERROR(INDEX($A580:$Y580,MATCH(Lists!$J$4,$A$1:$Y$1,0)),"")&amp;"")),"")&lt;&gt;"",LOWER(IFERROR(IF(TRIM(IFERROR(INDEX($A580:$Y580,MATCH(Lists!$J$4,$A$1:$Y$1,0)),"")&amp;"")="0","",TRIM(IFERROR(INDEX($A580:$Y580,MATCH(Lists!$J$4,$A$1:$Y$1,0)),"")&amp;"")),"")),IF(IFERROR(IF(TRIM(IFERROR(INDEX($A580:$Y580,MATCH(Lists!$J$5,$A$1:$Y$1,0)),"")&amp;"")="0","",TRIM(IFERROR(INDEX($A580:$Y580,MATCH(Lists!$J$5,$A$1:$Y$1,0)),"")&amp;"")),"")&lt;&gt;"",IFERROR(IF(TRIM(IFERROR(INDEX($A580:$Y580,MATCH(Lists!$J$5,$A$1:$Y$1,0)),"")&amp;"")="0","",TRIM(IFERROR(INDEX($A580:$Y580,MATCH(Lists!$J$5,$A$1:$Y$1,0)),"")&amp;"")),""),"(unknown)")))</f>
        <v/>
      </c>
      <c r="AF580" s="22">
        <f>IF(AE580="","",IF(IFERROR(IF(TRIM(IFERROR(INDEX($A580:$Y580,MATCH(Lists!$J$6,$A$1:$Y$1,0)),"")&amp;"")="0","",TRIM(IFERROR(INDEX($A580:$Y580,MATCH(Lists!$J$6,$A$1:$Y$1,0)),"")&amp;"")),"")=Lists!$J$7,1,0))</f>
        <v/>
      </c>
      <c r="AG580" s="30">
        <f>IF(AE580="","",IFERROR(IF(ISNUMBER(IFERROR(INDEX($A580:$Y580,MATCH(Lists!$J$3,$A$1:$Y$1,0)),"")),INT(IFERROR(INDEX($A580:$Y580,MATCH(Lists!$J$3,$A$1:$Y$1,0)),"")),DATE(VALUE(LEFT(IFERROR(INDEX($A580:$Y580,MATCH(Lists!$J$3,$A$1:$Y$1,0)),""),4)),VALUE(MID(IFERROR(INDEX($A580:$Y580,MATCH(Lists!$J$3,$A$1:$Y$1,0)),""),6,2)),VALUE(MID(IFERROR(INDEX($A580:$Y580,MATCH(Lists!$J$3,$A$1:$Y$1,0)),""),9,2)))),""))</f>
        <v/>
      </c>
      <c r="AH580" s="22">
        <f>IF(AE580="",0,1)</f>
        <v/>
      </c>
    </row>
    <row r="581">
      <c r="Z581" s="28" t="n"/>
      <c r="AA581" s="23" t="n"/>
      <c r="AB581" s="23" t="n"/>
      <c r="AC581" s="31" t="n"/>
      <c r="AD581" s="28" t="n"/>
      <c r="AE581" s="22">
        <f>IF(COUNTA($A581:$Y581)=0,"",IF(IFERROR(IF(TRIM(IFERROR(INDEX($A581:$Y581,MATCH(Lists!$J$4,$A$1:$Y$1,0)),"")&amp;"")="0","",TRIM(IFERROR(INDEX($A581:$Y581,MATCH(Lists!$J$4,$A$1:$Y$1,0)),"")&amp;"")),"")&lt;&gt;"",LOWER(IFERROR(IF(TRIM(IFERROR(INDEX($A581:$Y581,MATCH(Lists!$J$4,$A$1:$Y$1,0)),"")&amp;"")="0","",TRIM(IFERROR(INDEX($A581:$Y581,MATCH(Lists!$J$4,$A$1:$Y$1,0)),"")&amp;"")),"")),IF(IFERROR(IF(TRIM(IFERROR(INDEX($A581:$Y581,MATCH(Lists!$J$5,$A$1:$Y$1,0)),"")&amp;"")="0","",TRIM(IFERROR(INDEX($A581:$Y581,MATCH(Lists!$J$5,$A$1:$Y$1,0)),"")&amp;"")),"")&lt;&gt;"",IFERROR(IF(TRIM(IFERROR(INDEX($A581:$Y581,MATCH(Lists!$J$5,$A$1:$Y$1,0)),"")&amp;"")="0","",TRIM(IFERROR(INDEX($A581:$Y581,MATCH(Lists!$J$5,$A$1:$Y$1,0)),"")&amp;"")),""),"(unknown)")))</f>
        <v/>
      </c>
      <c r="AF581" s="22">
        <f>IF(AE581="","",IF(IFERROR(IF(TRIM(IFERROR(INDEX($A581:$Y581,MATCH(Lists!$J$6,$A$1:$Y$1,0)),"")&amp;"")="0","",TRIM(IFERROR(INDEX($A581:$Y581,MATCH(Lists!$J$6,$A$1:$Y$1,0)),"")&amp;"")),"")=Lists!$J$7,1,0))</f>
        <v/>
      </c>
      <c r="AG581" s="30">
        <f>IF(AE581="","",IFERROR(IF(ISNUMBER(IFERROR(INDEX($A581:$Y581,MATCH(Lists!$J$3,$A$1:$Y$1,0)),"")),INT(IFERROR(INDEX($A581:$Y581,MATCH(Lists!$J$3,$A$1:$Y$1,0)),"")),DATE(VALUE(LEFT(IFERROR(INDEX($A581:$Y581,MATCH(Lists!$J$3,$A$1:$Y$1,0)),""),4)),VALUE(MID(IFERROR(INDEX($A581:$Y581,MATCH(Lists!$J$3,$A$1:$Y$1,0)),""),6,2)),VALUE(MID(IFERROR(INDEX($A581:$Y581,MATCH(Lists!$J$3,$A$1:$Y$1,0)),""),9,2)))),""))</f>
        <v/>
      </c>
      <c r="AH581" s="22">
        <f>IF(AE581="",0,1)</f>
        <v/>
      </c>
    </row>
    <row r="582">
      <c r="Z582" s="28" t="n"/>
      <c r="AA582" s="23" t="n"/>
      <c r="AB582" s="23" t="n"/>
      <c r="AC582" s="31" t="n"/>
      <c r="AD582" s="28" t="n"/>
      <c r="AE582" s="22">
        <f>IF(COUNTA($A582:$Y582)=0,"",IF(IFERROR(IF(TRIM(IFERROR(INDEX($A582:$Y582,MATCH(Lists!$J$4,$A$1:$Y$1,0)),"")&amp;"")="0","",TRIM(IFERROR(INDEX($A582:$Y582,MATCH(Lists!$J$4,$A$1:$Y$1,0)),"")&amp;"")),"")&lt;&gt;"",LOWER(IFERROR(IF(TRIM(IFERROR(INDEX($A582:$Y582,MATCH(Lists!$J$4,$A$1:$Y$1,0)),"")&amp;"")="0","",TRIM(IFERROR(INDEX($A582:$Y582,MATCH(Lists!$J$4,$A$1:$Y$1,0)),"")&amp;"")),"")),IF(IFERROR(IF(TRIM(IFERROR(INDEX($A582:$Y582,MATCH(Lists!$J$5,$A$1:$Y$1,0)),"")&amp;"")="0","",TRIM(IFERROR(INDEX($A582:$Y582,MATCH(Lists!$J$5,$A$1:$Y$1,0)),"")&amp;"")),"")&lt;&gt;"",IFERROR(IF(TRIM(IFERROR(INDEX($A582:$Y582,MATCH(Lists!$J$5,$A$1:$Y$1,0)),"")&amp;"")="0","",TRIM(IFERROR(INDEX($A582:$Y582,MATCH(Lists!$J$5,$A$1:$Y$1,0)),"")&amp;"")),""),"(unknown)")))</f>
        <v/>
      </c>
      <c r="AF582" s="22">
        <f>IF(AE582="","",IF(IFERROR(IF(TRIM(IFERROR(INDEX($A582:$Y582,MATCH(Lists!$J$6,$A$1:$Y$1,0)),"")&amp;"")="0","",TRIM(IFERROR(INDEX($A582:$Y582,MATCH(Lists!$J$6,$A$1:$Y$1,0)),"")&amp;"")),"")=Lists!$J$7,1,0))</f>
        <v/>
      </c>
      <c r="AG582" s="30">
        <f>IF(AE582="","",IFERROR(IF(ISNUMBER(IFERROR(INDEX($A582:$Y582,MATCH(Lists!$J$3,$A$1:$Y$1,0)),"")),INT(IFERROR(INDEX($A582:$Y582,MATCH(Lists!$J$3,$A$1:$Y$1,0)),"")),DATE(VALUE(LEFT(IFERROR(INDEX($A582:$Y582,MATCH(Lists!$J$3,$A$1:$Y$1,0)),""),4)),VALUE(MID(IFERROR(INDEX($A582:$Y582,MATCH(Lists!$J$3,$A$1:$Y$1,0)),""),6,2)),VALUE(MID(IFERROR(INDEX($A582:$Y582,MATCH(Lists!$J$3,$A$1:$Y$1,0)),""),9,2)))),""))</f>
        <v/>
      </c>
      <c r="AH582" s="22">
        <f>IF(AE582="",0,1)</f>
        <v/>
      </c>
    </row>
    <row r="583">
      <c r="Z583" s="28" t="n"/>
      <c r="AA583" s="23" t="n"/>
      <c r="AB583" s="23" t="n"/>
      <c r="AC583" s="31" t="n"/>
      <c r="AD583" s="28" t="n"/>
      <c r="AE583" s="22">
        <f>IF(COUNTA($A583:$Y583)=0,"",IF(IFERROR(IF(TRIM(IFERROR(INDEX($A583:$Y583,MATCH(Lists!$J$4,$A$1:$Y$1,0)),"")&amp;"")="0","",TRIM(IFERROR(INDEX($A583:$Y583,MATCH(Lists!$J$4,$A$1:$Y$1,0)),"")&amp;"")),"")&lt;&gt;"",LOWER(IFERROR(IF(TRIM(IFERROR(INDEX($A583:$Y583,MATCH(Lists!$J$4,$A$1:$Y$1,0)),"")&amp;"")="0","",TRIM(IFERROR(INDEX($A583:$Y583,MATCH(Lists!$J$4,$A$1:$Y$1,0)),"")&amp;"")),"")),IF(IFERROR(IF(TRIM(IFERROR(INDEX($A583:$Y583,MATCH(Lists!$J$5,$A$1:$Y$1,0)),"")&amp;"")="0","",TRIM(IFERROR(INDEX($A583:$Y583,MATCH(Lists!$J$5,$A$1:$Y$1,0)),"")&amp;"")),"")&lt;&gt;"",IFERROR(IF(TRIM(IFERROR(INDEX($A583:$Y583,MATCH(Lists!$J$5,$A$1:$Y$1,0)),"")&amp;"")="0","",TRIM(IFERROR(INDEX($A583:$Y583,MATCH(Lists!$J$5,$A$1:$Y$1,0)),"")&amp;"")),""),"(unknown)")))</f>
        <v/>
      </c>
      <c r="AF583" s="22">
        <f>IF(AE583="","",IF(IFERROR(IF(TRIM(IFERROR(INDEX($A583:$Y583,MATCH(Lists!$J$6,$A$1:$Y$1,0)),"")&amp;"")="0","",TRIM(IFERROR(INDEX($A583:$Y583,MATCH(Lists!$J$6,$A$1:$Y$1,0)),"")&amp;"")),"")=Lists!$J$7,1,0))</f>
        <v/>
      </c>
      <c r="AG583" s="30">
        <f>IF(AE583="","",IFERROR(IF(ISNUMBER(IFERROR(INDEX($A583:$Y583,MATCH(Lists!$J$3,$A$1:$Y$1,0)),"")),INT(IFERROR(INDEX($A583:$Y583,MATCH(Lists!$J$3,$A$1:$Y$1,0)),"")),DATE(VALUE(LEFT(IFERROR(INDEX($A583:$Y583,MATCH(Lists!$J$3,$A$1:$Y$1,0)),""),4)),VALUE(MID(IFERROR(INDEX($A583:$Y583,MATCH(Lists!$J$3,$A$1:$Y$1,0)),""),6,2)),VALUE(MID(IFERROR(INDEX($A583:$Y583,MATCH(Lists!$J$3,$A$1:$Y$1,0)),""),9,2)))),""))</f>
        <v/>
      </c>
      <c r="AH583" s="22">
        <f>IF(AE583="",0,1)</f>
        <v/>
      </c>
    </row>
    <row r="584">
      <c r="Z584" s="28" t="n"/>
      <c r="AA584" s="23" t="n"/>
      <c r="AB584" s="23" t="n"/>
      <c r="AC584" s="31" t="n"/>
      <c r="AD584" s="28" t="n"/>
      <c r="AE584" s="22">
        <f>IF(COUNTA($A584:$Y584)=0,"",IF(IFERROR(IF(TRIM(IFERROR(INDEX($A584:$Y584,MATCH(Lists!$J$4,$A$1:$Y$1,0)),"")&amp;"")="0","",TRIM(IFERROR(INDEX($A584:$Y584,MATCH(Lists!$J$4,$A$1:$Y$1,0)),"")&amp;"")),"")&lt;&gt;"",LOWER(IFERROR(IF(TRIM(IFERROR(INDEX($A584:$Y584,MATCH(Lists!$J$4,$A$1:$Y$1,0)),"")&amp;"")="0","",TRIM(IFERROR(INDEX($A584:$Y584,MATCH(Lists!$J$4,$A$1:$Y$1,0)),"")&amp;"")),"")),IF(IFERROR(IF(TRIM(IFERROR(INDEX($A584:$Y584,MATCH(Lists!$J$5,$A$1:$Y$1,0)),"")&amp;"")="0","",TRIM(IFERROR(INDEX($A584:$Y584,MATCH(Lists!$J$5,$A$1:$Y$1,0)),"")&amp;"")),"")&lt;&gt;"",IFERROR(IF(TRIM(IFERROR(INDEX($A584:$Y584,MATCH(Lists!$J$5,$A$1:$Y$1,0)),"")&amp;"")="0","",TRIM(IFERROR(INDEX($A584:$Y584,MATCH(Lists!$J$5,$A$1:$Y$1,0)),"")&amp;"")),""),"(unknown)")))</f>
        <v/>
      </c>
      <c r="AF584" s="22">
        <f>IF(AE584="","",IF(IFERROR(IF(TRIM(IFERROR(INDEX($A584:$Y584,MATCH(Lists!$J$6,$A$1:$Y$1,0)),"")&amp;"")="0","",TRIM(IFERROR(INDEX($A584:$Y584,MATCH(Lists!$J$6,$A$1:$Y$1,0)),"")&amp;"")),"")=Lists!$J$7,1,0))</f>
        <v/>
      </c>
      <c r="AG584" s="30">
        <f>IF(AE584="","",IFERROR(IF(ISNUMBER(IFERROR(INDEX($A584:$Y584,MATCH(Lists!$J$3,$A$1:$Y$1,0)),"")),INT(IFERROR(INDEX($A584:$Y584,MATCH(Lists!$J$3,$A$1:$Y$1,0)),"")),DATE(VALUE(LEFT(IFERROR(INDEX($A584:$Y584,MATCH(Lists!$J$3,$A$1:$Y$1,0)),""),4)),VALUE(MID(IFERROR(INDEX($A584:$Y584,MATCH(Lists!$J$3,$A$1:$Y$1,0)),""),6,2)),VALUE(MID(IFERROR(INDEX($A584:$Y584,MATCH(Lists!$J$3,$A$1:$Y$1,0)),""),9,2)))),""))</f>
        <v/>
      </c>
      <c r="AH584" s="22">
        <f>IF(AE584="",0,1)</f>
        <v/>
      </c>
    </row>
    <row r="585">
      <c r="Z585" s="28" t="n"/>
      <c r="AA585" s="23" t="n"/>
      <c r="AB585" s="23" t="n"/>
      <c r="AC585" s="31" t="n"/>
      <c r="AD585" s="28" t="n"/>
      <c r="AE585" s="22">
        <f>IF(COUNTA($A585:$Y585)=0,"",IF(IFERROR(IF(TRIM(IFERROR(INDEX($A585:$Y585,MATCH(Lists!$J$4,$A$1:$Y$1,0)),"")&amp;"")="0","",TRIM(IFERROR(INDEX($A585:$Y585,MATCH(Lists!$J$4,$A$1:$Y$1,0)),"")&amp;"")),"")&lt;&gt;"",LOWER(IFERROR(IF(TRIM(IFERROR(INDEX($A585:$Y585,MATCH(Lists!$J$4,$A$1:$Y$1,0)),"")&amp;"")="0","",TRIM(IFERROR(INDEX($A585:$Y585,MATCH(Lists!$J$4,$A$1:$Y$1,0)),"")&amp;"")),"")),IF(IFERROR(IF(TRIM(IFERROR(INDEX($A585:$Y585,MATCH(Lists!$J$5,$A$1:$Y$1,0)),"")&amp;"")="0","",TRIM(IFERROR(INDEX($A585:$Y585,MATCH(Lists!$J$5,$A$1:$Y$1,0)),"")&amp;"")),"")&lt;&gt;"",IFERROR(IF(TRIM(IFERROR(INDEX($A585:$Y585,MATCH(Lists!$J$5,$A$1:$Y$1,0)),"")&amp;"")="0","",TRIM(IFERROR(INDEX($A585:$Y585,MATCH(Lists!$J$5,$A$1:$Y$1,0)),"")&amp;"")),""),"(unknown)")))</f>
        <v/>
      </c>
      <c r="AF585" s="22">
        <f>IF(AE585="","",IF(IFERROR(IF(TRIM(IFERROR(INDEX($A585:$Y585,MATCH(Lists!$J$6,$A$1:$Y$1,0)),"")&amp;"")="0","",TRIM(IFERROR(INDEX($A585:$Y585,MATCH(Lists!$J$6,$A$1:$Y$1,0)),"")&amp;"")),"")=Lists!$J$7,1,0))</f>
        <v/>
      </c>
      <c r="AG585" s="30">
        <f>IF(AE585="","",IFERROR(IF(ISNUMBER(IFERROR(INDEX($A585:$Y585,MATCH(Lists!$J$3,$A$1:$Y$1,0)),"")),INT(IFERROR(INDEX($A585:$Y585,MATCH(Lists!$J$3,$A$1:$Y$1,0)),"")),DATE(VALUE(LEFT(IFERROR(INDEX($A585:$Y585,MATCH(Lists!$J$3,$A$1:$Y$1,0)),""),4)),VALUE(MID(IFERROR(INDEX($A585:$Y585,MATCH(Lists!$J$3,$A$1:$Y$1,0)),""),6,2)),VALUE(MID(IFERROR(INDEX($A585:$Y585,MATCH(Lists!$J$3,$A$1:$Y$1,0)),""),9,2)))),""))</f>
        <v/>
      </c>
      <c r="AH585" s="22">
        <f>IF(AE585="",0,1)</f>
        <v/>
      </c>
    </row>
    <row r="586">
      <c r="Z586" s="28" t="n"/>
      <c r="AA586" s="23" t="n"/>
      <c r="AB586" s="23" t="n"/>
      <c r="AC586" s="31" t="n"/>
      <c r="AD586" s="28" t="n"/>
      <c r="AE586" s="22">
        <f>IF(COUNTA($A586:$Y586)=0,"",IF(IFERROR(IF(TRIM(IFERROR(INDEX($A586:$Y586,MATCH(Lists!$J$4,$A$1:$Y$1,0)),"")&amp;"")="0","",TRIM(IFERROR(INDEX($A586:$Y586,MATCH(Lists!$J$4,$A$1:$Y$1,0)),"")&amp;"")),"")&lt;&gt;"",LOWER(IFERROR(IF(TRIM(IFERROR(INDEX($A586:$Y586,MATCH(Lists!$J$4,$A$1:$Y$1,0)),"")&amp;"")="0","",TRIM(IFERROR(INDEX($A586:$Y586,MATCH(Lists!$J$4,$A$1:$Y$1,0)),"")&amp;"")),"")),IF(IFERROR(IF(TRIM(IFERROR(INDEX($A586:$Y586,MATCH(Lists!$J$5,$A$1:$Y$1,0)),"")&amp;"")="0","",TRIM(IFERROR(INDEX($A586:$Y586,MATCH(Lists!$J$5,$A$1:$Y$1,0)),"")&amp;"")),"")&lt;&gt;"",IFERROR(IF(TRIM(IFERROR(INDEX($A586:$Y586,MATCH(Lists!$J$5,$A$1:$Y$1,0)),"")&amp;"")="0","",TRIM(IFERROR(INDEX($A586:$Y586,MATCH(Lists!$J$5,$A$1:$Y$1,0)),"")&amp;"")),""),"(unknown)")))</f>
        <v/>
      </c>
      <c r="AF586" s="22">
        <f>IF(AE586="","",IF(IFERROR(IF(TRIM(IFERROR(INDEX($A586:$Y586,MATCH(Lists!$J$6,$A$1:$Y$1,0)),"")&amp;"")="0","",TRIM(IFERROR(INDEX($A586:$Y586,MATCH(Lists!$J$6,$A$1:$Y$1,0)),"")&amp;"")),"")=Lists!$J$7,1,0))</f>
        <v/>
      </c>
      <c r="AG586" s="30">
        <f>IF(AE586="","",IFERROR(IF(ISNUMBER(IFERROR(INDEX($A586:$Y586,MATCH(Lists!$J$3,$A$1:$Y$1,0)),"")),INT(IFERROR(INDEX($A586:$Y586,MATCH(Lists!$J$3,$A$1:$Y$1,0)),"")),DATE(VALUE(LEFT(IFERROR(INDEX($A586:$Y586,MATCH(Lists!$J$3,$A$1:$Y$1,0)),""),4)),VALUE(MID(IFERROR(INDEX($A586:$Y586,MATCH(Lists!$J$3,$A$1:$Y$1,0)),""),6,2)),VALUE(MID(IFERROR(INDEX($A586:$Y586,MATCH(Lists!$J$3,$A$1:$Y$1,0)),""),9,2)))),""))</f>
        <v/>
      </c>
      <c r="AH586" s="22">
        <f>IF(AE586="",0,1)</f>
        <v/>
      </c>
    </row>
    <row r="587">
      <c r="Z587" s="28" t="n"/>
      <c r="AA587" s="23" t="n"/>
      <c r="AB587" s="23" t="n"/>
      <c r="AC587" s="31" t="n"/>
      <c r="AD587" s="28" t="n"/>
      <c r="AE587" s="22">
        <f>IF(COUNTA($A587:$Y587)=0,"",IF(IFERROR(IF(TRIM(IFERROR(INDEX($A587:$Y587,MATCH(Lists!$J$4,$A$1:$Y$1,0)),"")&amp;"")="0","",TRIM(IFERROR(INDEX($A587:$Y587,MATCH(Lists!$J$4,$A$1:$Y$1,0)),"")&amp;"")),"")&lt;&gt;"",LOWER(IFERROR(IF(TRIM(IFERROR(INDEX($A587:$Y587,MATCH(Lists!$J$4,$A$1:$Y$1,0)),"")&amp;"")="0","",TRIM(IFERROR(INDEX($A587:$Y587,MATCH(Lists!$J$4,$A$1:$Y$1,0)),"")&amp;"")),"")),IF(IFERROR(IF(TRIM(IFERROR(INDEX($A587:$Y587,MATCH(Lists!$J$5,$A$1:$Y$1,0)),"")&amp;"")="0","",TRIM(IFERROR(INDEX($A587:$Y587,MATCH(Lists!$J$5,$A$1:$Y$1,0)),"")&amp;"")),"")&lt;&gt;"",IFERROR(IF(TRIM(IFERROR(INDEX($A587:$Y587,MATCH(Lists!$J$5,$A$1:$Y$1,0)),"")&amp;"")="0","",TRIM(IFERROR(INDEX($A587:$Y587,MATCH(Lists!$J$5,$A$1:$Y$1,0)),"")&amp;"")),""),"(unknown)")))</f>
        <v/>
      </c>
      <c r="AF587" s="22">
        <f>IF(AE587="","",IF(IFERROR(IF(TRIM(IFERROR(INDEX($A587:$Y587,MATCH(Lists!$J$6,$A$1:$Y$1,0)),"")&amp;"")="0","",TRIM(IFERROR(INDEX($A587:$Y587,MATCH(Lists!$J$6,$A$1:$Y$1,0)),"")&amp;"")),"")=Lists!$J$7,1,0))</f>
        <v/>
      </c>
      <c r="AG587" s="30">
        <f>IF(AE587="","",IFERROR(IF(ISNUMBER(IFERROR(INDEX($A587:$Y587,MATCH(Lists!$J$3,$A$1:$Y$1,0)),"")),INT(IFERROR(INDEX($A587:$Y587,MATCH(Lists!$J$3,$A$1:$Y$1,0)),"")),DATE(VALUE(LEFT(IFERROR(INDEX($A587:$Y587,MATCH(Lists!$J$3,$A$1:$Y$1,0)),""),4)),VALUE(MID(IFERROR(INDEX($A587:$Y587,MATCH(Lists!$J$3,$A$1:$Y$1,0)),""),6,2)),VALUE(MID(IFERROR(INDEX($A587:$Y587,MATCH(Lists!$J$3,$A$1:$Y$1,0)),""),9,2)))),""))</f>
        <v/>
      </c>
      <c r="AH587" s="22">
        <f>IF(AE587="",0,1)</f>
        <v/>
      </c>
    </row>
    <row r="588">
      <c r="Z588" s="28" t="n"/>
      <c r="AA588" s="23" t="n"/>
      <c r="AB588" s="23" t="n"/>
      <c r="AC588" s="31" t="n"/>
      <c r="AD588" s="28" t="n"/>
      <c r="AE588" s="22">
        <f>IF(COUNTA($A588:$Y588)=0,"",IF(IFERROR(IF(TRIM(IFERROR(INDEX($A588:$Y588,MATCH(Lists!$J$4,$A$1:$Y$1,0)),"")&amp;"")="0","",TRIM(IFERROR(INDEX($A588:$Y588,MATCH(Lists!$J$4,$A$1:$Y$1,0)),"")&amp;"")),"")&lt;&gt;"",LOWER(IFERROR(IF(TRIM(IFERROR(INDEX($A588:$Y588,MATCH(Lists!$J$4,$A$1:$Y$1,0)),"")&amp;"")="0","",TRIM(IFERROR(INDEX($A588:$Y588,MATCH(Lists!$J$4,$A$1:$Y$1,0)),"")&amp;"")),"")),IF(IFERROR(IF(TRIM(IFERROR(INDEX($A588:$Y588,MATCH(Lists!$J$5,$A$1:$Y$1,0)),"")&amp;"")="0","",TRIM(IFERROR(INDEX($A588:$Y588,MATCH(Lists!$J$5,$A$1:$Y$1,0)),"")&amp;"")),"")&lt;&gt;"",IFERROR(IF(TRIM(IFERROR(INDEX($A588:$Y588,MATCH(Lists!$J$5,$A$1:$Y$1,0)),"")&amp;"")="0","",TRIM(IFERROR(INDEX($A588:$Y588,MATCH(Lists!$J$5,$A$1:$Y$1,0)),"")&amp;"")),""),"(unknown)")))</f>
        <v/>
      </c>
      <c r="AF588" s="22">
        <f>IF(AE588="","",IF(IFERROR(IF(TRIM(IFERROR(INDEX($A588:$Y588,MATCH(Lists!$J$6,$A$1:$Y$1,0)),"")&amp;"")="0","",TRIM(IFERROR(INDEX($A588:$Y588,MATCH(Lists!$J$6,$A$1:$Y$1,0)),"")&amp;"")),"")=Lists!$J$7,1,0))</f>
        <v/>
      </c>
      <c r="AG588" s="30">
        <f>IF(AE588="","",IFERROR(IF(ISNUMBER(IFERROR(INDEX($A588:$Y588,MATCH(Lists!$J$3,$A$1:$Y$1,0)),"")),INT(IFERROR(INDEX($A588:$Y588,MATCH(Lists!$J$3,$A$1:$Y$1,0)),"")),DATE(VALUE(LEFT(IFERROR(INDEX($A588:$Y588,MATCH(Lists!$J$3,$A$1:$Y$1,0)),""),4)),VALUE(MID(IFERROR(INDEX($A588:$Y588,MATCH(Lists!$J$3,$A$1:$Y$1,0)),""),6,2)),VALUE(MID(IFERROR(INDEX($A588:$Y588,MATCH(Lists!$J$3,$A$1:$Y$1,0)),""),9,2)))),""))</f>
        <v/>
      </c>
      <c r="AH588" s="22">
        <f>IF(AE588="",0,1)</f>
        <v/>
      </c>
    </row>
    <row r="589">
      <c r="Z589" s="28" t="n"/>
      <c r="AA589" s="23" t="n"/>
      <c r="AB589" s="23" t="n"/>
      <c r="AC589" s="31" t="n"/>
      <c r="AD589" s="28" t="n"/>
      <c r="AE589" s="22">
        <f>IF(COUNTA($A589:$Y589)=0,"",IF(IFERROR(IF(TRIM(IFERROR(INDEX($A589:$Y589,MATCH(Lists!$J$4,$A$1:$Y$1,0)),"")&amp;"")="0","",TRIM(IFERROR(INDEX($A589:$Y589,MATCH(Lists!$J$4,$A$1:$Y$1,0)),"")&amp;"")),"")&lt;&gt;"",LOWER(IFERROR(IF(TRIM(IFERROR(INDEX($A589:$Y589,MATCH(Lists!$J$4,$A$1:$Y$1,0)),"")&amp;"")="0","",TRIM(IFERROR(INDEX($A589:$Y589,MATCH(Lists!$J$4,$A$1:$Y$1,0)),"")&amp;"")),"")),IF(IFERROR(IF(TRIM(IFERROR(INDEX($A589:$Y589,MATCH(Lists!$J$5,$A$1:$Y$1,0)),"")&amp;"")="0","",TRIM(IFERROR(INDEX($A589:$Y589,MATCH(Lists!$J$5,$A$1:$Y$1,0)),"")&amp;"")),"")&lt;&gt;"",IFERROR(IF(TRIM(IFERROR(INDEX($A589:$Y589,MATCH(Lists!$J$5,$A$1:$Y$1,0)),"")&amp;"")="0","",TRIM(IFERROR(INDEX($A589:$Y589,MATCH(Lists!$J$5,$A$1:$Y$1,0)),"")&amp;"")),""),"(unknown)")))</f>
        <v/>
      </c>
      <c r="AF589" s="22">
        <f>IF(AE589="","",IF(IFERROR(IF(TRIM(IFERROR(INDEX($A589:$Y589,MATCH(Lists!$J$6,$A$1:$Y$1,0)),"")&amp;"")="0","",TRIM(IFERROR(INDEX($A589:$Y589,MATCH(Lists!$J$6,$A$1:$Y$1,0)),"")&amp;"")),"")=Lists!$J$7,1,0))</f>
        <v/>
      </c>
      <c r="AG589" s="30">
        <f>IF(AE589="","",IFERROR(IF(ISNUMBER(IFERROR(INDEX($A589:$Y589,MATCH(Lists!$J$3,$A$1:$Y$1,0)),"")),INT(IFERROR(INDEX($A589:$Y589,MATCH(Lists!$J$3,$A$1:$Y$1,0)),"")),DATE(VALUE(LEFT(IFERROR(INDEX($A589:$Y589,MATCH(Lists!$J$3,$A$1:$Y$1,0)),""),4)),VALUE(MID(IFERROR(INDEX($A589:$Y589,MATCH(Lists!$J$3,$A$1:$Y$1,0)),""),6,2)),VALUE(MID(IFERROR(INDEX($A589:$Y589,MATCH(Lists!$J$3,$A$1:$Y$1,0)),""),9,2)))),""))</f>
        <v/>
      </c>
      <c r="AH589" s="22">
        <f>IF(AE589="",0,1)</f>
        <v/>
      </c>
    </row>
    <row r="590">
      <c r="Z590" s="28" t="n"/>
      <c r="AA590" s="23" t="n"/>
      <c r="AB590" s="23" t="n"/>
      <c r="AC590" s="31" t="n"/>
      <c r="AD590" s="28" t="n"/>
      <c r="AE590" s="22">
        <f>IF(COUNTA($A590:$Y590)=0,"",IF(IFERROR(IF(TRIM(IFERROR(INDEX($A590:$Y590,MATCH(Lists!$J$4,$A$1:$Y$1,0)),"")&amp;"")="0","",TRIM(IFERROR(INDEX($A590:$Y590,MATCH(Lists!$J$4,$A$1:$Y$1,0)),"")&amp;"")),"")&lt;&gt;"",LOWER(IFERROR(IF(TRIM(IFERROR(INDEX($A590:$Y590,MATCH(Lists!$J$4,$A$1:$Y$1,0)),"")&amp;"")="0","",TRIM(IFERROR(INDEX($A590:$Y590,MATCH(Lists!$J$4,$A$1:$Y$1,0)),"")&amp;"")),"")),IF(IFERROR(IF(TRIM(IFERROR(INDEX($A590:$Y590,MATCH(Lists!$J$5,$A$1:$Y$1,0)),"")&amp;"")="0","",TRIM(IFERROR(INDEX($A590:$Y590,MATCH(Lists!$J$5,$A$1:$Y$1,0)),"")&amp;"")),"")&lt;&gt;"",IFERROR(IF(TRIM(IFERROR(INDEX($A590:$Y590,MATCH(Lists!$J$5,$A$1:$Y$1,0)),"")&amp;"")="0","",TRIM(IFERROR(INDEX($A590:$Y590,MATCH(Lists!$J$5,$A$1:$Y$1,0)),"")&amp;"")),""),"(unknown)")))</f>
        <v/>
      </c>
      <c r="AF590" s="22">
        <f>IF(AE590="","",IF(IFERROR(IF(TRIM(IFERROR(INDEX($A590:$Y590,MATCH(Lists!$J$6,$A$1:$Y$1,0)),"")&amp;"")="0","",TRIM(IFERROR(INDEX($A590:$Y590,MATCH(Lists!$J$6,$A$1:$Y$1,0)),"")&amp;"")),"")=Lists!$J$7,1,0))</f>
        <v/>
      </c>
      <c r="AG590" s="30">
        <f>IF(AE590="","",IFERROR(IF(ISNUMBER(IFERROR(INDEX($A590:$Y590,MATCH(Lists!$J$3,$A$1:$Y$1,0)),"")),INT(IFERROR(INDEX($A590:$Y590,MATCH(Lists!$J$3,$A$1:$Y$1,0)),"")),DATE(VALUE(LEFT(IFERROR(INDEX($A590:$Y590,MATCH(Lists!$J$3,$A$1:$Y$1,0)),""),4)),VALUE(MID(IFERROR(INDEX($A590:$Y590,MATCH(Lists!$J$3,$A$1:$Y$1,0)),""),6,2)),VALUE(MID(IFERROR(INDEX($A590:$Y590,MATCH(Lists!$J$3,$A$1:$Y$1,0)),""),9,2)))),""))</f>
        <v/>
      </c>
      <c r="AH590" s="22">
        <f>IF(AE590="",0,1)</f>
        <v/>
      </c>
    </row>
    <row r="591">
      <c r="Z591" s="28" t="n"/>
      <c r="AA591" s="23" t="n"/>
      <c r="AB591" s="23" t="n"/>
      <c r="AC591" s="31" t="n"/>
      <c r="AD591" s="28" t="n"/>
      <c r="AE591" s="22">
        <f>IF(COUNTA($A591:$Y591)=0,"",IF(IFERROR(IF(TRIM(IFERROR(INDEX($A591:$Y591,MATCH(Lists!$J$4,$A$1:$Y$1,0)),"")&amp;"")="0","",TRIM(IFERROR(INDEX($A591:$Y591,MATCH(Lists!$J$4,$A$1:$Y$1,0)),"")&amp;"")),"")&lt;&gt;"",LOWER(IFERROR(IF(TRIM(IFERROR(INDEX($A591:$Y591,MATCH(Lists!$J$4,$A$1:$Y$1,0)),"")&amp;"")="0","",TRIM(IFERROR(INDEX($A591:$Y591,MATCH(Lists!$J$4,$A$1:$Y$1,0)),"")&amp;"")),"")),IF(IFERROR(IF(TRIM(IFERROR(INDEX($A591:$Y591,MATCH(Lists!$J$5,$A$1:$Y$1,0)),"")&amp;"")="0","",TRIM(IFERROR(INDEX($A591:$Y591,MATCH(Lists!$J$5,$A$1:$Y$1,0)),"")&amp;"")),"")&lt;&gt;"",IFERROR(IF(TRIM(IFERROR(INDEX($A591:$Y591,MATCH(Lists!$J$5,$A$1:$Y$1,0)),"")&amp;"")="0","",TRIM(IFERROR(INDEX($A591:$Y591,MATCH(Lists!$J$5,$A$1:$Y$1,0)),"")&amp;"")),""),"(unknown)")))</f>
        <v/>
      </c>
      <c r="AF591" s="22">
        <f>IF(AE591="","",IF(IFERROR(IF(TRIM(IFERROR(INDEX($A591:$Y591,MATCH(Lists!$J$6,$A$1:$Y$1,0)),"")&amp;"")="0","",TRIM(IFERROR(INDEX($A591:$Y591,MATCH(Lists!$J$6,$A$1:$Y$1,0)),"")&amp;"")),"")=Lists!$J$7,1,0))</f>
        <v/>
      </c>
      <c r="AG591" s="30">
        <f>IF(AE591="","",IFERROR(IF(ISNUMBER(IFERROR(INDEX($A591:$Y591,MATCH(Lists!$J$3,$A$1:$Y$1,0)),"")),INT(IFERROR(INDEX($A591:$Y591,MATCH(Lists!$J$3,$A$1:$Y$1,0)),"")),DATE(VALUE(LEFT(IFERROR(INDEX($A591:$Y591,MATCH(Lists!$J$3,$A$1:$Y$1,0)),""),4)),VALUE(MID(IFERROR(INDEX($A591:$Y591,MATCH(Lists!$J$3,$A$1:$Y$1,0)),""),6,2)),VALUE(MID(IFERROR(INDEX($A591:$Y591,MATCH(Lists!$J$3,$A$1:$Y$1,0)),""),9,2)))),""))</f>
        <v/>
      </c>
      <c r="AH591" s="22">
        <f>IF(AE591="",0,1)</f>
        <v/>
      </c>
    </row>
    <row r="592">
      <c r="Z592" s="28" t="n"/>
      <c r="AA592" s="23" t="n"/>
      <c r="AB592" s="23" t="n"/>
      <c r="AC592" s="31" t="n"/>
      <c r="AD592" s="28" t="n"/>
      <c r="AE592" s="22">
        <f>IF(COUNTA($A592:$Y592)=0,"",IF(IFERROR(IF(TRIM(IFERROR(INDEX($A592:$Y592,MATCH(Lists!$J$4,$A$1:$Y$1,0)),"")&amp;"")="0","",TRIM(IFERROR(INDEX($A592:$Y592,MATCH(Lists!$J$4,$A$1:$Y$1,0)),"")&amp;"")),"")&lt;&gt;"",LOWER(IFERROR(IF(TRIM(IFERROR(INDEX($A592:$Y592,MATCH(Lists!$J$4,$A$1:$Y$1,0)),"")&amp;"")="0","",TRIM(IFERROR(INDEX($A592:$Y592,MATCH(Lists!$J$4,$A$1:$Y$1,0)),"")&amp;"")),"")),IF(IFERROR(IF(TRIM(IFERROR(INDEX($A592:$Y592,MATCH(Lists!$J$5,$A$1:$Y$1,0)),"")&amp;"")="0","",TRIM(IFERROR(INDEX($A592:$Y592,MATCH(Lists!$J$5,$A$1:$Y$1,0)),"")&amp;"")),"")&lt;&gt;"",IFERROR(IF(TRIM(IFERROR(INDEX($A592:$Y592,MATCH(Lists!$J$5,$A$1:$Y$1,0)),"")&amp;"")="0","",TRIM(IFERROR(INDEX($A592:$Y592,MATCH(Lists!$J$5,$A$1:$Y$1,0)),"")&amp;"")),""),"(unknown)")))</f>
        <v/>
      </c>
      <c r="AF592" s="22">
        <f>IF(AE592="","",IF(IFERROR(IF(TRIM(IFERROR(INDEX($A592:$Y592,MATCH(Lists!$J$6,$A$1:$Y$1,0)),"")&amp;"")="0","",TRIM(IFERROR(INDEX($A592:$Y592,MATCH(Lists!$J$6,$A$1:$Y$1,0)),"")&amp;"")),"")=Lists!$J$7,1,0))</f>
        <v/>
      </c>
      <c r="AG592" s="30">
        <f>IF(AE592="","",IFERROR(IF(ISNUMBER(IFERROR(INDEX($A592:$Y592,MATCH(Lists!$J$3,$A$1:$Y$1,0)),"")),INT(IFERROR(INDEX($A592:$Y592,MATCH(Lists!$J$3,$A$1:$Y$1,0)),"")),DATE(VALUE(LEFT(IFERROR(INDEX($A592:$Y592,MATCH(Lists!$J$3,$A$1:$Y$1,0)),""),4)),VALUE(MID(IFERROR(INDEX($A592:$Y592,MATCH(Lists!$J$3,$A$1:$Y$1,0)),""),6,2)),VALUE(MID(IFERROR(INDEX($A592:$Y592,MATCH(Lists!$J$3,$A$1:$Y$1,0)),""),9,2)))),""))</f>
        <v/>
      </c>
      <c r="AH592" s="22">
        <f>IF(AE592="",0,1)</f>
        <v/>
      </c>
    </row>
    <row r="593">
      <c r="Z593" s="28" t="n"/>
      <c r="AA593" s="23" t="n"/>
      <c r="AB593" s="23" t="n"/>
      <c r="AC593" s="31" t="n"/>
      <c r="AD593" s="28" t="n"/>
      <c r="AE593" s="22">
        <f>IF(COUNTA($A593:$Y593)=0,"",IF(IFERROR(IF(TRIM(IFERROR(INDEX($A593:$Y593,MATCH(Lists!$J$4,$A$1:$Y$1,0)),"")&amp;"")="0","",TRIM(IFERROR(INDEX($A593:$Y593,MATCH(Lists!$J$4,$A$1:$Y$1,0)),"")&amp;"")),"")&lt;&gt;"",LOWER(IFERROR(IF(TRIM(IFERROR(INDEX($A593:$Y593,MATCH(Lists!$J$4,$A$1:$Y$1,0)),"")&amp;"")="0","",TRIM(IFERROR(INDEX($A593:$Y593,MATCH(Lists!$J$4,$A$1:$Y$1,0)),"")&amp;"")),"")),IF(IFERROR(IF(TRIM(IFERROR(INDEX($A593:$Y593,MATCH(Lists!$J$5,$A$1:$Y$1,0)),"")&amp;"")="0","",TRIM(IFERROR(INDEX($A593:$Y593,MATCH(Lists!$J$5,$A$1:$Y$1,0)),"")&amp;"")),"")&lt;&gt;"",IFERROR(IF(TRIM(IFERROR(INDEX($A593:$Y593,MATCH(Lists!$J$5,$A$1:$Y$1,0)),"")&amp;"")="0","",TRIM(IFERROR(INDEX($A593:$Y593,MATCH(Lists!$J$5,$A$1:$Y$1,0)),"")&amp;"")),""),"(unknown)")))</f>
        <v/>
      </c>
      <c r="AF593" s="22">
        <f>IF(AE593="","",IF(IFERROR(IF(TRIM(IFERROR(INDEX($A593:$Y593,MATCH(Lists!$J$6,$A$1:$Y$1,0)),"")&amp;"")="0","",TRIM(IFERROR(INDEX($A593:$Y593,MATCH(Lists!$J$6,$A$1:$Y$1,0)),"")&amp;"")),"")=Lists!$J$7,1,0))</f>
        <v/>
      </c>
      <c r="AG593" s="30">
        <f>IF(AE593="","",IFERROR(IF(ISNUMBER(IFERROR(INDEX($A593:$Y593,MATCH(Lists!$J$3,$A$1:$Y$1,0)),"")),INT(IFERROR(INDEX($A593:$Y593,MATCH(Lists!$J$3,$A$1:$Y$1,0)),"")),DATE(VALUE(LEFT(IFERROR(INDEX($A593:$Y593,MATCH(Lists!$J$3,$A$1:$Y$1,0)),""),4)),VALUE(MID(IFERROR(INDEX($A593:$Y593,MATCH(Lists!$J$3,$A$1:$Y$1,0)),""),6,2)),VALUE(MID(IFERROR(INDEX($A593:$Y593,MATCH(Lists!$J$3,$A$1:$Y$1,0)),""),9,2)))),""))</f>
        <v/>
      </c>
      <c r="AH593" s="22">
        <f>IF(AE593="",0,1)</f>
        <v/>
      </c>
    </row>
    <row r="594">
      <c r="Z594" s="28" t="n"/>
      <c r="AA594" s="23" t="n"/>
      <c r="AB594" s="23" t="n"/>
      <c r="AC594" s="31" t="n"/>
      <c r="AD594" s="28" t="n"/>
      <c r="AE594" s="22">
        <f>IF(COUNTA($A594:$Y594)=0,"",IF(IFERROR(IF(TRIM(IFERROR(INDEX($A594:$Y594,MATCH(Lists!$J$4,$A$1:$Y$1,0)),"")&amp;"")="0","",TRIM(IFERROR(INDEX($A594:$Y594,MATCH(Lists!$J$4,$A$1:$Y$1,0)),"")&amp;"")),"")&lt;&gt;"",LOWER(IFERROR(IF(TRIM(IFERROR(INDEX($A594:$Y594,MATCH(Lists!$J$4,$A$1:$Y$1,0)),"")&amp;"")="0","",TRIM(IFERROR(INDEX($A594:$Y594,MATCH(Lists!$J$4,$A$1:$Y$1,0)),"")&amp;"")),"")),IF(IFERROR(IF(TRIM(IFERROR(INDEX($A594:$Y594,MATCH(Lists!$J$5,$A$1:$Y$1,0)),"")&amp;"")="0","",TRIM(IFERROR(INDEX($A594:$Y594,MATCH(Lists!$J$5,$A$1:$Y$1,0)),"")&amp;"")),"")&lt;&gt;"",IFERROR(IF(TRIM(IFERROR(INDEX($A594:$Y594,MATCH(Lists!$J$5,$A$1:$Y$1,0)),"")&amp;"")="0","",TRIM(IFERROR(INDEX($A594:$Y594,MATCH(Lists!$J$5,$A$1:$Y$1,0)),"")&amp;"")),""),"(unknown)")))</f>
        <v/>
      </c>
      <c r="AF594" s="22">
        <f>IF(AE594="","",IF(IFERROR(IF(TRIM(IFERROR(INDEX($A594:$Y594,MATCH(Lists!$J$6,$A$1:$Y$1,0)),"")&amp;"")="0","",TRIM(IFERROR(INDEX($A594:$Y594,MATCH(Lists!$J$6,$A$1:$Y$1,0)),"")&amp;"")),"")=Lists!$J$7,1,0))</f>
        <v/>
      </c>
      <c r="AG594" s="30">
        <f>IF(AE594="","",IFERROR(IF(ISNUMBER(IFERROR(INDEX($A594:$Y594,MATCH(Lists!$J$3,$A$1:$Y$1,0)),"")),INT(IFERROR(INDEX($A594:$Y594,MATCH(Lists!$J$3,$A$1:$Y$1,0)),"")),DATE(VALUE(LEFT(IFERROR(INDEX($A594:$Y594,MATCH(Lists!$J$3,$A$1:$Y$1,0)),""),4)),VALUE(MID(IFERROR(INDEX($A594:$Y594,MATCH(Lists!$J$3,$A$1:$Y$1,0)),""),6,2)),VALUE(MID(IFERROR(INDEX($A594:$Y594,MATCH(Lists!$J$3,$A$1:$Y$1,0)),""),9,2)))),""))</f>
        <v/>
      </c>
      <c r="AH594" s="22">
        <f>IF(AE594="",0,1)</f>
        <v/>
      </c>
    </row>
    <row r="595">
      <c r="Z595" s="28" t="n"/>
      <c r="AA595" s="23" t="n"/>
      <c r="AB595" s="23" t="n"/>
      <c r="AC595" s="31" t="n"/>
      <c r="AD595" s="28" t="n"/>
      <c r="AE595" s="22">
        <f>IF(COUNTA($A595:$Y595)=0,"",IF(IFERROR(IF(TRIM(IFERROR(INDEX($A595:$Y595,MATCH(Lists!$J$4,$A$1:$Y$1,0)),"")&amp;"")="0","",TRIM(IFERROR(INDEX($A595:$Y595,MATCH(Lists!$J$4,$A$1:$Y$1,0)),"")&amp;"")),"")&lt;&gt;"",LOWER(IFERROR(IF(TRIM(IFERROR(INDEX($A595:$Y595,MATCH(Lists!$J$4,$A$1:$Y$1,0)),"")&amp;"")="0","",TRIM(IFERROR(INDEX($A595:$Y595,MATCH(Lists!$J$4,$A$1:$Y$1,0)),"")&amp;"")),"")),IF(IFERROR(IF(TRIM(IFERROR(INDEX($A595:$Y595,MATCH(Lists!$J$5,$A$1:$Y$1,0)),"")&amp;"")="0","",TRIM(IFERROR(INDEX($A595:$Y595,MATCH(Lists!$J$5,$A$1:$Y$1,0)),"")&amp;"")),"")&lt;&gt;"",IFERROR(IF(TRIM(IFERROR(INDEX($A595:$Y595,MATCH(Lists!$J$5,$A$1:$Y$1,0)),"")&amp;"")="0","",TRIM(IFERROR(INDEX($A595:$Y595,MATCH(Lists!$J$5,$A$1:$Y$1,0)),"")&amp;"")),""),"(unknown)")))</f>
        <v/>
      </c>
      <c r="AF595" s="22">
        <f>IF(AE595="","",IF(IFERROR(IF(TRIM(IFERROR(INDEX($A595:$Y595,MATCH(Lists!$J$6,$A$1:$Y$1,0)),"")&amp;"")="0","",TRIM(IFERROR(INDEX($A595:$Y595,MATCH(Lists!$J$6,$A$1:$Y$1,0)),"")&amp;"")),"")=Lists!$J$7,1,0))</f>
        <v/>
      </c>
      <c r="AG595" s="30">
        <f>IF(AE595="","",IFERROR(IF(ISNUMBER(IFERROR(INDEX($A595:$Y595,MATCH(Lists!$J$3,$A$1:$Y$1,0)),"")),INT(IFERROR(INDEX($A595:$Y595,MATCH(Lists!$J$3,$A$1:$Y$1,0)),"")),DATE(VALUE(LEFT(IFERROR(INDEX($A595:$Y595,MATCH(Lists!$J$3,$A$1:$Y$1,0)),""),4)),VALUE(MID(IFERROR(INDEX($A595:$Y595,MATCH(Lists!$J$3,$A$1:$Y$1,0)),""),6,2)),VALUE(MID(IFERROR(INDEX($A595:$Y595,MATCH(Lists!$J$3,$A$1:$Y$1,0)),""),9,2)))),""))</f>
        <v/>
      </c>
      <c r="AH595" s="22">
        <f>IF(AE595="",0,1)</f>
        <v/>
      </c>
    </row>
    <row r="596">
      <c r="Z596" s="28" t="n"/>
      <c r="AA596" s="23" t="n"/>
      <c r="AB596" s="23" t="n"/>
      <c r="AC596" s="31" t="n"/>
      <c r="AD596" s="28" t="n"/>
      <c r="AE596" s="22">
        <f>IF(COUNTA($A596:$Y596)=0,"",IF(IFERROR(IF(TRIM(IFERROR(INDEX($A596:$Y596,MATCH(Lists!$J$4,$A$1:$Y$1,0)),"")&amp;"")="0","",TRIM(IFERROR(INDEX($A596:$Y596,MATCH(Lists!$J$4,$A$1:$Y$1,0)),"")&amp;"")),"")&lt;&gt;"",LOWER(IFERROR(IF(TRIM(IFERROR(INDEX($A596:$Y596,MATCH(Lists!$J$4,$A$1:$Y$1,0)),"")&amp;"")="0","",TRIM(IFERROR(INDEX($A596:$Y596,MATCH(Lists!$J$4,$A$1:$Y$1,0)),"")&amp;"")),"")),IF(IFERROR(IF(TRIM(IFERROR(INDEX($A596:$Y596,MATCH(Lists!$J$5,$A$1:$Y$1,0)),"")&amp;"")="0","",TRIM(IFERROR(INDEX($A596:$Y596,MATCH(Lists!$J$5,$A$1:$Y$1,0)),"")&amp;"")),"")&lt;&gt;"",IFERROR(IF(TRIM(IFERROR(INDEX($A596:$Y596,MATCH(Lists!$J$5,$A$1:$Y$1,0)),"")&amp;"")="0","",TRIM(IFERROR(INDEX($A596:$Y596,MATCH(Lists!$J$5,$A$1:$Y$1,0)),"")&amp;"")),""),"(unknown)")))</f>
        <v/>
      </c>
      <c r="AF596" s="22">
        <f>IF(AE596="","",IF(IFERROR(IF(TRIM(IFERROR(INDEX($A596:$Y596,MATCH(Lists!$J$6,$A$1:$Y$1,0)),"")&amp;"")="0","",TRIM(IFERROR(INDEX($A596:$Y596,MATCH(Lists!$J$6,$A$1:$Y$1,0)),"")&amp;"")),"")=Lists!$J$7,1,0))</f>
        <v/>
      </c>
      <c r="AG596" s="30">
        <f>IF(AE596="","",IFERROR(IF(ISNUMBER(IFERROR(INDEX($A596:$Y596,MATCH(Lists!$J$3,$A$1:$Y$1,0)),"")),INT(IFERROR(INDEX($A596:$Y596,MATCH(Lists!$J$3,$A$1:$Y$1,0)),"")),DATE(VALUE(LEFT(IFERROR(INDEX($A596:$Y596,MATCH(Lists!$J$3,$A$1:$Y$1,0)),""),4)),VALUE(MID(IFERROR(INDEX($A596:$Y596,MATCH(Lists!$J$3,$A$1:$Y$1,0)),""),6,2)),VALUE(MID(IFERROR(INDEX($A596:$Y596,MATCH(Lists!$J$3,$A$1:$Y$1,0)),""),9,2)))),""))</f>
        <v/>
      </c>
      <c r="AH596" s="22">
        <f>IF(AE596="",0,1)</f>
        <v/>
      </c>
    </row>
    <row r="597">
      <c r="Z597" s="28" t="n"/>
      <c r="AA597" s="23" t="n"/>
      <c r="AB597" s="23" t="n"/>
      <c r="AC597" s="31" t="n"/>
      <c r="AD597" s="28" t="n"/>
      <c r="AE597" s="22">
        <f>IF(COUNTA($A597:$Y597)=0,"",IF(IFERROR(IF(TRIM(IFERROR(INDEX($A597:$Y597,MATCH(Lists!$J$4,$A$1:$Y$1,0)),"")&amp;"")="0","",TRIM(IFERROR(INDEX($A597:$Y597,MATCH(Lists!$J$4,$A$1:$Y$1,0)),"")&amp;"")),"")&lt;&gt;"",LOWER(IFERROR(IF(TRIM(IFERROR(INDEX($A597:$Y597,MATCH(Lists!$J$4,$A$1:$Y$1,0)),"")&amp;"")="0","",TRIM(IFERROR(INDEX($A597:$Y597,MATCH(Lists!$J$4,$A$1:$Y$1,0)),"")&amp;"")),"")),IF(IFERROR(IF(TRIM(IFERROR(INDEX($A597:$Y597,MATCH(Lists!$J$5,$A$1:$Y$1,0)),"")&amp;"")="0","",TRIM(IFERROR(INDEX($A597:$Y597,MATCH(Lists!$J$5,$A$1:$Y$1,0)),"")&amp;"")),"")&lt;&gt;"",IFERROR(IF(TRIM(IFERROR(INDEX($A597:$Y597,MATCH(Lists!$J$5,$A$1:$Y$1,0)),"")&amp;"")="0","",TRIM(IFERROR(INDEX($A597:$Y597,MATCH(Lists!$J$5,$A$1:$Y$1,0)),"")&amp;"")),""),"(unknown)")))</f>
        <v/>
      </c>
      <c r="AF597" s="22">
        <f>IF(AE597="","",IF(IFERROR(IF(TRIM(IFERROR(INDEX($A597:$Y597,MATCH(Lists!$J$6,$A$1:$Y$1,0)),"")&amp;"")="0","",TRIM(IFERROR(INDEX($A597:$Y597,MATCH(Lists!$J$6,$A$1:$Y$1,0)),"")&amp;"")),"")=Lists!$J$7,1,0))</f>
        <v/>
      </c>
      <c r="AG597" s="30">
        <f>IF(AE597="","",IFERROR(IF(ISNUMBER(IFERROR(INDEX($A597:$Y597,MATCH(Lists!$J$3,$A$1:$Y$1,0)),"")),INT(IFERROR(INDEX($A597:$Y597,MATCH(Lists!$J$3,$A$1:$Y$1,0)),"")),DATE(VALUE(LEFT(IFERROR(INDEX($A597:$Y597,MATCH(Lists!$J$3,$A$1:$Y$1,0)),""),4)),VALUE(MID(IFERROR(INDEX($A597:$Y597,MATCH(Lists!$J$3,$A$1:$Y$1,0)),""),6,2)),VALUE(MID(IFERROR(INDEX($A597:$Y597,MATCH(Lists!$J$3,$A$1:$Y$1,0)),""),9,2)))),""))</f>
        <v/>
      </c>
      <c r="AH597" s="22">
        <f>IF(AE597="",0,1)</f>
        <v/>
      </c>
    </row>
    <row r="598">
      <c r="Z598" s="28" t="n"/>
      <c r="AA598" s="23" t="n"/>
      <c r="AB598" s="23" t="n"/>
      <c r="AC598" s="31" t="n"/>
      <c r="AD598" s="28" t="n"/>
      <c r="AE598" s="22">
        <f>IF(COUNTA($A598:$Y598)=0,"",IF(IFERROR(IF(TRIM(IFERROR(INDEX($A598:$Y598,MATCH(Lists!$J$4,$A$1:$Y$1,0)),"")&amp;"")="0","",TRIM(IFERROR(INDEX($A598:$Y598,MATCH(Lists!$J$4,$A$1:$Y$1,0)),"")&amp;"")),"")&lt;&gt;"",LOWER(IFERROR(IF(TRIM(IFERROR(INDEX($A598:$Y598,MATCH(Lists!$J$4,$A$1:$Y$1,0)),"")&amp;"")="0","",TRIM(IFERROR(INDEX($A598:$Y598,MATCH(Lists!$J$4,$A$1:$Y$1,0)),"")&amp;"")),"")),IF(IFERROR(IF(TRIM(IFERROR(INDEX($A598:$Y598,MATCH(Lists!$J$5,$A$1:$Y$1,0)),"")&amp;"")="0","",TRIM(IFERROR(INDEX($A598:$Y598,MATCH(Lists!$J$5,$A$1:$Y$1,0)),"")&amp;"")),"")&lt;&gt;"",IFERROR(IF(TRIM(IFERROR(INDEX($A598:$Y598,MATCH(Lists!$J$5,$A$1:$Y$1,0)),"")&amp;"")="0","",TRIM(IFERROR(INDEX($A598:$Y598,MATCH(Lists!$J$5,$A$1:$Y$1,0)),"")&amp;"")),""),"(unknown)")))</f>
        <v/>
      </c>
      <c r="AF598" s="22">
        <f>IF(AE598="","",IF(IFERROR(IF(TRIM(IFERROR(INDEX($A598:$Y598,MATCH(Lists!$J$6,$A$1:$Y$1,0)),"")&amp;"")="0","",TRIM(IFERROR(INDEX($A598:$Y598,MATCH(Lists!$J$6,$A$1:$Y$1,0)),"")&amp;"")),"")=Lists!$J$7,1,0))</f>
        <v/>
      </c>
      <c r="AG598" s="30">
        <f>IF(AE598="","",IFERROR(IF(ISNUMBER(IFERROR(INDEX($A598:$Y598,MATCH(Lists!$J$3,$A$1:$Y$1,0)),"")),INT(IFERROR(INDEX($A598:$Y598,MATCH(Lists!$J$3,$A$1:$Y$1,0)),"")),DATE(VALUE(LEFT(IFERROR(INDEX($A598:$Y598,MATCH(Lists!$J$3,$A$1:$Y$1,0)),""),4)),VALUE(MID(IFERROR(INDEX($A598:$Y598,MATCH(Lists!$J$3,$A$1:$Y$1,0)),""),6,2)),VALUE(MID(IFERROR(INDEX($A598:$Y598,MATCH(Lists!$J$3,$A$1:$Y$1,0)),""),9,2)))),""))</f>
        <v/>
      </c>
      <c r="AH598" s="22">
        <f>IF(AE598="",0,1)</f>
        <v/>
      </c>
    </row>
    <row r="599">
      <c r="Z599" s="28" t="n"/>
      <c r="AA599" s="23" t="n"/>
      <c r="AB599" s="23" t="n"/>
      <c r="AC599" s="31" t="n"/>
      <c r="AD599" s="28" t="n"/>
      <c r="AE599" s="22">
        <f>IF(COUNTA($A599:$Y599)=0,"",IF(IFERROR(IF(TRIM(IFERROR(INDEX($A599:$Y599,MATCH(Lists!$J$4,$A$1:$Y$1,0)),"")&amp;"")="0","",TRIM(IFERROR(INDEX($A599:$Y599,MATCH(Lists!$J$4,$A$1:$Y$1,0)),"")&amp;"")),"")&lt;&gt;"",LOWER(IFERROR(IF(TRIM(IFERROR(INDEX($A599:$Y599,MATCH(Lists!$J$4,$A$1:$Y$1,0)),"")&amp;"")="0","",TRIM(IFERROR(INDEX($A599:$Y599,MATCH(Lists!$J$4,$A$1:$Y$1,0)),"")&amp;"")),"")),IF(IFERROR(IF(TRIM(IFERROR(INDEX($A599:$Y599,MATCH(Lists!$J$5,$A$1:$Y$1,0)),"")&amp;"")="0","",TRIM(IFERROR(INDEX($A599:$Y599,MATCH(Lists!$J$5,$A$1:$Y$1,0)),"")&amp;"")),"")&lt;&gt;"",IFERROR(IF(TRIM(IFERROR(INDEX($A599:$Y599,MATCH(Lists!$J$5,$A$1:$Y$1,0)),"")&amp;"")="0","",TRIM(IFERROR(INDEX($A599:$Y599,MATCH(Lists!$J$5,$A$1:$Y$1,0)),"")&amp;"")),""),"(unknown)")))</f>
        <v/>
      </c>
      <c r="AF599" s="22">
        <f>IF(AE599="","",IF(IFERROR(IF(TRIM(IFERROR(INDEX($A599:$Y599,MATCH(Lists!$J$6,$A$1:$Y$1,0)),"")&amp;"")="0","",TRIM(IFERROR(INDEX($A599:$Y599,MATCH(Lists!$J$6,$A$1:$Y$1,0)),"")&amp;"")),"")=Lists!$J$7,1,0))</f>
        <v/>
      </c>
      <c r="AG599" s="30">
        <f>IF(AE599="","",IFERROR(IF(ISNUMBER(IFERROR(INDEX($A599:$Y599,MATCH(Lists!$J$3,$A$1:$Y$1,0)),"")),INT(IFERROR(INDEX($A599:$Y599,MATCH(Lists!$J$3,$A$1:$Y$1,0)),"")),DATE(VALUE(LEFT(IFERROR(INDEX($A599:$Y599,MATCH(Lists!$J$3,$A$1:$Y$1,0)),""),4)),VALUE(MID(IFERROR(INDEX($A599:$Y599,MATCH(Lists!$J$3,$A$1:$Y$1,0)),""),6,2)),VALUE(MID(IFERROR(INDEX($A599:$Y599,MATCH(Lists!$J$3,$A$1:$Y$1,0)),""),9,2)))),""))</f>
        <v/>
      </c>
      <c r="AH599" s="22">
        <f>IF(AE599="",0,1)</f>
        <v/>
      </c>
    </row>
    <row r="600">
      <c r="Z600" s="28" t="n"/>
      <c r="AA600" s="23" t="n"/>
      <c r="AB600" s="23" t="n"/>
      <c r="AC600" s="31" t="n"/>
      <c r="AD600" s="28" t="n"/>
      <c r="AE600" s="22">
        <f>IF(COUNTA($A600:$Y600)=0,"",IF(IFERROR(IF(TRIM(IFERROR(INDEX($A600:$Y600,MATCH(Lists!$J$4,$A$1:$Y$1,0)),"")&amp;"")="0","",TRIM(IFERROR(INDEX($A600:$Y600,MATCH(Lists!$J$4,$A$1:$Y$1,0)),"")&amp;"")),"")&lt;&gt;"",LOWER(IFERROR(IF(TRIM(IFERROR(INDEX($A600:$Y600,MATCH(Lists!$J$4,$A$1:$Y$1,0)),"")&amp;"")="0","",TRIM(IFERROR(INDEX($A600:$Y600,MATCH(Lists!$J$4,$A$1:$Y$1,0)),"")&amp;"")),"")),IF(IFERROR(IF(TRIM(IFERROR(INDEX($A600:$Y600,MATCH(Lists!$J$5,$A$1:$Y$1,0)),"")&amp;"")="0","",TRIM(IFERROR(INDEX($A600:$Y600,MATCH(Lists!$J$5,$A$1:$Y$1,0)),"")&amp;"")),"")&lt;&gt;"",IFERROR(IF(TRIM(IFERROR(INDEX($A600:$Y600,MATCH(Lists!$J$5,$A$1:$Y$1,0)),"")&amp;"")="0","",TRIM(IFERROR(INDEX($A600:$Y600,MATCH(Lists!$J$5,$A$1:$Y$1,0)),"")&amp;"")),""),"(unknown)")))</f>
        <v/>
      </c>
      <c r="AF600" s="22">
        <f>IF(AE600="","",IF(IFERROR(IF(TRIM(IFERROR(INDEX($A600:$Y600,MATCH(Lists!$J$6,$A$1:$Y$1,0)),"")&amp;"")="0","",TRIM(IFERROR(INDEX($A600:$Y600,MATCH(Lists!$J$6,$A$1:$Y$1,0)),"")&amp;"")),"")=Lists!$J$7,1,0))</f>
        <v/>
      </c>
      <c r="AG600" s="30">
        <f>IF(AE600="","",IFERROR(IF(ISNUMBER(IFERROR(INDEX($A600:$Y600,MATCH(Lists!$J$3,$A$1:$Y$1,0)),"")),INT(IFERROR(INDEX($A600:$Y600,MATCH(Lists!$J$3,$A$1:$Y$1,0)),"")),DATE(VALUE(LEFT(IFERROR(INDEX($A600:$Y600,MATCH(Lists!$J$3,$A$1:$Y$1,0)),""),4)),VALUE(MID(IFERROR(INDEX($A600:$Y600,MATCH(Lists!$J$3,$A$1:$Y$1,0)),""),6,2)),VALUE(MID(IFERROR(INDEX($A600:$Y600,MATCH(Lists!$J$3,$A$1:$Y$1,0)),""),9,2)))),""))</f>
        <v/>
      </c>
      <c r="AH600" s="22">
        <f>IF(AE600="",0,1)</f>
        <v/>
      </c>
    </row>
    <row r="601">
      <c r="Z601" s="28" t="n"/>
      <c r="AA601" s="23" t="n"/>
      <c r="AB601" s="23" t="n"/>
      <c r="AC601" s="31" t="n"/>
      <c r="AD601" s="28" t="n"/>
      <c r="AE601" s="22">
        <f>IF(COUNTA($A601:$Y601)=0,"",IF(IFERROR(IF(TRIM(IFERROR(INDEX($A601:$Y601,MATCH(Lists!$J$4,$A$1:$Y$1,0)),"")&amp;"")="0","",TRIM(IFERROR(INDEX($A601:$Y601,MATCH(Lists!$J$4,$A$1:$Y$1,0)),"")&amp;"")),"")&lt;&gt;"",LOWER(IFERROR(IF(TRIM(IFERROR(INDEX($A601:$Y601,MATCH(Lists!$J$4,$A$1:$Y$1,0)),"")&amp;"")="0","",TRIM(IFERROR(INDEX($A601:$Y601,MATCH(Lists!$J$4,$A$1:$Y$1,0)),"")&amp;"")),"")),IF(IFERROR(IF(TRIM(IFERROR(INDEX($A601:$Y601,MATCH(Lists!$J$5,$A$1:$Y$1,0)),"")&amp;"")="0","",TRIM(IFERROR(INDEX($A601:$Y601,MATCH(Lists!$J$5,$A$1:$Y$1,0)),"")&amp;"")),"")&lt;&gt;"",IFERROR(IF(TRIM(IFERROR(INDEX($A601:$Y601,MATCH(Lists!$J$5,$A$1:$Y$1,0)),"")&amp;"")="0","",TRIM(IFERROR(INDEX($A601:$Y601,MATCH(Lists!$J$5,$A$1:$Y$1,0)),"")&amp;"")),""),"(unknown)")))</f>
        <v/>
      </c>
      <c r="AF601" s="22">
        <f>IF(AE601="","",IF(IFERROR(IF(TRIM(IFERROR(INDEX($A601:$Y601,MATCH(Lists!$J$6,$A$1:$Y$1,0)),"")&amp;"")="0","",TRIM(IFERROR(INDEX($A601:$Y601,MATCH(Lists!$J$6,$A$1:$Y$1,0)),"")&amp;"")),"")=Lists!$J$7,1,0))</f>
        <v/>
      </c>
      <c r="AG601" s="30">
        <f>IF(AE601="","",IFERROR(IF(ISNUMBER(IFERROR(INDEX($A601:$Y601,MATCH(Lists!$J$3,$A$1:$Y$1,0)),"")),INT(IFERROR(INDEX($A601:$Y601,MATCH(Lists!$J$3,$A$1:$Y$1,0)),"")),DATE(VALUE(LEFT(IFERROR(INDEX($A601:$Y601,MATCH(Lists!$J$3,$A$1:$Y$1,0)),""),4)),VALUE(MID(IFERROR(INDEX($A601:$Y601,MATCH(Lists!$J$3,$A$1:$Y$1,0)),""),6,2)),VALUE(MID(IFERROR(INDEX($A601:$Y601,MATCH(Lists!$J$3,$A$1:$Y$1,0)),""),9,2)))),""))</f>
        <v/>
      </c>
      <c r="AH601" s="22">
        <f>IF(AE601="",0,1)</f>
        <v/>
      </c>
    </row>
    <row r="602">
      <c r="Z602" s="28" t="n"/>
      <c r="AA602" s="23" t="n"/>
      <c r="AB602" s="23" t="n"/>
      <c r="AC602" s="31" t="n"/>
      <c r="AD602" s="28" t="n"/>
      <c r="AE602" s="22">
        <f>IF(COUNTA($A602:$Y602)=0,"",IF(IFERROR(IF(TRIM(IFERROR(INDEX($A602:$Y602,MATCH(Lists!$J$4,$A$1:$Y$1,0)),"")&amp;"")="0","",TRIM(IFERROR(INDEX($A602:$Y602,MATCH(Lists!$J$4,$A$1:$Y$1,0)),"")&amp;"")),"")&lt;&gt;"",LOWER(IFERROR(IF(TRIM(IFERROR(INDEX($A602:$Y602,MATCH(Lists!$J$4,$A$1:$Y$1,0)),"")&amp;"")="0","",TRIM(IFERROR(INDEX($A602:$Y602,MATCH(Lists!$J$4,$A$1:$Y$1,0)),"")&amp;"")),"")),IF(IFERROR(IF(TRIM(IFERROR(INDEX($A602:$Y602,MATCH(Lists!$J$5,$A$1:$Y$1,0)),"")&amp;"")="0","",TRIM(IFERROR(INDEX($A602:$Y602,MATCH(Lists!$J$5,$A$1:$Y$1,0)),"")&amp;"")),"")&lt;&gt;"",IFERROR(IF(TRIM(IFERROR(INDEX($A602:$Y602,MATCH(Lists!$J$5,$A$1:$Y$1,0)),"")&amp;"")="0","",TRIM(IFERROR(INDEX($A602:$Y602,MATCH(Lists!$J$5,$A$1:$Y$1,0)),"")&amp;"")),""),"(unknown)")))</f>
        <v/>
      </c>
      <c r="AF602" s="22">
        <f>IF(AE602="","",IF(IFERROR(IF(TRIM(IFERROR(INDEX($A602:$Y602,MATCH(Lists!$J$6,$A$1:$Y$1,0)),"")&amp;"")="0","",TRIM(IFERROR(INDEX($A602:$Y602,MATCH(Lists!$J$6,$A$1:$Y$1,0)),"")&amp;"")),"")=Lists!$J$7,1,0))</f>
        <v/>
      </c>
      <c r="AG602" s="30">
        <f>IF(AE602="","",IFERROR(IF(ISNUMBER(IFERROR(INDEX($A602:$Y602,MATCH(Lists!$J$3,$A$1:$Y$1,0)),"")),INT(IFERROR(INDEX($A602:$Y602,MATCH(Lists!$J$3,$A$1:$Y$1,0)),"")),DATE(VALUE(LEFT(IFERROR(INDEX($A602:$Y602,MATCH(Lists!$J$3,$A$1:$Y$1,0)),""),4)),VALUE(MID(IFERROR(INDEX($A602:$Y602,MATCH(Lists!$J$3,$A$1:$Y$1,0)),""),6,2)),VALUE(MID(IFERROR(INDEX($A602:$Y602,MATCH(Lists!$J$3,$A$1:$Y$1,0)),""),9,2)))),""))</f>
        <v/>
      </c>
      <c r="AH602" s="22">
        <f>IF(AE602="",0,1)</f>
        <v/>
      </c>
    </row>
    <row r="603">
      <c r="Z603" s="28" t="n"/>
      <c r="AA603" s="23" t="n"/>
      <c r="AB603" s="23" t="n"/>
      <c r="AC603" s="31" t="n"/>
      <c r="AD603" s="28" t="n"/>
      <c r="AE603" s="22">
        <f>IF(COUNTA($A603:$Y603)=0,"",IF(IFERROR(IF(TRIM(IFERROR(INDEX($A603:$Y603,MATCH(Lists!$J$4,$A$1:$Y$1,0)),"")&amp;"")="0","",TRIM(IFERROR(INDEX($A603:$Y603,MATCH(Lists!$J$4,$A$1:$Y$1,0)),"")&amp;"")),"")&lt;&gt;"",LOWER(IFERROR(IF(TRIM(IFERROR(INDEX($A603:$Y603,MATCH(Lists!$J$4,$A$1:$Y$1,0)),"")&amp;"")="0","",TRIM(IFERROR(INDEX($A603:$Y603,MATCH(Lists!$J$4,$A$1:$Y$1,0)),"")&amp;"")),"")),IF(IFERROR(IF(TRIM(IFERROR(INDEX($A603:$Y603,MATCH(Lists!$J$5,$A$1:$Y$1,0)),"")&amp;"")="0","",TRIM(IFERROR(INDEX($A603:$Y603,MATCH(Lists!$J$5,$A$1:$Y$1,0)),"")&amp;"")),"")&lt;&gt;"",IFERROR(IF(TRIM(IFERROR(INDEX($A603:$Y603,MATCH(Lists!$J$5,$A$1:$Y$1,0)),"")&amp;"")="0","",TRIM(IFERROR(INDEX($A603:$Y603,MATCH(Lists!$J$5,$A$1:$Y$1,0)),"")&amp;"")),""),"(unknown)")))</f>
        <v/>
      </c>
      <c r="AF603" s="22">
        <f>IF(AE603="","",IF(IFERROR(IF(TRIM(IFERROR(INDEX($A603:$Y603,MATCH(Lists!$J$6,$A$1:$Y$1,0)),"")&amp;"")="0","",TRIM(IFERROR(INDEX($A603:$Y603,MATCH(Lists!$J$6,$A$1:$Y$1,0)),"")&amp;"")),"")=Lists!$J$7,1,0))</f>
        <v/>
      </c>
      <c r="AG603" s="30">
        <f>IF(AE603="","",IFERROR(IF(ISNUMBER(IFERROR(INDEX($A603:$Y603,MATCH(Lists!$J$3,$A$1:$Y$1,0)),"")),INT(IFERROR(INDEX($A603:$Y603,MATCH(Lists!$J$3,$A$1:$Y$1,0)),"")),DATE(VALUE(LEFT(IFERROR(INDEX($A603:$Y603,MATCH(Lists!$J$3,$A$1:$Y$1,0)),""),4)),VALUE(MID(IFERROR(INDEX($A603:$Y603,MATCH(Lists!$J$3,$A$1:$Y$1,0)),""),6,2)),VALUE(MID(IFERROR(INDEX($A603:$Y603,MATCH(Lists!$J$3,$A$1:$Y$1,0)),""),9,2)))),""))</f>
        <v/>
      </c>
      <c r="AH603" s="22">
        <f>IF(AE603="",0,1)</f>
        <v/>
      </c>
    </row>
    <row r="604">
      <c r="Z604" s="28" t="n"/>
      <c r="AA604" s="23" t="n"/>
      <c r="AB604" s="23" t="n"/>
      <c r="AC604" s="31" t="n"/>
      <c r="AD604" s="28" t="n"/>
      <c r="AE604" s="22">
        <f>IF(COUNTA($A604:$Y604)=0,"",IF(IFERROR(IF(TRIM(IFERROR(INDEX($A604:$Y604,MATCH(Lists!$J$4,$A$1:$Y$1,0)),"")&amp;"")="0","",TRIM(IFERROR(INDEX($A604:$Y604,MATCH(Lists!$J$4,$A$1:$Y$1,0)),"")&amp;"")),"")&lt;&gt;"",LOWER(IFERROR(IF(TRIM(IFERROR(INDEX($A604:$Y604,MATCH(Lists!$J$4,$A$1:$Y$1,0)),"")&amp;"")="0","",TRIM(IFERROR(INDEX($A604:$Y604,MATCH(Lists!$J$4,$A$1:$Y$1,0)),"")&amp;"")),"")),IF(IFERROR(IF(TRIM(IFERROR(INDEX($A604:$Y604,MATCH(Lists!$J$5,$A$1:$Y$1,0)),"")&amp;"")="0","",TRIM(IFERROR(INDEX($A604:$Y604,MATCH(Lists!$J$5,$A$1:$Y$1,0)),"")&amp;"")),"")&lt;&gt;"",IFERROR(IF(TRIM(IFERROR(INDEX($A604:$Y604,MATCH(Lists!$J$5,$A$1:$Y$1,0)),"")&amp;"")="0","",TRIM(IFERROR(INDEX($A604:$Y604,MATCH(Lists!$J$5,$A$1:$Y$1,0)),"")&amp;"")),""),"(unknown)")))</f>
        <v/>
      </c>
      <c r="AF604" s="22">
        <f>IF(AE604="","",IF(IFERROR(IF(TRIM(IFERROR(INDEX($A604:$Y604,MATCH(Lists!$J$6,$A$1:$Y$1,0)),"")&amp;"")="0","",TRIM(IFERROR(INDEX($A604:$Y604,MATCH(Lists!$J$6,$A$1:$Y$1,0)),"")&amp;"")),"")=Lists!$J$7,1,0))</f>
        <v/>
      </c>
      <c r="AG604" s="30">
        <f>IF(AE604="","",IFERROR(IF(ISNUMBER(IFERROR(INDEX($A604:$Y604,MATCH(Lists!$J$3,$A$1:$Y$1,0)),"")),INT(IFERROR(INDEX($A604:$Y604,MATCH(Lists!$J$3,$A$1:$Y$1,0)),"")),DATE(VALUE(LEFT(IFERROR(INDEX($A604:$Y604,MATCH(Lists!$J$3,$A$1:$Y$1,0)),""),4)),VALUE(MID(IFERROR(INDEX($A604:$Y604,MATCH(Lists!$J$3,$A$1:$Y$1,0)),""),6,2)),VALUE(MID(IFERROR(INDEX($A604:$Y604,MATCH(Lists!$J$3,$A$1:$Y$1,0)),""),9,2)))),""))</f>
        <v/>
      </c>
      <c r="AH604" s="22">
        <f>IF(AE604="",0,1)</f>
        <v/>
      </c>
    </row>
    <row r="605">
      <c r="Z605" s="28" t="n"/>
      <c r="AA605" s="23" t="n"/>
      <c r="AB605" s="23" t="n"/>
      <c r="AC605" s="31" t="n"/>
      <c r="AD605" s="28" t="n"/>
      <c r="AE605" s="22">
        <f>IF(COUNTA($A605:$Y605)=0,"",IF(IFERROR(IF(TRIM(IFERROR(INDEX($A605:$Y605,MATCH(Lists!$J$4,$A$1:$Y$1,0)),"")&amp;"")="0","",TRIM(IFERROR(INDEX($A605:$Y605,MATCH(Lists!$J$4,$A$1:$Y$1,0)),"")&amp;"")),"")&lt;&gt;"",LOWER(IFERROR(IF(TRIM(IFERROR(INDEX($A605:$Y605,MATCH(Lists!$J$4,$A$1:$Y$1,0)),"")&amp;"")="0","",TRIM(IFERROR(INDEX($A605:$Y605,MATCH(Lists!$J$4,$A$1:$Y$1,0)),"")&amp;"")),"")),IF(IFERROR(IF(TRIM(IFERROR(INDEX($A605:$Y605,MATCH(Lists!$J$5,$A$1:$Y$1,0)),"")&amp;"")="0","",TRIM(IFERROR(INDEX($A605:$Y605,MATCH(Lists!$J$5,$A$1:$Y$1,0)),"")&amp;"")),"")&lt;&gt;"",IFERROR(IF(TRIM(IFERROR(INDEX($A605:$Y605,MATCH(Lists!$J$5,$A$1:$Y$1,0)),"")&amp;"")="0","",TRIM(IFERROR(INDEX($A605:$Y605,MATCH(Lists!$J$5,$A$1:$Y$1,0)),"")&amp;"")),""),"(unknown)")))</f>
        <v/>
      </c>
      <c r="AF605" s="22">
        <f>IF(AE605="","",IF(IFERROR(IF(TRIM(IFERROR(INDEX($A605:$Y605,MATCH(Lists!$J$6,$A$1:$Y$1,0)),"")&amp;"")="0","",TRIM(IFERROR(INDEX($A605:$Y605,MATCH(Lists!$J$6,$A$1:$Y$1,0)),"")&amp;"")),"")=Lists!$J$7,1,0))</f>
        <v/>
      </c>
      <c r="AG605" s="30">
        <f>IF(AE605="","",IFERROR(IF(ISNUMBER(IFERROR(INDEX($A605:$Y605,MATCH(Lists!$J$3,$A$1:$Y$1,0)),"")),INT(IFERROR(INDEX($A605:$Y605,MATCH(Lists!$J$3,$A$1:$Y$1,0)),"")),DATE(VALUE(LEFT(IFERROR(INDEX($A605:$Y605,MATCH(Lists!$J$3,$A$1:$Y$1,0)),""),4)),VALUE(MID(IFERROR(INDEX($A605:$Y605,MATCH(Lists!$J$3,$A$1:$Y$1,0)),""),6,2)),VALUE(MID(IFERROR(INDEX($A605:$Y605,MATCH(Lists!$J$3,$A$1:$Y$1,0)),""),9,2)))),""))</f>
        <v/>
      </c>
      <c r="AH605" s="22">
        <f>IF(AE605="",0,1)</f>
        <v/>
      </c>
    </row>
    <row r="606">
      <c r="Z606" s="28" t="n"/>
      <c r="AA606" s="23" t="n"/>
      <c r="AB606" s="23" t="n"/>
      <c r="AC606" s="31" t="n"/>
      <c r="AD606" s="28" t="n"/>
      <c r="AE606" s="22">
        <f>IF(COUNTA($A606:$Y606)=0,"",IF(IFERROR(IF(TRIM(IFERROR(INDEX($A606:$Y606,MATCH(Lists!$J$4,$A$1:$Y$1,0)),"")&amp;"")="0","",TRIM(IFERROR(INDEX($A606:$Y606,MATCH(Lists!$J$4,$A$1:$Y$1,0)),"")&amp;"")),"")&lt;&gt;"",LOWER(IFERROR(IF(TRIM(IFERROR(INDEX($A606:$Y606,MATCH(Lists!$J$4,$A$1:$Y$1,0)),"")&amp;"")="0","",TRIM(IFERROR(INDEX($A606:$Y606,MATCH(Lists!$J$4,$A$1:$Y$1,0)),"")&amp;"")),"")),IF(IFERROR(IF(TRIM(IFERROR(INDEX($A606:$Y606,MATCH(Lists!$J$5,$A$1:$Y$1,0)),"")&amp;"")="0","",TRIM(IFERROR(INDEX($A606:$Y606,MATCH(Lists!$J$5,$A$1:$Y$1,0)),"")&amp;"")),"")&lt;&gt;"",IFERROR(IF(TRIM(IFERROR(INDEX($A606:$Y606,MATCH(Lists!$J$5,$A$1:$Y$1,0)),"")&amp;"")="0","",TRIM(IFERROR(INDEX($A606:$Y606,MATCH(Lists!$J$5,$A$1:$Y$1,0)),"")&amp;"")),""),"(unknown)")))</f>
        <v/>
      </c>
      <c r="AF606" s="22">
        <f>IF(AE606="","",IF(IFERROR(IF(TRIM(IFERROR(INDEX($A606:$Y606,MATCH(Lists!$J$6,$A$1:$Y$1,0)),"")&amp;"")="0","",TRIM(IFERROR(INDEX($A606:$Y606,MATCH(Lists!$J$6,$A$1:$Y$1,0)),"")&amp;"")),"")=Lists!$J$7,1,0))</f>
        <v/>
      </c>
      <c r="AG606" s="30">
        <f>IF(AE606="","",IFERROR(IF(ISNUMBER(IFERROR(INDEX($A606:$Y606,MATCH(Lists!$J$3,$A$1:$Y$1,0)),"")),INT(IFERROR(INDEX($A606:$Y606,MATCH(Lists!$J$3,$A$1:$Y$1,0)),"")),DATE(VALUE(LEFT(IFERROR(INDEX($A606:$Y606,MATCH(Lists!$J$3,$A$1:$Y$1,0)),""),4)),VALUE(MID(IFERROR(INDEX($A606:$Y606,MATCH(Lists!$J$3,$A$1:$Y$1,0)),""),6,2)),VALUE(MID(IFERROR(INDEX($A606:$Y606,MATCH(Lists!$J$3,$A$1:$Y$1,0)),""),9,2)))),""))</f>
        <v/>
      </c>
      <c r="AH606" s="22">
        <f>IF(AE606="",0,1)</f>
        <v/>
      </c>
    </row>
    <row r="607">
      <c r="Z607" s="28" t="n"/>
      <c r="AA607" s="23" t="n"/>
      <c r="AB607" s="23" t="n"/>
      <c r="AC607" s="31" t="n"/>
      <c r="AD607" s="28" t="n"/>
      <c r="AE607" s="22">
        <f>IF(COUNTA($A607:$Y607)=0,"",IF(IFERROR(IF(TRIM(IFERROR(INDEX($A607:$Y607,MATCH(Lists!$J$4,$A$1:$Y$1,0)),"")&amp;"")="0","",TRIM(IFERROR(INDEX($A607:$Y607,MATCH(Lists!$J$4,$A$1:$Y$1,0)),"")&amp;"")),"")&lt;&gt;"",LOWER(IFERROR(IF(TRIM(IFERROR(INDEX($A607:$Y607,MATCH(Lists!$J$4,$A$1:$Y$1,0)),"")&amp;"")="0","",TRIM(IFERROR(INDEX($A607:$Y607,MATCH(Lists!$J$4,$A$1:$Y$1,0)),"")&amp;"")),"")),IF(IFERROR(IF(TRIM(IFERROR(INDEX($A607:$Y607,MATCH(Lists!$J$5,$A$1:$Y$1,0)),"")&amp;"")="0","",TRIM(IFERROR(INDEX($A607:$Y607,MATCH(Lists!$J$5,$A$1:$Y$1,0)),"")&amp;"")),"")&lt;&gt;"",IFERROR(IF(TRIM(IFERROR(INDEX($A607:$Y607,MATCH(Lists!$J$5,$A$1:$Y$1,0)),"")&amp;"")="0","",TRIM(IFERROR(INDEX($A607:$Y607,MATCH(Lists!$J$5,$A$1:$Y$1,0)),"")&amp;"")),""),"(unknown)")))</f>
        <v/>
      </c>
      <c r="AF607" s="22">
        <f>IF(AE607="","",IF(IFERROR(IF(TRIM(IFERROR(INDEX($A607:$Y607,MATCH(Lists!$J$6,$A$1:$Y$1,0)),"")&amp;"")="0","",TRIM(IFERROR(INDEX($A607:$Y607,MATCH(Lists!$J$6,$A$1:$Y$1,0)),"")&amp;"")),"")=Lists!$J$7,1,0))</f>
        <v/>
      </c>
      <c r="AG607" s="30">
        <f>IF(AE607="","",IFERROR(IF(ISNUMBER(IFERROR(INDEX($A607:$Y607,MATCH(Lists!$J$3,$A$1:$Y$1,0)),"")),INT(IFERROR(INDEX($A607:$Y607,MATCH(Lists!$J$3,$A$1:$Y$1,0)),"")),DATE(VALUE(LEFT(IFERROR(INDEX($A607:$Y607,MATCH(Lists!$J$3,$A$1:$Y$1,0)),""),4)),VALUE(MID(IFERROR(INDEX($A607:$Y607,MATCH(Lists!$J$3,$A$1:$Y$1,0)),""),6,2)),VALUE(MID(IFERROR(INDEX($A607:$Y607,MATCH(Lists!$J$3,$A$1:$Y$1,0)),""),9,2)))),""))</f>
        <v/>
      </c>
      <c r="AH607" s="22">
        <f>IF(AE607="",0,1)</f>
        <v/>
      </c>
    </row>
    <row r="608">
      <c r="Z608" s="28" t="n"/>
      <c r="AA608" s="23" t="n"/>
      <c r="AB608" s="23" t="n"/>
      <c r="AC608" s="31" t="n"/>
      <c r="AD608" s="28" t="n"/>
      <c r="AE608" s="22">
        <f>IF(COUNTA($A608:$Y608)=0,"",IF(IFERROR(IF(TRIM(IFERROR(INDEX($A608:$Y608,MATCH(Lists!$J$4,$A$1:$Y$1,0)),"")&amp;"")="0","",TRIM(IFERROR(INDEX($A608:$Y608,MATCH(Lists!$J$4,$A$1:$Y$1,0)),"")&amp;"")),"")&lt;&gt;"",LOWER(IFERROR(IF(TRIM(IFERROR(INDEX($A608:$Y608,MATCH(Lists!$J$4,$A$1:$Y$1,0)),"")&amp;"")="0","",TRIM(IFERROR(INDEX($A608:$Y608,MATCH(Lists!$J$4,$A$1:$Y$1,0)),"")&amp;"")),"")),IF(IFERROR(IF(TRIM(IFERROR(INDEX($A608:$Y608,MATCH(Lists!$J$5,$A$1:$Y$1,0)),"")&amp;"")="0","",TRIM(IFERROR(INDEX($A608:$Y608,MATCH(Lists!$J$5,$A$1:$Y$1,0)),"")&amp;"")),"")&lt;&gt;"",IFERROR(IF(TRIM(IFERROR(INDEX($A608:$Y608,MATCH(Lists!$J$5,$A$1:$Y$1,0)),"")&amp;"")="0","",TRIM(IFERROR(INDEX($A608:$Y608,MATCH(Lists!$J$5,$A$1:$Y$1,0)),"")&amp;"")),""),"(unknown)")))</f>
        <v/>
      </c>
      <c r="AF608" s="22">
        <f>IF(AE608="","",IF(IFERROR(IF(TRIM(IFERROR(INDEX($A608:$Y608,MATCH(Lists!$J$6,$A$1:$Y$1,0)),"")&amp;"")="0","",TRIM(IFERROR(INDEX($A608:$Y608,MATCH(Lists!$J$6,$A$1:$Y$1,0)),"")&amp;"")),"")=Lists!$J$7,1,0))</f>
        <v/>
      </c>
      <c r="AG608" s="30">
        <f>IF(AE608="","",IFERROR(IF(ISNUMBER(IFERROR(INDEX($A608:$Y608,MATCH(Lists!$J$3,$A$1:$Y$1,0)),"")),INT(IFERROR(INDEX($A608:$Y608,MATCH(Lists!$J$3,$A$1:$Y$1,0)),"")),DATE(VALUE(LEFT(IFERROR(INDEX($A608:$Y608,MATCH(Lists!$J$3,$A$1:$Y$1,0)),""),4)),VALUE(MID(IFERROR(INDEX($A608:$Y608,MATCH(Lists!$J$3,$A$1:$Y$1,0)),""),6,2)),VALUE(MID(IFERROR(INDEX($A608:$Y608,MATCH(Lists!$J$3,$A$1:$Y$1,0)),""),9,2)))),""))</f>
        <v/>
      </c>
      <c r="AH608" s="22">
        <f>IF(AE608="",0,1)</f>
        <v/>
      </c>
    </row>
    <row r="609">
      <c r="Z609" s="28" t="n"/>
      <c r="AA609" s="23" t="n"/>
      <c r="AB609" s="23" t="n"/>
      <c r="AC609" s="31" t="n"/>
      <c r="AD609" s="28" t="n"/>
      <c r="AE609" s="22">
        <f>IF(COUNTA($A609:$Y609)=0,"",IF(IFERROR(IF(TRIM(IFERROR(INDEX($A609:$Y609,MATCH(Lists!$J$4,$A$1:$Y$1,0)),"")&amp;"")="0","",TRIM(IFERROR(INDEX($A609:$Y609,MATCH(Lists!$J$4,$A$1:$Y$1,0)),"")&amp;"")),"")&lt;&gt;"",LOWER(IFERROR(IF(TRIM(IFERROR(INDEX($A609:$Y609,MATCH(Lists!$J$4,$A$1:$Y$1,0)),"")&amp;"")="0","",TRIM(IFERROR(INDEX($A609:$Y609,MATCH(Lists!$J$4,$A$1:$Y$1,0)),"")&amp;"")),"")),IF(IFERROR(IF(TRIM(IFERROR(INDEX($A609:$Y609,MATCH(Lists!$J$5,$A$1:$Y$1,0)),"")&amp;"")="0","",TRIM(IFERROR(INDEX($A609:$Y609,MATCH(Lists!$J$5,$A$1:$Y$1,0)),"")&amp;"")),"")&lt;&gt;"",IFERROR(IF(TRIM(IFERROR(INDEX($A609:$Y609,MATCH(Lists!$J$5,$A$1:$Y$1,0)),"")&amp;"")="0","",TRIM(IFERROR(INDEX($A609:$Y609,MATCH(Lists!$J$5,$A$1:$Y$1,0)),"")&amp;"")),""),"(unknown)")))</f>
        <v/>
      </c>
      <c r="AF609" s="22">
        <f>IF(AE609="","",IF(IFERROR(IF(TRIM(IFERROR(INDEX($A609:$Y609,MATCH(Lists!$J$6,$A$1:$Y$1,0)),"")&amp;"")="0","",TRIM(IFERROR(INDEX($A609:$Y609,MATCH(Lists!$J$6,$A$1:$Y$1,0)),"")&amp;"")),"")=Lists!$J$7,1,0))</f>
        <v/>
      </c>
      <c r="AG609" s="30">
        <f>IF(AE609="","",IFERROR(IF(ISNUMBER(IFERROR(INDEX($A609:$Y609,MATCH(Lists!$J$3,$A$1:$Y$1,0)),"")),INT(IFERROR(INDEX($A609:$Y609,MATCH(Lists!$J$3,$A$1:$Y$1,0)),"")),DATE(VALUE(LEFT(IFERROR(INDEX($A609:$Y609,MATCH(Lists!$J$3,$A$1:$Y$1,0)),""),4)),VALUE(MID(IFERROR(INDEX($A609:$Y609,MATCH(Lists!$J$3,$A$1:$Y$1,0)),""),6,2)),VALUE(MID(IFERROR(INDEX($A609:$Y609,MATCH(Lists!$J$3,$A$1:$Y$1,0)),""),9,2)))),""))</f>
        <v/>
      </c>
      <c r="AH609" s="22">
        <f>IF(AE609="",0,1)</f>
        <v/>
      </c>
    </row>
    <row r="610">
      <c r="Z610" s="28" t="n"/>
      <c r="AA610" s="23" t="n"/>
      <c r="AB610" s="23" t="n"/>
      <c r="AC610" s="31" t="n"/>
      <c r="AD610" s="28" t="n"/>
      <c r="AE610" s="22">
        <f>IF(COUNTA($A610:$Y610)=0,"",IF(IFERROR(IF(TRIM(IFERROR(INDEX($A610:$Y610,MATCH(Lists!$J$4,$A$1:$Y$1,0)),"")&amp;"")="0","",TRIM(IFERROR(INDEX($A610:$Y610,MATCH(Lists!$J$4,$A$1:$Y$1,0)),"")&amp;"")),"")&lt;&gt;"",LOWER(IFERROR(IF(TRIM(IFERROR(INDEX($A610:$Y610,MATCH(Lists!$J$4,$A$1:$Y$1,0)),"")&amp;"")="0","",TRIM(IFERROR(INDEX($A610:$Y610,MATCH(Lists!$J$4,$A$1:$Y$1,0)),"")&amp;"")),"")),IF(IFERROR(IF(TRIM(IFERROR(INDEX($A610:$Y610,MATCH(Lists!$J$5,$A$1:$Y$1,0)),"")&amp;"")="0","",TRIM(IFERROR(INDEX($A610:$Y610,MATCH(Lists!$J$5,$A$1:$Y$1,0)),"")&amp;"")),"")&lt;&gt;"",IFERROR(IF(TRIM(IFERROR(INDEX($A610:$Y610,MATCH(Lists!$J$5,$A$1:$Y$1,0)),"")&amp;"")="0","",TRIM(IFERROR(INDEX($A610:$Y610,MATCH(Lists!$J$5,$A$1:$Y$1,0)),"")&amp;"")),""),"(unknown)")))</f>
        <v/>
      </c>
      <c r="AF610" s="22">
        <f>IF(AE610="","",IF(IFERROR(IF(TRIM(IFERROR(INDEX($A610:$Y610,MATCH(Lists!$J$6,$A$1:$Y$1,0)),"")&amp;"")="0","",TRIM(IFERROR(INDEX($A610:$Y610,MATCH(Lists!$J$6,$A$1:$Y$1,0)),"")&amp;"")),"")=Lists!$J$7,1,0))</f>
        <v/>
      </c>
      <c r="AG610" s="30">
        <f>IF(AE610="","",IFERROR(IF(ISNUMBER(IFERROR(INDEX($A610:$Y610,MATCH(Lists!$J$3,$A$1:$Y$1,0)),"")),INT(IFERROR(INDEX($A610:$Y610,MATCH(Lists!$J$3,$A$1:$Y$1,0)),"")),DATE(VALUE(LEFT(IFERROR(INDEX($A610:$Y610,MATCH(Lists!$J$3,$A$1:$Y$1,0)),""),4)),VALUE(MID(IFERROR(INDEX($A610:$Y610,MATCH(Lists!$J$3,$A$1:$Y$1,0)),""),6,2)),VALUE(MID(IFERROR(INDEX($A610:$Y610,MATCH(Lists!$J$3,$A$1:$Y$1,0)),""),9,2)))),""))</f>
        <v/>
      </c>
      <c r="AH610" s="22">
        <f>IF(AE610="",0,1)</f>
        <v/>
      </c>
    </row>
    <row r="611">
      <c r="Z611" s="28" t="n"/>
      <c r="AA611" s="23" t="n"/>
      <c r="AB611" s="23" t="n"/>
      <c r="AC611" s="31" t="n"/>
      <c r="AD611" s="28" t="n"/>
      <c r="AE611" s="22">
        <f>IF(COUNTA($A611:$Y611)=0,"",IF(IFERROR(IF(TRIM(IFERROR(INDEX($A611:$Y611,MATCH(Lists!$J$4,$A$1:$Y$1,0)),"")&amp;"")="0","",TRIM(IFERROR(INDEX($A611:$Y611,MATCH(Lists!$J$4,$A$1:$Y$1,0)),"")&amp;"")),"")&lt;&gt;"",LOWER(IFERROR(IF(TRIM(IFERROR(INDEX($A611:$Y611,MATCH(Lists!$J$4,$A$1:$Y$1,0)),"")&amp;"")="0","",TRIM(IFERROR(INDEX($A611:$Y611,MATCH(Lists!$J$4,$A$1:$Y$1,0)),"")&amp;"")),"")),IF(IFERROR(IF(TRIM(IFERROR(INDEX($A611:$Y611,MATCH(Lists!$J$5,$A$1:$Y$1,0)),"")&amp;"")="0","",TRIM(IFERROR(INDEX($A611:$Y611,MATCH(Lists!$J$5,$A$1:$Y$1,0)),"")&amp;"")),"")&lt;&gt;"",IFERROR(IF(TRIM(IFERROR(INDEX($A611:$Y611,MATCH(Lists!$J$5,$A$1:$Y$1,0)),"")&amp;"")="0","",TRIM(IFERROR(INDEX($A611:$Y611,MATCH(Lists!$J$5,$A$1:$Y$1,0)),"")&amp;"")),""),"(unknown)")))</f>
        <v/>
      </c>
      <c r="AF611" s="22">
        <f>IF(AE611="","",IF(IFERROR(IF(TRIM(IFERROR(INDEX($A611:$Y611,MATCH(Lists!$J$6,$A$1:$Y$1,0)),"")&amp;"")="0","",TRIM(IFERROR(INDEX($A611:$Y611,MATCH(Lists!$J$6,$A$1:$Y$1,0)),"")&amp;"")),"")=Lists!$J$7,1,0))</f>
        <v/>
      </c>
      <c r="AG611" s="30">
        <f>IF(AE611="","",IFERROR(IF(ISNUMBER(IFERROR(INDEX($A611:$Y611,MATCH(Lists!$J$3,$A$1:$Y$1,0)),"")),INT(IFERROR(INDEX($A611:$Y611,MATCH(Lists!$J$3,$A$1:$Y$1,0)),"")),DATE(VALUE(LEFT(IFERROR(INDEX($A611:$Y611,MATCH(Lists!$J$3,$A$1:$Y$1,0)),""),4)),VALUE(MID(IFERROR(INDEX($A611:$Y611,MATCH(Lists!$J$3,$A$1:$Y$1,0)),""),6,2)),VALUE(MID(IFERROR(INDEX($A611:$Y611,MATCH(Lists!$J$3,$A$1:$Y$1,0)),""),9,2)))),""))</f>
        <v/>
      </c>
      <c r="AH611" s="22">
        <f>IF(AE611="",0,1)</f>
        <v/>
      </c>
    </row>
    <row r="612">
      <c r="Z612" s="28" t="n"/>
      <c r="AA612" s="23" t="n"/>
      <c r="AB612" s="23" t="n"/>
      <c r="AC612" s="31" t="n"/>
      <c r="AD612" s="28" t="n"/>
      <c r="AE612" s="22">
        <f>IF(COUNTA($A612:$Y612)=0,"",IF(IFERROR(IF(TRIM(IFERROR(INDEX($A612:$Y612,MATCH(Lists!$J$4,$A$1:$Y$1,0)),"")&amp;"")="0","",TRIM(IFERROR(INDEX($A612:$Y612,MATCH(Lists!$J$4,$A$1:$Y$1,0)),"")&amp;"")),"")&lt;&gt;"",LOWER(IFERROR(IF(TRIM(IFERROR(INDEX($A612:$Y612,MATCH(Lists!$J$4,$A$1:$Y$1,0)),"")&amp;"")="0","",TRIM(IFERROR(INDEX($A612:$Y612,MATCH(Lists!$J$4,$A$1:$Y$1,0)),"")&amp;"")),"")),IF(IFERROR(IF(TRIM(IFERROR(INDEX($A612:$Y612,MATCH(Lists!$J$5,$A$1:$Y$1,0)),"")&amp;"")="0","",TRIM(IFERROR(INDEX($A612:$Y612,MATCH(Lists!$J$5,$A$1:$Y$1,0)),"")&amp;"")),"")&lt;&gt;"",IFERROR(IF(TRIM(IFERROR(INDEX($A612:$Y612,MATCH(Lists!$J$5,$A$1:$Y$1,0)),"")&amp;"")="0","",TRIM(IFERROR(INDEX($A612:$Y612,MATCH(Lists!$J$5,$A$1:$Y$1,0)),"")&amp;"")),""),"(unknown)")))</f>
        <v/>
      </c>
      <c r="AF612" s="22">
        <f>IF(AE612="","",IF(IFERROR(IF(TRIM(IFERROR(INDEX($A612:$Y612,MATCH(Lists!$J$6,$A$1:$Y$1,0)),"")&amp;"")="0","",TRIM(IFERROR(INDEX($A612:$Y612,MATCH(Lists!$J$6,$A$1:$Y$1,0)),"")&amp;"")),"")=Lists!$J$7,1,0))</f>
        <v/>
      </c>
      <c r="AG612" s="30">
        <f>IF(AE612="","",IFERROR(IF(ISNUMBER(IFERROR(INDEX($A612:$Y612,MATCH(Lists!$J$3,$A$1:$Y$1,0)),"")),INT(IFERROR(INDEX($A612:$Y612,MATCH(Lists!$J$3,$A$1:$Y$1,0)),"")),DATE(VALUE(LEFT(IFERROR(INDEX($A612:$Y612,MATCH(Lists!$J$3,$A$1:$Y$1,0)),""),4)),VALUE(MID(IFERROR(INDEX($A612:$Y612,MATCH(Lists!$J$3,$A$1:$Y$1,0)),""),6,2)),VALUE(MID(IFERROR(INDEX($A612:$Y612,MATCH(Lists!$J$3,$A$1:$Y$1,0)),""),9,2)))),""))</f>
        <v/>
      </c>
      <c r="AH612" s="22">
        <f>IF(AE612="",0,1)</f>
        <v/>
      </c>
    </row>
    <row r="613">
      <c r="Z613" s="28" t="n"/>
      <c r="AA613" s="23" t="n"/>
      <c r="AB613" s="23" t="n"/>
      <c r="AC613" s="31" t="n"/>
      <c r="AD613" s="28" t="n"/>
      <c r="AE613" s="22">
        <f>IF(COUNTA($A613:$Y613)=0,"",IF(IFERROR(IF(TRIM(IFERROR(INDEX($A613:$Y613,MATCH(Lists!$J$4,$A$1:$Y$1,0)),"")&amp;"")="0","",TRIM(IFERROR(INDEX($A613:$Y613,MATCH(Lists!$J$4,$A$1:$Y$1,0)),"")&amp;"")),"")&lt;&gt;"",LOWER(IFERROR(IF(TRIM(IFERROR(INDEX($A613:$Y613,MATCH(Lists!$J$4,$A$1:$Y$1,0)),"")&amp;"")="0","",TRIM(IFERROR(INDEX($A613:$Y613,MATCH(Lists!$J$4,$A$1:$Y$1,0)),"")&amp;"")),"")),IF(IFERROR(IF(TRIM(IFERROR(INDEX($A613:$Y613,MATCH(Lists!$J$5,$A$1:$Y$1,0)),"")&amp;"")="0","",TRIM(IFERROR(INDEX($A613:$Y613,MATCH(Lists!$J$5,$A$1:$Y$1,0)),"")&amp;"")),"")&lt;&gt;"",IFERROR(IF(TRIM(IFERROR(INDEX($A613:$Y613,MATCH(Lists!$J$5,$A$1:$Y$1,0)),"")&amp;"")="0","",TRIM(IFERROR(INDEX($A613:$Y613,MATCH(Lists!$J$5,$A$1:$Y$1,0)),"")&amp;"")),""),"(unknown)")))</f>
        <v/>
      </c>
      <c r="AF613" s="22">
        <f>IF(AE613="","",IF(IFERROR(IF(TRIM(IFERROR(INDEX($A613:$Y613,MATCH(Lists!$J$6,$A$1:$Y$1,0)),"")&amp;"")="0","",TRIM(IFERROR(INDEX($A613:$Y613,MATCH(Lists!$J$6,$A$1:$Y$1,0)),"")&amp;"")),"")=Lists!$J$7,1,0))</f>
        <v/>
      </c>
      <c r="AG613" s="30">
        <f>IF(AE613="","",IFERROR(IF(ISNUMBER(IFERROR(INDEX($A613:$Y613,MATCH(Lists!$J$3,$A$1:$Y$1,0)),"")),INT(IFERROR(INDEX($A613:$Y613,MATCH(Lists!$J$3,$A$1:$Y$1,0)),"")),DATE(VALUE(LEFT(IFERROR(INDEX($A613:$Y613,MATCH(Lists!$J$3,$A$1:$Y$1,0)),""),4)),VALUE(MID(IFERROR(INDEX($A613:$Y613,MATCH(Lists!$J$3,$A$1:$Y$1,0)),""),6,2)),VALUE(MID(IFERROR(INDEX($A613:$Y613,MATCH(Lists!$J$3,$A$1:$Y$1,0)),""),9,2)))),""))</f>
        <v/>
      </c>
      <c r="AH613" s="22">
        <f>IF(AE613="",0,1)</f>
        <v/>
      </c>
    </row>
    <row r="614">
      <c r="Z614" s="28" t="n"/>
      <c r="AA614" s="23" t="n"/>
      <c r="AB614" s="23" t="n"/>
      <c r="AC614" s="31" t="n"/>
      <c r="AD614" s="28" t="n"/>
      <c r="AE614" s="22">
        <f>IF(COUNTA($A614:$Y614)=0,"",IF(IFERROR(IF(TRIM(IFERROR(INDEX($A614:$Y614,MATCH(Lists!$J$4,$A$1:$Y$1,0)),"")&amp;"")="0","",TRIM(IFERROR(INDEX($A614:$Y614,MATCH(Lists!$J$4,$A$1:$Y$1,0)),"")&amp;"")),"")&lt;&gt;"",LOWER(IFERROR(IF(TRIM(IFERROR(INDEX($A614:$Y614,MATCH(Lists!$J$4,$A$1:$Y$1,0)),"")&amp;"")="0","",TRIM(IFERROR(INDEX($A614:$Y614,MATCH(Lists!$J$4,$A$1:$Y$1,0)),"")&amp;"")),"")),IF(IFERROR(IF(TRIM(IFERROR(INDEX($A614:$Y614,MATCH(Lists!$J$5,$A$1:$Y$1,0)),"")&amp;"")="0","",TRIM(IFERROR(INDEX($A614:$Y614,MATCH(Lists!$J$5,$A$1:$Y$1,0)),"")&amp;"")),"")&lt;&gt;"",IFERROR(IF(TRIM(IFERROR(INDEX($A614:$Y614,MATCH(Lists!$J$5,$A$1:$Y$1,0)),"")&amp;"")="0","",TRIM(IFERROR(INDEX($A614:$Y614,MATCH(Lists!$J$5,$A$1:$Y$1,0)),"")&amp;"")),""),"(unknown)")))</f>
        <v/>
      </c>
      <c r="AF614" s="22">
        <f>IF(AE614="","",IF(IFERROR(IF(TRIM(IFERROR(INDEX($A614:$Y614,MATCH(Lists!$J$6,$A$1:$Y$1,0)),"")&amp;"")="0","",TRIM(IFERROR(INDEX($A614:$Y614,MATCH(Lists!$J$6,$A$1:$Y$1,0)),"")&amp;"")),"")=Lists!$J$7,1,0))</f>
        <v/>
      </c>
      <c r="AG614" s="30">
        <f>IF(AE614="","",IFERROR(IF(ISNUMBER(IFERROR(INDEX($A614:$Y614,MATCH(Lists!$J$3,$A$1:$Y$1,0)),"")),INT(IFERROR(INDEX($A614:$Y614,MATCH(Lists!$J$3,$A$1:$Y$1,0)),"")),DATE(VALUE(LEFT(IFERROR(INDEX($A614:$Y614,MATCH(Lists!$J$3,$A$1:$Y$1,0)),""),4)),VALUE(MID(IFERROR(INDEX($A614:$Y614,MATCH(Lists!$J$3,$A$1:$Y$1,0)),""),6,2)),VALUE(MID(IFERROR(INDEX($A614:$Y614,MATCH(Lists!$J$3,$A$1:$Y$1,0)),""),9,2)))),""))</f>
        <v/>
      </c>
      <c r="AH614" s="22">
        <f>IF(AE614="",0,1)</f>
        <v/>
      </c>
    </row>
    <row r="615">
      <c r="Z615" s="28" t="n"/>
      <c r="AA615" s="23" t="n"/>
      <c r="AB615" s="23" t="n"/>
      <c r="AC615" s="31" t="n"/>
      <c r="AD615" s="28" t="n"/>
      <c r="AE615" s="22">
        <f>IF(COUNTA($A615:$Y615)=0,"",IF(IFERROR(IF(TRIM(IFERROR(INDEX($A615:$Y615,MATCH(Lists!$J$4,$A$1:$Y$1,0)),"")&amp;"")="0","",TRIM(IFERROR(INDEX($A615:$Y615,MATCH(Lists!$J$4,$A$1:$Y$1,0)),"")&amp;"")),"")&lt;&gt;"",LOWER(IFERROR(IF(TRIM(IFERROR(INDEX($A615:$Y615,MATCH(Lists!$J$4,$A$1:$Y$1,0)),"")&amp;"")="0","",TRIM(IFERROR(INDEX($A615:$Y615,MATCH(Lists!$J$4,$A$1:$Y$1,0)),"")&amp;"")),"")),IF(IFERROR(IF(TRIM(IFERROR(INDEX($A615:$Y615,MATCH(Lists!$J$5,$A$1:$Y$1,0)),"")&amp;"")="0","",TRIM(IFERROR(INDEX($A615:$Y615,MATCH(Lists!$J$5,$A$1:$Y$1,0)),"")&amp;"")),"")&lt;&gt;"",IFERROR(IF(TRIM(IFERROR(INDEX($A615:$Y615,MATCH(Lists!$J$5,$A$1:$Y$1,0)),"")&amp;"")="0","",TRIM(IFERROR(INDEX($A615:$Y615,MATCH(Lists!$J$5,$A$1:$Y$1,0)),"")&amp;"")),""),"(unknown)")))</f>
        <v/>
      </c>
      <c r="AF615" s="22">
        <f>IF(AE615="","",IF(IFERROR(IF(TRIM(IFERROR(INDEX($A615:$Y615,MATCH(Lists!$J$6,$A$1:$Y$1,0)),"")&amp;"")="0","",TRIM(IFERROR(INDEX($A615:$Y615,MATCH(Lists!$J$6,$A$1:$Y$1,0)),"")&amp;"")),"")=Lists!$J$7,1,0))</f>
        <v/>
      </c>
      <c r="AG615" s="30">
        <f>IF(AE615="","",IFERROR(IF(ISNUMBER(IFERROR(INDEX($A615:$Y615,MATCH(Lists!$J$3,$A$1:$Y$1,0)),"")),INT(IFERROR(INDEX($A615:$Y615,MATCH(Lists!$J$3,$A$1:$Y$1,0)),"")),DATE(VALUE(LEFT(IFERROR(INDEX($A615:$Y615,MATCH(Lists!$J$3,$A$1:$Y$1,0)),""),4)),VALUE(MID(IFERROR(INDEX($A615:$Y615,MATCH(Lists!$J$3,$A$1:$Y$1,0)),""),6,2)),VALUE(MID(IFERROR(INDEX($A615:$Y615,MATCH(Lists!$J$3,$A$1:$Y$1,0)),""),9,2)))),""))</f>
        <v/>
      </c>
      <c r="AH615" s="22">
        <f>IF(AE615="",0,1)</f>
        <v/>
      </c>
    </row>
    <row r="616">
      <c r="Z616" s="28" t="n"/>
      <c r="AA616" s="23" t="n"/>
      <c r="AB616" s="23" t="n"/>
      <c r="AC616" s="31" t="n"/>
      <c r="AD616" s="28" t="n"/>
      <c r="AE616" s="22">
        <f>IF(COUNTA($A616:$Y616)=0,"",IF(IFERROR(IF(TRIM(IFERROR(INDEX($A616:$Y616,MATCH(Lists!$J$4,$A$1:$Y$1,0)),"")&amp;"")="0","",TRIM(IFERROR(INDEX($A616:$Y616,MATCH(Lists!$J$4,$A$1:$Y$1,0)),"")&amp;"")),"")&lt;&gt;"",LOWER(IFERROR(IF(TRIM(IFERROR(INDEX($A616:$Y616,MATCH(Lists!$J$4,$A$1:$Y$1,0)),"")&amp;"")="0","",TRIM(IFERROR(INDEX($A616:$Y616,MATCH(Lists!$J$4,$A$1:$Y$1,0)),"")&amp;"")),"")),IF(IFERROR(IF(TRIM(IFERROR(INDEX($A616:$Y616,MATCH(Lists!$J$5,$A$1:$Y$1,0)),"")&amp;"")="0","",TRIM(IFERROR(INDEX($A616:$Y616,MATCH(Lists!$J$5,$A$1:$Y$1,0)),"")&amp;"")),"")&lt;&gt;"",IFERROR(IF(TRIM(IFERROR(INDEX($A616:$Y616,MATCH(Lists!$J$5,$A$1:$Y$1,0)),"")&amp;"")="0","",TRIM(IFERROR(INDEX($A616:$Y616,MATCH(Lists!$J$5,$A$1:$Y$1,0)),"")&amp;"")),""),"(unknown)")))</f>
        <v/>
      </c>
      <c r="AF616" s="22">
        <f>IF(AE616="","",IF(IFERROR(IF(TRIM(IFERROR(INDEX($A616:$Y616,MATCH(Lists!$J$6,$A$1:$Y$1,0)),"")&amp;"")="0","",TRIM(IFERROR(INDEX($A616:$Y616,MATCH(Lists!$J$6,$A$1:$Y$1,0)),"")&amp;"")),"")=Lists!$J$7,1,0))</f>
        <v/>
      </c>
      <c r="AG616" s="30">
        <f>IF(AE616="","",IFERROR(IF(ISNUMBER(IFERROR(INDEX($A616:$Y616,MATCH(Lists!$J$3,$A$1:$Y$1,0)),"")),INT(IFERROR(INDEX($A616:$Y616,MATCH(Lists!$J$3,$A$1:$Y$1,0)),"")),DATE(VALUE(LEFT(IFERROR(INDEX($A616:$Y616,MATCH(Lists!$J$3,$A$1:$Y$1,0)),""),4)),VALUE(MID(IFERROR(INDEX($A616:$Y616,MATCH(Lists!$J$3,$A$1:$Y$1,0)),""),6,2)),VALUE(MID(IFERROR(INDEX($A616:$Y616,MATCH(Lists!$J$3,$A$1:$Y$1,0)),""),9,2)))),""))</f>
        <v/>
      </c>
      <c r="AH616" s="22">
        <f>IF(AE616="",0,1)</f>
        <v/>
      </c>
    </row>
    <row r="617">
      <c r="Z617" s="28" t="n"/>
      <c r="AA617" s="23" t="n"/>
      <c r="AB617" s="23" t="n"/>
      <c r="AC617" s="31" t="n"/>
      <c r="AD617" s="28" t="n"/>
      <c r="AE617" s="22">
        <f>IF(COUNTA($A617:$Y617)=0,"",IF(IFERROR(IF(TRIM(IFERROR(INDEX($A617:$Y617,MATCH(Lists!$J$4,$A$1:$Y$1,0)),"")&amp;"")="0","",TRIM(IFERROR(INDEX($A617:$Y617,MATCH(Lists!$J$4,$A$1:$Y$1,0)),"")&amp;"")),"")&lt;&gt;"",LOWER(IFERROR(IF(TRIM(IFERROR(INDEX($A617:$Y617,MATCH(Lists!$J$4,$A$1:$Y$1,0)),"")&amp;"")="0","",TRIM(IFERROR(INDEX($A617:$Y617,MATCH(Lists!$J$4,$A$1:$Y$1,0)),"")&amp;"")),"")),IF(IFERROR(IF(TRIM(IFERROR(INDEX($A617:$Y617,MATCH(Lists!$J$5,$A$1:$Y$1,0)),"")&amp;"")="0","",TRIM(IFERROR(INDEX($A617:$Y617,MATCH(Lists!$J$5,$A$1:$Y$1,0)),"")&amp;"")),"")&lt;&gt;"",IFERROR(IF(TRIM(IFERROR(INDEX($A617:$Y617,MATCH(Lists!$J$5,$A$1:$Y$1,0)),"")&amp;"")="0","",TRIM(IFERROR(INDEX($A617:$Y617,MATCH(Lists!$J$5,$A$1:$Y$1,0)),"")&amp;"")),""),"(unknown)")))</f>
        <v/>
      </c>
      <c r="AF617" s="22">
        <f>IF(AE617="","",IF(IFERROR(IF(TRIM(IFERROR(INDEX($A617:$Y617,MATCH(Lists!$J$6,$A$1:$Y$1,0)),"")&amp;"")="0","",TRIM(IFERROR(INDEX($A617:$Y617,MATCH(Lists!$J$6,$A$1:$Y$1,0)),"")&amp;"")),"")=Lists!$J$7,1,0))</f>
        <v/>
      </c>
      <c r="AG617" s="30">
        <f>IF(AE617="","",IFERROR(IF(ISNUMBER(IFERROR(INDEX($A617:$Y617,MATCH(Lists!$J$3,$A$1:$Y$1,0)),"")),INT(IFERROR(INDEX($A617:$Y617,MATCH(Lists!$J$3,$A$1:$Y$1,0)),"")),DATE(VALUE(LEFT(IFERROR(INDEX($A617:$Y617,MATCH(Lists!$J$3,$A$1:$Y$1,0)),""),4)),VALUE(MID(IFERROR(INDEX($A617:$Y617,MATCH(Lists!$J$3,$A$1:$Y$1,0)),""),6,2)),VALUE(MID(IFERROR(INDEX($A617:$Y617,MATCH(Lists!$J$3,$A$1:$Y$1,0)),""),9,2)))),""))</f>
        <v/>
      </c>
      <c r="AH617" s="22">
        <f>IF(AE617="",0,1)</f>
        <v/>
      </c>
    </row>
    <row r="618">
      <c r="Z618" s="28" t="n"/>
      <c r="AA618" s="23" t="n"/>
      <c r="AB618" s="23" t="n"/>
      <c r="AC618" s="31" t="n"/>
      <c r="AD618" s="28" t="n"/>
      <c r="AE618" s="22">
        <f>IF(COUNTA($A618:$Y618)=0,"",IF(IFERROR(IF(TRIM(IFERROR(INDEX($A618:$Y618,MATCH(Lists!$J$4,$A$1:$Y$1,0)),"")&amp;"")="0","",TRIM(IFERROR(INDEX($A618:$Y618,MATCH(Lists!$J$4,$A$1:$Y$1,0)),"")&amp;"")),"")&lt;&gt;"",LOWER(IFERROR(IF(TRIM(IFERROR(INDEX($A618:$Y618,MATCH(Lists!$J$4,$A$1:$Y$1,0)),"")&amp;"")="0","",TRIM(IFERROR(INDEX($A618:$Y618,MATCH(Lists!$J$4,$A$1:$Y$1,0)),"")&amp;"")),"")),IF(IFERROR(IF(TRIM(IFERROR(INDEX($A618:$Y618,MATCH(Lists!$J$5,$A$1:$Y$1,0)),"")&amp;"")="0","",TRIM(IFERROR(INDEX($A618:$Y618,MATCH(Lists!$J$5,$A$1:$Y$1,0)),"")&amp;"")),"")&lt;&gt;"",IFERROR(IF(TRIM(IFERROR(INDEX($A618:$Y618,MATCH(Lists!$J$5,$A$1:$Y$1,0)),"")&amp;"")="0","",TRIM(IFERROR(INDEX($A618:$Y618,MATCH(Lists!$J$5,$A$1:$Y$1,0)),"")&amp;"")),""),"(unknown)")))</f>
        <v/>
      </c>
      <c r="AF618" s="22">
        <f>IF(AE618="","",IF(IFERROR(IF(TRIM(IFERROR(INDEX($A618:$Y618,MATCH(Lists!$J$6,$A$1:$Y$1,0)),"")&amp;"")="0","",TRIM(IFERROR(INDEX($A618:$Y618,MATCH(Lists!$J$6,$A$1:$Y$1,0)),"")&amp;"")),"")=Lists!$J$7,1,0))</f>
        <v/>
      </c>
      <c r="AG618" s="30">
        <f>IF(AE618="","",IFERROR(IF(ISNUMBER(IFERROR(INDEX($A618:$Y618,MATCH(Lists!$J$3,$A$1:$Y$1,0)),"")),INT(IFERROR(INDEX($A618:$Y618,MATCH(Lists!$J$3,$A$1:$Y$1,0)),"")),DATE(VALUE(LEFT(IFERROR(INDEX($A618:$Y618,MATCH(Lists!$J$3,$A$1:$Y$1,0)),""),4)),VALUE(MID(IFERROR(INDEX($A618:$Y618,MATCH(Lists!$J$3,$A$1:$Y$1,0)),""),6,2)),VALUE(MID(IFERROR(INDEX($A618:$Y618,MATCH(Lists!$J$3,$A$1:$Y$1,0)),""),9,2)))),""))</f>
        <v/>
      </c>
      <c r="AH618" s="22">
        <f>IF(AE618="",0,1)</f>
        <v/>
      </c>
    </row>
    <row r="619">
      <c r="Z619" s="28" t="n"/>
      <c r="AA619" s="23" t="n"/>
      <c r="AB619" s="23" t="n"/>
      <c r="AC619" s="31" t="n"/>
      <c r="AD619" s="28" t="n"/>
      <c r="AE619" s="22">
        <f>IF(COUNTA($A619:$Y619)=0,"",IF(IFERROR(IF(TRIM(IFERROR(INDEX($A619:$Y619,MATCH(Lists!$J$4,$A$1:$Y$1,0)),"")&amp;"")="0","",TRIM(IFERROR(INDEX($A619:$Y619,MATCH(Lists!$J$4,$A$1:$Y$1,0)),"")&amp;"")),"")&lt;&gt;"",LOWER(IFERROR(IF(TRIM(IFERROR(INDEX($A619:$Y619,MATCH(Lists!$J$4,$A$1:$Y$1,0)),"")&amp;"")="0","",TRIM(IFERROR(INDEX($A619:$Y619,MATCH(Lists!$J$4,$A$1:$Y$1,0)),"")&amp;"")),"")),IF(IFERROR(IF(TRIM(IFERROR(INDEX($A619:$Y619,MATCH(Lists!$J$5,$A$1:$Y$1,0)),"")&amp;"")="0","",TRIM(IFERROR(INDEX($A619:$Y619,MATCH(Lists!$J$5,$A$1:$Y$1,0)),"")&amp;"")),"")&lt;&gt;"",IFERROR(IF(TRIM(IFERROR(INDEX($A619:$Y619,MATCH(Lists!$J$5,$A$1:$Y$1,0)),"")&amp;"")="0","",TRIM(IFERROR(INDEX($A619:$Y619,MATCH(Lists!$J$5,$A$1:$Y$1,0)),"")&amp;"")),""),"(unknown)")))</f>
        <v/>
      </c>
      <c r="AF619" s="22">
        <f>IF(AE619="","",IF(IFERROR(IF(TRIM(IFERROR(INDEX($A619:$Y619,MATCH(Lists!$J$6,$A$1:$Y$1,0)),"")&amp;"")="0","",TRIM(IFERROR(INDEX($A619:$Y619,MATCH(Lists!$J$6,$A$1:$Y$1,0)),"")&amp;"")),"")=Lists!$J$7,1,0))</f>
        <v/>
      </c>
      <c r="AG619" s="30">
        <f>IF(AE619="","",IFERROR(IF(ISNUMBER(IFERROR(INDEX($A619:$Y619,MATCH(Lists!$J$3,$A$1:$Y$1,0)),"")),INT(IFERROR(INDEX($A619:$Y619,MATCH(Lists!$J$3,$A$1:$Y$1,0)),"")),DATE(VALUE(LEFT(IFERROR(INDEX($A619:$Y619,MATCH(Lists!$J$3,$A$1:$Y$1,0)),""),4)),VALUE(MID(IFERROR(INDEX($A619:$Y619,MATCH(Lists!$J$3,$A$1:$Y$1,0)),""),6,2)),VALUE(MID(IFERROR(INDEX($A619:$Y619,MATCH(Lists!$J$3,$A$1:$Y$1,0)),""),9,2)))),""))</f>
        <v/>
      </c>
      <c r="AH619" s="22">
        <f>IF(AE619="",0,1)</f>
        <v/>
      </c>
    </row>
    <row r="620">
      <c r="Z620" s="28" t="n"/>
      <c r="AA620" s="23" t="n"/>
      <c r="AB620" s="23" t="n"/>
      <c r="AC620" s="31" t="n"/>
      <c r="AD620" s="28" t="n"/>
      <c r="AE620" s="22">
        <f>IF(COUNTA($A620:$Y620)=0,"",IF(IFERROR(IF(TRIM(IFERROR(INDEX($A620:$Y620,MATCH(Lists!$J$4,$A$1:$Y$1,0)),"")&amp;"")="0","",TRIM(IFERROR(INDEX($A620:$Y620,MATCH(Lists!$J$4,$A$1:$Y$1,0)),"")&amp;"")),"")&lt;&gt;"",LOWER(IFERROR(IF(TRIM(IFERROR(INDEX($A620:$Y620,MATCH(Lists!$J$4,$A$1:$Y$1,0)),"")&amp;"")="0","",TRIM(IFERROR(INDEX($A620:$Y620,MATCH(Lists!$J$4,$A$1:$Y$1,0)),"")&amp;"")),"")),IF(IFERROR(IF(TRIM(IFERROR(INDEX($A620:$Y620,MATCH(Lists!$J$5,$A$1:$Y$1,0)),"")&amp;"")="0","",TRIM(IFERROR(INDEX($A620:$Y620,MATCH(Lists!$J$5,$A$1:$Y$1,0)),"")&amp;"")),"")&lt;&gt;"",IFERROR(IF(TRIM(IFERROR(INDEX($A620:$Y620,MATCH(Lists!$J$5,$A$1:$Y$1,0)),"")&amp;"")="0","",TRIM(IFERROR(INDEX($A620:$Y620,MATCH(Lists!$J$5,$A$1:$Y$1,0)),"")&amp;"")),""),"(unknown)")))</f>
        <v/>
      </c>
      <c r="AF620" s="22">
        <f>IF(AE620="","",IF(IFERROR(IF(TRIM(IFERROR(INDEX($A620:$Y620,MATCH(Lists!$J$6,$A$1:$Y$1,0)),"")&amp;"")="0","",TRIM(IFERROR(INDEX($A620:$Y620,MATCH(Lists!$J$6,$A$1:$Y$1,0)),"")&amp;"")),"")=Lists!$J$7,1,0))</f>
        <v/>
      </c>
      <c r="AG620" s="30">
        <f>IF(AE620="","",IFERROR(IF(ISNUMBER(IFERROR(INDEX($A620:$Y620,MATCH(Lists!$J$3,$A$1:$Y$1,0)),"")),INT(IFERROR(INDEX($A620:$Y620,MATCH(Lists!$J$3,$A$1:$Y$1,0)),"")),DATE(VALUE(LEFT(IFERROR(INDEX($A620:$Y620,MATCH(Lists!$J$3,$A$1:$Y$1,0)),""),4)),VALUE(MID(IFERROR(INDEX($A620:$Y620,MATCH(Lists!$J$3,$A$1:$Y$1,0)),""),6,2)),VALUE(MID(IFERROR(INDEX($A620:$Y620,MATCH(Lists!$J$3,$A$1:$Y$1,0)),""),9,2)))),""))</f>
        <v/>
      </c>
      <c r="AH620" s="22">
        <f>IF(AE620="",0,1)</f>
        <v/>
      </c>
    </row>
    <row r="621">
      <c r="Z621" s="28" t="n"/>
      <c r="AA621" s="23" t="n"/>
      <c r="AB621" s="23" t="n"/>
      <c r="AC621" s="31" t="n"/>
      <c r="AD621" s="28" t="n"/>
      <c r="AE621" s="22">
        <f>IF(COUNTA($A621:$Y621)=0,"",IF(IFERROR(IF(TRIM(IFERROR(INDEX($A621:$Y621,MATCH(Lists!$J$4,$A$1:$Y$1,0)),"")&amp;"")="0","",TRIM(IFERROR(INDEX($A621:$Y621,MATCH(Lists!$J$4,$A$1:$Y$1,0)),"")&amp;"")),"")&lt;&gt;"",LOWER(IFERROR(IF(TRIM(IFERROR(INDEX($A621:$Y621,MATCH(Lists!$J$4,$A$1:$Y$1,0)),"")&amp;"")="0","",TRIM(IFERROR(INDEX($A621:$Y621,MATCH(Lists!$J$4,$A$1:$Y$1,0)),"")&amp;"")),"")),IF(IFERROR(IF(TRIM(IFERROR(INDEX($A621:$Y621,MATCH(Lists!$J$5,$A$1:$Y$1,0)),"")&amp;"")="0","",TRIM(IFERROR(INDEX($A621:$Y621,MATCH(Lists!$J$5,$A$1:$Y$1,0)),"")&amp;"")),"")&lt;&gt;"",IFERROR(IF(TRIM(IFERROR(INDEX($A621:$Y621,MATCH(Lists!$J$5,$A$1:$Y$1,0)),"")&amp;"")="0","",TRIM(IFERROR(INDEX($A621:$Y621,MATCH(Lists!$J$5,$A$1:$Y$1,0)),"")&amp;"")),""),"(unknown)")))</f>
        <v/>
      </c>
      <c r="AF621" s="22">
        <f>IF(AE621="","",IF(IFERROR(IF(TRIM(IFERROR(INDEX($A621:$Y621,MATCH(Lists!$J$6,$A$1:$Y$1,0)),"")&amp;"")="0","",TRIM(IFERROR(INDEX($A621:$Y621,MATCH(Lists!$J$6,$A$1:$Y$1,0)),"")&amp;"")),"")=Lists!$J$7,1,0))</f>
        <v/>
      </c>
      <c r="AG621" s="30">
        <f>IF(AE621="","",IFERROR(IF(ISNUMBER(IFERROR(INDEX($A621:$Y621,MATCH(Lists!$J$3,$A$1:$Y$1,0)),"")),INT(IFERROR(INDEX($A621:$Y621,MATCH(Lists!$J$3,$A$1:$Y$1,0)),"")),DATE(VALUE(LEFT(IFERROR(INDEX($A621:$Y621,MATCH(Lists!$J$3,$A$1:$Y$1,0)),""),4)),VALUE(MID(IFERROR(INDEX($A621:$Y621,MATCH(Lists!$J$3,$A$1:$Y$1,0)),""),6,2)),VALUE(MID(IFERROR(INDEX($A621:$Y621,MATCH(Lists!$J$3,$A$1:$Y$1,0)),""),9,2)))),""))</f>
        <v/>
      </c>
      <c r="AH621" s="22">
        <f>IF(AE621="",0,1)</f>
        <v/>
      </c>
    </row>
    <row r="622">
      <c r="Z622" s="28" t="n"/>
      <c r="AA622" s="23" t="n"/>
      <c r="AB622" s="23" t="n"/>
      <c r="AC622" s="31" t="n"/>
      <c r="AD622" s="28" t="n"/>
      <c r="AE622" s="22">
        <f>IF(COUNTA($A622:$Y622)=0,"",IF(IFERROR(IF(TRIM(IFERROR(INDEX($A622:$Y622,MATCH(Lists!$J$4,$A$1:$Y$1,0)),"")&amp;"")="0","",TRIM(IFERROR(INDEX($A622:$Y622,MATCH(Lists!$J$4,$A$1:$Y$1,0)),"")&amp;"")),"")&lt;&gt;"",LOWER(IFERROR(IF(TRIM(IFERROR(INDEX($A622:$Y622,MATCH(Lists!$J$4,$A$1:$Y$1,0)),"")&amp;"")="0","",TRIM(IFERROR(INDEX($A622:$Y622,MATCH(Lists!$J$4,$A$1:$Y$1,0)),"")&amp;"")),"")),IF(IFERROR(IF(TRIM(IFERROR(INDEX($A622:$Y622,MATCH(Lists!$J$5,$A$1:$Y$1,0)),"")&amp;"")="0","",TRIM(IFERROR(INDEX($A622:$Y622,MATCH(Lists!$J$5,$A$1:$Y$1,0)),"")&amp;"")),"")&lt;&gt;"",IFERROR(IF(TRIM(IFERROR(INDEX($A622:$Y622,MATCH(Lists!$J$5,$A$1:$Y$1,0)),"")&amp;"")="0","",TRIM(IFERROR(INDEX($A622:$Y622,MATCH(Lists!$J$5,$A$1:$Y$1,0)),"")&amp;"")),""),"(unknown)")))</f>
        <v/>
      </c>
      <c r="AF622" s="22">
        <f>IF(AE622="","",IF(IFERROR(IF(TRIM(IFERROR(INDEX($A622:$Y622,MATCH(Lists!$J$6,$A$1:$Y$1,0)),"")&amp;"")="0","",TRIM(IFERROR(INDEX($A622:$Y622,MATCH(Lists!$J$6,$A$1:$Y$1,0)),"")&amp;"")),"")=Lists!$J$7,1,0))</f>
        <v/>
      </c>
      <c r="AG622" s="30">
        <f>IF(AE622="","",IFERROR(IF(ISNUMBER(IFERROR(INDEX($A622:$Y622,MATCH(Lists!$J$3,$A$1:$Y$1,0)),"")),INT(IFERROR(INDEX($A622:$Y622,MATCH(Lists!$J$3,$A$1:$Y$1,0)),"")),DATE(VALUE(LEFT(IFERROR(INDEX($A622:$Y622,MATCH(Lists!$J$3,$A$1:$Y$1,0)),""),4)),VALUE(MID(IFERROR(INDEX($A622:$Y622,MATCH(Lists!$J$3,$A$1:$Y$1,0)),""),6,2)),VALUE(MID(IFERROR(INDEX($A622:$Y622,MATCH(Lists!$J$3,$A$1:$Y$1,0)),""),9,2)))),""))</f>
        <v/>
      </c>
      <c r="AH622" s="22">
        <f>IF(AE622="",0,1)</f>
        <v/>
      </c>
    </row>
    <row r="623">
      <c r="Z623" s="28" t="n"/>
      <c r="AA623" s="23" t="n"/>
      <c r="AB623" s="23" t="n"/>
      <c r="AC623" s="31" t="n"/>
      <c r="AD623" s="28" t="n"/>
      <c r="AE623" s="22">
        <f>IF(COUNTA($A623:$Y623)=0,"",IF(IFERROR(IF(TRIM(IFERROR(INDEX($A623:$Y623,MATCH(Lists!$J$4,$A$1:$Y$1,0)),"")&amp;"")="0","",TRIM(IFERROR(INDEX($A623:$Y623,MATCH(Lists!$J$4,$A$1:$Y$1,0)),"")&amp;"")),"")&lt;&gt;"",LOWER(IFERROR(IF(TRIM(IFERROR(INDEX($A623:$Y623,MATCH(Lists!$J$4,$A$1:$Y$1,0)),"")&amp;"")="0","",TRIM(IFERROR(INDEX($A623:$Y623,MATCH(Lists!$J$4,$A$1:$Y$1,0)),"")&amp;"")),"")),IF(IFERROR(IF(TRIM(IFERROR(INDEX($A623:$Y623,MATCH(Lists!$J$5,$A$1:$Y$1,0)),"")&amp;"")="0","",TRIM(IFERROR(INDEX($A623:$Y623,MATCH(Lists!$J$5,$A$1:$Y$1,0)),"")&amp;"")),"")&lt;&gt;"",IFERROR(IF(TRIM(IFERROR(INDEX($A623:$Y623,MATCH(Lists!$J$5,$A$1:$Y$1,0)),"")&amp;"")="0","",TRIM(IFERROR(INDEX($A623:$Y623,MATCH(Lists!$J$5,$A$1:$Y$1,0)),"")&amp;"")),""),"(unknown)")))</f>
        <v/>
      </c>
      <c r="AF623" s="22">
        <f>IF(AE623="","",IF(IFERROR(IF(TRIM(IFERROR(INDEX($A623:$Y623,MATCH(Lists!$J$6,$A$1:$Y$1,0)),"")&amp;"")="0","",TRIM(IFERROR(INDEX($A623:$Y623,MATCH(Lists!$J$6,$A$1:$Y$1,0)),"")&amp;"")),"")=Lists!$J$7,1,0))</f>
        <v/>
      </c>
      <c r="AG623" s="30">
        <f>IF(AE623="","",IFERROR(IF(ISNUMBER(IFERROR(INDEX($A623:$Y623,MATCH(Lists!$J$3,$A$1:$Y$1,0)),"")),INT(IFERROR(INDEX($A623:$Y623,MATCH(Lists!$J$3,$A$1:$Y$1,0)),"")),DATE(VALUE(LEFT(IFERROR(INDEX($A623:$Y623,MATCH(Lists!$J$3,$A$1:$Y$1,0)),""),4)),VALUE(MID(IFERROR(INDEX($A623:$Y623,MATCH(Lists!$J$3,$A$1:$Y$1,0)),""),6,2)),VALUE(MID(IFERROR(INDEX($A623:$Y623,MATCH(Lists!$J$3,$A$1:$Y$1,0)),""),9,2)))),""))</f>
        <v/>
      </c>
      <c r="AH623" s="22">
        <f>IF(AE623="",0,1)</f>
        <v/>
      </c>
    </row>
    <row r="624">
      <c r="Z624" s="28" t="n"/>
      <c r="AA624" s="23" t="n"/>
      <c r="AB624" s="23" t="n"/>
      <c r="AC624" s="31" t="n"/>
      <c r="AD624" s="28" t="n"/>
      <c r="AE624" s="22">
        <f>IF(COUNTA($A624:$Y624)=0,"",IF(IFERROR(IF(TRIM(IFERROR(INDEX($A624:$Y624,MATCH(Lists!$J$4,$A$1:$Y$1,0)),"")&amp;"")="0","",TRIM(IFERROR(INDEX($A624:$Y624,MATCH(Lists!$J$4,$A$1:$Y$1,0)),"")&amp;"")),"")&lt;&gt;"",LOWER(IFERROR(IF(TRIM(IFERROR(INDEX($A624:$Y624,MATCH(Lists!$J$4,$A$1:$Y$1,0)),"")&amp;"")="0","",TRIM(IFERROR(INDEX($A624:$Y624,MATCH(Lists!$J$4,$A$1:$Y$1,0)),"")&amp;"")),"")),IF(IFERROR(IF(TRIM(IFERROR(INDEX($A624:$Y624,MATCH(Lists!$J$5,$A$1:$Y$1,0)),"")&amp;"")="0","",TRIM(IFERROR(INDEX($A624:$Y624,MATCH(Lists!$J$5,$A$1:$Y$1,0)),"")&amp;"")),"")&lt;&gt;"",IFERROR(IF(TRIM(IFERROR(INDEX($A624:$Y624,MATCH(Lists!$J$5,$A$1:$Y$1,0)),"")&amp;"")="0","",TRIM(IFERROR(INDEX($A624:$Y624,MATCH(Lists!$J$5,$A$1:$Y$1,0)),"")&amp;"")),""),"(unknown)")))</f>
        <v/>
      </c>
      <c r="AF624" s="22">
        <f>IF(AE624="","",IF(IFERROR(IF(TRIM(IFERROR(INDEX($A624:$Y624,MATCH(Lists!$J$6,$A$1:$Y$1,0)),"")&amp;"")="0","",TRIM(IFERROR(INDEX($A624:$Y624,MATCH(Lists!$J$6,$A$1:$Y$1,0)),"")&amp;"")),"")=Lists!$J$7,1,0))</f>
        <v/>
      </c>
      <c r="AG624" s="30">
        <f>IF(AE624="","",IFERROR(IF(ISNUMBER(IFERROR(INDEX($A624:$Y624,MATCH(Lists!$J$3,$A$1:$Y$1,0)),"")),INT(IFERROR(INDEX($A624:$Y624,MATCH(Lists!$J$3,$A$1:$Y$1,0)),"")),DATE(VALUE(LEFT(IFERROR(INDEX($A624:$Y624,MATCH(Lists!$J$3,$A$1:$Y$1,0)),""),4)),VALUE(MID(IFERROR(INDEX($A624:$Y624,MATCH(Lists!$J$3,$A$1:$Y$1,0)),""),6,2)),VALUE(MID(IFERROR(INDEX($A624:$Y624,MATCH(Lists!$J$3,$A$1:$Y$1,0)),""),9,2)))),""))</f>
        <v/>
      </c>
      <c r="AH624" s="22">
        <f>IF(AE624="",0,1)</f>
        <v/>
      </c>
    </row>
    <row r="625">
      <c r="Z625" s="28" t="n"/>
      <c r="AA625" s="23" t="n"/>
      <c r="AB625" s="23" t="n"/>
      <c r="AC625" s="31" t="n"/>
      <c r="AD625" s="28" t="n"/>
      <c r="AE625" s="22">
        <f>IF(COUNTA($A625:$Y625)=0,"",IF(IFERROR(IF(TRIM(IFERROR(INDEX($A625:$Y625,MATCH(Lists!$J$4,$A$1:$Y$1,0)),"")&amp;"")="0","",TRIM(IFERROR(INDEX($A625:$Y625,MATCH(Lists!$J$4,$A$1:$Y$1,0)),"")&amp;"")),"")&lt;&gt;"",LOWER(IFERROR(IF(TRIM(IFERROR(INDEX($A625:$Y625,MATCH(Lists!$J$4,$A$1:$Y$1,0)),"")&amp;"")="0","",TRIM(IFERROR(INDEX($A625:$Y625,MATCH(Lists!$J$4,$A$1:$Y$1,0)),"")&amp;"")),"")),IF(IFERROR(IF(TRIM(IFERROR(INDEX($A625:$Y625,MATCH(Lists!$J$5,$A$1:$Y$1,0)),"")&amp;"")="0","",TRIM(IFERROR(INDEX($A625:$Y625,MATCH(Lists!$J$5,$A$1:$Y$1,0)),"")&amp;"")),"")&lt;&gt;"",IFERROR(IF(TRIM(IFERROR(INDEX($A625:$Y625,MATCH(Lists!$J$5,$A$1:$Y$1,0)),"")&amp;"")="0","",TRIM(IFERROR(INDEX($A625:$Y625,MATCH(Lists!$J$5,$A$1:$Y$1,0)),"")&amp;"")),""),"(unknown)")))</f>
        <v/>
      </c>
      <c r="AF625" s="22">
        <f>IF(AE625="","",IF(IFERROR(IF(TRIM(IFERROR(INDEX($A625:$Y625,MATCH(Lists!$J$6,$A$1:$Y$1,0)),"")&amp;"")="0","",TRIM(IFERROR(INDEX($A625:$Y625,MATCH(Lists!$J$6,$A$1:$Y$1,0)),"")&amp;"")),"")=Lists!$J$7,1,0))</f>
        <v/>
      </c>
      <c r="AG625" s="30">
        <f>IF(AE625="","",IFERROR(IF(ISNUMBER(IFERROR(INDEX($A625:$Y625,MATCH(Lists!$J$3,$A$1:$Y$1,0)),"")),INT(IFERROR(INDEX($A625:$Y625,MATCH(Lists!$J$3,$A$1:$Y$1,0)),"")),DATE(VALUE(LEFT(IFERROR(INDEX($A625:$Y625,MATCH(Lists!$J$3,$A$1:$Y$1,0)),""),4)),VALUE(MID(IFERROR(INDEX($A625:$Y625,MATCH(Lists!$J$3,$A$1:$Y$1,0)),""),6,2)),VALUE(MID(IFERROR(INDEX($A625:$Y625,MATCH(Lists!$J$3,$A$1:$Y$1,0)),""),9,2)))),""))</f>
        <v/>
      </c>
      <c r="AH625" s="22">
        <f>IF(AE625="",0,1)</f>
        <v/>
      </c>
    </row>
    <row r="626">
      <c r="Z626" s="28" t="n"/>
      <c r="AA626" s="23" t="n"/>
      <c r="AB626" s="23" t="n"/>
      <c r="AC626" s="31" t="n"/>
      <c r="AD626" s="28" t="n"/>
      <c r="AE626" s="22">
        <f>IF(COUNTA($A626:$Y626)=0,"",IF(IFERROR(IF(TRIM(IFERROR(INDEX($A626:$Y626,MATCH(Lists!$J$4,$A$1:$Y$1,0)),"")&amp;"")="0","",TRIM(IFERROR(INDEX($A626:$Y626,MATCH(Lists!$J$4,$A$1:$Y$1,0)),"")&amp;"")),"")&lt;&gt;"",LOWER(IFERROR(IF(TRIM(IFERROR(INDEX($A626:$Y626,MATCH(Lists!$J$4,$A$1:$Y$1,0)),"")&amp;"")="0","",TRIM(IFERROR(INDEX($A626:$Y626,MATCH(Lists!$J$4,$A$1:$Y$1,0)),"")&amp;"")),"")),IF(IFERROR(IF(TRIM(IFERROR(INDEX($A626:$Y626,MATCH(Lists!$J$5,$A$1:$Y$1,0)),"")&amp;"")="0","",TRIM(IFERROR(INDEX($A626:$Y626,MATCH(Lists!$J$5,$A$1:$Y$1,0)),"")&amp;"")),"")&lt;&gt;"",IFERROR(IF(TRIM(IFERROR(INDEX($A626:$Y626,MATCH(Lists!$J$5,$A$1:$Y$1,0)),"")&amp;"")="0","",TRIM(IFERROR(INDEX($A626:$Y626,MATCH(Lists!$J$5,$A$1:$Y$1,0)),"")&amp;"")),""),"(unknown)")))</f>
        <v/>
      </c>
      <c r="AF626" s="22">
        <f>IF(AE626="","",IF(IFERROR(IF(TRIM(IFERROR(INDEX($A626:$Y626,MATCH(Lists!$J$6,$A$1:$Y$1,0)),"")&amp;"")="0","",TRIM(IFERROR(INDEX($A626:$Y626,MATCH(Lists!$J$6,$A$1:$Y$1,0)),"")&amp;"")),"")=Lists!$J$7,1,0))</f>
        <v/>
      </c>
      <c r="AG626" s="30">
        <f>IF(AE626="","",IFERROR(IF(ISNUMBER(IFERROR(INDEX($A626:$Y626,MATCH(Lists!$J$3,$A$1:$Y$1,0)),"")),INT(IFERROR(INDEX($A626:$Y626,MATCH(Lists!$J$3,$A$1:$Y$1,0)),"")),DATE(VALUE(LEFT(IFERROR(INDEX($A626:$Y626,MATCH(Lists!$J$3,$A$1:$Y$1,0)),""),4)),VALUE(MID(IFERROR(INDEX($A626:$Y626,MATCH(Lists!$J$3,$A$1:$Y$1,0)),""),6,2)),VALUE(MID(IFERROR(INDEX($A626:$Y626,MATCH(Lists!$J$3,$A$1:$Y$1,0)),""),9,2)))),""))</f>
        <v/>
      </c>
      <c r="AH626" s="22">
        <f>IF(AE626="",0,1)</f>
        <v/>
      </c>
    </row>
    <row r="627">
      <c r="Z627" s="28" t="n"/>
      <c r="AA627" s="23" t="n"/>
      <c r="AB627" s="23" t="n"/>
      <c r="AC627" s="31" t="n"/>
      <c r="AD627" s="28" t="n"/>
      <c r="AE627" s="22">
        <f>IF(COUNTA($A627:$Y627)=0,"",IF(IFERROR(IF(TRIM(IFERROR(INDEX($A627:$Y627,MATCH(Lists!$J$4,$A$1:$Y$1,0)),"")&amp;"")="0","",TRIM(IFERROR(INDEX($A627:$Y627,MATCH(Lists!$J$4,$A$1:$Y$1,0)),"")&amp;"")),"")&lt;&gt;"",LOWER(IFERROR(IF(TRIM(IFERROR(INDEX($A627:$Y627,MATCH(Lists!$J$4,$A$1:$Y$1,0)),"")&amp;"")="0","",TRIM(IFERROR(INDEX($A627:$Y627,MATCH(Lists!$J$4,$A$1:$Y$1,0)),"")&amp;"")),"")),IF(IFERROR(IF(TRIM(IFERROR(INDEX($A627:$Y627,MATCH(Lists!$J$5,$A$1:$Y$1,0)),"")&amp;"")="0","",TRIM(IFERROR(INDEX($A627:$Y627,MATCH(Lists!$J$5,$A$1:$Y$1,0)),"")&amp;"")),"")&lt;&gt;"",IFERROR(IF(TRIM(IFERROR(INDEX($A627:$Y627,MATCH(Lists!$J$5,$A$1:$Y$1,0)),"")&amp;"")="0","",TRIM(IFERROR(INDEX($A627:$Y627,MATCH(Lists!$J$5,$A$1:$Y$1,0)),"")&amp;"")),""),"(unknown)")))</f>
        <v/>
      </c>
      <c r="AF627" s="22">
        <f>IF(AE627="","",IF(IFERROR(IF(TRIM(IFERROR(INDEX($A627:$Y627,MATCH(Lists!$J$6,$A$1:$Y$1,0)),"")&amp;"")="0","",TRIM(IFERROR(INDEX($A627:$Y627,MATCH(Lists!$J$6,$A$1:$Y$1,0)),"")&amp;"")),"")=Lists!$J$7,1,0))</f>
        <v/>
      </c>
      <c r="AG627" s="30">
        <f>IF(AE627="","",IFERROR(IF(ISNUMBER(IFERROR(INDEX($A627:$Y627,MATCH(Lists!$J$3,$A$1:$Y$1,0)),"")),INT(IFERROR(INDEX($A627:$Y627,MATCH(Lists!$J$3,$A$1:$Y$1,0)),"")),DATE(VALUE(LEFT(IFERROR(INDEX($A627:$Y627,MATCH(Lists!$J$3,$A$1:$Y$1,0)),""),4)),VALUE(MID(IFERROR(INDEX($A627:$Y627,MATCH(Lists!$J$3,$A$1:$Y$1,0)),""),6,2)),VALUE(MID(IFERROR(INDEX($A627:$Y627,MATCH(Lists!$J$3,$A$1:$Y$1,0)),""),9,2)))),""))</f>
        <v/>
      </c>
      <c r="AH627" s="22">
        <f>IF(AE627="",0,1)</f>
        <v/>
      </c>
    </row>
    <row r="628">
      <c r="Z628" s="28" t="n"/>
      <c r="AA628" s="23" t="n"/>
      <c r="AB628" s="23" t="n"/>
      <c r="AC628" s="31" t="n"/>
      <c r="AD628" s="28" t="n"/>
      <c r="AE628" s="22">
        <f>IF(COUNTA($A628:$Y628)=0,"",IF(IFERROR(IF(TRIM(IFERROR(INDEX($A628:$Y628,MATCH(Lists!$J$4,$A$1:$Y$1,0)),"")&amp;"")="0","",TRIM(IFERROR(INDEX($A628:$Y628,MATCH(Lists!$J$4,$A$1:$Y$1,0)),"")&amp;"")),"")&lt;&gt;"",LOWER(IFERROR(IF(TRIM(IFERROR(INDEX($A628:$Y628,MATCH(Lists!$J$4,$A$1:$Y$1,0)),"")&amp;"")="0","",TRIM(IFERROR(INDEX($A628:$Y628,MATCH(Lists!$J$4,$A$1:$Y$1,0)),"")&amp;"")),"")),IF(IFERROR(IF(TRIM(IFERROR(INDEX($A628:$Y628,MATCH(Lists!$J$5,$A$1:$Y$1,0)),"")&amp;"")="0","",TRIM(IFERROR(INDEX($A628:$Y628,MATCH(Lists!$J$5,$A$1:$Y$1,0)),"")&amp;"")),"")&lt;&gt;"",IFERROR(IF(TRIM(IFERROR(INDEX($A628:$Y628,MATCH(Lists!$J$5,$A$1:$Y$1,0)),"")&amp;"")="0","",TRIM(IFERROR(INDEX($A628:$Y628,MATCH(Lists!$J$5,$A$1:$Y$1,0)),"")&amp;"")),""),"(unknown)")))</f>
        <v/>
      </c>
      <c r="AF628" s="22">
        <f>IF(AE628="","",IF(IFERROR(IF(TRIM(IFERROR(INDEX($A628:$Y628,MATCH(Lists!$J$6,$A$1:$Y$1,0)),"")&amp;"")="0","",TRIM(IFERROR(INDEX($A628:$Y628,MATCH(Lists!$J$6,$A$1:$Y$1,0)),"")&amp;"")),"")=Lists!$J$7,1,0))</f>
        <v/>
      </c>
      <c r="AG628" s="30">
        <f>IF(AE628="","",IFERROR(IF(ISNUMBER(IFERROR(INDEX($A628:$Y628,MATCH(Lists!$J$3,$A$1:$Y$1,0)),"")),INT(IFERROR(INDEX($A628:$Y628,MATCH(Lists!$J$3,$A$1:$Y$1,0)),"")),DATE(VALUE(LEFT(IFERROR(INDEX($A628:$Y628,MATCH(Lists!$J$3,$A$1:$Y$1,0)),""),4)),VALUE(MID(IFERROR(INDEX($A628:$Y628,MATCH(Lists!$J$3,$A$1:$Y$1,0)),""),6,2)),VALUE(MID(IFERROR(INDEX($A628:$Y628,MATCH(Lists!$J$3,$A$1:$Y$1,0)),""),9,2)))),""))</f>
        <v/>
      </c>
      <c r="AH628" s="22">
        <f>IF(AE628="",0,1)</f>
        <v/>
      </c>
    </row>
    <row r="629">
      <c r="Z629" s="28" t="n"/>
      <c r="AA629" s="23" t="n"/>
      <c r="AB629" s="23" t="n"/>
      <c r="AC629" s="31" t="n"/>
      <c r="AD629" s="28" t="n"/>
      <c r="AE629" s="22">
        <f>IF(COUNTA($A629:$Y629)=0,"",IF(IFERROR(IF(TRIM(IFERROR(INDEX($A629:$Y629,MATCH(Lists!$J$4,$A$1:$Y$1,0)),"")&amp;"")="0","",TRIM(IFERROR(INDEX($A629:$Y629,MATCH(Lists!$J$4,$A$1:$Y$1,0)),"")&amp;"")),"")&lt;&gt;"",LOWER(IFERROR(IF(TRIM(IFERROR(INDEX($A629:$Y629,MATCH(Lists!$J$4,$A$1:$Y$1,0)),"")&amp;"")="0","",TRIM(IFERROR(INDEX($A629:$Y629,MATCH(Lists!$J$4,$A$1:$Y$1,0)),"")&amp;"")),"")),IF(IFERROR(IF(TRIM(IFERROR(INDEX($A629:$Y629,MATCH(Lists!$J$5,$A$1:$Y$1,0)),"")&amp;"")="0","",TRIM(IFERROR(INDEX($A629:$Y629,MATCH(Lists!$J$5,$A$1:$Y$1,0)),"")&amp;"")),"")&lt;&gt;"",IFERROR(IF(TRIM(IFERROR(INDEX($A629:$Y629,MATCH(Lists!$J$5,$A$1:$Y$1,0)),"")&amp;"")="0","",TRIM(IFERROR(INDEX($A629:$Y629,MATCH(Lists!$J$5,$A$1:$Y$1,0)),"")&amp;"")),""),"(unknown)")))</f>
        <v/>
      </c>
      <c r="AF629" s="22">
        <f>IF(AE629="","",IF(IFERROR(IF(TRIM(IFERROR(INDEX($A629:$Y629,MATCH(Lists!$J$6,$A$1:$Y$1,0)),"")&amp;"")="0","",TRIM(IFERROR(INDEX($A629:$Y629,MATCH(Lists!$J$6,$A$1:$Y$1,0)),"")&amp;"")),"")=Lists!$J$7,1,0))</f>
        <v/>
      </c>
      <c r="AG629" s="30">
        <f>IF(AE629="","",IFERROR(IF(ISNUMBER(IFERROR(INDEX($A629:$Y629,MATCH(Lists!$J$3,$A$1:$Y$1,0)),"")),INT(IFERROR(INDEX($A629:$Y629,MATCH(Lists!$J$3,$A$1:$Y$1,0)),"")),DATE(VALUE(LEFT(IFERROR(INDEX($A629:$Y629,MATCH(Lists!$J$3,$A$1:$Y$1,0)),""),4)),VALUE(MID(IFERROR(INDEX($A629:$Y629,MATCH(Lists!$J$3,$A$1:$Y$1,0)),""),6,2)),VALUE(MID(IFERROR(INDEX($A629:$Y629,MATCH(Lists!$J$3,$A$1:$Y$1,0)),""),9,2)))),""))</f>
        <v/>
      </c>
      <c r="AH629" s="22">
        <f>IF(AE629="",0,1)</f>
        <v/>
      </c>
    </row>
    <row r="630">
      <c r="Z630" s="28" t="n"/>
      <c r="AA630" s="23" t="n"/>
      <c r="AB630" s="23" t="n"/>
      <c r="AC630" s="31" t="n"/>
      <c r="AD630" s="28" t="n"/>
      <c r="AE630" s="22">
        <f>IF(COUNTA($A630:$Y630)=0,"",IF(IFERROR(IF(TRIM(IFERROR(INDEX($A630:$Y630,MATCH(Lists!$J$4,$A$1:$Y$1,0)),"")&amp;"")="0","",TRIM(IFERROR(INDEX($A630:$Y630,MATCH(Lists!$J$4,$A$1:$Y$1,0)),"")&amp;"")),"")&lt;&gt;"",LOWER(IFERROR(IF(TRIM(IFERROR(INDEX($A630:$Y630,MATCH(Lists!$J$4,$A$1:$Y$1,0)),"")&amp;"")="0","",TRIM(IFERROR(INDEX($A630:$Y630,MATCH(Lists!$J$4,$A$1:$Y$1,0)),"")&amp;"")),"")),IF(IFERROR(IF(TRIM(IFERROR(INDEX($A630:$Y630,MATCH(Lists!$J$5,$A$1:$Y$1,0)),"")&amp;"")="0","",TRIM(IFERROR(INDEX($A630:$Y630,MATCH(Lists!$J$5,$A$1:$Y$1,0)),"")&amp;"")),"")&lt;&gt;"",IFERROR(IF(TRIM(IFERROR(INDEX($A630:$Y630,MATCH(Lists!$J$5,$A$1:$Y$1,0)),"")&amp;"")="0","",TRIM(IFERROR(INDEX($A630:$Y630,MATCH(Lists!$J$5,$A$1:$Y$1,0)),"")&amp;"")),""),"(unknown)")))</f>
        <v/>
      </c>
      <c r="AF630" s="22">
        <f>IF(AE630="","",IF(IFERROR(IF(TRIM(IFERROR(INDEX($A630:$Y630,MATCH(Lists!$J$6,$A$1:$Y$1,0)),"")&amp;"")="0","",TRIM(IFERROR(INDEX($A630:$Y630,MATCH(Lists!$J$6,$A$1:$Y$1,0)),"")&amp;"")),"")=Lists!$J$7,1,0))</f>
        <v/>
      </c>
      <c r="AG630" s="30">
        <f>IF(AE630="","",IFERROR(IF(ISNUMBER(IFERROR(INDEX($A630:$Y630,MATCH(Lists!$J$3,$A$1:$Y$1,0)),"")),INT(IFERROR(INDEX($A630:$Y630,MATCH(Lists!$J$3,$A$1:$Y$1,0)),"")),DATE(VALUE(LEFT(IFERROR(INDEX($A630:$Y630,MATCH(Lists!$J$3,$A$1:$Y$1,0)),""),4)),VALUE(MID(IFERROR(INDEX($A630:$Y630,MATCH(Lists!$J$3,$A$1:$Y$1,0)),""),6,2)),VALUE(MID(IFERROR(INDEX($A630:$Y630,MATCH(Lists!$J$3,$A$1:$Y$1,0)),""),9,2)))),""))</f>
        <v/>
      </c>
      <c r="AH630" s="22">
        <f>IF(AE630="",0,1)</f>
        <v/>
      </c>
    </row>
    <row r="631">
      <c r="Z631" s="28" t="n"/>
      <c r="AA631" s="23" t="n"/>
      <c r="AB631" s="23" t="n"/>
      <c r="AC631" s="31" t="n"/>
      <c r="AD631" s="28" t="n"/>
      <c r="AE631" s="22">
        <f>IF(COUNTA($A631:$Y631)=0,"",IF(IFERROR(IF(TRIM(IFERROR(INDEX($A631:$Y631,MATCH(Lists!$J$4,$A$1:$Y$1,0)),"")&amp;"")="0","",TRIM(IFERROR(INDEX($A631:$Y631,MATCH(Lists!$J$4,$A$1:$Y$1,0)),"")&amp;"")),"")&lt;&gt;"",LOWER(IFERROR(IF(TRIM(IFERROR(INDEX($A631:$Y631,MATCH(Lists!$J$4,$A$1:$Y$1,0)),"")&amp;"")="0","",TRIM(IFERROR(INDEX($A631:$Y631,MATCH(Lists!$J$4,$A$1:$Y$1,0)),"")&amp;"")),"")),IF(IFERROR(IF(TRIM(IFERROR(INDEX($A631:$Y631,MATCH(Lists!$J$5,$A$1:$Y$1,0)),"")&amp;"")="0","",TRIM(IFERROR(INDEX($A631:$Y631,MATCH(Lists!$J$5,$A$1:$Y$1,0)),"")&amp;"")),"")&lt;&gt;"",IFERROR(IF(TRIM(IFERROR(INDEX($A631:$Y631,MATCH(Lists!$J$5,$A$1:$Y$1,0)),"")&amp;"")="0","",TRIM(IFERROR(INDEX($A631:$Y631,MATCH(Lists!$J$5,$A$1:$Y$1,0)),"")&amp;"")),""),"(unknown)")))</f>
        <v/>
      </c>
      <c r="AF631" s="22">
        <f>IF(AE631="","",IF(IFERROR(IF(TRIM(IFERROR(INDEX($A631:$Y631,MATCH(Lists!$J$6,$A$1:$Y$1,0)),"")&amp;"")="0","",TRIM(IFERROR(INDEX($A631:$Y631,MATCH(Lists!$J$6,$A$1:$Y$1,0)),"")&amp;"")),"")=Lists!$J$7,1,0))</f>
        <v/>
      </c>
      <c r="AG631" s="30">
        <f>IF(AE631="","",IFERROR(IF(ISNUMBER(IFERROR(INDEX($A631:$Y631,MATCH(Lists!$J$3,$A$1:$Y$1,0)),"")),INT(IFERROR(INDEX($A631:$Y631,MATCH(Lists!$J$3,$A$1:$Y$1,0)),"")),DATE(VALUE(LEFT(IFERROR(INDEX($A631:$Y631,MATCH(Lists!$J$3,$A$1:$Y$1,0)),""),4)),VALUE(MID(IFERROR(INDEX($A631:$Y631,MATCH(Lists!$J$3,$A$1:$Y$1,0)),""),6,2)),VALUE(MID(IFERROR(INDEX($A631:$Y631,MATCH(Lists!$J$3,$A$1:$Y$1,0)),""),9,2)))),""))</f>
        <v/>
      </c>
      <c r="AH631" s="22">
        <f>IF(AE631="",0,1)</f>
        <v/>
      </c>
    </row>
    <row r="632">
      <c r="Z632" s="28" t="n"/>
      <c r="AA632" s="23" t="n"/>
      <c r="AB632" s="23" t="n"/>
      <c r="AC632" s="31" t="n"/>
      <c r="AD632" s="28" t="n"/>
      <c r="AE632" s="22">
        <f>IF(COUNTA($A632:$Y632)=0,"",IF(IFERROR(IF(TRIM(IFERROR(INDEX($A632:$Y632,MATCH(Lists!$J$4,$A$1:$Y$1,0)),"")&amp;"")="0","",TRIM(IFERROR(INDEX($A632:$Y632,MATCH(Lists!$J$4,$A$1:$Y$1,0)),"")&amp;"")),"")&lt;&gt;"",LOWER(IFERROR(IF(TRIM(IFERROR(INDEX($A632:$Y632,MATCH(Lists!$J$4,$A$1:$Y$1,0)),"")&amp;"")="0","",TRIM(IFERROR(INDEX($A632:$Y632,MATCH(Lists!$J$4,$A$1:$Y$1,0)),"")&amp;"")),"")),IF(IFERROR(IF(TRIM(IFERROR(INDEX($A632:$Y632,MATCH(Lists!$J$5,$A$1:$Y$1,0)),"")&amp;"")="0","",TRIM(IFERROR(INDEX($A632:$Y632,MATCH(Lists!$J$5,$A$1:$Y$1,0)),"")&amp;"")),"")&lt;&gt;"",IFERROR(IF(TRIM(IFERROR(INDEX($A632:$Y632,MATCH(Lists!$J$5,$A$1:$Y$1,0)),"")&amp;"")="0","",TRIM(IFERROR(INDEX($A632:$Y632,MATCH(Lists!$J$5,$A$1:$Y$1,0)),"")&amp;"")),""),"(unknown)")))</f>
        <v/>
      </c>
      <c r="AF632" s="22">
        <f>IF(AE632="","",IF(IFERROR(IF(TRIM(IFERROR(INDEX($A632:$Y632,MATCH(Lists!$J$6,$A$1:$Y$1,0)),"")&amp;"")="0","",TRIM(IFERROR(INDEX($A632:$Y632,MATCH(Lists!$J$6,$A$1:$Y$1,0)),"")&amp;"")),"")=Lists!$J$7,1,0))</f>
        <v/>
      </c>
      <c r="AG632" s="30">
        <f>IF(AE632="","",IFERROR(IF(ISNUMBER(IFERROR(INDEX($A632:$Y632,MATCH(Lists!$J$3,$A$1:$Y$1,0)),"")),INT(IFERROR(INDEX($A632:$Y632,MATCH(Lists!$J$3,$A$1:$Y$1,0)),"")),DATE(VALUE(LEFT(IFERROR(INDEX($A632:$Y632,MATCH(Lists!$J$3,$A$1:$Y$1,0)),""),4)),VALUE(MID(IFERROR(INDEX($A632:$Y632,MATCH(Lists!$J$3,$A$1:$Y$1,0)),""),6,2)),VALUE(MID(IFERROR(INDEX($A632:$Y632,MATCH(Lists!$J$3,$A$1:$Y$1,0)),""),9,2)))),""))</f>
        <v/>
      </c>
      <c r="AH632" s="22">
        <f>IF(AE632="",0,1)</f>
        <v/>
      </c>
    </row>
    <row r="633">
      <c r="Z633" s="28" t="n"/>
      <c r="AA633" s="23" t="n"/>
      <c r="AB633" s="23" t="n"/>
      <c r="AC633" s="31" t="n"/>
      <c r="AD633" s="28" t="n"/>
      <c r="AE633" s="22">
        <f>IF(COUNTA($A633:$Y633)=0,"",IF(IFERROR(IF(TRIM(IFERROR(INDEX($A633:$Y633,MATCH(Lists!$J$4,$A$1:$Y$1,0)),"")&amp;"")="0","",TRIM(IFERROR(INDEX($A633:$Y633,MATCH(Lists!$J$4,$A$1:$Y$1,0)),"")&amp;"")),"")&lt;&gt;"",LOWER(IFERROR(IF(TRIM(IFERROR(INDEX($A633:$Y633,MATCH(Lists!$J$4,$A$1:$Y$1,0)),"")&amp;"")="0","",TRIM(IFERROR(INDEX($A633:$Y633,MATCH(Lists!$J$4,$A$1:$Y$1,0)),"")&amp;"")),"")),IF(IFERROR(IF(TRIM(IFERROR(INDEX($A633:$Y633,MATCH(Lists!$J$5,$A$1:$Y$1,0)),"")&amp;"")="0","",TRIM(IFERROR(INDEX($A633:$Y633,MATCH(Lists!$J$5,$A$1:$Y$1,0)),"")&amp;"")),"")&lt;&gt;"",IFERROR(IF(TRIM(IFERROR(INDEX($A633:$Y633,MATCH(Lists!$J$5,$A$1:$Y$1,0)),"")&amp;"")="0","",TRIM(IFERROR(INDEX($A633:$Y633,MATCH(Lists!$J$5,$A$1:$Y$1,0)),"")&amp;"")),""),"(unknown)")))</f>
        <v/>
      </c>
      <c r="AF633" s="22">
        <f>IF(AE633="","",IF(IFERROR(IF(TRIM(IFERROR(INDEX($A633:$Y633,MATCH(Lists!$J$6,$A$1:$Y$1,0)),"")&amp;"")="0","",TRIM(IFERROR(INDEX($A633:$Y633,MATCH(Lists!$J$6,$A$1:$Y$1,0)),"")&amp;"")),"")=Lists!$J$7,1,0))</f>
        <v/>
      </c>
      <c r="AG633" s="30">
        <f>IF(AE633="","",IFERROR(IF(ISNUMBER(IFERROR(INDEX($A633:$Y633,MATCH(Lists!$J$3,$A$1:$Y$1,0)),"")),INT(IFERROR(INDEX($A633:$Y633,MATCH(Lists!$J$3,$A$1:$Y$1,0)),"")),DATE(VALUE(LEFT(IFERROR(INDEX($A633:$Y633,MATCH(Lists!$J$3,$A$1:$Y$1,0)),""),4)),VALUE(MID(IFERROR(INDEX($A633:$Y633,MATCH(Lists!$J$3,$A$1:$Y$1,0)),""),6,2)),VALUE(MID(IFERROR(INDEX($A633:$Y633,MATCH(Lists!$J$3,$A$1:$Y$1,0)),""),9,2)))),""))</f>
        <v/>
      </c>
      <c r="AH633" s="22">
        <f>IF(AE633="",0,1)</f>
        <v/>
      </c>
    </row>
    <row r="634">
      <c r="Z634" s="28" t="n"/>
      <c r="AA634" s="23" t="n"/>
      <c r="AB634" s="23" t="n"/>
      <c r="AC634" s="31" t="n"/>
      <c r="AD634" s="28" t="n"/>
      <c r="AE634" s="22">
        <f>IF(COUNTA($A634:$Y634)=0,"",IF(IFERROR(IF(TRIM(IFERROR(INDEX($A634:$Y634,MATCH(Lists!$J$4,$A$1:$Y$1,0)),"")&amp;"")="0","",TRIM(IFERROR(INDEX($A634:$Y634,MATCH(Lists!$J$4,$A$1:$Y$1,0)),"")&amp;"")),"")&lt;&gt;"",LOWER(IFERROR(IF(TRIM(IFERROR(INDEX($A634:$Y634,MATCH(Lists!$J$4,$A$1:$Y$1,0)),"")&amp;"")="0","",TRIM(IFERROR(INDEX($A634:$Y634,MATCH(Lists!$J$4,$A$1:$Y$1,0)),"")&amp;"")),"")),IF(IFERROR(IF(TRIM(IFERROR(INDEX($A634:$Y634,MATCH(Lists!$J$5,$A$1:$Y$1,0)),"")&amp;"")="0","",TRIM(IFERROR(INDEX($A634:$Y634,MATCH(Lists!$J$5,$A$1:$Y$1,0)),"")&amp;"")),"")&lt;&gt;"",IFERROR(IF(TRIM(IFERROR(INDEX($A634:$Y634,MATCH(Lists!$J$5,$A$1:$Y$1,0)),"")&amp;"")="0","",TRIM(IFERROR(INDEX($A634:$Y634,MATCH(Lists!$J$5,$A$1:$Y$1,0)),"")&amp;"")),""),"(unknown)")))</f>
        <v/>
      </c>
      <c r="AF634" s="22">
        <f>IF(AE634="","",IF(IFERROR(IF(TRIM(IFERROR(INDEX($A634:$Y634,MATCH(Lists!$J$6,$A$1:$Y$1,0)),"")&amp;"")="0","",TRIM(IFERROR(INDEX($A634:$Y634,MATCH(Lists!$J$6,$A$1:$Y$1,0)),"")&amp;"")),"")=Lists!$J$7,1,0))</f>
        <v/>
      </c>
      <c r="AG634" s="30">
        <f>IF(AE634="","",IFERROR(IF(ISNUMBER(IFERROR(INDEX($A634:$Y634,MATCH(Lists!$J$3,$A$1:$Y$1,0)),"")),INT(IFERROR(INDEX($A634:$Y634,MATCH(Lists!$J$3,$A$1:$Y$1,0)),"")),DATE(VALUE(LEFT(IFERROR(INDEX($A634:$Y634,MATCH(Lists!$J$3,$A$1:$Y$1,0)),""),4)),VALUE(MID(IFERROR(INDEX($A634:$Y634,MATCH(Lists!$J$3,$A$1:$Y$1,0)),""),6,2)),VALUE(MID(IFERROR(INDEX($A634:$Y634,MATCH(Lists!$J$3,$A$1:$Y$1,0)),""),9,2)))),""))</f>
        <v/>
      </c>
      <c r="AH634" s="22">
        <f>IF(AE634="",0,1)</f>
        <v/>
      </c>
    </row>
    <row r="635">
      <c r="Z635" s="28" t="n"/>
      <c r="AA635" s="23" t="n"/>
      <c r="AB635" s="23" t="n"/>
      <c r="AC635" s="31" t="n"/>
      <c r="AD635" s="28" t="n"/>
      <c r="AE635" s="22">
        <f>IF(COUNTA($A635:$Y635)=0,"",IF(IFERROR(IF(TRIM(IFERROR(INDEX($A635:$Y635,MATCH(Lists!$J$4,$A$1:$Y$1,0)),"")&amp;"")="0","",TRIM(IFERROR(INDEX($A635:$Y635,MATCH(Lists!$J$4,$A$1:$Y$1,0)),"")&amp;"")),"")&lt;&gt;"",LOWER(IFERROR(IF(TRIM(IFERROR(INDEX($A635:$Y635,MATCH(Lists!$J$4,$A$1:$Y$1,0)),"")&amp;"")="0","",TRIM(IFERROR(INDEX($A635:$Y635,MATCH(Lists!$J$4,$A$1:$Y$1,0)),"")&amp;"")),"")),IF(IFERROR(IF(TRIM(IFERROR(INDEX($A635:$Y635,MATCH(Lists!$J$5,$A$1:$Y$1,0)),"")&amp;"")="0","",TRIM(IFERROR(INDEX($A635:$Y635,MATCH(Lists!$J$5,$A$1:$Y$1,0)),"")&amp;"")),"")&lt;&gt;"",IFERROR(IF(TRIM(IFERROR(INDEX($A635:$Y635,MATCH(Lists!$J$5,$A$1:$Y$1,0)),"")&amp;"")="0","",TRIM(IFERROR(INDEX($A635:$Y635,MATCH(Lists!$J$5,$A$1:$Y$1,0)),"")&amp;"")),""),"(unknown)")))</f>
        <v/>
      </c>
      <c r="AF635" s="22">
        <f>IF(AE635="","",IF(IFERROR(IF(TRIM(IFERROR(INDEX($A635:$Y635,MATCH(Lists!$J$6,$A$1:$Y$1,0)),"")&amp;"")="0","",TRIM(IFERROR(INDEX($A635:$Y635,MATCH(Lists!$J$6,$A$1:$Y$1,0)),"")&amp;"")),"")=Lists!$J$7,1,0))</f>
        <v/>
      </c>
      <c r="AG635" s="30">
        <f>IF(AE635="","",IFERROR(IF(ISNUMBER(IFERROR(INDEX($A635:$Y635,MATCH(Lists!$J$3,$A$1:$Y$1,0)),"")),INT(IFERROR(INDEX($A635:$Y635,MATCH(Lists!$J$3,$A$1:$Y$1,0)),"")),DATE(VALUE(LEFT(IFERROR(INDEX($A635:$Y635,MATCH(Lists!$J$3,$A$1:$Y$1,0)),""),4)),VALUE(MID(IFERROR(INDEX($A635:$Y635,MATCH(Lists!$J$3,$A$1:$Y$1,0)),""),6,2)),VALUE(MID(IFERROR(INDEX($A635:$Y635,MATCH(Lists!$J$3,$A$1:$Y$1,0)),""),9,2)))),""))</f>
        <v/>
      </c>
      <c r="AH635" s="22">
        <f>IF(AE635="",0,1)</f>
        <v/>
      </c>
    </row>
    <row r="636">
      <c r="Z636" s="28" t="n"/>
      <c r="AA636" s="23" t="n"/>
      <c r="AB636" s="23" t="n"/>
      <c r="AC636" s="31" t="n"/>
      <c r="AD636" s="28" t="n"/>
      <c r="AE636" s="22">
        <f>IF(COUNTA($A636:$Y636)=0,"",IF(IFERROR(IF(TRIM(IFERROR(INDEX($A636:$Y636,MATCH(Lists!$J$4,$A$1:$Y$1,0)),"")&amp;"")="0","",TRIM(IFERROR(INDEX($A636:$Y636,MATCH(Lists!$J$4,$A$1:$Y$1,0)),"")&amp;"")),"")&lt;&gt;"",LOWER(IFERROR(IF(TRIM(IFERROR(INDEX($A636:$Y636,MATCH(Lists!$J$4,$A$1:$Y$1,0)),"")&amp;"")="0","",TRIM(IFERROR(INDEX($A636:$Y636,MATCH(Lists!$J$4,$A$1:$Y$1,0)),"")&amp;"")),"")),IF(IFERROR(IF(TRIM(IFERROR(INDEX($A636:$Y636,MATCH(Lists!$J$5,$A$1:$Y$1,0)),"")&amp;"")="0","",TRIM(IFERROR(INDEX($A636:$Y636,MATCH(Lists!$J$5,$A$1:$Y$1,0)),"")&amp;"")),"")&lt;&gt;"",IFERROR(IF(TRIM(IFERROR(INDEX($A636:$Y636,MATCH(Lists!$J$5,$A$1:$Y$1,0)),"")&amp;"")="0","",TRIM(IFERROR(INDEX($A636:$Y636,MATCH(Lists!$J$5,$A$1:$Y$1,0)),"")&amp;"")),""),"(unknown)")))</f>
        <v/>
      </c>
      <c r="AF636" s="22">
        <f>IF(AE636="","",IF(IFERROR(IF(TRIM(IFERROR(INDEX($A636:$Y636,MATCH(Lists!$J$6,$A$1:$Y$1,0)),"")&amp;"")="0","",TRIM(IFERROR(INDEX($A636:$Y636,MATCH(Lists!$J$6,$A$1:$Y$1,0)),"")&amp;"")),"")=Lists!$J$7,1,0))</f>
        <v/>
      </c>
      <c r="AG636" s="30">
        <f>IF(AE636="","",IFERROR(IF(ISNUMBER(IFERROR(INDEX($A636:$Y636,MATCH(Lists!$J$3,$A$1:$Y$1,0)),"")),INT(IFERROR(INDEX($A636:$Y636,MATCH(Lists!$J$3,$A$1:$Y$1,0)),"")),DATE(VALUE(LEFT(IFERROR(INDEX($A636:$Y636,MATCH(Lists!$J$3,$A$1:$Y$1,0)),""),4)),VALUE(MID(IFERROR(INDEX($A636:$Y636,MATCH(Lists!$J$3,$A$1:$Y$1,0)),""),6,2)),VALUE(MID(IFERROR(INDEX($A636:$Y636,MATCH(Lists!$J$3,$A$1:$Y$1,0)),""),9,2)))),""))</f>
        <v/>
      </c>
      <c r="AH636" s="22">
        <f>IF(AE636="",0,1)</f>
        <v/>
      </c>
    </row>
    <row r="637">
      <c r="Z637" s="28" t="n"/>
      <c r="AA637" s="23" t="n"/>
      <c r="AB637" s="23" t="n"/>
      <c r="AC637" s="31" t="n"/>
      <c r="AD637" s="28" t="n"/>
      <c r="AE637" s="22">
        <f>IF(COUNTA($A637:$Y637)=0,"",IF(IFERROR(IF(TRIM(IFERROR(INDEX($A637:$Y637,MATCH(Lists!$J$4,$A$1:$Y$1,0)),"")&amp;"")="0","",TRIM(IFERROR(INDEX($A637:$Y637,MATCH(Lists!$J$4,$A$1:$Y$1,0)),"")&amp;"")),"")&lt;&gt;"",LOWER(IFERROR(IF(TRIM(IFERROR(INDEX($A637:$Y637,MATCH(Lists!$J$4,$A$1:$Y$1,0)),"")&amp;"")="0","",TRIM(IFERROR(INDEX($A637:$Y637,MATCH(Lists!$J$4,$A$1:$Y$1,0)),"")&amp;"")),"")),IF(IFERROR(IF(TRIM(IFERROR(INDEX($A637:$Y637,MATCH(Lists!$J$5,$A$1:$Y$1,0)),"")&amp;"")="0","",TRIM(IFERROR(INDEX($A637:$Y637,MATCH(Lists!$J$5,$A$1:$Y$1,0)),"")&amp;"")),"")&lt;&gt;"",IFERROR(IF(TRIM(IFERROR(INDEX($A637:$Y637,MATCH(Lists!$J$5,$A$1:$Y$1,0)),"")&amp;"")="0","",TRIM(IFERROR(INDEX($A637:$Y637,MATCH(Lists!$J$5,$A$1:$Y$1,0)),"")&amp;"")),""),"(unknown)")))</f>
        <v/>
      </c>
      <c r="AF637" s="22">
        <f>IF(AE637="","",IF(IFERROR(IF(TRIM(IFERROR(INDEX($A637:$Y637,MATCH(Lists!$J$6,$A$1:$Y$1,0)),"")&amp;"")="0","",TRIM(IFERROR(INDEX($A637:$Y637,MATCH(Lists!$J$6,$A$1:$Y$1,0)),"")&amp;"")),"")=Lists!$J$7,1,0))</f>
        <v/>
      </c>
      <c r="AG637" s="30">
        <f>IF(AE637="","",IFERROR(IF(ISNUMBER(IFERROR(INDEX($A637:$Y637,MATCH(Lists!$J$3,$A$1:$Y$1,0)),"")),INT(IFERROR(INDEX($A637:$Y637,MATCH(Lists!$J$3,$A$1:$Y$1,0)),"")),DATE(VALUE(LEFT(IFERROR(INDEX($A637:$Y637,MATCH(Lists!$J$3,$A$1:$Y$1,0)),""),4)),VALUE(MID(IFERROR(INDEX($A637:$Y637,MATCH(Lists!$J$3,$A$1:$Y$1,0)),""),6,2)),VALUE(MID(IFERROR(INDEX($A637:$Y637,MATCH(Lists!$J$3,$A$1:$Y$1,0)),""),9,2)))),""))</f>
        <v/>
      </c>
      <c r="AH637" s="22">
        <f>IF(AE637="",0,1)</f>
        <v/>
      </c>
    </row>
    <row r="638">
      <c r="Z638" s="28" t="n"/>
      <c r="AA638" s="23" t="n"/>
      <c r="AB638" s="23" t="n"/>
      <c r="AC638" s="31" t="n"/>
      <c r="AD638" s="28" t="n"/>
      <c r="AE638" s="22">
        <f>IF(COUNTA($A638:$Y638)=0,"",IF(IFERROR(IF(TRIM(IFERROR(INDEX($A638:$Y638,MATCH(Lists!$J$4,$A$1:$Y$1,0)),"")&amp;"")="0","",TRIM(IFERROR(INDEX($A638:$Y638,MATCH(Lists!$J$4,$A$1:$Y$1,0)),"")&amp;"")),"")&lt;&gt;"",LOWER(IFERROR(IF(TRIM(IFERROR(INDEX($A638:$Y638,MATCH(Lists!$J$4,$A$1:$Y$1,0)),"")&amp;"")="0","",TRIM(IFERROR(INDEX($A638:$Y638,MATCH(Lists!$J$4,$A$1:$Y$1,0)),"")&amp;"")),"")),IF(IFERROR(IF(TRIM(IFERROR(INDEX($A638:$Y638,MATCH(Lists!$J$5,$A$1:$Y$1,0)),"")&amp;"")="0","",TRIM(IFERROR(INDEX($A638:$Y638,MATCH(Lists!$J$5,$A$1:$Y$1,0)),"")&amp;"")),"")&lt;&gt;"",IFERROR(IF(TRIM(IFERROR(INDEX($A638:$Y638,MATCH(Lists!$J$5,$A$1:$Y$1,0)),"")&amp;"")="0","",TRIM(IFERROR(INDEX($A638:$Y638,MATCH(Lists!$J$5,$A$1:$Y$1,0)),"")&amp;"")),""),"(unknown)")))</f>
        <v/>
      </c>
      <c r="AF638" s="22">
        <f>IF(AE638="","",IF(IFERROR(IF(TRIM(IFERROR(INDEX($A638:$Y638,MATCH(Lists!$J$6,$A$1:$Y$1,0)),"")&amp;"")="0","",TRIM(IFERROR(INDEX($A638:$Y638,MATCH(Lists!$J$6,$A$1:$Y$1,0)),"")&amp;"")),"")=Lists!$J$7,1,0))</f>
        <v/>
      </c>
      <c r="AG638" s="30">
        <f>IF(AE638="","",IFERROR(IF(ISNUMBER(IFERROR(INDEX($A638:$Y638,MATCH(Lists!$J$3,$A$1:$Y$1,0)),"")),INT(IFERROR(INDEX($A638:$Y638,MATCH(Lists!$J$3,$A$1:$Y$1,0)),"")),DATE(VALUE(LEFT(IFERROR(INDEX($A638:$Y638,MATCH(Lists!$J$3,$A$1:$Y$1,0)),""),4)),VALUE(MID(IFERROR(INDEX($A638:$Y638,MATCH(Lists!$J$3,$A$1:$Y$1,0)),""),6,2)),VALUE(MID(IFERROR(INDEX($A638:$Y638,MATCH(Lists!$J$3,$A$1:$Y$1,0)),""),9,2)))),""))</f>
        <v/>
      </c>
      <c r="AH638" s="22">
        <f>IF(AE638="",0,1)</f>
        <v/>
      </c>
    </row>
    <row r="639">
      <c r="Z639" s="28" t="n"/>
      <c r="AA639" s="23" t="n"/>
      <c r="AB639" s="23" t="n"/>
      <c r="AC639" s="31" t="n"/>
      <c r="AD639" s="28" t="n"/>
      <c r="AE639" s="22">
        <f>IF(COUNTA($A639:$Y639)=0,"",IF(IFERROR(IF(TRIM(IFERROR(INDEX($A639:$Y639,MATCH(Lists!$J$4,$A$1:$Y$1,0)),"")&amp;"")="0","",TRIM(IFERROR(INDEX($A639:$Y639,MATCH(Lists!$J$4,$A$1:$Y$1,0)),"")&amp;"")),"")&lt;&gt;"",LOWER(IFERROR(IF(TRIM(IFERROR(INDEX($A639:$Y639,MATCH(Lists!$J$4,$A$1:$Y$1,0)),"")&amp;"")="0","",TRIM(IFERROR(INDEX($A639:$Y639,MATCH(Lists!$J$4,$A$1:$Y$1,0)),"")&amp;"")),"")),IF(IFERROR(IF(TRIM(IFERROR(INDEX($A639:$Y639,MATCH(Lists!$J$5,$A$1:$Y$1,0)),"")&amp;"")="0","",TRIM(IFERROR(INDEX($A639:$Y639,MATCH(Lists!$J$5,$A$1:$Y$1,0)),"")&amp;"")),"")&lt;&gt;"",IFERROR(IF(TRIM(IFERROR(INDEX($A639:$Y639,MATCH(Lists!$J$5,$A$1:$Y$1,0)),"")&amp;"")="0","",TRIM(IFERROR(INDEX($A639:$Y639,MATCH(Lists!$J$5,$A$1:$Y$1,0)),"")&amp;"")),""),"(unknown)")))</f>
        <v/>
      </c>
      <c r="AF639" s="22">
        <f>IF(AE639="","",IF(IFERROR(IF(TRIM(IFERROR(INDEX($A639:$Y639,MATCH(Lists!$J$6,$A$1:$Y$1,0)),"")&amp;"")="0","",TRIM(IFERROR(INDEX($A639:$Y639,MATCH(Lists!$J$6,$A$1:$Y$1,0)),"")&amp;"")),"")=Lists!$J$7,1,0))</f>
        <v/>
      </c>
      <c r="AG639" s="30">
        <f>IF(AE639="","",IFERROR(IF(ISNUMBER(IFERROR(INDEX($A639:$Y639,MATCH(Lists!$J$3,$A$1:$Y$1,0)),"")),INT(IFERROR(INDEX($A639:$Y639,MATCH(Lists!$J$3,$A$1:$Y$1,0)),"")),DATE(VALUE(LEFT(IFERROR(INDEX($A639:$Y639,MATCH(Lists!$J$3,$A$1:$Y$1,0)),""),4)),VALUE(MID(IFERROR(INDEX($A639:$Y639,MATCH(Lists!$J$3,$A$1:$Y$1,0)),""),6,2)),VALUE(MID(IFERROR(INDEX($A639:$Y639,MATCH(Lists!$J$3,$A$1:$Y$1,0)),""),9,2)))),""))</f>
        <v/>
      </c>
      <c r="AH639" s="22">
        <f>IF(AE639="",0,1)</f>
        <v/>
      </c>
    </row>
    <row r="640">
      <c r="Z640" s="28" t="n"/>
      <c r="AA640" s="23" t="n"/>
      <c r="AB640" s="23" t="n"/>
      <c r="AC640" s="31" t="n"/>
      <c r="AD640" s="28" t="n"/>
      <c r="AE640" s="22">
        <f>IF(COUNTA($A640:$Y640)=0,"",IF(IFERROR(IF(TRIM(IFERROR(INDEX($A640:$Y640,MATCH(Lists!$J$4,$A$1:$Y$1,0)),"")&amp;"")="0","",TRIM(IFERROR(INDEX($A640:$Y640,MATCH(Lists!$J$4,$A$1:$Y$1,0)),"")&amp;"")),"")&lt;&gt;"",LOWER(IFERROR(IF(TRIM(IFERROR(INDEX($A640:$Y640,MATCH(Lists!$J$4,$A$1:$Y$1,0)),"")&amp;"")="0","",TRIM(IFERROR(INDEX($A640:$Y640,MATCH(Lists!$J$4,$A$1:$Y$1,0)),"")&amp;"")),"")),IF(IFERROR(IF(TRIM(IFERROR(INDEX($A640:$Y640,MATCH(Lists!$J$5,$A$1:$Y$1,0)),"")&amp;"")="0","",TRIM(IFERROR(INDEX($A640:$Y640,MATCH(Lists!$J$5,$A$1:$Y$1,0)),"")&amp;"")),"")&lt;&gt;"",IFERROR(IF(TRIM(IFERROR(INDEX($A640:$Y640,MATCH(Lists!$J$5,$A$1:$Y$1,0)),"")&amp;"")="0","",TRIM(IFERROR(INDEX($A640:$Y640,MATCH(Lists!$J$5,$A$1:$Y$1,0)),"")&amp;"")),""),"(unknown)")))</f>
        <v/>
      </c>
      <c r="AF640" s="22">
        <f>IF(AE640="","",IF(IFERROR(IF(TRIM(IFERROR(INDEX($A640:$Y640,MATCH(Lists!$J$6,$A$1:$Y$1,0)),"")&amp;"")="0","",TRIM(IFERROR(INDEX($A640:$Y640,MATCH(Lists!$J$6,$A$1:$Y$1,0)),"")&amp;"")),"")=Lists!$J$7,1,0))</f>
        <v/>
      </c>
      <c r="AG640" s="30">
        <f>IF(AE640="","",IFERROR(IF(ISNUMBER(IFERROR(INDEX($A640:$Y640,MATCH(Lists!$J$3,$A$1:$Y$1,0)),"")),INT(IFERROR(INDEX($A640:$Y640,MATCH(Lists!$J$3,$A$1:$Y$1,0)),"")),DATE(VALUE(LEFT(IFERROR(INDEX($A640:$Y640,MATCH(Lists!$J$3,$A$1:$Y$1,0)),""),4)),VALUE(MID(IFERROR(INDEX($A640:$Y640,MATCH(Lists!$J$3,$A$1:$Y$1,0)),""),6,2)),VALUE(MID(IFERROR(INDEX($A640:$Y640,MATCH(Lists!$J$3,$A$1:$Y$1,0)),""),9,2)))),""))</f>
        <v/>
      </c>
      <c r="AH640" s="22">
        <f>IF(AE640="",0,1)</f>
        <v/>
      </c>
    </row>
    <row r="641">
      <c r="Z641" s="28" t="n"/>
      <c r="AA641" s="23" t="n"/>
      <c r="AB641" s="23" t="n"/>
      <c r="AC641" s="31" t="n"/>
      <c r="AD641" s="28" t="n"/>
      <c r="AE641" s="22">
        <f>IF(COUNTA($A641:$Y641)=0,"",IF(IFERROR(IF(TRIM(IFERROR(INDEX($A641:$Y641,MATCH(Lists!$J$4,$A$1:$Y$1,0)),"")&amp;"")="0","",TRIM(IFERROR(INDEX($A641:$Y641,MATCH(Lists!$J$4,$A$1:$Y$1,0)),"")&amp;"")),"")&lt;&gt;"",LOWER(IFERROR(IF(TRIM(IFERROR(INDEX($A641:$Y641,MATCH(Lists!$J$4,$A$1:$Y$1,0)),"")&amp;"")="0","",TRIM(IFERROR(INDEX($A641:$Y641,MATCH(Lists!$J$4,$A$1:$Y$1,0)),"")&amp;"")),"")),IF(IFERROR(IF(TRIM(IFERROR(INDEX($A641:$Y641,MATCH(Lists!$J$5,$A$1:$Y$1,0)),"")&amp;"")="0","",TRIM(IFERROR(INDEX($A641:$Y641,MATCH(Lists!$J$5,$A$1:$Y$1,0)),"")&amp;"")),"")&lt;&gt;"",IFERROR(IF(TRIM(IFERROR(INDEX($A641:$Y641,MATCH(Lists!$J$5,$A$1:$Y$1,0)),"")&amp;"")="0","",TRIM(IFERROR(INDEX($A641:$Y641,MATCH(Lists!$J$5,$A$1:$Y$1,0)),"")&amp;"")),""),"(unknown)")))</f>
        <v/>
      </c>
      <c r="AF641" s="22">
        <f>IF(AE641="","",IF(IFERROR(IF(TRIM(IFERROR(INDEX($A641:$Y641,MATCH(Lists!$J$6,$A$1:$Y$1,0)),"")&amp;"")="0","",TRIM(IFERROR(INDEX($A641:$Y641,MATCH(Lists!$J$6,$A$1:$Y$1,0)),"")&amp;"")),"")=Lists!$J$7,1,0))</f>
        <v/>
      </c>
      <c r="AG641" s="30">
        <f>IF(AE641="","",IFERROR(IF(ISNUMBER(IFERROR(INDEX($A641:$Y641,MATCH(Lists!$J$3,$A$1:$Y$1,0)),"")),INT(IFERROR(INDEX($A641:$Y641,MATCH(Lists!$J$3,$A$1:$Y$1,0)),"")),DATE(VALUE(LEFT(IFERROR(INDEX($A641:$Y641,MATCH(Lists!$J$3,$A$1:$Y$1,0)),""),4)),VALUE(MID(IFERROR(INDEX($A641:$Y641,MATCH(Lists!$J$3,$A$1:$Y$1,0)),""),6,2)),VALUE(MID(IFERROR(INDEX($A641:$Y641,MATCH(Lists!$J$3,$A$1:$Y$1,0)),""),9,2)))),""))</f>
        <v/>
      </c>
      <c r="AH641" s="22">
        <f>IF(AE641="",0,1)</f>
        <v/>
      </c>
    </row>
    <row r="642">
      <c r="Z642" s="28" t="n"/>
      <c r="AA642" s="23" t="n"/>
      <c r="AB642" s="23" t="n"/>
      <c r="AC642" s="31" t="n"/>
      <c r="AD642" s="28" t="n"/>
      <c r="AE642" s="22">
        <f>IF(COUNTA($A642:$Y642)=0,"",IF(IFERROR(IF(TRIM(IFERROR(INDEX($A642:$Y642,MATCH(Lists!$J$4,$A$1:$Y$1,0)),"")&amp;"")="0","",TRIM(IFERROR(INDEX($A642:$Y642,MATCH(Lists!$J$4,$A$1:$Y$1,0)),"")&amp;"")),"")&lt;&gt;"",LOWER(IFERROR(IF(TRIM(IFERROR(INDEX($A642:$Y642,MATCH(Lists!$J$4,$A$1:$Y$1,0)),"")&amp;"")="0","",TRIM(IFERROR(INDEX($A642:$Y642,MATCH(Lists!$J$4,$A$1:$Y$1,0)),"")&amp;"")),"")),IF(IFERROR(IF(TRIM(IFERROR(INDEX($A642:$Y642,MATCH(Lists!$J$5,$A$1:$Y$1,0)),"")&amp;"")="0","",TRIM(IFERROR(INDEX($A642:$Y642,MATCH(Lists!$J$5,$A$1:$Y$1,0)),"")&amp;"")),"")&lt;&gt;"",IFERROR(IF(TRIM(IFERROR(INDEX($A642:$Y642,MATCH(Lists!$J$5,$A$1:$Y$1,0)),"")&amp;"")="0","",TRIM(IFERROR(INDEX($A642:$Y642,MATCH(Lists!$J$5,$A$1:$Y$1,0)),"")&amp;"")),""),"(unknown)")))</f>
        <v/>
      </c>
      <c r="AF642" s="22">
        <f>IF(AE642="","",IF(IFERROR(IF(TRIM(IFERROR(INDEX($A642:$Y642,MATCH(Lists!$J$6,$A$1:$Y$1,0)),"")&amp;"")="0","",TRIM(IFERROR(INDEX($A642:$Y642,MATCH(Lists!$J$6,$A$1:$Y$1,0)),"")&amp;"")),"")=Lists!$J$7,1,0))</f>
        <v/>
      </c>
      <c r="AG642" s="30">
        <f>IF(AE642="","",IFERROR(IF(ISNUMBER(IFERROR(INDEX($A642:$Y642,MATCH(Lists!$J$3,$A$1:$Y$1,0)),"")),INT(IFERROR(INDEX($A642:$Y642,MATCH(Lists!$J$3,$A$1:$Y$1,0)),"")),DATE(VALUE(LEFT(IFERROR(INDEX($A642:$Y642,MATCH(Lists!$J$3,$A$1:$Y$1,0)),""),4)),VALUE(MID(IFERROR(INDEX($A642:$Y642,MATCH(Lists!$J$3,$A$1:$Y$1,0)),""),6,2)),VALUE(MID(IFERROR(INDEX($A642:$Y642,MATCH(Lists!$J$3,$A$1:$Y$1,0)),""),9,2)))),""))</f>
        <v/>
      </c>
      <c r="AH642" s="22">
        <f>IF(AE642="",0,1)</f>
        <v/>
      </c>
    </row>
    <row r="643">
      <c r="Z643" s="28" t="n"/>
      <c r="AA643" s="23" t="n"/>
      <c r="AB643" s="23" t="n"/>
      <c r="AC643" s="31" t="n"/>
      <c r="AD643" s="28" t="n"/>
      <c r="AE643" s="22">
        <f>IF(COUNTA($A643:$Y643)=0,"",IF(IFERROR(IF(TRIM(IFERROR(INDEX($A643:$Y643,MATCH(Lists!$J$4,$A$1:$Y$1,0)),"")&amp;"")="0","",TRIM(IFERROR(INDEX($A643:$Y643,MATCH(Lists!$J$4,$A$1:$Y$1,0)),"")&amp;"")),"")&lt;&gt;"",LOWER(IFERROR(IF(TRIM(IFERROR(INDEX($A643:$Y643,MATCH(Lists!$J$4,$A$1:$Y$1,0)),"")&amp;"")="0","",TRIM(IFERROR(INDEX($A643:$Y643,MATCH(Lists!$J$4,$A$1:$Y$1,0)),"")&amp;"")),"")),IF(IFERROR(IF(TRIM(IFERROR(INDEX($A643:$Y643,MATCH(Lists!$J$5,$A$1:$Y$1,0)),"")&amp;"")="0","",TRIM(IFERROR(INDEX($A643:$Y643,MATCH(Lists!$J$5,$A$1:$Y$1,0)),"")&amp;"")),"")&lt;&gt;"",IFERROR(IF(TRIM(IFERROR(INDEX($A643:$Y643,MATCH(Lists!$J$5,$A$1:$Y$1,0)),"")&amp;"")="0","",TRIM(IFERROR(INDEX($A643:$Y643,MATCH(Lists!$J$5,$A$1:$Y$1,0)),"")&amp;"")),""),"(unknown)")))</f>
        <v/>
      </c>
      <c r="AF643" s="22">
        <f>IF(AE643="","",IF(IFERROR(IF(TRIM(IFERROR(INDEX($A643:$Y643,MATCH(Lists!$J$6,$A$1:$Y$1,0)),"")&amp;"")="0","",TRIM(IFERROR(INDEX($A643:$Y643,MATCH(Lists!$J$6,$A$1:$Y$1,0)),"")&amp;"")),"")=Lists!$J$7,1,0))</f>
        <v/>
      </c>
      <c r="AG643" s="30">
        <f>IF(AE643="","",IFERROR(IF(ISNUMBER(IFERROR(INDEX($A643:$Y643,MATCH(Lists!$J$3,$A$1:$Y$1,0)),"")),INT(IFERROR(INDEX($A643:$Y643,MATCH(Lists!$J$3,$A$1:$Y$1,0)),"")),DATE(VALUE(LEFT(IFERROR(INDEX($A643:$Y643,MATCH(Lists!$J$3,$A$1:$Y$1,0)),""),4)),VALUE(MID(IFERROR(INDEX($A643:$Y643,MATCH(Lists!$J$3,$A$1:$Y$1,0)),""),6,2)),VALUE(MID(IFERROR(INDEX($A643:$Y643,MATCH(Lists!$J$3,$A$1:$Y$1,0)),""),9,2)))),""))</f>
        <v/>
      </c>
      <c r="AH643" s="22">
        <f>IF(AE643="",0,1)</f>
        <v/>
      </c>
    </row>
    <row r="644">
      <c r="Z644" s="28" t="n"/>
      <c r="AA644" s="23" t="n"/>
      <c r="AB644" s="23" t="n"/>
      <c r="AC644" s="31" t="n"/>
      <c r="AD644" s="28" t="n"/>
      <c r="AE644" s="22">
        <f>IF(COUNTA($A644:$Y644)=0,"",IF(IFERROR(IF(TRIM(IFERROR(INDEX($A644:$Y644,MATCH(Lists!$J$4,$A$1:$Y$1,0)),"")&amp;"")="0","",TRIM(IFERROR(INDEX($A644:$Y644,MATCH(Lists!$J$4,$A$1:$Y$1,0)),"")&amp;"")),"")&lt;&gt;"",LOWER(IFERROR(IF(TRIM(IFERROR(INDEX($A644:$Y644,MATCH(Lists!$J$4,$A$1:$Y$1,0)),"")&amp;"")="0","",TRIM(IFERROR(INDEX($A644:$Y644,MATCH(Lists!$J$4,$A$1:$Y$1,0)),"")&amp;"")),"")),IF(IFERROR(IF(TRIM(IFERROR(INDEX($A644:$Y644,MATCH(Lists!$J$5,$A$1:$Y$1,0)),"")&amp;"")="0","",TRIM(IFERROR(INDEX($A644:$Y644,MATCH(Lists!$J$5,$A$1:$Y$1,0)),"")&amp;"")),"")&lt;&gt;"",IFERROR(IF(TRIM(IFERROR(INDEX($A644:$Y644,MATCH(Lists!$J$5,$A$1:$Y$1,0)),"")&amp;"")="0","",TRIM(IFERROR(INDEX($A644:$Y644,MATCH(Lists!$J$5,$A$1:$Y$1,0)),"")&amp;"")),""),"(unknown)")))</f>
        <v/>
      </c>
      <c r="AF644" s="22">
        <f>IF(AE644="","",IF(IFERROR(IF(TRIM(IFERROR(INDEX($A644:$Y644,MATCH(Lists!$J$6,$A$1:$Y$1,0)),"")&amp;"")="0","",TRIM(IFERROR(INDEX($A644:$Y644,MATCH(Lists!$J$6,$A$1:$Y$1,0)),"")&amp;"")),"")=Lists!$J$7,1,0))</f>
        <v/>
      </c>
      <c r="AG644" s="30">
        <f>IF(AE644="","",IFERROR(IF(ISNUMBER(IFERROR(INDEX($A644:$Y644,MATCH(Lists!$J$3,$A$1:$Y$1,0)),"")),INT(IFERROR(INDEX($A644:$Y644,MATCH(Lists!$J$3,$A$1:$Y$1,0)),"")),DATE(VALUE(LEFT(IFERROR(INDEX($A644:$Y644,MATCH(Lists!$J$3,$A$1:$Y$1,0)),""),4)),VALUE(MID(IFERROR(INDEX($A644:$Y644,MATCH(Lists!$J$3,$A$1:$Y$1,0)),""),6,2)),VALUE(MID(IFERROR(INDEX($A644:$Y644,MATCH(Lists!$J$3,$A$1:$Y$1,0)),""),9,2)))),""))</f>
        <v/>
      </c>
      <c r="AH644" s="22">
        <f>IF(AE644="",0,1)</f>
        <v/>
      </c>
    </row>
    <row r="645">
      <c r="Z645" s="28" t="n"/>
      <c r="AA645" s="23" t="n"/>
      <c r="AB645" s="23" t="n"/>
      <c r="AC645" s="31" t="n"/>
      <c r="AD645" s="28" t="n"/>
      <c r="AE645" s="22">
        <f>IF(COUNTA($A645:$Y645)=0,"",IF(IFERROR(IF(TRIM(IFERROR(INDEX($A645:$Y645,MATCH(Lists!$J$4,$A$1:$Y$1,0)),"")&amp;"")="0","",TRIM(IFERROR(INDEX($A645:$Y645,MATCH(Lists!$J$4,$A$1:$Y$1,0)),"")&amp;"")),"")&lt;&gt;"",LOWER(IFERROR(IF(TRIM(IFERROR(INDEX($A645:$Y645,MATCH(Lists!$J$4,$A$1:$Y$1,0)),"")&amp;"")="0","",TRIM(IFERROR(INDEX($A645:$Y645,MATCH(Lists!$J$4,$A$1:$Y$1,0)),"")&amp;"")),"")),IF(IFERROR(IF(TRIM(IFERROR(INDEX($A645:$Y645,MATCH(Lists!$J$5,$A$1:$Y$1,0)),"")&amp;"")="0","",TRIM(IFERROR(INDEX($A645:$Y645,MATCH(Lists!$J$5,$A$1:$Y$1,0)),"")&amp;"")),"")&lt;&gt;"",IFERROR(IF(TRIM(IFERROR(INDEX($A645:$Y645,MATCH(Lists!$J$5,$A$1:$Y$1,0)),"")&amp;"")="0","",TRIM(IFERROR(INDEX($A645:$Y645,MATCH(Lists!$J$5,$A$1:$Y$1,0)),"")&amp;"")),""),"(unknown)")))</f>
        <v/>
      </c>
      <c r="AF645" s="22">
        <f>IF(AE645="","",IF(IFERROR(IF(TRIM(IFERROR(INDEX($A645:$Y645,MATCH(Lists!$J$6,$A$1:$Y$1,0)),"")&amp;"")="0","",TRIM(IFERROR(INDEX($A645:$Y645,MATCH(Lists!$J$6,$A$1:$Y$1,0)),"")&amp;"")),"")=Lists!$J$7,1,0))</f>
        <v/>
      </c>
      <c r="AG645" s="30">
        <f>IF(AE645="","",IFERROR(IF(ISNUMBER(IFERROR(INDEX($A645:$Y645,MATCH(Lists!$J$3,$A$1:$Y$1,0)),"")),INT(IFERROR(INDEX($A645:$Y645,MATCH(Lists!$J$3,$A$1:$Y$1,0)),"")),DATE(VALUE(LEFT(IFERROR(INDEX($A645:$Y645,MATCH(Lists!$J$3,$A$1:$Y$1,0)),""),4)),VALUE(MID(IFERROR(INDEX($A645:$Y645,MATCH(Lists!$J$3,$A$1:$Y$1,0)),""),6,2)),VALUE(MID(IFERROR(INDEX($A645:$Y645,MATCH(Lists!$J$3,$A$1:$Y$1,0)),""),9,2)))),""))</f>
        <v/>
      </c>
      <c r="AH645" s="22">
        <f>IF(AE645="",0,1)</f>
        <v/>
      </c>
    </row>
    <row r="646">
      <c r="Z646" s="28" t="n"/>
      <c r="AA646" s="23" t="n"/>
      <c r="AB646" s="23" t="n"/>
      <c r="AC646" s="31" t="n"/>
      <c r="AD646" s="28" t="n"/>
      <c r="AE646" s="22">
        <f>IF(COUNTA($A646:$Y646)=0,"",IF(IFERROR(IF(TRIM(IFERROR(INDEX($A646:$Y646,MATCH(Lists!$J$4,$A$1:$Y$1,0)),"")&amp;"")="0","",TRIM(IFERROR(INDEX($A646:$Y646,MATCH(Lists!$J$4,$A$1:$Y$1,0)),"")&amp;"")),"")&lt;&gt;"",LOWER(IFERROR(IF(TRIM(IFERROR(INDEX($A646:$Y646,MATCH(Lists!$J$4,$A$1:$Y$1,0)),"")&amp;"")="0","",TRIM(IFERROR(INDEX($A646:$Y646,MATCH(Lists!$J$4,$A$1:$Y$1,0)),"")&amp;"")),"")),IF(IFERROR(IF(TRIM(IFERROR(INDEX($A646:$Y646,MATCH(Lists!$J$5,$A$1:$Y$1,0)),"")&amp;"")="0","",TRIM(IFERROR(INDEX($A646:$Y646,MATCH(Lists!$J$5,$A$1:$Y$1,0)),"")&amp;"")),"")&lt;&gt;"",IFERROR(IF(TRIM(IFERROR(INDEX($A646:$Y646,MATCH(Lists!$J$5,$A$1:$Y$1,0)),"")&amp;"")="0","",TRIM(IFERROR(INDEX($A646:$Y646,MATCH(Lists!$J$5,$A$1:$Y$1,0)),"")&amp;"")),""),"(unknown)")))</f>
        <v/>
      </c>
      <c r="AF646" s="22">
        <f>IF(AE646="","",IF(IFERROR(IF(TRIM(IFERROR(INDEX($A646:$Y646,MATCH(Lists!$J$6,$A$1:$Y$1,0)),"")&amp;"")="0","",TRIM(IFERROR(INDEX($A646:$Y646,MATCH(Lists!$J$6,$A$1:$Y$1,0)),"")&amp;"")),"")=Lists!$J$7,1,0))</f>
        <v/>
      </c>
      <c r="AG646" s="30">
        <f>IF(AE646="","",IFERROR(IF(ISNUMBER(IFERROR(INDEX($A646:$Y646,MATCH(Lists!$J$3,$A$1:$Y$1,0)),"")),INT(IFERROR(INDEX($A646:$Y646,MATCH(Lists!$J$3,$A$1:$Y$1,0)),"")),DATE(VALUE(LEFT(IFERROR(INDEX($A646:$Y646,MATCH(Lists!$J$3,$A$1:$Y$1,0)),""),4)),VALUE(MID(IFERROR(INDEX($A646:$Y646,MATCH(Lists!$J$3,$A$1:$Y$1,0)),""),6,2)),VALUE(MID(IFERROR(INDEX($A646:$Y646,MATCH(Lists!$J$3,$A$1:$Y$1,0)),""),9,2)))),""))</f>
        <v/>
      </c>
      <c r="AH646" s="22">
        <f>IF(AE646="",0,1)</f>
        <v/>
      </c>
    </row>
    <row r="647">
      <c r="Z647" s="28" t="n"/>
      <c r="AA647" s="23" t="n"/>
      <c r="AB647" s="23" t="n"/>
      <c r="AC647" s="31" t="n"/>
      <c r="AD647" s="28" t="n"/>
      <c r="AE647" s="22">
        <f>IF(COUNTA($A647:$Y647)=0,"",IF(IFERROR(IF(TRIM(IFERROR(INDEX($A647:$Y647,MATCH(Lists!$J$4,$A$1:$Y$1,0)),"")&amp;"")="0","",TRIM(IFERROR(INDEX($A647:$Y647,MATCH(Lists!$J$4,$A$1:$Y$1,0)),"")&amp;"")),"")&lt;&gt;"",LOWER(IFERROR(IF(TRIM(IFERROR(INDEX($A647:$Y647,MATCH(Lists!$J$4,$A$1:$Y$1,0)),"")&amp;"")="0","",TRIM(IFERROR(INDEX($A647:$Y647,MATCH(Lists!$J$4,$A$1:$Y$1,0)),"")&amp;"")),"")),IF(IFERROR(IF(TRIM(IFERROR(INDEX($A647:$Y647,MATCH(Lists!$J$5,$A$1:$Y$1,0)),"")&amp;"")="0","",TRIM(IFERROR(INDEX($A647:$Y647,MATCH(Lists!$J$5,$A$1:$Y$1,0)),"")&amp;"")),"")&lt;&gt;"",IFERROR(IF(TRIM(IFERROR(INDEX($A647:$Y647,MATCH(Lists!$J$5,$A$1:$Y$1,0)),"")&amp;"")="0","",TRIM(IFERROR(INDEX($A647:$Y647,MATCH(Lists!$J$5,$A$1:$Y$1,0)),"")&amp;"")),""),"(unknown)")))</f>
        <v/>
      </c>
      <c r="AF647" s="22">
        <f>IF(AE647="","",IF(IFERROR(IF(TRIM(IFERROR(INDEX($A647:$Y647,MATCH(Lists!$J$6,$A$1:$Y$1,0)),"")&amp;"")="0","",TRIM(IFERROR(INDEX($A647:$Y647,MATCH(Lists!$J$6,$A$1:$Y$1,0)),"")&amp;"")),"")=Lists!$J$7,1,0))</f>
        <v/>
      </c>
      <c r="AG647" s="30">
        <f>IF(AE647="","",IFERROR(IF(ISNUMBER(IFERROR(INDEX($A647:$Y647,MATCH(Lists!$J$3,$A$1:$Y$1,0)),"")),INT(IFERROR(INDEX($A647:$Y647,MATCH(Lists!$J$3,$A$1:$Y$1,0)),"")),DATE(VALUE(LEFT(IFERROR(INDEX($A647:$Y647,MATCH(Lists!$J$3,$A$1:$Y$1,0)),""),4)),VALUE(MID(IFERROR(INDEX($A647:$Y647,MATCH(Lists!$J$3,$A$1:$Y$1,0)),""),6,2)),VALUE(MID(IFERROR(INDEX($A647:$Y647,MATCH(Lists!$J$3,$A$1:$Y$1,0)),""),9,2)))),""))</f>
        <v/>
      </c>
      <c r="AH647" s="22">
        <f>IF(AE647="",0,1)</f>
        <v/>
      </c>
    </row>
    <row r="648">
      <c r="Z648" s="28" t="n"/>
      <c r="AA648" s="23" t="n"/>
      <c r="AB648" s="23" t="n"/>
      <c r="AC648" s="31" t="n"/>
      <c r="AD648" s="28" t="n"/>
      <c r="AE648" s="22">
        <f>IF(COUNTA($A648:$Y648)=0,"",IF(IFERROR(IF(TRIM(IFERROR(INDEX($A648:$Y648,MATCH(Lists!$J$4,$A$1:$Y$1,0)),"")&amp;"")="0","",TRIM(IFERROR(INDEX($A648:$Y648,MATCH(Lists!$J$4,$A$1:$Y$1,0)),"")&amp;"")),"")&lt;&gt;"",LOWER(IFERROR(IF(TRIM(IFERROR(INDEX($A648:$Y648,MATCH(Lists!$J$4,$A$1:$Y$1,0)),"")&amp;"")="0","",TRIM(IFERROR(INDEX($A648:$Y648,MATCH(Lists!$J$4,$A$1:$Y$1,0)),"")&amp;"")),"")),IF(IFERROR(IF(TRIM(IFERROR(INDEX($A648:$Y648,MATCH(Lists!$J$5,$A$1:$Y$1,0)),"")&amp;"")="0","",TRIM(IFERROR(INDEX($A648:$Y648,MATCH(Lists!$J$5,$A$1:$Y$1,0)),"")&amp;"")),"")&lt;&gt;"",IFERROR(IF(TRIM(IFERROR(INDEX($A648:$Y648,MATCH(Lists!$J$5,$A$1:$Y$1,0)),"")&amp;"")="0","",TRIM(IFERROR(INDEX($A648:$Y648,MATCH(Lists!$J$5,$A$1:$Y$1,0)),"")&amp;"")),""),"(unknown)")))</f>
        <v/>
      </c>
      <c r="AF648" s="22">
        <f>IF(AE648="","",IF(IFERROR(IF(TRIM(IFERROR(INDEX($A648:$Y648,MATCH(Lists!$J$6,$A$1:$Y$1,0)),"")&amp;"")="0","",TRIM(IFERROR(INDEX($A648:$Y648,MATCH(Lists!$J$6,$A$1:$Y$1,0)),"")&amp;"")),"")=Lists!$J$7,1,0))</f>
        <v/>
      </c>
      <c r="AG648" s="30">
        <f>IF(AE648="","",IFERROR(IF(ISNUMBER(IFERROR(INDEX($A648:$Y648,MATCH(Lists!$J$3,$A$1:$Y$1,0)),"")),INT(IFERROR(INDEX($A648:$Y648,MATCH(Lists!$J$3,$A$1:$Y$1,0)),"")),DATE(VALUE(LEFT(IFERROR(INDEX($A648:$Y648,MATCH(Lists!$J$3,$A$1:$Y$1,0)),""),4)),VALUE(MID(IFERROR(INDEX($A648:$Y648,MATCH(Lists!$J$3,$A$1:$Y$1,0)),""),6,2)),VALUE(MID(IFERROR(INDEX($A648:$Y648,MATCH(Lists!$J$3,$A$1:$Y$1,0)),""),9,2)))),""))</f>
        <v/>
      </c>
      <c r="AH648" s="22">
        <f>IF(AE648="",0,1)</f>
        <v/>
      </c>
    </row>
    <row r="649">
      <c r="Z649" s="28" t="n"/>
      <c r="AA649" s="23" t="n"/>
      <c r="AB649" s="23" t="n"/>
      <c r="AC649" s="31" t="n"/>
      <c r="AD649" s="28" t="n"/>
      <c r="AE649" s="22">
        <f>IF(COUNTA($A649:$Y649)=0,"",IF(IFERROR(IF(TRIM(IFERROR(INDEX($A649:$Y649,MATCH(Lists!$J$4,$A$1:$Y$1,0)),"")&amp;"")="0","",TRIM(IFERROR(INDEX($A649:$Y649,MATCH(Lists!$J$4,$A$1:$Y$1,0)),"")&amp;"")),"")&lt;&gt;"",LOWER(IFERROR(IF(TRIM(IFERROR(INDEX($A649:$Y649,MATCH(Lists!$J$4,$A$1:$Y$1,0)),"")&amp;"")="0","",TRIM(IFERROR(INDEX($A649:$Y649,MATCH(Lists!$J$4,$A$1:$Y$1,0)),"")&amp;"")),"")),IF(IFERROR(IF(TRIM(IFERROR(INDEX($A649:$Y649,MATCH(Lists!$J$5,$A$1:$Y$1,0)),"")&amp;"")="0","",TRIM(IFERROR(INDEX($A649:$Y649,MATCH(Lists!$J$5,$A$1:$Y$1,0)),"")&amp;"")),"")&lt;&gt;"",IFERROR(IF(TRIM(IFERROR(INDEX($A649:$Y649,MATCH(Lists!$J$5,$A$1:$Y$1,0)),"")&amp;"")="0","",TRIM(IFERROR(INDEX($A649:$Y649,MATCH(Lists!$J$5,$A$1:$Y$1,0)),"")&amp;"")),""),"(unknown)")))</f>
        <v/>
      </c>
      <c r="AF649" s="22">
        <f>IF(AE649="","",IF(IFERROR(IF(TRIM(IFERROR(INDEX($A649:$Y649,MATCH(Lists!$J$6,$A$1:$Y$1,0)),"")&amp;"")="0","",TRIM(IFERROR(INDEX($A649:$Y649,MATCH(Lists!$J$6,$A$1:$Y$1,0)),"")&amp;"")),"")=Lists!$J$7,1,0))</f>
        <v/>
      </c>
      <c r="AG649" s="30">
        <f>IF(AE649="","",IFERROR(IF(ISNUMBER(IFERROR(INDEX($A649:$Y649,MATCH(Lists!$J$3,$A$1:$Y$1,0)),"")),INT(IFERROR(INDEX($A649:$Y649,MATCH(Lists!$J$3,$A$1:$Y$1,0)),"")),DATE(VALUE(LEFT(IFERROR(INDEX($A649:$Y649,MATCH(Lists!$J$3,$A$1:$Y$1,0)),""),4)),VALUE(MID(IFERROR(INDEX($A649:$Y649,MATCH(Lists!$J$3,$A$1:$Y$1,0)),""),6,2)),VALUE(MID(IFERROR(INDEX($A649:$Y649,MATCH(Lists!$J$3,$A$1:$Y$1,0)),""),9,2)))),""))</f>
        <v/>
      </c>
      <c r="AH649" s="22">
        <f>IF(AE649="",0,1)</f>
        <v/>
      </c>
    </row>
    <row r="650">
      <c r="Z650" s="28" t="n"/>
      <c r="AA650" s="23" t="n"/>
      <c r="AB650" s="23" t="n"/>
      <c r="AC650" s="31" t="n"/>
      <c r="AD650" s="28" t="n"/>
      <c r="AE650" s="22">
        <f>IF(COUNTA($A650:$Y650)=0,"",IF(IFERROR(IF(TRIM(IFERROR(INDEX($A650:$Y650,MATCH(Lists!$J$4,$A$1:$Y$1,0)),"")&amp;"")="0","",TRIM(IFERROR(INDEX($A650:$Y650,MATCH(Lists!$J$4,$A$1:$Y$1,0)),"")&amp;"")),"")&lt;&gt;"",LOWER(IFERROR(IF(TRIM(IFERROR(INDEX($A650:$Y650,MATCH(Lists!$J$4,$A$1:$Y$1,0)),"")&amp;"")="0","",TRIM(IFERROR(INDEX($A650:$Y650,MATCH(Lists!$J$4,$A$1:$Y$1,0)),"")&amp;"")),"")),IF(IFERROR(IF(TRIM(IFERROR(INDEX($A650:$Y650,MATCH(Lists!$J$5,$A$1:$Y$1,0)),"")&amp;"")="0","",TRIM(IFERROR(INDEX($A650:$Y650,MATCH(Lists!$J$5,$A$1:$Y$1,0)),"")&amp;"")),"")&lt;&gt;"",IFERROR(IF(TRIM(IFERROR(INDEX($A650:$Y650,MATCH(Lists!$J$5,$A$1:$Y$1,0)),"")&amp;"")="0","",TRIM(IFERROR(INDEX($A650:$Y650,MATCH(Lists!$J$5,$A$1:$Y$1,0)),"")&amp;"")),""),"(unknown)")))</f>
        <v/>
      </c>
      <c r="AF650" s="22">
        <f>IF(AE650="","",IF(IFERROR(IF(TRIM(IFERROR(INDEX($A650:$Y650,MATCH(Lists!$J$6,$A$1:$Y$1,0)),"")&amp;"")="0","",TRIM(IFERROR(INDEX($A650:$Y650,MATCH(Lists!$J$6,$A$1:$Y$1,0)),"")&amp;"")),"")=Lists!$J$7,1,0))</f>
        <v/>
      </c>
      <c r="AG650" s="30">
        <f>IF(AE650="","",IFERROR(IF(ISNUMBER(IFERROR(INDEX($A650:$Y650,MATCH(Lists!$J$3,$A$1:$Y$1,0)),"")),INT(IFERROR(INDEX($A650:$Y650,MATCH(Lists!$J$3,$A$1:$Y$1,0)),"")),DATE(VALUE(LEFT(IFERROR(INDEX($A650:$Y650,MATCH(Lists!$J$3,$A$1:$Y$1,0)),""),4)),VALUE(MID(IFERROR(INDEX($A650:$Y650,MATCH(Lists!$J$3,$A$1:$Y$1,0)),""),6,2)),VALUE(MID(IFERROR(INDEX($A650:$Y650,MATCH(Lists!$J$3,$A$1:$Y$1,0)),""),9,2)))),""))</f>
        <v/>
      </c>
      <c r="AH650" s="22">
        <f>IF(AE650="",0,1)</f>
        <v/>
      </c>
    </row>
    <row r="651">
      <c r="Z651" s="28" t="n"/>
      <c r="AA651" s="23" t="n"/>
      <c r="AB651" s="23" t="n"/>
      <c r="AC651" s="31" t="n"/>
      <c r="AD651" s="28" t="n"/>
      <c r="AE651" s="22">
        <f>IF(COUNTA($A651:$Y651)=0,"",IF(IFERROR(IF(TRIM(IFERROR(INDEX($A651:$Y651,MATCH(Lists!$J$4,$A$1:$Y$1,0)),"")&amp;"")="0","",TRIM(IFERROR(INDEX($A651:$Y651,MATCH(Lists!$J$4,$A$1:$Y$1,0)),"")&amp;"")),"")&lt;&gt;"",LOWER(IFERROR(IF(TRIM(IFERROR(INDEX($A651:$Y651,MATCH(Lists!$J$4,$A$1:$Y$1,0)),"")&amp;"")="0","",TRIM(IFERROR(INDEX($A651:$Y651,MATCH(Lists!$J$4,$A$1:$Y$1,0)),"")&amp;"")),"")),IF(IFERROR(IF(TRIM(IFERROR(INDEX($A651:$Y651,MATCH(Lists!$J$5,$A$1:$Y$1,0)),"")&amp;"")="0","",TRIM(IFERROR(INDEX($A651:$Y651,MATCH(Lists!$J$5,$A$1:$Y$1,0)),"")&amp;"")),"")&lt;&gt;"",IFERROR(IF(TRIM(IFERROR(INDEX($A651:$Y651,MATCH(Lists!$J$5,$A$1:$Y$1,0)),"")&amp;"")="0","",TRIM(IFERROR(INDEX($A651:$Y651,MATCH(Lists!$J$5,$A$1:$Y$1,0)),"")&amp;"")),""),"(unknown)")))</f>
        <v/>
      </c>
      <c r="AF651" s="22">
        <f>IF(AE651="","",IF(IFERROR(IF(TRIM(IFERROR(INDEX($A651:$Y651,MATCH(Lists!$J$6,$A$1:$Y$1,0)),"")&amp;"")="0","",TRIM(IFERROR(INDEX($A651:$Y651,MATCH(Lists!$J$6,$A$1:$Y$1,0)),"")&amp;"")),"")=Lists!$J$7,1,0))</f>
        <v/>
      </c>
      <c r="AG651" s="30">
        <f>IF(AE651="","",IFERROR(IF(ISNUMBER(IFERROR(INDEX($A651:$Y651,MATCH(Lists!$J$3,$A$1:$Y$1,0)),"")),INT(IFERROR(INDEX($A651:$Y651,MATCH(Lists!$J$3,$A$1:$Y$1,0)),"")),DATE(VALUE(LEFT(IFERROR(INDEX($A651:$Y651,MATCH(Lists!$J$3,$A$1:$Y$1,0)),""),4)),VALUE(MID(IFERROR(INDEX($A651:$Y651,MATCH(Lists!$J$3,$A$1:$Y$1,0)),""),6,2)),VALUE(MID(IFERROR(INDEX($A651:$Y651,MATCH(Lists!$J$3,$A$1:$Y$1,0)),""),9,2)))),""))</f>
        <v/>
      </c>
      <c r="AH651" s="22">
        <f>IF(AE651="",0,1)</f>
        <v/>
      </c>
    </row>
    <row r="652">
      <c r="Z652" s="28" t="n"/>
      <c r="AA652" s="23" t="n"/>
      <c r="AB652" s="23" t="n"/>
      <c r="AC652" s="31" t="n"/>
      <c r="AD652" s="28" t="n"/>
      <c r="AE652" s="22">
        <f>IF(COUNTA($A652:$Y652)=0,"",IF(IFERROR(IF(TRIM(IFERROR(INDEX($A652:$Y652,MATCH(Lists!$J$4,$A$1:$Y$1,0)),"")&amp;"")="0","",TRIM(IFERROR(INDEX($A652:$Y652,MATCH(Lists!$J$4,$A$1:$Y$1,0)),"")&amp;"")),"")&lt;&gt;"",LOWER(IFERROR(IF(TRIM(IFERROR(INDEX($A652:$Y652,MATCH(Lists!$J$4,$A$1:$Y$1,0)),"")&amp;"")="0","",TRIM(IFERROR(INDEX($A652:$Y652,MATCH(Lists!$J$4,$A$1:$Y$1,0)),"")&amp;"")),"")),IF(IFERROR(IF(TRIM(IFERROR(INDEX($A652:$Y652,MATCH(Lists!$J$5,$A$1:$Y$1,0)),"")&amp;"")="0","",TRIM(IFERROR(INDEX($A652:$Y652,MATCH(Lists!$J$5,$A$1:$Y$1,0)),"")&amp;"")),"")&lt;&gt;"",IFERROR(IF(TRIM(IFERROR(INDEX($A652:$Y652,MATCH(Lists!$J$5,$A$1:$Y$1,0)),"")&amp;"")="0","",TRIM(IFERROR(INDEX($A652:$Y652,MATCH(Lists!$J$5,$A$1:$Y$1,0)),"")&amp;"")),""),"(unknown)")))</f>
        <v/>
      </c>
      <c r="AF652" s="22">
        <f>IF(AE652="","",IF(IFERROR(IF(TRIM(IFERROR(INDEX($A652:$Y652,MATCH(Lists!$J$6,$A$1:$Y$1,0)),"")&amp;"")="0","",TRIM(IFERROR(INDEX($A652:$Y652,MATCH(Lists!$J$6,$A$1:$Y$1,0)),"")&amp;"")),"")=Lists!$J$7,1,0))</f>
        <v/>
      </c>
      <c r="AG652" s="30">
        <f>IF(AE652="","",IFERROR(IF(ISNUMBER(IFERROR(INDEX($A652:$Y652,MATCH(Lists!$J$3,$A$1:$Y$1,0)),"")),INT(IFERROR(INDEX($A652:$Y652,MATCH(Lists!$J$3,$A$1:$Y$1,0)),"")),DATE(VALUE(LEFT(IFERROR(INDEX($A652:$Y652,MATCH(Lists!$J$3,$A$1:$Y$1,0)),""),4)),VALUE(MID(IFERROR(INDEX($A652:$Y652,MATCH(Lists!$J$3,$A$1:$Y$1,0)),""),6,2)),VALUE(MID(IFERROR(INDEX($A652:$Y652,MATCH(Lists!$J$3,$A$1:$Y$1,0)),""),9,2)))),""))</f>
        <v/>
      </c>
      <c r="AH652" s="22">
        <f>IF(AE652="",0,1)</f>
        <v/>
      </c>
    </row>
    <row r="653">
      <c r="Z653" s="28" t="n"/>
      <c r="AA653" s="23" t="n"/>
      <c r="AB653" s="23" t="n"/>
      <c r="AC653" s="31" t="n"/>
      <c r="AD653" s="28" t="n"/>
      <c r="AE653" s="22">
        <f>IF(COUNTA($A653:$Y653)=0,"",IF(IFERROR(IF(TRIM(IFERROR(INDEX($A653:$Y653,MATCH(Lists!$J$4,$A$1:$Y$1,0)),"")&amp;"")="0","",TRIM(IFERROR(INDEX($A653:$Y653,MATCH(Lists!$J$4,$A$1:$Y$1,0)),"")&amp;"")),"")&lt;&gt;"",LOWER(IFERROR(IF(TRIM(IFERROR(INDEX($A653:$Y653,MATCH(Lists!$J$4,$A$1:$Y$1,0)),"")&amp;"")="0","",TRIM(IFERROR(INDEX($A653:$Y653,MATCH(Lists!$J$4,$A$1:$Y$1,0)),"")&amp;"")),"")),IF(IFERROR(IF(TRIM(IFERROR(INDEX($A653:$Y653,MATCH(Lists!$J$5,$A$1:$Y$1,0)),"")&amp;"")="0","",TRIM(IFERROR(INDEX($A653:$Y653,MATCH(Lists!$J$5,$A$1:$Y$1,0)),"")&amp;"")),"")&lt;&gt;"",IFERROR(IF(TRIM(IFERROR(INDEX($A653:$Y653,MATCH(Lists!$J$5,$A$1:$Y$1,0)),"")&amp;"")="0","",TRIM(IFERROR(INDEX($A653:$Y653,MATCH(Lists!$J$5,$A$1:$Y$1,0)),"")&amp;"")),""),"(unknown)")))</f>
        <v/>
      </c>
      <c r="AF653" s="22">
        <f>IF(AE653="","",IF(IFERROR(IF(TRIM(IFERROR(INDEX($A653:$Y653,MATCH(Lists!$J$6,$A$1:$Y$1,0)),"")&amp;"")="0","",TRIM(IFERROR(INDEX($A653:$Y653,MATCH(Lists!$J$6,$A$1:$Y$1,0)),"")&amp;"")),"")=Lists!$J$7,1,0))</f>
        <v/>
      </c>
      <c r="AG653" s="30">
        <f>IF(AE653="","",IFERROR(IF(ISNUMBER(IFERROR(INDEX($A653:$Y653,MATCH(Lists!$J$3,$A$1:$Y$1,0)),"")),INT(IFERROR(INDEX($A653:$Y653,MATCH(Lists!$J$3,$A$1:$Y$1,0)),"")),DATE(VALUE(LEFT(IFERROR(INDEX($A653:$Y653,MATCH(Lists!$J$3,$A$1:$Y$1,0)),""),4)),VALUE(MID(IFERROR(INDEX($A653:$Y653,MATCH(Lists!$J$3,$A$1:$Y$1,0)),""),6,2)),VALUE(MID(IFERROR(INDEX($A653:$Y653,MATCH(Lists!$J$3,$A$1:$Y$1,0)),""),9,2)))),""))</f>
        <v/>
      </c>
      <c r="AH653" s="22">
        <f>IF(AE653="",0,1)</f>
        <v/>
      </c>
    </row>
    <row r="654">
      <c r="Z654" s="28" t="n"/>
      <c r="AA654" s="23" t="n"/>
      <c r="AB654" s="23" t="n"/>
      <c r="AC654" s="31" t="n"/>
      <c r="AD654" s="28" t="n"/>
      <c r="AE654" s="22">
        <f>IF(COUNTA($A654:$Y654)=0,"",IF(IFERROR(IF(TRIM(IFERROR(INDEX($A654:$Y654,MATCH(Lists!$J$4,$A$1:$Y$1,0)),"")&amp;"")="0","",TRIM(IFERROR(INDEX($A654:$Y654,MATCH(Lists!$J$4,$A$1:$Y$1,0)),"")&amp;"")),"")&lt;&gt;"",LOWER(IFERROR(IF(TRIM(IFERROR(INDEX($A654:$Y654,MATCH(Lists!$J$4,$A$1:$Y$1,0)),"")&amp;"")="0","",TRIM(IFERROR(INDEX($A654:$Y654,MATCH(Lists!$J$4,$A$1:$Y$1,0)),"")&amp;"")),"")),IF(IFERROR(IF(TRIM(IFERROR(INDEX($A654:$Y654,MATCH(Lists!$J$5,$A$1:$Y$1,0)),"")&amp;"")="0","",TRIM(IFERROR(INDEX($A654:$Y654,MATCH(Lists!$J$5,$A$1:$Y$1,0)),"")&amp;"")),"")&lt;&gt;"",IFERROR(IF(TRIM(IFERROR(INDEX($A654:$Y654,MATCH(Lists!$J$5,$A$1:$Y$1,0)),"")&amp;"")="0","",TRIM(IFERROR(INDEX($A654:$Y654,MATCH(Lists!$J$5,$A$1:$Y$1,0)),"")&amp;"")),""),"(unknown)")))</f>
        <v/>
      </c>
      <c r="AF654" s="22">
        <f>IF(AE654="","",IF(IFERROR(IF(TRIM(IFERROR(INDEX($A654:$Y654,MATCH(Lists!$J$6,$A$1:$Y$1,0)),"")&amp;"")="0","",TRIM(IFERROR(INDEX($A654:$Y654,MATCH(Lists!$J$6,$A$1:$Y$1,0)),"")&amp;"")),"")=Lists!$J$7,1,0))</f>
        <v/>
      </c>
      <c r="AG654" s="30">
        <f>IF(AE654="","",IFERROR(IF(ISNUMBER(IFERROR(INDEX($A654:$Y654,MATCH(Lists!$J$3,$A$1:$Y$1,0)),"")),INT(IFERROR(INDEX($A654:$Y654,MATCH(Lists!$J$3,$A$1:$Y$1,0)),"")),DATE(VALUE(LEFT(IFERROR(INDEX($A654:$Y654,MATCH(Lists!$J$3,$A$1:$Y$1,0)),""),4)),VALUE(MID(IFERROR(INDEX($A654:$Y654,MATCH(Lists!$J$3,$A$1:$Y$1,0)),""),6,2)),VALUE(MID(IFERROR(INDEX($A654:$Y654,MATCH(Lists!$J$3,$A$1:$Y$1,0)),""),9,2)))),""))</f>
        <v/>
      </c>
      <c r="AH654" s="22">
        <f>IF(AE654="",0,1)</f>
        <v/>
      </c>
    </row>
    <row r="655">
      <c r="Z655" s="28" t="n"/>
      <c r="AA655" s="23" t="n"/>
      <c r="AB655" s="23" t="n"/>
      <c r="AC655" s="31" t="n"/>
      <c r="AD655" s="28" t="n"/>
      <c r="AE655" s="22">
        <f>IF(COUNTA($A655:$Y655)=0,"",IF(IFERROR(IF(TRIM(IFERROR(INDEX($A655:$Y655,MATCH(Lists!$J$4,$A$1:$Y$1,0)),"")&amp;"")="0","",TRIM(IFERROR(INDEX($A655:$Y655,MATCH(Lists!$J$4,$A$1:$Y$1,0)),"")&amp;"")),"")&lt;&gt;"",LOWER(IFERROR(IF(TRIM(IFERROR(INDEX($A655:$Y655,MATCH(Lists!$J$4,$A$1:$Y$1,0)),"")&amp;"")="0","",TRIM(IFERROR(INDEX($A655:$Y655,MATCH(Lists!$J$4,$A$1:$Y$1,0)),"")&amp;"")),"")),IF(IFERROR(IF(TRIM(IFERROR(INDEX($A655:$Y655,MATCH(Lists!$J$5,$A$1:$Y$1,0)),"")&amp;"")="0","",TRIM(IFERROR(INDEX($A655:$Y655,MATCH(Lists!$J$5,$A$1:$Y$1,0)),"")&amp;"")),"")&lt;&gt;"",IFERROR(IF(TRIM(IFERROR(INDEX($A655:$Y655,MATCH(Lists!$J$5,$A$1:$Y$1,0)),"")&amp;"")="0","",TRIM(IFERROR(INDEX($A655:$Y655,MATCH(Lists!$J$5,$A$1:$Y$1,0)),"")&amp;"")),""),"(unknown)")))</f>
        <v/>
      </c>
      <c r="AF655" s="22">
        <f>IF(AE655="","",IF(IFERROR(IF(TRIM(IFERROR(INDEX($A655:$Y655,MATCH(Lists!$J$6,$A$1:$Y$1,0)),"")&amp;"")="0","",TRIM(IFERROR(INDEX($A655:$Y655,MATCH(Lists!$J$6,$A$1:$Y$1,0)),"")&amp;"")),"")=Lists!$J$7,1,0))</f>
        <v/>
      </c>
      <c r="AG655" s="30">
        <f>IF(AE655="","",IFERROR(IF(ISNUMBER(IFERROR(INDEX($A655:$Y655,MATCH(Lists!$J$3,$A$1:$Y$1,0)),"")),INT(IFERROR(INDEX($A655:$Y655,MATCH(Lists!$J$3,$A$1:$Y$1,0)),"")),DATE(VALUE(LEFT(IFERROR(INDEX($A655:$Y655,MATCH(Lists!$J$3,$A$1:$Y$1,0)),""),4)),VALUE(MID(IFERROR(INDEX($A655:$Y655,MATCH(Lists!$J$3,$A$1:$Y$1,0)),""),6,2)),VALUE(MID(IFERROR(INDEX($A655:$Y655,MATCH(Lists!$J$3,$A$1:$Y$1,0)),""),9,2)))),""))</f>
        <v/>
      </c>
      <c r="AH655" s="22">
        <f>IF(AE655="",0,1)</f>
        <v/>
      </c>
    </row>
    <row r="656">
      <c r="Z656" s="28" t="n"/>
      <c r="AA656" s="23" t="n"/>
      <c r="AB656" s="23" t="n"/>
      <c r="AC656" s="31" t="n"/>
      <c r="AD656" s="28" t="n"/>
      <c r="AE656" s="22">
        <f>IF(COUNTA($A656:$Y656)=0,"",IF(IFERROR(IF(TRIM(IFERROR(INDEX($A656:$Y656,MATCH(Lists!$J$4,$A$1:$Y$1,0)),"")&amp;"")="0","",TRIM(IFERROR(INDEX($A656:$Y656,MATCH(Lists!$J$4,$A$1:$Y$1,0)),"")&amp;"")),"")&lt;&gt;"",LOWER(IFERROR(IF(TRIM(IFERROR(INDEX($A656:$Y656,MATCH(Lists!$J$4,$A$1:$Y$1,0)),"")&amp;"")="0","",TRIM(IFERROR(INDEX($A656:$Y656,MATCH(Lists!$J$4,$A$1:$Y$1,0)),"")&amp;"")),"")),IF(IFERROR(IF(TRIM(IFERROR(INDEX($A656:$Y656,MATCH(Lists!$J$5,$A$1:$Y$1,0)),"")&amp;"")="0","",TRIM(IFERROR(INDEX($A656:$Y656,MATCH(Lists!$J$5,$A$1:$Y$1,0)),"")&amp;"")),"")&lt;&gt;"",IFERROR(IF(TRIM(IFERROR(INDEX($A656:$Y656,MATCH(Lists!$J$5,$A$1:$Y$1,0)),"")&amp;"")="0","",TRIM(IFERROR(INDEX($A656:$Y656,MATCH(Lists!$J$5,$A$1:$Y$1,0)),"")&amp;"")),""),"(unknown)")))</f>
        <v/>
      </c>
      <c r="AF656" s="22">
        <f>IF(AE656="","",IF(IFERROR(IF(TRIM(IFERROR(INDEX($A656:$Y656,MATCH(Lists!$J$6,$A$1:$Y$1,0)),"")&amp;"")="0","",TRIM(IFERROR(INDEX($A656:$Y656,MATCH(Lists!$J$6,$A$1:$Y$1,0)),"")&amp;"")),"")=Lists!$J$7,1,0))</f>
        <v/>
      </c>
      <c r="AG656" s="30">
        <f>IF(AE656="","",IFERROR(IF(ISNUMBER(IFERROR(INDEX($A656:$Y656,MATCH(Lists!$J$3,$A$1:$Y$1,0)),"")),INT(IFERROR(INDEX($A656:$Y656,MATCH(Lists!$J$3,$A$1:$Y$1,0)),"")),DATE(VALUE(LEFT(IFERROR(INDEX($A656:$Y656,MATCH(Lists!$J$3,$A$1:$Y$1,0)),""),4)),VALUE(MID(IFERROR(INDEX($A656:$Y656,MATCH(Lists!$J$3,$A$1:$Y$1,0)),""),6,2)),VALUE(MID(IFERROR(INDEX($A656:$Y656,MATCH(Lists!$J$3,$A$1:$Y$1,0)),""),9,2)))),""))</f>
        <v/>
      </c>
      <c r="AH656" s="22">
        <f>IF(AE656="",0,1)</f>
        <v/>
      </c>
    </row>
    <row r="657">
      <c r="Z657" s="28" t="n"/>
      <c r="AA657" s="23" t="n"/>
      <c r="AB657" s="23" t="n"/>
      <c r="AC657" s="31" t="n"/>
      <c r="AD657" s="28" t="n"/>
      <c r="AE657" s="22">
        <f>IF(COUNTA($A657:$Y657)=0,"",IF(IFERROR(IF(TRIM(IFERROR(INDEX($A657:$Y657,MATCH(Lists!$J$4,$A$1:$Y$1,0)),"")&amp;"")="0","",TRIM(IFERROR(INDEX($A657:$Y657,MATCH(Lists!$J$4,$A$1:$Y$1,0)),"")&amp;"")),"")&lt;&gt;"",LOWER(IFERROR(IF(TRIM(IFERROR(INDEX($A657:$Y657,MATCH(Lists!$J$4,$A$1:$Y$1,0)),"")&amp;"")="0","",TRIM(IFERROR(INDEX($A657:$Y657,MATCH(Lists!$J$4,$A$1:$Y$1,0)),"")&amp;"")),"")),IF(IFERROR(IF(TRIM(IFERROR(INDEX($A657:$Y657,MATCH(Lists!$J$5,$A$1:$Y$1,0)),"")&amp;"")="0","",TRIM(IFERROR(INDEX($A657:$Y657,MATCH(Lists!$J$5,$A$1:$Y$1,0)),"")&amp;"")),"")&lt;&gt;"",IFERROR(IF(TRIM(IFERROR(INDEX($A657:$Y657,MATCH(Lists!$J$5,$A$1:$Y$1,0)),"")&amp;"")="0","",TRIM(IFERROR(INDEX($A657:$Y657,MATCH(Lists!$J$5,$A$1:$Y$1,0)),"")&amp;"")),""),"(unknown)")))</f>
        <v/>
      </c>
      <c r="AF657" s="22">
        <f>IF(AE657="","",IF(IFERROR(IF(TRIM(IFERROR(INDEX($A657:$Y657,MATCH(Lists!$J$6,$A$1:$Y$1,0)),"")&amp;"")="0","",TRIM(IFERROR(INDEX($A657:$Y657,MATCH(Lists!$J$6,$A$1:$Y$1,0)),"")&amp;"")),"")=Lists!$J$7,1,0))</f>
        <v/>
      </c>
      <c r="AG657" s="30">
        <f>IF(AE657="","",IFERROR(IF(ISNUMBER(IFERROR(INDEX($A657:$Y657,MATCH(Lists!$J$3,$A$1:$Y$1,0)),"")),INT(IFERROR(INDEX($A657:$Y657,MATCH(Lists!$J$3,$A$1:$Y$1,0)),"")),DATE(VALUE(LEFT(IFERROR(INDEX($A657:$Y657,MATCH(Lists!$J$3,$A$1:$Y$1,0)),""),4)),VALUE(MID(IFERROR(INDEX($A657:$Y657,MATCH(Lists!$J$3,$A$1:$Y$1,0)),""),6,2)),VALUE(MID(IFERROR(INDEX($A657:$Y657,MATCH(Lists!$J$3,$A$1:$Y$1,0)),""),9,2)))),""))</f>
        <v/>
      </c>
      <c r="AH657" s="22">
        <f>IF(AE657="",0,1)</f>
        <v/>
      </c>
    </row>
    <row r="658">
      <c r="Z658" s="28" t="n"/>
      <c r="AA658" s="23" t="n"/>
      <c r="AB658" s="23" t="n"/>
      <c r="AC658" s="31" t="n"/>
      <c r="AD658" s="28" t="n"/>
      <c r="AE658" s="22">
        <f>IF(COUNTA($A658:$Y658)=0,"",IF(IFERROR(IF(TRIM(IFERROR(INDEX($A658:$Y658,MATCH(Lists!$J$4,$A$1:$Y$1,0)),"")&amp;"")="0","",TRIM(IFERROR(INDEX($A658:$Y658,MATCH(Lists!$J$4,$A$1:$Y$1,0)),"")&amp;"")),"")&lt;&gt;"",LOWER(IFERROR(IF(TRIM(IFERROR(INDEX($A658:$Y658,MATCH(Lists!$J$4,$A$1:$Y$1,0)),"")&amp;"")="0","",TRIM(IFERROR(INDEX($A658:$Y658,MATCH(Lists!$J$4,$A$1:$Y$1,0)),"")&amp;"")),"")),IF(IFERROR(IF(TRIM(IFERROR(INDEX($A658:$Y658,MATCH(Lists!$J$5,$A$1:$Y$1,0)),"")&amp;"")="0","",TRIM(IFERROR(INDEX($A658:$Y658,MATCH(Lists!$J$5,$A$1:$Y$1,0)),"")&amp;"")),"")&lt;&gt;"",IFERROR(IF(TRIM(IFERROR(INDEX($A658:$Y658,MATCH(Lists!$J$5,$A$1:$Y$1,0)),"")&amp;"")="0","",TRIM(IFERROR(INDEX($A658:$Y658,MATCH(Lists!$J$5,$A$1:$Y$1,0)),"")&amp;"")),""),"(unknown)")))</f>
        <v/>
      </c>
      <c r="AF658" s="22">
        <f>IF(AE658="","",IF(IFERROR(IF(TRIM(IFERROR(INDEX($A658:$Y658,MATCH(Lists!$J$6,$A$1:$Y$1,0)),"")&amp;"")="0","",TRIM(IFERROR(INDEX($A658:$Y658,MATCH(Lists!$J$6,$A$1:$Y$1,0)),"")&amp;"")),"")=Lists!$J$7,1,0))</f>
        <v/>
      </c>
      <c r="AG658" s="30">
        <f>IF(AE658="","",IFERROR(IF(ISNUMBER(IFERROR(INDEX($A658:$Y658,MATCH(Lists!$J$3,$A$1:$Y$1,0)),"")),INT(IFERROR(INDEX($A658:$Y658,MATCH(Lists!$J$3,$A$1:$Y$1,0)),"")),DATE(VALUE(LEFT(IFERROR(INDEX($A658:$Y658,MATCH(Lists!$J$3,$A$1:$Y$1,0)),""),4)),VALUE(MID(IFERROR(INDEX($A658:$Y658,MATCH(Lists!$J$3,$A$1:$Y$1,0)),""),6,2)),VALUE(MID(IFERROR(INDEX($A658:$Y658,MATCH(Lists!$J$3,$A$1:$Y$1,0)),""),9,2)))),""))</f>
        <v/>
      </c>
      <c r="AH658" s="22">
        <f>IF(AE658="",0,1)</f>
        <v/>
      </c>
    </row>
    <row r="659">
      <c r="Z659" s="28" t="n"/>
      <c r="AA659" s="23" t="n"/>
      <c r="AB659" s="23" t="n"/>
      <c r="AC659" s="31" t="n"/>
      <c r="AD659" s="28" t="n"/>
      <c r="AE659" s="22">
        <f>IF(COUNTA($A659:$Y659)=0,"",IF(IFERROR(IF(TRIM(IFERROR(INDEX($A659:$Y659,MATCH(Lists!$J$4,$A$1:$Y$1,0)),"")&amp;"")="0","",TRIM(IFERROR(INDEX($A659:$Y659,MATCH(Lists!$J$4,$A$1:$Y$1,0)),"")&amp;"")),"")&lt;&gt;"",LOWER(IFERROR(IF(TRIM(IFERROR(INDEX($A659:$Y659,MATCH(Lists!$J$4,$A$1:$Y$1,0)),"")&amp;"")="0","",TRIM(IFERROR(INDEX($A659:$Y659,MATCH(Lists!$J$4,$A$1:$Y$1,0)),"")&amp;"")),"")),IF(IFERROR(IF(TRIM(IFERROR(INDEX($A659:$Y659,MATCH(Lists!$J$5,$A$1:$Y$1,0)),"")&amp;"")="0","",TRIM(IFERROR(INDEX($A659:$Y659,MATCH(Lists!$J$5,$A$1:$Y$1,0)),"")&amp;"")),"")&lt;&gt;"",IFERROR(IF(TRIM(IFERROR(INDEX($A659:$Y659,MATCH(Lists!$J$5,$A$1:$Y$1,0)),"")&amp;"")="0","",TRIM(IFERROR(INDEX($A659:$Y659,MATCH(Lists!$J$5,$A$1:$Y$1,0)),"")&amp;"")),""),"(unknown)")))</f>
        <v/>
      </c>
      <c r="AF659" s="22">
        <f>IF(AE659="","",IF(IFERROR(IF(TRIM(IFERROR(INDEX($A659:$Y659,MATCH(Lists!$J$6,$A$1:$Y$1,0)),"")&amp;"")="0","",TRIM(IFERROR(INDEX($A659:$Y659,MATCH(Lists!$J$6,$A$1:$Y$1,0)),"")&amp;"")),"")=Lists!$J$7,1,0))</f>
        <v/>
      </c>
      <c r="AG659" s="30">
        <f>IF(AE659="","",IFERROR(IF(ISNUMBER(IFERROR(INDEX($A659:$Y659,MATCH(Lists!$J$3,$A$1:$Y$1,0)),"")),INT(IFERROR(INDEX($A659:$Y659,MATCH(Lists!$J$3,$A$1:$Y$1,0)),"")),DATE(VALUE(LEFT(IFERROR(INDEX($A659:$Y659,MATCH(Lists!$J$3,$A$1:$Y$1,0)),""),4)),VALUE(MID(IFERROR(INDEX($A659:$Y659,MATCH(Lists!$J$3,$A$1:$Y$1,0)),""),6,2)),VALUE(MID(IFERROR(INDEX($A659:$Y659,MATCH(Lists!$J$3,$A$1:$Y$1,0)),""),9,2)))),""))</f>
        <v/>
      </c>
      <c r="AH659" s="22">
        <f>IF(AE659="",0,1)</f>
        <v/>
      </c>
    </row>
    <row r="660">
      <c r="Z660" s="28" t="n"/>
      <c r="AA660" s="23" t="n"/>
      <c r="AB660" s="23" t="n"/>
      <c r="AC660" s="31" t="n"/>
      <c r="AD660" s="28" t="n"/>
      <c r="AE660" s="22">
        <f>IF(COUNTA($A660:$Y660)=0,"",IF(IFERROR(IF(TRIM(IFERROR(INDEX($A660:$Y660,MATCH(Lists!$J$4,$A$1:$Y$1,0)),"")&amp;"")="0","",TRIM(IFERROR(INDEX($A660:$Y660,MATCH(Lists!$J$4,$A$1:$Y$1,0)),"")&amp;"")),"")&lt;&gt;"",LOWER(IFERROR(IF(TRIM(IFERROR(INDEX($A660:$Y660,MATCH(Lists!$J$4,$A$1:$Y$1,0)),"")&amp;"")="0","",TRIM(IFERROR(INDEX($A660:$Y660,MATCH(Lists!$J$4,$A$1:$Y$1,0)),"")&amp;"")),"")),IF(IFERROR(IF(TRIM(IFERROR(INDEX($A660:$Y660,MATCH(Lists!$J$5,$A$1:$Y$1,0)),"")&amp;"")="0","",TRIM(IFERROR(INDEX($A660:$Y660,MATCH(Lists!$J$5,$A$1:$Y$1,0)),"")&amp;"")),"")&lt;&gt;"",IFERROR(IF(TRIM(IFERROR(INDEX($A660:$Y660,MATCH(Lists!$J$5,$A$1:$Y$1,0)),"")&amp;"")="0","",TRIM(IFERROR(INDEX($A660:$Y660,MATCH(Lists!$J$5,$A$1:$Y$1,0)),"")&amp;"")),""),"(unknown)")))</f>
        <v/>
      </c>
      <c r="AF660" s="22">
        <f>IF(AE660="","",IF(IFERROR(IF(TRIM(IFERROR(INDEX($A660:$Y660,MATCH(Lists!$J$6,$A$1:$Y$1,0)),"")&amp;"")="0","",TRIM(IFERROR(INDEX($A660:$Y660,MATCH(Lists!$J$6,$A$1:$Y$1,0)),"")&amp;"")),"")=Lists!$J$7,1,0))</f>
        <v/>
      </c>
      <c r="AG660" s="30">
        <f>IF(AE660="","",IFERROR(IF(ISNUMBER(IFERROR(INDEX($A660:$Y660,MATCH(Lists!$J$3,$A$1:$Y$1,0)),"")),INT(IFERROR(INDEX($A660:$Y660,MATCH(Lists!$J$3,$A$1:$Y$1,0)),"")),DATE(VALUE(LEFT(IFERROR(INDEX($A660:$Y660,MATCH(Lists!$J$3,$A$1:$Y$1,0)),""),4)),VALUE(MID(IFERROR(INDEX($A660:$Y660,MATCH(Lists!$J$3,$A$1:$Y$1,0)),""),6,2)),VALUE(MID(IFERROR(INDEX($A660:$Y660,MATCH(Lists!$J$3,$A$1:$Y$1,0)),""),9,2)))),""))</f>
        <v/>
      </c>
      <c r="AH660" s="22">
        <f>IF(AE660="",0,1)</f>
        <v/>
      </c>
    </row>
    <row r="661">
      <c r="Z661" s="28" t="n"/>
      <c r="AA661" s="23" t="n"/>
      <c r="AB661" s="23" t="n"/>
      <c r="AC661" s="31" t="n"/>
      <c r="AD661" s="28" t="n"/>
      <c r="AE661" s="22">
        <f>IF(COUNTA($A661:$Y661)=0,"",IF(IFERROR(IF(TRIM(IFERROR(INDEX($A661:$Y661,MATCH(Lists!$J$4,$A$1:$Y$1,0)),"")&amp;"")="0","",TRIM(IFERROR(INDEX($A661:$Y661,MATCH(Lists!$J$4,$A$1:$Y$1,0)),"")&amp;"")),"")&lt;&gt;"",LOWER(IFERROR(IF(TRIM(IFERROR(INDEX($A661:$Y661,MATCH(Lists!$J$4,$A$1:$Y$1,0)),"")&amp;"")="0","",TRIM(IFERROR(INDEX($A661:$Y661,MATCH(Lists!$J$4,$A$1:$Y$1,0)),"")&amp;"")),"")),IF(IFERROR(IF(TRIM(IFERROR(INDEX($A661:$Y661,MATCH(Lists!$J$5,$A$1:$Y$1,0)),"")&amp;"")="0","",TRIM(IFERROR(INDEX($A661:$Y661,MATCH(Lists!$J$5,$A$1:$Y$1,0)),"")&amp;"")),"")&lt;&gt;"",IFERROR(IF(TRIM(IFERROR(INDEX($A661:$Y661,MATCH(Lists!$J$5,$A$1:$Y$1,0)),"")&amp;"")="0","",TRIM(IFERROR(INDEX($A661:$Y661,MATCH(Lists!$J$5,$A$1:$Y$1,0)),"")&amp;"")),""),"(unknown)")))</f>
        <v/>
      </c>
      <c r="AF661" s="22">
        <f>IF(AE661="","",IF(IFERROR(IF(TRIM(IFERROR(INDEX($A661:$Y661,MATCH(Lists!$J$6,$A$1:$Y$1,0)),"")&amp;"")="0","",TRIM(IFERROR(INDEX($A661:$Y661,MATCH(Lists!$J$6,$A$1:$Y$1,0)),"")&amp;"")),"")=Lists!$J$7,1,0))</f>
        <v/>
      </c>
      <c r="AG661" s="30">
        <f>IF(AE661="","",IFERROR(IF(ISNUMBER(IFERROR(INDEX($A661:$Y661,MATCH(Lists!$J$3,$A$1:$Y$1,0)),"")),INT(IFERROR(INDEX($A661:$Y661,MATCH(Lists!$J$3,$A$1:$Y$1,0)),"")),DATE(VALUE(LEFT(IFERROR(INDEX($A661:$Y661,MATCH(Lists!$J$3,$A$1:$Y$1,0)),""),4)),VALUE(MID(IFERROR(INDEX($A661:$Y661,MATCH(Lists!$J$3,$A$1:$Y$1,0)),""),6,2)),VALUE(MID(IFERROR(INDEX($A661:$Y661,MATCH(Lists!$J$3,$A$1:$Y$1,0)),""),9,2)))),""))</f>
        <v/>
      </c>
      <c r="AH661" s="22">
        <f>IF(AE661="",0,1)</f>
        <v/>
      </c>
    </row>
    <row r="662">
      <c r="Z662" s="28" t="n"/>
      <c r="AA662" s="23" t="n"/>
      <c r="AB662" s="23" t="n"/>
      <c r="AC662" s="31" t="n"/>
      <c r="AD662" s="28" t="n"/>
      <c r="AE662" s="22">
        <f>IF(COUNTA($A662:$Y662)=0,"",IF(IFERROR(IF(TRIM(IFERROR(INDEX($A662:$Y662,MATCH(Lists!$J$4,$A$1:$Y$1,0)),"")&amp;"")="0","",TRIM(IFERROR(INDEX($A662:$Y662,MATCH(Lists!$J$4,$A$1:$Y$1,0)),"")&amp;"")),"")&lt;&gt;"",LOWER(IFERROR(IF(TRIM(IFERROR(INDEX($A662:$Y662,MATCH(Lists!$J$4,$A$1:$Y$1,0)),"")&amp;"")="0","",TRIM(IFERROR(INDEX($A662:$Y662,MATCH(Lists!$J$4,$A$1:$Y$1,0)),"")&amp;"")),"")),IF(IFERROR(IF(TRIM(IFERROR(INDEX($A662:$Y662,MATCH(Lists!$J$5,$A$1:$Y$1,0)),"")&amp;"")="0","",TRIM(IFERROR(INDEX($A662:$Y662,MATCH(Lists!$J$5,$A$1:$Y$1,0)),"")&amp;"")),"")&lt;&gt;"",IFERROR(IF(TRIM(IFERROR(INDEX($A662:$Y662,MATCH(Lists!$J$5,$A$1:$Y$1,0)),"")&amp;"")="0","",TRIM(IFERROR(INDEX($A662:$Y662,MATCH(Lists!$J$5,$A$1:$Y$1,0)),"")&amp;"")),""),"(unknown)")))</f>
        <v/>
      </c>
      <c r="AF662" s="22">
        <f>IF(AE662="","",IF(IFERROR(IF(TRIM(IFERROR(INDEX($A662:$Y662,MATCH(Lists!$J$6,$A$1:$Y$1,0)),"")&amp;"")="0","",TRIM(IFERROR(INDEX($A662:$Y662,MATCH(Lists!$J$6,$A$1:$Y$1,0)),"")&amp;"")),"")=Lists!$J$7,1,0))</f>
        <v/>
      </c>
      <c r="AG662" s="30">
        <f>IF(AE662="","",IFERROR(IF(ISNUMBER(IFERROR(INDEX($A662:$Y662,MATCH(Lists!$J$3,$A$1:$Y$1,0)),"")),INT(IFERROR(INDEX($A662:$Y662,MATCH(Lists!$J$3,$A$1:$Y$1,0)),"")),DATE(VALUE(LEFT(IFERROR(INDEX($A662:$Y662,MATCH(Lists!$J$3,$A$1:$Y$1,0)),""),4)),VALUE(MID(IFERROR(INDEX($A662:$Y662,MATCH(Lists!$J$3,$A$1:$Y$1,0)),""),6,2)),VALUE(MID(IFERROR(INDEX($A662:$Y662,MATCH(Lists!$J$3,$A$1:$Y$1,0)),""),9,2)))),""))</f>
        <v/>
      </c>
      <c r="AH662" s="22">
        <f>IF(AE662="",0,1)</f>
        <v/>
      </c>
    </row>
    <row r="663">
      <c r="Z663" s="28" t="n"/>
      <c r="AA663" s="23" t="n"/>
      <c r="AB663" s="23" t="n"/>
      <c r="AC663" s="31" t="n"/>
      <c r="AD663" s="28" t="n"/>
      <c r="AE663" s="22">
        <f>IF(COUNTA($A663:$Y663)=0,"",IF(IFERROR(IF(TRIM(IFERROR(INDEX($A663:$Y663,MATCH(Lists!$J$4,$A$1:$Y$1,0)),"")&amp;"")="0","",TRIM(IFERROR(INDEX($A663:$Y663,MATCH(Lists!$J$4,$A$1:$Y$1,0)),"")&amp;"")),"")&lt;&gt;"",LOWER(IFERROR(IF(TRIM(IFERROR(INDEX($A663:$Y663,MATCH(Lists!$J$4,$A$1:$Y$1,0)),"")&amp;"")="0","",TRIM(IFERROR(INDEX($A663:$Y663,MATCH(Lists!$J$4,$A$1:$Y$1,0)),"")&amp;"")),"")),IF(IFERROR(IF(TRIM(IFERROR(INDEX($A663:$Y663,MATCH(Lists!$J$5,$A$1:$Y$1,0)),"")&amp;"")="0","",TRIM(IFERROR(INDEX($A663:$Y663,MATCH(Lists!$J$5,$A$1:$Y$1,0)),"")&amp;"")),"")&lt;&gt;"",IFERROR(IF(TRIM(IFERROR(INDEX($A663:$Y663,MATCH(Lists!$J$5,$A$1:$Y$1,0)),"")&amp;"")="0","",TRIM(IFERROR(INDEX($A663:$Y663,MATCH(Lists!$J$5,$A$1:$Y$1,0)),"")&amp;"")),""),"(unknown)")))</f>
        <v/>
      </c>
      <c r="AF663" s="22">
        <f>IF(AE663="","",IF(IFERROR(IF(TRIM(IFERROR(INDEX($A663:$Y663,MATCH(Lists!$J$6,$A$1:$Y$1,0)),"")&amp;"")="0","",TRIM(IFERROR(INDEX($A663:$Y663,MATCH(Lists!$J$6,$A$1:$Y$1,0)),"")&amp;"")),"")=Lists!$J$7,1,0))</f>
        <v/>
      </c>
      <c r="AG663" s="30">
        <f>IF(AE663="","",IFERROR(IF(ISNUMBER(IFERROR(INDEX($A663:$Y663,MATCH(Lists!$J$3,$A$1:$Y$1,0)),"")),INT(IFERROR(INDEX($A663:$Y663,MATCH(Lists!$J$3,$A$1:$Y$1,0)),"")),DATE(VALUE(LEFT(IFERROR(INDEX($A663:$Y663,MATCH(Lists!$J$3,$A$1:$Y$1,0)),""),4)),VALUE(MID(IFERROR(INDEX($A663:$Y663,MATCH(Lists!$J$3,$A$1:$Y$1,0)),""),6,2)),VALUE(MID(IFERROR(INDEX($A663:$Y663,MATCH(Lists!$J$3,$A$1:$Y$1,0)),""),9,2)))),""))</f>
        <v/>
      </c>
      <c r="AH663" s="22">
        <f>IF(AE663="",0,1)</f>
        <v/>
      </c>
    </row>
    <row r="664">
      <c r="Z664" s="28" t="n"/>
      <c r="AA664" s="23" t="n"/>
      <c r="AB664" s="23" t="n"/>
      <c r="AC664" s="31" t="n"/>
      <c r="AD664" s="28" t="n"/>
      <c r="AE664" s="22">
        <f>IF(COUNTA($A664:$Y664)=0,"",IF(IFERROR(IF(TRIM(IFERROR(INDEX($A664:$Y664,MATCH(Lists!$J$4,$A$1:$Y$1,0)),"")&amp;"")="0","",TRIM(IFERROR(INDEX($A664:$Y664,MATCH(Lists!$J$4,$A$1:$Y$1,0)),"")&amp;"")),"")&lt;&gt;"",LOWER(IFERROR(IF(TRIM(IFERROR(INDEX($A664:$Y664,MATCH(Lists!$J$4,$A$1:$Y$1,0)),"")&amp;"")="0","",TRIM(IFERROR(INDEX($A664:$Y664,MATCH(Lists!$J$4,$A$1:$Y$1,0)),"")&amp;"")),"")),IF(IFERROR(IF(TRIM(IFERROR(INDEX($A664:$Y664,MATCH(Lists!$J$5,$A$1:$Y$1,0)),"")&amp;"")="0","",TRIM(IFERROR(INDEX($A664:$Y664,MATCH(Lists!$J$5,$A$1:$Y$1,0)),"")&amp;"")),"")&lt;&gt;"",IFERROR(IF(TRIM(IFERROR(INDEX($A664:$Y664,MATCH(Lists!$J$5,$A$1:$Y$1,0)),"")&amp;"")="0","",TRIM(IFERROR(INDEX($A664:$Y664,MATCH(Lists!$J$5,$A$1:$Y$1,0)),"")&amp;"")),""),"(unknown)")))</f>
        <v/>
      </c>
      <c r="AF664" s="22">
        <f>IF(AE664="","",IF(IFERROR(IF(TRIM(IFERROR(INDEX($A664:$Y664,MATCH(Lists!$J$6,$A$1:$Y$1,0)),"")&amp;"")="0","",TRIM(IFERROR(INDEX($A664:$Y664,MATCH(Lists!$J$6,$A$1:$Y$1,0)),"")&amp;"")),"")=Lists!$J$7,1,0))</f>
        <v/>
      </c>
      <c r="AG664" s="30">
        <f>IF(AE664="","",IFERROR(IF(ISNUMBER(IFERROR(INDEX($A664:$Y664,MATCH(Lists!$J$3,$A$1:$Y$1,0)),"")),INT(IFERROR(INDEX($A664:$Y664,MATCH(Lists!$J$3,$A$1:$Y$1,0)),"")),DATE(VALUE(LEFT(IFERROR(INDEX($A664:$Y664,MATCH(Lists!$J$3,$A$1:$Y$1,0)),""),4)),VALUE(MID(IFERROR(INDEX($A664:$Y664,MATCH(Lists!$J$3,$A$1:$Y$1,0)),""),6,2)),VALUE(MID(IFERROR(INDEX($A664:$Y664,MATCH(Lists!$J$3,$A$1:$Y$1,0)),""),9,2)))),""))</f>
        <v/>
      </c>
      <c r="AH664" s="22">
        <f>IF(AE664="",0,1)</f>
        <v/>
      </c>
    </row>
    <row r="665">
      <c r="Z665" s="28" t="n"/>
      <c r="AA665" s="23" t="n"/>
      <c r="AB665" s="23" t="n"/>
      <c r="AC665" s="31" t="n"/>
      <c r="AD665" s="28" t="n"/>
      <c r="AE665" s="22">
        <f>IF(COUNTA($A665:$Y665)=0,"",IF(IFERROR(IF(TRIM(IFERROR(INDEX($A665:$Y665,MATCH(Lists!$J$4,$A$1:$Y$1,0)),"")&amp;"")="0","",TRIM(IFERROR(INDEX($A665:$Y665,MATCH(Lists!$J$4,$A$1:$Y$1,0)),"")&amp;"")),"")&lt;&gt;"",LOWER(IFERROR(IF(TRIM(IFERROR(INDEX($A665:$Y665,MATCH(Lists!$J$4,$A$1:$Y$1,0)),"")&amp;"")="0","",TRIM(IFERROR(INDEX($A665:$Y665,MATCH(Lists!$J$4,$A$1:$Y$1,0)),"")&amp;"")),"")),IF(IFERROR(IF(TRIM(IFERROR(INDEX($A665:$Y665,MATCH(Lists!$J$5,$A$1:$Y$1,0)),"")&amp;"")="0","",TRIM(IFERROR(INDEX($A665:$Y665,MATCH(Lists!$J$5,$A$1:$Y$1,0)),"")&amp;"")),"")&lt;&gt;"",IFERROR(IF(TRIM(IFERROR(INDEX($A665:$Y665,MATCH(Lists!$J$5,$A$1:$Y$1,0)),"")&amp;"")="0","",TRIM(IFERROR(INDEX($A665:$Y665,MATCH(Lists!$J$5,$A$1:$Y$1,0)),"")&amp;"")),""),"(unknown)")))</f>
        <v/>
      </c>
      <c r="AF665" s="22">
        <f>IF(AE665="","",IF(IFERROR(IF(TRIM(IFERROR(INDEX($A665:$Y665,MATCH(Lists!$J$6,$A$1:$Y$1,0)),"")&amp;"")="0","",TRIM(IFERROR(INDEX($A665:$Y665,MATCH(Lists!$J$6,$A$1:$Y$1,0)),"")&amp;"")),"")=Lists!$J$7,1,0))</f>
        <v/>
      </c>
      <c r="AG665" s="30">
        <f>IF(AE665="","",IFERROR(IF(ISNUMBER(IFERROR(INDEX($A665:$Y665,MATCH(Lists!$J$3,$A$1:$Y$1,0)),"")),INT(IFERROR(INDEX($A665:$Y665,MATCH(Lists!$J$3,$A$1:$Y$1,0)),"")),DATE(VALUE(LEFT(IFERROR(INDEX($A665:$Y665,MATCH(Lists!$J$3,$A$1:$Y$1,0)),""),4)),VALUE(MID(IFERROR(INDEX($A665:$Y665,MATCH(Lists!$J$3,$A$1:$Y$1,0)),""),6,2)),VALUE(MID(IFERROR(INDEX($A665:$Y665,MATCH(Lists!$J$3,$A$1:$Y$1,0)),""),9,2)))),""))</f>
        <v/>
      </c>
      <c r="AH665" s="22">
        <f>IF(AE665="",0,1)</f>
        <v/>
      </c>
    </row>
    <row r="666">
      <c r="Z666" s="28" t="n"/>
      <c r="AA666" s="23" t="n"/>
      <c r="AB666" s="23" t="n"/>
      <c r="AC666" s="31" t="n"/>
      <c r="AD666" s="28" t="n"/>
      <c r="AE666" s="22">
        <f>IF(COUNTA($A666:$Y666)=0,"",IF(IFERROR(IF(TRIM(IFERROR(INDEX($A666:$Y666,MATCH(Lists!$J$4,$A$1:$Y$1,0)),"")&amp;"")="0","",TRIM(IFERROR(INDEX($A666:$Y666,MATCH(Lists!$J$4,$A$1:$Y$1,0)),"")&amp;"")),"")&lt;&gt;"",LOWER(IFERROR(IF(TRIM(IFERROR(INDEX($A666:$Y666,MATCH(Lists!$J$4,$A$1:$Y$1,0)),"")&amp;"")="0","",TRIM(IFERROR(INDEX($A666:$Y666,MATCH(Lists!$J$4,$A$1:$Y$1,0)),"")&amp;"")),"")),IF(IFERROR(IF(TRIM(IFERROR(INDEX($A666:$Y666,MATCH(Lists!$J$5,$A$1:$Y$1,0)),"")&amp;"")="0","",TRIM(IFERROR(INDEX($A666:$Y666,MATCH(Lists!$J$5,$A$1:$Y$1,0)),"")&amp;"")),"")&lt;&gt;"",IFERROR(IF(TRIM(IFERROR(INDEX($A666:$Y666,MATCH(Lists!$J$5,$A$1:$Y$1,0)),"")&amp;"")="0","",TRIM(IFERROR(INDEX($A666:$Y666,MATCH(Lists!$J$5,$A$1:$Y$1,0)),"")&amp;"")),""),"(unknown)")))</f>
        <v/>
      </c>
      <c r="AF666" s="22">
        <f>IF(AE666="","",IF(IFERROR(IF(TRIM(IFERROR(INDEX($A666:$Y666,MATCH(Lists!$J$6,$A$1:$Y$1,0)),"")&amp;"")="0","",TRIM(IFERROR(INDEX($A666:$Y666,MATCH(Lists!$J$6,$A$1:$Y$1,0)),"")&amp;"")),"")=Lists!$J$7,1,0))</f>
        <v/>
      </c>
      <c r="AG666" s="30">
        <f>IF(AE666="","",IFERROR(IF(ISNUMBER(IFERROR(INDEX($A666:$Y666,MATCH(Lists!$J$3,$A$1:$Y$1,0)),"")),INT(IFERROR(INDEX($A666:$Y666,MATCH(Lists!$J$3,$A$1:$Y$1,0)),"")),DATE(VALUE(LEFT(IFERROR(INDEX($A666:$Y666,MATCH(Lists!$J$3,$A$1:$Y$1,0)),""),4)),VALUE(MID(IFERROR(INDEX($A666:$Y666,MATCH(Lists!$J$3,$A$1:$Y$1,0)),""),6,2)),VALUE(MID(IFERROR(INDEX($A666:$Y666,MATCH(Lists!$J$3,$A$1:$Y$1,0)),""),9,2)))),""))</f>
        <v/>
      </c>
      <c r="AH666" s="22">
        <f>IF(AE666="",0,1)</f>
        <v/>
      </c>
    </row>
    <row r="667">
      <c r="Z667" s="28" t="n"/>
      <c r="AA667" s="23" t="n"/>
      <c r="AB667" s="23" t="n"/>
      <c r="AC667" s="31" t="n"/>
      <c r="AD667" s="28" t="n"/>
      <c r="AE667" s="22">
        <f>IF(COUNTA($A667:$Y667)=0,"",IF(IFERROR(IF(TRIM(IFERROR(INDEX($A667:$Y667,MATCH(Lists!$J$4,$A$1:$Y$1,0)),"")&amp;"")="0","",TRIM(IFERROR(INDEX($A667:$Y667,MATCH(Lists!$J$4,$A$1:$Y$1,0)),"")&amp;"")),"")&lt;&gt;"",LOWER(IFERROR(IF(TRIM(IFERROR(INDEX($A667:$Y667,MATCH(Lists!$J$4,$A$1:$Y$1,0)),"")&amp;"")="0","",TRIM(IFERROR(INDEX($A667:$Y667,MATCH(Lists!$J$4,$A$1:$Y$1,0)),"")&amp;"")),"")),IF(IFERROR(IF(TRIM(IFERROR(INDEX($A667:$Y667,MATCH(Lists!$J$5,$A$1:$Y$1,0)),"")&amp;"")="0","",TRIM(IFERROR(INDEX($A667:$Y667,MATCH(Lists!$J$5,$A$1:$Y$1,0)),"")&amp;"")),"")&lt;&gt;"",IFERROR(IF(TRIM(IFERROR(INDEX($A667:$Y667,MATCH(Lists!$J$5,$A$1:$Y$1,0)),"")&amp;"")="0","",TRIM(IFERROR(INDEX($A667:$Y667,MATCH(Lists!$J$5,$A$1:$Y$1,0)),"")&amp;"")),""),"(unknown)")))</f>
        <v/>
      </c>
      <c r="AF667" s="22">
        <f>IF(AE667="","",IF(IFERROR(IF(TRIM(IFERROR(INDEX($A667:$Y667,MATCH(Lists!$J$6,$A$1:$Y$1,0)),"")&amp;"")="0","",TRIM(IFERROR(INDEX($A667:$Y667,MATCH(Lists!$J$6,$A$1:$Y$1,0)),"")&amp;"")),"")=Lists!$J$7,1,0))</f>
        <v/>
      </c>
      <c r="AG667" s="30">
        <f>IF(AE667="","",IFERROR(IF(ISNUMBER(IFERROR(INDEX($A667:$Y667,MATCH(Lists!$J$3,$A$1:$Y$1,0)),"")),INT(IFERROR(INDEX($A667:$Y667,MATCH(Lists!$J$3,$A$1:$Y$1,0)),"")),DATE(VALUE(LEFT(IFERROR(INDEX($A667:$Y667,MATCH(Lists!$J$3,$A$1:$Y$1,0)),""),4)),VALUE(MID(IFERROR(INDEX($A667:$Y667,MATCH(Lists!$J$3,$A$1:$Y$1,0)),""),6,2)),VALUE(MID(IFERROR(INDEX($A667:$Y667,MATCH(Lists!$J$3,$A$1:$Y$1,0)),""),9,2)))),""))</f>
        <v/>
      </c>
      <c r="AH667" s="22">
        <f>IF(AE667="",0,1)</f>
        <v/>
      </c>
    </row>
    <row r="668">
      <c r="Z668" s="28" t="n"/>
      <c r="AA668" s="23" t="n"/>
      <c r="AB668" s="23" t="n"/>
      <c r="AC668" s="31" t="n"/>
      <c r="AD668" s="28" t="n"/>
      <c r="AE668" s="22">
        <f>IF(COUNTA($A668:$Y668)=0,"",IF(IFERROR(IF(TRIM(IFERROR(INDEX($A668:$Y668,MATCH(Lists!$J$4,$A$1:$Y$1,0)),"")&amp;"")="0","",TRIM(IFERROR(INDEX($A668:$Y668,MATCH(Lists!$J$4,$A$1:$Y$1,0)),"")&amp;"")),"")&lt;&gt;"",LOWER(IFERROR(IF(TRIM(IFERROR(INDEX($A668:$Y668,MATCH(Lists!$J$4,$A$1:$Y$1,0)),"")&amp;"")="0","",TRIM(IFERROR(INDEX($A668:$Y668,MATCH(Lists!$J$4,$A$1:$Y$1,0)),"")&amp;"")),"")),IF(IFERROR(IF(TRIM(IFERROR(INDEX($A668:$Y668,MATCH(Lists!$J$5,$A$1:$Y$1,0)),"")&amp;"")="0","",TRIM(IFERROR(INDEX($A668:$Y668,MATCH(Lists!$J$5,$A$1:$Y$1,0)),"")&amp;"")),"")&lt;&gt;"",IFERROR(IF(TRIM(IFERROR(INDEX($A668:$Y668,MATCH(Lists!$J$5,$A$1:$Y$1,0)),"")&amp;"")="0","",TRIM(IFERROR(INDEX($A668:$Y668,MATCH(Lists!$J$5,$A$1:$Y$1,0)),"")&amp;"")),""),"(unknown)")))</f>
        <v/>
      </c>
      <c r="AF668" s="22">
        <f>IF(AE668="","",IF(IFERROR(IF(TRIM(IFERROR(INDEX($A668:$Y668,MATCH(Lists!$J$6,$A$1:$Y$1,0)),"")&amp;"")="0","",TRIM(IFERROR(INDEX($A668:$Y668,MATCH(Lists!$J$6,$A$1:$Y$1,0)),"")&amp;"")),"")=Lists!$J$7,1,0))</f>
        <v/>
      </c>
      <c r="AG668" s="30">
        <f>IF(AE668="","",IFERROR(IF(ISNUMBER(IFERROR(INDEX($A668:$Y668,MATCH(Lists!$J$3,$A$1:$Y$1,0)),"")),INT(IFERROR(INDEX($A668:$Y668,MATCH(Lists!$J$3,$A$1:$Y$1,0)),"")),DATE(VALUE(LEFT(IFERROR(INDEX($A668:$Y668,MATCH(Lists!$J$3,$A$1:$Y$1,0)),""),4)),VALUE(MID(IFERROR(INDEX($A668:$Y668,MATCH(Lists!$J$3,$A$1:$Y$1,0)),""),6,2)),VALUE(MID(IFERROR(INDEX($A668:$Y668,MATCH(Lists!$J$3,$A$1:$Y$1,0)),""),9,2)))),""))</f>
        <v/>
      </c>
      <c r="AH668" s="22">
        <f>IF(AE668="",0,1)</f>
        <v/>
      </c>
    </row>
    <row r="669">
      <c r="Z669" s="28" t="n"/>
      <c r="AA669" s="23" t="n"/>
      <c r="AB669" s="23" t="n"/>
      <c r="AC669" s="31" t="n"/>
      <c r="AD669" s="28" t="n"/>
      <c r="AE669" s="22">
        <f>IF(COUNTA($A669:$Y669)=0,"",IF(IFERROR(IF(TRIM(IFERROR(INDEX($A669:$Y669,MATCH(Lists!$J$4,$A$1:$Y$1,0)),"")&amp;"")="0","",TRIM(IFERROR(INDEX($A669:$Y669,MATCH(Lists!$J$4,$A$1:$Y$1,0)),"")&amp;"")),"")&lt;&gt;"",LOWER(IFERROR(IF(TRIM(IFERROR(INDEX($A669:$Y669,MATCH(Lists!$J$4,$A$1:$Y$1,0)),"")&amp;"")="0","",TRIM(IFERROR(INDEX($A669:$Y669,MATCH(Lists!$J$4,$A$1:$Y$1,0)),"")&amp;"")),"")),IF(IFERROR(IF(TRIM(IFERROR(INDEX($A669:$Y669,MATCH(Lists!$J$5,$A$1:$Y$1,0)),"")&amp;"")="0","",TRIM(IFERROR(INDEX($A669:$Y669,MATCH(Lists!$J$5,$A$1:$Y$1,0)),"")&amp;"")),"")&lt;&gt;"",IFERROR(IF(TRIM(IFERROR(INDEX($A669:$Y669,MATCH(Lists!$J$5,$A$1:$Y$1,0)),"")&amp;"")="0","",TRIM(IFERROR(INDEX($A669:$Y669,MATCH(Lists!$J$5,$A$1:$Y$1,0)),"")&amp;"")),""),"(unknown)")))</f>
        <v/>
      </c>
      <c r="AF669" s="22">
        <f>IF(AE669="","",IF(IFERROR(IF(TRIM(IFERROR(INDEX($A669:$Y669,MATCH(Lists!$J$6,$A$1:$Y$1,0)),"")&amp;"")="0","",TRIM(IFERROR(INDEX($A669:$Y669,MATCH(Lists!$J$6,$A$1:$Y$1,0)),"")&amp;"")),"")=Lists!$J$7,1,0))</f>
        <v/>
      </c>
      <c r="AG669" s="30">
        <f>IF(AE669="","",IFERROR(IF(ISNUMBER(IFERROR(INDEX($A669:$Y669,MATCH(Lists!$J$3,$A$1:$Y$1,0)),"")),INT(IFERROR(INDEX($A669:$Y669,MATCH(Lists!$J$3,$A$1:$Y$1,0)),"")),DATE(VALUE(LEFT(IFERROR(INDEX($A669:$Y669,MATCH(Lists!$J$3,$A$1:$Y$1,0)),""),4)),VALUE(MID(IFERROR(INDEX($A669:$Y669,MATCH(Lists!$J$3,$A$1:$Y$1,0)),""),6,2)),VALUE(MID(IFERROR(INDEX($A669:$Y669,MATCH(Lists!$J$3,$A$1:$Y$1,0)),""),9,2)))),""))</f>
        <v/>
      </c>
      <c r="AH669" s="22">
        <f>IF(AE669="",0,1)</f>
        <v/>
      </c>
    </row>
    <row r="670">
      <c r="Z670" s="28" t="n"/>
      <c r="AA670" s="23" t="n"/>
      <c r="AB670" s="23" t="n"/>
      <c r="AC670" s="31" t="n"/>
      <c r="AD670" s="28" t="n"/>
      <c r="AE670" s="22">
        <f>IF(COUNTA($A670:$Y670)=0,"",IF(IFERROR(IF(TRIM(IFERROR(INDEX($A670:$Y670,MATCH(Lists!$J$4,$A$1:$Y$1,0)),"")&amp;"")="0","",TRIM(IFERROR(INDEX($A670:$Y670,MATCH(Lists!$J$4,$A$1:$Y$1,0)),"")&amp;"")),"")&lt;&gt;"",LOWER(IFERROR(IF(TRIM(IFERROR(INDEX($A670:$Y670,MATCH(Lists!$J$4,$A$1:$Y$1,0)),"")&amp;"")="0","",TRIM(IFERROR(INDEX($A670:$Y670,MATCH(Lists!$J$4,$A$1:$Y$1,0)),"")&amp;"")),"")),IF(IFERROR(IF(TRIM(IFERROR(INDEX($A670:$Y670,MATCH(Lists!$J$5,$A$1:$Y$1,0)),"")&amp;"")="0","",TRIM(IFERROR(INDEX($A670:$Y670,MATCH(Lists!$J$5,$A$1:$Y$1,0)),"")&amp;"")),"")&lt;&gt;"",IFERROR(IF(TRIM(IFERROR(INDEX($A670:$Y670,MATCH(Lists!$J$5,$A$1:$Y$1,0)),"")&amp;"")="0","",TRIM(IFERROR(INDEX($A670:$Y670,MATCH(Lists!$J$5,$A$1:$Y$1,0)),"")&amp;"")),""),"(unknown)")))</f>
        <v/>
      </c>
      <c r="AF670" s="22">
        <f>IF(AE670="","",IF(IFERROR(IF(TRIM(IFERROR(INDEX($A670:$Y670,MATCH(Lists!$J$6,$A$1:$Y$1,0)),"")&amp;"")="0","",TRIM(IFERROR(INDEX($A670:$Y670,MATCH(Lists!$J$6,$A$1:$Y$1,0)),"")&amp;"")),"")=Lists!$J$7,1,0))</f>
        <v/>
      </c>
      <c r="AG670" s="30">
        <f>IF(AE670="","",IFERROR(IF(ISNUMBER(IFERROR(INDEX($A670:$Y670,MATCH(Lists!$J$3,$A$1:$Y$1,0)),"")),INT(IFERROR(INDEX($A670:$Y670,MATCH(Lists!$J$3,$A$1:$Y$1,0)),"")),DATE(VALUE(LEFT(IFERROR(INDEX($A670:$Y670,MATCH(Lists!$J$3,$A$1:$Y$1,0)),""),4)),VALUE(MID(IFERROR(INDEX($A670:$Y670,MATCH(Lists!$J$3,$A$1:$Y$1,0)),""),6,2)),VALUE(MID(IFERROR(INDEX($A670:$Y670,MATCH(Lists!$J$3,$A$1:$Y$1,0)),""),9,2)))),""))</f>
        <v/>
      </c>
      <c r="AH670" s="22">
        <f>IF(AE670="",0,1)</f>
        <v/>
      </c>
    </row>
    <row r="671">
      <c r="Z671" s="28" t="n"/>
      <c r="AA671" s="23" t="n"/>
      <c r="AB671" s="23" t="n"/>
      <c r="AC671" s="31" t="n"/>
      <c r="AD671" s="28" t="n"/>
      <c r="AE671" s="22">
        <f>IF(COUNTA($A671:$Y671)=0,"",IF(IFERROR(IF(TRIM(IFERROR(INDEX($A671:$Y671,MATCH(Lists!$J$4,$A$1:$Y$1,0)),"")&amp;"")="0","",TRIM(IFERROR(INDEX($A671:$Y671,MATCH(Lists!$J$4,$A$1:$Y$1,0)),"")&amp;"")),"")&lt;&gt;"",LOWER(IFERROR(IF(TRIM(IFERROR(INDEX($A671:$Y671,MATCH(Lists!$J$4,$A$1:$Y$1,0)),"")&amp;"")="0","",TRIM(IFERROR(INDEX($A671:$Y671,MATCH(Lists!$J$4,$A$1:$Y$1,0)),"")&amp;"")),"")),IF(IFERROR(IF(TRIM(IFERROR(INDEX($A671:$Y671,MATCH(Lists!$J$5,$A$1:$Y$1,0)),"")&amp;"")="0","",TRIM(IFERROR(INDEX($A671:$Y671,MATCH(Lists!$J$5,$A$1:$Y$1,0)),"")&amp;"")),"")&lt;&gt;"",IFERROR(IF(TRIM(IFERROR(INDEX($A671:$Y671,MATCH(Lists!$J$5,$A$1:$Y$1,0)),"")&amp;"")="0","",TRIM(IFERROR(INDEX($A671:$Y671,MATCH(Lists!$J$5,$A$1:$Y$1,0)),"")&amp;"")),""),"(unknown)")))</f>
        <v/>
      </c>
      <c r="AF671" s="22">
        <f>IF(AE671="","",IF(IFERROR(IF(TRIM(IFERROR(INDEX($A671:$Y671,MATCH(Lists!$J$6,$A$1:$Y$1,0)),"")&amp;"")="0","",TRIM(IFERROR(INDEX($A671:$Y671,MATCH(Lists!$J$6,$A$1:$Y$1,0)),"")&amp;"")),"")=Lists!$J$7,1,0))</f>
        <v/>
      </c>
      <c r="AG671" s="30">
        <f>IF(AE671="","",IFERROR(IF(ISNUMBER(IFERROR(INDEX($A671:$Y671,MATCH(Lists!$J$3,$A$1:$Y$1,0)),"")),INT(IFERROR(INDEX($A671:$Y671,MATCH(Lists!$J$3,$A$1:$Y$1,0)),"")),DATE(VALUE(LEFT(IFERROR(INDEX($A671:$Y671,MATCH(Lists!$J$3,$A$1:$Y$1,0)),""),4)),VALUE(MID(IFERROR(INDEX($A671:$Y671,MATCH(Lists!$J$3,$A$1:$Y$1,0)),""),6,2)),VALUE(MID(IFERROR(INDEX($A671:$Y671,MATCH(Lists!$J$3,$A$1:$Y$1,0)),""),9,2)))),""))</f>
        <v/>
      </c>
      <c r="AH671" s="22">
        <f>IF(AE671="",0,1)</f>
        <v/>
      </c>
    </row>
    <row r="672">
      <c r="Z672" s="28" t="n"/>
      <c r="AA672" s="23" t="n"/>
      <c r="AB672" s="23" t="n"/>
      <c r="AC672" s="31" t="n"/>
      <c r="AD672" s="28" t="n"/>
      <c r="AE672" s="22">
        <f>IF(COUNTA($A672:$Y672)=0,"",IF(IFERROR(IF(TRIM(IFERROR(INDEX($A672:$Y672,MATCH(Lists!$J$4,$A$1:$Y$1,0)),"")&amp;"")="0","",TRIM(IFERROR(INDEX($A672:$Y672,MATCH(Lists!$J$4,$A$1:$Y$1,0)),"")&amp;"")),"")&lt;&gt;"",LOWER(IFERROR(IF(TRIM(IFERROR(INDEX($A672:$Y672,MATCH(Lists!$J$4,$A$1:$Y$1,0)),"")&amp;"")="0","",TRIM(IFERROR(INDEX($A672:$Y672,MATCH(Lists!$J$4,$A$1:$Y$1,0)),"")&amp;"")),"")),IF(IFERROR(IF(TRIM(IFERROR(INDEX($A672:$Y672,MATCH(Lists!$J$5,$A$1:$Y$1,0)),"")&amp;"")="0","",TRIM(IFERROR(INDEX($A672:$Y672,MATCH(Lists!$J$5,$A$1:$Y$1,0)),"")&amp;"")),"")&lt;&gt;"",IFERROR(IF(TRIM(IFERROR(INDEX($A672:$Y672,MATCH(Lists!$J$5,$A$1:$Y$1,0)),"")&amp;"")="0","",TRIM(IFERROR(INDEX($A672:$Y672,MATCH(Lists!$J$5,$A$1:$Y$1,0)),"")&amp;"")),""),"(unknown)")))</f>
        <v/>
      </c>
      <c r="AF672" s="22">
        <f>IF(AE672="","",IF(IFERROR(IF(TRIM(IFERROR(INDEX($A672:$Y672,MATCH(Lists!$J$6,$A$1:$Y$1,0)),"")&amp;"")="0","",TRIM(IFERROR(INDEX($A672:$Y672,MATCH(Lists!$J$6,$A$1:$Y$1,0)),"")&amp;"")),"")=Lists!$J$7,1,0))</f>
        <v/>
      </c>
      <c r="AG672" s="30">
        <f>IF(AE672="","",IFERROR(IF(ISNUMBER(IFERROR(INDEX($A672:$Y672,MATCH(Lists!$J$3,$A$1:$Y$1,0)),"")),INT(IFERROR(INDEX($A672:$Y672,MATCH(Lists!$J$3,$A$1:$Y$1,0)),"")),DATE(VALUE(LEFT(IFERROR(INDEX($A672:$Y672,MATCH(Lists!$J$3,$A$1:$Y$1,0)),""),4)),VALUE(MID(IFERROR(INDEX($A672:$Y672,MATCH(Lists!$J$3,$A$1:$Y$1,0)),""),6,2)),VALUE(MID(IFERROR(INDEX($A672:$Y672,MATCH(Lists!$J$3,$A$1:$Y$1,0)),""),9,2)))),""))</f>
        <v/>
      </c>
      <c r="AH672" s="22">
        <f>IF(AE672="",0,1)</f>
        <v/>
      </c>
    </row>
    <row r="673">
      <c r="Z673" s="28" t="n"/>
      <c r="AA673" s="23" t="n"/>
      <c r="AB673" s="23" t="n"/>
      <c r="AC673" s="31" t="n"/>
      <c r="AD673" s="28" t="n"/>
      <c r="AE673" s="22">
        <f>IF(COUNTA($A673:$Y673)=0,"",IF(IFERROR(IF(TRIM(IFERROR(INDEX($A673:$Y673,MATCH(Lists!$J$4,$A$1:$Y$1,0)),"")&amp;"")="0","",TRIM(IFERROR(INDEX($A673:$Y673,MATCH(Lists!$J$4,$A$1:$Y$1,0)),"")&amp;"")),"")&lt;&gt;"",LOWER(IFERROR(IF(TRIM(IFERROR(INDEX($A673:$Y673,MATCH(Lists!$J$4,$A$1:$Y$1,0)),"")&amp;"")="0","",TRIM(IFERROR(INDEX($A673:$Y673,MATCH(Lists!$J$4,$A$1:$Y$1,0)),"")&amp;"")),"")),IF(IFERROR(IF(TRIM(IFERROR(INDEX($A673:$Y673,MATCH(Lists!$J$5,$A$1:$Y$1,0)),"")&amp;"")="0","",TRIM(IFERROR(INDEX($A673:$Y673,MATCH(Lists!$J$5,$A$1:$Y$1,0)),"")&amp;"")),"")&lt;&gt;"",IFERROR(IF(TRIM(IFERROR(INDEX($A673:$Y673,MATCH(Lists!$J$5,$A$1:$Y$1,0)),"")&amp;"")="0","",TRIM(IFERROR(INDEX($A673:$Y673,MATCH(Lists!$J$5,$A$1:$Y$1,0)),"")&amp;"")),""),"(unknown)")))</f>
        <v/>
      </c>
      <c r="AF673" s="22">
        <f>IF(AE673="","",IF(IFERROR(IF(TRIM(IFERROR(INDEX($A673:$Y673,MATCH(Lists!$J$6,$A$1:$Y$1,0)),"")&amp;"")="0","",TRIM(IFERROR(INDEX($A673:$Y673,MATCH(Lists!$J$6,$A$1:$Y$1,0)),"")&amp;"")),"")=Lists!$J$7,1,0))</f>
        <v/>
      </c>
      <c r="AG673" s="30">
        <f>IF(AE673="","",IFERROR(IF(ISNUMBER(IFERROR(INDEX($A673:$Y673,MATCH(Lists!$J$3,$A$1:$Y$1,0)),"")),INT(IFERROR(INDEX($A673:$Y673,MATCH(Lists!$J$3,$A$1:$Y$1,0)),"")),DATE(VALUE(LEFT(IFERROR(INDEX($A673:$Y673,MATCH(Lists!$J$3,$A$1:$Y$1,0)),""),4)),VALUE(MID(IFERROR(INDEX($A673:$Y673,MATCH(Lists!$J$3,$A$1:$Y$1,0)),""),6,2)),VALUE(MID(IFERROR(INDEX($A673:$Y673,MATCH(Lists!$J$3,$A$1:$Y$1,0)),""),9,2)))),""))</f>
        <v/>
      </c>
      <c r="AH673" s="22">
        <f>IF(AE673="",0,1)</f>
        <v/>
      </c>
    </row>
    <row r="674">
      <c r="Z674" s="28" t="n"/>
      <c r="AA674" s="23" t="n"/>
      <c r="AB674" s="23" t="n"/>
      <c r="AC674" s="31" t="n"/>
      <c r="AD674" s="28" t="n"/>
      <c r="AE674" s="22">
        <f>IF(COUNTA($A674:$Y674)=0,"",IF(IFERROR(IF(TRIM(IFERROR(INDEX($A674:$Y674,MATCH(Lists!$J$4,$A$1:$Y$1,0)),"")&amp;"")="0","",TRIM(IFERROR(INDEX($A674:$Y674,MATCH(Lists!$J$4,$A$1:$Y$1,0)),"")&amp;"")),"")&lt;&gt;"",LOWER(IFERROR(IF(TRIM(IFERROR(INDEX($A674:$Y674,MATCH(Lists!$J$4,$A$1:$Y$1,0)),"")&amp;"")="0","",TRIM(IFERROR(INDEX($A674:$Y674,MATCH(Lists!$J$4,$A$1:$Y$1,0)),"")&amp;"")),"")),IF(IFERROR(IF(TRIM(IFERROR(INDEX($A674:$Y674,MATCH(Lists!$J$5,$A$1:$Y$1,0)),"")&amp;"")="0","",TRIM(IFERROR(INDEX($A674:$Y674,MATCH(Lists!$J$5,$A$1:$Y$1,0)),"")&amp;"")),"")&lt;&gt;"",IFERROR(IF(TRIM(IFERROR(INDEX($A674:$Y674,MATCH(Lists!$J$5,$A$1:$Y$1,0)),"")&amp;"")="0","",TRIM(IFERROR(INDEX($A674:$Y674,MATCH(Lists!$J$5,$A$1:$Y$1,0)),"")&amp;"")),""),"(unknown)")))</f>
        <v/>
      </c>
      <c r="AF674" s="22">
        <f>IF(AE674="","",IF(IFERROR(IF(TRIM(IFERROR(INDEX($A674:$Y674,MATCH(Lists!$J$6,$A$1:$Y$1,0)),"")&amp;"")="0","",TRIM(IFERROR(INDEX($A674:$Y674,MATCH(Lists!$J$6,$A$1:$Y$1,0)),"")&amp;"")),"")=Lists!$J$7,1,0))</f>
        <v/>
      </c>
      <c r="AG674" s="30">
        <f>IF(AE674="","",IFERROR(IF(ISNUMBER(IFERROR(INDEX($A674:$Y674,MATCH(Lists!$J$3,$A$1:$Y$1,0)),"")),INT(IFERROR(INDEX($A674:$Y674,MATCH(Lists!$J$3,$A$1:$Y$1,0)),"")),DATE(VALUE(LEFT(IFERROR(INDEX($A674:$Y674,MATCH(Lists!$J$3,$A$1:$Y$1,0)),""),4)),VALUE(MID(IFERROR(INDEX($A674:$Y674,MATCH(Lists!$J$3,$A$1:$Y$1,0)),""),6,2)),VALUE(MID(IFERROR(INDEX($A674:$Y674,MATCH(Lists!$J$3,$A$1:$Y$1,0)),""),9,2)))),""))</f>
        <v/>
      </c>
      <c r="AH674" s="22">
        <f>IF(AE674="",0,1)</f>
        <v/>
      </c>
    </row>
    <row r="675">
      <c r="Z675" s="28" t="n"/>
      <c r="AA675" s="23" t="n"/>
      <c r="AB675" s="23" t="n"/>
      <c r="AC675" s="31" t="n"/>
      <c r="AD675" s="28" t="n"/>
      <c r="AE675" s="22">
        <f>IF(COUNTA($A675:$Y675)=0,"",IF(IFERROR(IF(TRIM(IFERROR(INDEX($A675:$Y675,MATCH(Lists!$J$4,$A$1:$Y$1,0)),"")&amp;"")="0","",TRIM(IFERROR(INDEX($A675:$Y675,MATCH(Lists!$J$4,$A$1:$Y$1,0)),"")&amp;"")),"")&lt;&gt;"",LOWER(IFERROR(IF(TRIM(IFERROR(INDEX($A675:$Y675,MATCH(Lists!$J$4,$A$1:$Y$1,0)),"")&amp;"")="0","",TRIM(IFERROR(INDEX($A675:$Y675,MATCH(Lists!$J$4,$A$1:$Y$1,0)),"")&amp;"")),"")),IF(IFERROR(IF(TRIM(IFERROR(INDEX($A675:$Y675,MATCH(Lists!$J$5,$A$1:$Y$1,0)),"")&amp;"")="0","",TRIM(IFERROR(INDEX($A675:$Y675,MATCH(Lists!$J$5,$A$1:$Y$1,0)),"")&amp;"")),"")&lt;&gt;"",IFERROR(IF(TRIM(IFERROR(INDEX($A675:$Y675,MATCH(Lists!$J$5,$A$1:$Y$1,0)),"")&amp;"")="0","",TRIM(IFERROR(INDEX($A675:$Y675,MATCH(Lists!$J$5,$A$1:$Y$1,0)),"")&amp;"")),""),"(unknown)")))</f>
        <v/>
      </c>
      <c r="AF675" s="22">
        <f>IF(AE675="","",IF(IFERROR(IF(TRIM(IFERROR(INDEX($A675:$Y675,MATCH(Lists!$J$6,$A$1:$Y$1,0)),"")&amp;"")="0","",TRIM(IFERROR(INDEX($A675:$Y675,MATCH(Lists!$J$6,$A$1:$Y$1,0)),"")&amp;"")),"")=Lists!$J$7,1,0))</f>
        <v/>
      </c>
      <c r="AG675" s="30">
        <f>IF(AE675="","",IFERROR(IF(ISNUMBER(IFERROR(INDEX($A675:$Y675,MATCH(Lists!$J$3,$A$1:$Y$1,0)),"")),INT(IFERROR(INDEX($A675:$Y675,MATCH(Lists!$J$3,$A$1:$Y$1,0)),"")),DATE(VALUE(LEFT(IFERROR(INDEX($A675:$Y675,MATCH(Lists!$J$3,$A$1:$Y$1,0)),""),4)),VALUE(MID(IFERROR(INDEX($A675:$Y675,MATCH(Lists!$J$3,$A$1:$Y$1,0)),""),6,2)),VALUE(MID(IFERROR(INDEX($A675:$Y675,MATCH(Lists!$J$3,$A$1:$Y$1,0)),""),9,2)))),""))</f>
        <v/>
      </c>
      <c r="AH675" s="22">
        <f>IF(AE675="",0,1)</f>
        <v/>
      </c>
    </row>
    <row r="676">
      <c r="Z676" s="28" t="n"/>
      <c r="AA676" s="23" t="n"/>
      <c r="AB676" s="23" t="n"/>
      <c r="AC676" s="31" t="n"/>
      <c r="AD676" s="28" t="n"/>
      <c r="AE676" s="22">
        <f>IF(COUNTA($A676:$Y676)=0,"",IF(IFERROR(IF(TRIM(IFERROR(INDEX($A676:$Y676,MATCH(Lists!$J$4,$A$1:$Y$1,0)),"")&amp;"")="0","",TRIM(IFERROR(INDEX($A676:$Y676,MATCH(Lists!$J$4,$A$1:$Y$1,0)),"")&amp;"")),"")&lt;&gt;"",LOWER(IFERROR(IF(TRIM(IFERROR(INDEX($A676:$Y676,MATCH(Lists!$J$4,$A$1:$Y$1,0)),"")&amp;"")="0","",TRIM(IFERROR(INDEX($A676:$Y676,MATCH(Lists!$J$4,$A$1:$Y$1,0)),"")&amp;"")),"")),IF(IFERROR(IF(TRIM(IFERROR(INDEX($A676:$Y676,MATCH(Lists!$J$5,$A$1:$Y$1,0)),"")&amp;"")="0","",TRIM(IFERROR(INDEX($A676:$Y676,MATCH(Lists!$J$5,$A$1:$Y$1,0)),"")&amp;"")),"")&lt;&gt;"",IFERROR(IF(TRIM(IFERROR(INDEX($A676:$Y676,MATCH(Lists!$J$5,$A$1:$Y$1,0)),"")&amp;"")="0","",TRIM(IFERROR(INDEX($A676:$Y676,MATCH(Lists!$J$5,$A$1:$Y$1,0)),"")&amp;"")),""),"(unknown)")))</f>
        <v/>
      </c>
      <c r="AF676" s="22">
        <f>IF(AE676="","",IF(IFERROR(IF(TRIM(IFERROR(INDEX($A676:$Y676,MATCH(Lists!$J$6,$A$1:$Y$1,0)),"")&amp;"")="0","",TRIM(IFERROR(INDEX($A676:$Y676,MATCH(Lists!$J$6,$A$1:$Y$1,0)),"")&amp;"")),"")=Lists!$J$7,1,0))</f>
        <v/>
      </c>
      <c r="AG676" s="30">
        <f>IF(AE676="","",IFERROR(IF(ISNUMBER(IFERROR(INDEX($A676:$Y676,MATCH(Lists!$J$3,$A$1:$Y$1,0)),"")),INT(IFERROR(INDEX($A676:$Y676,MATCH(Lists!$J$3,$A$1:$Y$1,0)),"")),DATE(VALUE(LEFT(IFERROR(INDEX($A676:$Y676,MATCH(Lists!$J$3,$A$1:$Y$1,0)),""),4)),VALUE(MID(IFERROR(INDEX($A676:$Y676,MATCH(Lists!$J$3,$A$1:$Y$1,0)),""),6,2)),VALUE(MID(IFERROR(INDEX($A676:$Y676,MATCH(Lists!$J$3,$A$1:$Y$1,0)),""),9,2)))),""))</f>
        <v/>
      </c>
      <c r="AH676" s="22">
        <f>IF(AE676="",0,1)</f>
        <v/>
      </c>
    </row>
    <row r="677">
      <c r="Z677" s="28" t="n"/>
      <c r="AA677" s="23" t="n"/>
      <c r="AB677" s="23" t="n"/>
      <c r="AC677" s="31" t="n"/>
      <c r="AD677" s="28" t="n"/>
      <c r="AE677" s="22">
        <f>IF(COUNTA($A677:$Y677)=0,"",IF(IFERROR(IF(TRIM(IFERROR(INDEX($A677:$Y677,MATCH(Lists!$J$4,$A$1:$Y$1,0)),"")&amp;"")="0","",TRIM(IFERROR(INDEX($A677:$Y677,MATCH(Lists!$J$4,$A$1:$Y$1,0)),"")&amp;"")),"")&lt;&gt;"",LOWER(IFERROR(IF(TRIM(IFERROR(INDEX($A677:$Y677,MATCH(Lists!$J$4,$A$1:$Y$1,0)),"")&amp;"")="0","",TRIM(IFERROR(INDEX($A677:$Y677,MATCH(Lists!$J$4,$A$1:$Y$1,0)),"")&amp;"")),"")),IF(IFERROR(IF(TRIM(IFERROR(INDEX($A677:$Y677,MATCH(Lists!$J$5,$A$1:$Y$1,0)),"")&amp;"")="0","",TRIM(IFERROR(INDEX($A677:$Y677,MATCH(Lists!$J$5,$A$1:$Y$1,0)),"")&amp;"")),"")&lt;&gt;"",IFERROR(IF(TRIM(IFERROR(INDEX($A677:$Y677,MATCH(Lists!$J$5,$A$1:$Y$1,0)),"")&amp;"")="0","",TRIM(IFERROR(INDEX($A677:$Y677,MATCH(Lists!$J$5,$A$1:$Y$1,0)),"")&amp;"")),""),"(unknown)")))</f>
        <v/>
      </c>
      <c r="AF677" s="22">
        <f>IF(AE677="","",IF(IFERROR(IF(TRIM(IFERROR(INDEX($A677:$Y677,MATCH(Lists!$J$6,$A$1:$Y$1,0)),"")&amp;"")="0","",TRIM(IFERROR(INDEX($A677:$Y677,MATCH(Lists!$J$6,$A$1:$Y$1,0)),"")&amp;"")),"")=Lists!$J$7,1,0))</f>
        <v/>
      </c>
      <c r="AG677" s="30">
        <f>IF(AE677="","",IFERROR(IF(ISNUMBER(IFERROR(INDEX($A677:$Y677,MATCH(Lists!$J$3,$A$1:$Y$1,0)),"")),INT(IFERROR(INDEX($A677:$Y677,MATCH(Lists!$J$3,$A$1:$Y$1,0)),"")),DATE(VALUE(LEFT(IFERROR(INDEX($A677:$Y677,MATCH(Lists!$J$3,$A$1:$Y$1,0)),""),4)),VALUE(MID(IFERROR(INDEX($A677:$Y677,MATCH(Lists!$J$3,$A$1:$Y$1,0)),""),6,2)),VALUE(MID(IFERROR(INDEX($A677:$Y677,MATCH(Lists!$J$3,$A$1:$Y$1,0)),""),9,2)))),""))</f>
        <v/>
      </c>
      <c r="AH677" s="22">
        <f>IF(AE677="",0,1)</f>
        <v/>
      </c>
    </row>
    <row r="678">
      <c r="Z678" s="28" t="n"/>
      <c r="AA678" s="23" t="n"/>
      <c r="AB678" s="23" t="n"/>
      <c r="AC678" s="31" t="n"/>
      <c r="AD678" s="28" t="n"/>
      <c r="AE678" s="22">
        <f>IF(COUNTA($A678:$Y678)=0,"",IF(IFERROR(IF(TRIM(IFERROR(INDEX($A678:$Y678,MATCH(Lists!$J$4,$A$1:$Y$1,0)),"")&amp;"")="0","",TRIM(IFERROR(INDEX($A678:$Y678,MATCH(Lists!$J$4,$A$1:$Y$1,0)),"")&amp;"")),"")&lt;&gt;"",LOWER(IFERROR(IF(TRIM(IFERROR(INDEX($A678:$Y678,MATCH(Lists!$J$4,$A$1:$Y$1,0)),"")&amp;"")="0","",TRIM(IFERROR(INDEX($A678:$Y678,MATCH(Lists!$J$4,$A$1:$Y$1,0)),"")&amp;"")),"")),IF(IFERROR(IF(TRIM(IFERROR(INDEX($A678:$Y678,MATCH(Lists!$J$5,$A$1:$Y$1,0)),"")&amp;"")="0","",TRIM(IFERROR(INDEX($A678:$Y678,MATCH(Lists!$J$5,$A$1:$Y$1,0)),"")&amp;"")),"")&lt;&gt;"",IFERROR(IF(TRIM(IFERROR(INDEX($A678:$Y678,MATCH(Lists!$J$5,$A$1:$Y$1,0)),"")&amp;"")="0","",TRIM(IFERROR(INDEX($A678:$Y678,MATCH(Lists!$J$5,$A$1:$Y$1,0)),"")&amp;"")),""),"(unknown)")))</f>
        <v/>
      </c>
      <c r="AF678" s="22">
        <f>IF(AE678="","",IF(IFERROR(IF(TRIM(IFERROR(INDEX($A678:$Y678,MATCH(Lists!$J$6,$A$1:$Y$1,0)),"")&amp;"")="0","",TRIM(IFERROR(INDEX($A678:$Y678,MATCH(Lists!$J$6,$A$1:$Y$1,0)),"")&amp;"")),"")=Lists!$J$7,1,0))</f>
        <v/>
      </c>
      <c r="AG678" s="30">
        <f>IF(AE678="","",IFERROR(IF(ISNUMBER(IFERROR(INDEX($A678:$Y678,MATCH(Lists!$J$3,$A$1:$Y$1,0)),"")),INT(IFERROR(INDEX($A678:$Y678,MATCH(Lists!$J$3,$A$1:$Y$1,0)),"")),DATE(VALUE(LEFT(IFERROR(INDEX($A678:$Y678,MATCH(Lists!$J$3,$A$1:$Y$1,0)),""),4)),VALUE(MID(IFERROR(INDEX($A678:$Y678,MATCH(Lists!$J$3,$A$1:$Y$1,0)),""),6,2)),VALUE(MID(IFERROR(INDEX($A678:$Y678,MATCH(Lists!$J$3,$A$1:$Y$1,0)),""),9,2)))),""))</f>
        <v/>
      </c>
      <c r="AH678" s="22">
        <f>IF(AE678="",0,1)</f>
        <v/>
      </c>
    </row>
    <row r="679">
      <c r="Z679" s="28" t="n"/>
      <c r="AA679" s="23" t="n"/>
      <c r="AB679" s="23" t="n"/>
      <c r="AC679" s="31" t="n"/>
      <c r="AD679" s="28" t="n"/>
      <c r="AE679" s="22">
        <f>IF(COUNTA($A679:$Y679)=0,"",IF(IFERROR(IF(TRIM(IFERROR(INDEX($A679:$Y679,MATCH(Lists!$J$4,$A$1:$Y$1,0)),"")&amp;"")="0","",TRIM(IFERROR(INDEX($A679:$Y679,MATCH(Lists!$J$4,$A$1:$Y$1,0)),"")&amp;"")),"")&lt;&gt;"",LOWER(IFERROR(IF(TRIM(IFERROR(INDEX($A679:$Y679,MATCH(Lists!$J$4,$A$1:$Y$1,0)),"")&amp;"")="0","",TRIM(IFERROR(INDEX($A679:$Y679,MATCH(Lists!$J$4,$A$1:$Y$1,0)),"")&amp;"")),"")),IF(IFERROR(IF(TRIM(IFERROR(INDEX($A679:$Y679,MATCH(Lists!$J$5,$A$1:$Y$1,0)),"")&amp;"")="0","",TRIM(IFERROR(INDEX($A679:$Y679,MATCH(Lists!$J$5,$A$1:$Y$1,0)),"")&amp;"")),"")&lt;&gt;"",IFERROR(IF(TRIM(IFERROR(INDEX($A679:$Y679,MATCH(Lists!$J$5,$A$1:$Y$1,0)),"")&amp;"")="0","",TRIM(IFERROR(INDEX($A679:$Y679,MATCH(Lists!$J$5,$A$1:$Y$1,0)),"")&amp;"")),""),"(unknown)")))</f>
        <v/>
      </c>
      <c r="AF679" s="22">
        <f>IF(AE679="","",IF(IFERROR(IF(TRIM(IFERROR(INDEX($A679:$Y679,MATCH(Lists!$J$6,$A$1:$Y$1,0)),"")&amp;"")="0","",TRIM(IFERROR(INDEX($A679:$Y679,MATCH(Lists!$J$6,$A$1:$Y$1,0)),"")&amp;"")),"")=Lists!$J$7,1,0))</f>
        <v/>
      </c>
      <c r="AG679" s="30">
        <f>IF(AE679="","",IFERROR(IF(ISNUMBER(IFERROR(INDEX($A679:$Y679,MATCH(Lists!$J$3,$A$1:$Y$1,0)),"")),INT(IFERROR(INDEX($A679:$Y679,MATCH(Lists!$J$3,$A$1:$Y$1,0)),"")),DATE(VALUE(LEFT(IFERROR(INDEX($A679:$Y679,MATCH(Lists!$J$3,$A$1:$Y$1,0)),""),4)),VALUE(MID(IFERROR(INDEX($A679:$Y679,MATCH(Lists!$J$3,$A$1:$Y$1,0)),""),6,2)),VALUE(MID(IFERROR(INDEX($A679:$Y679,MATCH(Lists!$J$3,$A$1:$Y$1,0)),""),9,2)))),""))</f>
        <v/>
      </c>
      <c r="AH679" s="22">
        <f>IF(AE679="",0,1)</f>
        <v/>
      </c>
    </row>
    <row r="680">
      <c r="Z680" s="28" t="n"/>
      <c r="AA680" s="23" t="n"/>
      <c r="AB680" s="23" t="n"/>
      <c r="AC680" s="31" t="n"/>
      <c r="AD680" s="28" t="n"/>
      <c r="AE680" s="22">
        <f>IF(COUNTA($A680:$Y680)=0,"",IF(IFERROR(IF(TRIM(IFERROR(INDEX($A680:$Y680,MATCH(Lists!$J$4,$A$1:$Y$1,0)),"")&amp;"")="0","",TRIM(IFERROR(INDEX($A680:$Y680,MATCH(Lists!$J$4,$A$1:$Y$1,0)),"")&amp;"")),"")&lt;&gt;"",LOWER(IFERROR(IF(TRIM(IFERROR(INDEX($A680:$Y680,MATCH(Lists!$J$4,$A$1:$Y$1,0)),"")&amp;"")="0","",TRIM(IFERROR(INDEX($A680:$Y680,MATCH(Lists!$J$4,$A$1:$Y$1,0)),"")&amp;"")),"")),IF(IFERROR(IF(TRIM(IFERROR(INDEX($A680:$Y680,MATCH(Lists!$J$5,$A$1:$Y$1,0)),"")&amp;"")="0","",TRIM(IFERROR(INDEX($A680:$Y680,MATCH(Lists!$J$5,$A$1:$Y$1,0)),"")&amp;"")),"")&lt;&gt;"",IFERROR(IF(TRIM(IFERROR(INDEX($A680:$Y680,MATCH(Lists!$J$5,$A$1:$Y$1,0)),"")&amp;"")="0","",TRIM(IFERROR(INDEX($A680:$Y680,MATCH(Lists!$J$5,$A$1:$Y$1,0)),"")&amp;"")),""),"(unknown)")))</f>
        <v/>
      </c>
      <c r="AF680" s="22">
        <f>IF(AE680="","",IF(IFERROR(IF(TRIM(IFERROR(INDEX($A680:$Y680,MATCH(Lists!$J$6,$A$1:$Y$1,0)),"")&amp;"")="0","",TRIM(IFERROR(INDEX($A680:$Y680,MATCH(Lists!$J$6,$A$1:$Y$1,0)),"")&amp;"")),"")=Lists!$J$7,1,0))</f>
        <v/>
      </c>
      <c r="AG680" s="30">
        <f>IF(AE680="","",IFERROR(IF(ISNUMBER(IFERROR(INDEX($A680:$Y680,MATCH(Lists!$J$3,$A$1:$Y$1,0)),"")),INT(IFERROR(INDEX($A680:$Y680,MATCH(Lists!$J$3,$A$1:$Y$1,0)),"")),DATE(VALUE(LEFT(IFERROR(INDEX($A680:$Y680,MATCH(Lists!$J$3,$A$1:$Y$1,0)),""),4)),VALUE(MID(IFERROR(INDEX($A680:$Y680,MATCH(Lists!$J$3,$A$1:$Y$1,0)),""),6,2)),VALUE(MID(IFERROR(INDEX($A680:$Y680,MATCH(Lists!$J$3,$A$1:$Y$1,0)),""),9,2)))),""))</f>
        <v/>
      </c>
      <c r="AH680" s="22">
        <f>IF(AE680="",0,1)</f>
        <v/>
      </c>
    </row>
    <row r="681">
      <c r="Z681" s="28" t="n"/>
      <c r="AA681" s="23" t="n"/>
      <c r="AB681" s="23" t="n"/>
      <c r="AC681" s="31" t="n"/>
      <c r="AD681" s="28" t="n"/>
      <c r="AE681" s="22">
        <f>IF(COUNTA($A681:$Y681)=0,"",IF(IFERROR(IF(TRIM(IFERROR(INDEX($A681:$Y681,MATCH(Lists!$J$4,$A$1:$Y$1,0)),"")&amp;"")="0","",TRIM(IFERROR(INDEX($A681:$Y681,MATCH(Lists!$J$4,$A$1:$Y$1,0)),"")&amp;"")),"")&lt;&gt;"",LOWER(IFERROR(IF(TRIM(IFERROR(INDEX($A681:$Y681,MATCH(Lists!$J$4,$A$1:$Y$1,0)),"")&amp;"")="0","",TRIM(IFERROR(INDEX($A681:$Y681,MATCH(Lists!$J$4,$A$1:$Y$1,0)),"")&amp;"")),"")),IF(IFERROR(IF(TRIM(IFERROR(INDEX($A681:$Y681,MATCH(Lists!$J$5,$A$1:$Y$1,0)),"")&amp;"")="0","",TRIM(IFERROR(INDEX($A681:$Y681,MATCH(Lists!$J$5,$A$1:$Y$1,0)),"")&amp;"")),"")&lt;&gt;"",IFERROR(IF(TRIM(IFERROR(INDEX($A681:$Y681,MATCH(Lists!$J$5,$A$1:$Y$1,0)),"")&amp;"")="0","",TRIM(IFERROR(INDEX($A681:$Y681,MATCH(Lists!$J$5,$A$1:$Y$1,0)),"")&amp;"")),""),"(unknown)")))</f>
        <v/>
      </c>
      <c r="AF681" s="22">
        <f>IF(AE681="","",IF(IFERROR(IF(TRIM(IFERROR(INDEX($A681:$Y681,MATCH(Lists!$J$6,$A$1:$Y$1,0)),"")&amp;"")="0","",TRIM(IFERROR(INDEX($A681:$Y681,MATCH(Lists!$J$6,$A$1:$Y$1,0)),"")&amp;"")),"")=Lists!$J$7,1,0))</f>
        <v/>
      </c>
      <c r="AG681" s="30">
        <f>IF(AE681="","",IFERROR(IF(ISNUMBER(IFERROR(INDEX($A681:$Y681,MATCH(Lists!$J$3,$A$1:$Y$1,0)),"")),INT(IFERROR(INDEX($A681:$Y681,MATCH(Lists!$J$3,$A$1:$Y$1,0)),"")),DATE(VALUE(LEFT(IFERROR(INDEX($A681:$Y681,MATCH(Lists!$J$3,$A$1:$Y$1,0)),""),4)),VALUE(MID(IFERROR(INDEX($A681:$Y681,MATCH(Lists!$J$3,$A$1:$Y$1,0)),""),6,2)),VALUE(MID(IFERROR(INDEX($A681:$Y681,MATCH(Lists!$J$3,$A$1:$Y$1,0)),""),9,2)))),""))</f>
        <v/>
      </c>
      <c r="AH681" s="22">
        <f>IF(AE681="",0,1)</f>
        <v/>
      </c>
    </row>
    <row r="682">
      <c r="Z682" s="28" t="n"/>
      <c r="AA682" s="23" t="n"/>
      <c r="AB682" s="23" t="n"/>
      <c r="AC682" s="31" t="n"/>
      <c r="AD682" s="28" t="n"/>
      <c r="AE682" s="22">
        <f>IF(COUNTA($A682:$Y682)=0,"",IF(IFERROR(IF(TRIM(IFERROR(INDEX($A682:$Y682,MATCH(Lists!$J$4,$A$1:$Y$1,0)),"")&amp;"")="0","",TRIM(IFERROR(INDEX($A682:$Y682,MATCH(Lists!$J$4,$A$1:$Y$1,0)),"")&amp;"")),"")&lt;&gt;"",LOWER(IFERROR(IF(TRIM(IFERROR(INDEX($A682:$Y682,MATCH(Lists!$J$4,$A$1:$Y$1,0)),"")&amp;"")="0","",TRIM(IFERROR(INDEX($A682:$Y682,MATCH(Lists!$J$4,$A$1:$Y$1,0)),"")&amp;"")),"")),IF(IFERROR(IF(TRIM(IFERROR(INDEX($A682:$Y682,MATCH(Lists!$J$5,$A$1:$Y$1,0)),"")&amp;"")="0","",TRIM(IFERROR(INDEX($A682:$Y682,MATCH(Lists!$J$5,$A$1:$Y$1,0)),"")&amp;"")),"")&lt;&gt;"",IFERROR(IF(TRIM(IFERROR(INDEX($A682:$Y682,MATCH(Lists!$J$5,$A$1:$Y$1,0)),"")&amp;"")="0","",TRIM(IFERROR(INDEX($A682:$Y682,MATCH(Lists!$J$5,$A$1:$Y$1,0)),"")&amp;"")),""),"(unknown)")))</f>
        <v/>
      </c>
      <c r="AF682" s="22">
        <f>IF(AE682="","",IF(IFERROR(IF(TRIM(IFERROR(INDEX($A682:$Y682,MATCH(Lists!$J$6,$A$1:$Y$1,0)),"")&amp;"")="0","",TRIM(IFERROR(INDEX($A682:$Y682,MATCH(Lists!$J$6,$A$1:$Y$1,0)),"")&amp;"")),"")=Lists!$J$7,1,0))</f>
        <v/>
      </c>
      <c r="AG682" s="30">
        <f>IF(AE682="","",IFERROR(IF(ISNUMBER(IFERROR(INDEX($A682:$Y682,MATCH(Lists!$J$3,$A$1:$Y$1,0)),"")),INT(IFERROR(INDEX($A682:$Y682,MATCH(Lists!$J$3,$A$1:$Y$1,0)),"")),DATE(VALUE(LEFT(IFERROR(INDEX($A682:$Y682,MATCH(Lists!$J$3,$A$1:$Y$1,0)),""),4)),VALUE(MID(IFERROR(INDEX($A682:$Y682,MATCH(Lists!$J$3,$A$1:$Y$1,0)),""),6,2)),VALUE(MID(IFERROR(INDEX($A682:$Y682,MATCH(Lists!$J$3,$A$1:$Y$1,0)),""),9,2)))),""))</f>
        <v/>
      </c>
      <c r="AH682" s="22">
        <f>IF(AE682="",0,1)</f>
        <v/>
      </c>
    </row>
    <row r="683">
      <c r="Z683" s="28" t="n"/>
      <c r="AA683" s="23" t="n"/>
      <c r="AB683" s="23" t="n"/>
      <c r="AC683" s="31" t="n"/>
      <c r="AD683" s="28" t="n"/>
      <c r="AE683" s="22">
        <f>IF(COUNTA($A683:$Y683)=0,"",IF(IFERROR(IF(TRIM(IFERROR(INDEX($A683:$Y683,MATCH(Lists!$J$4,$A$1:$Y$1,0)),"")&amp;"")="0","",TRIM(IFERROR(INDEX($A683:$Y683,MATCH(Lists!$J$4,$A$1:$Y$1,0)),"")&amp;"")),"")&lt;&gt;"",LOWER(IFERROR(IF(TRIM(IFERROR(INDEX($A683:$Y683,MATCH(Lists!$J$4,$A$1:$Y$1,0)),"")&amp;"")="0","",TRIM(IFERROR(INDEX($A683:$Y683,MATCH(Lists!$J$4,$A$1:$Y$1,0)),"")&amp;"")),"")),IF(IFERROR(IF(TRIM(IFERROR(INDEX($A683:$Y683,MATCH(Lists!$J$5,$A$1:$Y$1,0)),"")&amp;"")="0","",TRIM(IFERROR(INDEX($A683:$Y683,MATCH(Lists!$J$5,$A$1:$Y$1,0)),"")&amp;"")),"")&lt;&gt;"",IFERROR(IF(TRIM(IFERROR(INDEX($A683:$Y683,MATCH(Lists!$J$5,$A$1:$Y$1,0)),"")&amp;"")="0","",TRIM(IFERROR(INDEX($A683:$Y683,MATCH(Lists!$J$5,$A$1:$Y$1,0)),"")&amp;"")),""),"(unknown)")))</f>
        <v/>
      </c>
      <c r="AF683" s="22">
        <f>IF(AE683="","",IF(IFERROR(IF(TRIM(IFERROR(INDEX($A683:$Y683,MATCH(Lists!$J$6,$A$1:$Y$1,0)),"")&amp;"")="0","",TRIM(IFERROR(INDEX($A683:$Y683,MATCH(Lists!$J$6,$A$1:$Y$1,0)),"")&amp;"")),"")=Lists!$J$7,1,0))</f>
        <v/>
      </c>
      <c r="AG683" s="30">
        <f>IF(AE683="","",IFERROR(IF(ISNUMBER(IFERROR(INDEX($A683:$Y683,MATCH(Lists!$J$3,$A$1:$Y$1,0)),"")),INT(IFERROR(INDEX($A683:$Y683,MATCH(Lists!$J$3,$A$1:$Y$1,0)),"")),DATE(VALUE(LEFT(IFERROR(INDEX($A683:$Y683,MATCH(Lists!$J$3,$A$1:$Y$1,0)),""),4)),VALUE(MID(IFERROR(INDEX($A683:$Y683,MATCH(Lists!$J$3,$A$1:$Y$1,0)),""),6,2)),VALUE(MID(IFERROR(INDEX($A683:$Y683,MATCH(Lists!$J$3,$A$1:$Y$1,0)),""),9,2)))),""))</f>
        <v/>
      </c>
      <c r="AH683" s="22">
        <f>IF(AE683="",0,1)</f>
        <v/>
      </c>
    </row>
    <row r="684">
      <c r="Z684" s="28" t="n"/>
      <c r="AA684" s="23" t="n"/>
      <c r="AB684" s="23" t="n"/>
      <c r="AC684" s="31" t="n"/>
      <c r="AD684" s="28" t="n"/>
      <c r="AE684" s="22">
        <f>IF(COUNTA($A684:$Y684)=0,"",IF(IFERROR(IF(TRIM(IFERROR(INDEX($A684:$Y684,MATCH(Lists!$J$4,$A$1:$Y$1,0)),"")&amp;"")="0","",TRIM(IFERROR(INDEX($A684:$Y684,MATCH(Lists!$J$4,$A$1:$Y$1,0)),"")&amp;"")),"")&lt;&gt;"",LOWER(IFERROR(IF(TRIM(IFERROR(INDEX($A684:$Y684,MATCH(Lists!$J$4,$A$1:$Y$1,0)),"")&amp;"")="0","",TRIM(IFERROR(INDEX($A684:$Y684,MATCH(Lists!$J$4,$A$1:$Y$1,0)),"")&amp;"")),"")),IF(IFERROR(IF(TRIM(IFERROR(INDEX($A684:$Y684,MATCH(Lists!$J$5,$A$1:$Y$1,0)),"")&amp;"")="0","",TRIM(IFERROR(INDEX($A684:$Y684,MATCH(Lists!$J$5,$A$1:$Y$1,0)),"")&amp;"")),"")&lt;&gt;"",IFERROR(IF(TRIM(IFERROR(INDEX($A684:$Y684,MATCH(Lists!$J$5,$A$1:$Y$1,0)),"")&amp;"")="0","",TRIM(IFERROR(INDEX($A684:$Y684,MATCH(Lists!$J$5,$A$1:$Y$1,0)),"")&amp;"")),""),"(unknown)")))</f>
        <v/>
      </c>
      <c r="AF684" s="22">
        <f>IF(AE684="","",IF(IFERROR(IF(TRIM(IFERROR(INDEX($A684:$Y684,MATCH(Lists!$J$6,$A$1:$Y$1,0)),"")&amp;"")="0","",TRIM(IFERROR(INDEX($A684:$Y684,MATCH(Lists!$J$6,$A$1:$Y$1,0)),"")&amp;"")),"")=Lists!$J$7,1,0))</f>
        <v/>
      </c>
      <c r="AG684" s="30">
        <f>IF(AE684="","",IFERROR(IF(ISNUMBER(IFERROR(INDEX($A684:$Y684,MATCH(Lists!$J$3,$A$1:$Y$1,0)),"")),INT(IFERROR(INDEX($A684:$Y684,MATCH(Lists!$J$3,$A$1:$Y$1,0)),"")),DATE(VALUE(LEFT(IFERROR(INDEX($A684:$Y684,MATCH(Lists!$J$3,$A$1:$Y$1,0)),""),4)),VALUE(MID(IFERROR(INDEX($A684:$Y684,MATCH(Lists!$J$3,$A$1:$Y$1,0)),""),6,2)),VALUE(MID(IFERROR(INDEX($A684:$Y684,MATCH(Lists!$J$3,$A$1:$Y$1,0)),""),9,2)))),""))</f>
        <v/>
      </c>
      <c r="AH684" s="22">
        <f>IF(AE684="",0,1)</f>
        <v/>
      </c>
    </row>
    <row r="685">
      <c r="Z685" s="28" t="n"/>
      <c r="AA685" s="23" t="n"/>
      <c r="AB685" s="23" t="n"/>
      <c r="AC685" s="31" t="n"/>
      <c r="AD685" s="28" t="n"/>
      <c r="AE685" s="22">
        <f>IF(COUNTA($A685:$Y685)=0,"",IF(IFERROR(IF(TRIM(IFERROR(INDEX($A685:$Y685,MATCH(Lists!$J$4,$A$1:$Y$1,0)),"")&amp;"")="0","",TRIM(IFERROR(INDEX($A685:$Y685,MATCH(Lists!$J$4,$A$1:$Y$1,0)),"")&amp;"")),"")&lt;&gt;"",LOWER(IFERROR(IF(TRIM(IFERROR(INDEX($A685:$Y685,MATCH(Lists!$J$4,$A$1:$Y$1,0)),"")&amp;"")="0","",TRIM(IFERROR(INDEX($A685:$Y685,MATCH(Lists!$J$4,$A$1:$Y$1,0)),"")&amp;"")),"")),IF(IFERROR(IF(TRIM(IFERROR(INDEX($A685:$Y685,MATCH(Lists!$J$5,$A$1:$Y$1,0)),"")&amp;"")="0","",TRIM(IFERROR(INDEX($A685:$Y685,MATCH(Lists!$J$5,$A$1:$Y$1,0)),"")&amp;"")),"")&lt;&gt;"",IFERROR(IF(TRIM(IFERROR(INDEX($A685:$Y685,MATCH(Lists!$J$5,$A$1:$Y$1,0)),"")&amp;"")="0","",TRIM(IFERROR(INDEX($A685:$Y685,MATCH(Lists!$J$5,$A$1:$Y$1,0)),"")&amp;"")),""),"(unknown)")))</f>
        <v/>
      </c>
      <c r="AF685" s="22">
        <f>IF(AE685="","",IF(IFERROR(IF(TRIM(IFERROR(INDEX($A685:$Y685,MATCH(Lists!$J$6,$A$1:$Y$1,0)),"")&amp;"")="0","",TRIM(IFERROR(INDEX($A685:$Y685,MATCH(Lists!$J$6,$A$1:$Y$1,0)),"")&amp;"")),"")=Lists!$J$7,1,0))</f>
        <v/>
      </c>
      <c r="AG685" s="30">
        <f>IF(AE685="","",IFERROR(IF(ISNUMBER(IFERROR(INDEX($A685:$Y685,MATCH(Lists!$J$3,$A$1:$Y$1,0)),"")),INT(IFERROR(INDEX($A685:$Y685,MATCH(Lists!$J$3,$A$1:$Y$1,0)),"")),DATE(VALUE(LEFT(IFERROR(INDEX($A685:$Y685,MATCH(Lists!$J$3,$A$1:$Y$1,0)),""),4)),VALUE(MID(IFERROR(INDEX($A685:$Y685,MATCH(Lists!$J$3,$A$1:$Y$1,0)),""),6,2)),VALUE(MID(IFERROR(INDEX($A685:$Y685,MATCH(Lists!$J$3,$A$1:$Y$1,0)),""),9,2)))),""))</f>
        <v/>
      </c>
      <c r="AH685" s="22">
        <f>IF(AE685="",0,1)</f>
        <v/>
      </c>
    </row>
    <row r="686">
      <c r="Z686" s="28" t="n"/>
      <c r="AA686" s="23" t="n"/>
      <c r="AB686" s="23" t="n"/>
      <c r="AC686" s="31" t="n"/>
      <c r="AD686" s="28" t="n"/>
      <c r="AE686" s="22">
        <f>IF(COUNTA($A686:$Y686)=0,"",IF(IFERROR(IF(TRIM(IFERROR(INDEX($A686:$Y686,MATCH(Lists!$J$4,$A$1:$Y$1,0)),"")&amp;"")="0","",TRIM(IFERROR(INDEX($A686:$Y686,MATCH(Lists!$J$4,$A$1:$Y$1,0)),"")&amp;"")),"")&lt;&gt;"",LOWER(IFERROR(IF(TRIM(IFERROR(INDEX($A686:$Y686,MATCH(Lists!$J$4,$A$1:$Y$1,0)),"")&amp;"")="0","",TRIM(IFERROR(INDEX($A686:$Y686,MATCH(Lists!$J$4,$A$1:$Y$1,0)),"")&amp;"")),"")),IF(IFERROR(IF(TRIM(IFERROR(INDEX($A686:$Y686,MATCH(Lists!$J$5,$A$1:$Y$1,0)),"")&amp;"")="0","",TRIM(IFERROR(INDEX($A686:$Y686,MATCH(Lists!$J$5,$A$1:$Y$1,0)),"")&amp;"")),"")&lt;&gt;"",IFERROR(IF(TRIM(IFERROR(INDEX($A686:$Y686,MATCH(Lists!$J$5,$A$1:$Y$1,0)),"")&amp;"")="0","",TRIM(IFERROR(INDEX($A686:$Y686,MATCH(Lists!$J$5,$A$1:$Y$1,0)),"")&amp;"")),""),"(unknown)")))</f>
        <v/>
      </c>
      <c r="AF686" s="22">
        <f>IF(AE686="","",IF(IFERROR(IF(TRIM(IFERROR(INDEX($A686:$Y686,MATCH(Lists!$J$6,$A$1:$Y$1,0)),"")&amp;"")="0","",TRIM(IFERROR(INDEX($A686:$Y686,MATCH(Lists!$J$6,$A$1:$Y$1,0)),"")&amp;"")),"")=Lists!$J$7,1,0))</f>
        <v/>
      </c>
      <c r="AG686" s="30">
        <f>IF(AE686="","",IFERROR(IF(ISNUMBER(IFERROR(INDEX($A686:$Y686,MATCH(Lists!$J$3,$A$1:$Y$1,0)),"")),INT(IFERROR(INDEX($A686:$Y686,MATCH(Lists!$J$3,$A$1:$Y$1,0)),"")),DATE(VALUE(LEFT(IFERROR(INDEX($A686:$Y686,MATCH(Lists!$J$3,$A$1:$Y$1,0)),""),4)),VALUE(MID(IFERROR(INDEX($A686:$Y686,MATCH(Lists!$J$3,$A$1:$Y$1,0)),""),6,2)),VALUE(MID(IFERROR(INDEX($A686:$Y686,MATCH(Lists!$J$3,$A$1:$Y$1,0)),""),9,2)))),""))</f>
        <v/>
      </c>
      <c r="AH686" s="22">
        <f>IF(AE686="",0,1)</f>
        <v/>
      </c>
    </row>
    <row r="687">
      <c r="Z687" s="28" t="n"/>
      <c r="AA687" s="23" t="n"/>
      <c r="AB687" s="23" t="n"/>
      <c r="AC687" s="31" t="n"/>
      <c r="AD687" s="28" t="n"/>
      <c r="AE687" s="22">
        <f>IF(COUNTA($A687:$Y687)=0,"",IF(IFERROR(IF(TRIM(IFERROR(INDEX($A687:$Y687,MATCH(Lists!$J$4,$A$1:$Y$1,0)),"")&amp;"")="0","",TRIM(IFERROR(INDEX($A687:$Y687,MATCH(Lists!$J$4,$A$1:$Y$1,0)),"")&amp;"")),"")&lt;&gt;"",LOWER(IFERROR(IF(TRIM(IFERROR(INDEX($A687:$Y687,MATCH(Lists!$J$4,$A$1:$Y$1,0)),"")&amp;"")="0","",TRIM(IFERROR(INDEX($A687:$Y687,MATCH(Lists!$J$4,$A$1:$Y$1,0)),"")&amp;"")),"")),IF(IFERROR(IF(TRIM(IFERROR(INDEX($A687:$Y687,MATCH(Lists!$J$5,$A$1:$Y$1,0)),"")&amp;"")="0","",TRIM(IFERROR(INDEX($A687:$Y687,MATCH(Lists!$J$5,$A$1:$Y$1,0)),"")&amp;"")),"")&lt;&gt;"",IFERROR(IF(TRIM(IFERROR(INDEX($A687:$Y687,MATCH(Lists!$J$5,$A$1:$Y$1,0)),"")&amp;"")="0","",TRIM(IFERROR(INDEX($A687:$Y687,MATCH(Lists!$J$5,$A$1:$Y$1,0)),"")&amp;"")),""),"(unknown)")))</f>
        <v/>
      </c>
      <c r="AF687" s="22">
        <f>IF(AE687="","",IF(IFERROR(IF(TRIM(IFERROR(INDEX($A687:$Y687,MATCH(Lists!$J$6,$A$1:$Y$1,0)),"")&amp;"")="0","",TRIM(IFERROR(INDEX($A687:$Y687,MATCH(Lists!$J$6,$A$1:$Y$1,0)),"")&amp;"")),"")=Lists!$J$7,1,0))</f>
        <v/>
      </c>
      <c r="AG687" s="30">
        <f>IF(AE687="","",IFERROR(IF(ISNUMBER(IFERROR(INDEX($A687:$Y687,MATCH(Lists!$J$3,$A$1:$Y$1,0)),"")),INT(IFERROR(INDEX($A687:$Y687,MATCH(Lists!$J$3,$A$1:$Y$1,0)),"")),DATE(VALUE(LEFT(IFERROR(INDEX($A687:$Y687,MATCH(Lists!$J$3,$A$1:$Y$1,0)),""),4)),VALUE(MID(IFERROR(INDEX($A687:$Y687,MATCH(Lists!$J$3,$A$1:$Y$1,0)),""),6,2)),VALUE(MID(IFERROR(INDEX($A687:$Y687,MATCH(Lists!$J$3,$A$1:$Y$1,0)),""),9,2)))),""))</f>
        <v/>
      </c>
      <c r="AH687" s="22">
        <f>IF(AE687="",0,1)</f>
        <v/>
      </c>
    </row>
    <row r="688">
      <c r="Z688" s="28" t="n"/>
      <c r="AA688" s="23" t="n"/>
      <c r="AB688" s="23" t="n"/>
      <c r="AC688" s="31" t="n"/>
      <c r="AD688" s="28" t="n"/>
      <c r="AE688" s="22">
        <f>IF(COUNTA($A688:$Y688)=0,"",IF(IFERROR(IF(TRIM(IFERROR(INDEX($A688:$Y688,MATCH(Lists!$J$4,$A$1:$Y$1,0)),"")&amp;"")="0","",TRIM(IFERROR(INDEX($A688:$Y688,MATCH(Lists!$J$4,$A$1:$Y$1,0)),"")&amp;"")),"")&lt;&gt;"",LOWER(IFERROR(IF(TRIM(IFERROR(INDEX($A688:$Y688,MATCH(Lists!$J$4,$A$1:$Y$1,0)),"")&amp;"")="0","",TRIM(IFERROR(INDEX($A688:$Y688,MATCH(Lists!$J$4,$A$1:$Y$1,0)),"")&amp;"")),"")),IF(IFERROR(IF(TRIM(IFERROR(INDEX($A688:$Y688,MATCH(Lists!$J$5,$A$1:$Y$1,0)),"")&amp;"")="0","",TRIM(IFERROR(INDEX($A688:$Y688,MATCH(Lists!$J$5,$A$1:$Y$1,0)),"")&amp;"")),"")&lt;&gt;"",IFERROR(IF(TRIM(IFERROR(INDEX($A688:$Y688,MATCH(Lists!$J$5,$A$1:$Y$1,0)),"")&amp;"")="0","",TRIM(IFERROR(INDEX($A688:$Y688,MATCH(Lists!$J$5,$A$1:$Y$1,0)),"")&amp;"")),""),"(unknown)")))</f>
        <v/>
      </c>
      <c r="AF688" s="22">
        <f>IF(AE688="","",IF(IFERROR(IF(TRIM(IFERROR(INDEX($A688:$Y688,MATCH(Lists!$J$6,$A$1:$Y$1,0)),"")&amp;"")="0","",TRIM(IFERROR(INDEX($A688:$Y688,MATCH(Lists!$J$6,$A$1:$Y$1,0)),"")&amp;"")),"")=Lists!$J$7,1,0))</f>
        <v/>
      </c>
      <c r="AG688" s="30">
        <f>IF(AE688="","",IFERROR(IF(ISNUMBER(IFERROR(INDEX($A688:$Y688,MATCH(Lists!$J$3,$A$1:$Y$1,0)),"")),INT(IFERROR(INDEX($A688:$Y688,MATCH(Lists!$J$3,$A$1:$Y$1,0)),"")),DATE(VALUE(LEFT(IFERROR(INDEX($A688:$Y688,MATCH(Lists!$J$3,$A$1:$Y$1,0)),""),4)),VALUE(MID(IFERROR(INDEX($A688:$Y688,MATCH(Lists!$J$3,$A$1:$Y$1,0)),""),6,2)),VALUE(MID(IFERROR(INDEX($A688:$Y688,MATCH(Lists!$J$3,$A$1:$Y$1,0)),""),9,2)))),""))</f>
        <v/>
      </c>
      <c r="AH688" s="22">
        <f>IF(AE688="",0,1)</f>
        <v/>
      </c>
    </row>
    <row r="689">
      <c r="Z689" s="28" t="n"/>
      <c r="AA689" s="23" t="n"/>
      <c r="AB689" s="23" t="n"/>
      <c r="AC689" s="31" t="n"/>
      <c r="AD689" s="28" t="n"/>
      <c r="AE689" s="22">
        <f>IF(COUNTA($A689:$Y689)=0,"",IF(IFERROR(IF(TRIM(IFERROR(INDEX($A689:$Y689,MATCH(Lists!$J$4,$A$1:$Y$1,0)),"")&amp;"")="0","",TRIM(IFERROR(INDEX($A689:$Y689,MATCH(Lists!$J$4,$A$1:$Y$1,0)),"")&amp;"")),"")&lt;&gt;"",LOWER(IFERROR(IF(TRIM(IFERROR(INDEX($A689:$Y689,MATCH(Lists!$J$4,$A$1:$Y$1,0)),"")&amp;"")="0","",TRIM(IFERROR(INDEX($A689:$Y689,MATCH(Lists!$J$4,$A$1:$Y$1,0)),"")&amp;"")),"")),IF(IFERROR(IF(TRIM(IFERROR(INDEX($A689:$Y689,MATCH(Lists!$J$5,$A$1:$Y$1,0)),"")&amp;"")="0","",TRIM(IFERROR(INDEX($A689:$Y689,MATCH(Lists!$J$5,$A$1:$Y$1,0)),"")&amp;"")),"")&lt;&gt;"",IFERROR(IF(TRIM(IFERROR(INDEX($A689:$Y689,MATCH(Lists!$J$5,$A$1:$Y$1,0)),"")&amp;"")="0","",TRIM(IFERROR(INDEX($A689:$Y689,MATCH(Lists!$J$5,$A$1:$Y$1,0)),"")&amp;"")),""),"(unknown)")))</f>
        <v/>
      </c>
      <c r="AF689" s="22">
        <f>IF(AE689="","",IF(IFERROR(IF(TRIM(IFERROR(INDEX($A689:$Y689,MATCH(Lists!$J$6,$A$1:$Y$1,0)),"")&amp;"")="0","",TRIM(IFERROR(INDEX($A689:$Y689,MATCH(Lists!$J$6,$A$1:$Y$1,0)),"")&amp;"")),"")=Lists!$J$7,1,0))</f>
        <v/>
      </c>
      <c r="AG689" s="30">
        <f>IF(AE689="","",IFERROR(IF(ISNUMBER(IFERROR(INDEX($A689:$Y689,MATCH(Lists!$J$3,$A$1:$Y$1,0)),"")),INT(IFERROR(INDEX($A689:$Y689,MATCH(Lists!$J$3,$A$1:$Y$1,0)),"")),DATE(VALUE(LEFT(IFERROR(INDEX($A689:$Y689,MATCH(Lists!$J$3,$A$1:$Y$1,0)),""),4)),VALUE(MID(IFERROR(INDEX($A689:$Y689,MATCH(Lists!$J$3,$A$1:$Y$1,0)),""),6,2)),VALUE(MID(IFERROR(INDEX($A689:$Y689,MATCH(Lists!$J$3,$A$1:$Y$1,0)),""),9,2)))),""))</f>
        <v/>
      </c>
      <c r="AH689" s="22">
        <f>IF(AE689="",0,1)</f>
        <v/>
      </c>
    </row>
    <row r="690">
      <c r="Z690" s="28" t="n"/>
      <c r="AA690" s="23" t="n"/>
      <c r="AB690" s="23" t="n"/>
      <c r="AC690" s="31" t="n"/>
      <c r="AD690" s="28" t="n"/>
      <c r="AE690" s="22">
        <f>IF(COUNTA($A690:$Y690)=0,"",IF(IFERROR(IF(TRIM(IFERROR(INDEX($A690:$Y690,MATCH(Lists!$J$4,$A$1:$Y$1,0)),"")&amp;"")="0","",TRIM(IFERROR(INDEX($A690:$Y690,MATCH(Lists!$J$4,$A$1:$Y$1,0)),"")&amp;"")),"")&lt;&gt;"",LOWER(IFERROR(IF(TRIM(IFERROR(INDEX($A690:$Y690,MATCH(Lists!$J$4,$A$1:$Y$1,0)),"")&amp;"")="0","",TRIM(IFERROR(INDEX($A690:$Y690,MATCH(Lists!$J$4,$A$1:$Y$1,0)),"")&amp;"")),"")),IF(IFERROR(IF(TRIM(IFERROR(INDEX($A690:$Y690,MATCH(Lists!$J$5,$A$1:$Y$1,0)),"")&amp;"")="0","",TRIM(IFERROR(INDEX($A690:$Y690,MATCH(Lists!$J$5,$A$1:$Y$1,0)),"")&amp;"")),"")&lt;&gt;"",IFERROR(IF(TRIM(IFERROR(INDEX($A690:$Y690,MATCH(Lists!$J$5,$A$1:$Y$1,0)),"")&amp;"")="0","",TRIM(IFERROR(INDEX($A690:$Y690,MATCH(Lists!$J$5,$A$1:$Y$1,0)),"")&amp;"")),""),"(unknown)")))</f>
        <v/>
      </c>
      <c r="AF690" s="22">
        <f>IF(AE690="","",IF(IFERROR(IF(TRIM(IFERROR(INDEX($A690:$Y690,MATCH(Lists!$J$6,$A$1:$Y$1,0)),"")&amp;"")="0","",TRIM(IFERROR(INDEX($A690:$Y690,MATCH(Lists!$J$6,$A$1:$Y$1,0)),"")&amp;"")),"")=Lists!$J$7,1,0))</f>
        <v/>
      </c>
      <c r="AG690" s="30">
        <f>IF(AE690="","",IFERROR(IF(ISNUMBER(IFERROR(INDEX($A690:$Y690,MATCH(Lists!$J$3,$A$1:$Y$1,0)),"")),INT(IFERROR(INDEX($A690:$Y690,MATCH(Lists!$J$3,$A$1:$Y$1,0)),"")),DATE(VALUE(LEFT(IFERROR(INDEX($A690:$Y690,MATCH(Lists!$J$3,$A$1:$Y$1,0)),""),4)),VALUE(MID(IFERROR(INDEX($A690:$Y690,MATCH(Lists!$J$3,$A$1:$Y$1,0)),""),6,2)),VALUE(MID(IFERROR(INDEX($A690:$Y690,MATCH(Lists!$J$3,$A$1:$Y$1,0)),""),9,2)))),""))</f>
        <v/>
      </c>
      <c r="AH690" s="22">
        <f>IF(AE690="",0,1)</f>
        <v/>
      </c>
    </row>
    <row r="691">
      <c r="Z691" s="28" t="n"/>
      <c r="AA691" s="23" t="n"/>
      <c r="AB691" s="23" t="n"/>
      <c r="AC691" s="31" t="n"/>
      <c r="AD691" s="28" t="n"/>
      <c r="AE691" s="22">
        <f>IF(COUNTA($A691:$Y691)=0,"",IF(IFERROR(IF(TRIM(IFERROR(INDEX($A691:$Y691,MATCH(Lists!$J$4,$A$1:$Y$1,0)),"")&amp;"")="0","",TRIM(IFERROR(INDEX($A691:$Y691,MATCH(Lists!$J$4,$A$1:$Y$1,0)),"")&amp;"")),"")&lt;&gt;"",LOWER(IFERROR(IF(TRIM(IFERROR(INDEX($A691:$Y691,MATCH(Lists!$J$4,$A$1:$Y$1,0)),"")&amp;"")="0","",TRIM(IFERROR(INDEX($A691:$Y691,MATCH(Lists!$J$4,$A$1:$Y$1,0)),"")&amp;"")),"")),IF(IFERROR(IF(TRIM(IFERROR(INDEX($A691:$Y691,MATCH(Lists!$J$5,$A$1:$Y$1,0)),"")&amp;"")="0","",TRIM(IFERROR(INDEX($A691:$Y691,MATCH(Lists!$J$5,$A$1:$Y$1,0)),"")&amp;"")),"")&lt;&gt;"",IFERROR(IF(TRIM(IFERROR(INDEX($A691:$Y691,MATCH(Lists!$J$5,$A$1:$Y$1,0)),"")&amp;"")="0","",TRIM(IFERROR(INDEX($A691:$Y691,MATCH(Lists!$J$5,$A$1:$Y$1,0)),"")&amp;"")),""),"(unknown)")))</f>
        <v/>
      </c>
      <c r="AF691" s="22">
        <f>IF(AE691="","",IF(IFERROR(IF(TRIM(IFERROR(INDEX($A691:$Y691,MATCH(Lists!$J$6,$A$1:$Y$1,0)),"")&amp;"")="0","",TRIM(IFERROR(INDEX($A691:$Y691,MATCH(Lists!$J$6,$A$1:$Y$1,0)),"")&amp;"")),"")=Lists!$J$7,1,0))</f>
        <v/>
      </c>
      <c r="AG691" s="30">
        <f>IF(AE691="","",IFERROR(IF(ISNUMBER(IFERROR(INDEX($A691:$Y691,MATCH(Lists!$J$3,$A$1:$Y$1,0)),"")),INT(IFERROR(INDEX($A691:$Y691,MATCH(Lists!$J$3,$A$1:$Y$1,0)),"")),DATE(VALUE(LEFT(IFERROR(INDEX($A691:$Y691,MATCH(Lists!$J$3,$A$1:$Y$1,0)),""),4)),VALUE(MID(IFERROR(INDEX($A691:$Y691,MATCH(Lists!$J$3,$A$1:$Y$1,0)),""),6,2)),VALUE(MID(IFERROR(INDEX($A691:$Y691,MATCH(Lists!$J$3,$A$1:$Y$1,0)),""),9,2)))),""))</f>
        <v/>
      </c>
      <c r="AH691" s="22">
        <f>IF(AE691="",0,1)</f>
        <v/>
      </c>
    </row>
    <row r="692">
      <c r="Z692" s="28" t="n"/>
      <c r="AA692" s="23" t="n"/>
      <c r="AB692" s="23" t="n"/>
      <c r="AC692" s="31" t="n"/>
      <c r="AD692" s="28" t="n"/>
      <c r="AE692" s="22">
        <f>IF(COUNTA($A692:$Y692)=0,"",IF(IFERROR(IF(TRIM(IFERROR(INDEX($A692:$Y692,MATCH(Lists!$J$4,$A$1:$Y$1,0)),"")&amp;"")="0","",TRIM(IFERROR(INDEX($A692:$Y692,MATCH(Lists!$J$4,$A$1:$Y$1,0)),"")&amp;"")),"")&lt;&gt;"",LOWER(IFERROR(IF(TRIM(IFERROR(INDEX($A692:$Y692,MATCH(Lists!$J$4,$A$1:$Y$1,0)),"")&amp;"")="0","",TRIM(IFERROR(INDEX($A692:$Y692,MATCH(Lists!$J$4,$A$1:$Y$1,0)),"")&amp;"")),"")),IF(IFERROR(IF(TRIM(IFERROR(INDEX($A692:$Y692,MATCH(Lists!$J$5,$A$1:$Y$1,0)),"")&amp;"")="0","",TRIM(IFERROR(INDEX($A692:$Y692,MATCH(Lists!$J$5,$A$1:$Y$1,0)),"")&amp;"")),"")&lt;&gt;"",IFERROR(IF(TRIM(IFERROR(INDEX($A692:$Y692,MATCH(Lists!$J$5,$A$1:$Y$1,0)),"")&amp;"")="0","",TRIM(IFERROR(INDEX($A692:$Y692,MATCH(Lists!$J$5,$A$1:$Y$1,0)),"")&amp;"")),""),"(unknown)")))</f>
        <v/>
      </c>
      <c r="AF692" s="22">
        <f>IF(AE692="","",IF(IFERROR(IF(TRIM(IFERROR(INDEX($A692:$Y692,MATCH(Lists!$J$6,$A$1:$Y$1,0)),"")&amp;"")="0","",TRIM(IFERROR(INDEX($A692:$Y692,MATCH(Lists!$J$6,$A$1:$Y$1,0)),"")&amp;"")),"")=Lists!$J$7,1,0))</f>
        <v/>
      </c>
      <c r="AG692" s="30">
        <f>IF(AE692="","",IFERROR(IF(ISNUMBER(IFERROR(INDEX($A692:$Y692,MATCH(Lists!$J$3,$A$1:$Y$1,0)),"")),INT(IFERROR(INDEX($A692:$Y692,MATCH(Lists!$J$3,$A$1:$Y$1,0)),"")),DATE(VALUE(LEFT(IFERROR(INDEX($A692:$Y692,MATCH(Lists!$J$3,$A$1:$Y$1,0)),""),4)),VALUE(MID(IFERROR(INDEX($A692:$Y692,MATCH(Lists!$J$3,$A$1:$Y$1,0)),""),6,2)),VALUE(MID(IFERROR(INDEX($A692:$Y692,MATCH(Lists!$J$3,$A$1:$Y$1,0)),""),9,2)))),""))</f>
        <v/>
      </c>
      <c r="AH692" s="22">
        <f>IF(AE692="",0,1)</f>
        <v/>
      </c>
    </row>
    <row r="693">
      <c r="Z693" s="28" t="n"/>
      <c r="AA693" s="23" t="n"/>
      <c r="AB693" s="23" t="n"/>
      <c r="AC693" s="31" t="n"/>
      <c r="AD693" s="28" t="n"/>
      <c r="AE693" s="22">
        <f>IF(COUNTA($A693:$Y693)=0,"",IF(IFERROR(IF(TRIM(IFERROR(INDEX($A693:$Y693,MATCH(Lists!$J$4,$A$1:$Y$1,0)),"")&amp;"")="0","",TRIM(IFERROR(INDEX($A693:$Y693,MATCH(Lists!$J$4,$A$1:$Y$1,0)),"")&amp;"")),"")&lt;&gt;"",LOWER(IFERROR(IF(TRIM(IFERROR(INDEX($A693:$Y693,MATCH(Lists!$J$4,$A$1:$Y$1,0)),"")&amp;"")="0","",TRIM(IFERROR(INDEX($A693:$Y693,MATCH(Lists!$J$4,$A$1:$Y$1,0)),"")&amp;"")),"")),IF(IFERROR(IF(TRIM(IFERROR(INDEX($A693:$Y693,MATCH(Lists!$J$5,$A$1:$Y$1,0)),"")&amp;"")="0","",TRIM(IFERROR(INDEX($A693:$Y693,MATCH(Lists!$J$5,$A$1:$Y$1,0)),"")&amp;"")),"")&lt;&gt;"",IFERROR(IF(TRIM(IFERROR(INDEX($A693:$Y693,MATCH(Lists!$J$5,$A$1:$Y$1,0)),"")&amp;"")="0","",TRIM(IFERROR(INDEX($A693:$Y693,MATCH(Lists!$J$5,$A$1:$Y$1,0)),"")&amp;"")),""),"(unknown)")))</f>
        <v/>
      </c>
      <c r="AF693" s="22">
        <f>IF(AE693="","",IF(IFERROR(IF(TRIM(IFERROR(INDEX($A693:$Y693,MATCH(Lists!$J$6,$A$1:$Y$1,0)),"")&amp;"")="0","",TRIM(IFERROR(INDEX($A693:$Y693,MATCH(Lists!$J$6,$A$1:$Y$1,0)),"")&amp;"")),"")=Lists!$J$7,1,0))</f>
        <v/>
      </c>
      <c r="AG693" s="30">
        <f>IF(AE693="","",IFERROR(IF(ISNUMBER(IFERROR(INDEX($A693:$Y693,MATCH(Lists!$J$3,$A$1:$Y$1,0)),"")),INT(IFERROR(INDEX($A693:$Y693,MATCH(Lists!$J$3,$A$1:$Y$1,0)),"")),DATE(VALUE(LEFT(IFERROR(INDEX($A693:$Y693,MATCH(Lists!$J$3,$A$1:$Y$1,0)),""),4)),VALUE(MID(IFERROR(INDEX($A693:$Y693,MATCH(Lists!$J$3,$A$1:$Y$1,0)),""),6,2)),VALUE(MID(IFERROR(INDEX($A693:$Y693,MATCH(Lists!$J$3,$A$1:$Y$1,0)),""),9,2)))),""))</f>
        <v/>
      </c>
      <c r="AH693" s="22">
        <f>IF(AE693="",0,1)</f>
        <v/>
      </c>
    </row>
    <row r="694">
      <c r="Z694" s="28" t="n"/>
      <c r="AA694" s="23" t="n"/>
      <c r="AB694" s="23" t="n"/>
      <c r="AC694" s="31" t="n"/>
      <c r="AD694" s="28" t="n"/>
      <c r="AE694" s="22">
        <f>IF(COUNTA($A694:$Y694)=0,"",IF(IFERROR(IF(TRIM(IFERROR(INDEX($A694:$Y694,MATCH(Lists!$J$4,$A$1:$Y$1,0)),"")&amp;"")="0","",TRIM(IFERROR(INDEX($A694:$Y694,MATCH(Lists!$J$4,$A$1:$Y$1,0)),"")&amp;"")),"")&lt;&gt;"",LOWER(IFERROR(IF(TRIM(IFERROR(INDEX($A694:$Y694,MATCH(Lists!$J$4,$A$1:$Y$1,0)),"")&amp;"")="0","",TRIM(IFERROR(INDEX($A694:$Y694,MATCH(Lists!$J$4,$A$1:$Y$1,0)),"")&amp;"")),"")),IF(IFERROR(IF(TRIM(IFERROR(INDEX($A694:$Y694,MATCH(Lists!$J$5,$A$1:$Y$1,0)),"")&amp;"")="0","",TRIM(IFERROR(INDEX($A694:$Y694,MATCH(Lists!$J$5,$A$1:$Y$1,0)),"")&amp;"")),"")&lt;&gt;"",IFERROR(IF(TRIM(IFERROR(INDEX($A694:$Y694,MATCH(Lists!$J$5,$A$1:$Y$1,0)),"")&amp;"")="0","",TRIM(IFERROR(INDEX($A694:$Y694,MATCH(Lists!$J$5,$A$1:$Y$1,0)),"")&amp;"")),""),"(unknown)")))</f>
        <v/>
      </c>
      <c r="AF694" s="22">
        <f>IF(AE694="","",IF(IFERROR(IF(TRIM(IFERROR(INDEX($A694:$Y694,MATCH(Lists!$J$6,$A$1:$Y$1,0)),"")&amp;"")="0","",TRIM(IFERROR(INDEX($A694:$Y694,MATCH(Lists!$J$6,$A$1:$Y$1,0)),"")&amp;"")),"")=Lists!$J$7,1,0))</f>
        <v/>
      </c>
      <c r="AG694" s="30">
        <f>IF(AE694="","",IFERROR(IF(ISNUMBER(IFERROR(INDEX($A694:$Y694,MATCH(Lists!$J$3,$A$1:$Y$1,0)),"")),INT(IFERROR(INDEX($A694:$Y694,MATCH(Lists!$J$3,$A$1:$Y$1,0)),"")),DATE(VALUE(LEFT(IFERROR(INDEX($A694:$Y694,MATCH(Lists!$J$3,$A$1:$Y$1,0)),""),4)),VALUE(MID(IFERROR(INDEX($A694:$Y694,MATCH(Lists!$J$3,$A$1:$Y$1,0)),""),6,2)),VALUE(MID(IFERROR(INDEX($A694:$Y694,MATCH(Lists!$J$3,$A$1:$Y$1,0)),""),9,2)))),""))</f>
        <v/>
      </c>
      <c r="AH694" s="22">
        <f>IF(AE694="",0,1)</f>
        <v/>
      </c>
    </row>
    <row r="695">
      <c r="Z695" s="28" t="n"/>
      <c r="AA695" s="23" t="n"/>
      <c r="AB695" s="23" t="n"/>
      <c r="AC695" s="31" t="n"/>
      <c r="AD695" s="28" t="n"/>
      <c r="AE695" s="22">
        <f>IF(COUNTA($A695:$Y695)=0,"",IF(IFERROR(IF(TRIM(IFERROR(INDEX($A695:$Y695,MATCH(Lists!$J$4,$A$1:$Y$1,0)),"")&amp;"")="0","",TRIM(IFERROR(INDEX($A695:$Y695,MATCH(Lists!$J$4,$A$1:$Y$1,0)),"")&amp;"")),"")&lt;&gt;"",LOWER(IFERROR(IF(TRIM(IFERROR(INDEX($A695:$Y695,MATCH(Lists!$J$4,$A$1:$Y$1,0)),"")&amp;"")="0","",TRIM(IFERROR(INDEX($A695:$Y695,MATCH(Lists!$J$4,$A$1:$Y$1,0)),"")&amp;"")),"")),IF(IFERROR(IF(TRIM(IFERROR(INDEX($A695:$Y695,MATCH(Lists!$J$5,$A$1:$Y$1,0)),"")&amp;"")="0","",TRIM(IFERROR(INDEX($A695:$Y695,MATCH(Lists!$J$5,$A$1:$Y$1,0)),"")&amp;"")),"")&lt;&gt;"",IFERROR(IF(TRIM(IFERROR(INDEX($A695:$Y695,MATCH(Lists!$J$5,$A$1:$Y$1,0)),"")&amp;"")="0","",TRIM(IFERROR(INDEX($A695:$Y695,MATCH(Lists!$J$5,$A$1:$Y$1,0)),"")&amp;"")),""),"(unknown)")))</f>
        <v/>
      </c>
      <c r="AF695" s="22">
        <f>IF(AE695="","",IF(IFERROR(IF(TRIM(IFERROR(INDEX($A695:$Y695,MATCH(Lists!$J$6,$A$1:$Y$1,0)),"")&amp;"")="0","",TRIM(IFERROR(INDEX($A695:$Y695,MATCH(Lists!$J$6,$A$1:$Y$1,0)),"")&amp;"")),"")=Lists!$J$7,1,0))</f>
        <v/>
      </c>
      <c r="AG695" s="30">
        <f>IF(AE695="","",IFERROR(IF(ISNUMBER(IFERROR(INDEX($A695:$Y695,MATCH(Lists!$J$3,$A$1:$Y$1,0)),"")),INT(IFERROR(INDEX($A695:$Y695,MATCH(Lists!$J$3,$A$1:$Y$1,0)),"")),DATE(VALUE(LEFT(IFERROR(INDEX($A695:$Y695,MATCH(Lists!$J$3,$A$1:$Y$1,0)),""),4)),VALUE(MID(IFERROR(INDEX($A695:$Y695,MATCH(Lists!$J$3,$A$1:$Y$1,0)),""),6,2)),VALUE(MID(IFERROR(INDEX($A695:$Y695,MATCH(Lists!$J$3,$A$1:$Y$1,0)),""),9,2)))),""))</f>
        <v/>
      </c>
      <c r="AH695" s="22">
        <f>IF(AE695="",0,1)</f>
        <v/>
      </c>
    </row>
    <row r="696">
      <c r="Z696" s="28" t="n"/>
      <c r="AA696" s="23" t="n"/>
      <c r="AB696" s="23" t="n"/>
      <c r="AC696" s="31" t="n"/>
      <c r="AD696" s="28" t="n"/>
      <c r="AE696" s="22">
        <f>IF(COUNTA($A696:$Y696)=0,"",IF(IFERROR(IF(TRIM(IFERROR(INDEX($A696:$Y696,MATCH(Lists!$J$4,$A$1:$Y$1,0)),"")&amp;"")="0","",TRIM(IFERROR(INDEX($A696:$Y696,MATCH(Lists!$J$4,$A$1:$Y$1,0)),"")&amp;"")),"")&lt;&gt;"",LOWER(IFERROR(IF(TRIM(IFERROR(INDEX($A696:$Y696,MATCH(Lists!$J$4,$A$1:$Y$1,0)),"")&amp;"")="0","",TRIM(IFERROR(INDEX($A696:$Y696,MATCH(Lists!$J$4,$A$1:$Y$1,0)),"")&amp;"")),"")),IF(IFERROR(IF(TRIM(IFERROR(INDEX($A696:$Y696,MATCH(Lists!$J$5,$A$1:$Y$1,0)),"")&amp;"")="0","",TRIM(IFERROR(INDEX($A696:$Y696,MATCH(Lists!$J$5,$A$1:$Y$1,0)),"")&amp;"")),"")&lt;&gt;"",IFERROR(IF(TRIM(IFERROR(INDEX($A696:$Y696,MATCH(Lists!$J$5,$A$1:$Y$1,0)),"")&amp;"")="0","",TRIM(IFERROR(INDEX($A696:$Y696,MATCH(Lists!$J$5,$A$1:$Y$1,0)),"")&amp;"")),""),"(unknown)")))</f>
        <v/>
      </c>
      <c r="AF696" s="22">
        <f>IF(AE696="","",IF(IFERROR(IF(TRIM(IFERROR(INDEX($A696:$Y696,MATCH(Lists!$J$6,$A$1:$Y$1,0)),"")&amp;"")="0","",TRIM(IFERROR(INDEX($A696:$Y696,MATCH(Lists!$J$6,$A$1:$Y$1,0)),"")&amp;"")),"")=Lists!$J$7,1,0))</f>
        <v/>
      </c>
      <c r="AG696" s="30">
        <f>IF(AE696="","",IFERROR(IF(ISNUMBER(IFERROR(INDEX($A696:$Y696,MATCH(Lists!$J$3,$A$1:$Y$1,0)),"")),INT(IFERROR(INDEX($A696:$Y696,MATCH(Lists!$J$3,$A$1:$Y$1,0)),"")),DATE(VALUE(LEFT(IFERROR(INDEX($A696:$Y696,MATCH(Lists!$J$3,$A$1:$Y$1,0)),""),4)),VALUE(MID(IFERROR(INDEX($A696:$Y696,MATCH(Lists!$J$3,$A$1:$Y$1,0)),""),6,2)),VALUE(MID(IFERROR(INDEX($A696:$Y696,MATCH(Lists!$J$3,$A$1:$Y$1,0)),""),9,2)))),""))</f>
        <v/>
      </c>
      <c r="AH696" s="22">
        <f>IF(AE696="",0,1)</f>
        <v/>
      </c>
    </row>
    <row r="697">
      <c r="Z697" s="28" t="n"/>
      <c r="AA697" s="23" t="n"/>
      <c r="AB697" s="23" t="n"/>
      <c r="AC697" s="31" t="n"/>
      <c r="AD697" s="28" t="n"/>
      <c r="AE697" s="22">
        <f>IF(COUNTA($A697:$Y697)=0,"",IF(IFERROR(IF(TRIM(IFERROR(INDEX($A697:$Y697,MATCH(Lists!$J$4,$A$1:$Y$1,0)),"")&amp;"")="0","",TRIM(IFERROR(INDEX($A697:$Y697,MATCH(Lists!$J$4,$A$1:$Y$1,0)),"")&amp;"")),"")&lt;&gt;"",LOWER(IFERROR(IF(TRIM(IFERROR(INDEX($A697:$Y697,MATCH(Lists!$J$4,$A$1:$Y$1,0)),"")&amp;"")="0","",TRIM(IFERROR(INDEX($A697:$Y697,MATCH(Lists!$J$4,$A$1:$Y$1,0)),"")&amp;"")),"")),IF(IFERROR(IF(TRIM(IFERROR(INDEX($A697:$Y697,MATCH(Lists!$J$5,$A$1:$Y$1,0)),"")&amp;"")="0","",TRIM(IFERROR(INDEX($A697:$Y697,MATCH(Lists!$J$5,$A$1:$Y$1,0)),"")&amp;"")),"")&lt;&gt;"",IFERROR(IF(TRIM(IFERROR(INDEX($A697:$Y697,MATCH(Lists!$J$5,$A$1:$Y$1,0)),"")&amp;"")="0","",TRIM(IFERROR(INDEX($A697:$Y697,MATCH(Lists!$J$5,$A$1:$Y$1,0)),"")&amp;"")),""),"(unknown)")))</f>
        <v/>
      </c>
      <c r="AF697" s="22">
        <f>IF(AE697="","",IF(IFERROR(IF(TRIM(IFERROR(INDEX($A697:$Y697,MATCH(Lists!$J$6,$A$1:$Y$1,0)),"")&amp;"")="0","",TRIM(IFERROR(INDEX($A697:$Y697,MATCH(Lists!$J$6,$A$1:$Y$1,0)),"")&amp;"")),"")=Lists!$J$7,1,0))</f>
        <v/>
      </c>
      <c r="AG697" s="30">
        <f>IF(AE697="","",IFERROR(IF(ISNUMBER(IFERROR(INDEX($A697:$Y697,MATCH(Lists!$J$3,$A$1:$Y$1,0)),"")),INT(IFERROR(INDEX($A697:$Y697,MATCH(Lists!$J$3,$A$1:$Y$1,0)),"")),DATE(VALUE(LEFT(IFERROR(INDEX($A697:$Y697,MATCH(Lists!$J$3,$A$1:$Y$1,0)),""),4)),VALUE(MID(IFERROR(INDEX($A697:$Y697,MATCH(Lists!$J$3,$A$1:$Y$1,0)),""),6,2)),VALUE(MID(IFERROR(INDEX($A697:$Y697,MATCH(Lists!$J$3,$A$1:$Y$1,0)),""),9,2)))),""))</f>
        <v/>
      </c>
      <c r="AH697" s="22">
        <f>IF(AE697="",0,1)</f>
        <v/>
      </c>
    </row>
    <row r="698">
      <c r="Z698" s="28" t="n"/>
      <c r="AA698" s="23" t="n"/>
      <c r="AB698" s="23" t="n"/>
      <c r="AC698" s="31" t="n"/>
      <c r="AD698" s="28" t="n"/>
      <c r="AE698" s="22">
        <f>IF(COUNTA($A698:$Y698)=0,"",IF(IFERROR(IF(TRIM(IFERROR(INDEX($A698:$Y698,MATCH(Lists!$J$4,$A$1:$Y$1,0)),"")&amp;"")="0","",TRIM(IFERROR(INDEX($A698:$Y698,MATCH(Lists!$J$4,$A$1:$Y$1,0)),"")&amp;"")),"")&lt;&gt;"",LOWER(IFERROR(IF(TRIM(IFERROR(INDEX($A698:$Y698,MATCH(Lists!$J$4,$A$1:$Y$1,0)),"")&amp;"")="0","",TRIM(IFERROR(INDEX($A698:$Y698,MATCH(Lists!$J$4,$A$1:$Y$1,0)),"")&amp;"")),"")),IF(IFERROR(IF(TRIM(IFERROR(INDEX($A698:$Y698,MATCH(Lists!$J$5,$A$1:$Y$1,0)),"")&amp;"")="0","",TRIM(IFERROR(INDEX($A698:$Y698,MATCH(Lists!$J$5,$A$1:$Y$1,0)),"")&amp;"")),"")&lt;&gt;"",IFERROR(IF(TRIM(IFERROR(INDEX($A698:$Y698,MATCH(Lists!$J$5,$A$1:$Y$1,0)),"")&amp;"")="0","",TRIM(IFERROR(INDEX($A698:$Y698,MATCH(Lists!$J$5,$A$1:$Y$1,0)),"")&amp;"")),""),"(unknown)")))</f>
        <v/>
      </c>
      <c r="AF698" s="22">
        <f>IF(AE698="","",IF(IFERROR(IF(TRIM(IFERROR(INDEX($A698:$Y698,MATCH(Lists!$J$6,$A$1:$Y$1,0)),"")&amp;"")="0","",TRIM(IFERROR(INDEX($A698:$Y698,MATCH(Lists!$J$6,$A$1:$Y$1,0)),"")&amp;"")),"")=Lists!$J$7,1,0))</f>
        <v/>
      </c>
      <c r="AG698" s="30">
        <f>IF(AE698="","",IFERROR(IF(ISNUMBER(IFERROR(INDEX($A698:$Y698,MATCH(Lists!$J$3,$A$1:$Y$1,0)),"")),INT(IFERROR(INDEX($A698:$Y698,MATCH(Lists!$J$3,$A$1:$Y$1,0)),"")),DATE(VALUE(LEFT(IFERROR(INDEX($A698:$Y698,MATCH(Lists!$J$3,$A$1:$Y$1,0)),""),4)),VALUE(MID(IFERROR(INDEX($A698:$Y698,MATCH(Lists!$J$3,$A$1:$Y$1,0)),""),6,2)),VALUE(MID(IFERROR(INDEX($A698:$Y698,MATCH(Lists!$J$3,$A$1:$Y$1,0)),""),9,2)))),""))</f>
        <v/>
      </c>
      <c r="AH698" s="22">
        <f>IF(AE698="",0,1)</f>
        <v/>
      </c>
    </row>
    <row r="699">
      <c r="Z699" s="28" t="n"/>
      <c r="AA699" s="23" t="n"/>
      <c r="AB699" s="23" t="n"/>
      <c r="AC699" s="31" t="n"/>
      <c r="AD699" s="28" t="n"/>
      <c r="AE699" s="22">
        <f>IF(COUNTA($A699:$Y699)=0,"",IF(IFERROR(IF(TRIM(IFERROR(INDEX($A699:$Y699,MATCH(Lists!$J$4,$A$1:$Y$1,0)),"")&amp;"")="0","",TRIM(IFERROR(INDEX($A699:$Y699,MATCH(Lists!$J$4,$A$1:$Y$1,0)),"")&amp;"")),"")&lt;&gt;"",LOWER(IFERROR(IF(TRIM(IFERROR(INDEX($A699:$Y699,MATCH(Lists!$J$4,$A$1:$Y$1,0)),"")&amp;"")="0","",TRIM(IFERROR(INDEX($A699:$Y699,MATCH(Lists!$J$4,$A$1:$Y$1,0)),"")&amp;"")),"")),IF(IFERROR(IF(TRIM(IFERROR(INDEX($A699:$Y699,MATCH(Lists!$J$5,$A$1:$Y$1,0)),"")&amp;"")="0","",TRIM(IFERROR(INDEX($A699:$Y699,MATCH(Lists!$J$5,$A$1:$Y$1,0)),"")&amp;"")),"")&lt;&gt;"",IFERROR(IF(TRIM(IFERROR(INDEX($A699:$Y699,MATCH(Lists!$J$5,$A$1:$Y$1,0)),"")&amp;"")="0","",TRIM(IFERROR(INDEX($A699:$Y699,MATCH(Lists!$J$5,$A$1:$Y$1,0)),"")&amp;"")),""),"(unknown)")))</f>
        <v/>
      </c>
      <c r="AF699" s="22">
        <f>IF(AE699="","",IF(IFERROR(IF(TRIM(IFERROR(INDEX($A699:$Y699,MATCH(Lists!$J$6,$A$1:$Y$1,0)),"")&amp;"")="0","",TRIM(IFERROR(INDEX($A699:$Y699,MATCH(Lists!$J$6,$A$1:$Y$1,0)),"")&amp;"")),"")=Lists!$J$7,1,0))</f>
        <v/>
      </c>
      <c r="AG699" s="30">
        <f>IF(AE699="","",IFERROR(IF(ISNUMBER(IFERROR(INDEX($A699:$Y699,MATCH(Lists!$J$3,$A$1:$Y$1,0)),"")),INT(IFERROR(INDEX($A699:$Y699,MATCH(Lists!$J$3,$A$1:$Y$1,0)),"")),DATE(VALUE(LEFT(IFERROR(INDEX($A699:$Y699,MATCH(Lists!$J$3,$A$1:$Y$1,0)),""),4)),VALUE(MID(IFERROR(INDEX($A699:$Y699,MATCH(Lists!$J$3,$A$1:$Y$1,0)),""),6,2)),VALUE(MID(IFERROR(INDEX($A699:$Y699,MATCH(Lists!$J$3,$A$1:$Y$1,0)),""),9,2)))),""))</f>
        <v/>
      </c>
      <c r="AH699" s="22">
        <f>IF(AE699="",0,1)</f>
        <v/>
      </c>
    </row>
    <row r="700">
      <c r="Z700" s="28" t="n"/>
      <c r="AA700" s="23" t="n"/>
      <c r="AB700" s="23" t="n"/>
      <c r="AC700" s="31" t="n"/>
      <c r="AD700" s="28" t="n"/>
      <c r="AE700" s="22">
        <f>IF(COUNTA($A700:$Y700)=0,"",IF(IFERROR(IF(TRIM(IFERROR(INDEX($A700:$Y700,MATCH(Lists!$J$4,$A$1:$Y$1,0)),"")&amp;"")="0","",TRIM(IFERROR(INDEX($A700:$Y700,MATCH(Lists!$J$4,$A$1:$Y$1,0)),"")&amp;"")),"")&lt;&gt;"",LOWER(IFERROR(IF(TRIM(IFERROR(INDEX($A700:$Y700,MATCH(Lists!$J$4,$A$1:$Y$1,0)),"")&amp;"")="0","",TRIM(IFERROR(INDEX($A700:$Y700,MATCH(Lists!$J$4,$A$1:$Y$1,0)),"")&amp;"")),"")),IF(IFERROR(IF(TRIM(IFERROR(INDEX($A700:$Y700,MATCH(Lists!$J$5,$A$1:$Y$1,0)),"")&amp;"")="0","",TRIM(IFERROR(INDEX($A700:$Y700,MATCH(Lists!$J$5,$A$1:$Y$1,0)),"")&amp;"")),"")&lt;&gt;"",IFERROR(IF(TRIM(IFERROR(INDEX($A700:$Y700,MATCH(Lists!$J$5,$A$1:$Y$1,0)),"")&amp;"")="0","",TRIM(IFERROR(INDEX($A700:$Y700,MATCH(Lists!$J$5,$A$1:$Y$1,0)),"")&amp;"")),""),"(unknown)")))</f>
        <v/>
      </c>
      <c r="AF700" s="22">
        <f>IF(AE700="","",IF(IFERROR(IF(TRIM(IFERROR(INDEX($A700:$Y700,MATCH(Lists!$J$6,$A$1:$Y$1,0)),"")&amp;"")="0","",TRIM(IFERROR(INDEX($A700:$Y700,MATCH(Lists!$J$6,$A$1:$Y$1,0)),"")&amp;"")),"")=Lists!$J$7,1,0))</f>
        <v/>
      </c>
      <c r="AG700" s="30">
        <f>IF(AE700="","",IFERROR(IF(ISNUMBER(IFERROR(INDEX($A700:$Y700,MATCH(Lists!$J$3,$A$1:$Y$1,0)),"")),INT(IFERROR(INDEX($A700:$Y700,MATCH(Lists!$J$3,$A$1:$Y$1,0)),"")),DATE(VALUE(LEFT(IFERROR(INDEX($A700:$Y700,MATCH(Lists!$J$3,$A$1:$Y$1,0)),""),4)),VALUE(MID(IFERROR(INDEX($A700:$Y700,MATCH(Lists!$J$3,$A$1:$Y$1,0)),""),6,2)),VALUE(MID(IFERROR(INDEX($A700:$Y700,MATCH(Lists!$J$3,$A$1:$Y$1,0)),""),9,2)))),""))</f>
        <v/>
      </c>
      <c r="AH700" s="22">
        <f>IF(AE700="",0,1)</f>
        <v/>
      </c>
    </row>
    <row r="701">
      <c r="Z701" s="28" t="n"/>
      <c r="AA701" s="23" t="n"/>
      <c r="AB701" s="23" t="n"/>
      <c r="AC701" s="31" t="n"/>
      <c r="AD701" s="28" t="n"/>
      <c r="AE701" s="22">
        <f>IF(COUNTA($A701:$Y701)=0,"",IF(IFERROR(IF(TRIM(IFERROR(INDEX($A701:$Y701,MATCH(Lists!$J$4,$A$1:$Y$1,0)),"")&amp;"")="0","",TRIM(IFERROR(INDEX($A701:$Y701,MATCH(Lists!$J$4,$A$1:$Y$1,0)),"")&amp;"")),"")&lt;&gt;"",LOWER(IFERROR(IF(TRIM(IFERROR(INDEX($A701:$Y701,MATCH(Lists!$J$4,$A$1:$Y$1,0)),"")&amp;"")="0","",TRIM(IFERROR(INDEX($A701:$Y701,MATCH(Lists!$J$4,$A$1:$Y$1,0)),"")&amp;"")),"")),IF(IFERROR(IF(TRIM(IFERROR(INDEX($A701:$Y701,MATCH(Lists!$J$5,$A$1:$Y$1,0)),"")&amp;"")="0","",TRIM(IFERROR(INDEX($A701:$Y701,MATCH(Lists!$J$5,$A$1:$Y$1,0)),"")&amp;"")),"")&lt;&gt;"",IFERROR(IF(TRIM(IFERROR(INDEX($A701:$Y701,MATCH(Lists!$J$5,$A$1:$Y$1,0)),"")&amp;"")="0","",TRIM(IFERROR(INDEX($A701:$Y701,MATCH(Lists!$J$5,$A$1:$Y$1,0)),"")&amp;"")),""),"(unknown)")))</f>
        <v/>
      </c>
      <c r="AF701" s="22">
        <f>IF(AE701="","",IF(IFERROR(IF(TRIM(IFERROR(INDEX($A701:$Y701,MATCH(Lists!$J$6,$A$1:$Y$1,0)),"")&amp;"")="0","",TRIM(IFERROR(INDEX($A701:$Y701,MATCH(Lists!$J$6,$A$1:$Y$1,0)),"")&amp;"")),"")=Lists!$J$7,1,0))</f>
        <v/>
      </c>
      <c r="AG701" s="30">
        <f>IF(AE701="","",IFERROR(IF(ISNUMBER(IFERROR(INDEX($A701:$Y701,MATCH(Lists!$J$3,$A$1:$Y$1,0)),"")),INT(IFERROR(INDEX($A701:$Y701,MATCH(Lists!$J$3,$A$1:$Y$1,0)),"")),DATE(VALUE(LEFT(IFERROR(INDEX($A701:$Y701,MATCH(Lists!$J$3,$A$1:$Y$1,0)),""),4)),VALUE(MID(IFERROR(INDEX($A701:$Y701,MATCH(Lists!$J$3,$A$1:$Y$1,0)),""),6,2)),VALUE(MID(IFERROR(INDEX($A701:$Y701,MATCH(Lists!$J$3,$A$1:$Y$1,0)),""),9,2)))),""))</f>
        <v/>
      </c>
      <c r="AH701" s="22">
        <f>IF(AE701="",0,1)</f>
        <v/>
      </c>
    </row>
    <row r="702">
      <c r="Z702" s="28" t="n"/>
      <c r="AA702" s="23" t="n"/>
      <c r="AB702" s="23" t="n"/>
      <c r="AC702" s="31" t="n"/>
      <c r="AD702" s="28" t="n"/>
      <c r="AE702" s="22">
        <f>IF(COUNTA($A702:$Y702)=0,"",IF(IFERROR(IF(TRIM(IFERROR(INDEX($A702:$Y702,MATCH(Lists!$J$4,$A$1:$Y$1,0)),"")&amp;"")="0","",TRIM(IFERROR(INDEX($A702:$Y702,MATCH(Lists!$J$4,$A$1:$Y$1,0)),"")&amp;"")),"")&lt;&gt;"",LOWER(IFERROR(IF(TRIM(IFERROR(INDEX($A702:$Y702,MATCH(Lists!$J$4,$A$1:$Y$1,0)),"")&amp;"")="0","",TRIM(IFERROR(INDEX($A702:$Y702,MATCH(Lists!$J$4,$A$1:$Y$1,0)),"")&amp;"")),"")),IF(IFERROR(IF(TRIM(IFERROR(INDEX($A702:$Y702,MATCH(Lists!$J$5,$A$1:$Y$1,0)),"")&amp;"")="0","",TRIM(IFERROR(INDEX($A702:$Y702,MATCH(Lists!$J$5,$A$1:$Y$1,0)),"")&amp;"")),"")&lt;&gt;"",IFERROR(IF(TRIM(IFERROR(INDEX($A702:$Y702,MATCH(Lists!$J$5,$A$1:$Y$1,0)),"")&amp;"")="0","",TRIM(IFERROR(INDEX($A702:$Y702,MATCH(Lists!$J$5,$A$1:$Y$1,0)),"")&amp;"")),""),"(unknown)")))</f>
        <v/>
      </c>
      <c r="AF702" s="22">
        <f>IF(AE702="","",IF(IFERROR(IF(TRIM(IFERROR(INDEX($A702:$Y702,MATCH(Lists!$J$6,$A$1:$Y$1,0)),"")&amp;"")="0","",TRIM(IFERROR(INDEX($A702:$Y702,MATCH(Lists!$J$6,$A$1:$Y$1,0)),"")&amp;"")),"")=Lists!$J$7,1,0))</f>
        <v/>
      </c>
      <c r="AG702" s="30">
        <f>IF(AE702="","",IFERROR(IF(ISNUMBER(IFERROR(INDEX($A702:$Y702,MATCH(Lists!$J$3,$A$1:$Y$1,0)),"")),INT(IFERROR(INDEX($A702:$Y702,MATCH(Lists!$J$3,$A$1:$Y$1,0)),"")),DATE(VALUE(LEFT(IFERROR(INDEX($A702:$Y702,MATCH(Lists!$J$3,$A$1:$Y$1,0)),""),4)),VALUE(MID(IFERROR(INDEX($A702:$Y702,MATCH(Lists!$J$3,$A$1:$Y$1,0)),""),6,2)),VALUE(MID(IFERROR(INDEX($A702:$Y702,MATCH(Lists!$J$3,$A$1:$Y$1,0)),""),9,2)))),""))</f>
        <v/>
      </c>
      <c r="AH702" s="22">
        <f>IF(AE702="",0,1)</f>
        <v/>
      </c>
    </row>
    <row r="703">
      <c r="Z703" s="28" t="n"/>
      <c r="AA703" s="23" t="n"/>
      <c r="AB703" s="23" t="n"/>
      <c r="AC703" s="31" t="n"/>
      <c r="AD703" s="28" t="n"/>
      <c r="AE703" s="22">
        <f>IF(COUNTA($A703:$Y703)=0,"",IF(IFERROR(IF(TRIM(IFERROR(INDEX($A703:$Y703,MATCH(Lists!$J$4,$A$1:$Y$1,0)),"")&amp;"")="0","",TRIM(IFERROR(INDEX($A703:$Y703,MATCH(Lists!$J$4,$A$1:$Y$1,0)),"")&amp;"")),"")&lt;&gt;"",LOWER(IFERROR(IF(TRIM(IFERROR(INDEX($A703:$Y703,MATCH(Lists!$J$4,$A$1:$Y$1,0)),"")&amp;"")="0","",TRIM(IFERROR(INDEX($A703:$Y703,MATCH(Lists!$J$4,$A$1:$Y$1,0)),"")&amp;"")),"")),IF(IFERROR(IF(TRIM(IFERROR(INDEX($A703:$Y703,MATCH(Lists!$J$5,$A$1:$Y$1,0)),"")&amp;"")="0","",TRIM(IFERROR(INDEX($A703:$Y703,MATCH(Lists!$J$5,$A$1:$Y$1,0)),"")&amp;"")),"")&lt;&gt;"",IFERROR(IF(TRIM(IFERROR(INDEX($A703:$Y703,MATCH(Lists!$J$5,$A$1:$Y$1,0)),"")&amp;"")="0","",TRIM(IFERROR(INDEX($A703:$Y703,MATCH(Lists!$J$5,$A$1:$Y$1,0)),"")&amp;"")),""),"(unknown)")))</f>
        <v/>
      </c>
      <c r="AF703" s="22">
        <f>IF(AE703="","",IF(IFERROR(IF(TRIM(IFERROR(INDEX($A703:$Y703,MATCH(Lists!$J$6,$A$1:$Y$1,0)),"")&amp;"")="0","",TRIM(IFERROR(INDEX($A703:$Y703,MATCH(Lists!$J$6,$A$1:$Y$1,0)),"")&amp;"")),"")=Lists!$J$7,1,0))</f>
        <v/>
      </c>
      <c r="AG703" s="30">
        <f>IF(AE703="","",IFERROR(IF(ISNUMBER(IFERROR(INDEX($A703:$Y703,MATCH(Lists!$J$3,$A$1:$Y$1,0)),"")),INT(IFERROR(INDEX($A703:$Y703,MATCH(Lists!$J$3,$A$1:$Y$1,0)),"")),DATE(VALUE(LEFT(IFERROR(INDEX($A703:$Y703,MATCH(Lists!$J$3,$A$1:$Y$1,0)),""),4)),VALUE(MID(IFERROR(INDEX($A703:$Y703,MATCH(Lists!$J$3,$A$1:$Y$1,0)),""),6,2)),VALUE(MID(IFERROR(INDEX($A703:$Y703,MATCH(Lists!$J$3,$A$1:$Y$1,0)),""),9,2)))),""))</f>
        <v/>
      </c>
      <c r="AH703" s="22">
        <f>IF(AE703="",0,1)</f>
        <v/>
      </c>
    </row>
    <row r="704">
      <c r="Z704" s="28" t="n"/>
      <c r="AA704" s="23" t="n"/>
      <c r="AB704" s="23" t="n"/>
      <c r="AC704" s="31" t="n"/>
      <c r="AD704" s="28" t="n"/>
      <c r="AE704" s="22">
        <f>IF(COUNTA($A704:$Y704)=0,"",IF(IFERROR(IF(TRIM(IFERROR(INDEX($A704:$Y704,MATCH(Lists!$J$4,$A$1:$Y$1,0)),"")&amp;"")="0","",TRIM(IFERROR(INDEX($A704:$Y704,MATCH(Lists!$J$4,$A$1:$Y$1,0)),"")&amp;"")),"")&lt;&gt;"",LOWER(IFERROR(IF(TRIM(IFERROR(INDEX($A704:$Y704,MATCH(Lists!$J$4,$A$1:$Y$1,0)),"")&amp;"")="0","",TRIM(IFERROR(INDEX($A704:$Y704,MATCH(Lists!$J$4,$A$1:$Y$1,0)),"")&amp;"")),"")),IF(IFERROR(IF(TRIM(IFERROR(INDEX($A704:$Y704,MATCH(Lists!$J$5,$A$1:$Y$1,0)),"")&amp;"")="0","",TRIM(IFERROR(INDEX($A704:$Y704,MATCH(Lists!$J$5,$A$1:$Y$1,0)),"")&amp;"")),"")&lt;&gt;"",IFERROR(IF(TRIM(IFERROR(INDEX($A704:$Y704,MATCH(Lists!$J$5,$A$1:$Y$1,0)),"")&amp;"")="0","",TRIM(IFERROR(INDEX($A704:$Y704,MATCH(Lists!$J$5,$A$1:$Y$1,0)),"")&amp;"")),""),"(unknown)")))</f>
        <v/>
      </c>
      <c r="AF704" s="22">
        <f>IF(AE704="","",IF(IFERROR(IF(TRIM(IFERROR(INDEX($A704:$Y704,MATCH(Lists!$J$6,$A$1:$Y$1,0)),"")&amp;"")="0","",TRIM(IFERROR(INDEX($A704:$Y704,MATCH(Lists!$J$6,$A$1:$Y$1,0)),"")&amp;"")),"")=Lists!$J$7,1,0))</f>
        <v/>
      </c>
      <c r="AG704" s="30">
        <f>IF(AE704="","",IFERROR(IF(ISNUMBER(IFERROR(INDEX($A704:$Y704,MATCH(Lists!$J$3,$A$1:$Y$1,0)),"")),INT(IFERROR(INDEX($A704:$Y704,MATCH(Lists!$J$3,$A$1:$Y$1,0)),"")),DATE(VALUE(LEFT(IFERROR(INDEX($A704:$Y704,MATCH(Lists!$J$3,$A$1:$Y$1,0)),""),4)),VALUE(MID(IFERROR(INDEX($A704:$Y704,MATCH(Lists!$J$3,$A$1:$Y$1,0)),""),6,2)),VALUE(MID(IFERROR(INDEX($A704:$Y704,MATCH(Lists!$J$3,$A$1:$Y$1,0)),""),9,2)))),""))</f>
        <v/>
      </c>
      <c r="AH704" s="22">
        <f>IF(AE704="",0,1)</f>
        <v/>
      </c>
    </row>
    <row r="705">
      <c r="Z705" s="28" t="n"/>
      <c r="AA705" s="23" t="n"/>
      <c r="AB705" s="23" t="n"/>
      <c r="AC705" s="31" t="n"/>
      <c r="AD705" s="28" t="n"/>
      <c r="AE705" s="22">
        <f>IF(COUNTA($A705:$Y705)=0,"",IF(IFERROR(IF(TRIM(IFERROR(INDEX($A705:$Y705,MATCH(Lists!$J$4,$A$1:$Y$1,0)),"")&amp;"")="0","",TRIM(IFERROR(INDEX($A705:$Y705,MATCH(Lists!$J$4,$A$1:$Y$1,0)),"")&amp;"")),"")&lt;&gt;"",LOWER(IFERROR(IF(TRIM(IFERROR(INDEX($A705:$Y705,MATCH(Lists!$J$4,$A$1:$Y$1,0)),"")&amp;"")="0","",TRIM(IFERROR(INDEX($A705:$Y705,MATCH(Lists!$J$4,$A$1:$Y$1,0)),"")&amp;"")),"")),IF(IFERROR(IF(TRIM(IFERROR(INDEX($A705:$Y705,MATCH(Lists!$J$5,$A$1:$Y$1,0)),"")&amp;"")="0","",TRIM(IFERROR(INDEX($A705:$Y705,MATCH(Lists!$J$5,$A$1:$Y$1,0)),"")&amp;"")),"")&lt;&gt;"",IFERROR(IF(TRIM(IFERROR(INDEX($A705:$Y705,MATCH(Lists!$J$5,$A$1:$Y$1,0)),"")&amp;"")="0","",TRIM(IFERROR(INDEX($A705:$Y705,MATCH(Lists!$J$5,$A$1:$Y$1,0)),"")&amp;"")),""),"(unknown)")))</f>
        <v/>
      </c>
      <c r="AF705" s="22">
        <f>IF(AE705="","",IF(IFERROR(IF(TRIM(IFERROR(INDEX($A705:$Y705,MATCH(Lists!$J$6,$A$1:$Y$1,0)),"")&amp;"")="0","",TRIM(IFERROR(INDEX($A705:$Y705,MATCH(Lists!$J$6,$A$1:$Y$1,0)),"")&amp;"")),"")=Lists!$J$7,1,0))</f>
        <v/>
      </c>
      <c r="AG705" s="30">
        <f>IF(AE705="","",IFERROR(IF(ISNUMBER(IFERROR(INDEX($A705:$Y705,MATCH(Lists!$J$3,$A$1:$Y$1,0)),"")),INT(IFERROR(INDEX($A705:$Y705,MATCH(Lists!$J$3,$A$1:$Y$1,0)),"")),DATE(VALUE(LEFT(IFERROR(INDEX($A705:$Y705,MATCH(Lists!$J$3,$A$1:$Y$1,0)),""),4)),VALUE(MID(IFERROR(INDEX($A705:$Y705,MATCH(Lists!$J$3,$A$1:$Y$1,0)),""),6,2)),VALUE(MID(IFERROR(INDEX($A705:$Y705,MATCH(Lists!$J$3,$A$1:$Y$1,0)),""),9,2)))),""))</f>
        <v/>
      </c>
      <c r="AH705" s="22">
        <f>IF(AE705="",0,1)</f>
        <v/>
      </c>
    </row>
    <row r="706">
      <c r="Z706" s="28" t="n"/>
      <c r="AA706" s="23" t="n"/>
      <c r="AB706" s="23" t="n"/>
      <c r="AC706" s="31" t="n"/>
      <c r="AD706" s="28" t="n"/>
      <c r="AE706" s="22">
        <f>IF(COUNTA($A706:$Y706)=0,"",IF(IFERROR(IF(TRIM(IFERROR(INDEX($A706:$Y706,MATCH(Lists!$J$4,$A$1:$Y$1,0)),"")&amp;"")="0","",TRIM(IFERROR(INDEX($A706:$Y706,MATCH(Lists!$J$4,$A$1:$Y$1,0)),"")&amp;"")),"")&lt;&gt;"",LOWER(IFERROR(IF(TRIM(IFERROR(INDEX($A706:$Y706,MATCH(Lists!$J$4,$A$1:$Y$1,0)),"")&amp;"")="0","",TRIM(IFERROR(INDEX($A706:$Y706,MATCH(Lists!$J$4,$A$1:$Y$1,0)),"")&amp;"")),"")),IF(IFERROR(IF(TRIM(IFERROR(INDEX($A706:$Y706,MATCH(Lists!$J$5,$A$1:$Y$1,0)),"")&amp;"")="0","",TRIM(IFERROR(INDEX($A706:$Y706,MATCH(Lists!$J$5,$A$1:$Y$1,0)),"")&amp;"")),"")&lt;&gt;"",IFERROR(IF(TRIM(IFERROR(INDEX($A706:$Y706,MATCH(Lists!$J$5,$A$1:$Y$1,0)),"")&amp;"")="0","",TRIM(IFERROR(INDEX($A706:$Y706,MATCH(Lists!$J$5,$A$1:$Y$1,0)),"")&amp;"")),""),"(unknown)")))</f>
        <v/>
      </c>
      <c r="AF706" s="22">
        <f>IF(AE706="","",IF(IFERROR(IF(TRIM(IFERROR(INDEX($A706:$Y706,MATCH(Lists!$J$6,$A$1:$Y$1,0)),"")&amp;"")="0","",TRIM(IFERROR(INDEX($A706:$Y706,MATCH(Lists!$J$6,$A$1:$Y$1,0)),"")&amp;"")),"")=Lists!$J$7,1,0))</f>
        <v/>
      </c>
      <c r="AG706" s="30">
        <f>IF(AE706="","",IFERROR(IF(ISNUMBER(IFERROR(INDEX($A706:$Y706,MATCH(Lists!$J$3,$A$1:$Y$1,0)),"")),INT(IFERROR(INDEX($A706:$Y706,MATCH(Lists!$J$3,$A$1:$Y$1,0)),"")),DATE(VALUE(LEFT(IFERROR(INDEX($A706:$Y706,MATCH(Lists!$J$3,$A$1:$Y$1,0)),""),4)),VALUE(MID(IFERROR(INDEX($A706:$Y706,MATCH(Lists!$J$3,$A$1:$Y$1,0)),""),6,2)),VALUE(MID(IFERROR(INDEX($A706:$Y706,MATCH(Lists!$J$3,$A$1:$Y$1,0)),""),9,2)))),""))</f>
        <v/>
      </c>
      <c r="AH706" s="22">
        <f>IF(AE706="",0,1)</f>
        <v/>
      </c>
    </row>
    <row r="707">
      <c r="Z707" s="28" t="n"/>
      <c r="AA707" s="23" t="n"/>
      <c r="AB707" s="23" t="n"/>
      <c r="AC707" s="31" t="n"/>
      <c r="AD707" s="28" t="n"/>
      <c r="AE707" s="22">
        <f>IF(COUNTA($A707:$Y707)=0,"",IF(IFERROR(IF(TRIM(IFERROR(INDEX($A707:$Y707,MATCH(Lists!$J$4,$A$1:$Y$1,0)),"")&amp;"")="0","",TRIM(IFERROR(INDEX($A707:$Y707,MATCH(Lists!$J$4,$A$1:$Y$1,0)),"")&amp;"")),"")&lt;&gt;"",LOWER(IFERROR(IF(TRIM(IFERROR(INDEX($A707:$Y707,MATCH(Lists!$J$4,$A$1:$Y$1,0)),"")&amp;"")="0","",TRIM(IFERROR(INDEX($A707:$Y707,MATCH(Lists!$J$4,$A$1:$Y$1,0)),"")&amp;"")),"")),IF(IFERROR(IF(TRIM(IFERROR(INDEX($A707:$Y707,MATCH(Lists!$J$5,$A$1:$Y$1,0)),"")&amp;"")="0","",TRIM(IFERROR(INDEX($A707:$Y707,MATCH(Lists!$J$5,$A$1:$Y$1,0)),"")&amp;"")),"")&lt;&gt;"",IFERROR(IF(TRIM(IFERROR(INDEX($A707:$Y707,MATCH(Lists!$J$5,$A$1:$Y$1,0)),"")&amp;"")="0","",TRIM(IFERROR(INDEX($A707:$Y707,MATCH(Lists!$J$5,$A$1:$Y$1,0)),"")&amp;"")),""),"(unknown)")))</f>
        <v/>
      </c>
      <c r="AF707" s="22">
        <f>IF(AE707="","",IF(IFERROR(IF(TRIM(IFERROR(INDEX($A707:$Y707,MATCH(Lists!$J$6,$A$1:$Y$1,0)),"")&amp;"")="0","",TRIM(IFERROR(INDEX($A707:$Y707,MATCH(Lists!$J$6,$A$1:$Y$1,0)),"")&amp;"")),"")=Lists!$J$7,1,0))</f>
        <v/>
      </c>
      <c r="AG707" s="30">
        <f>IF(AE707="","",IFERROR(IF(ISNUMBER(IFERROR(INDEX($A707:$Y707,MATCH(Lists!$J$3,$A$1:$Y$1,0)),"")),INT(IFERROR(INDEX($A707:$Y707,MATCH(Lists!$J$3,$A$1:$Y$1,0)),"")),DATE(VALUE(LEFT(IFERROR(INDEX($A707:$Y707,MATCH(Lists!$J$3,$A$1:$Y$1,0)),""),4)),VALUE(MID(IFERROR(INDEX($A707:$Y707,MATCH(Lists!$J$3,$A$1:$Y$1,0)),""),6,2)),VALUE(MID(IFERROR(INDEX($A707:$Y707,MATCH(Lists!$J$3,$A$1:$Y$1,0)),""),9,2)))),""))</f>
        <v/>
      </c>
      <c r="AH707" s="22">
        <f>IF(AE707="",0,1)</f>
        <v/>
      </c>
    </row>
    <row r="708">
      <c r="Z708" s="28" t="n"/>
      <c r="AA708" s="23" t="n"/>
      <c r="AB708" s="23" t="n"/>
      <c r="AC708" s="31" t="n"/>
      <c r="AD708" s="28" t="n"/>
      <c r="AE708" s="22">
        <f>IF(COUNTA($A708:$Y708)=0,"",IF(IFERROR(IF(TRIM(IFERROR(INDEX($A708:$Y708,MATCH(Lists!$J$4,$A$1:$Y$1,0)),"")&amp;"")="0","",TRIM(IFERROR(INDEX($A708:$Y708,MATCH(Lists!$J$4,$A$1:$Y$1,0)),"")&amp;"")),"")&lt;&gt;"",LOWER(IFERROR(IF(TRIM(IFERROR(INDEX($A708:$Y708,MATCH(Lists!$J$4,$A$1:$Y$1,0)),"")&amp;"")="0","",TRIM(IFERROR(INDEX($A708:$Y708,MATCH(Lists!$J$4,$A$1:$Y$1,0)),"")&amp;"")),"")),IF(IFERROR(IF(TRIM(IFERROR(INDEX($A708:$Y708,MATCH(Lists!$J$5,$A$1:$Y$1,0)),"")&amp;"")="0","",TRIM(IFERROR(INDEX($A708:$Y708,MATCH(Lists!$J$5,$A$1:$Y$1,0)),"")&amp;"")),"")&lt;&gt;"",IFERROR(IF(TRIM(IFERROR(INDEX($A708:$Y708,MATCH(Lists!$J$5,$A$1:$Y$1,0)),"")&amp;"")="0","",TRIM(IFERROR(INDEX($A708:$Y708,MATCH(Lists!$J$5,$A$1:$Y$1,0)),"")&amp;"")),""),"(unknown)")))</f>
        <v/>
      </c>
      <c r="AF708" s="22">
        <f>IF(AE708="","",IF(IFERROR(IF(TRIM(IFERROR(INDEX($A708:$Y708,MATCH(Lists!$J$6,$A$1:$Y$1,0)),"")&amp;"")="0","",TRIM(IFERROR(INDEX($A708:$Y708,MATCH(Lists!$J$6,$A$1:$Y$1,0)),"")&amp;"")),"")=Lists!$J$7,1,0))</f>
        <v/>
      </c>
      <c r="AG708" s="30">
        <f>IF(AE708="","",IFERROR(IF(ISNUMBER(IFERROR(INDEX($A708:$Y708,MATCH(Lists!$J$3,$A$1:$Y$1,0)),"")),INT(IFERROR(INDEX($A708:$Y708,MATCH(Lists!$J$3,$A$1:$Y$1,0)),"")),DATE(VALUE(LEFT(IFERROR(INDEX($A708:$Y708,MATCH(Lists!$J$3,$A$1:$Y$1,0)),""),4)),VALUE(MID(IFERROR(INDEX($A708:$Y708,MATCH(Lists!$J$3,$A$1:$Y$1,0)),""),6,2)),VALUE(MID(IFERROR(INDEX($A708:$Y708,MATCH(Lists!$J$3,$A$1:$Y$1,0)),""),9,2)))),""))</f>
        <v/>
      </c>
      <c r="AH708" s="22">
        <f>IF(AE708="",0,1)</f>
        <v/>
      </c>
    </row>
    <row r="709">
      <c r="Z709" s="28" t="n"/>
      <c r="AA709" s="23" t="n"/>
      <c r="AB709" s="23" t="n"/>
      <c r="AC709" s="31" t="n"/>
      <c r="AD709" s="28" t="n"/>
      <c r="AE709" s="22">
        <f>IF(COUNTA($A709:$Y709)=0,"",IF(IFERROR(IF(TRIM(IFERROR(INDEX($A709:$Y709,MATCH(Lists!$J$4,$A$1:$Y$1,0)),"")&amp;"")="0","",TRIM(IFERROR(INDEX($A709:$Y709,MATCH(Lists!$J$4,$A$1:$Y$1,0)),"")&amp;"")),"")&lt;&gt;"",LOWER(IFERROR(IF(TRIM(IFERROR(INDEX($A709:$Y709,MATCH(Lists!$J$4,$A$1:$Y$1,0)),"")&amp;"")="0","",TRIM(IFERROR(INDEX($A709:$Y709,MATCH(Lists!$J$4,$A$1:$Y$1,0)),"")&amp;"")),"")),IF(IFERROR(IF(TRIM(IFERROR(INDEX($A709:$Y709,MATCH(Lists!$J$5,$A$1:$Y$1,0)),"")&amp;"")="0","",TRIM(IFERROR(INDEX($A709:$Y709,MATCH(Lists!$J$5,$A$1:$Y$1,0)),"")&amp;"")),"")&lt;&gt;"",IFERROR(IF(TRIM(IFERROR(INDEX($A709:$Y709,MATCH(Lists!$J$5,$A$1:$Y$1,0)),"")&amp;"")="0","",TRIM(IFERROR(INDEX($A709:$Y709,MATCH(Lists!$J$5,$A$1:$Y$1,0)),"")&amp;"")),""),"(unknown)")))</f>
        <v/>
      </c>
      <c r="AF709" s="22">
        <f>IF(AE709="","",IF(IFERROR(IF(TRIM(IFERROR(INDEX($A709:$Y709,MATCH(Lists!$J$6,$A$1:$Y$1,0)),"")&amp;"")="0","",TRIM(IFERROR(INDEX($A709:$Y709,MATCH(Lists!$J$6,$A$1:$Y$1,0)),"")&amp;"")),"")=Lists!$J$7,1,0))</f>
        <v/>
      </c>
      <c r="AG709" s="30">
        <f>IF(AE709="","",IFERROR(IF(ISNUMBER(IFERROR(INDEX($A709:$Y709,MATCH(Lists!$J$3,$A$1:$Y$1,0)),"")),INT(IFERROR(INDEX($A709:$Y709,MATCH(Lists!$J$3,$A$1:$Y$1,0)),"")),DATE(VALUE(LEFT(IFERROR(INDEX($A709:$Y709,MATCH(Lists!$J$3,$A$1:$Y$1,0)),""),4)),VALUE(MID(IFERROR(INDEX($A709:$Y709,MATCH(Lists!$J$3,$A$1:$Y$1,0)),""),6,2)),VALUE(MID(IFERROR(INDEX($A709:$Y709,MATCH(Lists!$J$3,$A$1:$Y$1,0)),""),9,2)))),""))</f>
        <v/>
      </c>
      <c r="AH709" s="22">
        <f>IF(AE709="",0,1)</f>
        <v/>
      </c>
    </row>
    <row r="710">
      <c r="Z710" s="28" t="n"/>
      <c r="AA710" s="23" t="n"/>
      <c r="AB710" s="23" t="n"/>
      <c r="AC710" s="31" t="n"/>
      <c r="AD710" s="28" t="n"/>
      <c r="AE710" s="22">
        <f>IF(COUNTA($A710:$Y710)=0,"",IF(IFERROR(IF(TRIM(IFERROR(INDEX($A710:$Y710,MATCH(Lists!$J$4,$A$1:$Y$1,0)),"")&amp;"")="0","",TRIM(IFERROR(INDEX($A710:$Y710,MATCH(Lists!$J$4,$A$1:$Y$1,0)),"")&amp;"")),"")&lt;&gt;"",LOWER(IFERROR(IF(TRIM(IFERROR(INDEX($A710:$Y710,MATCH(Lists!$J$4,$A$1:$Y$1,0)),"")&amp;"")="0","",TRIM(IFERROR(INDEX($A710:$Y710,MATCH(Lists!$J$4,$A$1:$Y$1,0)),"")&amp;"")),"")),IF(IFERROR(IF(TRIM(IFERROR(INDEX($A710:$Y710,MATCH(Lists!$J$5,$A$1:$Y$1,0)),"")&amp;"")="0","",TRIM(IFERROR(INDEX($A710:$Y710,MATCH(Lists!$J$5,$A$1:$Y$1,0)),"")&amp;"")),"")&lt;&gt;"",IFERROR(IF(TRIM(IFERROR(INDEX($A710:$Y710,MATCH(Lists!$J$5,$A$1:$Y$1,0)),"")&amp;"")="0","",TRIM(IFERROR(INDEX($A710:$Y710,MATCH(Lists!$J$5,$A$1:$Y$1,0)),"")&amp;"")),""),"(unknown)")))</f>
        <v/>
      </c>
      <c r="AF710" s="22">
        <f>IF(AE710="","",IF(IFERROR(IF(TRIM(IFERROR(INDEX($A710:$Y710,MATCH(Lists!$J$6,$A$1:$Y$1,0)),"")&amp;"")="0","",TRIM(IFERROR(INDEX($A710:$Y710,MATCH(Lists!$J$6,$A$1:$Y$1,0)),"")&amp;"")),"")=Lists!$J$7,1,0))</f>
        <v/>
      </c>
      <c r="AG710" s="30">
        <f>IF(AE710="","",IFERROR(IF(ISNUMBER(IFERROR(INDEX($A710:$Y710,MATCH(Lists!$J$3,$A$1:$Y$1,0)),"")),INT(IFERROR(INDEX($A710:$Y710,MATCH(Lists!$J$3,$A$1:$Y$1,0)),"")),DATE(VALUE(LEFT(IFERROR(INDEX($A710:$Y710,MATCH(Lists!$J$3,$A$1:$Y$1,0)),""),4)),VALUE(MID(IFERROR(INDEX($A710:$Y710,MATCH(Lists!$J$3,$A$1:$Y$1,0)),""),6,2)),VALUE(MID(IFERROR(INDEX($A710:$Y710,MATCH(Lists!$J$3,$A$1:$Y$1,0)),""),9,2)))),""))</f>
        <v/>
      </c>
      <c r="AH710" s="22">
        <f>IF(AE710="",0,1)</f>
        <v/>
      </c>
    </row>
    <row r="711">
      <c r="Z711" s="28" t="n"/>
      <c r="AA711" s="23" t="n"/>
      <c r="AB711" s="23" t="n"/>
      <c r="AC711" s="31" t="n"/>
      <c r="AD711" s="28" t="n"/>
      <c r="AE711" s="22">
        <f>IF(COUNTA($A711:$Y711)=0,"",IF(IFERROR(IF(TRIM(IFERROR(INDEX($A711:$Y711,MATCH(Lists!$J$4,$A$1:$Y$1,0)),"")&amp;"")="0","",TRIM(IFERROR(INDEX($A711:$Y711,MATCH(Lists!$J$4,$A$1:$Y$1,0)),"")&amp;"")),"")&lt;&gt;"",LOWER(IFERROR(IF(TRIM(IFERROR(INDEX($A711:$Y711,MATCH(Lists!$J$4,$A$1:$Y$1,0)),"")&amp;"")="0","",TRIM(IFERROR(INDEX($A711:$Y711,MATCH(Lists!$J$4,$A$1:$Y$1,0)),"")&amp;"")),"")),IF(IFERROR(IF(TRIM(IFERROR(INDEX($A711:$Y711,MATCH(Lists!$J$5,$A$1:$Y$1,0)),"")&amp;"")="0","",TRIM(IFERROR(INDEX($A711:$Y711,MATCH(Lists!$J$5,$A$1:$Y$1,0)),"")&amp;"")),"")&lt;&gt;"",IFERROR(IF(TRIM(IFERROR(INDEX($A711:$Y711,MATCH(Lists!$J$5,$A$1:$Y$1,0)),"")&amp;"")="0","",TRIM(IFERROR(INDEX($A711:$Y711,MATCH(Lists!$J$5,$A$1:$Y$1,0)),"")&amp;"")),""),"(unknown)")))</f>
        <v/>
      </c>
      <c r="AF711" s="22">
        <f>IF(AE711="","",IF(IFERROR(IF(TRIM(IFERROR(INDEX($A711:$Y711,MATCH(Lists!$J$6,$A$1:$Y$1,0)),"")&amp;"")="0","",TRIM(IFERROR(INDEX($A711:$Y711,MATCH(Lists!$J$6,$A$1:$Y$1,0)),"")&amp;"")),"")=Lists!$J$7,1,0))</f>
        <v/>
      </c>
      <c r="AG711" s="30">
        <f>IF(AE711="","",IFERROR(IF(ISNUMBER(IFERROR(INDEX($A711:$Y711,MATCH(Lists!$J$3,$A$1:$Y$1,0)),"")),INT(IFERROR(INDEX($A711:$Y711,MATCH(Lists!$J$3,$A$1:$Y$1,0)),"")),DATE(VALUE(LEFT(IFERROR(INDEX($A711:$Y711,MATCH(Lists!$J$3,$A$1:$Y$1,0)),""),4)),VALUE(MID(IFERROR(INDEX($A711:$Y711,MATCH(Lists!$J$3,$A$1:$Y$1,0)),""),6,2)),VALUE(MID(IFERROR(INDEX($A711:$Y711,MATCH(Lists!$J$3,$A$1:$Y$1,0)),""),9,2)))),""))</f>
        <v/>
      </c>
      <c r="AH711" s="22">
        <f>IF(AE711="",0,1)</f>
        <v/>
      </c>
    </row>
    <row r="712">
      <c r="Z712" s="28" t="n"/>
      <c r="AA712" s="23" t="n"/>
      <c r="AB712" s="23" t="n"/>
      <c r="AC712" s="31" t="n"/>
      <c r="AD712" s="28" t="n"/>
      <c r="AE712" s="22">
        <f>IF(COUNTA($A712:$Y712)=0,"",IF(IFERROR(IF(TRIM(IFERROR(INDEX($A712:$Y712,MATCH(Lists!$J$4,$A$1:$Y$1,0)),"")&amp;"")="0","",TRIM(IFERROR(INDEX($A712:$Y712,MATCH(Lists!$J$4,$A$1:$Y$1,0)),"")&amp;"")),"")&lt;&gt;"",LOWER(IFERROR(IF(TRIM(IFERROR(INDEX($A712:$Y712,MATCH(Lists!$J$4,$A$1:$Y$1,0)),"")&amp;"")="0","",TRIM(IFERROR(INDEX($A712:$Y712,MATCH(Lists!$J$4,$A$1:$Y$1,0)),"")&amp;"")),"")),IF(IFERROR(IF(TRIM(IFERROR(INDEX($A712:$Y712,MATCH(Lists!$J$5,$A$1:$Y$1,0)),"")&amp;"")="0","",TRIM(IFERROR(INDEX($A712:$Y712,MATCH(Lists!$J$5,$A$1:$Y$1,0)),"")&amp;"")),"")&lt;&gt;"",IFERROR(IF(TRIM(IFERROR(INDEX($A712:$Y712,MATCH(Lists!$J$5,$A$1:$Y$1,0)),"")&amp;"")="0","",TRIM(IFERROR(INDEX($A712:$Y712,MATCH(Lists!$J$5,$A$1:$Y$1,0)),"")&amp;"")),""),"(unknown)")))</f>
        <v/>
      </c>
      <c r="AF712" s="22">
        <f>IF(AE712="","",IF(IFERROR(IF(TRIM(IFERROR(INDEX($A712:$Y712,MATCH(Lists!$J$6,$A$1:$Y$1,0)),"")&amp;"")="0","",TRIM(IFERROR(INDEX($A712:$Y712,MATCH(Lists!$J$6,$A$1:$Y$1,0)),"")&amp;"")),"")=Lists!$J$7,1,0))</f>
        <v/>
      </c>
      <c r="AG712" s="30">
        <f>IF(AE712="","",IFERROR(IF(ISNUMBER(IFERROR(INDEX($A712:$Y712,MATCH(Lists!$J$3,$A$1:$Y$1,0)),"")),INT(IFERROR(INDEX($A712:$Y712,MATCH(Lists!$J$3,$A$1:$Y$1,0)),"")),DATE(VALUE(LEFT(IFERROR(INDEX($A712:$Y712,MATCH(Lists!$J$3,$A$1:$Y$1,0)),""),4)),VALUE(MID(IFERROR(INDEX($A712:$Y712,MATCH(Lists!$J$3,$A$1:$Y$1,0)),""),6,2)),VALUE(MID(IFERROR(INDEX($A712:$Y712,MATCH(Lists!$J$3,$A$1:$Y$1,0)),""),9,2)))),""))</f>
        <v/>
      </c>
      <c r="AH712" s="22">
        <f>IF(AE712="",0,1)</f>
        <v/>
      </c>
    </row>
    <row r="713">
      <c r="Z713" s="28" t="n"/>
      <c r="AA713" s="23" t="n"/>
      <c r="AB713" s="23" t="n"/>
      <c r="AC713" s="31" t="n"/>
      <c r="AD713" s="28" t="n"/>
      <c r="AE713" s="22">
        <f>IF(COUNTA($A713:$Y713)=0,"",IF(IFERROR(IF(TRIM(IFERROR(INDEX($A713:$Y713,MATCH(Lists!$J$4,$A$1:$Y$1,0)),"")&amp;"")="0","",TRIM(IFERROR(INDEX($A713:$Y713,MATCH(Lists!$J$4,$A$1:$Y$1,0)),"")&amp;"")),"")&lt;&gt;"",LOWER(IFERROR(IF(TRIM(IFERROR(INDEX($A713:$Y713,MATCH(Lists!$J$4,$A$1:$Y$1,0)),"")&amp;"")="0","",TRIM(IFERROR(INDEX($A713:$Y713,MATCH(Lists!$J$4,$A$1:$Y$1,0)),"")&amp;"")),"")),IF(IFERROR(IF(TRIM(IFERROR(INDEX($A713:$Y713,MATCH(Lists!$J$5,$A$1:$Y$1,0)),"")&amp;"")="0","",TRIM(IFERROR(INDEX($A713:$Y713,MATCH(Lists!$J$5,$A$1:$Y$1,0)),"")&amp;"")),"")&lt;&gt;"",IFERROR(IF(TRIM(IFERROR(INDEX($A713:$Y713,MATCH(Lists!$J$5,$A$1:$Y$1,0)),"")&amp;"")="0","",TRIM(IFERROR(INDEX($A713:$Y713,MATCH(Lists!$J$5,$A$1:$Y$1,0)),"")&amp;"")),""),"(unknown)")))</f>
        <v/>
      </c>
      <c r="AF713" s="22">
        <f>IF(AE713="","",IF(IFERROR(IF(TRIM(IFERROR(INDEX($A713:$Y713,MATCH(Lists!$J$6,$A$1:$Y$1,0)),"")&amp;"")="0","",TRIM(IFERROR(INDEX($A713:$Y713,MATCH(Lists!$J$6,$A$1:$Y$1,0)),"")&amp;"")),"")=Lists!$J$7,1,0))</f>
        <v/>
      </c>
      <c r="AG713" s="30">
        <f>IF(AE713="","",IFERROR(IF(ISNUMBER(IFERROR(INDEX($A713:$Y713,MATCH(Lists!$J$3,$A$1:$Y$1,0)),"")),INT(IFERROR(INDEX($A713:$Y713,MATCH(Lists!$J$3,$A$1:$Y$1,0)),"")),DATE(VALUE(LEFT(IFERROR(INDEX($A713:$Y713,MATCH(Lists!$J$3,$A$1:$Y$1,0)),""),4)),VALUE(MID(IFERROR(INDEX($A713:$Y713,MATCH(Lists!$J$3,$A$1:$Y$1,0)),""),6,2)),VALUE(MID(IFERROR(INDEX($A713:$Y713,MATCH(Lists!$J$3,$A$1:$Y$1,0)),""),9,2)))),""))</f>
        <v/>
      </c>
      <c r="AH713" s="22">
        <f>IF(AE713="",0,1)</f>
        <v/>
      </c>
    </row>
    <row r="714">
      <c r="Z714" s="28" t="n"/>
      <c r="AA714" s="23" t="n"/>
      <c r="AB714" s="23" t="n"/>
      <c r="AC714" s="31" t="n"/>
      <c r="AD714" s="28" t="n"/>
      <c r="AE714" s="22">
        <f>IF(COUNTA($A714:$Y714)=0,"",IF(IFERROR(IF(TRIM(IFERROR(INDEX($A714:$Y714,MATCH(Lists!$J$4,$A$1:$Y$1,0)),"")&amp;"")="0","",TRIM(IFERROR(INDEX($A714:$Y714,MATCH(Lists!$J$4,$A$1:$Y$1,0)),"")&amp;"")),"")&lt;&gt;"",LOWER(IFERROR(IF(TRIM(IFERROR(INDEX($A714:$Y714,MATCH(Lists!$J$4,$A$1:$Y$1,0)),"")&amp;"")="0","",TRIM(IFERROR(INDEX($A714:$Y714,MATCH(Lists!$J$4,$A$1:$Y$1,0)),"")&amp;"")),"")),IF(IFERROR(IF(TRIM(IFERROR(INDEX($A714:$Y714,MATCH(Lists!$J$5,$A$1:$Y$1,0)),"")&amp;"")="0","",TRIM(IFERROR(INDEX($A714:$Y714,MATCH(Lists!$J$5,$A$1:$Y$1,0)),"")&amp;"")),"")&lt;&gt;"",IFERROR(IF(TRIM(IFERROR(INDEX($A714:$Y714,MATCH(Lists!$J$5,$A$1:$Y$1,0)),"")&amp;"")="0","",TRIM(IFERROR(INDEX($A714:$Y714,MATCH(Lists!$J$5,$A$1:$Y$1,0)),"")&amp;"")),""),"(unknown)")))</f>
        <v/>
      </c>
      <c r="AF714" s="22">
        <f>IF(AE714="","",IF(IFERROR(IF(TRIM(IFERROR(INDEX($A714:$Y714,MATCH(Lists!$J$6,$A$1:$Y$1,0)),"")&amp;"")="0","",TRIM(IFERROR(INDEX($A714:$Y714,MATCH(Lists!$J$6,$A$1:$Y$1,0)),"")&amp;"")),"")=Lists!$J$7,1,0))</f>
        <v/>
      </c>
      <c r="AG714" s="30">
        <f>IF(AE714="","",IFERROR(IF(ISNUMBER(IFERROR(INDEX($A714:$Y714,MATCH(Lists!$J$3,$A$1:$Y$1,0)),"")),INT(IFERROR(INDEX($A714:$Y714,MATCH(Lists!$J$3,$A$1:$Y$1,0)),"")),DATE(VALUE(LEFT(IFERROR(INDEX($A714:$Y714,MATCH(Lists!$J$3,$A$1:$Y$1,0)),""),4)),VALUE(MID(IFERROR(INDEX($A714:$Y714,MATCH(Lists!$J$3,$A$1:$Y$1,0)),""),6,2)),VALUE(MID(IFERROR(INDEX($A714:$Y714,MATCH(Lists!$J$3,$A$1:$Y$1,0)),""),9,2)))),""))</f>
        <v/>
      </c>
      <c r="AH714" s="22">
        <f>IF(AE714="",0,1)</f>
        <v/>
      </c>
    </row>
    <row r="715">
      <c r="Z715" s="28" t="n"/>
      <c r="AA715" s="23" t="n"/>
      <c r="AB715" s="23" t="n"/>
      <c r="AC715" s="31" t="n"/>
      <c r="AD715" s="28" t="n"/>
      <c r="AE715" s="22">
        <f>IF(COUNTA($A715:$Y715)=0,"",IF(IFERROR(IF(TRIM(IFERROR(INDEX($A715:$Y715,MATCH(Lists!$J$4,$A$1:$Y$1,0)),"")&amp;"")="0","",TRIM(IFERROR(INDEX($A715:$Y715,MATCH(Lists!$J$4,$A$1:$Y$1,0)),"")&amp;"")),"")&lt;&gt;"",LOWER(IFERROR(IF(TRIM(IFERROR(INDEX($A715:$Y715,MATCH(Lists!$J$4,$A$1:$Y$1,0)),"")&amp;"")="0","",TRIM(IFERROR(INDEX($A715:$Y715,MATCH(Lists!$J$4,$A$1:$Y$1,0)),"")&amp;"")),"")),IF(IFERROR(IF(TRIM(IFERROR(INDEX($A715:$Y715,MATCH(Lists!$J$5,$A$1:$Y$1,0)),"")&amp;"")="0","",TRIM(IFERROR(INDEX($A715:$Y715,MATCH(Lists!$J$5,$A$1:$Y$1,0)),"")&amp;"")),"")&lt;&gt;"",IFERROR(IF(TRIM(IFERROR(INDEX($A715:$Y715,MATCH(Lists!$J$5,$A$1:$Y$1,0)),"")&amp;"")="0","",TRIM(IFERROR(INDEX($A715:$Y715,MATCH(Lists!$J$5,$A$1:$Y$1,0)),"")&amp;"")),""),"(unknown)")))</f>
        <v/>
      </c>
      <c r="AF715" s="22">
        <f>IF(AE715="","",IF(IFERROR(IF(TRIM(IFERROR(INDEX($A715:$Y715,MATCH(Lists!$J$6,$A$1:$Y$1,0)),"")&amp;"")="0","",TRIM(IFERROR(INDEX($A715:$Y715,MATCH(Lists!$J$6,$A$1:$Y$1,0)),"")&amp;"")),"")=Lists!$J$7,1,0))</f>
        <v/>
      </c>
      <c r="AG715" s="30">
        <f>IF(AE715="","",IFERROR(IF(ISNUMBER(IFERROR(INDEX($A715:$Y715,MATCH(Lists!$J$3,$A$1:$Y$1,0)),"")),INT(IFERROR(INDEX($A715:$Y715,MATCH(Lists!$J$3,$A$1:$Y$1,0)),"")),DATE(VALUE(LEFT(IFERROR(INDEX($A715:$Y715,MATCH(Lists!$J$3,$A$1:$Y$1,0)),""),4)),VALUE(MID(IFERROR(INDEX($A715:$Y715,MATCH(Lists!$J$3,$A$1:$Y$1,0)),""),6,2)),VALUE(MID(IFERROR(INDEX($A715:$Y715,MATCH(Lists!$J$3,$A$1:$Y$1,0)),""),9,2)))),""))</f>
        <v/>
      </c>
      <c r="AH715" s="22">
        <f>IF(AE715="",0,1)</f>
        <v/>
      </c>
    </row>
    <row r="716">
      <c r="Z716" s="28" t="n"/>
      <c r="AA716" s="23" t="n"/>
      <c r="AB716" s="23" t="n"/>
      <c r="AC716" s="31" t="n"/>
      <c r="AD716" s="28" t="n"/>
      <c r="AE716" s="22">
        <f>IF(COUNTA($A716:$Y716)=0,"",IF(IFERROR(IF(TRIM(IFERROR(INDEX($A716:$Y716,MATCH(Lists!$J$4,$A$1:$Y$1,0)),"")&amp;"")="0","",TRIM(IFERROR(INDEX($A716:$Y716,MATCH(Lists!$J$4,$A$1:$Y$1,0)),"")&amp;"")),"")&lt;&gt;"",LOWER(IFERROR(IF(TRIM(IFERROR(INDEX($A716:$Y716,MATCH(Lists!$J$4,$A$1:$Y$1,0)),"")&amp;"")="0","",TRIM(IFERROR(INDEX($A716:$Y716,MATCH(Lists!$J$4,$A$1:$Y$1,0)),"")&amp;"")),"")),IF(IFERROR(IF(TRIM(IFERROR(INDEX($A716:$Y716,MATCH(Lists!$J$5,$A$1:$Y$1,0)),"")&amp;"")="0","",TRIM(IFERROR(INDEX($A716:$Y716,MATCH(Lists!$J$5,$A$1:$Y$1,0)),"")&amp;"")),"")&lt;&gt;"",IFERROR(IF(TRIM(IFERROR(INDEX($A716:$Y716,MATCH(Lists!$J$5,$A$1:$Y$1,0)),"")&amp;"")="0","",TRIM(IFERROR(INDEX($A716:$Y716,MATCH(Lists!$J$5,$A$1:$Y$1,0)),"")&amp;"")),""),"(unknown)")))</f>
        <v/>
      </c>
      <c r="AF716" s="22">
        <f>IF(AE716="","",IF(IFERROR(IF(TRIM(IFERROR(INDEX($A716:$Y716,MATCH(Lists!$J$6,$A$1:$Y$1,0)),"")&amp;"")="0","",TRIM(IFERROR(INDEX($A716:$Y716,MATCH(Lists!$J$6,$A$1:$Y$1,0)),"")&amp;"")),"")=Lists!$J$7,1,0))</f>
        <v/>
      </c>
      <c r="AG716" s="30">
        <f>IF(AE716="","",IFERROR(IF(ISNUMBER(IFERROR(INDEX($A716:$Y716,MATCH(Lists!$J$3,$A$1:$Y$1,0)),"")),INT(IFERROR(INDEX($A716:$Y716,MATCH(Lists!$J$3,$A$1:$Y$1,0)),"")),DATE(VALUE(LEFT(IFERROR(INDEX($A716:$Y716,MATCH(Lists!$J$3,$A$1:$Y$1,0)),""),4)),VALUE(MID(IFERROR(INDEX($A716:$Y716,MATCH(Lists!$J$3,$A$1:$Y$1,0)),""),6,2)),VALUE(MID(IFERROR(INDEX($A716:$Y716,MATCH(Lists!$J$3,$A$1:$Y$1,0)),""),9,2)))),""))</f>
        <v/>
      </c>
      <c r="AH716" s="22">
        <f>IF(AE716="",0,1)</f>
        <v/>
      </c>
    </row>
    <row r="717">
      <c r="Z717" s="28" t="n"/>
      <c r="AA717" s="23" t="n"/>
      <c r="AB717" s="23" t="n"/>
      <c r="AC717" s="31" t="n"/>
      <c r="AD717" s="28" t="n"/>
      <c r="AE717" s="22">
        <f>IF(COUNTA($A717:$Y717)=0,"",IF(IFERROR(IF(TRIM(IFERROR(INDEX($A717:$Y717,MATCH(Lists!$J$4,$A$1:$Y$1,0)),"")&amp;"")="0","",TRIM(IFERROR(INDEX($A717:$Y717,MATCH(Lists!$J$4,$A$1:$Y$1,0)),"")&amp;"")),"")&lt;&gt;"",LOWER(IFERROR(IF(TRIM(IFERROR(INDEX($A717:$Y717,MATCH(Lists!$J$4,$A$1:$Y$1,0)),"")&amp;"")="0","",TRIM(IFERROR(INDEX($A717:$Y717,MATCH(Lists!$J$4,$A$1:$Y$1,0)),"")&amp;"")),"")),IF(IFERROR(IF(TRIM(IFERROR(INDEX($A717:$Y717,MATCH(Lists!$J$5,$A$1:$Y$1,0)),"")&amp;"")="0","",TRIM(IFERROR(INDEX($A717:$Y717,MATCH(Lists!$J$5,$A$1:$Y$1,0)),"")&amp;"")),"")&lt;&gt;"",IFERROR(IF(TRIM(IFERROR(INDEX($A717:$Y717,MATCH(Lists!$J$5,$A$1:$Y$1,0)),"")&amp;"")="0","",TRIM(IFERROR(INDEX($A717:$Y717,MATCH(Lists!$J$5,$A$1:$Y$1,0)),"")&amp;"")),""),"(unknown)")))</f>
        <v/>
      </c>
      <c r="AF717" s="22">
        <f>IF(AE717="","",IF(IFERROR(IF(TRIM(IFERROR(INDEX($A717:$Y717,MATCH(Lists!$J$6,$A$1:$Y$1,0)),"")&amp;"")="0","",TRIM(IFERROR(INDEX($A717:$Y717,MATCH(Lists!$J$6,$A$1:$Y$1,0)),"")&amp;"")),"")=Lists!$J$7,1,0))</f>
        <v/>
      </c>
      <c r="AG717" s="30">
        <f>IF(AE717="","",IFERROR(IF(ISNUMBER(IFERROR(INDEX($A717:$Y717,MATCH(Lists!$J$3,$A$1:$Y$1,0)),"")),INT(IFERROR(INDEX($A717:$Y717,MATCH(Lists!$J$3,$A$1:$Y$1,0)),"")),DATE(VALUE(LEFT(IFERROR(INDEX($A717:$Y717,MATCH(Lists!$J$3,$A$1:$Y$1,0)),""),4)),VALUE(MID(IFERROR(INDEX($A717:$Y717,MATCH(Lists!$J$3,$A$1:$Y$1,0)),""),6,2)),VALUE(MID(IFERROR(INDEX($A717:$Y717,MATCH(Lists!$J$3,$A$1:$Y$1,0)),""),9,2)))),""))</f>
        <v/>
      </c>
      <c r="AH717" s="22">
        <f>IF(AE717="",0,1)</f>
        <v/>
      </c>
    </row>
    <row r="718">
      <c r="Z718" s="28" t="n"/>
      <c r="AA718" s="23" t="n"/>
      <c r="AB718" s="23" t="n"/>
      <c r="AC718" s="31" t="n"/>
      <c r="AD718" s="28" t="n"/>
      <c r="AE718" s="22">
        <f>IF(COUNTA($A718:$Y718)=0,"",IF(IFERROR(IF(TRIM(IFERROR(INDEX($A718:$Y718,MATCH(Lists!$J$4,$A$1:$Y$1,0)),"")&amp;"")="0","",TRIM(IFERROR(INDEX($A718:$Y718,MATCH(Lists!$J$4,$A$1:$Y$1,0)),"")&amp;"")),"")&lt;&gt;"",LOWER(IFERROR(IF(TRIM(IFERROR(INDEX($A718:$Y718,MATCH(Lists!$J$4,$A$1:$Y$1,0)),"")&amp;"")="0","",TRIM(IFERROR(INDEX($A718:$Y718,MATCH(Lists!$J$4,$A$1:$Y$1,0)),"")&amp;"")),"")),IF(IFERROR(IF(TRIM(IFERROR(INDEX($A718:$Y718,MATCH(Lists!$J$5,$A$1:$Y$1,0)),"")&amp;"")="0","",TRIM(IFERROR(INDEX($A718:$Y718,MATCH(Lists!$J$5,$A$1:$Y$1,0)),"")&amp;"")),"")&lt;&gt;"",IFERROR(IF(TRIM(IFERROR(INDEX($A718:$Y718,MATCH(Lists!$J$5,$A$1:$Y$1,0)),"")&amp;"")="0","",TRIM(IFERROR(INDEX($A718:$Y718,MATCH(Lists!$J$5,$A$1:$Y$1,0)),"")&amp;"")),""),"(unknown)")))</f>
        <v/>
      </c>
      <c r="AF718" s="22">
        <f>IF(AE718="","",IF(IFERROR(IF(TRIM(IFERROR(INDEX($A718:$Y718,MATCH(Lists!$J$6,$A$1:$Y$1,0)),"")&amp;"")="0","",TRIM(IFERROR(INDEX($A718:$Y718,MATCH(Lists!$J$6,$A$1:$Y$1,0)),"")&amp;"")),"")=Lists!$J$7,1,0))</f>
        <v/>
      </c>
      <c r="AG718" s="30">
        <f>IF(AE718="","",IFERROR(IF(ISNUMBER(IFERROR(INDEX($A718:$Y718,MATCH(Lists!$J$3,$A$1:$Y$1,0)),"")),INT(IFERROR(INDEX($A718:$Y718,MATCH(Lists!$J$3,$A$1:$Y$1,0)),"")),DATE(VALUE(LEFT(IFERROR(INDEX($A718:$Y718,MATCH(Lists!$J$3,$A$1:$Y$1,0)),""),4)),VALUE(MID(IFERROR(INDEX($A718:$Y718,MATCH(Lists!$J$3,$A$1:$Y$1,0)),""),6,2)),VALUE(MID(IFERROR(INDEX($A718:$Y718,MATCH(Lists!$J$3,$A$1:$Y$1,0)),""),9,2)))),""))</f>
        <v/>
      </c>
      <c r="AH718" s="22">
        <f>IF(AE718="",0,1)</f>
        <v/>
      </c>
    </row>
    <row r="719">
      <c r="Z719" s="28" t="n"/>
      <c r="AA719" s="23" t="n"/>
      <c r="AB719" s="23" t="n"/>
      <c r="AC719" s="31" t="n"/>
      <c r="AD719" s="28" t="n"/>
      <c r="AE719" s="22">
        <f>IF(COUNTA($A719:$Y719)=0,"",IF(IFERROR(IF(TRIM(IFERROR(INDEX($A719:$Y719,MATCH(Lists!$J$4,$A$1:$Y$1,0)),"")&amp;"")="0","",TRIM(IFERROR(INDEX($A719:$Y719,MATCH(Lists!$J$4,$A$1:$Y$1,0)),"")&amp;"")),"")&lt;&gt;"",LOWER(IFERROR(IF(TRIM(IFERROR(INDEX($A719:$Y719,MATCH(Lists!$J$4,$A$1:$Y$1,0)),"")&amp;"")="0","",TRIM(IFERROR(INDEX($A719:$Y719,MATCH(Lists!$J$4,$A$1:$Y$1,0)),"")&amp;"")),"")),IF(IFERROR(IF(TRIM(IFERROR(INDEX($A719:$Y719,MATCH(Lists!$J$5,$A$1:$Y$1,0)),"")&amp;"")="0","",TRIM(IFERROR(INDEX($A719:$Y719,MATCH(Lists!$J$5,$A$1:$Y$1,0)),"")&amp;"")),"")&lt;&gt;"",IFERROR(IF(TRIM(IFERROR(INDEX($A719:$Y719,MATCH(Lists!$J$5,$A$1:$Y$1,0)),"")&amp;"")="0","",TRIM(IFERROR(INDEX($A719:$Y719,MATCH(Lists!$J$5,$A$1:$Y$1,0)),"")&amp;"")),""),"(unknown)")))</f>
        <v/>
      </c>
      <c r="AF719" s="22">
        <f>IF(AE719="","",IF(IFERROR(IF(TRIM(IFERROR(INDEX($A719:$Y719,MATCH(Lists!$J$6,$A$1:$Y$1,0)),"")&amp;"")="0","",TRIM(IFERROR(INDEX($A719:$Y719,MATCH(Lists!$J$6,$A$1:$Y$1,0)),"")&amp;"")),"")=Lists!$J$7,1,0))</f>
        <v/>
      </c>
      <c r="AG719" s="30">
        <f>IF(AE719="","",IFERROR(IF(ISNUMBER(IFERROR(INDEX($A719:$Y719,MATCH(Lists!$J$3,$A$1:$Y$1,0)),"")),INT(IFERROR(INDEX($A719:$Y719,MATCH(Lists!$J$3,$A$1:$Y$1,0)),"")),DATE(VALUE(LEFT(IFERROR(INDEX($A719:$Y719,MATCH(Lists!$J$3,$A$1:$Y$1,0)),""),4)),VALUE(MID(IFERROR(INDEX($A719:$Y719,MATCH(Lists!$J$3,$A$1:$Y$1,0)),""),6,2)),VALUE(MID(IFERROR(INDEX($A719:$Y719,MATCH(Lists!$J$3,$A$1:$Y$1,0)),""),9,2)))),""))</f>
        <v/>
      </c>
      <c r="AH719" s="22">
        <f>IF(AE719="",0,1)</f>
        <v/>
      </c>
    </row>
    <row r="720">
      <c r="Z720" s="28" t="n"/>
      <c r="AA720" s="23" t="n"/>
      <c r="AB720" s="23" t="n"/>
      <c r="AC720" s="31" t="n"/>
      <c r="AD720" s="28" t="n"/>
      <c r="AE720" s="22">
        <f>IF(COUNTA($A720:$Y720)=0,"",IF(IFERROR(IF(TRIM(IFERROR(INDEX($A720:$Y720,MATCH(Lists!$J$4,$A$1:$Y$1,0)),"")&amp;"")="0","",TRIM(IFERROR(INDEX($A720:$Y720,MATCH(Lists!$J$4,$A$1:$Y$1,0)),"")&amp;"")),"")&lt;&gt;"",LOWER(IFERROR(IF(TRIM(IFERROR(INDEX($A720:$Y720,MATCH(Lists!$J$4,$A$1:$Y$1,0)),"")&amp;"")="0","",TRIM(IFERROR(INDEX($A720:$Y720,MATCH(Lists!$J$4,$A$1:$Y$1,0)),"")&amp;"")),"")),IF(IFERROR(IF(TRIM(IFERROR(INDEX($A720:$Y720,MATCH(Lists!$J$5,$A$1:$Y$1,0)),"")&amp;"")="0","",TRIM(IFERROR(INDEX($A720:$Y720,MATCH(Lists!$J$5,$A$1:$Y$1,0)),"")&amp;"")),"")&lt;&gt;"",IFERROR(IF(TRIM(IFERROR(INDEX($A720:$Y720,MATCH(Lists!$J$5,$A$1:$Y$1,0)),"")&amp;"")="0","",TRIM(IFERROR(INDEX($A720:$Y720,MATCH(Lists!$J$5,$A$1:$Y$1,0)),"")&amp;"")),""),"(unknown)")))</f>
        <v/>
      </c>
      <c r="AF720" s="22">
        <f>IF(AE720="","",IF(IFERROR(IF(TRIM(IFERROR(INDEX($A720:$Y720,MATCH(Lists!$J$6,$A$1:$Y$1,0)),"")&amp;"")="0","",TRIM(IFERROR(INDEX($A720:$Y720,MATCH(Lists!$J$6,$A$1:$Y$1,0)),"")&amp;"")),"")=Lists!$J$7,1,0))</f>
        <v/>
      </c>
      <c r="AG720" s="30">
        <f>IF(AE720="","",IFERROR(IF(ISNUMBER(IFERROR(INDEX($A720:$Y720,MATCH(Lists!$J$3,$A$1:$Y$1,0)),"")),INT(IFERROR(INDEX($A720:$Y720,MATCH(Lists!$J$3,$A$1:$Y$1,0)),"")),DATE(VALUE(LEFT(IFERROR(INDEX($A720:$Y720,MATCH(Lists!$J$3,$A$1:$Y$1,0)),""),4)),VALUE(MID(IFERROR(INDEX($A720:$Y720,MATCH(Lists!$J$3,$A$1:$Y$1,0)),""),6,2)),VALUE(MID(IFERROR(INDEX($A720:$Y720,MATCH(Lists!$J$3,$A$1:$Y$1,0)),""),9,2)))),""))</f>
        <v/>
      </c>
      <c r="AH720" s="22">
        <f>IF(AE720="",0,1)</f>
        <v/>
      </c>
    </row>
    <row r="721">
      <c r="Z721" s="28" t="n"/>
      <c r="AA721" s="23" t="n"/>
      <c r="AB721" s="23" t="n"/>
      <c r="AC721" s="31" t="n"/>
      <c r="AD721" s="28" t="n"/>
      <c r="AE721" s="22">
        <f>IF(COUNTA($A721:$Y721)=0,"",IF(IFERROR(IF(TRIM(IFERROR(INDEX($A721:$Y721,MATCH(Lists!$J$4,$A$1:$Y$1,0)),"")&amp;"")="0","",TRIM(IFERROR(INDEX($A721:$Y721,MATCH(Lists!$J$4,$A$1:$Y$1,0)),"")&amp;"")),"")&lt;&gt;"",LOWER(IFERROR(IF(TRIM(IFERROR(INDEX($A721:$Y721,MATCH(Lists!$J$4,$A$1:$Y$1,0)),"")&amp;"")="0","",TRIM(IFERROR(INDEX($A721:$Y721,MATCH(Lists!$J$4,$A$1:$Y$1,0)),"")&amp;"")),"")),IF(IFERROR(IF(TRIM(IFERROR(INDEX($A721:$Y721,MATCH(Lists!$J$5,$A$1:$Y$1,0)),"")&amp;"")="0","",TRIM(IFERROR(INDEX($A721:$Y721,MATCH(Lists!$J$5,$A$1:$Y$1,0)),"")&amp;"")),"")&lt;&gt;"",IFERROR(IF(TRIM(IFERROR(INDEX($A721:$Y721,MATCH(Lists!$J$5,$A$1:$Y$1,0)),"")&amp;"")="0","",TRIM(IFERROR(INDEX($A721:$Y721,MATCH(Lists!$J$5,$A$1:$Y$1,0)),"")&amp;"")),""),"(unknown)")))</f>
        <v/>
      </c>
      <c r="AF721" s="22">
        <f>IF(AE721="","",IF(IFERROR(IF(TRIM(IFERROR(INDEX($A721:$Y721,MATCH(Lists!$J$6,$A$1:$Y$1,0)),"")&amp;"")="0","",TRIM(IFERROR(INDEX($A721:$Y721,MATCH(Lists!$J$6,$A$1:$Y$1,0)),"")&amp;"")),"")=Lists!$J$7,1,0))</f>
        <v/>
      </c>
      <c r="AG721" s="30">
        <f>IF(AE721="","",IFERROR(IF(ISNUMBER(IFERROR(INDEX($A721:$Y721,MATCH(Lists!$J$3,$A$1:$Y$1,0)),"")),INT(IFERROR(INDEX($A721:$Y721,MATCH(Lists!$J$3,$A$1:$Y$1,0)),"")),DATE(VALUE(LEFT(IFERROR(INDEX($A721:$Y721,MATCH(Lists!$J$3,$A$1:$Y$1,0)),""),4)),VALUE(MID(IFERROR(INDEX($A721:$Y721,MATCH(Lists!$J$3,$A$1:$Y$1,0)),""),6,2)),VALUE(MID(IFERROR(INDEX($A721:$Y721,MATCH(Lists!$J$3,$A$1:$Y$1,0)),""),9,2)))),""))</f>
        <v/>
      </c>
      <c r="AH721" s="22">
        <f>IF(AE721="",0,1)</f>
        <v/>
      </c>
    </row>
    <row r="722">
      <c r="Z722" s="28" t="n"/>
      <c r="AA722" s="23" t="n"/>
      <c r="AB722" s="23" t="n"/>
      <c r="AC722" s="31" t="n"/>
      <c r="AD722" s="28" t="n"/>
      <c r="AE722" s="22">
        <f>IF(COUNTA($A722:$Y722)=0,"",IF(IFERROR(IF(TRIM(IFERROR(INDEX($A722:$Y722,MATCH(Lists!$J$4,$A$1:$Y$1,0)),"")&amp;"")="0","",TRIM(IFERROR(INDEX($A722:$Y722,MATCH(Lists!$J$4,$A$1:$Y$1,0)),"")&amp;"")),"")&lt;&gt;"",LOWER(IFERROR(IF(TRIM(IFERROR(INDEX($A722:$Y722,MATCH(Lists!$J$4,$A$1:$Y$1,0)),"")&amp;"")="0","",TRIM(IFERROR(INDEX($A722:$Y722,MATCH(Lists!$J$4,$A$1:$Y$1,0)),"")&amp;"")),"")),IF(IFERROR(IF(TRIM(IFERROR(INDEX($A722:$Y722,MATCH(Lists!$J$5,$A$1:$Y$1,0)),"")&amp;"")="0","",TRIM(IFERROR(INDEX($A722:$Y722,MATCH(Lists!$J$5,$A$1:$Y$1,0)),"")&amp;"")),"")&lt;&gt;"",IFERROR(IF(TRIM(IFERROR(INDEX($A722:$Y722,MATCH(Lists!$J$5,$A$1:$Y$1,0)),"")&amp;"")="0","",TRIM(IFERROR(INDEX($A722:$Y722,MATCH(Lists!$J$5,$A$1:$Y$1,0)),"")&amp;"")),""),"(unknown)")))</f>
        <v/>
      </c>
      <c r="AF722" s="22">
        <f>IF(AE722="","",IF(IFERROR(IF(TRIM(IFERROR(INDEX($A722:$Y722,MATCH(Lists!$J$6,$A$1:$Y$1,0)),"")&amp;"")="0","",TRIM(IFERROR(INDEX($A722:$Y722,MATCH(Lists!$J$6,$A$1:$Y$1,0)),"")&amp;"")),"")=Lists!$J$7,1,0))</f>
        <v/>
      </c>
      <c r="AG722" s="30">
        <f>IF(AE722="","",IFERROR(IF(ISNUMBER(IFERROR(INDEX($A722:$Y722,MATCH(Lists!$J$3,$A$1:$Y$1,0)),"")),INT(IFERROR(INDEX($A722:$Y722,MATCH(Lists!$J$3,$A$1:$Y$1,0)),"")),DATE(VALUE(LEFT(IFERROR(INDEX($A722:$Y722,MATCH(Lists!$J$3,$A$1:$Y$1,0)),""),4)),VALUE(MID(IFERROR(INDEX($A722:$Y722,MATCH(Lists!$J$3,$A$1:$Y$1,0)),""),6,2)),VALUE(MID(IFERROR(INDEX($A722:$Y722,MATCH(Lists!$J$3,$A$1:$Y$1,0)),""),9,2)))),""))</f>
        <v/>
      </c>
      <c r="AH722" s="22">
        <f>IF(AE722="",0,1)</f>
        <v/>
      </c>
    </row>
    <row r="723">
      <c r="Z723" s="28" t="n"/>
      <c r="AA723" s="23" t="n"/>
      <c r="AB723" s="23" t="n"/>
      <c r="AC723" s="31" t="n"/>
      <c r="AD723" s="28" t="n"/>
      <c r="AE723" s="22">
        <f>IF(COUNTA($A723:$Y723)=0,"",IF(IFERROR(IF(TRIM(IFERROR(INDEX($A723:$Y723,MATCH(Lists!$J$4,$A$1:$Y$1,0)),"")&amp;"")="0","",TRIM(IFERROR(INDEX($A723:$Y723,MATCH(Lists!$J$4,$A$1:$Y$1,0)),"")&amp;"")),"")&lt;&gt;"",LOWER(IFERROR(IF(TRIM(IFERROR(INDEX($A723:$Y723,MATCH(Lists!$J$4,$A$1:$Y$1,0)),"")&amp;"")="0","",TRIM(IFERROR(INDEX($A723:$Y723,MATCH(Lists!$J$4,$A$1:$Y$1,0)),"")&amp;"")),"")),IF(IFERROR(IF(TRIM(IFERROR(INDEX($A723:$Y723,MATCH(Lists!$J$5,$A$1:$Y$1,0)),"")&amp;"")="0","",TRIM(IFERROR(INDEX($A723:$Y723,MATCH(Lists!$J$5,$A$1:$Y$1,0)),"")&amp;"")),"")&lt;&gt;"",IFERROR(IF(TRIM(IFERROR(INDEX($A723:$Y723,MATCH(Lists!$J$5,$A$1:$Y$1,0)),"")&amp;"")="0","",TRIM(IFERROR(INDEX($A723:$Y723,MATCH(Lists!$J$5,$A$1:$Y$1,0)),"")&amp;"")),""),"(unknown)")))</f>
        <v/>
      </c>
      <c r="AF723" s="22">
        <f>IF(AE723="","",IF(IFERROR(IF(TRIM(IFERROR(INDEX($A723:$Y723,MATCH(Lists!$J$6,$A$1:$Y$1,0)),"")&amp;"")="0","",TRIM(IFERROR(INDEX($A723:$Y723,MATCH(Lists!$J$6,$A$1:$Y$1,0)),"")&amp;"")),"")=Lists!$J$7,1,0))</f>
        <v/>
      </c>
      <c r="AG723" s="30">
        <f>IF(AE723="","",IFERROR(IF(ISNUMBER(IFERROR(INDEX($A723:$Y723,MATCH(Lists!$J$3,$A$1:$Y$1,0)),"")),INT(IFERROR(INDEX($A723:$Y723,MATCH(Lists!$J$3,$A$1:$Y$1,0)),"")),DATE(VALUE(LEFT(IFERROR(INDEX($A723:$Y723,MATCH(Lists!$J$3,$A$1:$Y$1,0)),""),4)),VALUE(MID(IFERROR(INDEX($A723:$Y723,MATCH(Lists!$J$3,$A$1:$Y$1,0)),""),6,2)),VALUE(MID(IFERROR(INDEX($A723:$Y723,MATCH(Lists!$J$3,$A$1:$Y$1,0)),""),9,2)))),""))</f>
        <v/>
      </c>
      <c r="AH723" s="22">
        <f>IF(AE723="",0,1)</f>
        <v/>
      </c>
    </row>
    <row r="724">
      <c r="Z724" s="28" t="n"/>
      <c r="AA724" s="23" t="n"/>
      <c r="AB724" s="23" t="n"/>
      <c r="AC724" s="31" t="n"/>
      <c r="AD724" s="28" t="n"/>
      <c r="AE724" s="22">
        <f>IF(COUNTA($A724:$Y724)=0,"",IF(IFERROR(IF(TRIM(IFERROR(INDEX($A724:$Y724,MATCH(Lists!$J$4,$A$1:$Y$1,0)),"")&amp;"")="0","",TRIM(IFERROR(INDEX($A724:$Y724,MATCH(Lists!$J$4,$A$1:$Y$1,0)),"")&amp;"")),"")&lt;&gt;"",LOWER(IFERROR(IF(TRIM(IFERROR(INDEX($A724:$Y724,MATCH(Lists!$J$4,$A$1:$Y$1,0)),"")&amp;"")="0","",TRIM(IFERROR(INDEX($A724:$Y724,MATCH(Lists!$J$4,$A$1:$Y$1,0)),"")&amp;"")),"")),IF(IFERROR(IF(TRIM(IFERROR(INDEX($A724:$Y724,MATCH(Lists!$J$5,$A$1:$Y$1,0)),"")&amp;"")="0","",TRIM(IFERROR(INDEX($A724:$Y724,MATCH(Lists!$J$5,$A$1:$Y$1,0)),"")&amp;"")),"")&lt;&gt;"",IFERROR(IF(TRIM(IFERROR(INDEX($A724:$Y724,MATCH(Lists!$J$5,$A$1:$Y$1,0)),"")&amp;"")="0","",TRIM(IFERROR(INDEX($A724:$Y724,MATCH(Lists!$J$5,$A$1:$Y$1,0)),"")&amp;"")),""),"(unknown)")))</f>
        <v/>
      </c>
      <c r="AF724" s="22">
        <f>IF(AE724="","",IF(IFERROR(IF(TRIM(IFERROR(INDEX($A724:$Y724,MATCH(Lists!$J$6,$A$1:$Y$1,0)),"")&amp;"")="0","",TRIM(IFERROR(INDEX($A724:$Y724,MATCH(Lists!$J$6,$A$1:$Y$1,0)),"")&amp;"")),"")=Lists!$J$7,1,0))</f>
        <v/>
      </c>
      <c r="AG724" s="30">
        <f>IF(AE724="","",IFERROR(IF(ISNUMBER(IFERROR(INDEX($A724:$Y724,MATCH(Lists!$J$3,$A$1:$Y$1,0)),"")),INT(IFERROR(INDEX($A724:$Y724,MATCH(Lists!$J$3,$A$1:$Y$1,0)),"")),DATE(VALUE(LEFT(IFERROR(INDEX($A724:$Y724,MATCH(Lists!$J$3,$A$1:$Y$1,0)),""),4)),VALUE(MID(IFERROR(INDEX($A724:$Y724,MATCH(Lists!$J$3,$A$1:$Y$1,0)),""),6,2)),VALUE(MID(IFERROR(INDEX($A724:$Y724,MATCH(Lists!$J$3,$A$1:$Y$1,0)),""),9,2)))),""))</f>
        <v/>
      </c>
      <c r="AH724" s="22">
        <f>IF(AE724="",0,1)</f>
        <v/>
      </c>
    </row>
    <row r="725">
      <c r="Z725" s="28" t="n"/>
      <c r="AA725" s="23" t="n"/>
      <c r="AB725" s="23" t="n"/>
      <c r="AC725" s="31" t="n"/>
      <c r="AD725" s="28" t="n"/>
      <c r="AE725" s="22">
        <f>IF(COUNTA($A725:$Y725)=0,"",IF(IFERROR(IF(TRIM(IFERROR(INDEX($A725:$Y725,MATCH(Lists!$J$4,$A$1:$Y$1,0)),"")&amp;"")="0","",TRIM(IFERROR(INDEX($A725:$Y725,MATCH(Lists!$J$4,$A$1:$Y$1,0)),"")&amp;"")),"")&lt;&gt;"",LOWER(IFERROR(IF(TRIM(IFERROR(INDEX($A725:$Y725,MATCH(Lists!$J$4,$A$1:$Y$1,0)),"")&amp;"")="0","",TRIM(IFERROR(INDEX($A725:$Y725,MATCH(Lists!$J$4,$A$1:$Y$1,0)),"")&amp;"")),"")),IF(IFERROR(IF(TRIM(IFERROR(INDEX($A725:$Y725,MATCH(Lists!$J$5,$A$1:$Y$1,0)),"")&amp;"")="0","",TRIM(IFERROR(INDEX($A725:$Y725,MATCH(Lists!$J$5,$A$1:$Y$1,0)),"")&amp;"")),"")&lt;&gt;"",IFERROR(IF(TRIM(IFERROR(INDEX($A725:$Y725,MATCH(Lists!$J$5,$A$1:$Y$1,0)),"")&amp;"")="0","",TRIM(IFERROR(INDEX($A725:$Y725,MATCH(Lists!$J$5,$A$1:$Y$1,0)),"")&amp;"")),""),"(unknown)")))</f>
        <v/>
      </c>
      <c r="AF725" s="22">
        <f>IF(AE725="","",IF(IFERROR(IF(TRIM(IFERROR(INDEX($A725:$Y725,MATCH(Lists!$J$6,$A$1:$Y$1,0)),"")&amp;"")="0","",TRIM(IFERROR(INDEX($A725:$Y725,MATCH(Lists!$J$6,$A$1:$Y$1,0)),"")&amp;"")),"")=Lists!$J$7,1,0))</f>
        <v/>
      </c>
      <c r="AG725" s="30">
        <f>IF(AE725="","",IFERROR(IF(ISNUMBER(IFERROR(INDEX($A725:$Y725,MATCH(Lists!$J$3,$A$1:$Y$1,0)),"")),INT(IFERROR(INDEX($A725:$Y725,MATCH(Lists!$J$3,$A$1:$Y$1,0)),"")),DATE(VALUE(LEFT(IFERROR(INDEX($A725:$Y725,MATCH(Lists!$J$3,$A$1:$Y$1,0)),""),4)),VALUE(MID(IFERROR(INDEX($A725:$Y725,MATCH(Lists!$J$3,$A$1:$Y$1,0)),""),6,2)),VALUE(MID(IFERROR(INDEX($A725:$Y725,MATCH(Lists!$J$3,$A$1:$Y$1,0)),""),9,2)))),""))</f>
        <v/>
      </c>
      <c r="AH725" s="22">
        <f>IF(AE725="",0,1)</f>
        <v/>
      </c>
    </row>
    <row r="726">
      <c r="Z726" s="28" t="n"/>
      <c r="AA726" s="23" t="n"/>
      <c r="AB726" s="23" t="n"/>
      <c r="AC726" s="31" t="n"/>
      <c r="AD726" s="28" t="n"/>
      <c r="AE726" s="22">
        <f>IF(COUNTA($A726:$Y726)=0,"",IF(IFERROR(IF(TRIM(IFERROR(INDEX($A726:$Y726,MATCH(Lists!$J$4,$A$1:$Y$1,0)),"")&amp;"")="0","",TRIM(IFERROR(INDEX($A726:$Y726,MATCH(Lists!$J$4,$A$1:$Y$1,0)),"")&amp;"")),"")&lt;&gt;"",LOWER(IFERROR(IF(TRIM(IFERROR(INDEX($A726:$Y726,MATCH(Lists!$J$4,$A$1:$Y$1,0)),"")&amp;"")="0","",TRIM(IFERROR(INDEX($A726:$Y726,MATCH(Lists!$J$4,$A$1:$Y$1,0)),"")&amp;"")),"")),IF(IFERROR(IF(TRIM(IFERROR(INDEX($A726:$Y726,MATCH(Lists!$J$5,$A$1:$Y$1,0)),"")&amp;"")="0","",TRIM(IFERROR(INDEX($A726:$Y726,MATCH(Lists!$J$5,$A$1:$Y$1,0)),"")&amp;"")),"")&lt;&gt;"",IFERROR(IF(TRIM(IFERROR(INDEX($A726:$Y726,MATCH(Lists!$J$5,$A$1:$Y$1,0)),"")&amp;"")="0","",TRIM(IFERROR(INDEX($A726:$Y726,MATCH(Lists!$J$5,$A$1:$Y$1,0)),"")&amp;"")),""),"(unknown)")))</f>
        <v/>
      </c>
      <c r="AF726" s="22">
        <f>IF(AE726="","",IF(IFERROR(IF(TRIM(IFERROR(INDEX($A726:$Y726,MATCH(Lists!$J$6,$A$1:$Y$1,0)),"")&amp;"")="0","",TRIM(IFERROR(INDEX($A726:$Y726,MATCH(Lists!$J$6,$A$1:$Y$1,0)),"")&amp;"")),"")=Lists!$J$7,1,0))</f>
        <v/>
      </c>
      <c r="AG726" s="30">
        <f>IF(AE726="","",IFERROR(IF(ISNUMBER(IFERROR(INDEX($A726:$Y726,MATCH(Lists!$J$3,$A$1:$Y$1,0)),"")),INT(IFERROR(INDEX($A726:$Y726,MATCH(Lists!$J$3,$A$1:$Y$1,0)),"")),DATE(VALUE(LEFT(IFERROR(INDEX($A726:$Y726,MATCH(Lists!$J$3,$A$1:$Y$1,0)),""),4)),VALUE(MID(IFERROR(INDEX($A726:$Y726,MATCH(Lists!$J$3,$A$1:$Y$1,0)),""),6,2)),VALUE(MID(IFERROR(INDEX($A726:$Y726,MATCH(Lists!$J$3,$A$1:$Y$1,0)),""),9,2)))),""))</f>
        <v/>
      </c>
      <c r="AH726" s="22">
        <f>IF(AE726="",0,1)</f>
        <v/>
      </c>
    </row>
    <row r="727">
      <c r="Z727" s="28" t="n"/>
      <c r="AA727" s="23" t="n"/>
      <c r="AB727" s="23" t="n"/>
      <c r="AC727" s="31" t="n"/>
      <c r="AD727" s="28" t="n"/>
      <c r="AE727" s="22">
        <f>IF(COUNTA($A727:$Y727)=0,"",IF(IFERROR(IF(TRIM(IFERROR(INDEX($A727:$Y727,MATCH(Lists!$J$4,$A$1:$Y$1,0)),"")&amp;"")="0","",TRIM(IFERROR(INDEX($A727:$Y727,MATCH(Lists!$J$4,$A$1:$Y$1,0)),"")&amp;"")),"")&lt;&gt;"",LOWER(IFERROR(IF(TRIM(IFERROR(INDEX($A727:$Y727,MATCH(Lists!$J$4,$A$1:$Y$1,0)),"")&amp;"")="0","",TRIM(IFERROR(INDEX($A727:$Y727,MATCH(Lists!$J$4,$A$1:$Y$1,0)),"")&amp;"")),"")),IF(IFERROR(IF(TRIM(IFERROR(INDEX($A727:$Y727,MATCH(Lists!$J$5,$A$1:$Y$1,0)),"")&amp;"")="0","",TRIM(IFERROR(INDEX($A727:$Y727,MATCH(Lists!$J$5,$A$1:$Y$1,0)),"")&amp;"")),"")&lt;&gt;"",IFERROR(IF(TRIM(IFERROR(INDEX($A727:$Y727,MATCH(Lists!$J$5,$A$1:$Y$1,0)),"")&amp;"")="0","",TRIM(IFERROR(INDEX($A727:$Y727,MATCH(Lists!$J$5,$A$1:$Y$1,0)),"")&amp;"")),""),"(unknown)")))</f>
        <v/>
      </c>
      <c r="AF727" s="22">
        <f>IF(AE727="","",IF(IFERROR(IF(TRIM(IFERROR(INDEX($A727:$Y727,MATCH(Lists!$J$6,$A$1:$Y$1,0)),"")&amp;"")="0","",TRIM(IFERROR(INDEX($A727:$Y727,MATCH(Lists!$J$6,$A$1:$Y$1,0)),"")&amp;"")),"")=Lists!$J$7,1,0))</f>
        <v/>
      </c>
      <c r="AG727" s="30">
        <f>IF(AE727="","",IFERROR(IF(ISNUMBER(IFERROR(INDEX($A727:$Y727,MATCH(Lists!$J$3,$A$1:$Y$1,0)),"")),INT(IFERROR(INDEX($A727:$Y727,MATCH(Lists!$J$3,$A$1:$Y$1,0)),"")),DATE(VALUE(LEFT(IFERROR(INDEX($A727:$Y727,MATCH(Lists!$J$3,$A$1:$Y$1,0)),""),4)),VALUE(MID(IFERROR(INDEX($A727:$Y727,MATCH(Lists!$J$3,$A$1:$Y$1,0)),""),6,2)),VALUE(MID(IFERROR(INDEX($A727:$Y727,MATCH(Lists!$J$3,$A$1:$Y$1,0)),""),9,2)))),""))</f>
        <v/>
      </c>
      <c r="AH727" s="22">
        <f>IF(AE727="",0,1)</f>
        <v/>
      </c>
    </row>
    <row r="728">
      <c r="Z728" s="28" t="n"/>
      <c r="AA728" s="23" t="n"/>
      <c r="AB728" s="23" t="n"/>
      <c r="AC728" s="31" t="n"/>
      <c r="AD728" s="28" t="n"/>
      <c r="AE728" s="22">
        <f>IF(COUNTA($A728:$Y728)=0,"",IF(IFERROR(IF(TRIM(IFERROR(INDEX($A728:$Y728,MATCH(Lists!$J$4,$A$1:$Y$1,0)),"")&amp;"")="0","",TRIM(IFERROR(INDEX($A728:$Y728,MATCH(Lists!$J$4,$A$1:$Y$1,0)),"")&amp;"")),"")&lt;&gt;"",LOWER(IFERROR(IF(TRIM(IFERROR(INDEX($A728:$Y728,MATCH(Lists!$J$4,$A$1:$Y$1,0)),"")&amp;"")="0","",TRIM(IFERROR(INDEX($A728:$Y728,MATCH(Lists!$J$4,$A$1:$Y$1,0)),"")&amp;"")),"")),IF(IFERROR(IF(TRIM(IFERROR(INDEX($A728:$Y728,MATCH(Lists!$J$5,$A$1:$Y$1,0)),"")&amp;"")="0","",TRIM(IFERROR(INDEX($A728:$Y728,MATCH(Lists!$J$5,$A$1:$Y$1,0)),"")&amp;"")),"")&lt;&gt;"",IFERROR(IF(TRIM(IFERROR(INDEX($A728:$Y728,MATCH(Lists!$J$5,$A$1:$Y$1,0)),"")&amp;"")="0","",TRIM(IFERROR(INDEX($A728:$Y728,MATCH(Lists!$J$5,$A$1:$Y$1,0)),"")&amp;"")),""),"(unknown)")))</f>
        <v/>
      </c>
      <c r="AF728" s="22">
        <f>IF(AE728="","",IF(IFERROR(IF(TRIM(IFERROR(INDEX($A728:$Y728,MATCH(Lists!$J$6,$A$1:$Y$1,0)),"")&amp;"")="0","",TRIM(IFERROR(INDEX($A728:$Y728,MATCH(Lists!$J$6,$A$1:$Y$1,0)),"")&amp;"")),"")=Lists!$J$7,1,0))</f>
        <v/>
      </c>
      <c r="AG728" s="30">
        <f>IF(AE728="","",IFERROR(IF(ISNUMBER(IFERROR(INDEX($A728:$Y728,MATCH(Lists!$J$3,$A$1:$Y$1,0)),"")),INT(IFERROR(INDEX($A728:$Y728,MATCH(Lists!$J$3,$A$1:$Y$1,0)),"")),DATE(VALUE(LEFT(IFERROR(INDEX($A728:$Y728,MATCH(Lists!$J$3,$A$1:$Y$1,0)),""),4)),VALUE(MID(IFERROR(INDEX($A728:$Y728,MATCH(Lists!$J$3,$A$1:$Y$1,0)),""),6,2)),VALUE(MID(IFERROR(INDEX($A728:$Y728,MATCH(Lists!$J$3,$A$1:$Y$1,0)),""),9,2)))),""))</f>
        <v/>
      </c>
      <c r="AH728" s="22">
        <f>IF(AE728="",0,1)</f>
        <v/>
      </c>
    </row>
    <row r="729">
      <c r="Z729" s="28" t="n"/>
      <c r="AA729" s="23" t="n"/>
      <c r="AB729" s="23" t="n"/>
      <c r="AC729" s="31" t="n"/>
      <c r="AD729" s="28" t="n"/>
      <c r="AE729" s="22">
        <f>IF(COUNTA($A729:$Y729)=0,"",IF(IFERROR(IF(TRIM(IFERROR(INDEX($A729:$Y729,MATCH(Lists!$J$4,$A$1:$Y$1,0)),"")&amp;"")="0","",TRIM(IFERROR(INDEX($A729:$Y729,MATCH(Lists!$J$4,$A$1:$Y$1,0)),"")&amp;"")),"")&lt;&gt;"",LOWER(IFERROR(IF(TRIM(IFERROR(INDEX($A729:$Y729,MATCH(Lists!$J$4,$A$1:$Y$1,0)),"")&amp;"")="0","",TRIM(IFERROR(INDEX($A729:$Y729,MATCH(Lists!$J$4,$A$1:$Y$1,0)),"")&amp;"")),"")),IF(IFERROR(IF(TRIM(IFERROR(INDEX($A729:$Y729,MATCH(Lists!$J$5,$A$1:$Y$1,0)),"")&amp;"")="0","",TRIM(IFERROR(INDEX($A729:$Y729,MATCH(Lists!$J$5,$A$1:$Y$1,0)),"")&amp;"")),"")&lt;&gt;"",IFERROR(IF(TRIM(IFERROR(INDEX($A729:$Y729,MATCH(Lists!$J$5,$A$1:$Y$1,0)),"")&amp;"")="0","",TRIM(IFERROR(INDEX($A729:$Y729,MATCH(Lists!$J$5,$A$1:$Y$1,0)),"")&amp;"")),""),"(unknown)")))</f>
        <v/>
      </c>
      <c r="AF729" s="22">
        <f>IF(AE729="","",IF(IFERROR(IF(TRIM(IFERROR(INDEX($A729:$Y729,MATCH(Lists!$J$6,$A$1:$Y$1,0)),"")&amp;"")="0","",TRIM(IFERROR(INDEX($A729:$Y729,MATCH(Lists!$J$6,$A$1:$Y$1,0)),"")&amp;"")),"")=Lists!$J$7,1,0))</f>
        <v/>
      </c>
      <c r="AG729" s="30">
        <f>IF(AE729="","",IFERROR(IF(ISNUMBER(IFERROR(INDEX($A729:$Y729,MATCH(Lists!$J$3,$A$1:$Y$1,0)),"")),INT(IFERROR(INDEX($A729:$Y729,MATCH(Lists!$J$3,$A$1:$Y$1,0)),"")),DATE(VALUE(LEFT(IFERROR(INDEX($A729:$Y729,MATCH(Lists!$J$3,$A$1:$Y$1,0)),""),4)),VALUE(MID(IFERROR(INDEX($A729:$Y729,MATCH(Lists!$J$3,$A$1:$Y$1,0)),""),6,2)),VALUE(MID(IFERROR(INDEX($A729:$Y729,MATCH(Lists!$J$3,$A$1:$Y$1,0)),""),9,2)))),""))</f>
        <v/>
      </c>
      <c r="AH729" s="22">
        <f>IF(AE729="",0,1)</f>
        <v/>
      </c>
    </row>
    <row r="730">
      <c r="Z730" s="28" t="n"/>
      <c r="AA730" s="23" t="n"/>
      <c r="AB730" s="23" t="n"/>
      <c r="AC730" s="31" t="n"/>
      <c r="AD730" s="28" t="n"/>
      <c r="AE730" s="22">
        <f>IF(COUNTA($A730:$Y730)=0,"",IF(IFERROR(IF(TRIM(IFERROR(INDEX($A730:$Y730,MATCH(Lists!$J$4,$A$1:$Y$1,0)),"")&amp;"")="0","",TRIM(IFERROR(INDEX($A730:$Y730,MATCH(Lists!$J$4,$A$1:$Y$1,0)),"")&amp;"")),"")&lt;&gt;"",LOWER(IFERROR(IF(TRIM(IFERROR(INDEX($A730:$Y730,MATCH(Lists!$J$4,$A$1:$Y$1,0)),"")&amp;"")="0","",TRIM(IFERROR(INDEX($A730:$Y730,MATCH(Lists!$J$4,$A$1:$Y$1,0)),"")&amp;"")),"")),IF(IFERROR(IF(TRIM(IFERROR(INDEX($A730:$Y730,MATCH(Lists!$J$5,$A$1:$Y$1,0)),"")&amp;"")="0","",TRIM(IFERROR(INDEX($A730:$Y730,MATCH(Lists!$J$5,$A$1:$Y$1,0)),"")&amp;"")),"")&lt;&gt;"",IFERROR(IF(TRIM(IFERROR(INDEX($A730:$Y730,MATCH(Lists!$J$5,$A$1:$Y$1,0)),"")&amp;"")="0","",TRIM(IFERROR(INDEX($A730:$Y730,MATCH(Lists!$J$5,$A$1:$Y$1,0)),"")&amp;"")),""),"(unknown)")))</f>
        <v/>
      </c>
      <c r="AF730" s="22">
        <f>IF(AE730="","",IF(IFERROR(IF(TRIM(IFERROR(INDEX($A730:$Y730,MATCH(Lists!$J$6,$A$1:$Y$1,0)),"")&amp;"")="0","",TRIM(IFERROR(INDEX($A730:$Y730,MATCH(Lists!$J$6,$A$1:$Y$1,0)),"")&amp;"")),"")=Lists!$J$7,1,0))</f>
        <v/>
      </c>
      <c r="AG730" s="30">
        <f>IF(AE730="","",IFERROR(IF(ISNUMBER(IFERROR(INDEX($A730:$Y730,MATCH(Lists!$J$3,$A$1:$Y$1,0)),"")),INT(IFERROR(INDEX($A730:$Y730,MATCH(Lists!$J$3,$A$1:$Y$1,0)),"")),DATE(VALUE(LEFT(IFERROR(INDEX($A730:$Y730,MATCH(Lists!$J$3,$A$1:$Y$1,0)),""),4)),VALUE(MID(IFERROR(INDEX($A730:$Y730,MATCH(Lists!$J$3,$A$1:$Y$1,0)),""),6,2)),VALUE(MID(IFERROR(INDEX($A730:$Y730,MATCH(Lists!$J$3,$A$1:$Y$1,0)),""),9,2)))),""))</f>
        <v/>
      </c>
      <c r="AH730" s="22">
        <f>IF(AE730="",0,1)</f>
        <v/>
      </c>
    </row>
    <row r="731">
      <c r="Z731" s="28" t="n"/>
      <c r="AA731" s="23" t="n"/>
      <c r="AB731" s="23" t="n"/>
      <c r="AC731" s="31" t="n"/>
      <c r="AD731" s="28" t="n"/>
      <c r="AE731" s="22">
        <f>IF(COUNTA($A731:$Y731)=0,"",IF(IFERROR(IF(TRIM(IFERROR(INDEX($A731:$Y731,MATCH(Lists!$J$4,$A$1:$Y$1,0)),"")&amp;"")="0","",TRIM(IFERROR(INDEX($A731:$Y731,MATCH(Lists!$J$4,$A$1:$Y$1,0)),"")&amp;"")),"")&lt;&gt;"",LOWER(IFERROR(IF(TRIM(IFERROR(INDEX($A731:$Y731,MATCH(Lists!$J$4,$A$1:$Y$1,0)),"")&amp;"")="0","",TRIM(IFERROR(INDEX($A731:$Y731,MATCH(Lists!$J$4,$A$1:$Y$1,0)),"")&amp;"")),"")),IF(IFERROR(IF(TRIM(IFERROR(INDEX($A731:$Y731,MATCH(Lists!$J$5,$A$1:$Y$1,0)),"")&amp;"")="0","",TRIM(IFERROR(INDEX($A731:$Y731,MATCH(Lists!$J$5,$A$1:$Y$1,0)),"")&amp;"")),"")&lt;&gt;"",IFERROR(IF(TRIM(IFERROR(INDEX($A731:$Y731,MATCH(Lists!$J$5,$A$1:$Y$1,0)),"")&amp;"")="0","",TRIM(IFERROR(INDEX($A731:$Y731,MATCH(Lists!$J$5,$A$1:$Y$1,0)),"")&amp;"")),""),"(unknown)")))</f>
        <v/>
      </c>
      <c r="AF731" s="22">
        <f>IF(AE731="","",IF(IFERROR(IF(TRIM(IFERROR(INDEX($A731:$Y731,MATCH(Lists!$J$6,$A$1:$Y$1,0)),"")&amp;"")="0","",TRIM(IFERROR(INDEX($A731:$Y731,MATCH(Lists!$J$6,$A$1:$Y$1,0)),"")&amp;"")),"")=Lists!$J$7,1,0))</f>
        <v/>
      </c>
      <c r="AG731" s="30">
        <f>IF(AE731="","",IFERROR(IF(ISNUMBER(IFERROR(INDEX($A731:$Y731,MATCH(Lists!$J$3,$A$1:$Y$1,0)),"")),INT(IFERROR(INDEX($A731:$Y731,MATCH(Lists!$J$3,$A$1:$Y$1,0)),"")),DATE(VALUE(LEFT(IFERROR(INDEX($A731:$Y731,MATCH(Lists!$J$3,$A$1:$Y$1,0)),""),4)),VALUE(MID(IFERROR(INDEX($A731:$Y731,MATCH(Lists!$J$3,$A$1:$Y$1,0)),""),6,2)),VALUE(MID(IFERROR(INDEX($A731:$Y731,MATCH(Lists!$J$3,$A$1:$Y$1,0)),""),9,2)))),""))</f>
        <v/>
      </c>
      <c r="AH731" s="22">
        <f>IF(AE731="",0,1)</f>
        <v/>
      </c>
    </row>
    <row r="732">
      <c r="Z732" s="28" t="n"/>
      <c r="AA732" s="23" t="n"/>
      <c r="AB732" s="23" t="n"/>
      <c r="AC732" s="31" t="n"/>
      <c r="AD732" s="28" t="n"/>
      <c r="AE732" s="22">
        <f>IF(COUNTA($A732:$Y732)=0,"",IF(IFERROR(IF(TRIM(IFERROR(INDEX($A732:$Y732,MATCH(Lists!$J$4,$A$1:$Y$1,0)),"")&amp;"")="0","",TRIM(IFERROR(INDEX($A732:$Y732,MATCH(Lists!$J$4,$A$1:$Y$1,0)),"")&amp;"")),"")&lt;&gt;"",LOWER(IFERROR(IF(TRIM(IFERROR(INDEX($A732:$Y732,MATCH(Lists!$J$4,$A$1:$Y$1,0)),"")&amp;"")="0","",TRIM(IFERROR(INDEX($A732:$Y732,MATCH(Lists!$J$4,$A$1:$Y$1,0)),"")&amp;"")),"")),IF(IFERROR(IF(TRIM(IFERROR(INDEX($A732:$Y732,MATCH(Lists!$J$5,$A$1:$Y$1,0)),"")&amp;"")="0","",TRIM(IFERROR(INDEX($A732:$Y732,MATCH(Lists!$J$5,$A$1:$Y$1,0)),"")&amp;"")),"")&lt;&gt;"",IFERROR(IF(TRIM(IFERROR(INDEX($A732:$Y732,MATCH(Lists!$J$5,$A$1:$Y$1,0)),"")&amp;"")="0","",TRIM(IFERROR(INDEX($A732:$Y732,MATCH(Lists!$J$5,$A$1:$Y$1,0)),"")&amp;"")),""),"(unknown)")))</f>
        <v/>
      </c>
      <c r="AF732" s="22">
        <f>IF(AE732="","",IF(IFERROR(IF(TRIM(IFERROR(INDEX($A732:$Y732,MATCH(Lists!$J$6,$A$1:$Y$1,0)),"")&amp;"")="0","",TRIM(IFERROR(INDEX($A732:$Y732,MATCH(Lists!$J$6,$A$1:$Y$1,0)),"")&amp;"")),"")=Lists!$J$7,1,0))</f>
        <v/>
      </c>
      <c r="AG732" s="30">
        <f>IF(AE732="","",IFERROR(IF(ISNUMBER(IFERROR(INDEX($A732:$Y732,MATCH(Lists!$J$3,$A$1:$Y$1,0)),"")),INT(IFERROR(INDEX($A732:$Y732,MATCH(Lists!$J$3,$A$1:$Y$1,0)),"")),DATE(VALUE(LEFT(IFERROR(INDEX($A732:$Y732,MATCH(Lists!$J$3,$A$1:$Y$1,0)),""),4)),VALUE(MID(IFERROR(INDEX($A732:$Y732,MATCH(Lists!$J$3,$A$1:$Y$1,0)),""),6,2)),VALUE(MID(IFERROR(INDEX($A732:$Y732,MATCH(Lists!$J$3,$A$1:$Y$1,0)),""),9,2)))),""))</f>
        <v/>
      </c>
      <c r="AH732" s="22">
        <f>IF(AE732="",0,1)</f>
        <v/>
      </c>
    </row>
    <row r="733">
      <c r="Z733" s="28" t="n"/>
      <c r="AA733" s="23" t="n"/>
      <c r="AB733" s="23" t="n"/>
      <c r="AC733" s="31" t="n"/>
      <c r="AD733" s="28" t="n"/>
      <c r="AE733" s="22">
        <f>IF(COUNTA($A733:$Y733)=0,"",IF(IFERROR(IF(TRIM(IFERROR(INDEX($A733:$Y733,MATCH(Lists!$J$4,$A$1:$Y$1,0)),"")&amp;"")="0","",TRIM(IFERROR(INDEX($A733:$Y733,MATCH(Lists!$J$4,$A$1:$Y$1,0)),"")&amp;"")),"")&lt;&gt;"",LOWER(IFERROR(IF(TRIM(IFERROR(INDEX($A733:$Y733,MATCH(Lists!$J$4,$A$1:$Y$1,0)),"")&amp;"")="0","",TRIM(IFERROR(INDEX($A733:$Y733,MATCH(Lists!$J$4,$A$1:$Y$1,0)),"")&amp;"")),"")),IF(IFERROR(IF(TRIM(IFERROR(INDEX($A733:$Y733,MATCH(Lists!$J$5,$A$1:$Y$1,0)),"")&amp;"")="0","",TRIM(IFERROR(INDEX($A733:$Y733,MATCH(Lists!$J$5,$A$1:$Y$1,0)),"")&amp;"")),"")&lt;&gt;"",IFERROR(IF(TRIM(IFERROR(INDEX($A733:$Y733,MATCH(Lists!$J$5,$A$1:$Y$1,0)),"")&amp;"")="0","",TRIM(IFERROR(INDEX($A733:$Y733,MATCH(Lists!$J$5,$A$1:$Y$1,0)),"")&amp;"")),""),"(unknown)")))</f>
        <v/>
      </c>
      <c r="AF733" s="22">
        <f>IF(AE733="","",IF(IFERROR(IF(TRIM(IFERROR(INDEX($A733:$Y733,MATCH(Lists!$J$6,$A$1:$Y$1,0)),"")&amp;"")="0","",TRIM(IFERROR(INDEX($A733:$Y733,MATCH(Lists!$J$6,$A$1:$Y$1,0)),"")&amp;"")),"")=Lists!$J$7,1,0))</f>
        <v/>
      </c>
      <c r="AG733" s="30">
        <f>IF(AE733="","",IFERROR(IF(ISNUMBER(IFERROR(INDEX($A733:$Y733,MATCH(Lists!$J$3,$A$1:$Y$1,0)),"")),INT(IFERROR(INDEX($A733:$Y733,MATCH(Lists!$J$3,$A$1:$Y$1,0)),"")),DATE(VALUE(LEFT(IFERROR(INDEX($A733:$Y733,MATCH(Lists!$J$3,$A$1:$Y$1,0)),""),4)),VALUE(MID(IFERROR(INDEX($A733:$Y733,MATCH(Lists!$J$3,$A$1:$Y$1,0)),""),6,2)),VALUE(MID(IFERROR(INDEX($A733:$Y733,MATCH(Lists!$J$3,$A$1:$Y$1,0)),""),9,2)))),""))</f>
        <v/>
      </c>
      <c r="AH733" s="22">
        <f>IF(AE733="",0,1)</f>
        <v/>
      </c>
    </row>
    <row r="734">
      <c r="Z734" s="28" t="n"/>
      <c r="AA734" s="23" t="n"/>
      <c r="AB734" s="23" t="n"/>
      <c r="AC734" s="31" t="n"/>
      <c r="AD734" s="28" t="n"/>
      <c r="AE734" s="22">
        <f>IF(COUNTA($A734:$Y734)=0,"",IF(IFERROR(IF(TRIM(IFERROR(INDEX($A734:$Y734,MATCH(Lists!$J$4,$A$1:$Y$1,0)),"")&amp;"")="0","",TRIM(IFERROR(INDEX($A734:$Y734,MATCH(Lists!$J$4,$A$1:$Y$1,0)),"")&amp;"")),"")&lt;&gt;"",LOWER(IFERROR(IF(TRIM(IFERROR(INDEX($A734:$Y734,MATCH(Lists!$J$4,$A$1:$Y$1,0)),"")&amp;"")="0","",TRIM(IFERROR(INDEX($A734:$Y734,MATCH(Lists!$J$4,$A$1:$Y$1,0)),"")&amp;"")),"")),IF(IFERROR(IF(TRIM(IFERROR(INDEX($A734:$Y734,MATCH(Lists!$J$5,$A$1:$Y$1,0)),"")&amp;"")="0","",TRIM(IFERROR(INDEX($A734:$Y734,MATCH(Lists!$J$5,$A$1:$Y$1,0)),"")&amp;"")),"")&lt;&gt;"",IFERROR(IF(TRIM(IFERROR(INDEX($A734:$Y734,MATCH(Lists!$J$5,$A$1:$Y$1,0)),"")&amp;"")="0","",TRIM(IFERROR(INDEX($A734:$Y734,MATCH(Lists!$J$5,$A$1:$Y$1,0)),"")&amp;"")),""),"(unknown)")))</f>
        <v/>
      </c>
      <c r="AF734" s="22">
        <f>IF(AE734="","",IF(IFERROR(IF(TRIM(IFERROR(INDEX($A734:$Y734,MATCH(Lists!$J$6,$A$1:$Y$1,0)),"")&amp;"")="0","",TRIM(IFERROR(INDEX($A734:$Y734,MATCH(Lists!$J$6,$A$1:$Y$1,0)),"")&amp;"")),"")=Lists!$J$7,1,0))</f>
        <v/>
      </c>
      <c r="AG734" s="30">
        <f>IF(AE734="","",IFERROR(IF(ISNUMBER(IFERROR(INDEX($A734:$Y734,MATCH(Lists!$J$3,$A$1:$Y$1,0)),"")),INT(IFERROR(INDEX($A734:$Y734,MATCH(Lists!$J$3,$A$1:$Y$1,0)),"")),DATE(VALUE(LEFT(IFERROR(INDEX($A734:$Y734,MATCH(Lists!$J$3,$A$1:$Y$1,0)),""),4)),VALUE(MID(IFERROR(INDEX($A734:$Y734,MATCH(Lists!$J$3,$A$1:$Y$1,0)),""),6,2)),VALUE(MID(IFERROR(INDEX($A734:$Y734,MATCH(Lists!$J$3,$A$1:$Y$1,0)),""),9,2)))),""))</f>
        <v/>
      </c>
      <c r="AH734" s="22">
        <f>IF(AE734="",0,1)</f>
        <v/>
      </c>
    </row>
    <row r="735">
      <c r="Z735" s="28" t="n"/>
      <c r="AA735" s="23" t="n"/>
      <c r="AB735" s="23" t="n"/>
      <c r="AC735" s="31" t="n"/>
      <c r="AD735" s="28" t="n"/>
      <c r="AE735" s="22">
        <f>IF(COUNTA($A735:$Y735)=0,"",IF(IFERROR(IF(TRIM(IFERROR(INDEX($A735:$Y735,MATCH(Lists!$J$4,$A$1:$Y$1,0)),"")&amp;"")="0","",TRIM(IFERROR(INDEX($A735:$Y735,MATCH(Lists!$J$4,$A$1:$Y$1,0)),"")&amp;"")),"")&lt;&gt;"",LOWER(IFERROR(IF(TRIM(IFERROR(INDEX($A735:$Y735,MATCH(Lists!$J$4,$A$1:$Y$1,0)),"")&amp;"")="0","",TRIM(IFERROR(INDEX($A735:$Y735,MATCH(Lists!$J$4,$A$1:$Y$1,0)),"")&amp;"")),"")),IF(IFERROR(IF(TRIM(IFERROR(INDEX($A735:$Y735,MATCH(Lists!$J$5,$A$1:$Y$1,0)),"")&amp;"")="0","",TRIM(IFERROR(INDEX($A735:$Y735,MATCH(Lists!$J$5,$A$1:$Y$1,0)),"")&amp;"")),"")&lt;&gt;"",IFERROR(IF(TRIM(IFERROR(INDEX($A735:$Y735,MATCH(Lists!$J$5,$A$1:$Y$1,0)),"")&amp;"")="0","",TRIM(IFERROR(INDEX($A735:$Y735,MATCH(Lists!$J$5,$A$1:$Y$1,0)),"")&amp;"")),""),"(unknown)")))</f>
        <v/>
      </c>
      <c r="AF735" s="22">
        <f>IF(AE735="","",IF(IFERROR(IF(TRIM(IFERROR(INDEX($A735:$Y735,MATCH(Lists!$J$6,$A$1:$Y$1,0)),"")&amp;"")="0","",TRIM(IFERROR(INDEX($A735:$Y735,MATCH(Lists!$J$6,$A$1:$Y$1,0)),"")&amp;"")),"")=Lists!$J$7,1,0))</f>
        <v/>
      </c>
      <c r="AG735" s="30">
        <f>IF(AE735="","",IFERROR(IF(ISNUMBER(IFERROR(INDEX($A735:$Y735,MATCH(Lists!$J$3,$A$1:$Y$1,0)),"")),INT(IFERROR(INDEX($A735:$Y735,MATCH(Lists!$J$3,$A$1:$Y$1,0)),"")),DATE(VALUE(LEFT(IFERROR(INDEX($A735:$Y735,MATCH(Lists!$J$3,$A$1:$Y$1,0)),""),4)),VALUE(MID(IFERROR(INDEX($A735:$Y735,MATCH(Lists!$J$3,$A$1:$Y$1,0)),""),6,2)),VALUE(MID(IFERROR(INDEX($A735:$Y735,MATCH(Lists!$J$3,$A$1:$Y$1,0)),""),9,2)))),""))</f>
        <v/>
      </c>
      <c r="AH735" s="22">
        <f>IF(AE735="",0,1)</f>
        <v/>
      </c>
    </row>
    <row r="736">
      <c r="Z736" s="28" t="n"/>
      <c r="AA736" s="23" t="n"/>
      <c r="AB736" s="23" t="n"/>
      <c r="AC736" s="31" t="n"/>
      <c r="AD736" s="28" t="n"/>
      <c r="AE736" s="22">
        <f>IF(COUNTA($A736:$Y736)=0,"",IF(IFERROR(IF(TRIM(IFERROR(INDEX($A736:$Y736,MATCH(Lists!$J$4,$A$1:$Y$1,0)),"")&amp;"")="0","",TRIM(IFERROR(INDEX($A736:$Y736,MATCH(Lists!$J$4,$A$1:$Y$1,0)),"")&amp;"")),"")&lt;&gt;"",LOWER(IFERROR(IF(TRIM(IFERROR(INDEX($A736:$Y736,MATCH(Lists!$J$4,$A$1:$Y$1,0)),"")&amp;"")="0","",TRIM(IFERROR(INDEX($A736:$Y736,MATCH(Lists!$J$4,$A$1:$Y$1,0)),"")&amp;"")),"")),IF(IFERROR(IF(TRIM(IFERROR(INDEX($A736:$Y736,MATCH(Lists!$J$5,$A$1:$Y$1,0)),"")&amp;"")="0","",TRIM(IFERROR(INDEX($A736:$Y736,MATCH(Lists!$J$5,$A$1:$Y$1,0)),"")&amp;"")),"")&lt;&gt;"",IFERROR(IF(TRIM(IFERROR(INDEX($A736:$Y736,MATCH(Lists!$J$5,$A$1:$Y$1,0)),"")&amp;"")="0","",TRIM(IFERROR(INDEX($A736:$Y736,MATCH(Lists!$J$5,$A$1:$Y$1,0)),"")&amp;"")),""),"(unknown)")))</f>
        <v/>
      </c>
      <c r="AF736" s="22">
        <f>IF(AE736="","",IF(IFERROR(IF(TRIM(IFERROR(INDEX($A736:$Y736,MATCH(Lists!$J$6,$A$1:$Y$1,0)),"")&amp;"")="0","",TRIM(IFERROR(INDEX($A736:$Y736,MATCH(Lists!$J$6,$A$1:$Y$1,0)),"")&amp;"")),"")=Lists!$J$7,1,0))</f>
        <v/>
      </c>
      <c r="AG736" s="30">
        <f>IF(AE736="","",IFERROR(IF(ISNUMBER(IFERROR(INDEX($A736:$Y736,MATCH(Lists!$J$3,$A$1:$Y$1,0)),"")),INT(IFERROR(INDEX($A736:$Y736,MATCH(Lists!$J$3,$A$1:$Y$1,0)),"")),DATE(VALUE(LEFT(IFERROR(INDEX($A736:$Y736,MATCH(Lists!$J$3,$A$1:$Y$1,0)),""),4)),VALUE(MID(IFERROR(INDEX($A736:$Y736,MATCH(Lists!$J$3,$A$1:$Y$1,0)),""),6,2)),VALUE(MID(IFERROR(INDEX($A736:$Y736,MATCH(Lists!$J$3,$A$1:$Y$1,0)),""),9,2)))),""))</f>
        <v/>
      </c>
      <c r="AH736" s="22">
        <f>IF(AE736="",0,1)</f>
        <v/>
      </c>
    </row>
    <row r="737">
      <c r="Z737" s="28" t="n"/>
      <c r="AA737" s="23" t="n"/>
      <c r="AB737" s="23" t="n"/>
      <c r="AC737" s="31" t="n"/>
      <c r="AD737" s="28" t="n"/>
      <c r="AE737" s="22">
        <f>IF(COUNTA($A737:$Y737)=0,"",IF(IFERROR(IF(TRIM(IFERROR(INDEX($A737:$Y737,MATCH(Lists!$J$4,$A$1:$Y$1,0)),"")&amp;"")="0","",TRIM(IFERROR(INDEX($A737:$Y737,MATCH(Lists!$J$4,$A$1:$Y$1,0)),"")&amp;"")),"")&lt;&gt;"",LOWER(IFERROR(IF(TRIM(IFERROR(INDEX($A737:$Y737,MATCH(Lists!$J$4,$A$1:$Y$1,0)),"")&amp;"")="0","",TRIM(IFERROR(INDEX($A737:$Y737,MATCH(Lists!$J$4,$A$1:$Y$1,0)),"")&amp;"")),"")),IF(IFERROR(IF(TRIM(IFERROR(INDEX($A737:$Y737,MATCH(Lists!$J$5,$A$1:$Y$1,0)),"")&amp;"")="0","",TRIM(IFERROR(INDEX($A737:$Y737,MATCH(Lists!$J$5,$A$1:$Y$1,0)),"")&amp;"")),"")&lt;&gt;"",IFERROR(IF(TRIM(IFERROR(INDEX($A737:$Y737,MATCH(Lists!$J$5,$A$1:$Y$1,0)),"")&amp;"")="0","",TRIM(IFERROR(INDEX($A737:$Y737,MATCH(Lists!$J$5,$A$1:$Y$1,0)),"")&amp;"")),""),"(unknown)")))</f>
        <v/>
      </c>
      <c r="AF737" s="22">
        <f>IF(AE737="","",IF(IFERROR(IF(TRIM(IFERROR(INDEX($A737:$Y737,MATCH(Lists!$J$6,$A$1:$Y$1,0)),"")&amp;"")="0","",TRIM(IFERROR(INDEX($A737:$Y737,MATCH(Lists!$J$6,$A$1:$Y$1,0)),"")&amp;"")),"")=Lists!$J$7,1,0))</f>
        <v/>
      </c>
      <c r="AG737" s="30">
        <f>IF(AE737="","",IFERROR(IF(ISNUMBER(IFERROR(INDEX($A737:$Y737,MATCH(Lists!$J$3,$A$1:$Y$1,0)),"")),INT(IFERROR(INDEX($A737:$Y737,MATCH(Lists!$J$3,$A$1:$Y$1,0)),"")),DATE(VALUE(LEFT(IFERROR(INDEX($A737:$Y737,MATCH(Lists!$J$3,$A$1:$Y$1,0)),""),4)),VALUE(MID(IFERROR(INDEX($A737:$Y737,MATCH(Lists!$J$3,$A$1:$Y$1,0)),""),6,2)),VALUE(MID(IFERROR(INDEX($A737:$Y737,MATCH(Lists!$J$3,$A$1:$Y$1,0)),""),9,2)))),""))</f>
        <v/>
      </c>
      <c r="AH737" s="22">
        <f>IF(AE737="",0,1)</f>
        <v/>
      </c>
    </row>
    <row r="738">
      <c r="Z738" s="28" t="n"/>
      <c r="AA738" s="23" t="n"/>
      <c r="AB738" s="23" t="n"/>
      <c r="AC738" s="31" t="n"/>
      <c r="AD738" s="28" t="n"/>
      <c r="AE738" s="22">
        <f>IF(COUNTA($A738:$Y738)=0,"",IF(IFERROR(IF(TRIM(IFERROR(INDEX($A738:$Y738,MATCH(Lists!$J$4,$A$1:$Y$1,0)),"")&amp;"")="0","",TRIM(IFERROR(INDEX($A738:$Y738,MATCH(Lists!$J$4,$A$1:$Y$1,0)),"")&amp;"")),"")&lt;&gt;"",LOWER(IFERROR(IF(TRIM(IFERROR(INDEX($A738:$Y738,MATCH(Lists!$J$4,$A$1:$Y$1,0)),"")&amp;"")="0","",TRIM(IFERROR(INDEX($A738:$Y738,MATCH(Lists!$J$4,$A$1:$Y$1,0)),"")&amp;"")),"")),IF(IFERROR(IF(TRIM(IFERROR(INDEX($A738:$Y738,MATCH(Lists!$J$5,$A$1:$Y$1,0)),"")&amp;"")="0","",TRIM(IFERROR(INDEX($A738:$Y738,MATCH(Lists!$J$5,$A$1:$Y$1,0)),"")&amp;"")),"")&lt;&gt;"",IFERROR(IF(TRIM(IFERROR(INDEX($A738:$Y738,MATCH(Lists!$J$5,$A$1:$Y$1,0)),"")&amp;"")="0","",TRIM(IFERROR(INDEX($A738:$Y738,MATCH(Lists!$J$5,$A$1:$Y$1,0)),"")&amp;"")),""),"(unknown)")))</f>
        <v/>
      </c>
      <c r="AF738" s="22">
        <f>IF(AE738="","",IF(IFERROR(IF(TRIM(IFERROR(INDEX($A738:$Y738,MATCH(Lists!$J$6,$A$1:$Y$1,0)),"")&amp;"")="0","",TRIM(IFERROR(INDEX($A738:$Y738,MATCH(Lists!$J$6,$A$1:$Y$1,0)),"")&amp;"")),"")=Lists!$J$7,1,0))</f>
        <v/>
      </c>
      <c r="AG738" s="30">
        <f>IF(AE738="","",IFERROR(IF(ISNUMBER(IFERROR(INDEX($A738:$Y738,MATCH(Lists!$J$3,$A$1:$Y$1,0)),"")),INT(IFERROR(INDEX($A738:$Y738,MATCH(Lists!$J$3,$A$1:$Y$1,0)),"")),DATE(VALUE(LEFT(IFERROR(INDEX($A738:$Y738,MATCH(Lists!$J$3,$A$1:$Y$1,0)),""),4)),VALUE(MID(IFERROR(INDEX($A738:$Y738,MATCH(Lists!$J$3,$A$1:$Y$1,0)),""),6,2)),VALUE(MID(IFERROR(INDEX($A738:$Y738,MATCH(Lists!$J$3,$A$1:$Y$1,0)),""),9,2)))),""))</f>
        <v/>
      </c>
      <c r="AH738" s="22">
        <f>IF(AE738="",0,1)</f>
        <v/>
      </c>
    </row>
    <row r="739">
      <c r="Z739" s="28" t="n"/>
      <c r="AA739" s="23" t="n"/>
      <c r="AB739" s="23" t="n"/>
      <c r="AC739" s="31" t="n"/>
      <c r="AD739" s="28" t="n"/>
      <c r="AE739" s="22">
        <f>IF(COUNTA($A739:$Y739)=0,"",IF(IFERROR(IF(TRIM(IFERROR(INDEX($A739:$Y739,MATCH(Lists!$J$4,$A$1:$Y$1,0)),"")&amp;"")="0","",TRIM(IFERROR(INDEX($A739:$Y739,MATCH(Lists!$J$4,$A$1:$Y$1,0)),"")&amp;"")),"")&lt;&gt;"",LOWER(IFERROR(IF(TRIM(IFERROR(INDEX($A739:$Y739,MATCH(Lists!$J$4,$A$1:$Y$1,0)),"")&amp;"")="0","",TRIM(IFERROR(INDEX($A739:$Y739,MATCH(Lists!$J$4,$A$1:$Y$1,0)),"")&amp;"")),"")),IF(IFERROR(IF(TRIM(IFERROR(INDEX($A739:$Y739,MATCH(Lists!$J$5,$A$1:$Y$1,0)),"")&amp;"")="0","",TRIM(IFERROR(INDEX($A739:$Y739,MATCH(Lists!$J$5,$A$1:$Y$1,0)),"")&amp;"")),"")&lt;&gt;"",IFERROR(IF(TRIM(IFERROR(INDEX($A739:$Y739,MATCH(Lists!$J$5,$A$1:$Y$1,0)),"")&amp;"")="0","",TRIM(IFERROR(INDEX($A739:$Y739,MATCH(Lists!$J$5,$A$1:$Y$1,0)),"")&amp;"")),""),"(unknown)")))</f>
        <v/>
      </c>
      <c r="AF739" s="22">
        <f>IF(AE739="","",IF(IFERROR(IF(TRIM(IFERROR(INDEX($A739:$Y739,MATCH(Lists!$J$6,$A$1:$Y$1,0)),"")&amp;"")="0","",TRIM(IFERROR(INDEX($A739:$Y739,MATCH(Lists!$J$6,$A$1:$Y$1,0)),"")&amp;"")),"")=Lists!$J$7,1,0))</f>
        <v/>
      </c>
      <c r="AG739" s="30">
        <f>IF(AE739="","",IFERROR(IF(ISNUMBER(IFERROR(INDEX($A739:$Y739,MATCH(Lists!$J$3,$A$1:$Y$1,0)),"")),INT(IFERROR(INDEX($A739:$Y739,MATCH(Lists!$J$3,$A$1:$Y$1,0)),"")),DATE(VALUE(LEFT(IFERROR(INDEX($A739:$Y739,MATCH(Lists!$J$3,$A$1:$Y$1,0)),""),4)),VALUE(MID(IFERROR(INDEX($A739:$Y739,MATCH(Lists!$J$3,$A$1:$Y$1,0)),""),6,2)),VALUE(MID(IFERROR(INDEX($A739:$Y739,MATCH(Lists!$J$3,$A$1:$Y$1,0)),""),9,2)))),""))</f>
        <v/>
      </c>
      <c r="AH739" s="22">
        <f>IF(AE739="",0,1)</f>
        <v/>
      </c>
    </row>
    <row r="740">
      <c r="Z740" s="28" t="n"/>
      <c r="AA740" s="23" t="n"/>
      <c r="AB740" s="23" t="n"/>
      <c r="AC740" s="31" t="n"/>
      <c r="AD740" s="28" t="n"/>
      <c r="AE740" s="22">
        <f>IF(COUNTA($A740:$Y740)=0,"",IF(IFERROR(IF(TRIM(IFERROR(INDEX($A740:$Y740,MATCH(Lists!$J$4,$A$1:$Y$1,0)),"")&amp;"")="0","",TRIM(IFERROR(INDEX($A740:$Y740,MATCH(Lists!$J$4,$A$1:$Y$1,0)),"")&amp;"")),"")&lt;&gt;"",LOWER(IFERROR(IF(TRIM(IFERROR(INDEX($A740:$Y740,MATCH(Lists!$J$4,$A$1:$Y$1,0)),"")&amp;"")="0","",TRIM(IFERROR(INDEX($A740:$Y740,MATCH(Lists!$J$4,$A$1:$Y$1,0)),"")&amp;"")),"")),IF(IFERROR(IF(TRIM(IFERROR(INDEX($A740:$Y740,MATCH(Lists!$J$5,$A$1:$Y$1,0)),"")&amp;"")="0","",TRIM(IFERROR(INDEX($A740:$Y740,MATCH(Lists!$J$5,$A$1:$Y$1,0)),"")&amp;"")),"")&lt;&gt;"",IFERROR(IF(TRIM(IFERROR(INDEX($A740:$Y740,MATCH(Lists!$J$5,$A$1:$Y$1,0)),"")&amp;"")="0","",TRIM(IFERROR(INDEX($A740:$Y740,MATCH(Lists!$J$5,$A$1:$Y$1,0)),"")&amp;"")),""),"(unknown)")))</f>
        <v/>
      </c>
      <c r="AF740" s="22">
        <f>IF(AE740="","",IF(IFERROR(IF(TRIM(IFERROR(INDEX($A740:$Y740,MATCH(Lists!$J$6,$A$1:$Y$1,0)),"")&amp;"")="0","",TRIM(IFERROR(INDEX($A740:$Y740,MATCH(Lists!$J$6,$A$1:$Y$1,0)),"")&amp;"")),"")=Lists!$J$7,1,0))</f>
        <v/>
      </c>
      <c r="AG740" s="30">
        <f>IF(AE740="","",IFERROR(IF(ISNUMBER(IFERROR(INDEX($A740:$Y740,MATCH(Lists!$J$3,$A$1:$Y$1,0)),"")),INT(IFERROR(INDEX($A740:$Y740,MATCH(Lists!$J$3,$A$1:$Y$1,0)),"")),DATE(VALUE(LEFT(IFERROR(INDEX($A740:$Y740,MATCH(Lists!$J$3,$A$1:$Y$1,0)),""),4)),VALUE(MID(IFERROR(INDEX($A740:$Y740,MATCH(Lists!$J$3,$A$1:$Y$1,0)),""),6,2)),VALUE(MID(IFERROR(INDEX($A740:$Y740,MATCH(Lists!$J$3,$A$1:$Y$1,0)),""),9,2)))),""))</f>
        <v/>
      </c>
      <c r="AH740" s="22">
        <f>IF(AE740="",0,1)</f>
        <v/>
      </c>
    </row>
    <row r="741">
      <c r="Z741" s="28" t="n"/>
      <c r="AA741" s="23" t="n"/>
      <c r="AB741" s="23" t="n"/>
      <c r="AC741" s="31" t="n"/>
      <c r="AD741" s="28" t="n"/>
      <c r="AE741" s="22">
        <f>IF(COUNTA($A741:$Y741)=0,"",IF(IFERROR(IF(TRIM(IFERROR(INDEX($A741:$Y741,MATCH(Lists!$J$4,$A$1:$Y$1,0)),"")&amp;"")="0","",TRIM(IFERROR(INDEX($A741:$Y741,MATCH(Lists!$J$4,$A$1:$Y$1,0)),"")&amp;"")),"")&lt;&gt;"",LOWER(IFERROR(IF(TRIM(IFERROR(INDEX($A741:$Y741,MATCH(Lists!$J$4,$A$1:$Y$1,0)),"")&amp;"")="0","",TRIM(IFERROR(INDEX($A741:$Y741,MATCH(Lists!$J$4,$A$1:$Y$1,0)),"")&amp;"")),"")),IF(IFERROR(IF(TRIM(IFERROR(INDEX($A741:$Y741,MATCH(Lists!$J$5,$A$1:$Y$1,0)),"")&amp;"")="0","",TRIM(IFERROR(INDEX($A741:$Y741,MATCH(Lists!$J$5,$A$1:$Y$1,0)),"")&amp;"")),"")&lt;&gt;"",IFERROR(IF(TRIM(IFERROR(INDEX($A741:$Y741,MATCH(Lists!$J$5,$A$1:$Y$1,0)),"")&amp;"")="0","",TRIM(IFERROR(INDEX($A741:$Y741,MATCH(Lists!$J$5,$A$1:$Y$1,0)),"")&amp;"")),""),"(unknown)")))</f>
        <v/>
      </c>
      <c r="AF741" s="22">
        <f>IF(AE741="","",IF(IFERROR(IF(TRIM(IFERROR(INDEX($A741:$Y741,MATCH(Lists!$J$6,$A$1:$Y$1,0)),"")&amp;"")="0","",TRIM(IFERROR(INDEX($A741:$Y741,MATCH(Lists!$J$6,$A$1:$Y$1,0)),"")&amp;"")),"")=Lists!$J$7,1,0))</f>
        <v/>
      </c>
      <c r="AG741" s="30">
        <f>IF(AE741="","",IFERROR(IF(ISNUMBER(IFERROR(INDEX($A741:$Y741,MATCH(Lists!$J$3,$A$1:$Y$1,0)),"")),INT(IFERROR(INDEX($A741:$Y741,MATCH(Lists!$J$3,$A$1:$Y$1,0)),"")),DATE(VALUE(LEFT(IFERROR(INDEX($A741:$Y741,MATCH(Lists!$J$3,$A$1:$Y$1,0)),""),4)),VALUE(MID(IFERROR(INDEX($A741:$Y741,MATCH(Lists!$J$3,$A$1:$Y$1,0)),""),6,2)),VALUE(MID(IFERROR(INDEX($A741:$Y741,MATCH(Lists!$J$3,$A$1:$Y$1,0)),""),9,2)))),""))</f>
        <v/>
      </c>
      <c r="AH741" s="22">
        <f>IF(AE741="",0,1)</f>
        <v/>
      </c>
    </row>
    <row r="742">
      <c r="Z742" s="28" t="n"/>
      <c r="AA742" s="23" t="n"/>
      <c r="AB742" s="23" t="n"/>
      <c r="AC742" s="31" t="n"/>
      <c r="AD742" s="28" t="n"/>
      <c r="AE742" s="22">
        <f>IF(COUNTA($A742:$Y742)=0,"",IF(IFERROR(IF(TRIM(IFERROR(INDEX($A742:$Y742,MATCH(Lists!$J$4,$A$1:$Y$1,0)),"")&amp;"")="0","",TRIM(IFERROR(INDEX($A742:$Y742,MATCH(Lists!$J$4,$A$1:$Y$1,0)),"")&amp;"")),"")&lt;&gt;"",LOWER(IFERROR(IF(TRIM(IFERROR(INDEX($A742:$Y742,MATCH(Lists!$J$4,$A$1:$Y$1,0)),"")&amp;"")="0","",TRIM(IFERROR(INDEX($A742:$Y742,MATCH(Lists!$J$4,$A$1:$Y$1,0)),"")&amp;"")),"")),IF(IFERROR(IF(TRIM(IFERROR(INDEX($A742:$Y742,MATCH(Lists!$J$5,$A$1:$Y$1,0)),"")&amp;"")="0","",TRIM(IFERROR(INDEX($A742:$Y742,MATCH(Lists!$J$5,$A$1:$Y$1,0)),"")&amp;"")),"")&lt;&gt;"",IFERROR(IF(TRIM(IFERROR(INDEX($A742:$Y742,MATCH(Lists!$J$5,$A$1:$Y$1,0)),"")&amp;"")="0","",TRIM(IFERROR(INDEX($A742:$Y742,MATCH(Lists!$J$5,$A$1:$Y$1,0)),"")&amp;"")),""),"(unknown)")))</f>
        <v/>
      </c>
      <c r="AF742" s="22">
        <f>IF(AE742="","",IF(IFERROR(IF(TRIM(IFERROR(INDEX($A742:$Y742,MATCH(Lists!$J$6,$A$1:$Y$1,0)),"")&amp;"")="0","",TRIM(IFERROR(INDEX($A742:$Y742,MATCH(Lists!$J$6,$A$1:$Y$1,0)),"")&amp;"")),"")=Lists!$J$7,1,0))</f>
        <v/>
      </c>
      <c r="AG742" s="30">
        <f>IF(AE742="","",IFERROR(IF(ISNUMBER(IFERROR(INDEX($A742:$Y742,MATCH(Lists!$J$3,$A$1:$Y$1,0)),"")),INT(IFERROR(INDEX($A742:$Y742,MATCH(Lists!$J$3,$A$1:$Y$1,0)),"")),DATE(VALUE(LEFT(IFERROR(INDEX($A742:$Y742,MATCH(Lists!$J$3,$A$1:$Y$1,0)),""),4)),VALUE(MID(IFERROR(INDEX($A742:$Y742,MATCH(Lists!$J$3,$A$1:$Y$1,0)),""),6,2)),VALUE(MID(IFERROR(INDEX($A742:$Y742,MATCH(Lists!$J$3,$A$1:$Y$1,0)),""),9,2)))),""))</f>
        <v/>
      </c>
      <c r="AH742" s="22">
        <f>IF(AE742="",0,1)</f>
        <v/>
      </c>
    </row>
    <row r="743">
      <c r="Z743" s="28" t="n"/>
      <c r="AA743" s="23" t="n"/>
      <c r="AB743" s="23" t="n"/>
      <c r="AC743" s="31" t="n"/>
      <c r="AD743" s="28" t="n"/>
      <c r="AE743" s="22">
        <f>IF(COUNTA($A743:$Y743)=0,"",IF(IFERROR(IF(TRIM(IFERROR(INDEX($A743:$Y743,MATCH(Lists!$J$4,$A$1:$Y$1,0)),"")&amp;"")="0","",TRIM(IFERROR(INDEX($A743:$Y743,MATCH(Lists!$J$4,$A$1:$Y$1,0)),"")&amp;"")),"")&lt;&gt;"",LOWER(IFERROR(IF(TRIM(IFERROR(INDEX($A743:$Y743,MATCH(Lists!$J$4,$A$1:$Y$1,0)),"")&amp;"")="0","",TRIM(IFERROR(INDEX($A743:$Y743,MATCH(Lists!$J$4,$A$1:$Y$1,0)),"")&amp;"")),"")),IF(IFERROR(IF(TRIM(IFERROR(INDEX($A743:$Y743,MATCH(Lists!$J$5,$A$1:$Y$1,0)),"")&amp;"")="0","",TRIM(IFERROR(INDEX($A743:$Y743,MATCH(Lists!$J$5,$A$1:$Y$1,0)),"")&amp;"")),"")&lt;&gt;"",IFERROR(IF(TRIM(IFERROR(INDEX($A743:$Y743,MATCH(Lists!$J$5,$A$1:$Y$1,0)),"")&amp;"")="0","",TRIM(IFERROR(INDEX($A743:$Y743,MATCH(Lists!$J$5,$A$1:$Y$1,0)),"")&amp;"")),""),"(unknown)")))</f>
        <v/>
      </c>
      <c r="AF743" s="22">
        <f>IF(AE743="","",IF(IFERROR(IF(TRIM(IFERROR(INDEX($A743:$Y743,MATCH(Lists!$J$6,$A$1:$Y$1,0)),"")&amp;"")="0","",TRIM(IFERROR(INDEX($A743:$Y743,MATCH(Lists!$J$6,$A$1:$Y$1,0)),"")&amp;"")),"")=Lists!$J$7,1,0))</f>
        <v/>
      </c>
      <c r="AG743" s="30">
        <f>IF(AE743="","",IFERROR(IF(ISNUMBER(IFERROR(INDEX($A743:$Y743,MATCH(Lists!$J$3,$A$1:$Y$1,0)),"")),INT(IFERROR(INDEX($A743:$Y743,MATCH(Lists!$J$3,$A$1:$Y$1,0)),"")),DATE(VALUE(LEFT(IFERROR(INDEX($A743:$Y743,MATCH(Lists!$J$3,$A$1:$Y$1,0)),""),4)),VALUE(MID(IFERROR(INDEX($A743:$Y743,MATCH(Lists!$J$3,$A$1:$Y$1,0)),""),6,2)),VALUE(MID(IFERROR(INDEX($A743:$Y743,MATCH(Lists!$J$3,$A$1:$Y$1,0)),""),9,2)))),""))</f>
        <v/>
      </c>
      <c r="AH743" s="22">
        <f>IF(AE743="",0,1)</f>
        <v/>
      </c>
    </row>
    <row r="744">
      <c r="Z744" s="28" t="n"/>
      <c r="AA744" s="23" t="n"/>
      <c r="AB744" s="23" t="n"/>
      <c r="AC744" s="31" t="n"/>
      <c r="AD744" s="28" t="n"/>
      <c r="AE744" s="22">
        <f>IF(COUNTA($A744:$Y744)=0,"",IF(IFERROR(IF(TRIM(IFERROR(INDEX($A744:$Y744,MATCH(Lists!$J$4,$A$1:$Y$1,0)),"")&amp;"")="0","",TRIM(IFERROR(INDEX($A744:$Y744,MATCH(Lists!$J$4,$A$1:$Y$1,0)),"")&amp;"")),"")&lt;&gt;"",LOWER(IFERROR(IF(TRIM(IFERROR(INDEX($A744:$Y744,MATCH(Lists!$J$4,$A$1:$Y$1,0)),"")&amp;"")="0","",TRIM(IFERROR(INDEX($A744:$Y744,MATCH(Lists!$J$4,$A$1:$Y$1,0)),"")&amp;"")),"")),IF(IFERROR(IF(TRIM(IFERROR(INDEX($A744:$Y744,MATCH(Lists!$J$5,$A$1:$Y$1,0)),"")&amp;"")="0","",TRIM(IFERROR(INDEX($A744:$Y744,MATCH(Lists!$J$5,$A$1:$Y$1,0)),"")&amp;"")),"")&lt;&gt;"",IFERROR(IF(TRIM(IFERROR(INDEX($A744:$Y744,MATCH(Lists!$J$5,$A$1:$Y$1,0)),"")&amp;"")="0","",TRIM(IFERROR(INDEX($A744:$Y744,MATCH(Lists!$J$5,$A$1:$Y$1,0)),"")&amp;"")),""),"(unknown)")))</f>
        <v/>
      </c>
      <c r="AF744" s="22">
        <f>IF(AE744="","",IF(IFERROR(IF(TRIM(IFERROR(INDEX($A744:$Y744,MATCH(Lists!$J$6,$A$1:$Y$1,0)),"")&amp;"")="0","",TRIM(IFERROR(INDEX($A744:$Y744,MATCH(Lists!$J$6,$A$1:$Y$1,0)),"")&amp;"")),"")=Lists!$J$7,1,0))</f>
        <v/>
      </c>
      <c r="AG744" s="30">
        <f>IF(AE744="","",IFERROR(IF(ISNUMBER(IFERROR(INDEX($A744:$Y744,MATCH(Lists!$J$3,$A$1:$Y$1,0)),"")),INT(IFERROR(INDEX($A744:$Y744,MATCH(Lists!$J$3,$A$1:$Y$1,0)),"")),DATE(VALUE(LEFT(IFERROR(INDEX($A744:$Y744,MATCH(Lists!$J$3,$A$1:$Y$1,0)),""),4)),VALUE(MID(IFERROR(INDEX($A744:$Y744,MATCH(Lists!$J$3,$A$1:$Y$1,0)),""),6,2)),VALUE(MID(IFERROR(INDEX($A744:$Y744,MATCH(Lists!$J$3,$A$1:$Y$1,0)),""),9,2)))),""))</f>
        <v/>
      </c>
      <c r="AH744" s="22">
        <f>IF(AE744="",0,1)</f>
        <v/>
      </c>
    </row>
    <row r="745">
      <c r="Z745" s="28" t="n"/>
      <c r="AA745" s="23" t="n"/>
      <c r="AB745" s="23" t="n"/>
      <c r="AC745" s="31" t="n"/>
      <c r="AD745" s="28" t="n"/>
      <c r="AE745" s="22">
        <f>IF(COUNTA($A745:$Y745)=0,"",IF(IFERROR(IF(TRIM(IFERROR(INDEX($A745:$Y745,MATCH(Lists!$J$4,$A$1:$Y$1,0)),"")&amp;"")="0","",TRIM(IFERROR(INDEX($A745:$Y745,MATCH(Lists!$J$4,$A$1:$Y$1,0)),"")&amp;"")),"")&lt;&gt;"",LOWER(IFERROR(IF(TRIM(IFERROR(INDEX($A745:$Y745,MATCH(Lists!$J$4,$A$1:$Y$1,0)),"")&amp;"")="0","",TRIM(IFERROR(INDEX($A745:$Y745,MATCH(Lists!$J$4,$A$1:$Y$1,0)),"")&amp;"")),"")),IF(IFERROR(IF(TRIM(IFERROR(INDEX($A745:$Y745,MATCH(Lists!$J$5,$A$1:$Y$1,0)),"")&amp;"")="0","",TRIM(IFERROR(INDEX($A745:$Y745,MATCH(Lists!$J$5,$A$1:$Y$1,0)),"")&amp;"")),"")&lt;&gt;"",IFERROR(IF(TRIM(IFERROR(INDEX($A745:$Y745,MATCH(Lists!$J$5,$A$1:$Y$1,0)),"")&amp;"")="0","",TRIM(IFERROR(INDEX($A745:$Y745,MATCH(Lists!$J$5,$A$1:$Y$1,0)),"")&amp;"")),""),"(unknown)")))</f>
        <v/>
      </c>
      <c r="AF745" s="22">
        <f>IF(AE745="","",IF(IFERROR(IF(TRIM(IFERROR(INDEX($A745:$Y745,MATCH(Lists!$J$6,$A$1:$Y$1,0)),"")&amp;"")="0","",TRIM(IFERROR(INDEX($A745:$Y745,MATCH(Lists!$J$6,$A$1:$Y$1,0)),"")&amp;"")),"")=Lists!$J$7,1,0))</f>
        <v/>
      </c>
      <c r="AG745" s="30">
        <f>IF(AE745="","",IFERROR(IF(ISNUMBER(IFERROR(INDEX($A745:$Y745,MATCH(Lists!$J$3,$A$1:$Y$1,0)),"")),INT(IFERROR(INDEX($A745:$Y745,MATCH(Lists!$J$3,$A$1:$Y$1,0)),"")),DATE(VALUE(LEFT(IFERROR(INDEX($A745:$Y745,MATCH(Lists!$J$3,$A$1:$Y$1,0)),""),4)),VALUE(MID(IFERROR(INDEX($A745:$Y745,MATCH(Lists!$J$3,$A$1:$Y$1,0)),""),6,2)),VALUE(MID(IFERROR(INDEX($A745:$Y745,MATCH(Lists!$J$3,$A$1:$Y$1,0)),""),9,2)))),""))</f>
        <v/>
      </c>
      <c r="AH745" s="22">
        <f>IF(AE745="",0,1)</f>
        <v/>
      </c>
    </row>
    <row r="746">
      <c r="Z746" s="28" t="n"/>
      <c r="AA746" s="23" t="n"/>
      <c r="AB746" s="23" t="n"/>
      <c r="AC746" s="31" t="n"/>
      <c r="AD746" s="28" t="n"/>
      <c r="AE746" s="22">
        <f>IF(COUNTA($A746:$Y746)=0,"",IF(IFERROR(IF(TRIM(IFERROR(INDEX($A746:$Y746,MATCH(Lists!$J$4,$A$1:$Y$1,0)),"")&amp;"")="0","",TRIM(IFERROR(INDEX($A746:$Y746,MATCH(Lists!$J$4,$A$1:$Y$1,0)),"")&amp;"")),"")&lt;&gt;"",LOWER(IFERROR(IF(TRIM(IFERROR(INDEX($A746:$Y746,MATCH(Lists!$J$4,$A$1:$Y$1,0)),"")&amp;"")="0","",TRIM(IFERROR(INDEX($A746:$Y746,MATCH(Lists!$J$4,$A$1:$Y$1,0)),"")&amp;"")),"")),IF(IFERROR(IF(TRIM(IFERROR(INDEX($A746:$Y746,MATCH(Lists!$J$5,$A$1:$Y$1,0)),"")&amp;"")="0","",TRIM(IFERROR(INDEX($A746:$Y746,MATCH(Lists!$J$5,$A$1:$Y$1,0)),"")&amp;"")),"")&lt;&gt;"",IFERROR(IF(TRIM(IFERROR(INDEX($A746:$Y746,MATCH(Lists!$J$5,$A$1:$Y$1,0)),"")&amp;"")="0","",TRIM(IFERROR(INDEX($A746:$Y746,MATCH(Lists!$J$5,$A$1:$Y$1,0)),"")&amp;"")),""),"(unknown)")))</f>
        <v/>
      </c>
      <c r="AF746" s="22">
        <f>IF(AE746="","",IF(IFERROR(IF(TRIM(IFERROR(INDEX($A746:$Y746,MATCH(Lists!$J$6,$A$1:$Y$1,0)),"")&amp;"")="0","",TRIM(IFERROR(INDEX($A746:$Y746,MATCH(Lists!$J$6,$A$1:$Y$1,0)),"")&amp;"")),"")=Lists!$J$7,1,0))</f>
        <v/>
      </c>
      <c r="AG746" s="30">
        <f>IF(AE746="","",IFERROR(IF(ISNUMBER(IFERROR(INDEX($A746:$Y746,MATCH(Lists!$J$3,$A$1:$Y$1,0)),"")),INT(IFERROR(INDEX($A746:$Y746,MATCH(Lists!$J$3,$A$1:$Y$1,0)),"")),DATE(VALUE(LEFT(IFERROR(INDEX($A746:$Y746,MATCH(Lists!$J$3,$A$1:$Y$1,0)),""),4)),VALUE(MID(IFERROR(INDEX($A746:$Y746,MATCH(Lists!$J$3,$A$1:$Y$1,0)),""),6,2)),VALUE(MID(IFERROR(INDEX($A746:$Y746,MATCH(Lists!$J$3,$A$1:$Y$1,0)),""),9,2)))),""))</f>
        <v/>
      </c>
      <c r="AH746" s="22">
        <f>IF(AE746="",0,1)</f>
        <v/>
      </c>
    </row>
    <row r="747">
      <c r="Z747" s="28" t="n"/>
      <c r="AA747" s="23" t="n"/>
      <c r="AB747" s="23" t="n"/>
      <c r="AC747" s="31" t="n"/>
      <c r="AD747" s="28" t="n"/>
      <c r="AE747" s="22">
        <f>IF(COUNTA($A747:$Y747)=0,"",IF(IFERROR(IF(TRIM(IFERROR(INDEX($A747:$Y747,MATCH(Lists!$J$4,$A$1:$Y$1,0)),"")&amp;"")="0","",TRIM(IFERROR(INDEX($A747:$Y747,MATCH(Lists!$J$4,$A$1:$Y$1,0)),"")&amp;"")),"")&lt;&gt;"",LOWER(IFERROR(IF(TRIM(IFERROR(INDEX($A747:$Y747,MATCH(Lists!$J$4,$A$1:$Y$1,0)),"")&amp;"")="0","",TRIM(IFERROR(INDEX($A747:$Y747,MATCH(Lists!$J$4,$A$1:$Y$1,0)),"")&amp;"")),"")),IF(IFERROR(IF(TRIM(IFERROR(INDEX($A747:$Y747,MATCH(Lists!$J$5,$A$1:$Y$1,0)),"")&amp;"")="0","",TRIM(IFERROR(INDEX($A747:$Y747,MATCH(Lists!$J$5,$A$1:$Y$1,0)),"")&amp;"")),"")&lt;&gt;"",IFERROR(IF(TRIM(IFERROR(INDEX($A747:$Y747,MATCH(Lists!$J$5,$A$1:$Y$1,0)),"")&amp;"")="0","",TRIM(IFERROR(INDEX($A747:$Y747,MATCH(Lists!$J$5,$A$1:$Y$1,0)),"")&amp;"")),""),"(unknown)")))</f>
        <v/>
      </c>
      <c r="AF747" s="22">
        <f>IF(AE747="","",IF(IFERROR(IF(TRIM(IFERROR(INDEX($A747:$Y747,MATCH(Lists!$J$6,$A$1:$Y$1,0)),"")&amp;"")="0","",TRIM(IFERROR(INDEX($A747:$Y747,MATCH(Lists!$J$6,$A$1:$Y$1,0)),"")&amp;"")),"")=Lists!$J$7,1,0))</f>
        <v/>
      </c>
      <c r="AG747" s="30">
        <f>IF(AE747="","",IFERROR(IF(ISNUMBER(IFERROR(INDEX($A747:$Y747,MATCH(Lists!$J$3,$A$1:$Y$1,0)),"")),INT(IFERROR(INDEX($A747:$Y747,MATCH(Lists!$J$3,$A$1:$Y$1,0)),"")),DATE(VALUE(LEFT(IFERROR(INDEX($A747:$Y747,MATCH(Lists!$J$3,$A$1:$Y$1,0)),""),4)),VALUE(MID(IFERROR(INDEX($A747:$Y747,MATCH(Lists!$J$3,$A$1:$Y$1,0)),""),6,2)),VALUE(MID(IFERROR(INDEX($A747:$Y747,MATCH(Lists!$J$3,$A$1:$Y$1,0)),""),9,2)))),""))</f>
        <v/>
      </c>
      <c r="AH747" s="22">
        <f>IF(AE747="",0,1)</f>
        <v/>
      </c>
    </row>
    <row r="748">
      <c r="Z748" s="28" t="n"/>
      <c r="AA748" s="23" t="n"/>
      <c r="AB748" s="23" t="n"/>
      <c r="AC748" s="31" t="n"/>
      <c r="AD748" s="28" t="n"/>
      <c r="AE748" s="22">
        <f>IF(COUNTA($A748:$Y748)=0,"",IF(IFERROR(IF(TRIM(IFERROR(INDEX($A748:$Y748,MATCH(Lists!$J$4,$A$1:$Y$1,0)),"")&amp;"")="0","",TRIM(IFERROR(INDEX($A748:$Y748,MATCH(Lists!$J$4,$A$1:$Y$1,0)),"")&amp;"")),"")&lt;&gt;"",LOWER(IFERROR(IF(TRIM(IFERROR(INDEX($A748:$Y748,MATCH(Lists!$J$4,$A$1:$Y$1,0)),"")&amp;"")="0","",TRIM(IFERROR(INDEX($A748:$Y748,MATCH(Lists!$J$4,$A$1:$Y$1,0)),"")&amp;"")),"")),IF(IFERROR(IF(TRIM(IFERROR(INDEX($A748:$Y748,MATCH(Lists!$J$5,$A$1:$Y$1,0)),"")&amp;"")="0","",TRIM(IFERROR(INDEX($A748:$Y748,MATCH(Lists!$J$5,$A$1:$Y$1,0)),"")&amp;"")),"")&lt;&gt;"",IFERROR(IF(TRIM(IFERROR(INDEX($A748:$Y748,MATCH(Lists!$J$5,$A$1:$Y$1,0)),"")&amp;"")="0","",TRIM(IFERROR(INDEX($A748:$Y748,MATCH(Lists!$J$5,$A$1:$Y$1,0)),"")&amp;"")),""),"(unknown)")))</f>
        <v/>
      </c>
      <c r="AF748" s="22">
        <f>IF(AE748="","",IF(IFERROR(IF(TRIM(IFERROR(INDEX($A748:$Y748,MATCH(Lists!$J$6,$A$1:$Y$1,0)),"")&amp;"")="0","",TRIM(IFERROR(INDEX($A748:$Y748,MATCH(Lists!$J$6,$A$1:$Y$1,0)),"")&amp;"")),"")=Lists!$J$7,1,0))</f>
        <v/>
      </c>
      <c r="AG748" s="30">
        <f>IF(AE748="","",IFERROR(IF(ISNUMBER(IFERROR(INDEX($A748:$Y748,MATCH(Lists!$J$3,$A$1:$Y$1,0)),"")),INT(IFERROR(INDEX($A748:$Y748,MATCH(Lists!$J$3,$A$1:$Y$1,0)),"")),DATE(VALUE(LEFT(IFERROR(INDEX($A748:$Y748,MATCH(Lists!$J$3,$A$1:$Y$1,0)),""),4)),VALUE(MID(IFERROR(INDEX($A748:$Y748,MATCH(Lists!$J$3,$A$1:$Y$1,0)),""),6,2)),VALUE(MID(IFERROR(INDEX($A748:$Y748,MATCH(Lists!$J$3,$A$1:$Y$1,0)),""),9,2)))),""))</f>
        <v/>
      </c>
      <c r="AH748" s="22">
        <f>IF(AE748="",0,1)</f>
        <v/>
      </c>
    </row>
    <row r="749">
      <c r="Z749" s="28" t="n"/>
      <c r="AA749" s="23" t="n"/>
      <c r="AB749" s="23" t="n"/>
      <c r="AC749" s="31" t="n"/>
      <c r="AD749" s="28" t="n"/>
      <c r="AE749" s="22">
        <f>IF(COUNTA($A749:$Y749)=0,"",IF(IFERROR(IF(TRIM(IFERROR(INDEX($A749:$Y749,MATCH(Lists!$J$4,$A$1:$Y$1,0)),"")&amp;"")="0","",TRIM(IFERROR(INDEX($A749:$Y749,MATCH(Lists!$J$4,$A$1:$Y$1,0)),"")&amp;"")),"")&lt;&gt;"",LOWER(IFERROR(IF(TRIM(IFERROR(INDEX($A749:$Y749,MATCH(Lists!$J$4,$A$1:$Y$1,0)),"")&amp;"")="0","",TRIM(IFERROR(INDEX($A749:$Y749,MATCH(Lists!$J$4,$A$1:$Y$1,0)),"")&amp;"")),"")),IF(IFERROR(IF(TRIM(IFERROR(INDEX($A749:$Y749,MATCH(Lists!$J$5,$A$1:$Y$1,0)),"")&amp;"")="0","",TRIM(IFERROR(INDEX($A749:$Y749,MATCH(Lists!$J$5,$A$1:$Y$1,0)),"")&amp;"")),"")&lt;&gt;"",IFERROR(IF(TRIM(IFERROR(INDEX($A749:$Y749,MATCH(Lists!$J$5,$A$1:$Y$1,0)),"")&amp;"")="0","",TRIM(IFERROR(INDEX($A749:$Y749,MATCH(Lists!$J$5,$A$1:$Y$1,0)),"")&amp;"")),""),"(unknown)")))</f>
        <v/>
      </c>
      <c r="AF749" s="22">
        <f>IF(AE749="","",IF(IFERROR(IF(TRIM(IFERROR(INDEX($A749:$Y749,MATCH(Lists!$J$6,$A$1:$Y$1,0)),"")&amp;"")="0","",TRIM(IFERROR(INDEX($A749:$Y749,MATCH(Lists!$J$6,$A$1:$Y$1,0)),"")&amp;"")),"")=Lists!$J$7,1,0))</f>
        <v/>
      </c>
      <c r="AG749" s="30">
        <f>IF(AE749="","",IFERROR(IF(ISNUMBER(IFERROR(INDEX($A749:$Y749,MATCH(Lists!$J$3,$A$1:$Y$1,0)),"")),INT(IFERROR(INDEX($A749:$Y749,MATCH(Lists!$J$3,$A$1:$Y$1,0)),"")),DATE(VALUE(LEFT(IFERROR(INDEX($A749:$Y749,MATCH(Lists!$J$3,$A$1:$Y$1,0)),""),4)),VALUE(MID(IFERROR(INDEX($A749:$Y749,MATCH(Lists!$J$3,$A$1:$Y$1,0)),""),6,2)),VALUE(MID(IFERROR(INDEX($A749:$Y749,MATCH(Lists!$J$3,$A$1:$Y$1,0)),""),9,2)))),""))</f>
        <v/>
      </c>
      <c r="AH749" s="22">
        <f>IF(AE749="",0,1)</f>
        <v/>
      </c>
    </row>
    <row r="750">
      <c r="Z750" s="28" t="n"/>
      <c r="AA750" s="23" t="n"/>
      <c r="AB750" s="23" t="n"/>
      <c r="AC750" s="31" t="n"/>
      <c r="AD750" s="28" t="n"/>
      <c r="AE750" s="22">
        <f>IF(COUNTA($A750:$Y750)=0,"",IF(IFERROR(IF(TRIM(IFERROR(INDEX($A750:$Y750,MATCH(Lists!$J$4,$A$1:$Y$1,0)),"")&amp;"")="0","",TRIM(IFERROR(INDEX($A750:$Y750,MATCH(Lists!$J$4,$A$1:$Y$1,0)),"")&amp;"")),"")&lt;&gt;"",LOWER(IFERROR(IF(TRIM(IFERROR(INDEX($A750:$Y750,MATCH(Lists!$J$4,$A$1:$Y$1,0)),"")&amp;"")="0","",TRIM(IFERROR(INDEX($A750:$Y750,MATCH(Lists!$J$4,$A$1:$Y$1,0)),"")&amp;"")),"")),IF(IFERROR(IF(TRIM(IFERROR(INDEX($A750:$Y750,MATCH(Lists!$J$5,$A$1:$Y$1,0)),"")&amp;"")="0","",TRIM(IFERROR(INDEX($A750:$Y750,MATCH(Lists!$J$5,$A$1:$Y$1,0)),"")&amp;"")),"")&lt;&gt;"",IFERROR(IF(TRIM(IFERROR(INDEX($A750:$Y750,MATCH(Lists!$J$5,$A$1:$Y$1,0)),"")&amp;"")="0","",TRIM(IFERROR(INDEX($A750:$Y750,MATCH(Lists!$J$5,$A$1:$Y$1,0)),"")&amp;"")),""),"(unknown)")))</f>
        <v/>
      </c>
      <c r="AF750" s="22">
        <f>IF(AE750="","",IF(IFERROR(IF(TRIM(IFERROR(INDEX($A750:$Y750,MATCH(Lists!$J$6,$A$1:$Y$1,0)),"")&amp;"")="0","",TRIM(IFERROR(INDEX($A750:$Y750,MATCH(Lists!$J$6,$A$1:$Y$1,0)),"")&amp;"")),"")=Lists!$J$7,1,0))</f>
        <v/>
      </c>
      <c r="AG750" s="30">
        <f>IF(AE750="","",IFERROR(IF(ISNUMBER(IFERROR(INDEX($A750:$Y750,MATCH(Lists!$J$3,$A$1:$Y$1,0)),"")),INT(IFERROR(INDEX($A750:$Y750,MATCH(Lists!$J$3,$A$1:$Y$1,0)),"")),DATE(VALUE(LEFT(IFERROR(INDEX($A750:$Y750,MATCH(Lists!$J$3,$A$1:$Y$1,0)),""),4)),VALUE(MID(IFERROR(INDEX($A750:$Y750,MATCH(Lists!$J$3,$A$1:$Y$1,0)),""),6,2)),VALUE(MID(IFERROR(INDEX($A750:$Y750,MATCH(Lists!$J$3,$A$1:$Y$1,0)),""),9,2)))),""))</f>
        <v/>
      </c>
      <c r="AH750" s="22">
        <f>IF(AE750="",0,1)</f>
        <v/>
      </c>
    </row>
    <row r="751">
      <c r="Z751" s="28" t="n"/>
      <c r="AA751" s="23" t="n"/>
      <c r="AB751" s="23" t="n"/>
      <c r="AC751" s="31" t="n"/>
      <c r="AD751" s="28" t="n"/>
      <c r="AE751" s="22">
        <f>IF(COUNTA($A751:$Y751)=0,"",IF(IFERROR(IF(TRIM(IFERROR(INDEX($A751:$Y751,MATCH(Lists!$J$4,$A$1:$Y$1,0)),"")&amp;"")="0","",TRIM(IFERROR(INDEX($A751:$Y751,MATCH(Lists!$J$4,$A$1:$Y$1,0)),"")&amp;"")),"")&lt;&gt;"",LOWER(IFERROR(IF(TRIM(IFERROR(INDEX($A751:$Y751,MATCH(Lists!$J$4,$A$1:$Y$1,0)),"")&amp;"")="0","",TRIM(IFERROR(INDEX($A751:$Y751,MATCH(Lists!$J$4,$A$1:$Y$1,0)),"")&amp;"")),"")),IF(IFERROR(IF(TRIM(IFERROR(INDEX($A751:$Y751,MATCH(Lists!$J$5,$A$1:$Y$1,0)),"")&amp;"")="0","",TRIM(IFERROR(INDEX($A751:$Y751,MATCH(Lists!$J$5,$A$1:$Y$1,0)),"")&amp;"")),"")&lt;&gt;"",IFERROR(IF(TRIM(IFERROR(INDEX($A751:$Y751,MATCH(Lists!$J$5,$A$1:$Y$1,0)),"")&amp;"")="0","",TRIM(IFERROR(INDEX($A751:$Y751,MATCH(Lists!$J$5,$A$1:$Y$1,0)),"")&amp;"")),""),"(unknown)")))</f>
        <v/>
      </c>
      <c r="AF751" s="22">
        <f>IF(AE751="","",IF(IFERROR(IF(TRIM(IFERROR(INDEX($A751:$Y751,MATCH(Lists!$J$6,$A$1:$Y$1,0)),"")&amp;"")="0","",TRIM(IFERROR(INDEX($A751:$Y751,MATCH(Lists!$J$6,$A$1:$Y$1,0)),"")&amp;"")),"")=Lists!$J$7,1,0))</f>
        <v/>
      </c>
      <c r="AG751" s="30">
        <f>IF(AE751="","",IFERROR(IF(ISNUMBER(IFERROR(INDEX($A751:$Y751,MATCH(Lists!$J$3,$A$1:$Y$1,0)),"")),INT(IFERROR(INDEX($A751:$Y751,MATCH(Lists!$J$3,$A$1:$Y$1,0)),"")),DATE(VALUE(LEFT(IFERROR(INDEX($A751:$Y751,MATCH(Lists!$J$3,$A$1:$Y$1,0)),""),4)),VALUE(MID(IFERROR(INDEX($A751:$Y751,MATCH(Lists!$J$3,$A$1:$Y$1,0)),""),6,2)),VALUE(MID(IFERROR(INDEX($A751:$Y751,MATCH(Lists!$J$3,$A$1:$Y$1,0)),""),9,2)))),""))</f>
        <v/>
      </c>
      <c r="AH751" s="22">
        <f>IF(AE751="",0,1)</f>
        <v/>
      </c>
    </row>
    <row r="752">
      <c r="Z752" s="28" t="n"/>
      <c r="AA752" s="23" t="n"/>
      <c r="AB752" s="23" t="n"/>
      <c r="AC752" s="31" t="n"/>
      <c r="AD752" s="28" t="n"/>
      <c r="AE752" s="22">
        <f>IF(COUNTA($A752:$Y752)=0,"",IF(IFERROR(IF(TRIM(IFERROR(INDEX($A752:$Y752,MATCH(Lists!$J$4,$A$1:$Y$1,0)),"")&amp;"")="0","",TRIM(IFERROR(INDEX($A752:$Y752,MATCH(Lists!$J$4,$A$1:$Y$1,0)),"")&amp;"")),"")&lt;&gt;"",LOWER(IFERROR(IF(TRIM(IFERROR(INDEX($A752:$Y752,MATCH(Lists!$J$4,$A$1:$Y$1,0)),"")&amp;"")="0","",TRIM(IFERROR(INDEX($A752:$Y752,MATCH(Lists!$J$4,$A$1:$Y$1,0)),"")&amp;"")),"")),IF(IFERROR(IF(TRIM(IFERROR(INDEX($A752:$Y752,MATCH(Lists!$J$5,$A$1:$Y$1,0)),"")&amp;"")="0","",TRIM(IFERROR(INDEX($A752:$Y752,MATCH(Lists!$J$5,$A$1:$Y$1,0)),"")&amp;"")),"")&lt;&gt;"",IFERROR(IF(TRIM(IFERROR(INDEX($A752:$Y752,MATCH(Lists!$J$5,$A$1:$Y$1,0)),"")&amp;"")="0","",TRIM(IFERROR(INDEX($A752:$Y752,MATCH(Lists!$J$5,$A$1:$Y$1,0)),"")&amp;"")),""),"(unknown)")))</f>
        <v/>
      </c>
      <c r="AF752" s="22">
        <f>IF(AE752="","",IF(IFERROR(IF(TRIM(IFERROR(INDEX($A752:$Y752,MATCH(Lists!$J$6,$A$1:$Y$1,0)),"")&amp;"")="0","",TRIM(IFERROR(INDEX($A752:$Y752,MATCH(Lists!$J$6,$A$1:$Y$1,0)),"")&amp;"")),"")=Lists!$J$7,1,0))</f>
        <v/>
      </c>
      <c r="AG752" s="30">
        <f>IF(AE752="","",IFERROR(IF(ISNUMBER(IFERROR(INDEX($A752:$Y752,MATCH(Lists!$J$3,$A$1:$Y$1,0)),"")),INT(IFERROR(INDEX($A752:$Y752,MATCH(Lists!$J$3,$A$1:$Y$1,0)),"")),DATE(VALUE(LEFT(IFERROR(INDEX($A752:$Y752,MATCH(Lists!$J$3,$A$1:$Y$1,0)),""),4)),VALUE(MID(IFERROR(INDEX($A752:$Y752,MATCH(Lists!$J$3,$A$1:$Y$1,0)),""),6,2)),VALUE(MID(IFERROR(INDEX($A752:$Y752,MATCH(Lists!$J$3,$A$1:$Y$1,0)),""),9,2)))),""))</f>
        <v/>
      </c>
      <c r="AH752" s="22">
        <f>IF(AE752="",0,1)</f>
        <v/>
      </c>
    </row>
    <row r="753">
      <c r="Z753" s="28" t="n"/>
      <c r="AA753" s="23" t="n"/>
      <c r="AB753" s="23" t="n"/>
      <c r="AC753" s="31" t="n"/>
      <c r="AD753" s="28" t="n"/>
      <c r="AE753" s="22">
        <f>IF(COUNTA($A753:$Y753)=0,"",IF(IFERROR(IF(TRIM(IFERROR(INDEX($A753:$Y753,MATCH(Lists!$J$4,$A$1:$Y$1,0)),"")&amp;"")="0","",TRIM(IFERROR(INDEX($A753:$Y753,MATCH(Lists!$J$4,$A$1:$Y$1,0)),"")&amp;"")),"")&lt;&gt;"",LOWER(IFERROR(IF(TRIM(IFERROR(INDEX($A753:$Y753,MATCH(Lists!$J$4,$A$1:$Y$1,0)),"")&amp;"")="0","",TRIM(IFERROR(INDEX($A753:$Y753,MATCH(Lists!$J$4,$A$1:$Y$1,0)),"")&amp;"")),"")),IF(IFERROR(IF(TRIM(IFERROR(INDEX($A753:$Y753,MATCH(Lists!$J$5,$A$1:$Y$1,0)),"")&amp;"")="0","",TRIM(IFERROR(INDEX($A753:$Y753,MATCH(Lists!$J$5,$A$1:$Y$1,0)),"")&amp;"")),"")&lt;&gt;"",IFERROR(IF(TRIM(IFERROR(INDEX($A753:$Y753,MATCH(Lists!$J$5,$A$1:$Y$1,0)),"")&amp;"")="0","",TRIM(IFERROR(INDEX($A753:$Y753,MATCH(Lists!$J$5,$A$1:$Y$1,0)),"")&amp;"")),""),"(unknown)")))</f>
        <v/>
      </c>
      <c r="AF753" s="22">
        <f>IF(AE753="","",IF(IFERROR(IF(TRIM(IFERROR(INDEX($A753:$Y753,MATCH(Lists!$J$6,$A$1:$Y$1,0)),"")&amp;"")="0","",TRIM(IFERROR(INDEX($A753:$Y753,MATCH(Lists!$J$6,$A$1:$Y$1,0)),"")&amp;"")),"")=Lists!$J$7,1,0))</f>
        <v/>
      </c>
      <c r="AG753" s="30">
        <f>IF(AE753="","",IFERROR(IF(ISNUMBER(IFERROR(INDEX($A753:$Y753,MATCH(Lists!$J$3,$A$1:$Y$1,0)),"")),INT(IFERROR(INDEX($A753:$Y753,MATCH(Lists!$J$3,$A$1:$Y$1,0)),"")),DATE(VALUE(LEFT(IFERROR(INDEX($A753:$Y753,MATCH(Lists!$J$3,$A$1:$Y$1,0)),""),4)),VALUE(MID(IFERROR(INDEX($A753:$Y753,MATCH(Lists!$J$3,$A$1:$Y$1,0)),""),6,2)),VALUE(MID(IFERROR(INDEX($A753:$Y753,MATCH(Lists!$J$3,$A$1:$Y$1,0)),""),9,2)))),""))</f>
        <v/>
      </c>
      <c r="AH753" s="22">
        <f>IF(AE753="",0,1)</f>
        <v/>
      </c>
    </row>
    <row r="754">
      <c r="Z754" s="28" t="n"/>
      <c r="AA754" s="23" t="n"/>
      <c r="AB754" s="23" t="n"/>
      <c r="AC754" s="31" t="n"/>
      <c r="AD754" s="28" t="n"/>
      <c r="AE754" s="22">
        <f>IF(COUNTA($A754:$Y754)=0,"",IF(IFERROR(IF(TRIM(IFERROR(INDEX($A754:$Y754,MATCH(Lists!$J$4,$A$1:$Y$1,0)),"")&amp;"")="0","",TRIM(IFERROR(INDEX($A754:$Y754,MATCH(Lists!$J$4,$A$1:$Y$1,0)),"")&amp;"")),"")&lt;&gt;"",LOWER(IFERROR(IF(TRIM(IFERROR(INDEX($A754:$Y754,MATCH(Lists!$J$4,$A$1:$Y$1,0)),"")&amp;"")="0","",TRIM(IFERROR(INDEX($A754:$Y754,MATCH(Lists!$J$4,$A$1:$Y$1,0)),"")&amp;"")),"")),IF(IFERROR(IF(TRIM(IFERROR(INDEX($A754:$Y754,MATCH(Lists!$J$5,$A$1:$Y$1,0)),"")&amp;"")="0","",TRIM(IFERROR(INDEX($A754:$Y754,MATCH(Lists!$J$5,$A$1:$Y$1,0)),"")&amp;"")),"")&lt;&gt;"",IFERROR(IF(TRIM(IFERROR(INDEX($A754:$Y754,MATCH(Lists!$J$5,$A$1:$Y$1,0)),"")&amp;"")="0","",TRIM(IFERROR(INDEX($A754:$Y754,MATCH(Lists!$J$5,$A$1:$Y$1,0)),"")&amp;"")),""),"(unknown)")))</f>
        <v/>
      </c>
      <c r="AF754" s="22">
        <f>IF(AE754="","",IF(IFERROR(IF(TRIM(IFERROR(INDEX($A754:$Y754,MATCH(Lists!$J$6,$A$1:$Y$1,0)),"")&amp;"")="0","",TRIM(IFERROR(INDEX($A754:$Y754,MATCH(Lists!$J$6,$A$1:$Y$1,0)),"")&amp;"")),"")=Lists!$J$7,1,0))</f>
        <v/>
      </c>
      <c r="AG754" s="30">
        <f>IF(AE754="","",IFERROR(IF(ISNUMBER(IFERROR(INDEX($A754:$Y754,MATCH(Lists!$J$3,$A$1:$Y$1,0)),"")),INT(IFERROR(INDEX($A754:$Y754,MATCH(Lists!$J$3,$A$1:$Y$1,0)),"")),DATE(VALUE(LEFT(IFERROR(INDEX($A754:$Y754,MATCH(Lists!$J$3,$A$1:$Y$1,0)),""),4)),VALUE(MID(IFERROR(INDEX($A754:$Y754,MATCH(Lists!$J$3,$A$1:$Y$1,0)),""),6,2)),VALUE(MID(IFERROR(INDEX($A754:$Y754,MATCH(Lists!$J$3,$A$1:$Y$1,0)),""),9,2)))),""))</f>
        <v/>
      </c>
      <c r="AH754" s="22">
        <f>IF(AE754="",0,1)</f>
        <v/>
      </c>
    </row>
    <row r="755">
      <c r="Z755" s="28" t="n"/>
      <c r="AA755" s="23" t="n"/>
      <c r="AB755" s="23" t="n"/>
      <c r="AC755" s="31" t="n"/>
      <c r="AD755" s="28" t="n"/>
      <c r="AE755" s="22">
        <f>IF(COUNTA($A755:$Y755)=0,"",IF(IFERROR(IF(TRIM(IFERROR(INDEX($A755:$Y755,MATCH(Lists!$J$4,$A$1:$Y$1,0)),"")&amp;"")="0","",TRIM(IFERROR(INDEX($A755:$Y755,MATCH(Lists!$J$4,$A$1:$Y$1,0)),"")&amp;"")),"")&lt;&gt;"",LOWER(IFERROR(IF(TRIM(IFERROR(INDEX($A755:$Y755,MATCH(Lists!$J$4,$A$1:$Y$1,0)),"")&amp;"")="0","",TRIM(IFERROR(INDEX($A755:$Y755,MATCH(Lists!$J$4,$A$1:$Y$1,0)),"")&amp;"")),"")),IF(IFERROR(IF(TRIM(IFERROR(INDEX($A755:$Y755,MATCH(Lists!$J$5,$A$1:$Y$1,0)),"")&amp;"")="0","",TRIM(IFERROR(INDEX($A755:$Y755,MATCH(Lists!$J$5,$A$1:$Y$1,0)),"")&amp;"")),"")&lt;&gt;"",IFERROR(IF(TRIM(IFERROR(INDEX($A755:$Y755,MATCH(Lists!$J$5,$A$1:$Y$1,0)),"")&amp;"")="0","",TRIM(IFERROR(INDEX($A755:$Y755,MATCH(Lists!$J$5,$A$1:$Y$1,0)),"")&amp;"")),""),"(unknown)")))</f>
        <v/>
      </c>
      <c r="AF755" s="22">
        <f>IF(AE755="","",IF(IFERROR(IF(TRIM(IFERROR(INDEX($A755:$Y755,MATCH(Lists!$J$6,$A$1:$Y$1,0)),"")&amp;"")="0","",TRIM(IFERROR(INDEX($A755:$Y755,MATCH(Lists!$J$6,$A$1:$Y$1,0)),"")&amp;"")),"")=Lists!$J$7,1,0))</f>
        <v/>
      </c>
      <c r="AG755" s="30">
        <f>IF(AE755="","",IFERROR(IF(ISNUMBER(IFERROR(INDEX($A755:$Y755,MATCH(Lists!$J$3,$A$1:$Y$1,0)),"")),INT(IFERROR(INDEX($A755:$Y755,MATCH(Lists!$J$3,$A$1:$Y$1,0)),"")),DATE(VALUE(LEFT(IFERROR(INDEX($A755:$Y755,MATCH(Lists!$J$3,$A$1:$Y$1,0)),""),4)),VALUE(MID(IFERROR(INDEX($A755:$Y755,MATCH(Lists!$J$3,$A$1:$Y$1,0)),""),6,2)),VALUE(MID(IFERROR(INDEX($A755:$Y755,MATCH(Lists!$J$3,$A$1:$Y$1,0)),""),9,2)))),""))</f>
        <v/>
      </c>
      <c r="AH755" s="22">
        <f>IF(AE755="",0,1)</f>
        <v/>
      </c>
    </row>
    <row r="756">
      <c r="Z756" s="28" t="n"/>
      <c r="AA756" s="23" t="n"/>
      <c r="AB756" s="23" t="n"/>
      <c r="AC756" s="31" t="n"/>
      <c r="AD756" s="28" t="n"/>
      <c r="AE756" s="22">
        <f>IF(COUNTA($A756:$Y756)=0,"",IF(IFERROR(IF(TRIM(IFERROR(INDEX($A756:$Y756,MATCH(Lists!$J$4,$A$1:$Y$1,0)),"")&amp;"")="0","",TRIM(IFERROR(INDEX($A756:$Y756,MATCH(Lists!$J$4,$A$1:$Y$1,0)),"")&amp;"")),"")&lt;&gt;"",LOWER(IFERROR(IF(TRIM(IFERROR(INDEX($A756:$Y756,MATCH(Lists!$J$4,$A$1:$Y$1,0)),"")&amp;"")="0","",TRIM(IFERROR(INDEX($A756:$Y756,MATCH(Lists!$J$4,$A$1:$Y$1,0)),"")&amp;"")),"")),IF(IFERROR(IF(TRIM(IFERROR(INDEX($A756:$Y756,MATCH(Lists!$J$5,$A$1:$Y$1,0)),"")&amp;"")="0","",TRIM(IFERROR(INDEX($A756:$Y756,MATCH(Lists!$J$5,$A$1:$Y$1,0)),"")&amp;"")),"")&lt;&gt;"",IFERROR(IF(TRIM(IFERROR(INDEX($A756:$Y756,MATCH(Lists!$J$5,$A$1:$Y$1,0)),"")&amp;"")="0","",TRIM(IFERROR(INDEX($A756:$Y756,MATCH(Lists!$J$5,$A$1:$Y$1,0)),"")&amp;"")),""),"(unknown)")))</f>
        <v/>
      </c>
      <c r="AF756" s="22">
        <f>IF(AE756="","",IF(IFERROR(IF(TRIM(IFERROR(INDEX($A756:$Y756,MATCH(Lists!$J$6,$A$1:$Y$1,0)),"")&amp;"")="0","",TRIM(IFERROR(INDEX($A756:$Y756,MATCH(Lists!$J$6,$A$1:$Y$1,0)),"")&amp;"")),"")=Lists!$J$7,1,0))</f>
        <v/>
      </c>
      <c r="AG756" s="30">
        <f>IF(AE756="","",IFERROR(IF(ISNUMBER(IFERROR(INDEX($A756:$Y756,MATCH(Lists!$J$3,$A$1:$Y$1,0)),"")),INT(IFERROR(INDEX($A756:$Y756,MATCH(Lists!$J$3,$A$1:$Y$1,0)),"")),DATE(VALUE(LEFT(IFERROR(INDEX($A756:$Y756,MATCH(Lists!$J$3,$A$1:$Y$1,0)),""),4)),VALUE(MID(IFERROR(INDEX($A756:$Y756,MATCH(Lists!$J$3,$A$1:$Y$1,0)),""),6,2)),VALUE(MID(IFERROR(INDEX($A756:$Y756,MATCH(Lists!$J$3,$A$1:$Y$1,0)),""),9,2)))),""))</f>
        <v/>
      </c>
      <c r="AH756" s="22">
        <f>IF(AE756="",0,1)</f>
        <v/>
      </c>
    </row>
    <row r="757">
      <c r="Z757" s="28" t="n"/>
      <c r="AA757" s="23" t="n"/>
      <c r="AB757" s="23" t="n"/>
      <c r="AC757" s="31" t="n"/>
      <c r="AD757" s="28" t="n"/>
      <c r="AE757" s="22">
        <f>IF(COUNTA($A757:$Y757)=0,"",IF(IFERROR(IF(TRIM(IFERROR(INDEX($A757:$Y757,MATCH(Lists!$J$4,$A$1:$Y$1,0)),"")&amp;"")="0","",TRIM(IFERROR(INDEX($A757:$Y757,MATCH(Lists!$J$4,$A$1:$Y$1,0)),"")&amp;"")),"")&lt;&gt;"",LOWER(IFERROR(IF(TRIM(IFERROR(INDEX($A757:$Y757,MATCH(Lists!$J$4,$A$1:$Y$1,0)),"")&amp;"")="0","",TRIM(IFERROR(INDEX($A757:$Y757,MATCH(Lists!$J$4,$A$1:$Y$1,0)),"")&amp;"")),"")),IF(IFERROR(IF(TRIM(IFERROR(INDEX($A757:$Y757,MATCH(Lists!$J$5,$A$1:$Y$1,0)),"")&amp;"")="0","",TRIM(IFERROR(INDEX($A757:$Y757,MATCH(Lists!$J$5,$A$1:$Y$1,0)),"")&amp;"")),"")&lt;&gt;"",IFERROR(IF(TRIM(IFERROR(INDEX($A757:$Y757,MATCH(Lists!$J$5,$A$1:$Y$1,0)),"")&amp;"")="0","",TRIM(IFERROR(INDEX($A757:$Y757,MATCH(Lists!$J$5,$A$1:$Y$1,0)),"")&amp;"")),""),"(unknown)")))</f>
        <v/>
      </c>
      <c r="AF757" s="22">
        <f>IF(AE757="","",IF(IFERROR(IF(TRIM(IFERROR(INDEX($A757:$Y757,MATCH(Lists!$J$6,$A$1:$Y$1,0)),"")&amp;"")="0","",TRIM(IFERROR(INDEX($A757:$Y757,MATCH(Lists!$J$6,$A$1:$Y$1,0)),"")&amp;"")),"")=Lists!$J$7,1,0))</f>
        <v/>
      </c>
      <c r="AG757" s="30">
        <f>IF(AE757="","",IFERROR(IF(ISNUMBER(IFERROR(INDEX($A757:$Y757,MATCH(Lists!$J$3,$A$1:$Y$1,0)),"")),INT(IFERROR(INDEX($A757:$Y757,MATCH(Lists!$J$3,$A$1:$Y$1,0)),"")),DATE(VALUE(LEFT(IFERROR(INDEX($A757:$Y757,MATCH(Lists!$J$3,$A$1:$Y$1,0)),""),4)),VALUE(MID(IFERROR(INDEX($A757:$Y757,MATCH(Lists!$J$3,$A$1:$Y$1,0)),""),6,2)),VALUE(MID(IFERROR(INDEX($A757:$Y757,MATCH(Lists!$J$3,$A$1:$Y$1,0)),""),9,2)))),""))</f>
        <v/>
      </c>
      <c r="AH757" s="22">
        <f>IF(AE757="",0,1)</f>
        <v/>
      </c>
    </row>
    <row r="758">
      <c r="Z758" s="28" t="n"/>
      <c r="AA758" s="23" t="n"/>
      <c r="AB758" s="23" t="n"/>
      <c r="AC758" s="31" t="n"/>
      <c r="AD758" s="28" t="n"/>
      <c r="AE758" s="22">
        <f>IF(COUNTA($A758:$Y758)=0,"",IF(IFERROR(IF(TRIM(IFERROR(INDEX($A758:$Y758,MATCH(Lists!$J$4,$A$1:$Y$1,0)),"")&amp;"")="0","",TRIM(IFERROR(INDEX($A758:$Y758,MATCH(Lists!$J$4,$A$1:$Y$1,0)),"")&amp;"")),"")&lt;&gt;"",LOWER(IFERROR(IF(TRIM(IFERROR(INDEX($A758:$Y758,MATCH(Lists!$J$4,$A$1:$Y$1,0)),"")&amp;"")="0","",TRIM(IFERROR(INDEX($A758:$Y758,MATCH(Lists!$J$4,$A$1:$Y$1,0)),"")&amp;"")),"")),IF(IFERROR(IF(TRIM(IFERROR(INDEX($A758:$Y758,MATCH(Lists!$J$5,$A$1:$Y$1,0)),"")&amp;"")="0","",TRIM(IFERROR(INDEX($A758:$Y758,MATCH(Lists!$J$5,$A$1:$Y$1,0)),"")&amp;"")),"")&lt;&gt;"",IFERROR(IF(TRIM(IFERROR(INDEX($A758:$Y758,MATCH(Lists!$J$5,$A$1:$Y$1,0)),"")&amp;"")="0","",TRIM(IFERROR(INDEX($A758:$Y758,MATCH(Lists!$J$5,$A$1:$Y$1,0)),"")&amp;"")),""),"(unknown)")))</f>
        <v/>
      </c>
      <c r="AF758" s="22">
        <f>IF(AE758="","",IF(IFERROR(IF(TRIM(IFERROR(INDEX($A758:$Y758,MATCH(Lists!$J$6,$A$1:$Y$1,0)),"")&amp;"")="0","",TRIM(IFERROR(INDEX($A758:$Y758,MATCH(Lists!$J$6,$A$1:$Y$1,0)),"")&amp;"")),"")=Lists!$J$7,1,0))</f>
        <v/>
      </c>
      <c r="AG758" s="30">
        <f>IF(AE758="","",IFERROR(IF(ISNUMBER(IFERROR(INDEX($A758:$Y758,MATCH(Lists!$J$3,$A$1:$Y$1,0)),"")),INT(IFERROR(INDEX($A758:$Y758,MATCH(Lists!$J$3,$A$1:$Y$1,0)),"")),DATE(VALUE(LEFT(IFERROR(INDEX($A758:$Y758,MATCH(Lists!$J$3,$A$1:$Y$1,0)),""),4)),VALUE(MID(IFERROR(INDEX($A758:$Y758,MATCH(Lists!$J$3,$A$1:$Y$1,0)),""),6,2)),VALUE(MID(IFERROR(INDEX($A758:$Y758,MATCH(Lists!$J$3,$A$1:$Y$1,0)),""),9,2)))),""))</f>
        <v/>
      </c>
      <c r="AH758" s="22">
        <f>IF(AE758="",0,1)</f>
        <v/>
      </c>
    </row>
    <row r="759">
      <c r="Z759" s="28" t="n"/>
      <c r="AA759" s="23" t="n"/>
      <c r="AB759" s="23" t="n"/>
      <c r="AC759" s="31" t="n"/>
      <c r="AD759" s="28" t="n"/>
      <c r="AE759" s="22">
        <f>IF(COUNTA($A759:$Y759)=0,"",IF(IFERROR(IF(TRIM(IFERROR(INDEX($A759:$Y759,MATCH(Lists!$J$4,$A$1:$Y$1,0)),"")&amp;"")="0","",TRIM(IFERROR(INDEX($A759:$Y759,MATCH(Lists!$J$4,$A$1:$Y$1,0)),"")&amp;"")),"")&lt;&gt;"",LOWER(IFERROR(IF(TRIM(IFERROR(INDEX($A759:$Y759,MATCH(Lists!$J$4,$A$1:$Y$1,0)),"")&amp;"")="0","",TRIM(IFERROR(INDEX($A759:$Y759,MATCH(Lists!$J$4,$A$1:$Y$1,0)),"")&amp;"")),"")),IF(IFERROR(IF(TRIM(IFERROR(INDEX($A759:$Y759,MATCH(Lists!$J$5,$A$1:$Y$1,0)),"")&amp;"")="0","",TRIM(IFERROR(INDEX($A759:$Y759,MATCH(Lists!$J$5,$A$1:$Y$1,0)),"")&amp;"")),"")&lt;&gt;"",IFERROR(IF(TRIM(IFERROR(INDEX($A759:$Y759,MATCH(Lists!$J$5,$A$1:$Y$1,0)),"")&amp;"")="0","",TRIM(IFERROR(INDEX($A759:$Y759,MATCH(Lists!$J$5,$A$1:$Y$1,0)),"")&amp;"")),""),"(unknown)")))</f>
        <v/>
      </c>
      <c r="AF759" s="22">
        <f>IF(AE759="","",IF(IFERROR(IF(TRIM(IFERROR(INDEX($A759:$Y759,MATCH(Lists!$J$6,$A$1:$Y$1,0)),"")&amp;"")="0","",TRIM(IFERROR(INDEX($A759:$Y759,MATCH(Lists!$J$6,$A$1:$Y$1,0)),"")&amp;"")),"")=Lists!$J$7,1,0))</f>
        <v/>
      </c>
      <c r="AG759" s="30">
        <f>IF(AE759="","",IFERROR(IF(ISNUMBER(IFERROR(INDEX($A759:$Y759,MATCH(Lists!$J$3,$A$1:$Y$1,0)),"")),INT(IFERROR(INDEX($A759:$Y759,MATCH(Lists!$J$3,$A$1:$Y$1,0)),"")),DATE(VALUE(LEFT(IFERROR(INDEX($A759:$Y759,MATCH(Lists!$J$3,$A$1:$Y$1,0)),""),4)),VALUE(MID(IFERROR(INDEX($A759:$Y759,MATCH(Lists!$J$3,$A$1:$Y$1,0)),""),6,2)),VALUE(MID(IFERROR(INDEX($A759:$Y759,MATCH(Lists!$J$3,$A$1:$Y$1,0)),""),9,2)))),""))</f>
        <v/>
      </c>
      <c r="AH759" s="22">
        <f>IF(AE759="",0,1)</f>
        <v/>
      </c>
    </row>
    <row r="760">
      <c r="Z760" s="28" t="n"/>
      <c r="AA760" s="23" t="n"/>
      <c r="AB760" s="23" t="n"/>
      <c r="AC760" s="31" t="n"/>
      <c r="AD760" s="28" t="n"/>
      <c r="AE760" s="22">
        <f>IF(COUNTA($A760:$Y760)=0,"",IF(IFERROR(IF(TRIM(IFERROR(INDEX($A760:$Y760,MATCH(Lists!$J$4,$A$1:$Y$1,0)),"")&amp;"")="0","",TRIM(IFERROR(INDEX($A760:$Y760,MATCH(Lists!$J$4,$A$1:$Y$1,0)),"")&amp;"")),"")&lt;&gt;"",LOWER(IFERROR(IF(TRIM(IFERROR(INDEX($A760:$Y760,MATCH(Lists!$J$4,$A$1:$Y$1,0)),"")&amp;"")="0","",TRIM(IFERROR(INDEX($A760:$Y760,MATCH(Lists!$J$4,$A$1:$Y$1,0)),"")&amp;"")),"")),IF(IFERROR(IF(TRIM(IFERROR(INDEX($A760:$Y760,MATCH(Lists!$J$5,$A$1:$Y$1,0)),"")&amp;"")="0","",TRIM(IFERROR(INDEX($A760:$Y760,MATCH(Lists!$J$5,$A$1:$Y$1,0)),"")&amp;"")),"")&lt;&gt;"",IFERROR(IF(TRIM(IFERROR(INDEX($A760:$Y760,MATCH(Lists!$J$5,$A$1:$Y$1,0)),"")&amp;"")="0","",TRIM(IFERROR(INDEX($A760:$Y760,MATCH(Lists!$J$5,$A$1:$Y$1,0)),"")&amp;"")),""),"(unknown)")))</f>
        <v/>
      </c>
      <c r="AF760" s="22">
        <f>IF(AE760="","",IF(IFERROR(IF(TRIM(IFERROR(INDEX($A760:$Y760,MATCH(Lists!$J$6,$A$1:$Y$1,0)),"")&amp;"")="0","",TRIM(IFERROR(INDEX($A760:$Y760,MATCH(Lists!$J$6,$A$1:$Y$1,0)),"")&amp;"")),"")=Lists!$J$7,1,0))</f>
        <v/>
      </c>
      <c r="AG760" s="30">
        <f>IF(AE760="","",IFERROR(IF(ISNUMBER(IFERROR(INDEX($A760:$Y760,MATCH(Lists!$J$3,$A$1:$Y$1,0)),"")),INT(IFERROR(INDEX($A760:$Y760,MATCH(Lists!$J$3,$A$1:$Y$1,0)),"")),DATE(VALUE(LEFT(IFERROR(INDEX($A760:$Y760,MATCH(Lists!$J$3,$A$1:$Y$1,0)),""),4)),VALUE(MID(IFERROR(INDEX($A760:$Y760,MATCH(Lists!$J$3,$A$1:$Y$1,0)),""),6,2)),VALUE(MID(IFERROR(INDEX($A760:$Y760,MATCH(Lists!$J$3,$A$1:$Y$1,0)),""),9,2)))),""))</f>
        <v/>
      </c>
      <c r="AH760" s="22">
        <f>IF(AE760="",0,1)</f>
        <v/>
      </c>
    </row>
    <row r="761">
      <c r="Z761" s="28" t="n"/>
      <c r="AA761" s="23" t="n"/>
      <c r="AB761" s="23" t="n"/>
      <c r="AC761" s="31" t="n"/>
      <c r="AD761" s="28" t="n"/>
      <c r="AE761" s="22">
        <f>IF(COUNTA($A761:$Y761)=0,"",IF(IFERROR(IF(TRIM(IFERROR(INDEX($A761:$Y761,MATCH(Lists!$J$4,$A$1:$Y$1,0)),"")&amp;"")="0","",TRIM(IFERROR(INDEX($A761:$Y761,MATCH(Lists!$J$4,$A$1:$Y$1,0)),"")&amp;"")),"")&lt;&gt;"",LOWER(IFERROR(IF(TRIM(IFERROR(INDEX($A761:$Y761,MATCH(Lists!$J$4,$A$1:$Y$1,0)),"")&amp;"")="0","",TRIM(IFERROR(INDEX($A761:$Y761,MATCH(Lists!$J$4,$A$1:$Y$1,0)),"")&amp;"")),"")),IF(IFERROR(IF(TRIM(IFERROR(INDEX($A761:$Y761,MATCH(Lists!$J$5,$A$1:$Y$1,0)),"")&amp;"")="0","",TRIM(IFERROR(INDEX($A761:$Y761,MATCH(Lists!$J$5,$A$1:$Y$1,0)),"")&amp;"")),"")&lt;&gt;"",IFERROR(IF(TRIM(IFERROR(INDEX($A761:$Y761,MATCH(Lists!$J$5,$A$1:$Y$1,0)),"")&amp;"")="0","",TRIM(IFERROR(INDEX($A761:$Y761,MATCH(Lists!$J$5,$A$1:$Y$1,0)),"")&amp;"")),""),"(unknown)")))</f>
        <v/>
      </c>
      <c r="AF761" s="22">
        <f>IF(AE761="","",IF(IFERROR(IF(TRIM(IFERROR(INDEX($A761:$Y761,MATCH(Lists!$J$6,$A$1:$Y$1,0)),"")&amp;"")="0","",TRIM(IFERROR(INDEX($A761:$Y761,MATCH(Lists!$J$6,$A$1:$Y$1,0)),"")&amp;"")),"")=Lists!$J$7,1,0))</f>
        <v/>
      </c>
      <c r="AG761" s="30">
        <f>IF(AE761="","",IFERROR(IF(ISNUMBER(IFERROR(INDEX($A761:$Y761,MATCH(Lists!$J$3,$A$1:$Y$1,0)),"")),INT(IFERROR(INDEX($A761:$Y761,MATCH(Lists!$J$3,$A$1:$Y$1,0)),"")),DATE(VALUE(LEFT(IFERROR(INDEX($A761:$Y761,MATCH(Lists!$J$3,$A$1:$Y$1,0)),""),4)),VALUE(MID(IFERROR(INDEX($A761:$Y761,MATCH(Lists!$J$3,$A$1:$Y$1,0)),""),6,2)),VALUE(MID(IFERROR(INDEX($A761:$Y761,MATCH(Lists!$J$3,$A$1:$Y$1,0)),""),9,2)))),""))</f>
        <v/>
      </c>
      <c r="AH761" s="22">
        <f>IF(AE761="",0,1)</f>
        <v/>
      </c>
    </row>
    <row r="762">
      <c r="Z762" s="28" t="n"/>
      <c r="AA762" s="23" t="n"/>
      <c r="AB762" s="23" t="n"/>
      <c r="AC762" s="31" t="n"/>
      <c r="AD762" s="28" t="n"/>
      <c r="AE762" s="22">
        <f>IF(COUNTA($A762:$Y762)=0,"",IF(IFERROR(IF(TRIM(IFERROR(INDEX($A762:$Y762,MATCH(Lists!$J$4,$A$1:$Y$1,0)),"")&amp;"")="0","",TRIM(IFERROR(INDEX($A762:$Y762,MATCH(Lists!$J$4,$A$1:$Y$1,0)),"")&amp;"")),"")&lt;&gt;"",LOWER(IFERROR(IF(TRIM(IFERROR(INDEX($A762:$Y762,MATCH(Lists!$J$4,$A$1:$Y$1,0)),"")&amp;"")="0","",TRIM(IFERROR(INDEX($A762:$Y762,MATCH(Lists!$J$4,$A$1:$Y$1,0)),"")&amp;"")),"")),IF(IFERROR(IF(TRIM(IFERROR(INDEX($A762:$Y762,MATCH(Lists!$J$5,$A$1:$Y$1,0)),"")&amp;"")="0","",TRIM(IFERROR(INDEX($A762:$Y762,MATCH(Lists!$J$5,$A$1:$Y$1,0)),"")&amp;"")),"")&lt;&gt;"",IFERROR(IF(TRIM(IFERROR(INDEX($A762:$Y762,MATCH(Lists!$J$5,$A$1:$Y$1,0)),"")&amp;"")="0","",TRIM(IFERROR(INDEX($A762:$Y762,MATCH(Lists!$J$5,$A$1:$Y$1,0)),"")&amp;"")),""),"(unknown)")))</f>
        <v/>
      </c>
      <c r="AF762" s="22">
        <f>IF(AE762="","",IF(IFERROR(IF(TRIM(IFERROR(INDEX($A762:$Y762,MATCH(Lists!$J$6,$A$1:$Y$1,0)),"")&amp;"")="0","",TRIM(IFERROR(INDEX($A762:$Y762,MATCH(Lists!$J$6,$A$1:$Y$1,0)),"")&amp;"")),"")=Lists!$J$7,1,0))</f>
        <v/>
      </c>
      <c r="AG762" s="30">
        <f>IF(AE762="","",IFERROR(IF(ISNUMBER(IFERROR(INDEX($A762:$Y762,MATCH(Lists!$J$3,$A$1:$Y$1,0)),"")),INT(IFERROR(INDEX($A762:$Y762,MATCH(Lists!$J$3,$A$1:$Y$1,0)),"")),DATE(VALUE(LEFT(IFERROR(INDEX($A762:$Y762,MATCH(Lists!$J$3,$A$1:$Y$1,0)),""),4)),VALUE(MID(IFERROR(INDEX($A762:$Y762,MATCH(Lists!$J$3,$A$1:$Y$1,0)),""),6,2)),VALUE(MID(IFERROR(INDEX($A762:$Y762,MATCH(Lists!$J$3,$A$1:$Y$1,0)),""),9,2)))),""))</f>
        <v/>
      </c>
      <c r="AH762" s="22">
        <f>IF(AE762="",0,1)</f>
        <v/>
      </c>
    </row>
    <row r="763">
      <c r="Z763" s="28" t="n"/>
      <c r="AA763" s="23" t="n"/>
      <c r="AB763" s="23" t="n"/>
      <c r="AC763" s="31" t="n"/>
      <c r="AD763" s="28" t="n"/>
      <c r="AE763" s="22">
        <f>IF(COUNTA($A763:$Y763)=0,"",IF(IFERROR(IF(TRIM(IFERROR(INDEX($A763:$Y763,MATCH(Lists!$J$4,$A$1:$Y$1,0)),"")&amp;"")="0","",TRIM(IFERROR(INDEX($A763:$Y763,MATCH(Lists!$J$4,$A$1:$Y$1,0)),"")&amp;"")),"")&lt;&gt;"",LOWER(IFERROR(IF(TRIM(IFERROR(INDEX($A763:$Y763,MATCH(Lists!$J$4,$A$1:$Y$1,0)),"")&amp;"")="0","",TRIM(IFERROR(INDEX($A763:$Y763,MATCH(Lists!$J$4,$A$1:$Y$1,0)),"")&amp;"")),"")),IF(IFERROR(IF(TRIM(IFERROR(INDEX($A763:$Y763,MATCH(Lists!$J$5,$A$1:$Y$1,0)),"")&amp;"")="0","",TRIM(IFERROR(INDEX($A763:$Y763,MATCH(Lists!$J$5,$A$1:$Y$1,0)),"")&amp;"")),"")&lt;&gt;"",IFERROR(IF(TRIM(IFERROR(INDEX($A763:$Y763,MATCH(Lists!$J$5,$A$1:$Y$1,0)),"")&amp;"")="0","",TRIM(IFERROR(INDEX($A763:$Y763,MATCH(Lists!$J$5,$A$1:$Y$1,0)),"")&amp;"")),""),"(unknown)")))</f>
        <v/>
      </c>
      <c r="AF763" s="22">
        <f>IF(AE763="","",IF(IFERROR(IF(TRIM(IFERROR(INDEX($A763:$Y763,MATCH(Lists!$J$6,$A$1:$Y$1,0)),"")&amp;"")="0","",TRIM(IFERROR(INDEX($A763:$Y763,MATCH(Lists!$J$6,$A$1:$Y$1,0)),"")&amp;"")),"")=Lists!$J$7,1,0))</f>
        <v/>
      </c>
      <c r="AG763" s="30">
        <f>IF(AE763="","",IFERROR(IF(ISNUMBER(IFERROR(INDEX($A763:$Y763,MATCH(Lists!$J$3,$A$1:$Y$1,0)),"")),INT(IFERROR(INDEX($A763:$Y763,MATCH(Lists!$J$3,$A$1:$Y$1,0)),"")),DATE(VALUE(LEFT(IFERROR(INDEX($A763:$Y763,MATCH(Lists!$J$3,$A$1:$Y$1,0)),""),4)),VALUE(MID(IFERROR(INDEX($A763:$Y763,MATCH(Lists!$J$3,$A$1:$Y$1,0)),""),6,2)),VALUE(MID(IFERROR(INDEX($A763:$Y763,MATCH(Lists!$J$3,$A$1:$Y$1,0)),""),9,2)))),""))</f>
        <v/>
      </c>
      <c r="AH763" s="22">
        <f>IF(AE763="",0,1)</f>
        <v/>
      </c>
    </row>
    <row r="764">
      <c r="Z764" s="28" t="n"/>
      <c r="AA764" s="23" t="n"/>
      <c r="AB764" s="23" t="n"/>
      <c r="AC764" s="31" t="n"/>
      <c r="AD764" s="28" t="n"/>
      <c r="AE764" s="22">
        <f>IF(COUNTA($A764:$Y764)=0,"",IF(IFERROR(IF(TRIM(IFERROR(INDEX($A764:$Y764,MATCH(Lists!$J$4,$A$1:$Y$1,0)),"")&amp;"")="0","",TRIM(IFERROR(INDEX($A764:$Y764,MATCH(Lists!$J$4,$A$1:$Y$1,0)),"")&amp;"")),"")&lt;&gt;"",LOWER(IFERROR(IF(TRIM(IFERROR(INDEX($A764:$Y764,MATCH(Lists!$J$4,$A$1:$Y$1,0)),"")&amp;"")="0","",TRIM(IFERROR(INDEX($A764:$Y764,MATCH(Lists!$J$4,$A$1:$Y$1,0)),"")&amp;"")),"")),IF(IFERROR(IF(TRIM(IFERROR(INDEX($A764:$Y764,MATCH(Lists!$J$5,$A$1:$Y$1,0)),"")&amp;"")="0","",TRIM(IFERROR(INDEX($A764:$Y764,MATCH(Lists!$J$5,$A$1:$Y$1,0)),"")&amp;"")),"")&lt;&gt;"",IFERROR(IF(TRIM(IFERROR(INDEX($A764:$Y764,MATCH(Lists!$J$5,$A$1:$Y$1,0)),"")&amp;"")="0","",TRIM(IFERROR(INDEX($A764:$Y764,MATCH(Lists!$J$5,$A$1:$Y$1,0)),"")&amp;"")),""),"(unknown)")))</f>
        <v/>
      </c>
      <c r="AF764" s="22">
        <f>IF(AE764="","",IF(IFERROR(IF(TRIM(IFERROR(INDEX($A764:$Y764,MATCH(Lists!$J$6,$A$1:$Y$1,0)),"")&amp;"")="0","",TRIM(IFERROR(INDEX($A764:$Y764,MATCH(Lists!$J$6,$A$1:$Y$1,0)),"")&amp;"")),"")=Lists!$J$7,1,0))</f>
        <v/>
      </c>
      <c r="AG764" s="30">
        <f>IF(AE764="","",IFERROR(IF(ISNUMBER(IFERROR(INDEX($A764:$Y764,MATCH(Lists!$J$3,$A$1:$Y$1,0)),"")),INT(IFERROR(INDEX($A764:$Y764,MATCH(Lists!$J$3,$A$1:$Y$1,0)),"")),DATE(VALUE(LEFT(IFERROR(INDEX($A764:$Y764,MATCH(Lists!$J$3,$A$1:$Y$1,0)),""),4)),VALUE(MID(IFERROR(INDEX($A764:$Y764,MATCH(Lists!$J$3,$A$1:$Y$1,0)),""),6,2)),VALUE(MID(IFERROR(INDEX($A764:$Y764,MATCH(Lists!$J$3,$A$1:$Y$1,0)),""),9,2)))),""))</f>
        <v/>
      </c>
      <c r="AH764" s="22">
        <f>IF(AE764="",0,1)</f>
        <v/>
      </c>
    </row>
    <row r="765">
      <c r="Z765" s="28" t="n"/>
      <c r="AA765" s="23" t="n"/>
      <c r="AB765" s="23" t="n"/>
      <c r="AC765" s="31" t="n"/>
      <c r="AD765" s="28" t="n"/>
      <c r="AE765" s="22">
        <f>IF(COUNTA($A765:$Y765)=0,"",IF(IFERROR(IF(TRIM(IFERROR(INDEX($A765:$Y765,MATCH(Lists!$J$4,$A$1:$Y$1,0)),"")&amp;"")="0","",TRIM(IFERROR(INDEX($A765:$Y765,MATCH(Lists!$J$4,$A$1:$Y$1,0)),"")&amp;"")),"")&lt;&gt;"",LOWER(IFERROR(IF(TRIM(IFERROR(INDEX($A765:$Y765,MATCH(Lists!$J$4,$A$1:$Y$1,0)),"")&amp;"")="0","",TRIM(IFERROR(INDEX($A765:$Y765,MATCH(Lists!$J$4,$A$1:$Y$1,0)),"")&amp;"")),"")),IF(IFERROR(IF(TRIM(IFERROR(INDEX($A765:$Y765,MATCH(Lists!$J$5,$A$1:$Y$1,0)),"")&amp;"")="0","",TRIM(IFERROR(INDEX($A765:$Y765,MATCH(Lists!$J$5,$A$1:$Y$1,0)),"")&amp;"")),"")&lt;&gt;"",IFERROR(IF(TRIM(IFERROR(INDEX($A765:$Y765,MATCH(Lists!$J$5,$A$1:$Y$1,0)),"")&amp;"")="0","",TRIM(IFERROR(INDEX($A765:$Y765,MATCH(Lists!$J$5,$A$1:$Y$1,0)),"")&amp;"")),""),"(unknown)")))</f>
        <v/>
      </c>
      <c r="AF765" s="22">
        <f>IF(AE765="","",IF(IFERROR(IF(TRIM(IFERROR(INDEX($A765:$Y765,MATCH(Lists!$J$6,$A$1:$Y$1,0)),"")&amp;"")="0","",TRIM(IFERROR(INDEX($A765:$Y765,MATCH(Lists!$J$6,$A$1:$Y$1,0)),"")&amp;"")),"")=Lists!$J$7,1,0))</f>
        <v/>
      </c>
      <c r="AG765" s="30">
        <f>IF(AE765="","",IFERROR(IF(ISNUMBER(IFERROR(INDEX($A765:$Y765,MATCH(Lists!$J$3,$A$1:$Y$1,0)),"")),INT(IFERROR(INDEX($A765:$Y765,MATCH(Lists!$J$3,$A$1:$Y$1,0)),"")),DATE(VALUE(LEFT(IFERROR(INDEX($A765:$Y765,MATCH(Lists!$J$3,$A$1:$Y$1,0)),""),4)),VALUE(MID(IFERROR(INDEX($A765:$Y765,MATCH(Lists!$J$3,$A$1:$Y$1,0)),""),6,2)),VALUE(MID(IFERROR(INDEX($A765:$Y765,MATCH(Lists!$J$3,$A$1:$Y$1,0)),""),9,2)))),""))</f>
        <v/>
      </c>
      <c r="AH765" s="22">
        <f>IF(AE765="",0,1)</f>
        <v/>
      </c>
    </row>
    <row r="766">
      <c r="Z766" s="28" t="n"/>
      <c r="AA766" s="23" t="n"/>
      <c r="AB766" s="23" t="n"/>
      <c r="AC766" s="31" t="n"/>
      <c r="AD766" s="28" t="n"/>
      <c r="AE766" s="22">
        <f>IF(COUNTA($A766:$Y766)=0,"",IF(IFERROR(IF(TRIM(IFERROR(INDEX($A766:$Y766,MATCH(Lists!$J$4,$A$1:$Y$1,0)),"")&amp;"")="0","",TRIM(IFERROR(INDEX($A766:$Y766,MATCH(Lists!$J$4,$A$1:$Y$1,0)),"")&amp;"")),"")&lt;&gt;"",LOWER(IFERROR(IF(TRIM(IFERROR(INDEX($A766:$Y766,MATCH(Lists!$J$4,$A$1:$Y$1,0)),"")&amp;"")="0","",TRIM(IFERROR(INDEX($A766:$Y766,MATCH(Lists!$J$4,$A$1:$Y$1,0)),"")&amp;"")),"")),IF(IFERROR(IF(TRIM(IFERROR(INDEX($A766:$Y766,MATCH(Lists!$J$5,$A$1:$Y$1,0)),"")&amp;"")="0","",TRIM(IFERROR(INDEX($A766:$Y766,MATCH(Lists!$J$5,$A$1:$Y$1,0)),"")&amp;"")),"")&lt;&gt;"",IFERROR(IF(TRIM(IFERROR(INDEX($A766:$Y766,MATCH(Lists!$J$5,$A$1:$Y$1,0)),"")&amp;"")="0","",TRIM(IFERROR(INDEX($A766:$Y766,MATCH(Lists!$J$5,$A$1:$Y$1,0)),"")&amp;"")),""),"(unknown)")))</f>
        <v/>
      </c>
      <c r="AF766" s="22">
        <f>IF(AE766="","",IF(IFERROR(IF(TRIM(IFERROR(INDEX($A766:$Y766,MATCH(Lists!$J$6,$A$1:$Y$1,0)),"")&amp;"")="0","",TRIM(IFERROR(INDEX($A766:$Y766,MATCH(Lists!$J$6,$A$1:$Y$1,0)),"")&amp;"")),"")=Lists!$J$7,1,0))</f>
        <v/>
      </c>
      <c r="AG766" s="30">
        <f>IF(AE766="","",IFERROR(IF(ISNUMBER(IFERROR(INDEX($A766:$Y766,MATCH(Lists!$J$3,$A$1:$Y$1,0)),"")),INT(IFERROR(INDEX($A766:$Y766,MATCH(Lists!$J$3,$A$1:$Y$1,0)),"")),DATE(VALUE(LEFT(IFERROR(INDEX($A766:$Y766,MATCH(Lists!$J$3,$A$1:$Y$1,0)),""),4)),VALUE(MID(IFERROR(INDEX($A766:$Y766,MATCH(Lists!$J$3,$A$1:$Y$1,0)),""),6,2)),VALUE(MID(IFERROR(INDEX($A766:$Y766,MATCH(Lists!$J$3,$A$1:$Y$1,0)),""),9,2)))),""))</f>
        <v/>
      </c>
      <c r="AH766" s="22">
        <f>IF(AE766="",0,1)</f>
        <v/>
      </c>
    </row>
    <row r="767">
      <c r="Z767" s="28" t="n"/>
      <c r="AA767" s="23" t="n"/>
      <c r="AB767" s="23" t="n"/>
      <c r="AC767" s="31" t="n"/>
      <c r="AD767" s="28" t="n"/>
      <c r="AE767" s="22">
        <f>IF(COUNTA($A767:$Y767)=0,"",IF(IFERROR(IF(TRIM(IFERROR(INDEX($A767:$Y767,MATCH(Lists!$J$4,$A$1:$Y$1,0)),"")&amp;"")="0","",TRIM(IFERROR(INDEX($A767:$Y767,MATCH(Lists!$J$4,$A$1:$Y$1,0)),"")&amp;"")),"")&lt;&gt;"",LOWER(IFERROR(IF(TRIM(IFERROR(INDEX($A767:$Y767,MATCH(Lists!$J$4,$A$1:$Y$1,0)),"")&amp;"")="0","",TRIM(IFERROR(INDEX($A767:$Y767,MATCH(Lists!$J$4,$A$1:$Y$1,0)),"")&amp;"")),"")),IF(IFERROR(IF(TRIM(IFERROR(INDEX($A767:$Y767,MATCH(Lists!$J$5,$A$1:$Y$1,0)),"")&amp;"")="0","",TRIM(IFERROR(INDEX($A767:$Y767,MATCH(Lists!$J$5,$A$1:$Y$1,0)),"")&amp;"")),"")&lt;&gt;"",IFERROR(IF(TRIM(IFERROR(INDEX($A767:$Y767,MATCH(Lists!$J$5,$A$1:$Y$1,0)),"")&amp;"")="0","",TRIM(IFERROR(INDEX($A767:$Y767,MATCH(Lists!$J$5,$A$1:$Y$1,0)),"")&amp;"")),""),"(unknown)")))</f>
        <v/>
      </c>
      <c r="AF767" s="22">
        <f>IF(AE767="","",IF(IFERROR(IF(TRIM(IFERROR(INDEX($A767:$Y767,MATCH(Lists!$J$6,$A$1:$Y$1,0)),"")&amp;"")="0","",TRIM(IFERROR(INDEX($A767:$Y767,MATCH(Lists!$J$6,$A$1:$Y$1,0)),"")&amp;"")),"")=Lists!$J$7,1,0))</f>
        <v/>
      </c>
      <c r="AG767" s="30">
        <f>IF(AE767="","",IFERROR(IF(ISNUMBER(IFERROR(INDEX($A767:$Y767,MATCH(Lists!$J$3,$A$1:$Y$1,0)),"")),INT(IFERROR(INDEX($A767:$Y767,MATCH(Lists!$J$3,$A$1:$Y$1,0)),"")),DATE(VALUE(LEFT(IFERROR(INDEX($A767:$Y767,MATCH(Lists!$J$3,$A$1:$Y$1,0)),""),4)),VALUE(MID(IFERROR(INDEX($A767:$Y767,MATCH(Lists!$J$3,$A$1:$Y$1,0)),""),6,2)),VALUE(MID(IFERROR(INDEX($A767:$Y767,MATCH(Lists!$J$3,$A$1:$Y$1,0)),""),9,2)))),""))</f>
        <v/>
      </c>
      <c r="AH767" s="22">
        <f>IF(AE767="",0,1)</f>
        <v/>
      </c>
    </row>
    <row r="768">
      <c r="Z768" s="28" t="n"/>
      <c r="AA768" s="23" t="n"/>
      <c r="AB768" s="23" t="n"/>
      <c r="AC768" s="31" t="n"/>
      <c r="AD768" s="28" t="n"/>
      <c r="AE768" s="22">
        <f>IF(COUNTA($A768:$Y768)=0,"",IF(IFERROR(IF(TRIM(IFERROR(INDEX($A768:$Y768,MATCH(Lists!$J$4,$A$1:$Y$1,0)),"")&amp;"")="0","",TRIM(IFERROR(INDEX($A768:$Y768,MATCH(Lists!$J$4,$A$1:$Y$1,0)),"")&amp;"")),"")&lt;&gt;"",LOWER(IFERROR(IF(TRIM(IFERROR(INDEX($A768:$Y768,MATCH(Lists!$J$4,$A$1:$Y$1,0)),"")&amp;"")="0","",TRIM(IFERROR(INDEX($A768:$Y768,MATCH(Lists!$J$4,$A$1:$Y$1,0)),"")&amp;"")),"")),IF(IFERROR(IF(TRIM(IFERROR(INDEX($A768:$Y768,MATCH(Lists!$J$5,$A$1:$Y$1,0)),"")&amp;"")="0","",TRIM(IFERROR(INDEX($A768:$Y768,MATCH(Lists!$J$5,$A$1:$Y$1,0)),"")&amp;"")),"")&lt;&gt;"",IFERROR(IF(TRIM(IFERROR(INDEX($A768:$Y768,MATCH(Lists!$J$5,$A$1:$Y$1,0)),"")&amp;"")="0","",TRIM(IFERROR(INDEX($A768:$Y768,MATCH(Lists!$J$5,$A$1:$Y$1,0)),"")&amp;"")),""),"(unknown)")))</f>
        <v/>
      </c>
      <c r="AF768" s="22">
        <f>IF(AE768="","",IF(IFERROR(IF(TRIM(IFERROR(INDEX($A768:$Y768,MATCH(Lists!$J$6,$A$1:$Y$1,0)),"")&amp;"")="0","",TRIM(IFERROR(INDEX($A768:$Y768,MATCH(Lists!$J$6,$A$1:$Y$1,0)),"")&amp;"")),"")=Lists!$J$7,1,0))</f>
        <v/>
      </c>
      <c r="AG768" s="30">
        <f>IF(AE768="","",IFERROR(IF(ISNUMBER(IFERROR(INDEX($A768:$Y768,MATCH(Lists!$J$3,$A$1:$Y$1,0)),"")),INT(IFERROR(INDEX($A768:$Y768,MATCH(Lists!$J$3,$A$1:$Y$1,0)),"")),DATE(VALUE(LEFT(IFERROR(INDEX($A768:$Y768,MATCH(Lists!$J$3,$A$1:$Y$1,0)),""),4)),VALUE(MID(IFERROR(INDEX($A768:$Y768,MATCH(Lists!$J$3,$A$1:$Y$1,0)),""),6,2)),VALUE(MID(IFERROR(INDEX($A768:$Y768,MATCH(Lists!$J$3,$A$1:$Y$1,0)),""),9,2)))),""))</f>
        <v/>
      </c>
      <c r="AH768" s="22">
        <f>IF(AE768="",0,1)</f>
        <v/>
      </c>
    </row>
    <row r="769">
      <c r="Z769" s="28" t="n"/>
      <c r="AA769" s="23" t="n"/>
      <c r="AB769" s="23" t="n"/>
      <c r="AC769" s="31" t="n"/>
      <c r="AD769" s="28" t="n"/>
      <c r="AE769" s="22">
        <f>IF(COUNTA($A769:$Y769)=0,"",IF(IFERROR(IF(TRIM(IFERROR(INDEX($A769:$Y769,MATCH(Lists!$J$4,$A$1:$Y$1,0)),"")&amp;"")="0","",TRIM(IFERROR(INDEX($A769:$Y769,MATCH(Lists!$J$4,$A$1:$Y$1,0)),"")&amp;"")),"")&lt;&gt;"",LOWER(IFERROR(IF(TRIM(IFERROR(INDEX($A769:$Y769,MATCH(Lists!$J$4,$A$1:$Y$1,0)),"")&amp;"")="0","",TRIM(IFERROR(INDEX($A769:$Y769,MATCH(Lists!$J$4,$A$1:$Y$1,0)),"")&amp;"")),"")),IF(IFERROR(IF(TRIM(IFERROR(INDEX($A769:$Y769,MATCH(Lists!$J$5,$A$1:$Y$1,0)),"")&amp;"")="0","",TRIM(IFERROR(INDEX($A769:$Y769,MATCH(Lists!$J$5,$A$1:$Y$1,0)),"")&amp;"")),"")&lt;&gt;"",IFERROR(IF(TRIM(IFERROR(INDEX($A769:$Y769,MATCH(Lists!$J$5,$A$1:$Y$1,0)),"")&amp;"")="0","",TRIM(IFERROR(INDEX($A769:$Y769,MATCH(Lists!$J$5,$A$1:$Y$1,0)),"")&amp;"")),""),"(unknown)")))</f>
        <v/>
      </c>
      <c r="AF769" s="22">
        <f>IF(AE769="","",IF(IFERROR(IF(TRIM(IFERROR(INDEX($A769:$Y769,MATCH(Lists!$J$6,$A$1:$Y$1,0)),"")&amp;"")="0","",TRIM(IFERROR(INDEX($A769:$Y769,MATCH(Lists!$J$6,$A$1:$Y$1,0)),"")&amp;"")),"")=Lists!$J$7,1,0))</f>
        <v/>
      </c>
      <c r="AG769" s="30">
        <f>IF(AE769="","",IFERROR(IF(ISNUMBER(IFERROR(INDEX($A769:$Y769,MATCH(Lists!$J$3,$A$1:$Y$1,0)),"")),INT(IFERROR(INDEX($A769:$Y769,MATCH(Lists!$J$3,$A$1:$Y$1,0)),"")),DATE(VALUE(LEFT(IFERROR(INDEX($A769:$Y769,MATCH(Lists!$J$3,$A$1:$Y$1,0)),""),4)),VALUE(MID(IFERROR(INDEX($A769:$Y769,MATCH(Lists!$J$3,$A$1:$Y$1,0)),""),6,2)),VALUE(MID(IFERROR(INDEX($A769:$Y769,MATCH(Lists!$J$3,$A$1:$Y$1,0)),""),9,2)))),""))</f>
        <v/>
      </c>
      <c r="AH769" s="22">
        <f>IF(AE769="",0,1)</f>
        <v/>
      </c>
    </row>
    <row r="770">
      <c r="Z770" s="28" t="n"/>
      <c r="AA770" s="23" t="n"/>
      <c r="AB770" s="23" t="n"/>
      <c r="AC770" s="31" t="n"/>
      <c r="AD770" s="28" t="n"/>
      <c r="AE770" s="22">
        <f>IF(COUNTA($A770:$Y770)=0,"",IF(IFERROR(IF(TRIM(IFERROR(INDEX($A770:$Y770,MATCH(Lists!$J$4,$A$1:$Y$1,0)),"")&amp;"")="0","",TRIM(IFERROR(INDEX($A770:$Y770,MATCH(Lists!$J$4,$A$1:$Y$1,0)),"")&amp;"")),"")&lt;&gt;"",LOWER(IFERROR(IF(TRIM(IFERROR(INDEX($A770:$Y770,MATCH(Lists!$J$4,$A$1:$Y$1,0)),"")&amp;"")="0","",TRIM(IFERROR(INDEX($A770:$Y770,MATCH(Lists!$J$4,$A$1:$Y$1,0)),"")&amp;"")),"")),IF(IFERROR(IF(TRIM(IFERROR(INDEX($A770:$Y770,MATCH(Lists!$J$5,$A$1:$Y$1,0)),"")&amp;"")="0","",TRIM(IFERROR(INDEX($A770:$Y770,MATCH(Lists!$J$5,$A$1:$Y$1,0)),"")&amp;"")),"")&lt;&gt;"",IFERROR(IF(TRIM(IFERROR(INDEX($A770:$Y770,MATCH(Lists!$J$5,$A$1:$Y$1,0)),"")&amp;"")="0","",TRIM(IFERROR(INDEX($A770:$Y770,MATCH(Lists!$J$5,$A$1:$Y$1,0)),"")&amp;"")),""),"(unknown)")))</f>
        <v/>
      </c>
      <c r="AF770" s="22">
        <f>IF(AE770="","",IF(IFERROR(IF(TRIM(IFERROR(INDEX($A770:$Y770,MATCH(Lists!$J$6,$A$1:$Y$1,0)),"")&amp;"")="0","",TRIM(IFERROR(INDEX($A770:$Y770,MATCH(Lists!$J$6,$A$1:$Y$1,0)),"")&amp;"")),"")=Lists!$J$7,1,0))</f>
        <v/>
      </c>
      <c r="AG770" s="30">
        <f>IF(AE770="","",IFERROR(IF(ISNUMBER(IFERROR(INDEX($A770:$Y770,MATCH(Lists!$J$3,$A$1:$Y$1,0)),"")),INT(IFERROR(INDEX($A770:$Y770,MATCH(Lists!$J$3,$A$1:$Y$1,0)),"")),DATE(VALUE(LEFT(IFERROR(INDEX($A770:$Y770,MATCH(Lists!$J$3,$A$1:$Y$1,0)),""),4)),VALUE(MID(IFERROR(INDEX($A770:$Y770,MATCH(Lists!$J$3,$A$1:$Y$1,0)),""),6,2)),VALUE(MID(IFERROR(INDEX($A770:$Y770,MATCH(Lists!$J$3,$A$1:$Y$1,0)),""),9,2)))),""))</f>
        <v/>
      </c>
      <c r="AH770" s="22">
        <f>IF(AE770="",0,1)</f>
        <v/>
      </c>
    </row>
    <row r="771">
      <c r="Z771" s="28" t="n"/>
      <c r="AA771" s="23" t="n"/>
      <c r="AB771" s="23" t="n"/>
      <c r="AC771" s="31" t="n"/>
      <c r="AD771" s="28" t="n"/>
      <c r="AE771" s="22">
        <f>IF(COUNTA($A771:$Y771)=0,"",IF(IFERROR(IF(TRIM(IFERROR(INDEX($A771:$Y771,MATCH(Lists!$J$4,$A$1:$Y$1,0)),"")&amp;"")="0","",TRIM(IFERROR(INDEX($A771:$Y771,MATCH(Lists!$J$4,$A$1:$Y$1,0)),"")&amp;"")),"")&lt;&gt;"",LOWER(IFERROR(IF(TRIM(IFERROR(INDEX($A771:$Y771,MATCH(Lists!$J$4,$A$1:$Y$1,0)),"")&amp;"")="0","",TRIM(IFERROR(INDEX($A771:$Y771,MATCH(Lists!$J$4,$A$1:$Y$1,0)),"")&amp;"")),"")),IF(IFERROR(IF(TRIM(IFERROR(INDEX($A771:$Y771,MATCH(Lists!$J$5,$A$1:$Y$1,0)),"")&amp;"")="0","",TRIM(IFERROR(INDEX($A771:$Y771,MATCH(Lists!$J$5,$A$1:$Y$1,0)),"")&amp;"")),"")&lt;&gt;"",IFERROR(IF(TRIM(IFERROR(INDEX($A771:$Y771,MATCH(Lists!$J$5,$A$1:$Y$1,0)),"")&amp;"")="0","",TRIM(IFERROR(INDEX($A771:$Y771,MATCH(Lists!$J$5,$A$1:$Y$1,0)),"")&amp;"")),""),"(unknown)")))</f>
        <v/>
      </c>
      <c r="AF771" s="22">
        <f>IF(AE771="","",IF(IFERROR(IF(TRIM(IFERROR(INDEX($A771:$Y771,MATCH(Lists!$J$6,$A$1:$Y$1,0)),"")&amp;"")="0","",TRIM(IFERROR(INDEX($A771:$Y771,MATCH(Lists!$J$6,$A$1:$Y$1,0)),"")&amp;"")),"")=Lists!$J$7,1,0))</f>
        <v/>
      </c>
      <c r="AG771" s="30">
        <f>IF(AE771="","",IFERROR(IF(ISNUMBER(IFERROR(INDEX($A771:$Y771,MATCH(Lists!$J$3,$A$1:$Y$1,0)),"")),INT(IFERROR(INDEX($A771:$Y771,MATCH(Lists!$J$3,$A$1:$Y$1,0)),"")),DATE(VALUE(LEFT(IFERROR(INDEX($A771:$Y771,MATCH(Lists!$J$3,$A$1:$Y$1,0)),""),4)),VALUE(MID(IFERROR(INDEX($A771:$Y771,MATCH(Lists!$J$3,$A$1:$Y$1,0)),""),6,2)),VALUE(MID(IFERROR(INDEX($A771:$Y771,MATCH(Lists!$J$3,$A$1:$Y$1,0)),""),9,2)))),""))</f>
        <v/>
      </c>
      <c r="AH771" s="22">
        <f>IF(AE771="",0,1)</f>
        <v/>
      </c>
    </row>
    <row r="772">
      <c r="Z772" s="28" t="n"/>
      <c r="AA772" s="23" t="n"/>
      <c r="AB772" s="23" t="n"/>
      <c r="AC772" s="31" t="n"/>
      <c r="AD772" s="28" t="n"/>
      <c r="AE772" s="22">
        <f>IF(COUNTA($A772:$Y772)=0,"",IF(IFERROR(IF(TRIM(IFERROR(INDEX($A772:$Y772,MATCH(Lists!$J$4,$A$1:$Y$1,0)),"")&amp;"")="0","",TRIM(IFERROR(INDEX($A772:$Y772,MATCH(Lists!$J$4,$A$1:$Y$1,0)),"")&amp;"")),"")&lt;&gt;"",LOWER(IFERROR(IF(TRIM(IFERROR(INDEX($A772:$Y772,MATCH(Lists!$J$4,$A$1:$Y$1,0)),"")&amp;"")="0","",TRIM(IFERROR(INDEX($A772:$Y772,MATCH(Lists!$J$4,$A$1:$Y$1,0)),"")&amp;"")),"")),IF(IFERROR(IF(TRIM(IFERROR(INDEX($A772:$Y772,MATCH(Lists!$J$5,$A$1:$Y$1,0)),"")&amp;"")="0","",TRIM(IFERROR(INDEX($A772:$Y772,MATCH(Lists!$J$5,$A$1:$Y$1,0)),"")&amp;"")),"")&lt;&gt;"",IFERROR(IF(TRIM(IFERROR(INDEX($A772:$Y772,MATCH(Lists!$J$5,$A$1:$Y$1,0)),"")&amp;"")="0","",TRIM(IFERROR(INDEX($A772:$Y772,MATCH(Lists!$J$5,$A$1:$Y$1,0)),"")&amp;"")),""),"(unknown)")))</f>
        <v/>
      </c>
      <c r="AF772" s="22">
        <f>IF(AE772="","",IF(IFERROR(IF(TRIM(IFERROR(INDEX($A772:$Y772,MATCH(Lists!$J$6,$A$1:$Y$1,0)),"")&amp;"")="0","",TRIM(IFERROR(INDEX($A772:$Y772,MATCH(Lists!$J$6,$A$1:$Y$1,0)),"")&amp;"")),"")=Lists!$J$7,1,0))</f>
        <v/>
      </c>
      <c r="AG772" s="30">
        <f>IF(AE772="","",IFERROR(IF(ISNUMBER(IFERROR(INDEX($A772:$Y772,MATCH(Lists!$J$3,$A$1:$Y$1,0)),"")),INT(IFERROR(INDEX($A772:$Y772,MATCH(Lists!$J$3,$A$1:$Y$1,0)),"")),DATE(VALUE(LEFT(IFERROR(INDEX($A772:$Y772,MATCH(Lists!$J$3,$A$1:$Y$1,0)),""),4)),VALUE(MID(IFERROR(INDEX($A772:$Y772,MATCH(Lists!$J$3,$A$1:$Y$1,0)),""),6,2)),VALUE(MID(IFERROR(INDEX($A772:$Y772,MATCH(Lists!$J$3,$A$1:$Y$1,0)),""),9,2)))),""))</f>
        <v/>
      </c>
      <c r="AH772" s="22">
        <f>IF(AE772="",0,1)</f>
        <v/>
      </c>
    </row>
    <row r="773">
      <c r="Z773" s="28" t="n"/>
      <c r="AA773" s="23" t="n"/>
      <c r="AB773" s="23" t="n"/>
      <c r="AC773" s="31" t="n"/>
      <c r="AD773" s="28" t="n"/>
      <c r="AE773" s="22">
        <f>IF(COUNTA($A773:$Y773)=0,"",IF(IFERROR(IF(TRIM(IFERROR(INDEX($A773:$Y773,MATCH(Lists!$J$4,$A$1:$Y$1,0)),"")&amp;"")="0","",TRIM(IFERROR(INDEX($A773:$Y773,MATCH(Lists!$J$4,$A$1:$Y$1,0)),"")&amp;"")),"")&lt;&gt;"",LOWER(IFERROR(IF(TRIM(IFERROR(INDEX($A773:$Y773,MATCH(Lists!$J$4,$A$1:$Y$1,0)),"")&amp;"")="0","",TRIM(IFERROR(INDEX($A773:$Y773,MATCH(Lists!$J$4,$A$1:$Y$1,0)),"")&amp;"")),"")),IF(IFERROR(IF(TRIM(IFERROR(INDEX($A773:$Y773,MATCH(Lists!$J$5,$A$1:$Y$1,0)),"")&amp;"")="0","",TRIM(IFERROR(INDEX($A773:$Y773,MATCH(Lists!$J$5,$A$1:$Y$1,0)),"")&amp;"")),"")&lt;&gt;"",IFERROR(IF(TRIM(IFERROR(INDEX($A773:$Y773,MATCH(Lists!$J$5,$A$1:$Y$1,0)),"")&amp;"")="0","",TRIM(IFERROR(INDEX($A773:$Y773,MATCH(Lists!$J$5,$A$1:$Y$1,0)),"")&amp;"")),""),"(unknown)")))</f>
        <v/>
      </c>
      <c r="AF773" s="22">
        <f>IF(AE773="","",IF(IFERROR(IF(TRIM(IFERROR(INDEX($A773:$Y773,MATCH(Lists!$J$6,$A$1:$Y$1,0)),"")&amp;"")="0","",TRIM(IFERROR(INDEX($A773:$Y773,MATCH(Lists!$J$6,$A$1:$Y$1,0)),"")&amp;"")),"")=Lists!$J$7,1,0))</f>
        <v/>
      </c>
      <c r="AG773" s="30">
        <f>IF(AE773="","",IFERROR(IF(ISNUMBER(IFERROR(INDEX($A773:$Y773,MATCH(Lists!$J$3,$A$1:$Y$1,0)),"")),INT(IFERROR(INDEX($A773:$Y773,MATCH(Lists!$J$3,$A$1:$Y$1,0)),"")),DATE(VALUE(LEFT(IFERROR(INDEX($A773:$Y773,MATCH(Lists!$J$3,$A$1:$Y$1,0)),""),4)),VALUE(MID(IFERROR(INDEX($A773:$Y773,MATCH(Lists!$J$3,$A$1:$Y$1,0)),""),6,2)),VALUE(MID(IFERROR(INDEX($A773:$Y773,MATCH(Lists!$J$3,$A$1:$Y$1,0)),""),9,2)))),""))</f>
        <v/>
      </c>
      <c r="AH773" s="22">
        <f>IF(AE773="",0,1)</f>
        <v/>
      </c>
    </row>
    <row r="774">
      <c r="Z774" s="28" t="n"/>
      <c r="AA774" s="23" t="n"/>
      <c r="AB774" s="23" t="n"/>
      <c r="AC774" s="31" t="n"/>
      <c r="AD774" s="28" t="n"/>
      <c r="AE774" s="22">
        <f>IF(COUNTA($A774:$Y774)=0,"",IF(IFERROR(IF(TRIM(IFERROR(INDEX($A774:$Y774,MATCH(Lists!$J$4,$A$1:$Y$1,0)),"")&amp;"")="0","",TRIM(IFERROR(INDEX($A774:$Y774,MATCH(Lists!$J$4,$A$1:$Y$1,0)),"")&amp;"")),"")&lt;&gt;"",LOWER(IFERROR(IF(TRIM(IFERROR(INDEX($A774:$Y774,MATCH(Lists!$J$4,$A$1:$Y$1,0)),"")&amp;"")="0","",TRIM(IFERROR(INDEX($A774:$Y774,MATCH(Lists!$J$4,$A$1:$Y$1,0)),"")&amp;"")),"")),IF(IFERROR(IF(TRIM(IFERROR(INDEX($A774:$Y774,MATCH(Lists!$J$5,$A$1:$Y$1,0)),"")&amp;"")="0","",TRIM(IFERROR(INDEX($A774:$Y774,MATCH(Lists!$J$5,$A$1:$Y$1,0)),"")&amp;"")),"")&lt;&gt;"",IFERROR(IF(TRIM(IFERROR(INDEX($A774:$Y774,MATCH(Lists!$J$5,$A$1:$Y$1,0)),"")&amp;"")="0","",TRIM(IFERROR(INDEX($A774:$Y774,MATCH(Lists!$J$5,$A$1:$Y$1,0)),"")&amp;"")),""),"(unknown)")))</f>
        <v/>
      </c>
      <c r="AF774" s="22">
        <f>IF(AE774="","",IF(IFERROR(IF(TRIM(IFERROR(INDEX($A774:$Y774,MATCH(Lists!$J$6,$A$1:$Y$1,0)),"")&amp;"")="0","",TRIM(IFERROR(INDEX($A774:$Y774,MATCH(Lists!$J$6,$A$1:$Y$1,0)),"")&amp;"")),"")=Lists!$J$7,1,0))</f>
        <v/>
      </c>
      <c r="AG774" s="30">
        <f>IF(AE774="","",IFERROR(IF(ISNUMBER(IFERROR(INDEX($A774:$Y774,MATCH(Lists!$J$3,$A$1:$Y$1,0)),"")),INT(IFERROR(INDEX($A774:$Y774,MATCH(Lists!$J$3,$A$1:$Y$1,0)),"")),DATE(VALUE(LEFT(IFERROR(INDEX($A774:$Y774,MATCH(Lists!$J$3,$A$1:$Y$1,0)),""),4)),VALUE(MID(IFERROR(INDEX($A774:$Y774,MATCH(Lists!$J$3,$A$1:$Y$1,0)),""),6,2)),VALUE(MID(IFERROR(INDEX($A774:$Y774,MATCH(Lists!$J$3,$A$1:$Y$1,0)),""),9,2)))),""))</f>
        <v/>
      </c>
      <c r="AH774" s="22">
        <f>IF(AE774="",0,1)</f>
        <v/>
      </c>
    </row>
    <row r="775">
      <c r="Z775" s="28" t="n"/>
      <c r="AA775" s="23" t="n"/>
      <c r="AB775" s="23" t="n"/>
      <c r="AC775" s="31" t="n"/>
      <c r="AD775" s="28" t="n"/>
      <c r="AE775" s="22">
        <f>IF(COUNTA($A775:$Y775)=0,"",IF(IFERROR(IF(TRIM(IFERROR(INDEX($A775:$Y775,MATCH(Lists!$J$4,$A$1:$Y$1,0)),"")&amp;"")="0","",TRIM(IFERROR(INDEX($A775:$Y775,MATCH(Lists!$J$4,$A$1:$Y$1,0)),"")&amp;"")),"")&lt;&gt;"",LOWER(IFERROR(IF(TRIM(IFERROR(INDEX($A775:$Y775,MATCH(Lists!$J$4,$A$1:$Y$1,0)),"")&amp;"")="0","",TRIM(IFERROR(INDEX($A775:$Y775,MATCH(Lists!$J$4,$A$1:$Y$1,0)),"")&amp;"")),"")),IF(IFERROR(IF(TRIM(IFERROR(INDEX($A775:$Y775,MATCH(Lists!$J$5,$A$1:$Y$1,0)),"")&amp;"")="0","",TRIM(IFERROR(INDEX($A775:$Y775,MATCH(Lists!$J$5,$A$1:$Y$1,0)),"")&amp;"")),"")&lt;&gt;"",IFERROR(IF(TRIM(IFERROR(INDEX($A775:$Y775,MATCH(Lists!$J$5,$A$1:$Y$1,0)),"")&amp;"")="0","",TRIM(IFERROR(INDEX($A775:$Y775,MATCH(Lists!$J$5,$A$1:$Y$1,0)),"")&amp;"")),""),"(unknown)")))</f>
        <v/>
      </c>
      <c r="AF775" s="22">
        <f>IF(AE775="","",IF(IFERROR(IF(TRIM(IFERROR(INDEX($A775:$Y775,MATCH(Lists!$J$6,$A$1:$Y$1,0)),"")&amp;"")="0","",TRIM(IFERROR(INDEX($A775:$Y775,MATCH(Lists!$J$6,$A$1:$Y$1,0)),"")&amp;"")),"")=Lists!$J$7,1,0))</f>
        <v/>
      </c>
      <c r="AG775" s="30">
        <f>IF(AE775="","",IFERROR(IF(ISNUMBER(IFERROR(INDEX($A775:$Y775,MATCH(Lists!$J$3,$A$1:$Y$1,0)),"")),INT(IFERROR(INDEX($A775:$Y775,MATCH(Lists!$J$3,$A$1:$Y$1,0)),"")),DATE(VALUE(LEFT(IFERROR(INDEX($A775:$Y775,MATCH(Lists!$J$3,$A$1:$Y$1,0)),""),4)),VALUE(MID(IFERROR(INDEX($A775:$Y775,MATCH(Lists!$J$3,$A$1:$Y$1,0)),""),6,2)),VALUE(MID(IFERROR(INDEX($A775:$Y775,MATCH(Lists!$J$3,$A$1:$Y$1,0)),""),9,2)))),""))</f>
        <v/>
      </c>
      <c r="AH775" s="22">
        <f>IF(AE775="",0,1)</f>
        <v/>
      </c>
    </row>
    <row r="776">
      <c r="Z776" s="28" t="n"/>
      <c r="AA776" s="23" t="n"/>
      <c r="AB776" s="23" t="n"/>
      <c r="AC776" s="31" t="n"/>
      <c r="AD776" s="28" t="n"/>
      <c r="AE776" s="22">
        <f>IF(COUNTA($A776:$Y776)=0,"",IF(IFERROR(IF(TRIM(IFERROR(INDEX($A776:$Y776,MATCH(Lists!$J$4,$A$1:$Y$1,0)),"")&amp;"")="0","",TRIM(IFERROR(INDEX($A776:$Y776,MATCH(Lists!$J$4,$A$1:$Y$1,0)),"")&amp;"")),"")&lt;&gt;"",LOWER(IFERROR(IF(TRIM(IFERROR(INDEX($A776:$Y776,MATCH(Lists!$J$4,$A$1:$Y$1,0)),"")&amp;"")="0","",TRIM(IFERROR(INDEX($A776:$Y776,MATCH(Lists!$J$4,$A$1:$Y$1,0)),"")&amp;"")),"")),IF(IFERROR(IF(TRIM(IFERROR(INDEX($A776:$Y776,MATCH(Lists!$J$5,$A$1:$Y$1,0)),"")&amp;"")="0","",TRIM(IFERROR(INDEX($A776:$Y776,MATCH(Lists!$J$5,$A$1:$Y$1,0)),"")&amp;"")),"")&lt;&gt;"",IFERROR(IF(TRIM(IFERROR(INDEX($A776:$Y776,MATCH(Lists!$J$5,$A$1:$Y$1,0)),"")&amp;"")="0","",TRIM(IFERROR(INDEX($A776:$Y776,MATCH(Lists!$J$5,$A$1:$Y$1,0)),"")&amp;"")),""),"(unknown)")))</f>
        <v/>
      </c>
      <c r="AF776" s="22">
        <f>IF(AE776="","",IF(IFERROR(IF(TRIM(IFERROR(INDEX($A776:$Y776,MATCH(Lists!$J$6,$A$1:$Y$1,0)),"")&amp;"")="0","",TRIM(IFERROR(INDEX($A776:$Y776,MATCH(Lists!$J$6,$A$1:$Y$1,0)),"")&amp;"")),"")=Lists!$J$7,1,0))</f>
        <v/>
      </c>
      <c r="AG776" s="30">
        <f>IF(AE776="","",IFERROR(IF(ISNUMBER(IFERROR(INDEX($A776:$Y776,MATCH(Lists!$J$3,$A$1:$Y$1,0)),"")),INT(IFERROR(INDEX($A776:$Y776,MATCH(Lists!$J$3,$A$1:$Y$1,0)),"")),DATE(VALUE(LEFT(IFERROR(INDEX($A776:$Y776,MATCH(Lists!$J$3,$A$1:$Y$1,0)),""),4)),VALUE(MID(IFERROR(INDEX($A776:$Y776,MATCH(Lists!$J$3,$A$1:$Y$1,0)),""),6,2)),VALUE(MID(IFERROR(INDEX($A776:$Y776,MATCH(Lists!$J$3,$A$1:$Y$1,0)),""),9,2)))),""))</f>
        <v/>
      </c>
      <c r="AH776" s="22">
        <f>IF(AE776="",0,1)</f>
        <v/>
      </c>
    </row>
    <row r="777">
      <c r="Z777" s="28" t="n"/>
      <c r="AA777" s="23" t="n"/>
      <c r="AB777" s="23" t="n"/>
      <c r="AC777" s="31" t="n"/>
      <c r="AD777" s="28" t="n"/>
      <c r="AE777" s="22">
        <f>IF(COUNTA($A777:$Y777)=0,"",IF(IFERROR(IF(TRIM(IFERROR(INDEX($A777:$Y777,MATCH(Lists!$J$4,$A$1:$Y$1,0)),"")&amp;"")="0","",TRIM(IFERROR(INDEX($A777:$Y777,MATCH(Lists!$J$4,$A$1:$Y$1,0)),"")&amp;"")),"")&lt;&gt;"",LOWER(IFERROR(IF(TRIM(IFERROR(INDEX($A777:$Y777,MATCH(Lists!$J$4,$A$1:$Y$1,0)),"")&amp;"")="0","",TRIM(IFERROR(INDEX($A777:$Y777,MATCH(Lists!$J$4,$A$1:$Y$1,0)),"")&amp;"")),"")),IF(IFERROR(IF(TRIM(IFERROR(INDEX($A777:$Y777,MATCH(Lists!$J$5,$A$1:$Y$1,0)),"")&amp;"")="0","",TRIM(IFERROR(INDEX($A777:$Y777,MATCH(Lists!$J$5,$A$1:$Y$1,0)),"")&amp;"")),"")&lt;&gt;"",IFERROR(IF(TRIM(IFERROR(INDEX($A777:$Y777,MATCH(Lists!$J$5,$A$1:$Y$1,0)),"")&amp;"")="0","",TRIM(IFERROR(INDEX($A777:$Y777,MATCH(Lists!$J$5,$A$1:$Y$1,0)),"")&amp;"")),""),"(unknown)")))</f>
        <v/>
      </c>
      <c r="AF777" s="22">
        <f>IF(AE777="","",IF(IFERROR(IF(TRIM(IFERROR(INDEX($A777:$Y777,MATCH(Lists!$J$6,$A$1:$Y$1,0)),"")&amp;"")="0","",TRIM(IFERROR(INDEX($A777:$Y777,MATCH(Lists!$J$6,$A$1:$Y$1,0)),"")&amp;"")),"")=Lists!$J$7,1,0))</f>
        <v/>
      </c>
      <c r="AG777" s="30">
        <f>IF(AE777="","",IFERROR(IF(ISNUMBER(IFERROR(INDEX($A777:$Y777,MATCH(Lists!$J$3,$A$1:$Y$1,0)),"")),INT(IFERROR(INDEX($A777:$Y777,MATCH(Lists!$J$3,$A$1:$Y$1,0)),"")),DATE(VALUE(LEFT(IFERROR(INDEX($A777:$Y777,MATCH(Lists!$J$3,$A$1:$Y$1,0)),""),4)),VALUE(MID(IFERROR(INDEX($A777:$Y777,MATCH(Lists!$J$3,$A$1:$Y$1,0)),""),6,2)),VALUE(MID(IFERROR(INDEX($A777:$Y777,MATCH(Lists!$J$3,$A$1:$Y$1,0)),""),9,2)))),""))</f>
        <v/>
      </c>
      <c r="AH777" s="22">
        <f>IF(AE777="",0,1)</f>
        <v/>
      </c>
    </row>
    <row r="778">
      <c r="Z778" s="28" t="n"/>
      <c r="AA778" s="23" t="n"/>
      <c r="AB778" s="23" t="n"/>
      <c r="AC778" s="31" t="n"/>
      <c r="AD778" s="28" t="n"/>
      <c r="AE778" s="22">
        <f>IF(COUNTA($A778:$Y778)=0,"",IF(IFERROR(IF(TRIM(IFERROR(INDEX($A778:$Y778,MATCH(Lists!$J$4,$A$1:$Y$1,0)),"")&amp;"")="0","",TRIM(IFERROR(INDEX($A778:$Y778,MATCH(Lists!$J$4,$A$1:$Y$1,0)),"")&amp;"")),"")&lt;&gt;"",LOWER(IFERROR(IF(TRIM(IFERROR(INDEX($A778:$Y778,MATCH(Lists!$J$4,$A$1:$Y$1,0)),"")&amp;"")="0","",TRIM(IFERROR(INDEX($A778:$Y778,MATCH(Lists!$J$4,$A$1:$Y$1,0)),"")&amp;"")),"")),IF(IFERROR(IF(TRIM(IFERROR(INDEX($A778:$Y778,MATCH(Lists!$J$5,$A$1:$Y$1,0)),"")&amp;"")="0","",TRIM(IFERROR(INDEX($A778:$Y778,MATCH(Lists!$J$5,$A$1:$Y$1,0)),"")&amp;"")),"")&lt;&gt;"",IFERROR(IF(TRIM(IFERROR(INDEX($A778:$Y778,MATCH(Lists!$J$5,$A$1:$Y$1,0)),"")&amp;"")="0","",TRIM(IFERROR(INDEX($A778:$Y778,MATCH(Lists!$J$5,$A$1:$Y$1,0)),"")&amp;"")),""),"(unknown)")))</f>
        <v/>
      </c>
      <c r="AF778" s="22">
        <f>IF(AE778="","",IF(IFERROR(IF(TRIM(IFERROR(INDEX($A778:$Y778,MATCH(Lists!$J$6,$A$1:$Y$1,0)),"")&amp;"")="0","",TRIM(IFERROR(INDEX($A778:$Y778,MATCH(Lists!$J$6,$A$1:$Y$1,0)),"")&amp;"")),"")=Lists!$J$7,1,0))</f>
        <v/>
      </c>
      <c r="AG778" s="30">
        <f>IF(AE778="","",IFERROR(IF(ISNUMBER(IFERROR(INDEX($A778:$Y778,MATCH(Lists!$J$3,$A$1:$Y$1,0)),"")),INT(IFERROR(INDEX($A778:$Y778,MATCH(Lists!$J$3,$A$1:$Y$1,0)),"")),DATE(VALUE(LEFT(IFERROR(INDEX($A778:$Y778,MATCH(Lists!$J$3,$A$1:$Y$1,0)),""),4)),VALUE(MID(IFERROR(INDEX($A778:$Y778,MATCH(Lists!$J$3,$A$1:$Y$1,0)),""),6,2)),VALUE(MID(IFERROR(INDEX($A778:$Y778,MATCH(Lists!$J$3,$A$1:$Y$1,0)),""),9,2)))),""))</f>
        <v/>
      </c>
      <c r="AH778" s="22">
        <f>IF(AE778="",0,1)</f>
        <v/>
      </c>
    </row>
    <row r="779">
      <c r="Z779" s="28" t="n"/>
      <c r="AA779" s="23" t="n"/>
      <c r="AB779" s="23" t="n"/>
      <c r="AC779" s="31" t="n"/>
      <c r="AD779" s="28" t="n"/>
      <c r="AE779" s="22">
        <f>IF(COUNTA($A779:$Y779)=0,"",IF(IFERROR(IF(TRIM(IFERROR(INDEX($A779:$Y779,MATCH(Lists!$J$4,$A$1:$Y$1,0)),"")&amp;"")="0","",TRIM(IFERROR(INDEX($A779:$Y779,MATCH(Lists!$J$4,$A$1:$Y$1,0)),"")&amp;"")),"")&lt;&gt;"",LOWER(IFERROR(IF(TRIM(IFERROR(INDEX($A779:$Y779,MATCH(Lists!$J$4,$A$1:$Y$1,0)),"")&amp;"")="0","",TRIM(IFERROR(INDEX($A779:$Y779,MATCH(Lists!$J$4,$A$1:$Y$1,0)),"")&amp;"")),"")),IF(IFERROR(IF(TRIM(IFERROR(INDEX($A779:$Y779,MATCH(Lists!$J$5,$A$1:$Y$1,0)),"")&amp;"")="0","",TRIM(IFERROR(INDEX($A779:$Y779,MATCH(Lists!$J$5,$A$1:$Y$1,0)),"")&amp;"")),"")&lt;&gt;"",IFERROR(IF(TRIM(IFERROR(INDEX($A779:$Y779,MATCH(Lists!$J$5,$A$1:$Y$1,0)),"")&amp;"")="0","",TRIM(IFERROR(INDEX($A779:$Y779,MATCH(Lists!$J$5,$A$1:$Y$1,0)),"")&amp;"")),""),"(unknown)")))</f>
        <v/>
      </c>
      <c r="AF779" s="22">
        <f>IF(AE779="","",IF(IFERROR(IF(TRIM(IFERROR(INDEX($A779:$Y779,MATCH(Lists!$J$6,$A$1:$Y$1,0)),"")&amp;"")="0","",TRIM(IFERROR(INDEX($A779:$Y779,MATCH(Lists!$J$6,$A$1:$Y$1,0)),"")&amp;"")),"")=Lists!$J$7,1,0))</f>
        <v/>
      </c>
      <c r="AG779" s="30">
        <f>IF(AE779="","",IFERROR(IF(ISNUMBER(IFERROR(INDEX($A779:$Y779,MATCH(Lists!$J$3,$A$1:$Y$1,0)),"")),INT(IFERROR(INDEX($A779:$Y779,MATCH(Lists!$J$3,$A$1:$Y$1,0)),"")),DATE(VALUE(LEFT(IFERROR(INDEX($A779:$Y779,MATCH(Lists!$J$3,$A$1:$Y$1,0)),""),4)),VALUE(MID(IFERROR(INDEX($A779:$Y779,MATCH(Lists!$J$3,$A$1:$Y$1,0)),""),6,2)),VALUE(MID(IFERROR(INDEX($A779:$Y779,MATCH(Lists!$J$3,$A$1:$Y$1,0)),""),9,2)))),""))</f>
        <v/>
      </c>
      <c r="AH779" s="22">
        <f>IF(AE779="",0,1)</f>
        <v/>
      </c>
    </row>
    <row r="780">
      <c r="Z780" s="28" t="n"/>
      <c r="AA780" s="23" t="n"/>
      <c r="AB780" s="23" t="n"/>
      <c r="AC780" s="31" t="n"/>
      <c r="AD780" s="28" t="n"/>
      <c r="AE780" s="22">
        <f>IF(COUNTA($A780:$Y780)=0,"",IF(IFERROR(IF(TRIM(IFERROR(INDEX($A780:$Y780,MATCH(Lists!$J$4,$A$1:$Y$1,0)),"")&amp;"")="0","",TRIM(IFERROR(INDEX($A780:$Y780,MATCH(Lists!$J$4,$A$1:$Y$1,0)),"")&amp;"")),"")&lt;&gt;"",LOWER(IFERROR(IF(TRIM(IFERROR(INDEX($A780:$Y780,MATCH(Lists!$J$4,$A$1:$Y$1,0)),"")&amp;"")="0","",TRIM(IFERROR(INDEX($A780:$Y780,MATCH(Lists!$J$4,$A$1:$Y$1,0)),"")&amp;"")),"")),IF(IFERROR(IF(TRIM(IFERROR(INDEX($A780:$Y780,MATCH(Lists!$J$5,$A$1:$Y$1,0)),"")&amp;"")="0","",TRIM(IFERROR(INDEX($A780:$Y780,MATCH(Lists!$J$5,$A$1:$Y$1,0)),"")&amp;"")),"")&lt;&gt;"",IFERROR(IF(TRIM(IFERROR(INDEX($A780:$Y780,MATCH(Lists!$J$5,$A$1:$Y$1,0)),"")&amp;"")="0","",TRIM(IFERROR(INDEX($A780:$Y780,MATCH(Lists!$J$5,$A$1:$Y$1,0)),"")&amp;"")),""),"(unknown)")))</f>
        <v/>
      </c>
      <c r="AF780" s="22">
        <f>IF(AE780="","",IF(IFERROR(IF(TRIM(IFERROR(INDEX($A780:$Y780,MATCH(Lists!$J$6,$A$1:$Y$1,0)),"")&amp;"")="0","",TRIM(IFERROR(INDEX($A780:$Y780,MATCH(Lists!$J$6,$A$1:$Y$1,0)),"")&amp;"")),"")=Lists!$J$7,1,0))</f>
        <v/>
      </c>
      <c r="AG780" s="30">
        <f>IF(AE780="","",IFERROR(IF(ISNUMBER(IFERROR(INDEX($A780:$Y780,MATCH(Lists!$J$3,$A$1:$Y$1,0)),"")),INT(IFERROR(INDEX($A780:$Y780,MATCH(Lists!$J$3,$A$1:$Y$1,0)),"")),DATE(VALUE(LEFT(IFERROR(INDEX($A780:$Y780,MATCH(Lists!$J$3,$A$1:$Y$1,0)),""),4)),VALUE(MID(IFERROR(INDEX($A780:$Y780,MATCH(Lists!$J$3,$A$1:$Y$1,0)),""),6,2)),VALUE(MID(IFERROR(INDEX($A780:$Y780,MATCH(Lists!$J$3,$A$1:$Y$1,0)),""),9,2)))),""))</f>
        <v/>
      </c>
      <c r="AH780" s="22">
        <f>IF(AE780="",0,1)</f>
        <v/>
      </c>
    </row>
    <row r="781">
      <c r="Z781" s="28" t="n"/>
      <c r="AA781" s="23" t="n"/>
      <c r="AB781" s="23" t="n"/>
      <c r="AC781" s="31" t="n"/>
      <c r="AD781" s="28" t="n"/>
      <c r="AE781" s="22">
        <f>IF(COUNTA($A781:$Y781)=0,"",IF(IFERROR(IF(TRIM(IFERROR(INDEX($A781:$Y781,MATCH(Lists!$J$4,$A$1:$Y$1,0)),"")&amp;"")="0","",TRIM(IFERROR(INDEX($A781:$Y781,MATCH(Lists!$J$4,$A$1:$Y$1,0)),"")&amp;"")),"")&lt;&gt;"",LOWER(IFERROR(IF(TRIM(IFERROR(INDEX($A781:$Y781,MATCH(Lists!$J$4,$A$1:$Y$1,0)),"")&amp;"")="0","",TRIM(IFERROR(INDEX($A781:$Y781,MATCH(Lists!$J$4,$A$1:$Y$1,0)),"")&amp;"")),"")),IF(IFERROR(IF(TRIM(IFERROR(INDEX($A781:$Y781,MATCH(Lists!$J$5,$A$1:$Y$1,0)),"")&amp;"")="0","",TRIM(IFERROR(INDEX($A781:$Y781,MATCH(Lists!$J$5,$A$1:$Y$1,0)),"")&amp;"")),"")&lt;&gt;"",IFERROR(IF(TRIM(IFERROR(INDEX($A781:$Y781,MATCH(Lists!$J$5,$A$1:$Y$1,0)),"")&amp;"")="0","",TRIM(IFERROR(INDEX($A781:$Y781,MATCH(Lists!$J$5,$A$1:$Y$1,0)),"")&amp;"")),""),"(unknown)")))</f>
        <v/>
      </c>
      <c r="AF781" s="22">
        <f>IF(AE781="","",IF(IFERROR(IF(TRIM(IFERROR(INDEX($A781:$Y781,MATCH(Lists!$J$6,$A$1:$Y$1,0)),"")&amp;"")="0","",TRIM(IFERROR(INDEX($A781:$Y781,MATCH(Lists!$J$6,$A$1:$Y$1,0)),"")&amp;"")),"")=Lists!$J$7,1,0))</f>
        <v/>
      </c>
      <c r="AG781" s="30">
        <f>IF(AE781="","",IFERROR(IF(ISNUMBER(IFERROR(INDEX($A781:$Y781,MATCH(Lists!$J$3,$A$1:$Y$1,0)),"")),INT(IFERROR(INDEX($A781:$Y781,MATCH(Lists!$J$3,$A$1:$Y$1,0)),"")),DATE(VALUE(LEFT(IFERROR(INDEX($A781:$Y781,MATCH(Lists!$J$3,$A$1:$Y$1,0)),""),4)),VALUE(MID(IFERROR(INDEX($A781:$Y781,MATCH(Lists!$J$3,$A$1:$Y$1,0)),""),6,2)),VALUE(MID(IFERROR(INDEX($A781:$Y781,MATCH(Lists!$J$3,$A$1:$Y$1,0)),""),9,2)))),""))</f>
        <v/>
      </c>
      <c r="AH781" s="22">
        <f>IF(AE781="",0,1)</f>
        <v/>
      </c>
    </row>
    <row r="782">
      <c r="Z782" s="28" t="n"/>
      <c r="AA782" s="23" t="n"/>
      <c r="AB782" s="23" t="n"/>
      <c r="AC782" s="31" t="n"/>
      <c r="AD782" s="28" t="n"/>
      <c r="AE782" s="22">
        <f>IF(COUNTA($A782:$Y782)=0,"",IF(IFERROR(IF(TRIM(IFERROR(INDEX($A782:$Y782,MATCH(Lists!$J$4,$A$1:$Y$1,0)),"")&amp;"")="0","",TRIM(IFERROR(INDEX($A782:$Y782,MATCH(Lists!$J$4,$A$1:$Y$1,0)),"")&amp;"")),"")&lt;&gt;"",LOWER(IFERROR(IF(TRIM(IFERROR(INDEX($A782:$Y782,MATCH(Lists!$J$4,$A$1:$Y$1,0)),"")&amp;"")="0","",TRIM(IFERROR(INDEX($A782:$Y782,MATCH(Lists!$J$4,$A$1:$Y$1,0)),"")&amp;"")),"")),IF(IFERROR(IF(TRIM(IFERROR(INDEX($A782:$Y782,MATCH(Lists!$J$5,$A$1:$Y$1,0)),"")&amp;"")="0","",TRIM(IFERROR(INDEX($A782:$Y782,MATCH(Lists!$J$5,$A$1:$Y$1,0)),"")&amp;"")),"")&lt;&gt;"",IFERROR(IF(TRIM(IFERROR(INDEX($A782:$Y782,MATCH(Lists!$J$5,$A$1:$Y$1,0)),"")&amp;"")="0","",TRIM(IFERROR(INDEX($A782:$Y782,MATCH(Lists!$J$5,$A$1:$Y$1,0)),"")&amp;"")),""),"(unknown)")))</f>
        <v/>
      </c>
      <c r="AF782" s="22">
        <f>IF(AE782="","",IF(IFERROR(IF(TRIM(IFERROR(INDEX($A782:$Y782,MATCH(Lists!$J$6,$A$1:$Y$1,0)),"")&amp;"")="0","",TRIM(IFERROR(INDEX($A782:$Y782,MATCH(Lists!$J$6,$A$1:$Y$1,0)),"")&amp;"")),"")=Lists!$J$7,1,0))</f>
        <v/>
      </c>
      <c r="AG782" s="30">
        <f>IF(AE782="","",IFERROR(IF(ISNUMBER(IFERROR(INDEX($A782:$Y782,MATCH(Lists!$J$3,$A$1:$Y$1,0)),"")),INT(IFERROR(INDEX($A782:$Y782,MATCH(Lists!$J$3,$A$1:$Y$1,0)),"")),DATE(VALUE(LEFT(IFERROR(INDEX($A782:$Y782,MATCH(Lists!$J$3,$A$1:$Y$1,0)),""),4)),VALUE(MID(IFERROR(INDEX($A782:$Y782,MATCH(Lists!$J$3,$A$1:$Y$1,0)),""),6,2)),VALUE(MID(IFERROR(INDEX($A782:$Y782,MATCH(Lists!$J$3,$A$1:$Y$1,0)),""),9,2)))),""))</f>
        <v/>
      </c>
      <c r="AH782" s="22">
        <f>IF(AE782="",0,1)</f>
        <v/>
      </c>
    </row>
    <row r="783">
      <c r="Z783" s="28" t="n"/>
      <c r="AA783" s="23" t="n"/>
      <c r="AB783" s="23" t="n"/>
      <c r="AC783" s="31" t="n"/>
      <c r="AD783" s="28" t="n"/>
      <c r="AE783" s="22">
        <f>IF(COUNTA($A783:$Y783)=0,"",IF(IFERROR(IF(TRIM(IFERROR(INDEX($A783:$Y783,MATCH(Lists!$J$4,$A$1:$Y$1,0)),"")&amp;"")="0","",TRIM(IFERROR(INDEX($A783:$Y783,MATCH(Lists!$J$4,$A$1:$Y$1,0)),"")&amp;"")),"")&lt;&gt;"",LOWER(IFERROR(IF(TRIM(IFERROR(INDEX($A783:$Y783,MATCH(Lists!$J$4,$A$1:$Y$1,0)),"")&amp;"")="0","",TRIM(IFERROR(INDEX($A783:$Y783,MATCH(Lists!$J$4,$A$1:$Y$1,0)),"")&amp;"")),"")),IF(IFERROR(IF(TRIM(IFERROR(INDEX($A783:$Y783,MATCH(Lists!$J$5,$A$1:$Y$1,0)),"")&amp;"")="0","",TRIM(IFERROR(INDEX($A783:$Y783,MATCH(Lists!$J$5,$A$1:$Y$1,0)),"")&amp;"")),"")&lt;&gt;"",IFERROR(IF(TRIM(IFERROR(INDEX($A783:$Y783,MATCH(Lists!$J$5,$A$1:$Y$1,0)),"")&amp;"")="0","",TRIM(IFERROR(INDEX($A783:$Y783,MATCH(Lists!$J$5,$A$1:$Y$1,0)),"")&amp;"")),""),"(unknown)")))</f>
        <v/>
      </c>
      <c r="AF783" s="22">
        <f>IF(AE783="","",IF(IFERROR(IF(TRIM(IFERROR(INDEX($A783:$Y783,MATCH(Lists!$J$6,$A$1:$Y$1,0)),"")&amp;"")="0","",TRIM(IFERROR(INDEX($A783:$Y783,MATCH(Lists!$J$6,$A$1:$Y$1,0)),"")&amp;"")),"")=Lists!$J$7,1,0))</f>
        <v/>
      </c>
      <c r="AG783" s="30">
        <f>IF(AE783="","",IFERROR(IF(ISNUMBER(IFERROR(INDEX($A783:$Y783,MATCH(Lists!$J$3,$A$1:$Y$1,0)),"")),INT(IFERROR(INDEX($A783:$Y783,MATCH(Lists!$J$3,$A$1:$Y$1,0)),"")),DATE(VALUE(LEFT(IFERROR(INDEX($A783:$Y783,MATCH(Lists!$J$3,$A$1:$Y$1,0)),""),4)),VALUE(MID(IFERROR(INDEX($A783:$Y783,MATCH(Lists!$J$3,$A$1:$Y$1,0)),""),6,2)),VALUE(MID(IFERROR(INDEX($A783:$Y783,MATCH(Lists!$J$3,$A$1:$Y$1,0)),""),9,2)))),""))</f>
        <v/>
      </c>
      <c r="AH783" s="22">
        <f>IF(AE783="",0,1)</f>
        <v/>
      </c>
    </row>
    <row r="784">
      <c r="Z784" s="28" t="n"/>
      <c r="AA784" s="23" t="n"/>
      <c r="AB784" s="23" t="n"/>
      <c r="AC784" s="31" t="n"/>
      <c r="AD784" s="28" t="n"/>
      <c r="AE784" s="22">
        <f>IF(COUNTA($A784:$Y784)=0,"",IF(IFERROR(IF(TRIM(IFERROR(INDEX($A784:$Y784,MATCH(Lists!$J$4,$A$1:$Y$1,0)),"")&amp;"")="0","",TRIM(IFERROR(INDEX($A784:$Y784,MATCH(Lists!$J$4,$A$1:$Y$1,0)),"")&amp;"")),"")&lt;&gt;"",LOWER(IFERROR(IF(TRIM(IFERROR(INDEX($A784:$Y784,MATCH(Lists!$J$4,$A$1:$Y$1,0)),"")&amp;"")="0","",TRIM(IFERROR(INDEX($A784:$Y784,MATCH(Lists!$J$4,$A$1:$Y$1,0)),"")&amp;"")),"")),IF(IFERROR(IF(TRIM(IFERROR(INDEX($A784:$Y784,MATCH(Lists!$J$5,$A$1:$Y$1,0)),"")&amp;"")="0","",TRIM(IFERROR(INDEX($A784:$Y784,MATCH(Lists!$J$5,$A$1:$Y$1,0)),"")&amp;"")),"")&lt;&gt;"",IFERROR(IF(TRIM(IFERROR(INDEX($A784:$Y784,MATCH(Lists!$J$5,$A$1:$Y$1,0)),"")&amp;"")="0","",TRIM(IFERROR(INDEX($A784:$Y784,MATCH(Lists!$J$5,$A$1:$Y$1,0)),"")&amp;"")),""),"(unknown)")))</f>
        <v/>
      </c>
      <c r="AF784" s="22">
        <f>IF(AE784="","",IF(IFERROR(IF(TRIM(IFERROR(INDEX($A784:$Y784,MATCH(Lists!$J$6,$A$1:$Y$1,0)),"")&amp;"")="0","",TRIM(IFERROR(INDEX($A784:$Y784,MATCH(Lists!$J$6,$A$1:$Y$1,0)),"")&amp;"")),"")=Lists!$J$7,1,0))</f>
        <v/>
      </c>
      <c r="AG784" s="30">
        <f>IF(AE784="","",IFERROR(IF(ISNUMBER(IFERROR(INDEX($A784:$Y784,MATCH(Lists!$J$3,$A$1:$Y$1,0)),"")),INT(IFERROR(INDEX($A784:$Y784,MATCH(Lists!$J$3,$A$1:$Y$1,0)),"")),DATE(VALUE(LEFT(IFERROR(INDEX($A784:$Y784,MATCH(Lists!$J$3,$A$1:$Y$1,0)),""),4)),VALUE(MID(IFERROR(INDEX($A784:$Y784,MATCH(Lists!$J$3,$A$1:$Y$1,0)),""),6,2)),VALUE(MID(IFERROR(INDEX($A784:$Y784,MATCH(Lists!$J$3,$A$1:$Y$1,0)),""),9,2)))),""))</f>
        <v/>
      </c>
      <c r="AH784" s="22">
        <f>IF(AE784="",0,1)</f>
        <v/>
      </c>
    </row>
    <row r="785">
      <c r="Z785" s="28" t="n"/>
      <c r="AA785" s="23" t="n"/>
      <c r="AB785" s="23" t="n"/>
      <c r="AC785" s="31" t="n"/>
      <c r="AD785" s="28" t="n"/>
      <c r="AE785" s="22">
        <f>IF(COUNTA($A785:$Y785)=0,"",IF(IFERROR(IF(TRIM(IFERROR(INDEX($A785:$Y785,MATCH(Lists!$J$4,$A$1:$Y$1,0)),"")&amp;"")="0","",TRIM(IFERROR(INDEX($A785:$Y785,MATCH(Lists!$J$4,$A$1:$Y$1,0)),"")&amp;"")),"")&lt;&gt;"",LOWER(IFERROR(IF(TRIM(IFERROR(INDEX($A785:$Y785,MATCH(Lists!$J$4,$A$1:$Y$1,0)),"")&amp;"")="0","",TRIM(IFERROR(INDEX($A785:$Y785,MATCH(Lists!$J$4,$A$1:$Y$1,0)),"")&amp;"")),"")),IF(IFERROR(IF(TRIM(IFERROR(INDEX($A785:$Y785,MATCH(Lists!$J$5,$A$1:$Y$1,0)),"")&amp;"")="0","",TRIM(IFERROR(INDEX($A785:$Y785,MATCH(Lists!$J$5,$A$1:$Y$1,0)),"")&amp;"")),"")&lt;&gt;"",IFERROR(IF(TRIM(IFERROR(INDEX($A785:$Y785,MATCH(Lists!$J$5,$A$1:$Y$1,0)),"")&amp;"")="0","",TRIM(IFERROR(INDEX($A785:$Y785,MATCH(Lists!$J$5,$A$1:$Y$1,0)),"")&amp;"")),""),"(unknown)")))</f>
        <v/>
      </c>
      <c r="AF785" s="22">
        <f>IF(AE785="","",IF(IFERROR(IF(TRIM(IFERROR(INDEX($A785:$Y785,MATCH(Lists!$J$6,$A$1:$Y$1,0)),"")&amp;"")="0","",TRIM(IFERROR(INDEX($A785:$Y785,MATCH(Lists!$J$6,$A$1:$Y$1,0)),"")&amp;"")),"")=Lists!$J$7,1,0))</f>
        <v/>
      </c>
      <c r="AG785" s="30">
        <f>IF(AE785="","",IFERROR(IF(ISNUMBER(IFERROR(INDEX($A785:$Y785,MATCH(Lists!$J$3,$A$1:$Y$1,0)),"")),INT(IFERROR(INDEX($A785:$Y785,MATCH(Lists!$J$3,$A$1:$Y$1,0)),"")),DATE(VALUE(LEFT(IFERROR(INDEX($A785:$Y785,MATCH(Lists!$J$3,$A$1:$Y$1,0)),""),4)),VALUE(MID(IFERROR(INDEX($A785:$Y785,MATCH(Lists!$J$3,$A$1:$Y$1,0)),""),6,2)),VALUE(MID(IFERROR(INDEX($A785:$Y785,MATCH(Lists!$J$3,$A$1:$Y$1,0)),""),9,2)))),""))</f>
        <v/>
      </c>
      <c r="AH785" s="22">
        <f>IF(AE785="",0,1)</f>
        <v/>
      </c>
    </row>
    <row r="786">
      <c r="Z786" s="28" t="n"/>
      <c r="AA786" s="23" t="n"/>
      <c r="AB786" s="23" t="n"/>
      <c r="AC786" s="31" t="n"/>
      <c r="AD786" s="28" t="n"/>
      <c r="AE786" s="22">
        <f>IF(COUNTA($A786:$Y786)=0,"",IF(IFERROR(IF(TRIM(IFERROR(INDEX($A786:$Y786,MATCH(Lists!$J$4,$A$1:$Y$1,0)),"")&amp;"")="0","",TRIM(IFERROR(INDEX($A786:$Y786,MATCH(Lists!$J$4,$A$1:$Y$1,0)),"")&amp;"")),"")&lt;&gt;"",LOWER(IFERROR(IF(TRIM(IFERROR(INDEX($A786:$Y786,MATCH(Lists!$J$4,$A$1:$Y$1,0)),"")&amp;"")="0","",TRIM(IFERROR(INDEX($A786:$Y786,MATCH(Lists!$J$4,$A$1:$Y$1,0)),"")&amp;"")),"")),IF(IFERROR(IF(TRIM(IFERROR(INDEX($A786:$Y786,MATCH(Lists!$J$5,$A$1:$Y$1,0)),"")&amp;"")="0","",TRIM(IFERROR(INDEX($A786:$Y786,MATCH(Lists!$J$5,$A$1:$Y$1,0)),"")&amp;"")),"")&lt;&gt;"",IFERROR(IF(TRIM(IFERROR(INDEX($A786:$Y786,MATCH(Lists!$J$5,$A$1:$Y$1,0)),"")&amp;"")="0","",TRIM(IFERROR(INDEX($A786:$Y786,MATCH(Lists!$J$5,$A$1:$Y$1,0)),"")&amp;"")),""),"(unknown)")))</f>
        <v/>
      </c>
      <c r="AF786" s="22">
        <f>IF(AE786="","",IF(IFERROR(IF(TRIM(IFERROR(INDEX($A786:$Y786,MATCH(Lists!$J$6,$A$1:$Y$1,0)),"")&amp;"")="0","",TRIM(IFERROR(INDEX($A786:$Y786,MATCH(Lists!$J$6,$A$1:$Y$1,0)),"")&amp;"")),"")=Lists!$J$7,1,0))</f>
        <v/>
      </c>
      <c r="AG786" s="30">
        <f>IF(AE786="","",IFERROR(IF(ISNUMBER(IFERROR(INDEX($A786:$Y786,MATCH(Lists!$J$3,$A$1:$Y$1,0)),"")),INT(IFERROR(INDEX($A786:$Y786,MATCH(Lists!$J$3,$A$1:$Y$1,0)),"")),DATE(VALUE(LEFT(IFERROR(INDEX($A786:$Y786,MATCH(Lists!$J$3,$A$1:$Y$1,0)),""),4)),VALUE(MID(IFERROR(INDEX($A786:$Y786,MATCH(Lists!$J$3,$A$1:$Y$1,0)),""),6,2)),VALUE(MID(IFERROR(INDEX($A786:$Y786,MATCH(Lists!$J$3,$A$1:$Y$1,0)),""),9,2)))),""))</f>
        <v/>
      </c>
      <c r="AH786" s="22">
        <f>IF(AE786="",0,1)</f>
        <v/>
      </c>
    </row>
    <row r="787">
      <c r="Z787" s="28" t="n"/>
      <c r="AA787" s="23" t="n"/>
      <c r="AB787" s="23" t="n"/>
      <c r="AC787" s="31" t="n"/>
      <c r="AD787" s="28" t="n"/>
      <c r="AE787" s="22">
        <f>IF(COUNTA($A787:$Y787)=0,"",IF(IFERROR(IF(TRIM(IFERROR(INDEX($A787:$Y787,MATCH(Lists!$J$4,$A$1:$Y$1,0)),"")&amp;"")="0","",TRIM(IFERROR(INDEX($A787:$Y787,MATCH(Lists!$J$4,$A$1:$Y$1,0)),"")&amp;"")),"")&lt;&gt;"",LOWER(IFERROR(IF(TRIM(IFERROR(INDEX($A787:$Y787,MATCH(Lists!$J$4,$A$1:$Y$1,0)),"")&amp;"")="0","",TRIM(IFERROR(INDEX($A787:$Y787,MATCH(Lists!$J$4,$A$1:$Y$1,0)),"")&amp;"")),"")),IF(IFERROR(IF(TRIM(IFERROR(INDEX($A787:$Y787,MATCH(Lists!$J$5,$A$1:$Y$1,0)),"")&amp;"")="0","",TRIM(IFERROR(INDEX($A787:$Y787,MATCH(Lists!$J$5,$A$1:$Y$1,0)),"")&amp;"")),"")&lt;&gt;"",IFERROR(IF(TRIM(IFERROR(INDEX($A787:$Y787,MATCH(Lists!$J$5,$A$1:$Y$1,0)),"")&amp;"")="0","",TRIM(IFERROR(INDEX($A787:$Y787,MATCH(Lists!$J$5,$A$1:$Y$1,0)),"")&amp;"")),""),"(unknown)")))</f>
        <v/>
      </c>
      <c r="AF787" s="22">
        <f>IF(AE787="","",IF(IFERROR(IF(TRIM(IFERROR(INDEX($A787:$Y787,MATCH(Lists!$J$6,$A$1:$Y$1,0)),"")&amp;"")="0","",TRIM(IFERROR(INDEX($A787:$Y787,MATCH(Lists!$J$6,$A$1:$Y$1,0)),"")&amp;"")),"")=Lists!$J$7,1,0))</f>
        <v/>
      </c>
      <c r="AG787" s="30">
        <f>IF(AE787="","",IFERROR(IF(ISNUMBER(IFERROR(INDEX($A787:$Y787,MATCH(Lists!$J$3,$A$1:$Y$1,0)),"")),INT(IFERROR(INDEX($A787:$Y787,MATCH(Lists!$J$3,$A$1:$Y$1,0)),"")),DATE(VALUE(LEFT(IFERROR(INDEX($A787:$Y787,MATCH(Lists!$J$3,$A$1:$Y$1,0)),""),4)),VALUE(MID(IFERROR(INDEX($A787:$Y787,MATCH(Lists!$J$3,$A$1:$Y$1,0)),""),6,2)),VALUE(MID(IFERROR(INDEX($A787:$Y787,MATCH(Lists!$J$3,$A$1:$Y$1,0)),""),9,2)))),""))</f>
        <v/>
      </c>
      <c r="AH787" s="22">
        <f>IF(AE787="",0,1)</f>
        <v/>
      </c>
    </row>
    <row r="788">
      <c r="Z788" s="28" t="n"/>
      <c r="AA788" s="23" t="n"/>
      <c r="AB788" s="23" t="n"/>
      <c r="AC788" s="31" t="n"/>
      <c r="AD788" s="28" t="n"/>
      <c r="AE788" s="22">
        <f>IF(COUNTA($A788:$Y788)=0,"",IF(IFERROR(IF(TRIM(IFERROR(INDEX($A788:$Y788,MATCH(Lists!$J$4,$A$1:$Y$1,0)),"")&amp;"")="0","",TRIM(IFERROR(INDEX($A788:$Y788,MATCH(Lists!$J$4,$A$1:$Y$1,0)),"")&amp;"")),"")&lt;&gt;"",LOWER(IFERROR(IF(TRIM(IFERROR(INDEX($A788:$Y788,MATCH(Lists!$J$4,$A$1:$Y$1,0)),"")&amp;"")="0","",TRIM(IFERROR(INDEX($A788:$Y788,MATCH(Lists!$J$4,$A$1:$Y$1,0)),"")&amp;"")),"")),IF(IFERROR(IF(TRIM(IFERROR(INDEX($A788:$Y788,MATCH(Lists!$J$5,$A$1:$Y$1,0)),"")&amp;"")="0","",TRIM(IFERROR(INDEX($A788:$Y788,MATCH(Lists!$J$5,$A$1:$Y$1,0)),"")&amp;"")),"")&lt;&gt;"",IFERROR(IF(TRIM(IFERROR(INDEX($A788:$Y788,MATCH(Lists!$J$5,$A$1:$Y$1,0)),"")&amp;"")="0","",TRIM(IFERROR(INDEX($A788:$Y788,MATCH(Lists!$J$5,$A$1:$Y$1,0)),"")&amp;"")),""),"(unknown)")))</f>
        <v/>
      </c>
      <c r="AF788" s="22">
        <f>IF(AE788="","",IF(IFERROR(IF(TRIM(IFERROR(INDEX($A788:$Y788,MATCH(Lists!$J$6,$A$1:$Y$1,0)),"")&amp;"")="0","",TRIM(IFERROR(INDEX($A788:$Y788,MATCH(Lists!$J$6,$A$1:$Y$1,0)),"")&amp;"")),"")=Lists!$J$7,1,0))</f>
        <v/>
      </c>
      <c r="AG788" s="30">
        <f>IF(AE788="","",IFERROR(IF(ISNUMBER(IFERROR(INDEX($A788:$Y788,MATCH(Lists!$J$3,$A$1:$Y$1,0)),"")),INT(IFERROR(INDEX($A788:$Y788,MATCH(Lists!$J$3,$A$1:$Y$1,0)),"")),DATE(VALUE(LEFT(IFERROR(INDEX($A788:$Y788,MATCH(Lists!$J$3,$A$1:$Y$1,0)),""),4)),VALUE(MID(IFERROR(INDEX($A788:$Y788,MATCH(Lists!$J$3,$A$1:$Y$1,0)),""),6,2)),VALUE(MID(IFERROR(INDEX($A788:$Y788,MATCH(Lists!$J$3,$A$1:$Y$1,0)),""),9,2)))),""))</f>
        <v/>
      </c>
      <c r="AH788" s="22">
        <f>IF(AE788="",0,1)</f>
        <v/>
      </c>
    </row>
    <row r="789">
      <c r="Z789" s="28" t="n"/>
      <c r="AA789" s="23" t="n"/>
      <c r="AB789" s="23" t="n"/>
      <c r="AC789" s="31" t="n"/>
      <c r="AD789" s="28" t="n"/>
      <c r="AE789" s="22">
        <f>IF(COUNTA($A789:$Y789)=0,"",IF(IFERROR(IF(TRIM(IFERROR(INDEX($A789:$Y789,MATCH(Lists!$J$4,$A$1:$Y$1,0)),"")&amp;"")="0","",TRIM(IFERROR(INDEX($A789:$Y789,MATCH(Lists!$J$4,$A$1:$Y$1,0)),"")&amp;"")),"")&lt;&gt;"",LOWER(IFERROR(IF(TRIM(IFERROR(INDEX($A789:$Y789,MATCH(Lists!$J$4,$A$1:$Y$1,0)),"")&amp;"")="0","",TRIM(IFERROR(INDEX($A789:$Y789,MATCH(Lists!$J$4,$A$1:$Y$1,0)),"")&amp;"")),"")),IF(IFERROR(IF(TRIM(IFERROR(INDEX($A789:$Y789,MATCH(Lists!$J$5,$A$1:$Y$1,0)),"")&amp;"")="0","",TRIM(IFERROR(INDEX($A789:$Y789,MATCH(Lists!$J$5,$A$1:$Y$1,0)),"")&amp;"")),"")&lt;&gt;"",IFERROR(IF(TRIM(IFERROR(INDEX($A789:$Y789,MATCH(Lists!$J$5,$A$1:$Y$1,0)),"")&amp;"")="0","",TRIM(IFERROR(INDEX($A789:$Y789,MATCH(Lists!$J$5,$A$1:$Y$1,0)),"")&amp;"")),""),"(unknown)")))</f>
        <v/>
      </c>
      <c r="AF789" s="22">
        <f>IF(AE789="","",IF(IFERROR(IF(TRIM(IFERROR(INDEX($A789:$Y789,MATCH(Lists!$J$6,$A$1:$Y$1,0)),"")&amp;"")="0","",TRIM(IFERROR(INDEX($A789:$Y789,MATCH(Lists!$J$6,$A$1:$Y$1,0)),"")&amp;"")),"")=Lists!$J$7,1,0))</f>
        <v/>
      </c>
      <c r="AG789" s="30">
        <f>IF(AE789="","",IFERROR(IF(ISNUMBER(IFERROR(INDEX($A789:$Y789,MATCH(Lists!$J$3,$A$1:$Y$1,0)),"")),INT(IFERROR(INDEX($A789:$Y789,MATCH(Lists!$J$3,$A$1:$Y$1,0)),"")),DATE(VALUE(LEFT(IFERROR(INDEX($A789:$Y789,MATCH(Lists!$J$3,$A$1:$Y$1,0)),""),4)),VALUE(MID(IFERROR(INDEX($A789:$Y789,MATCH(Lists!$J$3,$A$1:$Y$1,0)),""),6,2)),VALUE(MID(IFERROR(INDEX($A789:$Y789,MATCH(Lists!$J$3,$A$1:$Y$1,0)),""),9,2)))),""))</f>
        <v/>
      </c>
      <c r="AH789" s="22">
        <f>IF(AE789="",0,1)</f>
        <v/>
      </c>
    </row>
    <row r="790">
      <c r="Z790" s="28" t="n"/>
      <c r="AA790" s="23" t="n"/>
      <c r="AB790" s="23" t="n"/>
      <c r="AC790" s="31" t="n"/>
      <c r="AD790" s="28" t="n"/>
      <c r="AE790" s="22">
        <f>IF(COUNTA($A790:$Y790)=0,"",IF(IFERROR(IF(TRIM(IFERROR(INDEX($A790:$Y790,MATCH(Lists!$J$4,$A$1:$Y$1,0)),"")&amp;"")="0","",TRIM(IFERROR(INDEX($A790:$Y790,MATCH(Lists!$J$4,$A$1:$Y$1,0)),"")&amp;"")),"")&lt;&gt;"",LOWER(IFERROR(IF(TRIM(IFERROR(INDEX($A790:$Y790,MATCH(Lists!$J$4,$A$1:$Y$1,0)),"")&amp;"")="0","",TRIM(IFERROR(INDEX($A790:$Y790,MATCH(Lists!$J$4,$A$1:$Y$1,0)),"")&amp;"")),"")),IF(IFERROR(IF(TRIM(IFERROR(INDEX($A790:$Y790,MATCH(Lists!$J$5,$A$1:$Y$1,0)),"")&amp;"")="0","",TRIM(IFERROR(INDEX($A790:$Y790,MATCH(Lists!$J$5,$A$1:$Y$1,0)),"")&amp;"")),"")&lt;&gt;"",IFERROR(IF(TRIM(IFERROR(INDEX($A790:$Y790,MATCH(Lists!$J$5,$A$1:$Y$1,0)),"")&amp;"")="0","",TRIM(IFERROR(INDEX($A790:$Y790,MATCH(Lists!$J$5,$A$1:$Y$1,0)),"")&amp;"")),""),"(unknown)")))</f>
        <v/>
      </c>
      <c r="AF790" s="22">
        <f>IF(AE790="","",IF(IFERROR(IF(TRIM(IFERROR(INDEX($A790:$Y790,MATCH(Lists!$J$6,$A$1:$Y$1,0)),"")&amp;"")="0","",TRIM(IFERROR(INDEX($A790:$Y790,MATCH(Lists!$J$6,$A$1:$Y$1,0)),"")&amp;"")),"")=Lists!$J$7,1,0))</f>
        <v/>
      </c>
      <c r="AG790" s="30">
        <f>IF(AE790="","",IFERROR(IF(ISNUMBER(IFERROR(INDEX($A790:$Y790,MATCH(Lists!$J$3,$A$1:$Y$1,0)),"")),INT(IFERROR(INDEX($A790:$Y790,MATCH(Lists!$J$3,$A$1:$Y$1,0)),"")),DATE(VALUE(LEFT(IFERROR(INDEX($A790:$Y790,MATCH(Lists!$J$3,$A$1:$Y$1,0)),""),4)),VALUE(MID(IFERROR(INDEX($A790:$Y790,MATCH(Lists!$J$3,$A$1:$Y$1,0)),""),6,2)),VALUE(MID(IFERROR(INDEX($A790:$Y790,MATCH(Lists!$J$3,$A$1:$Y$1,0)),""),9,2)))),""))</f>
        <v/>
      </c>
      <c r="AH790" s="22">
        <f>IF(AE790="",0,1)</f>
        <v/>
      </c>
    </row>
    <row r="791">
      <c r="Z791" s="28" t="n"/>
      <c r="AA791" s="23" t="n"/>
      <c r="AB791" s="23" t="n"/>
      <c r="AC791" s="31" t="n"/>
      <c r="AD791" s="28" t="n"/>
      <c r="AE791" s="22">
        <f>IF(COUNTA($A791:$Y791)=0,"",IF(IFERROR(IF(TRIM(IFERROR(INDEX($A791:$Y791,MATCH(Lists!$J$4,$A$1:$Y$1,0)),"")&amp;"")="0","",TRIM(IFERROR(INDEX($A791:$Y791,MATCH(Lists!$J$4,$A$1:$Y$1,0)),"")&amp;"")),"")&lt;&gt;"",LOWER(IFERROR(IF(TRIM(IFERROR(INDEX($A791:$Y791,MATCH(Lists!$J$4,$A$1:$Y$1,0)),"")&amp;"")="0","",TRIM(IFERROR(INDEX($A791:$Y791,MATCH(Lists!$J$4,$A$1:$Y$1,0)),"")&amp;"")),"")),IF(IFERROR(IF(TRIM(IFERROR(INDEX($A791:$Y791,MATCH(Lists!$J$5,$A$1:$Y$1,0)),"")&amp;"")="0","",TRIM(IFERROR(INDEX($A791:$Y791,MATCH(Lists!$J$5,$A$1:$Y$1,0)),"")&amp;"")),"")&lt;&gt;"",IFERROR(IF(TRIM(IFERROR(INDEX($A791:$Y791,MATCH(Lists!$J$5,$A$1:$Y$1,0)),"")&amp;"")="0","",TRIM(IFERROR(INDEX($A791:$Y791,MATCH(Lists!$J$5,$A$1:$Y$1,0)),"")&amp;"")),""),"(unknown)")))</f>
        <v/>
      </c>
      <c r="AF791" s="22">
        <f>IF(AE791="","",IF(IFERROR(IF(TRIM(IFERROR(INDEX($A791:$Y791,MATCH(Lists!$J$6,$A$1:$Y$1,0)),"")&amp;"")="0","",TRIM(IFERROR(INDEX($A791:$Y791,MATCH(Lists!$J$6,$A$1:$Y$1,0)),"")&amp;"")),"")=Lists!$J$7,1,0))</f>
        <v/>
      </c>
      <c r="AG791" s="30">
        <f>IF(AE791="","",IFERROR(IF(ISNUMBER(IFERROR(INDEX($A791:$Y791,MATCH(Lists!$J$3,$A$1:$Y$1,0)),"")),INT(IFERROR(INDEX($A791:$Y791,MATCH(Lists!$J$3,$A$1:$Y$1,0)),"")),DATE(VALUE(LEFT(IFERROR(INDEX($A791:$Y791,MATCH(Lists!$J$3,$A$1:$Y$1,0)),""),4)),VALUE(MID(IFERROR(INDEX($A791:$Y791,MATCH(Lists!$J$3,$A$1:$Y$1,0)),""),6,2)),VALUE(MID(IFERROR(INDEX($A791:$Y791,MATCH(Lists!$J$3,$A$1:$Y$1,0)),""),9,2)))),""))</f>
        <v/>
      </c>
      <c r="AH791" s="22">
        <f>IF(AE791="",0,1)</f>
        <v/>
      </c>
    </row>
    <row r="792">
      <c r="Z792" s="28" t="n"/>
      <c r="AA792" s="23" t="n"/>
      <c r="AB792" s="23" t="n"/>
      <c r="AC792" s="31" t="n"/>
      <c r="AD792" s="28" t="n"/>
      <c r="AE792" s="22">
        <f>IF(COUNTA($A792:$Y792)=0,"",IF(IFERROR(IF(TRIM(IFERROR(INDEX($A792:$Y792,MATCH(Lists!$J$4,$A$1:$Y$1,0)),"")&amp;"")="0","",TRIM(IFERROR(INDEX($A792:$Y792,MATCH(Lists!$J$4,$A$1:$Y$1,0)),"")&amp;"")),"")&lt;&gt;"",LOWER(IFERROR(IF(TRIM(IFERROR(INDEX($A792:$Y792,MATCH(Lists!$J$4,$A$1:$Y$1,0)),"")&amp;"")="0","",TRIM(IFERROR(INDEX($A792:$Y792,MATCH(Lists!$J$4,$A$1:$Y$1,0)),"")&amp;"")),"")),IF(IFERROR(IF(TRIM(IFERROR(INDEX($A792:$Y792,MATCH(Lists!$J$5,$A$1:$Y$1,0)),"")&amp;"")="0","",TRIM(IFERROR(INDEX($A792:$Y792,MATCH(Lists!$J$5,$A$1:$Y$1,0)),"")&amp;"")),"")&lt;&gt;"",IFERROR(IF(TRIM(IFERROR(INDEX($A792:$Y792,MATCH(Lists!$J$5,$A$1:$Y$1,0)),"")&amp;"")="0","",TRIM(IFERROR(INDEX($A792:$Y792,MATCH(Lists!$J$5,$A$1:$Y$1,0)),"")&amp;"")),""),"(unknown)")))</f>
        <v/>
      </c>
      <c r="AF792" s="22">
        <f>IF(AE792="","",IF(IFERROR(IF(TRIM(IFERROR(INDEX($A792:$Y792,MATCH(Lists!$J$6,$A$1:$Y$1,0)),"")&amp;"")="0","",TRIM(IFERROR(INDEX($A792:$Y792,MATCH(Lists!$J$6,$A$1:$Y$1,0)),"")&amp;"")),"")=Lists!$J$7,1,0))</f>
        <v/>
      </c>
      <c r="AG792" s="30">
        <f>IF(AE792="","",IFERROR(IF(ISNUMBER(IFERROR(INDEX($A792:$Y792,MATCH(Lists!$J$3,$A$1:$Y$1,0)),"")),INT(IFERROR(INDEX($A792:$Y792,MATCH(Lists!$J$3,$A$1:$Y$1,0)),"")),DATE(VALUE(LEFT(IFERROR(INDEX($A792:$Y792,MATCH(Lists!$J$3,$A$1:$Y$1,0)),""),4)),VALUE(MID(IFERROR(INDEX($A792:$Y792,MATCH(Lists!$J$3,$A$1:$Y$1,0)),""),6,2)),VALUE(MID(IFERROR(INDEX($A792:$Y792,MATCH(Lists!$J$3,$A$1:$Y$1,0)),""),9,2)))),""))</f>
        <v/>
      </c>
      <c r="AH792" s="22">
        <f>IF(AE792="",0,1)</f>
        <v/>
      </c>
    </row>
    <row r="793">
      <c r="Z793" s="28" t="n"/>
      <c r="AA793" s="23" t="n"/>
      <c r="AB793" s="23" t="n"/>
      <c r="AC793" s="31" t="n"/>
      <c r="AD793" s="28" t="n"/>
      <c r="AE793" s="22">
        <f>IF(COUNTA($A793:$Y793)=0,"",IF(IFERROR(IF(TRIM(IFERROR(INDEX($A793:$Y793,MATCH(Lists!$J$4,$A$1:$Y$1,0)),"")&amp;"")="0","",TRIM(IFERROR(INDEX($A793:$Y793,MATCH(Lists!$J$4,$A$1:$Y$1,0)),"")&amp;"")),"")&lt;&gt;"",LOWER(IFERROR(IF(TRIM(IFERROR(INDEX($A793:$Y793,MATCH(Lists!$J$4,$A$1:$Y$1,0)),"")&amp;"")="0","",TRIM(IFERROR(INDEX($A793:$Y793,MATCH(Lists!$J$4,$A$1:$Y$1,0)),"")&amp;"")),"")),IF(IFERROR(IF(TRIM(IFERROR(INDEX($A793:$Y793,MATCH(Lists!$J$5,$A$1:$Y$1,0)),"")&amp;"")="0","",TRIM(IFERROR(INDEX($A793:$Y793,MATCH(Lists!$J$5,$A$1:$Y$1,0)),"")&amp;"")),"")&lt;&gt;"",IFERROR(IF(TRIM(IFERROR(INDEX($A793:$Y793,MATCH(Lists!$J$5,$A$1:$Y$1,0)),"")&amp;"")="0","",TRIM(IFERROR(INDEX($A793:$Y793,MATCH(Lists!$J$5,$A$1:$Y$1,0)),"")&amp;"")),""),"(unknown)")))</f>
        <v/>
      </c>
      <c r="AF793" s="22">
        <f>IF(AE793="","",IF(IFERROR(IF(TRIM(IFERROR(INDEX($A793:$Y793,MATCH(Lists!$J$6,$A$1:$Y$1,0)),"")&amp;"")="0","",TRIM(IFERROR(INDEX($A793:$Y793,MATCH(Lists!$J$6,$A$1:$Y$1,0)),"")&amp;"")),"")=Lists!$J$7,1,0))</f>
        <v/>
      </c>
      <c r="AG793" s="30">
        <f>IF(AE793="","",IFERROR(IF(ISNUMBER(IFERROR(INDEX($A793:$Y793,MATCH(Lists!$J$3,$A$1:$Y$1,0)),"")),INT(IFERROR(INDEX($A793:$Y793,MATCH(Lists!$J$3,$A$1:$Y$1,0)),"")),DATE(VALUE(LEFT(IFERROR(INDEX($A793:$Y793,MATCH(Lists!$J$3,$A$1:$Y$1,0)),""),4)),VALUE(MID(IFERROR(INDEX($A793:$Y793,MATCH(Lists!$J$3,$A$1:$Y$1,0)),""),6,2)),VALUE(MID(IFERROR(INDEX($A793:$Y793,MATCH(Lists!$J$3,$A$1:$Y$1,0)),""),9,2)))),""))</f>
        <v/>
      </c>
      <c r="AH793" s="22">
        <f>IF(AE793="",0,1)</f>
        <v/>
      </c>
    </row>
    <row r="794">
      <c r="Z794" s="28" t="n"/>
      <c r="AA794" s="23" t="n"/>
      <c r="AB794" s="23" t="n"/>
      <c r="AC794" s="31" t="n"/>
      <c r="AD794" s="28" t="n"/>
      <c r="AE794" s="22">
        <f>IF(COUNTA($A794:$Y794)=0,"",IF(IFERROR(IF(TRIM(IFERROR(INDEX($A794:$Y794,MATCH(Lists!$J$4,$A$1:$Y$1,0)),"")&amp;"")="0","",TRIM(IFERROR(INDEX($A794:$Y794,MATCH(Lists!$J$4,$A$1:$Y$1,0)),"")&amp;"")),"")&lt;&gt;"",LOWER(IFERROR(IF(TRIM(IFERROR(INDEX($A794:$Y794,MATCH(Lists!$J$4,$A$1:$Y$1,0)),"")&amp;"")="0","",TRIM(IFERROR(INDEX($A794:$Y794,MATCH(Lists!$J$4,$A$1:$Y$1,0)),"")&amp;"")),"")),IF(IFERROR(IF(TRIM(IFERROR(INDEX($A794:$Y794,MATCH(Lists!$J$5,$A$1:$Y$1,0)),"")&amp;"")="0","",TRIM(IFERROR(INDEX($A794:$Y794,MATCH(Lists!$J$5,$A$1:$Y$1,0)),"")&amp;"")),"")&lt;&gt;"",IFERROR(IF(TRIM(IFERROR(INDEX($A794:$Y794,MATCH(Lists!$J$5,$A$1:$Y$1,0)),"")&amp;"")="0","",TRIM(IFERROR(INDEX($A794:$Y794,MATCH(Lists!$J$5,$A$1:$Y$1,0)),"")&amp;"")),""),"(unknown)")))</f>
        <v/>
      </c>
      <c r="AF794" s="22">
        <f>IF(AE794="","",IF(IFERROR(IF(TRIM(IFERROR(INDEX($A794:$Y794,MATCH(Lists!$J$6,$A$1:$Y$1,0)),"")&amp;"")="0","",TRIM(IFERROR(INDEX($A794:$Y794,MATCH(Lists!$J$6,$A$1:$Y$1,0)),"")&amp;"")),"")=Lists!$J$7,1,0))</f>
        <v/>
      </c>
      <c r="AG794" s="30">
        <f>IF(AE794="","",IFERROR(IF(ISNUMBER(IFERROR(INDEX($A794:$Y794,MATCH(Lists!$J$3,$A$1:$Y$1,0)),"")),INT(IFERROR(INDEX($A794:$Y794,MATCH(Lists!$J$3,$A$1:$Y$1,0)),"")),DATE(VALUE(LEFT(IFERROR(INDEX($A794:$Y794,MATCH(Lists!$J$3,$A$1:$Y$1,0)),""),4)),VALUE(MID(IFERROR(INDEX($A794:$Y794,MATCH(Lists!$J$3,$A$1:$Y$1,0)),""),6,2)),VALUE(MID(IFERROR(INDEX($A794:$Y794,MATCH(Lists!$J$3,$A$1:$Y$1,0)),""),9,2)))),""))</f>
        <v/>
      </c>
      <c r="AH794" s="22">
        <f>IF(AE794="",0,1)</f>
        <v/>
      </c>
    </row>
    <row r="795">
      <c r="Z795" s="28" t="n"/>
      <c r="AA795" s="23" t="n"/>
      <c r="AB795" s="23" t="n"/>
      <c r="AC795" s="31" t="n"/>
      <c r="AD795" s="28" t="n"/>
      <c r="AE795" s="22">
        <f>IF(COUNTA($A795:$Y795)=0,"",IF(IFERROR(IF(TRIM(IFERROR(INDEX($A795:$Y795,MATCH(Lists!$J$4,$A$1:$Y$1,0)),"")&amp;"")="0","",TRIM(IFERROR(INDEX($A795:$Y795,MATCH(Lists!$J$4,$A$1:$Y$1,0)),"")&amp;"")),"")&lt;&gt;"",LOWER(IFERROR(IF(TRIM(IFERROR(INDEX($A795:$Y795,MATCH(Lists!$J$4,$A$1:$Y$1,0)),"")&amp;"")="0","",TRIM(IFERROR(INDEX($A795:$Y795,MATCH(Lists!$J$4,$A$1:$Y$1,0)),"")&amp;"")),"")),IF(IFERROR(IF(TRIM(IFERROR(INDEX($A795:$Y795,MATCH(Lists!$J$5,$A$1:$Y$1,0)),"")&amp;"")="0","",TRIM(IFERROR(INDEX($A795:$Y795,MATCH(Lists!$J$5,$A$1:$Y$1,0)),"")&amp;"")),"")&lt;&gt;"",IFERROR(IF(TRIM(IFERROR(INDEX($A795:$Y795,MATCH(Lists!$J$5,$A$1:$Y$1,0)),"")&amp;"")="0","",TRIM(IFERROR(INDEX($A795:$Y795,MATCH(Lists!$J$5,$A$1:$Y$1,0)),"")&amp;"")),""),"(unknown)")))</f>
        <v/>
      </c>
      <c r="AF795" s="22">
        <f>IF(AE795="","",IF(IFERROR(IF(TRIM(IFERROR(INDEX($A795:$Y795,MATCH(Lists!$J$6,$A$1:$Y$1,0)),"")&amp;"")="0","",TRIM(IFERROR(INDEX($A795:$Y795,MATCH(Lists!$J$6,$A$1:$Y$1,0)),"")&amp;"")),"")=Lists!$J$7,1,0))</f>
        <v/>
      </c>
      <c r="AG795" s="30">
        <f>IF(AE795="","",IFERROR(IF(ISNUMBER(IFERROR(INDEX($A795:$Y795,MATCH(Lists!$J$3,$A$1:$Y$1,0)),"")),INT(IFERROR(INDEX($A795:$Y795,MATCH(Lists!$J$3,$A$1:$Y$1,0)),"")),DATE(VALUE(LEFT(IFERROR(INDEX($A795:$Y795,MATCH(Lists!$J$3,$A$1:$Y$1,0)),""),4)),VALUE(MID(IFERROR(INDEX($A795:$Y795,MATCH(Lists!$J$3,$A$1:$Y$1,0)),""),6,2)),VALUE(MID(IFERROR(INDEX($A795:$Y795,MATCH(Lists!$J$3,$A$1:$Y$1,0)),""),9,2)))),""))</f>
        <v/>
      </c>
      <c r="AH795" s="22">
        <f>IF(AE795="",0,1)</f>
        <v/>
      </c>
    </row>
    <row r="796">
      <c r="Z796" s="28" t="n"/>
      <c r="AA796" s="23" t="n"/>
      <c r="AB796" s="23" t="n"/>
      <c r="AC796" s="31" t="n"/>
      <c r="AD796" s="28" t="n"/>
      <c r="AE796" s="22">
        <f>IF(COUNTA($A796:$Y796)=0,"",IF(IFERROR(IF(TRIM(IFERROR(INDEX($A796:$Y796,MATCH(Lists!$J$4,$A$1:$Y$1,0)),"")&amp;"")="0","",TRIM(IFERROR(INDEX($A796:$Y796,MATCH(Lists!$J$4,$A$1:$Y$1,0)),"")&amp;"")),"")&lt;&gt;"",LOWER(IFERROR(IF(TRIM(IFERROR(INDEX($A796:$Y796,MATCH(Lists!$J$4,$A$1:$Y$1,0)),"")&amp;"")="0","",TRIM(IFERROR(INDEX($A796:$Y796,MATCH(Lists!$J$4,$A$1:$Y$1,0)),"")&amp;"")),"")),IF(IFERROR(IF(TRIM(IFERROR(INDEX($A796:$Y796,MATCH(Lists!$J$5,$A$1:$Y$1,0)),"")&amp;"")="0","",TRIM(IFERROR(INDEX($A796:$Y796,MATCH(Lists!$J$5,$A$1:$Y$1,0)),"")&amp;"")),"")&lt;&gt;"",IFERROR(IF(TRIM(IFERROR(INDEX($A796:$Y796,MATCH(Lists!$J$5,$A$1:$Y$1,0)),"")&amp;"")="0","",TRIM(IFERROR(INDEX($A796:$Y796,MATCH(Lists!$J$5,$A$1:$Y$1,0)),"")&amp;"")),""),"(unknown)")))</f>
        <v/>
      </c>
      <c r="AF796" s="22">
        <f>IF(AE796="","",IF(IFERROR(IF(TRIM(IFERROR(INDEX($A796:$Y796,MATCH(Lists!$J$6,$A$1:$Y$1,0)),"")&amp;"")="0","",TRIM(IFERROR(INDEX($A796:$Y796,MATCH(Lists!$J$6,$A$1:$Y$1,0)),"")&amp;"")),"")=Lists!$J$7,1,0))</f>
        <v/>
      </c>
      <c r="AG796" s="30">
        <f>IF(AE796="","",IFERROR(IF(ISNUMBER(IFERROR(INDEX($A796:$Y796,MATCH(Lists!$J$3,$A$1:$Y$1,0)),"")),INT(IFERROR(INDEX($A796:$Y796,MATCH(Lists!$J$3,$A$1:$Y$1,0)),"")),DATE(VALUE(LEFT(IFERROR(INDEX($A796:$Y796,MATCH(Lists!$J$3,$A$1:$Y$1,0)),""),4)),VALUE(MID(IFERROR(INDEX($A796:$Y796,MATCH(Lists!$J$3,$A$1:$Y$1,0)),""),6,2)),VALUE(MID(IFERROR(INDEX($A796:$Y796,MATCH(Lists!$J$3,$A$1:$Y$1,0)),""),9,2)))),""))</f>
        <v/>
      </c>
      <c r="AH796" s="22">
        <f>IF(AE796="",0,1)</f>
        <v/>
      </c>
    </row>
    <row r="797">
      <c r="Z797" s="28" t="n"/>
      <c r="AA797" s="23" t="n"/>
      <c r="AB797" s="23" t="n"/>
      <c r="AC797" s="31" t="n"/>
      <c r="AD797" s="28" t="n"/>
      <c r="AE797" s="22">
        <f>IF(COUNTA($A797:$Y797)=0,"",IF(IFERROR(IF(TRIM(IFERROR(INDEX($A797:$Y797,MATCH(Lists!$J$4,$A$1:$Y$1,0)),"")&amp;"")="0","",TRIM(IFERROR(INDEX($A797:$Y797,MATCH(Lists!$J$4,$A$1:$Y$1,0)),"")&amp;"")),"")&lt;&gt;"",LOWER(IFERROR(IF(TRIM(IFERROR(INDEX($A797:$Y797,MATCH(Lists!$J$4,$A$1:$Y$1,0)),"")&amp;"")="0","",TRIM(IFERROR(INDEX($A797:$Y797,MATCH(Lists!$J$4,$A$1:$Y$1,0)),"")&amp;"")),"")),IF(IFERROR(IF(TRIM(IFERROR(INDEX($A797:$Y797,MATCH(Lists!$J$5,$A$1:$Y$1,0)),"")&amp;"")="0","",TRIM(IFERROR(INDEX($A797:$Y797,MATCH(Lists!$J$5,$A$1:$Y$1,0)),"")&amp;"")),"")&lt;&gt;"",IFERROR(IF(TRIM(IFERROR(INDEX($A797:$Y797,MATCH(Lists!$J$5,$A$1:$Y$1,0)),"")&amp;"")="0","",TRIM(IFERROR(INDEX($A797:$Y797,MATCH(Lists!$J$5,$A$1:$Y$1,0)),"")&amp;"")),""),"(unknown)")))</f>
        <v/>
      </c>
      <c r="AF797" s="22">
        <f>IF(AE797="","",IF(IFERROR(IF(TRIM(IFERROR(INDEX($A797:$Y797,MATCH(Lists!$J$6,$A$1:$Y$1,0)),"")&amp;"")="0","",TRIM(IFERROR(INDEX($A797:$Y797,MATCH(Lists!$J$6,$A$1:$Y$1,0)),"")&amp;"")),"")=Lists!$J$7,1,0))</f>
        <v/>
      </c>
      <c r="AG797" s="30">
        <f>IF(AE797="","",IFERROR(IF(ISNUMBER(IFERROR(INDEX($A797:$Y797,MATCH(Lists!$J$3,$A$1:$Y$1,0)),"")),INT(IFERROR(INDEX($A797:$Y797,MATCH(Lists!$J$3,$A$1:$Y$1,0)),"")),DATE(VALUE(LEFT(IFERROR(INDEX($A797:$Y797,MATCH(Lists!$J$3,$A$1:$Y$1,0)),""),4)),VALUE(MID(IFERROR(INDEX($A797:$Y797,MATCH(Lists!$J$3,$A$1:$Y$1,0)),""),6,2)),VALUE(MID(IFERROR(INDEX($A797:$Y797,MATCH(Lists!$J$3,$A$1:$Y$1,0)),""),9,2)))),""))</f>
        <v/>
      </c>
      <c r="AH797" s="22">
        <f>IF(AE797="",0,1)</f>
        <v/>
      </c>
    </row>
    <row r="798">
      <c r="Z798" s="28" t="n"/>
      <c r="AA798" s="23" t="n"/>
      <c r="AB798" s="23" t="n"/>
      <c r="AC798" s="31" t="n"/>
      <c r="AD798" s="28" t="n"/>
      <c r="AE798" s="22">
        <f>IF(COUNTA($A798:$Y798)=0,"",IF(IFERROR(IF(TRIM(IFERROR(INDEX($A798:$Y798,MATCH(Lists!$J$4,$A$1:$Y$1,0)),"")&amp;"")="0","",TRIM(IFERROR(INDEX($A798:$Y798,MATCH(Lists!$J$4,$A$1:$Y$1,0)),"")&amp;"")),"")&lt;&gt;"",LOWER(IFERROR(IF(TRIM(IFERROR(INDEX($A798:$Y798,MATCH(Lists!$J$4,$A$1:$Y$1,0)),"")&amp;"")="0","",TRIM(IFERROR(INDEX($A798:$Y798,MATCH(Lists!$J$4,$A$1:$Y$1,0)),"")&amp;"")),"")),IF(IFERROR(IF(TRIM(IFERROR(INDEX($A798:$Y798,MATCH(Lists!$J$5,$A$1:$Y$1,0)),"")&amp;"")="0","",TRIM(IFERROR(INDEX($A798:$Y798,MATCH(Lists!$J$5,$A$1:$Y$1,0)),"")&amp;"")),"")&lt;&gt;"",IFERROR(IF(TRIM(IFERROR(INDEX($A798:$Y798,MATCH(Lists!$J$5,$A$1:$Y$1,0)),"")&amp;"")="0","",TRIM(IFERROR(INDEX($A798:$Y798,MATCH(Lists!$J$5,$A$1:$Y$1,0)),"")&amp;"")),""),"(unknown)")))</f>
        <v/>
      </c>
      <c r="AF798" s="22">
        <f>IF(AE798="","",IF(IFERROR(IF(TRIM(IFERROR(INDEX($A798:$Y798,MATCH(Lists!$J$6,$A$1:$Y$1,0)),"")&amp;"")="0","",TRIM(IFERROR(INDEX($A798:$Y798,MATCH(Lists!$J$6,$A$1:$Y$1,0)),"")&amp;"")),"")=Lists!$J$7,1,0))</f>
        <v/>
      </c>
      <c r="AG798" s="30">
        <f>IF(AE798="","",IFERROR(IF(ISNUMBER(IFERROR(INDEX($A798:$Y798,MATCH(Lists!$J$3,$A$1:$Y$1,0)),"")),INT(IFERROR(INDEX($A798:$Y798,MATCH(Lists!$J$3,$A$1:$Y$1,0)),"")),DATE(VALUE(LEFT(IFERROR(INDEX($A798:$Y798,MATCH(Lists!$J$3,$A$1:$Y$1,0)),""),4)),VALUE(MID(IFERROR(INDEX($A798:$Y798,MATCH(Lists!$J$3,$A$1:$Y$1,0)),""),6,2)),VALUE(MID(IFERROR(INDEX($A798:$Y798,MATCH(Lists!$J$3,$A$1:$Y$1,0)),""),9,2)))),""))</f>
        <v/>
      </c>
      <c r="AH798" s="22">
        <f>IF(AE798="",0,1)</f>
        <v/>
      </c>
    </row>
    <row r="799">
      <c r="Z799" s="28" t="n"/>
      <c r="AA799" s="23" t="n"/>
      <c r="AB799" s="23" t="n"/>
      <c r="AC799" s="31" t="n"/>
      <c r="AD799" s="28" t="n"/>
      <c r="AE799" s="22">
        <f>IF(COUNTA($A799:$Y799)=0,"",IF(IFERROR(IF(TRIM(IFERROR(INDEX($A799:$Y799,MATCH(Lists!$J$4,$A$1:$Y$1,0)),"")&amp;"")="0","",TRIM(IFERROR(INDEX($A799:$Y799,MATCH(Lists!$J$4,$A$1:$Y$1,0)),"")&amp;"")),"")&lt;&gt;"",LOWER(IFERROR(IF(TRIM(IFERROR(INDEX($A799:$Y799,MATCH(Lists!$J$4,$A$1:$Y$1,0)),"")&amp;"")="0","",TRIM(IFERROR(INDEX($A799:$Y799,MATCH(Lists!$J$4,$A$1:$Y$1,0)),"")&amp;"")),"")),IF(IFERROR(IF(TRIM(IFERROR(INDEX($A799:$Y799,MATCH(Lists!$J$5,$A$1:$Y$1,0)),"")&amp;"")="0","",TRIM(IFERROR(INDEX($A799:$Y799,MATCH(Lists!$J$5,$A$1:$Y$1,0)),"")&amp;"")),"")&lt;&gt;"",IFERROR(IF(TRIM(IFERROR(INDEX($A799:$Y799,MATCH(Lists!$J$5,$A$1:$Y$1,0)),"")&amp;"")="0","",TRIM(IFERROR(INDEX($A799:$Y799,MATCH(Lists!$J$5,$A$1:$Y$1,0)),"")&amp;"")),""),"(unknown)")))</f>
        <v/>
      </c>
      <c r="AF799" s="22">
        <f>IF(AE799="","",IF(IFERROR(IF(TRIM(IFERROR(INDEX($A799:$Y799,MATCH(Lists!$J$6,$A$1:$Y$1,0)),"")&amp;"")="0","",TRIM(IFERROR(INDEX($A799:$Y799,MATCH(Lists!$J$6,$A$1:$Y$1,0)),"")&amp;"")),"")=Lists!$J$7,1,0))</f>
        <v/>
      </c>
      <c r="AG799" s="30">
        <f>IF(AE799="","",IFERROR(IF(ISNUMBER(IFERROR(INDEX($A799:$Y799,MATCH(Lists!$J$3,$A$1:$Y$1,0)),"")),INT(IFERROR(INDEX($A799:$Y799,MATCH(Lists!$J$3,$A$1:$Y$1,0)),"")),DATE(VALUE(LEFT(IFERROR(INDEX($A799:$Y799,MATCH(Lists!$J$3,$A$1:$Y$1,0)),""),4)),VALUE(MID(IFERROR(INDEX($A799:$Y799,MATCH(Lists!$J$3,$A$1:$Y$1,0)),""),6,2)),VALUE(MID(IFERROR(INDEX($A799:$Y799,MATCH(Lists!$J$3,$A$1:$Y$1,0)),""),9,2)))),""))</f>
        <v/>
      </c>
      <c r="AH799" s="22">
        <f>IF(AE799="",0,1)</f>
        <v/>
      </c>
    </row>
    <row r="800">
      <c r="Z800" s="28" t="n"/>
      <c r="AA800" s="23" t="n"/>
      <c r="AB800" s="23" t="n"/>
      <c r="AC800" s="31" t="n"/>
      <c r="AD800" s="28" t="n"/>
      <c r="AE800" s="22">
        <f>IF(COUNTA($A800:$Y800)=0,"",IF(IFERROR(IF(TRIM(IFERROR(INDEX($A800:$Y800,MATCH(Lists!$J$4,$A$1:$Y$1,0)),"")&amp;"")="0","",TRIM(IFERROR(INDEX($A800:$Y800,MATCH(Lists!$J$4,$A$1:$Y$1,0)),"")&amp;"")),"")&lt;&gt;"",LOWER(IFERROR(IF(TRIM(IFERROR(INDEX($A800:$Y800,MATCH(Lists!$J$4,$A$1:$Y$1,0)),"")&amp;"")="0","",TRIM(IFERROR(INDEX($A800:$Y800,MATCH(Lists!$J$4,$A$1:$Y$1,0)),"")&amp;"")),"")),IF(IFERROR(IF(TRIM(IFERROR(INDEX($A800:$Y800,MATCH(Lists!$J$5,$A$1:$Y$1,0)),"")&amp;"")="0","",TRIM(IFERROR(INDEX($A800:$Y800,MATCH(Lists!$J$5,$A$1:$Y$1,0)),"")&amp;"")),"")&lt;&gt;"",IFERROR(IF(TRIM(IFERROR(INDEX($A800:$Y800,MATCH(Lists!$J$5,$A$1:$Y$1,0)),"")&amp;"")="0","",TRIM(IFERROR(INDEX($A800:$Y800,MATCH(Lists!$J$5,$A$1:$Y$1,0)),"")&amp;"")),""),"(unknown)")))</f>
        <v/>
      </c>
      <c r="AF800" s="22">
        <f>IF(AE800="","",IF(IFERROR(IF(TRIM(IFERROR(INDEX($A800:$Y800,MATCH(Lists!$J$6,$A$1:$Y$1,0)),"")&amp;"")="0","",TRIM(IFERROR(INDEX($A800:$Y800,MATCH(Lists!$J$6,$A$1:$Y$1,0)),"")&amp;"")),"")=Lists!$J$7,1,0))</f>
        <v/>
      </c>
      <c r="AG800" s="30">
        <f>IF(AE800="","",IFERROR(IF(ISNUMBER(IFERROR(INDEX($A800:$Y800,MATCH(Lists!$J$3,$A$1:$Y$1,0)),"")),INT(IFERROR(INDEX($A800:$Y800,MATCH(Lists!$J$3,$A$1:$Y$1,0)),"")),DATE(VALUE(LEFT(IFERROR(INDEX($A800:$Y800,MATCH(Lists!$J$3,$A$1:$Y$1,0)),""),4)),VALUE(MID(IFERROR(INDEX($A800:$Y800,MATCH(Lists!$J$3,$A$1:$Y$1,0)),""),6,2)),VALUE(MID(IFERROR(INDEX($A800:$Y800,MATCH(Lists!$J$3,$A$1:$Y$1,0)),""),9,2)))),""))</f>
        <v/>
      </c>
      <c r="AH800" s="22">
        <f>IF(AE800="",0,1)</f>
        <v/>
      </c>
    </row>
    <row r="801">
      <c r="Z801" s="28" t="n"/>
      <c r="AA801" s="23" t="n"/>
      <c r="AB801" s="23" t="n"/>
      <c r="AC801" s="31" t="n"/>
      <c r="AD801" s="28" t="n"/>
      <c r="AE801" s="22">
        <f>IF(COUNTA($A801:$Y801)=0,"",IF(IFERROR(IF(TRIM(IFERROR(INDEX($A801:$Y801,MATCH(Lists!$J$4,$A$1:$Y$1,0)),"")&amp;"")="0","",TRIM(IFERROR(INDEX($A801:$Y801,MATCH(Lists!$J$4,$A$1:$Y$1,0)),"")&amp;"")),"")&lt;&gt;"",LOWER(IFERROR(IF(TRIM(IFERROR(INDEX($A801:$Y801,MATCH(Lists!$J$4,$A$1:$Y$1,0)),"")&amp;"")="0","",TRIM(IFERROR(INDEX($A801:$Y801,MATCH(Lists!$J$4,$A$1:$Y$1,0)),"")&amp;"")),"")),IF(IFERROR(IF(TRIM(IFERROR(INDEX($A801:$Y801,MATCH(Lists!$J$5,$A$1:$Y$1,0)),"")&amp;"")="0","",TRIM(IFERROR(INDEX($A801:$Y801,MATCH(Lists!$J$5,$A$1:$Y$1,0)),"")&amp;"")),"")&lt;&gt;"",IFERROR(IF(TRIM(IFERROR(INDEX($A801:$Y801,MATCH(Lists!$J$5,$A$1:$Y$1,0)),"")&amp;"")="0","",TRIM(IFERROR(INDEX($A801:$Y801,MATCH(Lists!$J$5,$A$1:$Y$1,0)),"")&amp;"")),""),"(unknown)")))</f>
        <v/>
      </c>
      <c r="AF801" s="22">
        <f>IF(AE801="","",IF(IFERROR(IF(TRIM(IFERROR(INDEX($A801:$Y801,MATCH(Lists!$J$6,$A$1:$Y$1,0)),"")&amp;"")="0","",TRIM(IFERROR(INDEX($A801:$Y801,MATCH(Lists!$J$6,$A$1:$Y$1,0)),"")&amp;"")),"")=Lists!$J$7,1,0))</f>
        <v/>
      </c>
      <c r="AG801" s="30">
        <f>IF(AE801="","",IFERROR(IF(ISNUMBER(IFERROR(INDEX($A801:$Y801,MATCH(Lists!$J$3,$A$1:$Y$1,0)),"")),INT(IFERROR(INDEX($A801:$Y801,MATCH(Lists!$J$3,$A$1:$Y$1,0)),"")),DATE(VALUE(LEFT(IFERROR(INDEX($A801:$Y801,MATCH(Lists!$J$3,$A$1:$Y$1,0)),""),4)),VALUE(MID(IFERROR(INDEX($A801:$Y801,MATCH(Lists!$J$3,$A$1:$Y$1,0)),""),6,2)),VALUE(MID(IFERROR(INDEX($A801:$Y801,MATCH(Lists!$J$3,$A$1:$Y$1,0)),""),9,2)))),""))</f>
        <v/>
      </c>
      <c r="AH801" s="22">
        <f>IF(AE801="",0,1)</f>
        <v/>
      </c>
    </row>
    <row r="802">
      <c r="Z802" s="28" t="n"/>
      <c r="AA802" s="23" t="n"/>
      <c r="AB802" s="23" t="n"/>
      <c r="AC802" s="31" t="n"/>
      <c r="AD802" s="28" t="n"/>
      <c r="AE802" s="22">
        <f>IF(COUNTA($A802:$Y802)=0,"",IF(IFERROR(IF(TRIM(IFERROR(INDEX($A802:$Y802,MATCH(Lists!$J$4,$A$1:$Y$1,0)),"")&amp;"")="0","",TRIM(IFERROR(INDEX($A802:$Y802,MATCH(Lists!$J$4,$A$1:$Y$1,0)),"")&amp;"")),"")&lt;&gt;"",LOWER(IFERROR(IF(TRIM(IFERROR(INDEX($A802:$Y802,MATCH(Lists!$J$4,$A$1:$Y$1,0)),"")&amp;"")="0","",TRIM(IFERROR(INDEX($A802:$Y802,MATCH(Lists!$J$4,$A$1:$Y$1,0)),"")&amp;"")),"")),IF(IFERROR(IF(TRIM(IFERROR(INDEX($A802:$Y802,MATCH(Lists!$J$5,$A$1:$Y$1,0)),"")&amp;"")="0","",TRIM(IFERROR(INDEX($A802:$Y802,MATCH(Lists!$J$5,$A$1:$Y$1,0)),"")&amp;"")),"")&lt;&gt;"",IFERROR(IF(TRIM(IFERROR(INDEX($A802:$Y802,MATCH(Lists!$J$5,$A$1:$Y$1,0)),"")&amp;"")="0","",TRIM(IFERROR(INDEX($A802:$Y802,MATCH(Lists!$J$5,$A$1:$Y$1,0)),"")&amp;"")),""),"(unknown)")))</f>
        <v/>
      </c>
      <c r="AF802" s="22">
        <f>IF(AE802="","",IF(IFERROR(IF(TRIM(IFERROR(INDEX($A802:$Y802,MATCH(Lists!$J$6,$A$1:$Y$1,0)),"")&amp;"")="0","",TRIM(IFERROR(INDEX($A802:$Y802,MATCH(Lists!$J$6,$A$1:$Y$1,0)),"")&amp;"")),"")=Lists!$J$7,1,0))</f>
        <v/>
      </c>
      <c r="AG802" s="30">
        <f>IF(AE802="","",IFERROR(IF(ISNUMBER(IFERROR(INDEX($A802:$Y802,MATCH(Lists!$J$3,$A$1:$Y$1,0)),"")),INT(IFERROR(INDEX($A802:$Y802,MATCH(Lists!$J$3,$A$1:$Y$1,0)),"")),DATE(VALUE(LEFT(IFERROR(INDEX($A802:$Y802,MATCH(Lists!$J$3,$A$1:$Y$1,0)),""),4)),VALUE(MID(IFERROR(INDEX($A802:$Y802,MATCH(Lists!$J$3,$A$1:$Y$1,0)),""),6,2)),VALUE(MID(IFERROR(INDEX($A802:$Y802,MATCH(Lists!$J$3,$A$1:$Y$1,0)),""),9,2)))),""))</f>
        <v/>
      </c>
      <c r="AH802" s="22">
        <f>IF(AE802="",0,1)</f>
        <v/>
      </c>
    </row>
    <row r="803">
      <c r="Z803" s="28" t="n"/>
      <c r="AA803" s="23" t="n"/>
      <c r="AB803" s="23" t="n"/>
      <c r="AC803" s="31" t="n"/>
      <c r="AD803" s="28" t="n"/>
      <c r="AE803" s="22">
        <f>IF(COUNTA($A803:$Y803)=0,"",IF(IFERROR(IF(TRIM(IFERROR(INDEX($A803:$Y803,MATCH(Lists!$J$4,$A$1:$Y$1,0)),"")&amp;"")="0","",TRIM(IFERROR(INDEX($A803:$Y803,MATCH(Lists!$J$4,$A$1:$Y$1,0)),"")&amp;"")),"")&lt;&gt;"",LOWER(IFERROR(IF(TRIM(IFERROR(INDEX($A803:$Y803,MATCH(Lists!$J$4,$A$1:$Y$1,0)),"")&amp;"")="0","",TRIM(IFERROR(INDEX($A803:$Y803,MATCH(Lists!$J$4,$A$1:$Y$1,0)),"")&amp;"")),"")),IF(IFERROR(IF(TRIM(IFERROR(INDEX($A803:$Y803,MATCH(Lists!$J$5,$A$1:$Y$1,0)),"")&amp;"")="0","",TRIM(IFERROR(INDEX($A803:$Y803,MATCH(Lists!$J$5,$A$1:$Y$1,0)),"")&amp;"")),"")&lt;&gt;"",IFERROR(IF(TRIM(IFERROR(INDEX($A803:$Y803,MATCH(Lists!$J$5,$A$1:$Y$1,0)),"")&amp;"")="0","",TRIM(IFERROR(INDEX($A803:$Y803,MATCH(Lists!$J$5,$A$1:$Y$1,0)),"")&amp;"")),""),"(unknown)")))</f>
        <v/>
      </c>
      <c r="AF803" s="22">
        <f>IF(AE803="","",IF(IFERROR(IF(TRIM(IFERROR(INDEX($A803:$Y803,MATCH(Lists!$J$6,$A$1:$Y$1,0)),"")&amp;"")="0","",TRIM(IFERROR(INDEX($A803:$Y803,MATCH(Lists!$J$6,$A$1:$Y$1,0)),"")&amp;"")),"")=Lists!$J$7,1,0))</f>
        <v/>
      </c>
      <c r="AG803" s="30">
        <f>IF(AE803="","",IFERROR(IF(ISNUMBER(IFERROR(INDEX($A803:$Y803,MATCH(Lists!$J$3,$A$1:$Y$1,0)),"")),INT(IFERROR(INDEX($A803:$Y803,MATCH(Lists!$J$3,$A$1:$Y$1,0)),"")),DATE(VALUE(LEFT(IFERROR(INDEX($A803:$Y803,MATCH(Lists!$J$3,$A$1:$Y$1,0)),""),4)),VALUE(MID(IFERROR(INDEX($A803:$Y803,MATCH(Lists!$J$3,$A$1:$Y$1,0)),""),6,2)),VALUE(MID(IFERROR(INDEX($A803:$Y803,MATCH(Lists!$J$3,$A$1:$Y$1,0)),""),9,2)))),""))</f>
        <v/>
      </c>
      <c r="AH803" s="22">
        <f>IF(AE803="",0,1)</f>
        <v/>
      </c>
    </row>
    <row r="804">
      <c r="Z804" s="28" t="n"/>
      <c r="AA804" s="23" t="n"/>
      <c r="AB804" s="23" t="n"/>
      <c r="AC804" s="31" t="n"/>
      <c r="AD804" s="28" t="n"/>
      <c r="AE804" s="22">
        <f>IF(COUNTA($A804:$Y804)=0,"",IF(IFERROR(IF(TRIM(IFERROR(INDEX($A804:$Y804,MATCH(Lists!$J$4,$A$1:$Y$1,0)),"")&amp;"")="0","",TRIM(IFERROR(INDEX($A804:$Y804,MATCH(Lists!$J$4,$A$1:$Y$1,0)),"")&amp;"")),"")&lt;&gt;"",LOWER(IFERROR(IF(TRIM(IFERROR(INDEX($A804:$Y804,MATCH(Lists!$J$4,$A$1:$Y$1,0)),"")&amp;"")="0","",TRIM(IFERROR(INDEX($A804:$Y804,MATCH(Lists!$J$4,$A$1:$Y$1,0)),"")&amp;"")),"")),IF(IFERROR(IF(TRIM(IFERROR(INDEX($A804:$Y804,MATCH(Lists!$J$5,$A$1:$Y$1,0)),"")&amp;"")="0","",TRIM(IFERROR(INDEX($A804:$Y804,MATCH(Lists!$J$5,$A$1:$Y$1,0)),"")&amp;"")),"")&lt;&gt;"",IFERROR(IF(TRIM(IFERROR(INDEX($A804:$Y804,MATCH(Lists!$J$5,$A$1:$Y$1,0)),"")&amp;"")="0","",TRIM(IFERROR(INDEX($A804:$Y804,MATCH(Lists!$J$5,$A$1:$Y$1,0)),"")&amp;"")),""),"(unknown)")))</f>
        <v/>
      </c>
      <c r="AF804" s="22">
        <f>IF(AE804="","",IF(IFERROR(IF(TRIM(IFERROR(INDEX($A804:$Y804,MATCH(Lists!$J$6,$A$1:$Y$1,0)),"")&amp;"")="0","",TRIM(IFERROR(INDEX($A804:$Y804,MATCH(Lists!$J$6,$A$1:$Y$1,0)),"")&amp;"")),"")=Lists!$J$7,1,0))</f>
        <v/>
      </c>
      <c r="AG804" s="30">
        <f>IF(AE804="","",IFERROR(IF(ISNUMBER(IFERROR(INDEX($A804:$Y804,MATCH(Lists!$J$3,$A$1:$Y$1,0)),"")),INT(IFERROR(INDEX($A804:$Y804,MATCH(Lists!$J$3,$A$1:$Y$1,0)),"")),DATE(VALUE(LEFT(IFERROR(INDEX($A804:$Y804,MATCH(Lists!$J$3,$A$1:$Y$1,0)),""),4)),VALUE(MID(IFERROR(INDEX($A804:$Y804,MATCH(Lists!$J$3,$A$1:$Y$1,0)),""),6,2)),VALUE(MID(IFERROR(INDEX($A804:$Y804,MATCH(Lists!$J$3,$A$1:$Y$1,0)),""),9,2)))),""))</f>
        <v/>
      </c>
      <c r="AH804" s="22">
        <f>IF(AE804="",0,1)</f>
        <v/>
      </c>
    </row>
    <row r="805">
      <c r="Z805" s="28" t="n"/>
      <c r="AA805" s="23" t="n"/>
      <c r="AB805" s="23" t="n"/>
      <c r="AC805" s="31" t="n"/>
      <c r="AD805" s="28" t="n"/>
      <c r="AE805" s="22">
        <f>IF(COUNTA($A805:$Y805)=0,"",IF(IFERROR(IF(TRIM(IFERROR(INDEX($A805:$Y805,MATCH(Lists!$J$4,$A$1:$Y$1,0)),"")&amp;"")="0","",TRIM(IFERROR(INDEX($A805:$Y805,MATCH(Lists!$J$4,$A$1:$Y$1,0)),"")&amp;"")),"")&lt;&gt;"",LOWER(IFERROR(IF(TRIM(IFERROR(INDEX($A805:$Y805,MATCH(Lists!$J$4,$A$1:$Y$1,0)),"")&amp;"")="0","",TRIM(IFERROR(INDEX($A805:$Y805,MATCH(Lists!$J$4,$A$1:$Y$1,0)),"")&amp;"")),"")),IF(IFERROR(IF(TRIM(IFERROR(INDEX($A805:$Y805,MATCH(Lists!$J$5,$A$1:$Y$1,0)),"")&amp;"")="0","",TRIM(IFERROR(INDEX($A805:$Y805,MATCH(Lists!$J$5,$A$1:$Y$1,0)),"")&amp;"")),"")&lt;&gt;"",IFERROR(IF(TRIM(IFERROR(INDEX($A805:$Y805,MATCH(Lists!$J$5,$A$1:$Y$1,0)),"")&amp;"")="0","",TRIM(IFERROR(INDEX($A805:$Y805,MATCH(Lists!$J$5,$A$1:$Y$1,0)),"")&amp;"")),""),"(unknown)")))</f>
        <v/>
      </c>
      <c r="AF805" s="22">
        <f>IF(AE805="","",IF(IFERROR(IF(TRIM(IFERROR(INDEX($A805:$Y805,MATCH(Lists!$J$6,$A$1:$Y$1,0)),"")&amp;"")="0","",TRIM(IFERROR(INDEX($A805:$Y805,MATCH(Lists!$J$6,$A$1:$Y$1,0)),"")&amp;"")),"")=Lists!$J$7,1,0))</f>
        <v/>
      </c>
      <c r="AG805" s="30">
        <f>IF(AE805="","",IFERROR(IF(ISNUMBER(IFERROR(INDEX($A805:$Y805,MATCH(Lists!$J$3,$A$1:$Y$1,0)),"")),INT(IFERROR(INDEX($A805:$Y805,MATCH(Lists!$J$3,$A$1:$Y$1,0)),"")),DATE(VALUE(LEFT(IFERROR(INDEX($A805:$Y805,MATCH(Lists!$J$3,$A$1:$Y$1,0)),""),4)),VALUE(MID(IFERROR(INDEX($A805:$Y805,MATCH(Lists!$J$3,$A$1:$Y$1,0)),""),6,2)),VALUE(MID(IFERROR(INDEX($A805:$Y805,MATCH(Lists!$J$3,$A$1:$Y$1,0)),""),9,2)))),""))</f>
        <v/>
      </c>
      <c r="AH805" s="22">
        <f>IF(AE805="",0,1)</f>
        <v/>
      </c>
    </row>
    <row r="806">
      <c r="Z806" s="28" t="n"/>
      <c r="AA806" s="23" t="n"/>
      <c r="AB806" s="23" t="n"/>
      <c r="AC806" s="31" t="n"/>
      <c r="AD806" s="28" t="n"/>
      <c r="AE806" s="22">
        <f>IF(COUNTA($A806:$Y806)=0,"",IF(IFERROR(IF(TRIM(IFERROR(INDEX($A806:$Y806,MATCH(Lists!$J$4,$A$1:$Y$1,0)),"")&amp;"")="0","",TRIM(IFERROR(INDEX($A806:$Y806,MATCH(Lists!$J$4,$A$1:$Y$1,0)),"")&amp;"")),"")&lt;&gt;"",LOWER(IFERROR(IF(TRIM(IFERROR(INDEX($A806:$Y806,MATCH(Lists!$J$4,$A$1:$Y$1,0)),"")&amp;"")="0","",TRIM(IFERROR(INDEX($A806:$Y806,MATCH(Lists!$J$4,$A$1:$Y$1,0)),"")&amp;"")),"")),IF(IFERROR(IF(TRIM(IFERROR(INDEX($A806:$Y806,MATCH(Lists!$J$5,$A$1:$Y$1,0)),"")&amp;"")="0","",TRIM(IFERROR(INDEX($A806:$Y806,MATCH(Lists!$J$5,$A$1:$Y$1,0)),"")&amp;"")),"")&lt;&gt;"",IFERROR(IF(TRIM(IFERROR(INDEX($A806:$Y806,MATCH(Lists!$J$5,$A$1:$Y$1,0)),"")&amp;"")="0","",TRIM(IFERROR(INDEX($A806:$Y806,MATCH(Lists!$J$5,$A$1:$Y$1,0)),"")&amp;"")),""),"(unknown)")))</f>
        <v/>
      </c>
      <c r="AF806" s="22">
        <f>IF(AE806="","",IF(IFERROR(IF(TRIM(IFERROR(INDEX($A806:$Y806,MATCH(Lists!$J$6,$A$1:$Y$1,0)),"")&amp;"")="0","",TRIM(IFERROR(INDEX($A806:$Y806,MATCH(Lists!$J$6,$A$1:$Y$1,0)),"")&amp;"")),"")=Lists!$J$7,1,0))</f>
        <v/>
      </c>
      <c r="AG806" s="30">
        <f>IF(AE806="","",IFERROR(IF(ISNUMBER(IFERROR(INDEX($A806:$Y806,MATCH(Lists!$J$3,$A$1:$Y$1,0)),"")),INT(IFERROR(INDEX($A806:$Y806,MATCH(Lists!$J$3,$A$1:$Y$1,0)),"")),DATE(VALUE(LEFT(IFERROR(INDEX($A806:$Y806,MATCH(Lists!$J$3,$A$1:$Y$1,0)),""),4)),VALUE(MID(IFERROR(INDEX($A806:$Y806,MATCH(Lists!$J$3,$A$1:$Y$1,0)),""),6,2)),VALUE(MID(IFERROR(INDEX($A806:$Y806,MATCH(Lists!$J$3,$A$1:$Y$1,0)),""),9,2)))),""))</f>
        <v/>
      </c>
      <c r="AH806" s="22">
        <f>IF(AE806="",0,1)</f>
        <v/>
      </c>
    </row>
    <row r="807">
      <c r="Z807" s="28" t="n"/>
      <c r="AA807" s="23" t="n"/>
      <c r="AB807" s="23" t="n"/>
      <c r="AC807" s="31" t="n"/>
      <c r="AD807" s="28" t="n"/>
      <c r="AE807" s="22">
        <f>IF(COUNTA($A807:$Y807)=0,"",IF(IFERROR(IF(TRIM(IFERROR(INDEX($A807:$Y807,MATCH(Lists!$J$4,$A$1:$Y$1,0)),"")&amp;"")="0","",TRIM(IFERROR(INDEX($A807:$Y807,MATCH(Lists!$J$4,$A$1:$Y$1,0)),"")&amp;"")),"")&lt;&gt;"",LOWER(IFERROR(IF(TRIM(IFERROR(INDEX($A807:$Y807,MATCH(Lists!$J$4,$A$1:$Y$1,0)),"")&amp;"")="0","",TRIM(IFERROR(INDEX($A807:$Y807,MATCH(Lists!$J$4,$A$1:$Y$1,0)),"")&amp;"")),"")),IF(IFERROR(IF(TRIM(IFERROR(INDEX($A807:$Y807,MATCH(Lists!$J$5,$A$1:$Y$1,0)),"")&amp;"")="0","",TRIM(IFERROR(INDEX($A807:$Y807,MATCH(Lists!$J$5,$A$1:$Y$1,0)),"")&amp;"")),"")&lt;&gt;"",IFERROR(IF(TRIM(IFERROR(INDEX($A807:$Y807,MATCH(Lists!$J$5,$A$1:$Y$1,0)),"")&amp;"")="0","",TRIM(IFERROR(INDEX($A807:$Y807,MATCH(Lists!$J$5,$A$1:$Y$1,0)),"")&amp;"")),""),"(unknown)")))</f>
        <v/>
      </c>
      <c r="AF807" s="22">
        <f>IF(AE807="","",IF(IFERROR(IF(TRIM(IFERROR(INDEX($A807:$Y807,MATCH(Lists!$J$6,$A$1:$Y$1,0)),"")&amp;"")="0","",TRIM(IFERROR(INDEX($A807:$Y807,MATCH(Lists!$J$6,$A$1:$Y$1,0)),"")&amp;"")),"")=Lists!$J$7,1,0))</f>
        <v/>
      </c>
      <c r="AG807" s="30">
        <f>IF(AE807="","",IFERROR(IF(ISNUMBER(IFERROR(INDEX($A807:$Y807,MATCH(Lists!$J$3,$A$1:$Y$1,0)),"")),INT(IFERROR(INDEX($A807:$Y807,MATCH(Lists!$J$3,$A$1:$Y$1,0)),"")),DATE(VALUE(LEFT(IFERROR(INDEX($A807:$Y807,MATCH(Lists!$J$3,$A$1:$Y$1,0)),""),4)),VALUE(MID(IFERROR(INDEX($A807:$Y807,MATCH(Lists!$J$3,$A$1:$Y$1,0)),""),6,2)),VALUE(MID(IFERROR(INDEX($A807:$Y807,MATCH(Lists!$J$3,$A$1:$Y$1,0)),""),9,2)))),""))</f>
        <v/>
      </c>
      <c r="AH807" s="22">
        <f>IF(AE807="",0,1)</f>
        <v/>
      </c>
    </row>
    <row r="808">
      <c r="Z808" s="28" t="n"/>
      <c r="AA808" s="23" t="n"/>
      <c r="AB808" s="23" t="n"/>
      <c r="AC808" s="31" t="n"/>
      <c r="AD808" s="28" t="n"/>
      <c r="AE808" s="22">
        <f>IF(COUNTA($A808:$Y808)=0,"",IF(IFERROR(IF(TRIM(IFERROR(INDEX($A808:$Y808,MATCH(Lists!$J$4,$A$1:$Y$1,0)),"")&amp;"")="0","",TRIM(IFERROR(INDEX($A808:$Y808,MATCH(Lists!$J$4,$A$1:$Y$1,0)),"")&amp;"")),"")&lt;&gt;"",LOWER(IFERROR(IF(TRIM(IFERROR(INDEX($A808:$Y808,MATCH(Lists!$J$4,$A$1:$Y$1,0)),"")&amp;"")="0","",TRIM(IFERROR(INDEX($A808:$Y808,MATCH(Lists!$J$4,$A$1:$Y$1,0)),"")&amp;"")),"")),IF(IFERROR(IF(TRIM(IFERROR(INDEX($A808:$Y808,MATCH(Lists!$J$5,$A$1:$Y$1,0)),"")&amp;"")="0","",TRIM(IFERROR(INDEX($A808:$Y808,MATCH(Lists!$J$5,$A$1:$Y$1,0)),"")&amp;"")),"")&lt;&gt;"",IFERROR(IF(TRIM(IFERROR(INDEX($A808:$Y808,MATCH(Lists!$J$5,$A$1:$Y$1,0)),"")&amp;"")="0","",TRIM(IFERROR(INDEX($A808:$Y808,MATCH(Lists!$J$5,$A$1:$Y$1,0)),"")&amp;"")),""),"(unknown)")))</f>
        <v/>
      </c>
      <c r="AF808" s="22">
        <f>IF(AE808="","",IF(IFERROR(IF(TRIM(IFERROR(INDEX($A808:$Y808,MATCH(Lists!$J$6,$A$1:$Y$1,0)),"")&amp;"")="0","",TRIM(IFERROR(INDEX($A808:$Y808,MATCH(Lists!$J$6,$A$1:$Y$1,0)),"")&amp;"")),"")=Lists!$J$7,1,0))</f>
        <v/>
      </c>
      <c r="AG808" s="30">
        <f>IF(AE808="","",IFERROR(IF(ISNUMBER(IFERROR(INDEX($A808:$Y808,MATCH(Lists!$J$3,$A$1:$Y$1,0)),"")),INT(IFERROR(INDEX($A808:$Y808,MATCH(Lists!$J$3,$A$1:$Y$1,0)),"")),DATE(VALUE(LEFT(IFERROR(INDEX($A808:$Y808,MATCH(Lists!$J$3,$A$1:$Y$1,0)),""),4)),VALUE(MID(IFERROR(INDEX($A808:$Y808,MATCH(Lists!$J$3,$A$1:$Y$1,0)),""),6,2)),VALUE(MID(IFERROR(INDEX($A808:$Y808,MATCH(Lists!$J$3,$A$1:$Y$1,0)),""),9,2)))),""))</f>
        <v/>
      </c>
      <c r="AH808" s="22">
        <f>IF(AE808="",0,1)</f>
        <v/>
      </c>
    </row>
    <row r="809">
      <c r="Z809" s="28" t="n"/>
      <c r="AA809" s="23" t="n"/>
      <c r="AB809" s="23" t="n"/>
      <c r="AC809" s="31" t="n"/>
      <c r="AD809" s="28" t="n"/>
      <c r="AE809" s="22">
        <f>IF(COUNTA($A809:$Y809)=0,"",IF(IFERROR(IF(TRIM(IFERROR(INDEX($A809:$Y809,MATCH(Lists!$J$4,$A$1:$Y$1,0)),"")&amp;"")="0","",TRIM(IFERROR(INDEX($A809:$Y809,MATCH(Lists!$J$4,$A$1:$Y$1,0)),"")&amp;"")),"")&lt;&gt;"",LOWER(IFERROR(IF(TRIM(IFERROR(INDEX($A809:$Y809,MATCH(Lists!$J$4,$A$1:$Y$1,0)),"")&amp;"")="0","",TRIM(IFERROR(INDEX($A809:$Y809,MATCH(Lists!$J$4,$A$1:$Y$1,0)),"")&amp;"")),"")),IF(IFERROR(IF(TRIM(IFERROR(INDEX($A809:$Y809,MATCH(Lists!$J$5,$A$1:$Y$1,0)),"")&amp;"")="0","",TRIM(IFERROR(INDEX($A809:$Y809,MATCH(Lists!$J$5,$A$1:$Y$1,0)),"")&amp;"")),"")&lt;&gt;"",IFERROR(IF(TRIM(IFERROR(INDEX($A809:$Y809,MATCH(Lists!$J$5,$A$1:$Y$1,0)),"")&amp;"")="0","",TRIM(IFERROR(INDEX($A809:$Y809,MATCH(Lists!$J$5,$A$1:$Y$1,0)),"")&amp;"")),""),"(unknown)")))</f>
        <v/>
      </c>
      <c r="AF809" s="22">
        <f>IF(AE809="","",IF(IFERROR(IF(TRIM(IFERROR(INDEX($A809:$Y809,MATCH(Lists!$J$6,$A$1:$Y$1,0)),"")&amp;"")="0","",TRIM(IFERROR(INDEX($A809:$Y809,MATCH(Lists!$J$6,$A$1:$Y$1,0)),"")&amp;"")),"")=Lists!$J$7,1,0))</f>
        <v/>
      </c>
      <c r="AG809" s="30">
        <f>IF(AE809="","",IFERROR(IF(ISNUMBER(IFERROR(INDEX($A809:$Y809,MATCH(Lists!$J$3,$A$1:$Y$1,0)),"")),INT(IFERROR(INDEX($A809:$Y809,MATCH(Lists!$J$3,$A$1:$Y$1,0)),"")),DATE(VALUE(LEFT(IFERROR(INDEX($A809:$Y809,MATCH(Lists!$J$3,$A$1:$Y$1,0)),""),4)),VALUE(MID(IFERROR(INDEX($A809:$Y809,MATCH(Lists!$J$3,$A$1:$Y$1,0)),""),6,2)),VALUE(MID(IFERROR(INDEX($A809:$Y809,MATCH(Lists!$J$3,$A$1:$Y$1,0)),""),9,2)))),""))</f>
        <v/>
      </c>
      <c r="AH809" s="22">
        <f>IF(AE809="",0,1)</f>
        <v/>
      </c>
    </row>
    <row r="810">
      <c r="Z810" s="28" t="n"/>
      <c r="AA810" s="23" t="n"/>
      <c r="AB810" s="23" t="n"/>
      <c r="AC810" s="31" t="n"/>
      <c r="AD810" s="28" t="n"/>
      <c r="AE810" s="22">
        <f>IF(COUNTA($A810:$Y810)=0,"",IF(IFERROR(IF(TRIM(IFERROR(INDEX($A810:$Y810,MATCH(Lists!$J$4,$A$1:$Y$1,0)),"")&amp;"")="0","",TRIM(IFERROR(INDEX($A810:$Y810,MATCH(Lists!$J$4,$A$1:$Y$1,0)),"")&amp;"")),"")&lt;&gt;"",LOWER(IFERROR(IF(TRIM(IFERROR(INDEX($A810:$Y810,MATCH(Lists!$J$4,$A$1:$Y$1,0)),"")&amp;"")="0","",TRIM(IFERROR(INDEX($A810:$Y810,MATCH(Lists!$J$4,$A$1:$Y$1,0)),"")&amp;"")),"")),IF(IFERROR(IF(TRIM(IFERROR(INDEX($A810:$Y810,MATCH(Lists!$J$5,$A$1:$Y$1,0)),"")&amp;"")="0","",TRIM(IFERROR(INDEX($A810:$Y810,MATCH(Lists!$J$5,$A$1:$Y$1,0)),"")&amp;"")),"")&lt;&gt;"",IFERROR(IF(TRIM(IFERROR(INDEX($A810:$Y810,MATCH(Lists!$J$5,$A$1:$Y$1,0)),"")&amp;"")="0","",TRIM(IFERROR(INDEX($A810:$Y810,MATCH(Lists!$J$5,$A$1:$Y$1,0)),"")&amp;"")),""),"(unknown)")))</f>
        <v/>
      </c>
      <c r="AF810" s="22">
        <f>IF(AE810="","",IF(IFERROR(IF(TRIM(IFERROR(INDEX($A810:$Y810,MATCH(Lists!$J$6,$A$1:$Y$1,0)),"")&amp;"")="0","",TRIM(IFERROR(INDEX($A810:$Y810,MATCH(Lists!$J$6,$A$1:$Y$1,0)),"")&amp;"")),"")=Lists!$J$7,1,0))</f>
        <v/>
      </c>
      <c r="AG810" s="30">
        <f>IF(AE810="","",IFERROR(IF(ISNUMBER(IFERROR(INDEX($A810:$Y810,MATCH(Lists!$J$3,$A$1:$Y$1,0)),"")),INT(IFERROR(INDEX($A810:$Y810,MATCH(Lists!$J$3,$A$1:$Y$1,0)),"")),DATE(VALUE(LEFT(IFERROR(INDEX($A810:$Y810,MATCH(Lists!$J$3,$A$1:$Y$1,0)),""),4)),VALUE(MID(IFERROR(INDEX($A810:$Y810,MATCH(Lists!$J$3,$A$1:$Y$1,0)),""),6,2)),VALUE(MID(IFERROR(INDEX($A810:$Y810,MATCH(Lists!$J$3,$A$1:$Y$1,0)),""),9,2)))),""))</f>
        <v/>
      </c>
      <c r="AH810" s="22">
        <f>IF(AE810="",0,1)</f>
        <v/>
      </c>
    </row>
    <row r="811">
      <c r="Z811" s="28" t="n"/>
      <c r="AA811" s="23" t="n"/>
      <c r="AB811" s="23" t="n"/>
      <c r="AC811" s="31" t="n"/>
      <c r="AD811" s="28" t="n"/>
      <c r="AE811" s="22">
        <f>IF(COUNTA($A811:$Y811)=0,"",IF(IFERROR(IF(TRIM(IFERROR(INDEX($A811:$Y811,MATCH(Lists!$J$4,$A$1:$Y$1,0)),"")&amp;"")="0","",TRIM(IFERROR(INDEX($A811:$Y811,MATCH(Lists!$J$4,$A$1:$Y$1,0)),"")&amp;"")),"")&lt;&gt;"",LOWER(IFERROR(IF(TRIM(IFERROR(INDEX($A811:$Y811,MATCH(Lists!$J$4,$A$1:$Y$1,0)),"")&amp;"")="0","",TRIM(IFERROR(INDEX($A811:$Y811,MATCH(Lists!$J$4,$A$1:$Y$1,0)),"")&amp;"")),"")),IF(IFERROR(IF(TRIM(IFERROR(INDEX($A811:$Y811,MATCH(Lists!$J$5,$A$1:$Y$1,0)),"")&amp;"")="0","",TRIM(IFERROR(INDEX($A811:$Y811,MATCH(Lists!$J$5,$A$1:$Y$1,0)),"")&amp;"")),"")&lt;&gt;"",IFERROR(IF(TRIM(IFERROR(INDEX($A811:$Y811,MATCH(Lists!$J$5,$A$1:$Y$1,0)),"")&amp;"")="0","",TRIM(IFERROR(INDEX($A811:$Y811,MATCH(Lists!$J$5,$A$1:$Y$1,0)),"")&amp;"")),""),"(unknown)")))</f>
        <v/>
      </c>
      <c r="AF811" s="22">
        <f>IF(AE811="","",IF(IFERROR(IF(TRIM(IFERROR(INDEX($A811:$Y811,MATCH(Lists!$J$6,$A$1:$Y$1,0)),"")&amp;"")="0","",TRIM(IFERROR(INDEX($A811:$Y811,MATCH(Lists!$J$6,$A$1:$Y$1,0)),"")&amp;"")),"")=Lists!$J$7,1,0))</f>
        <v/>
      </c>
      <c r="AG811" s="30">
        <f>IF(AE811="","",IFERROR(IF(ISNUMBER(IFERROR(INDEX($A811:$Y811,MATCH(Lists!$J$3,$A$1:$Y$1,0)),"")),INT(IFERROR(INDEX($A811:$Y811,MATCH(Lists!$J$3,$A$1:$Y$1,0)),"")),DATE(VALUE(LEFT(IFERROR(INDEX($A811:$Y811,MATCH(Lists!$J$3,$A$1:$Y$1,0)),""),4)),VALUE(MID(IFERROR(INDEX($A811:$Y811,MATCH(Lists!$J$3,$A$1:$Y$1,0)),""),6,2)),VALUE(MID(IFERROR(INDEX($A811:$Y811,MATCH(Lists!$J$3,$A$1:$Y$1,0)),""),9,2)))),""))</f>
        <v/>
      </c>
      <c r="AH811" s="22">
        <f>IF(AE811="",0,1)</f>
        <v/>
      </c>
    </row>
    <row r="812">
      <c r="Z812" s="28" t="n"/>
      <c r="AA812" s="23" t="n"/>
      <c r="AB812" s="23" t="n"/>
      <c r="AC812" s="31" t="n"/>
      <c r="AD812" s="28" t="n"/>
      <c r="AE812" s="22">
        <f>IF(COUNTA($A812:$Y812)=0,"",IF(IFERROR(IF(TRIM(IFERROR(INDEX($A812:$Y812,MATCH(Lists!$J$4,$A$1:$Y$1,0)),"")&amp;"")="0","",TRIM(IFERROR(INDEX($A812:$Y812,MATCH(Lists!$J$4,$A$1:$Y$1,0)),"")&amp;"")),"")&lt;&gt;"",LOWER(IFERROR(IF(TRIM(IFERROR(INDEX($A812:$Y812,MATCH(Lists!$J$4,$A$1:$Y$1,0)),"")&amp;"")="0","",TRIM(IFERROR(INDEX($A812:$Y812,MATCH(Lists!$J$4,$A$1:$Y$1,0)),"")&amp;"")),"")),IF(IFERROR(IF(TRIM(IFERROR(INDEX($A812:$Y812,MATCH(Lists!$J$5,$A$1:$Y$1,0)),"")&amp;"")="0","",TRIM(IFERROR(INDEX($A812:$Y812,MATCH(Lists!$J$5,$A$1:$Y$1,0)),"")&amp;"")),"")&lt;&gt;"",IFERROR(IF(TRIM(IFERROR(INDEX($A812:$Y812,MATCH(Lists!$J$5,$A$1:$Y$1,0)),"")&amp;"")="0","",TRIM(IFERROR(INDEX($A812:$Y812,MATCH(Lists!$J$5,$A$1:$Y$1,0)),"")&amp;"")),""),"(unknown)")))</f>
        <v/>
      </c>
      <c r="AF812" s="22">
        <f>IF(AE812="","",IF(IFERROR(IF(TRIM(IFERROR(INDEX($A812:$Y812,MATCH(Lists!$J$6,$A$1:$Y$1,0)),"")&amp;"")="0","",TRIM(IFERROR(INDEX($A812:$Y812,MATCH(Lists!$J$6,$A$1:$Y$1,0)),"")&amp;"")),"")=Lists!$J$7,1,0))</f>
        <v/>
      </c>
      <c r="AG812" s="30">
        <f>IF(AE812="","",IFERROR(IF(ISNUMBER(IFERROR(INDEX($A812:$Y812,MATCH(Lists!$J$3,$A$1:$Y$1,0)),"")),INT(IFERROR(INDEX($A812:$Y812,MATCH(Lists!$J$3,$A$1:$Y$1,0)),"")),DATE(VALUE(LEFT(IFERROR(INDEX($A812:$Y812,MATCH(Lists!$J$3,$A$1:$Y$1,0)),""),4)),VALUE(MID(IFERROR(INDEX($A812:$Y812,MATCH(Lists!$J$3,$A$1:$Y$1,0)),""),6,2)),VALUE(MID(IFERROR(INDEX($A812:$Y812,MATCH(Lists!$J$3,$A$1:$Y$1,0)),""),9,2)))),""))</f>
        <v/>
      </c>
      <c r="AH812" s="22">
        <f>IF(AE812="",0,1)</f>
        <v/>
      </c>
    </row>
    <row r="813">
      <c r="Z813" s="28" t="n"/>
      <c r="AA813" s="23" t="n"/>
      <c r="AB813" s="23" t="n"/>
      <c r="AC813" s="31" t="n"/>
      <c r="AD813" s="28" t="n"/>
      <c r="AE813" s="22">
        <f>IF(COUNTA($A813:$Y813)=0,"",IF(IFERROR(IF(TRIM(IFERROR(INDEX($A813:$Y813,MATCH(Lists!$J$4,$A$1:$Y$1,0)),"")&amp;"")="0","",TRIM(IFERROR(INDEX($A813:$Y813,MATCH(Lists!$J$4,$A$1:$Y$1,0)),"")&amp;"")),"")&lt;&gt;"",LOWER(IFERROR(IF(TRIM(IFERROR(INDEX($A813:$Y813,MATCH(Lists!$J$4,$A$1:$Y$1,0)),"")&amp;"")="0","",TRIM(IFERROR(INDEX($A813:$Y813,MATCH(Lists!$J$4,$A$1:$Y$1,0)),"")&amp;"")),"")),IF(IFERROR(IF(TRIM(IFERROR(INDEX($A813:$Y813,MATCH(Lists!$J$5,$A$1:$Y$1,0)),"")&amp;"")="0","",TRIM(IFERROR(INDEX($A813:$Y813,MATCH(Lists!$J$5,$A$1:$Y$1,0)),"")&amp;"")),"")&lt;&gt;"",IFERROR(IF(TRIM(IFERROR(INDEX($A813:$Y813,MATCH(Lists!$J$5,$A$1:$Y$1,0)),"")&amp;"")="0","",TRIM(IFERROR(INDEX($A813:$Y813,MATCH(Lists!$J$5,$A$1:$Y$1,0)),"")&amp;"")),""),"(unknown)")))</f>
        <v/>
      </c>
      <c r="AF813" s="22">
        <f>IF(AE813="","",IF(IFERROR(IF(TRIM(IFERROR(INDEX($A813:$Y813,MATCH(Lists!$J$6,$A$1:$Y$1,0)),"")&amp;"")="0","",TRIM(IFERROR(INDEX($A813:$Y813,MATCH(Lists!$J$6,$A$1:$Y$1,0)),"")&amp;"")),"")=Lists!$J$7,1,0))</f>
        <v/>
      </c>
      <c r="AG813" s="30">
        <f>IF(AE813="","",IFERROR(IF(ISNUMBER(IFERROR(INDEX($A813:$Y813,MATCH(Lists!$J$3,$A$1:$Y$1,0)),"")),INT(IFERROR(INDEX($A813:$Y813,MATCH(Lists!$J$3,$A$1:$Y$1,0)),"")),DATE(VALUE(LEFT(IFERROR(INDEX($A813:$Y813,MATCH(Lists!$J$3,$A$1:$Y$1,0)),""),4)),VALUE(MID(IFERROR(INDEX($A813:$Y813,MATCH(Lists!$J$3,$A$1:$Y$1,0)),""),6,2)),VALUE(MID(IFERROR(INDEX($A813:$Y813,MATCH(Lists!$J$3,$A$1:$Y$1,0)),""),9,2)))),""))</f>
        <v/>
      </c>
      <c r="AH813" s="22">
        <f>IF(AE813="",0,1)</f>
        <v/>
      </c>
    </row>
    <row r="814">
      <c r="Z814" s="28" t="n"/>
      <c r="AA814" s="23" t="n"/>
      <c r="AB814" s="23" t="n"/>
      <c r="AC814" s="31" t="n"/>
      <c r="AD814" s="28" t="n"/>
      <c r="AE814" s="22">
        <f>IF(COUNTA($A814:$Y814)=0,"",IF(IFERROR(IF(TRIM(IFERROR(INDEX($A814:$Y814,MATCH(Lists!$J$4,$A$1:$Y$1,0)),"")&amp;"")="0","",TRIM(IFERROR(INDEX($A814:$Y814,MATCH(Lists!$J$4,$A$1:$Y$1,0)),"")&amp;"")),"")&lt;&gt;"",LOWER(IFERROR(IF(TRIM(IFERROR(INDEX($A814:$Y814,MATCH(Lists!$J$4,$A$1:$Y$1,0)),"")&amp;"")="0","",TRIM(IFERROR(INDEX($A814:$Y814,MATCH(Lists!$J$4,$A$1:$Y$1,0)),"")&amp;"")),"")),IF(IFERROR(IF(TRIM(IFERROR(INDEX($A814:$Y814,MATCH(Lists!$J$5,$A$1:$Y$1,0)),"")&amp;"")="0","",TRIM(IFERROR(INDEX($A814:$Y814,MATCH(Lists!$J$5,$A$1:$Y$1,0)),"")&amp;"")),"")&lt;&gt;"",IFERROR(IF(TRIM(IFERROR(INDEX($A814:$Y814,MATCH(Lists!$J$5,$A$1:$Y$1,0)),"")&amp;"")="0","",TRIM(IFERROR(INDEX($A814:$Y814,MATCH(Lists!$J$5,$A$1:$Y$1,0)),"")&amp;"")),""),"(unknown)")))</f>
        <v/>
      </c>
      <c r="AF814" s="22">
        <f>IF(AE814="","",IF(IFERROR(IF(TRIM(IFERROR(INDEX($A814:$Y814,MATCH(Lists!$J$6,$A$1:$Y$1,0)),"")&amp;"")="0","",TRIM(IFERROR(INDEX($A814:$Y814,MATCH(Lists!$J$6,$A$1:$Y$1,0)),"")&amp;"")),"")=Lists!$J$7,1,0))</f>
        <v/>
      </c>
      <c r="AG814" s="30">
        <f>IF(AE814="","",IFERROR(IF(ISNUMBER(IFERROR(INDEX($A814:$Y814,MATCH(Lists!$J$3,$A$1:$Y$1,0)),"")),INT(IFERROR(INDEX($A814:$Y814,MATCH(Lists!$J$3,$A$1:$Y$1,0)),"")),DATE(VALUE(LEFT(IFERROR(INDEX($A814:$Y814,MATCH(Lists!$J$3,$A$1:$Y$1,0)),""),4)),VALUE(MID(IFERROR(INDEX($A814:$Y814,MATCH(Lists!$J$3,$A$1:$Y$1,0)),""),6,2)),VALUE(MID(IFERROR(INDEX($A814:$Y814,MATCH(Lists!$J$3,$A$1:$Y$1,0)),""),9,2)))),""))</f>
        <v/>
      </c>
      <c r="AH814" s="22">
        <f>IF(AE814="",0,1)</f>
        <v/>
      </c>
    </row>
    <row r="815">
      <c r="Z815" s="28" t="n"/>
      <c r="AA815" s="23" t="n"/>
      <c r="AB815" s="23" t="n"/>
      <c r="AC815" s="31" t="n"/>
      <c r="AD815" s="28" t="n"/>
      <c r="AE815" s="22">
        <f>IF(COUNTA($A815:$Y815)=0,"",IF(IFERROR(IF(TRIM(IFERROR(INDEX($A815:$Y815,MATCH(Lists!$J$4,$A$1:$Y$1,0)),"")&amp;"")="0","",TRIM(IFERROR(INDEX($A815:$Y815,MATCH(Lists!$J$4,$A$1:$Y$1,0)),"")&amp;"")),"")&lt;&gt;"",LOWER(IFERROR(IF(TRIM(IFERROR(INDEX($A815:$Y815,MATCH(Lists!$J$4,$A$1:$Y$1,0)),"")&amp;"")="0","",TRIM(IFERROR(INDEX($A815:$Y815,MATCH(Lists!$J$4,$A$1:$Y$1,0)),"")&amp;"")),"")),IF(IFERROR(IF(TRIM(IFERROR(INDEX($A815:$Y815,MATCH(Lists!$J$5,$A$1:$Y$1,0)),"")&amp;"")="0","",TRIM(IFERROR(INDEX($A815:$Y815,MATCH(Lists!$J$5,$A$1:$Y$1,0)),"")&amp;"")),"")&lt;&gt;"",IFERROR(IF(TRIM(IFERROR(INDEX($A815:$Y815,MATCH(Lists!$J$5,$A$1:$Y$1,0)),"")&amp;"")="0","",TRIM(IFERROR(INDEX($A815:$Y815,MATCH(Lists!$J$5,$A$1:$Y$1,0)),"")&amp;"")),""),"(unknown)")))</f>
        <v/>
      </c>
      <c r="AF815" s="22">
        <f>IF(AE815="","",IF(IFERROR(IF(TRIM(IFERROR(INDEX($A815:$Y815,MATCH(Lists!$J$6,$A$1:$Y$1,0)),"")&amp;"")="0","",TRIM(IFERROR(INDEX($A815:$Y815,MATCH(Lists!$J$6,$A$1:$Y$1,0)),"")&amp;"")),"")=Lists!$J$7,1,0))</f>
        <v/>
      </c>
      <c r="AG815" s="30">
        <f>IF(AE815="","",IFERROR(IF(ISNUMBER(IFERROR(INDEX($A815:$Y815,MATCH(Lists!$J$3,$A$1:$Y$1,0)),"")),INT(IFERROR(INDEX($A815:$Y815,MATCH(Lists!$J$3,$A$1:$Y$1,0)),"")),DATE(VALUE(LEFT(IFERROR(INDEX($A815:$Y815,MATCH(Lists!$J$3,$A$1:$Y$1,0)),""),4)),VALUE(MID(IFERROR(INDEX($A815:$Y815,MATCH(Lists!$J$3,$A$1:$Y$1,0)),""),6,2)),VALUE(MID(IFERROR(INDEX($A815:$Y815,MATCH(Lists!$J$3,$A$1:$Y$1,0)),""),9,2)))),""))</f>
        <v/>
      </c>
      <c r="AH815" s="22">
        <f>IF(AE815="",0,1)</f>
        <v/>
      </c>
    </row>
    <row r="816">
      <c r="Z816" s="28" t="n"/>
      <c r="AA816" s="23" t="n"/>
      <c r="AB816" s="23" t="n"/>
      <c r="AC816" s="31" t="n"/>
      <c r="AD816" s="28" t="n"/>
      <c r="AE816" s="22">
        <f>IF(COUNTA($A816:$Y816)=0,"",IF(IFERROR(IF(TRIM(IFERROR(INDEX($A816:$Y816,MATCH(Lists!$J$4,$A$1:$Y$1,0)),"")&amp;"")="0","",TRIM(IFERROR(INDEX($A816:$Y816,MATCH(Lists!$J$4,$A$1:$Y$1,0)),"")&amp;"")),"")&lt;&gt;"",LOWER(IFERROR(IF(TRIM(IFERROR(INDEX($A816:$Y816,MATCH(Lists!$J$4,$A$1:$Y$1,0)),"")&amp;"")="0","",TRIM(IFERROR(INDEX($A816:$Y816,MATCH(Lists!$J$4,$A$1:$Y$1,0)),"")&amp;"")),"")),IF(IFERROR(IF(TRIM(IFERROR(INDEX($A816:$Y816,MATCH(Lists!$J$5,$A$1:$Y$1,0)),"")&amp;"")="0","",TRIM(IFERROR(INDEX($A816:$Y816,MATCH(Lists!$J$5,$A$1:$Y$1,0)),"")&amp;"")),"")&lt;&gt;"",IFERROR(IF(TRIM(IFERROR(INDEX($A816:$Y816,MATCH(Lists!$J$5,$A$1:$Y$1,0)),"")&amp;"")="0","",TRIM(IFERROR(INDEX($A816:$Y816,MATCH(Lists!$J$5,$A$1:$Y$1,0)),"")&amp;"")),""),"(unknown)")))</f>
        <v/>
      </c>
      <c r="AF816" s="22">
        <f>IF(AE816="","",IF(IFERROR(IF(TRIM(IFERROR(INDEX($A816:$Y816,MATCH(Lists!$J$6,$A$1:$Y$1,0)),"")&amp;"")="0","",TRIM(IFERROR(INDEX($A816:$Y816,MATCH(Lists!$J$6,$A$1:$Y$1,0)),"")&amp;"")),"")=Lists!$J$7,1,0))</f>
        <v/>
      </c>
      <c r="AG816" s="30">
        <f>IF(AE816="","",IFERROR(IF(ISNUMBER(IFERROR(INDEX($A816:$Y816,MATCH(Lists!$J$3,$A$1:$Y$1,0)),"")),INT(IFERROR(INDEX($A816:$Y816,MATCH(Lists!$J$3,$A$1:$Y$1,0)),"")),DATE(VALUE(LEFT(IFERROR(INDEX($A816:$Y816,MATCH(Lists!$J$3,$A$1:$Y$1,0)),""),4)),VALUE(MID(IFERROR(INDEX($A816:$Y816,MATCH(Lists!$J$3,$A$1:$Y$1,0)),""),6,2)),VALUE(MID(IFERROR(INDEX($A816:$Y816,MATCH(Lists!$J$3,$A$1:$Y$1,0)),""),9,2)))),""))</f>
        <v/>
      </c>
      <c r="AH816" s="22">
        <f>IF(AE816="",0,1)</f>
        <v/>
      </c>
    </row>
    <row r="817">
      <c r="Z817" s="28" t="n"/>
      <c r="AA817" s="23" t="n"/>
      <c r="AB817" s="23" t="n"/>
      <c r="AC817" s="31" t="n"/>
      <c r="AD817" s="28" t="n"/>
      <c r="AE817" s="22">
        <f>IF(COUNTA($A817:$Y817)=0,"",IF(IFERROR(IF(TRIM(IFERROR(INDEX($A817:$Y817,MATCH(Lists!$J$4,$A$1:$Y$1,0)),"")&amp;"")="0","",TRIM(IFERROR(INDEX($A817:$Y817,MATCH(Lists!$J$4,$A$1:$Y$1,0)),"")&amp;"")),"")&lt;&gt;"",LOWER(IFERROR(IF(TRIM(IFERROR(INDEX($A817:$Y817,MATCH(Lists!$J$4,$A$1:$Y$1,0)),"")&amp;"")="0","",TRIM(IFERROR(INDEX($A817:$Y817,MATCH(Lists!$J$4,$A$1:$Y$1,0)),"")&amp;"")),"")),IF(IFERROR(IF(TRIM(IFERROR(INDEX($A817:$Y817,MATCH(Lists!$J$5,$A$1:$Y$1,0)),"")&amp;"")="0","",TRIM(IFERROR(INDEX($A817:$Y817,MATCH(Lists!$J$5,$A$1:$Y$1,0)),"")&amp;"")),"")&lt;&gt;"",IFERROR(IF(TRIM(IFERROR(INDEX($A817:$Y817,MATCH(Lists!$J$5,$A$1:$Y$1,0)),"")&amp;"")="0","",TRIM(IFERROR(INDEX($A817:$Y817,MATCH(Lists!$J$5,$A$1:$Y$1,0)),"")&amp;"")),""),"(unknown)")))</f>
        <v/>
      </c>
      <c r="AF817" s="22">
        <f>IF(AE817="","",IF(IFERROR(IF(TRIM(IFERROR(INDEX($A817:$Y817,MATCH(Lists!$J$6,$A$1:$Y$1,0)),"")&amp;"")="0","",TRIM(IFERROR(INDEX($A817:$Y817,MATCH(Lists!$J$6,$A$1:$Y$1,0)),"")&amp;"")),"")=Lists!$J$7,1,0))</f>
        <v/>
      </c>
      <c r="AG817" s="30">
        <f>IF(AE817="","",IFERROR(IF(ISNUMBER(IFERROR(INDEX($A817:$Y817,MATCH(Lists!$J$3,$A$1:$Y$1,0)),"")),INT(IFERROR(INDEX($A817:$Y817,MATCH(Lists!$J$3,$A$1:$Y$1,0)),"")),DATE(VALUE(LEFT(IFERROR(INDEX($A817:$Y817,MATCH(Lists!$J$3,$A$1:$Y$1,0)),""),4)),VALUE(MID(IFERROR(INDEX($A817:$Y817,MATCH(Lists!$J$3,$A$1:$Y$1,0)),""),6,2)),VALUE(MID(IFERROR(INDEX($A817:$Y817,MATCH(Lists!$J$3,$A$1:$Y$1,0)),""),9,2)))),""))</f>
        <v/>
      </c>
      <c r="AH817" s="22">
        <f>IF(AE817="",0,1)</f>
        <v/>
      </c>
    </row>
    <row r="818">
      <c r="Z818" s="28" t="n"/>
      <c r="AA818" s="23" t="n"/>
      <c r="AB818" s="23" t="n"/>
      <c r="AC818" s="31" t="n"/>
      <c r="AD818" s="28" t="n"/>
      <c r="AE818" s="22">
        <f>IF(COUNTA($A818:$Y818)=0,"",IF(IFERROR(IF(TRIM(IFERROR(INDEX($A818:$Y818,MATCH(Lists!$J$4,$A$1:$Y$1,0)),"")&amp;"")="0","",TRIM(IFERROR(INDEX($A818:$Y818,MATCH(Lists!$J$4,$A$1:$Y$1,0)),"")&amp;"")),"")&lt;&gt;"",LOWER(IFERROR(IF(TRIM(IFERROR(INDEX($A818:$Y818,MATCH(Lists!$J$4,$A$1:$Y$1,0)),"")&amp;"")="0","",TRIM(IFERROR(INDEX($A818:$Y818,MATCH(Lists!$J$4,$A$1:$Y$1,0)),"")&amp;"")),"")),IF(IFERROR(IF(TRIM(IFERROR(INDEX($A818:$Y818,MATCH(Lists!$J$5,$A$1:$Y$1,0)),"")&amp;"")="0","",TRIM(IFERROR(INDEX($A818:$Y818,MATCH(Lists!$J$5,$A$1:$Y$1,0)),"")&amp;"")),"")&lt;&gt;"",IFERROR(IF(TRIM(IFERROR(INDEX($A818:$Y818,MATCH(Lists!$J$5,$A$1:$Y$1,0)),"")&amp;"")="0","",TRIM(IFERROR(INDEX($A818:$Y818,MATCH(Lists!$J$5,$A$1:$Y$1,0)),"")&amp;"")),""),"(unknown)")))</f>
        <v/>
      </c>
      <c r="AF818" s="22">
        <f>IF(AE818="","",IF(IFERROR(IF(TRIM(IFERROR(INDEX($A818:$Y818,MATCH(Lists!$J$6,$A$1:$Y$1,0)),"")&amp;"")="0","",TRIM(IFERROR(INDEX($A818:$Y818,MATCH(Lists!$J$6,$A$1:$Y$1,0)),"")&amp;"")),"")=Lists!$J$7,1,0))</f>
        <v/>
      </c>
      <c r="AG818" s="30">
        <f>IF(AE818="","",IFERROR(IF(ISNUMBER(IFERROR(INDEX($A818:$Y818,MATCH(Lists!$J$3,$A$1:$Y$1,0)),"")),INT(IFERROR(INDEX($A818:$Y818,MATCH(Lists!$J$3,$A$1:$Y$1,0)),"")),DATE(VALUE(LEFT(IFERROR(INDEX($A818:$Y818,MATCH(Lists!$J$3,$A$1:$Y$1,0)),""),4)),VALUE(MID(IFERROR(INDEX($A818:$Y818,MATCH(Lists!$J$3,$A$1:$Y$1,0)),""),6,2)),VALUE(MID(IFERROR(INDEX($A818:$Y818,MATCH(Lists!$J$3,$A$1:$Y$1,0)),""),9,2)))),""))</f>
        <v/>
      </c>
      <c r="AH818" s="22">
        <f>IF(AE818="",0,1)</f>
        <v/>
      </c>
    </row>
    <row r="819">
      <c r="Z819" s="28" t="n"/>
      <c r="AA819" s="23" t="n"/>
      <c r="AB819" s="23" t="n"/>
      <c r="AC819" s="31" t="n"/>
      <c r="AD819" s="28" t="n"/>
      <c r="AE819" s="22">
        <f>IF(COUNTA($A819:$Y819)=0,"",IF(IFERROR(IF(TRIM(IFERROR(INDEX($A819:$Y819,MATCH(Lists!$J$4,$A$1:$Y$1,0)),"")&amp;"")="0","",TRIM(IFERROR(INDEX($A819:$Y819,MATCH(Lists!$J$4,$A$1:$Y$1,0)),"")&amp;"")),"")&lt;&gt;"",LOWER(IFERROR(IF(TRIM(IFERROR(INDEX($A819:$Y819,MATCH(Lists!$J$4,$A$1:$Y$1,0)),"")&amp;"")="0","",TRIM(IFERROR(INDEX($A819:$Y819,MATCH(Lists!$J$4,$A$1:$Y$1,0)),"")&amp;"")),"")),IF(IFERROR(IF(TRIM(IFERROR(INDEX($A819:$Y819,MATCH(Lists!$J$5,$A$1:$Y$1,0)),"")&amp;"")="0","",TRIM(IFERROR(INDEX($A819:$Y819,MATCH(Lists!$J$5,$A$1:$Y$1,0)),"")&amp;"")),"")&lt;&gt;"",IFERROR(IF(TRIM(IFERROR(INDEX($A819:$Y819,MATCH(Lists!$J$5,$A$1:$Y$1,0)),"")&amp;"")="0","",TRIM(IFERROR(INDEX($A819:$Y819,MATCH(Lists!$J$5,$A$1:$Y$1,0)),"")&amp;"")),""),"(unknown)")))</f>
        <v/>
      </c>
      <c r="AF819" s="22">
        <f>IF(AE819="","",IF(IFERROR(IF(TRIM(IFERROR(INDEX($A819:$Y819,MATCH(Lists!$J$6,$A$1:$Y$1,0)),"")&amp;"")="0","",TRIM(IFERROR(INDEX($A819:$Y819,MATCH(Lists!$J$6,$A$1:$Y$1,0)),"")&amp;"")),"")=Lists!$J$7,1,0))</f>
        <v/>
      </c>
      <c r="AG819" s="30">
        <f>IF(AE819="","",IFERROR(IF(ISNUMBER(IFERROR(INDEX($A819:$Y819,MATCH(Lists!$J$3,$A$1:$Y$1,0)),"")),INT(IFERROR(INDEX($A819:$Y819,MATCH(Lists!$J$3,$A$1:$Y$1,0)),"")),DATE(VALUE(LEFT(IFERROR(INDEX($A819:$Y819,MATCH(Lists!$J$3,$A$1:$Y$1,0)),""),4)),VALUE(MID(IFERROR(INDEX($A819:$Y819,MATCH(Lists!$J$3,$A$1:$Y$1,0)),""),6,2)),VALUE(MID(IFERROR(INDEX($A819:$Y819,MATCH(Lists!$J$3,$A$1:$Y$1,0)),""),9,2)))),""))</f>
        <v/>
      </c>
      <c r="AH819" s="22">
        <f>IF(AE819="",0,1)</f>
        <v/>
      </c>
    </row>
    <row r="820">
      <c r="Z820" s="28" t="n"/>
      <c r="AA820" s="23" t="n"/>
      <c r="AB820" s="23" t="n"/>
      <c r="AC820" s="31" t="n"/>
      <c r="AD820" s="28" t="n"/>
      <c r="AE820" s="22">
        <f>IF(COUNTA($A820:$Y820)=0,"",IF(IFERROR(IF(TRIM(IFERROR(INDEX($A820:$Y820,MATCH(Lists!$J$4,$A$1:$Y$1,0)),"")&amp;"")="0","",TRIM(IFERROR(INDEX($A820:$Y820,MATCH(Lists!$J$4,$A$1:$Y$1,0)),"")&amp;"")),"")&lt;&gt;"",LOWER(IFERROR(IF(TRIM(IFERROR(INDEX($A820:$Y820,MATCH(Lists!$J$4,$A$1:$Y$1,0)),"")&amp;"")="0","",TRIM(IFERROR(INDEX($A820:$Y820,MATCH(Lists!$J$4,$A$1:$Y$1,0)),"")&amp;"")),"")),IF(IFERROR(IF(TRIM(IFERROR(INDEX($A820:$Y820,MATCH(Lists!$J$5,$A$1:$Y$1,0)),"")&amp;"")="0","",TRIM(IFERROR(INDEX($A820:$Y820,MATCH(Lists!$J$5,$A$1:$Y$1,0)),"")&amp;"")),"")&lt;&gt;"",IFERROR(IF(TRIM(IFERROR(INDEX($A820:$Y820,MATCH(Lists!$J$5,$A$1:$Y$1,0)),"")&amp;"")="0","",TRIM(IFERROR(INDEX($A820:$Y820,MATCH(Lists!$J$5,$A$1:$Y$1,0)),"")&amp;"")),""),"(unknown)")))</f>
        <v/>
      </c>
      <c r="AF820" s="22">
        <f>IF(AE820="","",IF(IFERROR(IF(TRIM(IFERROR(INDEX($A820:$Y820,MATCH(Lists!$J$6,$A$1:$Y$1,0)),"")&amp;"")="0","",TRIM(IFERROR(INDEX($A820:$Y820,MATCH(Lists!$J$6,$A$1:$Y$1,0)),"")&amp;"")),"")=Lists!$J$7,1,0))</f>
        <v/>
      </c>
      <c r="AG820" s="30">
        <f>IF(AE820="","",IFERROR(IF(ISNUMBER(IFERROR(INDEX($A820:$Y820,MATCH(Lists!$J$3,$A$1:$Y$1,0)),"")),INT(IFERROR(INDEX($A820:$Y820,MATCH(Lists!$J$3,$A$1:$Y$1,0)),"")),DATE(VALUE(LEFT(IFERROR(INDEX($A820:$Y820,MATCH(Lists!$J$3,$A$1:$Y$1,0)),""),4)),VALUE(MID(IFERROR(INDEX($A820:$Y820,MATCH(Lists!$J$3,$A$1:$Y$1,0)),""),6,2)),VALUE(MID(IFERROR(INDEX($A820:$Y820,MATCH(Lists!$J$3,$A$1:$Y$1,0)),""),9,2)))),""))</f>
        <v/>
      </c>
      <c r="AH820" s="22">
        <f>IF(AE820="",0,1)</f>
        <v/>
      </c>
    </row>
    <row r="821">
      <c r="Z821" s="28" t="n"/>
      <c r="AA821" s="23" t="n"/>
      <c r="AB821" s="23" t="n"/>
      <c r="AC821" s="31" t="n"/>
      <c r="AD821" s="28" t="n"/>
      <c r="AE821" s="22">
        <f>IF(COUNTA($A821:$Y821)=0,"",IF(IFERROR(IF(TRIM(IFERROR(INDEX($A821:$Y821,MATCH(Lists!$J$4,$A$1:$Y$1,0)),"")&amp;"")="0","",TRIM(IFERROR(INDEX($A821:$Y821,MATCH(Lists!$J$4,$A$1:$Y$1,0)),"")&amp;"")),"")&lt;&gt;"",LOWER(IFERROR(IF(TRIM(IFERROR(INDEX($A821:$Y821,MATCH(Lists!$J$4,$A$1:$Y$1,0)),"")&amp;"")="0","",TRIM(IFERROR(INDEX($A821:$Y821,MATCH(Lists!$J$4,$A$1:$Y$1,0)),"")&amp;"")),"")),IF(IFERROR(IF(TRIM(IFERROR(INDEX($A821:$Y821,MATCH(Lists!$J$5,$A$1:$Y$1,0)),"")&amp;"")="0","",TRIM(IFERROR(INDEX($A821:$Y821,MATCH(Lists!$J$5,$A$1:$Y$1,0)),"")&amp;"")),"")&lt;&gt;"",IFERROR(IF(TRIM(IFERROR(INDEX($A821:$Y821,MATCH(Lists!$J$5,$A$1:$Y$1,0)),"")&amp;"")="0","",TRIM(IFERROR(INDEX($A821:$Y821,MATCH(Lists!$J$5,$A$1:$Y$1,0)),"")&amp;"")),""),"(unknown)")))</f>
        <v/>
      </c>
      <c r="AF821" s="22">
        <f>IF(AE821="","",IF(IFERROR(IF(TRIM(IFERROR(INDEX($A821:$Y821,MATCH(Lists!$J$6,$A$1:$Y$1,0)),"")&amp;"")="0","",TRIM(IFERROR(INDEX($A821:$Y821,MATCH(Lists!$J$6,$A$1:$Y$1,0)),"")&amp;"")),"")=Lists!$J$7,1,0))</f>
        <v/>
      </c>
      <c r="AG821" s="30">
        <f>IF(AE821="","",IFERROR(IF(ISNUMBER(IFERROR(INDEX($A821:$Y821,MATCH(Lists!$J$3,$A$1:$Y$1,0)),"")),INT(IFERROR(INDEX($A821:$Y821,MATCH(Lists!$J$3,$A$1:$Y$1,0)),"")),DATE(VALUE(LEFT(IFERROR(INDEX($A821:$Y821,MATCH(Lists!$J$3,$A$1:$Y$1,0)),""),4)),VALUE(MID(IFERROR(INDEX($A821:$Y821,MATCH(Lists!$J$3,$A$1:$Y$1,0)),""),6,2)),VALUE(MID(IFERROR(INDEX($A821:$Y821,MATCH(Lists!$J$3,$A$1:$Y$1,0)),""),9,2)))),""))</f>
        <v/>
      </c>
      <c r="AH821" s="22">
        <f>IF(AE821="",0,1)</f>
        <v/>
      </c>
    </row>
    <row r="822">
      <c r="Z822" s="28" t="n"/>
      <c r="AA822" s="23" t="n"/>
      <c r="AB822" s="23" t="n"/>
      <c r="AC822" s="31" t="n"/>
      <c r="AD822" s="28" t="n"/>
      <c r="AE822" s="22">
        <f>IF(COUNTA($A822:$Y822)=0,"",IF(IFERROR(IF(TRIM(IFERROR(INDEX($A822:$Y822,MATCH(Lists!$J$4,$A$1:$Y$1,0)),"")&amp;"")="0","",TRIM(IFERROR(INDEX($A822:$Y822,MATCH(Lists!$J$4,$A$1:$Y$1,0)),"")&amp;"")),"")&lt;&gt;"",LOWER(IFERROR(IF(TRIM(IFERROR(INDEX($A822:$Y822,MATCH(Lists!$J$4,$A$1:$Y$1,0)),"")&amp;"")="0","",TRIM(IFERROR(INDEX($A822:$Y822,MATCH(Lists!$J$4,$A$1:$Y$1,0)),"")&amp;"")),"")),IF(IFERROR(IF(TRIM(IFERROR(INDEX($A822:$Y822,MATCH(Lists!$J$5,$A$1:$Y$1,0)),"")&amp;"")="0","",TRIM(IFERROR(INDEX($A822:$Y822,MATCH(Lists!$J$5,$A$1:$Y$1,0)),"")&amp;"")),"")&lt;&gt;"",IFERROR(IF(TRIM(IFERROR(INDEX($A822:$Y822,MATCH(Lists!$J$5,$A$1:$Y$1,0)),"")&amp;"")="0","",TRIM(IFERROR(INDEX($A822:$Y822,MATCH(Lists!$J$5,$A$1:$Y$1,0)),"")&amp;"")),""),"(unknown)")))</f>
        <v/>
      </c>
      <c r="AF822" s="22">
        <f>IF(AE822="","",IF(IFERROR(IF(TRIM(IFERROR(INDEX($A822:$Y822,MATCH(Lists!$J$6,$A$1:$Y$1,0)),"")&amp;"")="0","",TRIM(IFERROR(INDEX($A822:$Y822,MATCH(Lists!$J$6,$A$1:$Y$1,0)),"")&amp;"")),"")=Lists!$J$7,1,0))</f>
        <v/>
      </c>
      <c r="AG822" s="30">
        <f>IF(AE822="","",IFERROR(IF(ISNUMBER(IFERROR(INDEX($A822:$Y822,MATCH(Lists!$J$3,$A$1:$Y$1,0)),"")),INT(IFERROR(INDEX($A822:$Y822,MATCH(Lists!$J$3,$A$1:$Y$1,0)),"")),DATE(VALUE(LEFT(IFERROR(INDEX($A822:$Y822,MATCH(Lists!$J$3,$A$1:$Y$1,0)),""),4)),VALUE(MID(IFERROR(INDEX($A822:$Y822,MATCH(Lists!$J$3,$A$1:$Y$1,0)),""),6,2)),VALUE(MID(IFERROR(INDEX($A822:$Y822,MATCH(Lists!$J$3,$A$1:$Y$1,0)),""),9,2)))),""))</f>
        <v/>
      </c>
      <c r="AH822" s="22">
        <f>IF(AE822="",0,1)</f>
        <v/>
      </c>
    </row>
    <row r="823">
      <c r="Z823" s="28" t="n"/>
      <c r="AA823" s="23" t="n"/>
      <c r="AB823" s="23" t="n"/>
      <c r="AC823" s="31" t="n"/>
      <c r="AD823" s="28" t="n"/>
      <c r="AE823" s="22">
        <f>IF(COUNTA($A823:$Y823)=0,"",IF(IFERROR(IF(TRIM(IFERROR(INDEX($A823:$Y823,MATCH(Lists!$J$4,$A$1:$Y$1,0)),"")&amp;"")="0","",TRIM(IFERROR(INDEX($A823:$Y823,MATCH(Lists!$J$4,$A$1:$Y$1,0)),"")&amp;"")),"")&lt;&gt;"",LOWER(IFERROR(IF(TRIM(IFERROR(INDEX($A823:$Y823,MATCH(Lists!$J$4,$A$1:$Y$1,0)),"")&amp;"")="0","",TRIM(IFERROR(INDEX($A823:$Y823,MATCH(Lists!$J$4,$A$1:$Y$1,0)),"")&amp;"")),"")),IF(IFERROR(IF(TRIM(IFERROR(INDEX($A823:$Y823,MATCH(Lists!$J$5,$A$1:$Y$1,0)),"")&amp;"")="0","",TRIM(IFERROR(INDEX($A823:$Y823,MATCH(Lists!$J$5,$A$1:$Y$1,0)),"")&amp;"")),"")&lt;&gt;"",IFERROR(IF(TRIM(IFERROR(INDEX($A823:$Y823,MATCH(Lists!$J$5,$A$1:$Y$1,0)),"")&amp;"")="0","",TRIM(IFERROR(INDEX($A823:$Y823,MATCH(Lists!$J$5,$A$1:$Y$1,0)),"")&amp;"")),""),"(unknown)")))</f>
        <v/>
      </c>
      <c r="AF823" s="22">
        <f>IF(AE823="","",IF(IFERROR(IF(TRIM(IFERROR(INDEX($A823:$Y823,MATCH(Lists!$J$6,$A$1:$Y$1,0)),"")&amp;"")="0","",TRIM(IFERROR(INDEX($A823:$Y823,MATCH(Lists!$J$6,$A$1:$Y$1,0)),"")&amp;"")),"")=Lists!$J$7,1,0))</f>
        <v/>
      </c>
      <c r="AG823" s="30">
        <f>IF(AE823="","",IFERROR(IF(ISNUMBER(IFERROR(INDEX($A823:$Y823,MATCH(Lists!$J$3,$A$1:$Y$1,0)),"")),INT(IFERROR(INDEX($A823:$Y823,MATCH(Lists!$J$3,$A$1:$Y$1,0)),"")),DATE(VALUE(LEFT(IFERROR(INDEX($A823:$Y823,MATCH(Lists!$J$3,$A$1:$Y$1,0)),""),4)),VALUE(MID(IFERROR(INDEX($A823:$Y823,MATCH(Lists!$J$3,$A$1:$Y$1,0)),""),6,2)),VALUE(MID(IFERROR(INDEX($A823:$Y823,MATCH(Lists!$J$3,$A$1:$Y$1,0)),""),9,2)))),""))</f>
        <v/>
      </c>
      <c r="AH823" s="22">
        <f>IF(AE823="",0,1)</f>
        <v/>
      </c>
    </row>
    <row r="824">
      <c r="Z824" s="28" t="n"/>
      <c r="AA824" s="23" t="n"/>
      <c r="AB824" s="23" t="n"/>
      <c r="AC824" s="31" t="n"/>
      <c r="AD824" s="28" t="n"/>
      <c r="AE824" s="22">
        <f>IF(COUNTA($A824:$Y824)=0,"",IF(IFERROR(IF(TRIM(IFERROR(INDEX($A824:$Y824,MATCH(Lists!$J$4,$A$1:$Y$1,0)),"")&amp;"")="0","",TRIM(IFERROR(INDEX($A824:$Y824,MATCH(Lists!$J$4,$A$1:$Y$1,0)),"")&amp;"")),"")&lt;&gt;"",LOWER(IFERROR(IF(TRIM(IFERROR(INDEX($A824:$Y824,MATCH(Lists!$J$4,$A$1:$Y$1,0)),"")&amp;"")="0","",TRIM(IFERROR(INDEX($A824:$Y824,MATCH(Lists!$J$4,$A$1:$Y$1,0)),"")&amp;"")),"")),IF(IFERROR(IF(TRIM(IFERROR(INDEX($A824:$Y824,MATCH(Lists!$J$5,$A$1:$Y$1,0)),"")&amp;"")="0","",TRIM(IFERROR(INDEX($A824:$Y824,MATCH(Lists!$J$5,$A$1:$Y$1,0)),"")&amp;"")),"")&lt;&gt;"",IFERROR(IF(TRIM(IFERROR(INDEX($A824:$Y824,MATCH(Lists!$J$5,$A$1:$Y$1,0)),"")&amp;"")="0","",TRIM(IFERROR(INDEX($A824:$Y824,MATCH(Lists!$J$5,$A$1:$Y$1,0)),"")&amp;"")),""),"(unknown)")))</f>
        <v/>
      </c>
      <c r="AF824" s="22">
        <f>IF(AE824="","",IF(IFERROR(IF(TRIM(IFERROR(INDEX($A824:$Y824,MATCH(Lists!$J$6,$A$1:$Y$1,0)),"")&amp;"")="0","",TRIM(IFERROR(INDEX($A824:$Y824,MATCH(Lists!$J$6,$A$1:$Y$1,0)),"")&amp;"")),"")=Lists!$J$7,1,0))</f>
        <v/>
      </c>
      <c r="AG824" s="30">
        <f>IF(AE824="","",IFERROR(IF(ISNUMBER(IFERROR(INDEX($A824:$Y824,MATCH(Lists!$J$3,$A$1:$Y$1,0)),"")),INT(IFERROR(INDEX($A824:$Y824,MATCH(Lists!$J$3,$A$1:$Y$1,0)),"")),DATE(VALUE(LEFT(IFERROR(INDEX($A824:$Y824,MATCH(Lists!$J$3,$A$1:$Y$1,0)),""),4)),VALUE(MID(IFERROR(INDEX($A824:$Y824,MATCH(Lists!$J$3,$A$1:$Y$1,0)),""),6,2)),VALUE(MID(IFERROR(INDEX($A824:$Y824,MATCH(Lists!$J$3,$A$1:$Y$1,0)),""),9,2)))),""))</f>
        <v/>
      </c>
      <c r="AH824" s="22">
        <f>IF(AE824="",0,1)</f>
        <v/>
      </c>
    </row>
    <row r="825">
      <c r="Z825" s="28" t="n"/>
      <c r="AA825" s="23" t="n"/>
      <c r="AB825" s="23" t="n"/>
      <c r="AC825" s="31" t="n"/>
      <c r="AD825" s="28" t="n"/>
      <c r="AE825" s="22">
        <f>IF(COUNTA($A825:$Y825)=0,"",IF(IFERROR(IF(TRIM(IFERROR(INDEX($A825:$Y825,MATCH(Lists!$J$4,$A$1:$Y$1,0)),"")&amp;"")="0","",TRIM(IFERROR(INDEX($A825:$Y825,MATCH(Lists!$J$4,$A$1:$Y$1,0)),"")&amp;"")),"")&lt;&gt;"",LOWER(IFERROR(IF(TRIM(IFERROR(INDEX($A825:$Y825,MATCH(Lists!$J$4,$A$1:$Y$1,0)),"")&amp;"")="0","",TRIM(IFERROR(INDEX($A825:$Y825,MATCH(Lists!$J$4,$A$1:$Y$1,0)),"")&amp;"")),"")),IF(IFERROR(IF(TRIM(IFERROR(INDEX($A825:$Y825,MATCH(Lists!$J$5,$A$1:$Y$1,0)),"")&amp;"")="0","",TRIM(IFERROR(INDEX($A825:$Y825,MATCH(Lists!$J$5,$A$1:$Y$1,0)),"")&amp;"")),"")&lt;&gt;"",IFERROR(IF(TRIM(IFERROR(INDEX($A825:$Y825,MATCH(Lists!$J$5,$A$1:$Y$1,0)),"")&amp;"")="0","",TRIM(IFERROR(INDEX($A825:$Y825,MATCH(Lists!$J$5,$A$1:$Y$1,0)),"")&amp;"")),""),"(unknown)")))</f>
        <v/>
      </c>
      <c r="AF825" s="22">
        <f>IF(AE825="","",IF(IFERROR(IF(TRIM(IFERROR(INDEX($A825:$Y825,MATCH(Lists!$J$6,$A$1:$Y$1,0)),"")&amp;"")="0","",TRIM(IFERROR(INDEX($A825:$Y825,MATCH(Lists!$J$6,$A$1:$Y$1,0)),"")&amp;"")),"")=Lists!$J$7,1,0))</f>
        <v/>
      </c>
      <c r="AG825" s="30">
        <f>IF(AE825="","",IFERROR(IF(ISNUMBER(IFERROR(INDEX($A825:$Y825,MATCH(Lists!$J$3,$A$1:$Y$1,0)),"")),INT(IFERROR(INDEX($A825:$Y825,MATCH(Lists!$J$3,$A$1:$Y$1,0)),"")),DATE(VALUE(LEFT(IFERROR(INDEX($A825:$Y825,MATCH(Lists!$J$3,$A$1:$Y$1,0)),""),4)),VALUE(MID(IFERROR(INDEX($A825:$Y825,MATCH(Lists!$J$3,$A$1:$Y$1,0)),""),6,2)),VALUE(MID(IFERROR(INDEX($A825:$Y825,MATCH(Lists!$J$3,$A$1:$Y$1,0)),""),9,2)))),""))</f>
        <v/>
      </c>
      <c r="AH825" s="22">
        <f>IF(AE825="",0,1)</f>
        <v/>
      </c>
    </row>
    <row r="826">
      <c r="Z826" s="28" t="n"/>
      <c r="AA826" s="23" t="n"/>
      <c r="AB826" s="23" t="n"/>
      <c r="AC826" s="31" t="n"/>
      <c r="AD826" s="28" t="n"/>
      <c r="AE826" s="22">
        <f>IF(COUNTA($A826:$Y826)=0,"",IF(IFERROR(IF(TRIM(IFERROR(INDEX($A826:$Y826,MATCH(Lists!$J$4,$A$1:$Y$1,0)),"")&amp;"")="0","",TRIM(IFERROR(INDEX($A826:$Y826,MATCH(Lists!$J$4,$A$1:$Y$1,0)),"")&amp;"")),"")&lt;&gt;"",LOWER(IFERROR(IF(TRIM(IFERROR(INDEX($A826:$Y826,MATCH(Lists!$J$4,$A$1:$Y$1,0)),"")&amp;"")="0","",TRIM(IFERROR(INDEX($A826:$Y826,MATCH(Lists!$J$4,$A$1:$Y$1,0)),"")&amp;"")),"")),IF(IFERROR(IF(TRIM(IFERROR(INDEX($A826:$Y826,MATCH(Lists!$J$5,$A$1:$Y$1,0)),"")&amp;"")="0","",TRIM(IFERROR(INDEX($A826:$Y826,MATCH(Lists!$J$5,$A$1:$Y$1,0)),"")&amp;"")),"")&lt;&gt;"",IFERROR(IF(TRIM(IFERROR(INDEX($A826:$Y826,MATCH(Lists!$J$5,$A$1:$Y$1,0)),"")&amp;"")="0","",TRIM(IFERROR(INDEX($A826:$Y826,MATCH(Lists!$J$5,$A$1:$Y$1,0)),"")&amp;"")),""),"(unknown)")))</f>
        <v/>
      </c>
      <c r="AF826" s="22">
        <f>IF(AE826="","",IF(IFERROR(IF(TRIM(IFERROR(INDEX($A826:$Y826,MATCH(Lists!$J$6,$A$1:$Y$1,0)),"")&amp;"")="0","",TRIM(IFERROR(INDEX($A826:$Y826,MATCH(Lists!$J$6,$A$1:$Y$1,0)),"")&amp;"")),"")=Lists!$J$7,1,0))</f>
        <v/>
      </c>
      <c r="AG826" s="30">
        <f>IF(AE826="","",IFERROR(IF(ISNUMBER(IFERROR(INDEX($A826:$Y826,MATCH(Lists!$J$3,$A$1:$Y$1,0)),"")),INT(IFERROR(INDEX($A826:$Y826,MATCH(Lists!$J$3,$A$1:$Y$1,0)),"")),DATE(VALUE(LEFT(IFERROR(INDEX($A826:$Y826,MATCH(Lists!$J$3,$A$1:$Y$1,0)),""),4)),VALUE(MID(IFERROR(INDEX($A826:$Y826,MATCH(Lists!$J$3,$A$1:$Y$1,0)),""),6,2)),VALUE(MID(IFERROR(INDEX($A826:$Y826,MATCH(Lists!$J$3,$A$1:$Y$1,0)),""),9,2)))),""))</f>
        <v/>
      </c>
      <c r="AH826" s="22">
        <f>IF(AE826="",0,1)</f>
        <v/>
      </c>
    </row>
    <row r="827">
      <c r="Z827" s="28" t="n"/>
      <c r="AA827" s="23" t="n"/>
      <c r="AB827" s="23" t="n"/>
      <c r="AC827" s="31" t="n"/>
      <c r="AD827" s="28" t="n"/>
      <c r="AE827" s="22">
        <f>IF(COUNTA($A827:$Y827)=0,"",IF(IFERROR(IF(TRIM(IFERROR(INDEX($A827:$Y827,MATCH(Lists!$J$4,$A$1:$Y$1,0)),"")&amp;"")="0","",TRIM(IFERROR(INDEX($A827:$Y827,MATCH(Lists!$J$4,$A$1:$Y$1,0)),"")&amp;"")),"")&lt;&gt;"",LOWER(IFERROR(IF(TRIM(IFERROR(INDEX($A827:$Y827,MATCH(Lists!$J$4,$A$1:$Y$1,0)),"")&amp;"")="0","",TRIM(IFERROR(INDEX($A827:$Y827,MATCH(Lists!$J$4,$A$1:$Y$1,0)),"")&amp;"")),"")),IF(IFERROR(IF(TRIM(IFERROR(INDEX($A827:$Y827,MATCH(Lists!$J$5,$A$1:$Y$1,0)),"")&amp;"")="0","",TRIM(IFERROR(INDEX($A827:$Y827,MATCH(Lists!$J$5,$A$1:$Y$1,0)),"")&amp;"")),"")&lt;&gt;"",IFERROR(IF(TRIM(IFERROR(INDEX($A827:$Y827,MATCH(Lists!$J$5,$A$1:$Y$1,0)),"")&amp;"")="0","",TRIM(IFERROR(INDEX($A827:$Y827,MATCH(Lists!$J$5,$A$1:$Y$1,0)),"")&amp;"")),""),"(unknown)")))</f>
        <v/>
      </c>
      <c r="AF827" s="22">
        <f>IF(AE827="","",IF(IFERROR(IF(TRIM(IFERROR(INDEX($A827:$Y827,MATCH(Lists!$J$6,$A$1:$Y$1,0)),"")&amp;"")="0","",TRIM(IFERROR(INDEX($A827:$Y827,MATCH(Lists!$J$6,$A$1:$Y$1,0)),"")&amp;"")),"")=Lists!$J$7,1,0))</f>
        <v/>
      </c>
      <c r="AG827" s="30">
        <f>IF(AE827="","",IFERROR(IF(ISNUMBER(IFERROR(INDEX($A827:$Y827,MATCH(Lists!$J$3,$A$1:$Y$1,0)),"")),INT(IFERROR(INDEX($A827:$Y827,MATCH(Lists!$J$3,$A$1:$Y$1,0)),"")),DATE(VALUE(LEFT(IFERROR(INDEX($A827:$Y827,MATCH(Lists!$J$3,$A$1:$Y$1,0)),""),4)),VALUE(MID(IFERROR(INDEX($A827:$Y827,MATCH(Lists!$J$3,$A$1:$Y$1,0)),""),6,2)),VALUE(MID(IFERROR(INDEX($A827:$Y827,MATCH(Lists!$J$3,$A$1:$Y$1,0)),""),9,2)))),""))</f>
        <v/>
      </c>
      <c r="AH827" s="22">
        <f>IF(AE827="",0,1)</f>
        <v/>
      </c>
    </row>
    <row r="828">
      <c r="Z828" s="28" t="n"/>
      <c r="AA828" s="23" t="n"/>
      <c r="AB828" s="23" t="n"/>
      <c r="AC828" s="31" t="n"/>
      <c r="AD828" s="28" t="n"/>
      <c r="AE828" s="22">
        <f>IF(COUNTA($A828:$Y828)=0,"",IF(IFERROR(IF(TRIM(IFERROR(INDEX($A828:$Y828,MATCH(Lists!$J$4,$A$1:$Y$1,0)),"")&amp;"")="0","",TRIM(IFERROR(INDEX($A828:$Y828,MATCH(Lists!$J$4,$A$1:$Y$1,0)),"")&amp;"")),"")&lt;&gt;"",LOWER(IFERROR(IF(TRIM(IFERROR(INDEX($A828:$Y828,MATCH(Lists!$J$4,$A$1:$Y$1,0)),"")&amp;"")="0","",TRIM(IFERROR(INDEX($A828:$Y828,MATCH(Lists!$J$4,$A$1:$Y$1,0)),"")&amp;"")),"")),IF(IFERROR(IF(TRIM(IFERROR(INDEX($A828:$Y828,MATCH(Lists!$J$5,$A$1:$Y$1,0)),"")&amp;"")="0","",TRIM(IFERROR(INDEX($A828:$Y828,MATCH(Lists!$J$5,$A$1:$Y$1,0)),"")&amp;"")),"")&lt;&gt;"",IFERROR(IF(TRIM(IFERROR(INDEX($A828:$Y828,MATCH(Lists!$J$5,$A$1:$Y$1,0)),"")&amp;"")="0","",TRIM(IFERROR(INDEX($A828:$Y828,MATCH(Lists!$J$5,$A$1:$Y$1,0)),"")&amp;"")),""),"(unknown)")))</f>
        <v/>
      </c>
      <c r="AF828" s="22">
        <f>IF(AE828="","",IF(IFERROR(IF(TRIM(IFERROR(INDEX($A828:$Y828,MATCH(Lists!$J$6,$A$1:$Y$1,0)),"")&amp;"")="0","",TRIM(IFERROR(INDEX($A828:$Y828,MATCH(Lists!$J$6,$A$1:$Y$1,0)),"")&amp;"")),"")=Lists!$J$7,1,0))</f>
        <v/>
      </c>
      <c r="AG828" s="30">
        <f>IF(AE828="","",IFERROR(IF(ISNUMBER(IFERROR(INDEX($A828:$Y828,MATCH(Lists!$J$3,$A$1:$Y$1,0)),"")),INT(IFERROR(INDEX($A828:$Y828,MATCH(Lists!$J$3,$A$1:$Y$1,0)),"")),DATE(VALUE(LEFT(IFERROR(INDEX($A828:$Y828,MATCH(Lists!$J$3,$A$1:$Y$1,0)),""),4)),VALUE(MID(IFERROR(INDEX($A828:$Y828,MATCH(Lists!$J$3,$A$1:$Y$1,0)),""),6,2)),VALUE(MID(IFERROR(INDEX($A828:$Y828,MATCH(Lists!$J$3,$A$1:$Y$1,0)),""),9,2)))),""))</f>
        <v/>
      </c>
      <c r="AH828" s="22">
        <f>IF(AE828="",0,1)</f>
        <v/>
      </c>
    </row>
    <row r="829">
      <c r="Z829" s="28" t="n"/>
      <c r="AA829" s="23" t="n"/>
      <c r="AB829" s="23" t="n"/>
      <c r="AC829" s="31" t="n"/>
      <c r="AD829" s="28" t="n"/>
      <c r="AE829" s="22">
        <f>IF(COUNTA($A829:$Y829)=0,"",IF(IFERROR(IF(TRIM(IFERROR(INDEX($A829:$Y829,MATCH(Lists!$J$4,$A$1:$Y$1,0)),"")&amp;"")="0","",TRIM(IFERROR(INDEX($A829:$Y829,MATCH(Lists!$J$4,$A$1:$Y$1,0)),"")&amp;"")),"")&lt;&gt;"",LOWER(IFERROR(IF(TRIM(IFERROR(INDEX($A829:$Y829,MATCH(Lists!$J$4,$A$1:$Y$1,0)),"")&amp;"")="0","",TRIM(IFERROR(INDEX($A829:$Y829,MATCH(Lists!$J$4,$A$1:$Y$1,0)),"")&amp;"")),"")),IF(IFERROR(IF(TRIM(IFERROR(INDEX($A829:$Y829,MATCH(Lists!$J$5,$A$1:$Y$1,0)),"")&amp;"")="0","",TRIM(IFERROR(INDEX($A829:$Y829,MATCH(Lists!$J$5,$A$1:$Y$1,0)),"")&amp;"")),"")&lt;&gt;"",IFERROR(IF(TRIM(IFERROR(INDEX($A829:$Y829,MATCH(Lists!$J$5,$A$1:$Y$1,0)),"")&amp;"")="0","",TRIM(IFERROR(INDEX($A829:$Y829,MATCH(Lists!$J$5,$A$1:$Y$1,0)),"")&amp;"")),""),"(unknown)")))</f>
        <v/>
      </c>
      <c r="AF829" s="22">
        <f>IF(AE829="","",IF(IFERROR(IF(TRIM(IFERROR(INDEX($A829:$Y829,MATCH(Lists!$J$6,$A$1:$Y$1,0)),"")&amp;"")="0","",TRIM(IFERROR(INDEX($A829:$Y829,MATCH(Lists!$J$6,$A$1:$Y$1,0)),"")&amp;"")),"")=Lists!$J$7,1,0))</f>
        <v/>
      </c>
      <c r="AG829" s="30">
        <f>IF(AE829="","",IFERROR(IF(ISNUMBER(IFERROR(INDEX($A829:$Y829,MATCH(Lists!$J$3,$A$1:$Y$1,0)),"")),INT(IFERROR(INDEX($A829:$Y829,MATCH(Lists!$J$3,$A$1:$Y$1,0)),"")),DATE(VALUE(LEFT(IFERROR(INDEX($A829:$Y829,MATCH(Lists!$J$3,$A$1:$Y$1,0)),""),4)),VALUE(MID(IFERROR(INDEX($A829:$Y829,MATCH(Lists!$J$3,$A$1:$Y$1,0)),""),6,2)),VALUE(MID(IFERROR(INDEX($A829:$Y829,MATCH(Lists!$J$3,$A$1:$Y$1,0)),""),9,2)))),""))</f>
        <v/>
      </c>
      <c r="AH829" s="22">
        <f>IF(AE829="",0,1)</f>
        <v/>
      </c>
    </row>
    <row r="830">
      <c r="Z830" s="28" t="n"/>
      <c r="AA830" s="23" t="n"/>
      <c r="AB830" s="23" t="n"/>
      <c r="AC830" s="31" t="n"/>
      <c r="AD830" s="28" t="n"/>
      <c r="AE830" s="22">
        <f>IF(COUNTA($A830:$Y830)=0,"",IF(IFERROR(IF(TRIM(IFERROR(INDEX($A830:$Y830,MATCH(Lists!$J$4,$A$1:$Y$1,0)),"")&amp;"")="0","",TRIM(IFERROR(INDEX($A830:$Y830,MATCH(Lists!$J$4,$A$1:$Y$1,0)),"")&amp;"")),"")&lt;&gt;"",LOWER(IFERROR(IF(TRIM(IFERROR(INDEX($A830:$Y830,MATCH(Lists!$J$4,$A$1:$Y$1,0)),"")&amp;"")="0","",TRIM(IFERROR(INDEX($A830:$Y830,MATCH(Lists!$J$4,$A$1:$Y$1,0)),"")&amp;"")),"")),IF(IFERROR(IF(TRIM(IFERROR(INDEX($A830:$Y830,MATCH(Lists!$J$5,$A$1:$Y$1,0)),"")&amp;"")="0","",TRIM(IFERROR(INDEX($A830:$Y830,MATCH(Lists!$J$5,$A$1:$Y$1,0)),"")&amp;"")),"")&lt;&gt;"",IFERROR(IF(TRIM(IFERROR(INDEX($A830:$Y830,MATCH(Lists!$J$5,$A$1:$Y$1,0)),"")&amp;"")="0","",TRIM(IFERROR(INDEX($A830:$Y830,MATCH(Lists!$J$5,$A$1:$Y$1,0)),"")&amp;"")),""),"(unknown)")))</f>
        <v/>
      </c>
      <c r="AF830" s="22">
        <f>IF(AE830="","",IF(IFERROR(IF(TRIM(IFERROR(INDEX($A830:$Y830,MATCH(Lists!$J$6,$A$1:$Y$1,0)),"")&amp;"")="0","",TRIM(IFERROR(INDEX($A830:$Y830,MATCH(Lists!$J$6,$A$1:$Y$1,0)),"")&amp;"")),"")=Lists!$J$7,1,0))</f>
        <v/>
      </c>
      <c r="AG830" s="30">
        <f>IF(AE830="","",IFERROR(IF(ISNUMBER(IFERROR(INDEX($A830:$Y830,MATCH(Lists!$J$3,$A$1:$Y$1,0)),"")),INT(IFERROR(INDEX($A830:$Y830,MATCH(Lists!$J$3,$A$1:$Y$1,0)),"")),DATE(VALUE(LEFT(IFERROR(INDEX($A830:$Y830,MATCH(Lists!$J$3,$A$1:$Y$1,0)),""),4)),VALUE(MID(IFERROR(INDEX($A830:$Y830,MATCH(Lists!$J$3,$A$1:$Y$1,0)),""),6,2)),VALUE(MID(IFERROR(INDEX($A830:$Y830,MATCH(Lists!$J$3,$A$1:$Y$1,0)),""),9,2)))),""))</f>
        <v/>
      </c>
      <c r="AH830" s="22">
        <f>IF(AE830="",0,1)</f>
        <v/>
      </c>
    </row>
    <row r="831">
      <c r="Z831" s="28" t="n"/>
      <c r="AA831" s="23" t="n"/>
      <c r="AB831" s="23" t="n"/>
      <c r="AC831" s="31" t="n"/>
      <c r="AD831" s="28" t="n"/>
      <c r="AE831" s="22">
        <f>IF(COUNTA($A831:$Y831)=0,"",IF(IFERROR(IF(TRIM(IFERROR(INDEX($A831:$Y831,MATCH(Lists!$J$4,$A$1:$Y$1,0)),"")&amp;"")="0","",TRIM(IFERROR(INDEX($A831:$Y831,MATCH(Lists!$J$4,$A$1:$Y$1,0)),"")&amp;"")),"")&lt;&gt;"",LOWER(IFERROR(IF(TRIM(IFERROR(INDEX($A831:$Y831,MATCH(Lists!$J$4,$A$1:$Y$1,0)),"")&amp;"")="0","",TRIM(IFERROR(INDEX($A831:$Y831,MATCH(Lists!$J$4,$A$1:$Y$1,0)),"")&amp;"")),"")),IF(IFERROR(IF(TRIM(IFERROR(INDEX($A831:$Y831,MATCH(Lists!$J$5,$A$1:$Y$1,0)),"")&amp;"")="0","",TRIM(IFERROR(INDEX($A831:$Y831,MATCH(Lists!$J$5,$A$1:$Y$1,0)),"")&amp;"")),"")&lt;&gt;"",IFERROR(IF(TRIM(IFERROR(INDEX($A831:$Y831,MATCH(Lists!$J$5,$A$1:$Y$1,0)),"")&amp;"")="0","",TRIM(IFERROR(INDEX($A831:$Y831,MATCH(Lists!$J$5,$A$1:$Y$1,0)),"")&amp;"")),""),"(unknown)")))</f>
        <v/>
      </c>
      <c r="AF831" s="22">
        <f>IF(AE831="","",IF(IFERROR(IF(TRIM(IFERROR(INDEX($A831:$Y831,MATCH(Lists!$J$6,$A$1:$Y$1,0)),"")&amp;"")="0","",TRIM(IFERROR(INDEX($A831:$Y831,MATCH(Lists!$J$6,$A$1:$Y$1,0)),"")&amp;"")),"")=Lists!$J$7,1,0))</f>
        <v/>
      </c>
      <c r="AG831" s="30">
        <f>IF(AE831="","",IFERROR(IF(ISNUMBER(IFERROR(INDEX($A831:$Y831,MATCH(Lists!$J$3,$A$1:$Y$1,0)),"")),INT(IFERROR(INDEX($A831:$Y831,MATCH(Lists!$J$3,$A$1:$Y$1,0)),"")),DATE(VALUE(LEFT(IFERROR(INDEX($A831:$Y831,MATCH(Lists!$J$3,$A$1:$Y$1,0)),""),4)),VALUE(MID(IFERROR(INDEX($A831:$Y831,MATCH(Lists!$J$3,$A$1:$Y$1,0)),""),6,2)),VALUE(MID(IFERROR(INDEX($A831:$Y831,MATCH(Lists!$J$3,$A$1:$Y$1,0)),""),9,2)))),""))</f>
        <v/>
      </c>
      <c r="AH831" s="22">
        <f>IF(AE831="",0,1)</f>
        <v/>
      </c>
    </row>
    <row r="832">
      <c r="Z832" s="28" t="n"/>
      <c r="AA832" s="23" t="n"/>
      <c r="AB832" s="23" t="n"/>
      <c r="AC832" s="31" t="n"/>
      <c r="AD832" s="28" t="n"/>
      <c r="AE832" s="22">
        <f>IF(COUNTA($A832:$Y832)=0,"",IF(IFERROR(IF(TRIM(IFERROR(INDEX($A832:$Y832,MATCH(Lists!$J$4,$A$1:$Y$1,0)),"")&amp;"")="0","",TRIM(IFERROR(INDEX($A832:$Y832,MATCH(Lists!$J$4,$A$1:$Y$1,0)),"")&amp;"")),"")&lt;&gt;"",LOWER(IFERROR(IF(TRIM(IFERROR(INDEX($A832:$Y832,MATCH(Lists!$J$4,$A$1:$Y$1,0)),"")&amp;"")="0","",TRIM(IFERROR(INDEX($A832:$Y832,MATCH(Lists!$J$4,$A$1:$Y$1,0)),"")&amp;"")),"")),IF(IFERROR(IF(TRIM(IFERROR(INDEX($A832:$Y832,MATCH(Lists!$J$5,$A$1:$Y$1,0)),"")&amp;"")="0","",TRIM(IFERROR(INDEX($A832:$Y832,MATCH(Lists!$J$5,$A$1:$Y$1,0)),"")&amp;"")),"")&lt;&gt;"",IFERROR(IF(TRIM(IFERROR(INDEX($A832:$Y832,MATCH(Lists!$J$5,$A$1:$Y$1,0)),"")&amp;"")="0","",TRIM(IFERROR(INDEX($A832:$Y832,MATCH(Lists!$J$5,$A$1:$Y$1,0)),"")&amp;"")),""),"(unknown)")))</f>
        <v/>
      </c>
      <c r="AF832" s="22">
        <f>IF(AE832="","",IF(IFERROR(IF(TRIM(IFERROR(INDEX($A832:$Y832,MATCH(Lists!$J$6,$A$1:$Y$1,0)),"")&amp;"")="0","",TRIM(IFERROR(INDEX($A832:$Y832,MATCH(Lists!$J$6,$A$1:$Y$1,0)),"")&amp;"")),"")=Lists!$J$7,1,0))</f>
        <v/>
      </c>
      <c r="AG832" s="30">
        <f>IF(AE832="","",IFERROR(IF(ISNUMBER(IFERROR(INDEX($A832:$Y832,MATCH(Lists!$J$3,$A$1:$Y$1,0)),"")),INT(IFERROR(INDEX($A832:$Y832,MATCH(Lists!$J$3,$A$1:$Y$1,0)),"")),DATE(VALUE(LEFT(IFERROR(INDEX($A832:$Y832,MATCH(Lists!$J$3,$A$1:$Y$1,0)),""),4)),VALUE(MID(IFERROR(INDEX($A832:$Y832,MATCH(Lists!$J$3,$A$1:$Y$1,0)),""),6,2)),VALUE(MID(IFERROR(INDEX($A832:$Y832,MATCH(Lists!$J$3,$A$1:$Y$1,0)),""),9,2)))),""))</f>
        <v/>
      </c>
      <c r="AH832" s="22">
        <f>IF(AE832="",0,1)</f>
        <v/>
      </c>
    </row>
    <row r="833">
      <c r="Z833" s="28" t="n"/>
      <c r="AA833" s="23" t="n"/>
      <c r="AB833" s="23" t="n"/>
      <c r="AC833" s="31" t="n"/>
      <c r="AD833" s="28" t="n"/>
      <c r="AE833" s="22">
        <f>IF(COUNTA($A833:$Y833)=0,"",IF(IFERROR(IF(TRIM(IFERROR(INDEX($A833:$Y833,MATCH(Lists!$J$4,$A$1:$Y$1,0)),"")&amp;"")="0","",TRIM(IFERROR(INDEX($A833:$Y833,MATCH(Lists!$J$4,$A$1:$Y$1,0)),"")&amp;"")),"")&lt;&gt;"",LOWER(IFERROR(IF(TRIM(IFERROR(INDEX($A833:$Y833,MATCH(Lists!$J$4,$A$1:$Y$1,0)),"")&amp;"")="0","",TRIM(IFERROR(INDEX($A833:$Y833,MATCH(Lists!$J$4,$A$1:$Y$1,0)),"")&amp;"")),"")),IF(IFERROR(IF(TRIM(IFERROR(INDEX($A833:$Y833,MATCH(Lists!$J$5,$A$1:$Y$1,0)),"")&amp;"")="0","",TRIM(IFERROR(INDEX($A833:$Y833,MATCH(Lists!$J$5,$A$1:$Y$1,0)),"")&amp;"")),"")&lt;&gt;"",IFERROR(IF(TRIM(IFERROR(INDEX($A833:$Y833,MATCH(Lists!$J$5,$A$1:$Y$1,0)),"")&amp;"")="0","",TRIM(IFERROR(INDEX($A833:$Y833,MATCH(Lists!$J$5,$A$1:$Y$1,0)),"")&amp;"")),""),"(unknown)")))</f>
        <v/>
      </c>
      <c r="AF833" s="22">
        <f>IF(AE833="","",IF(IFERROR(IF(TRIM(IFERROR(INDEX($A833:$Y833,MATCH(Lists!$J$6,$A$1:$Y$1,0)),"")&amp;"")="0","",TRIM(IFERROR(INDEX($A833:$Y833,MATCH(Lists!$J$6,$A$1:$Y$1,0)),"")&amp;"")),"")=Lists!$J$7,1,0))</f>
        <v/>
      </c>
      <c r="AG833" s="30">
        <f>IF(AE833="","",IFERROR(IF(ISNUMBER(IFERROR(INDEX($A833:$Y833,MATCH(Lists!$J$3,$A$1:$Y$1,0)),"")),INT(IFERROR(INDEX($A833:$Y833,MATCH(Lists!$J$3,$A$1:$Y$1,0)),"")),DATE(VALUE(LEFT(IFERROR(INDEX($A833:$Y833,MATCH(Lists!$J$3,$A$1:$Y$1,0)),""),4)),VALUE(MID(IFERROR(INDEX($A833:$Y833,MATCH(Lists!$J$3,$A$1:$Y$1,0)),""),6,2)),VALUE(MID(IFERROR(INDEX($A833:$Y833,MATCH(Lists!$J$3,$A$1:$Y$1,0)),""),9,2)))),""))</f>
        <v/>
      </c>
      <c r="AH833" s="22">
        <f>IF(AE833="",0,1)</f>
        <v/>
      </c>
    </row>
    <row r="834">
      <c r="Z834" s="28" t="n"/>
      <c r="AA834" s="23" t="n"/>
      <c r="AB834" s="23" t="n"/>
      <c r="AC834" s="31" t="n"/>
      <c r="AD834" s="28" t="n"/>
      <c r="AE834" s="22">
        <f>IF(COUNTA($A834:$Y834)=0,"",IF(IFERROR(IF(TRIM(IFERROR(INDEX($A834:$Y834,MATCH(Lists!$J$4,$A$1:$Y$1,0)),"")&amp;"")="0","",TRIM(IFERROR(INDEX($A834:$Y834,MATCH(Lists!$J$4,$A$1:$Y$1,0)),"")&amp;"")),"")&lt;&gt;"",LOWER(IFERROR(IF(TRIM(IFERROR(INDEX($A834:$Y834,MATCH(Lists!$J$4,$A$1:$Y$1,0)),"")&amp;"")="0","",TRIM(IFERROR(INDEX($A834:$Y834,MATCH(Lists!$J$4,$A$1:$Y$1,0)),"")&amp;"")),"")),IF(IFERROR(IF(TRIM(IFERROR(INDEX($A834:$Y834,MATCH(Lists!$J$5,$A$1:$Y$1,0)),"")&amp;"")="0","",TRIM(IFERROR(INDEX($A834:$Y834,MATCH(Lists!$J$5,$A$1:$Y$1,0)),"")&amp;"")),"")&lt;&gt;"",IFERROR(IF(TRIM(IFERROR(INDEX($A834:$Y834,MATCH(Lists!$J$5,$A$1:$Y$1,0)),"")&amp;"")="0","",TRIM(IFERROR(INDEX($A834:$Y834,MATCH(Lists!$J$5,$A$1:$Y$1,0)),"")&amp;"")),""),"(unknown)")))</f>
        <v/>
      </c>
      <c r="AF834" s="22">
        <f>IF(AE834="","",IF(IFERROR(IF(TRIM(IFERROR(INDEX($A834:$Y834,MATCH(Lists!$J$6,$A$1:$Y$1,0)),"")&amp;"")="0","",TRIM(IFERROR(INDEX($A834:$Y834,MATCH(Lists!$J$6,$A$1:$Y$1,0)),"")&amp;"")),"")=Lists!$J$7,1,0))</f>
        <v/>
      </c>
      <c r="AG834" s="30">
        <f>IF(AE834="","",IFERROR(IF(ISNUMBER(IFERROR(INDEX($A834:$Y834,MATCH(Lists!$J$3,$A$1:$Y$1,0)),"")),INT(IFERROR(INDEX($A834:$Y834,MATCH(Lists!$J$3,$A$1:$Y$1,0)),"")),DATE(VALUE(LEFT(IFERROR(INDEX($A834:$Y834,MATCH(Lists!$J$3,$A$1:$Y$1,0)),""),4)),VALUE(MID(IFERROR(INDEX($A834:$Y834,MATCH(Lists!$J$3,$A$1:$Y$1,0)),""),6,2)),VALUE(MID(IFERROR(INDEX($A834:$Y834,MATCH(Lists!$J$3,$A$1:$Y$1,0)),""),9,2)))),""))</f>
        <v/>
      </c>
      <c r="AH834" s="22">
        <f>IF(AE834="",0,1)</f>
        <v/>
      </c>
    </row>
    <row r="835">
      <c r="Z835" s="28" t="n"/>
      <c r="AA835" s="23" t="n"/>
      <c r="AB835" s="23" t="n"/>
      <c r="AC835" s="31" t="n"/>
      <c r="AD835" s="28" t="n"/>
      <c r="AE835" s="22">
        <f>IF(COUNTA($A835:$Y835)=0,"",IF(IFERROR(IF(TRIM(IFERROR(INDEX($A835:$Y835,MATCH(Lists!$J$4,$A$1:$Y$1,0)),"")&amp;"")="0","",TRIM(IFERROR(INDEX($A835:$Y835,MATCH(Lists!$J$4,$A$1:$Y$1,0)),"")&amp;"")),"")&lt;&gt;"",LOWER(IFERROR(IF(TRIM(IFERROR(INDEX($A835:$Y835,MATCH(Lists!$J$4,$A$1:$Y$1,0)),"")&amp;"")="0","",TRIM(IFERROR(INDEX($A835:$Y835,MATCH(Lists!$J$4,$A$1:$Y$1,0)),"")&amp;"")),"")),IF(IFERROR(IF(TRIM(IFERROR(INDEX($A835:$Y835,MATCH(Lists!$J$5,$A$1:$Y$1,0)),"")&amp;"")="0","",TRIM(IFERROR(INDEX($A835:$Y835,MATCH(Lists!$J$5,$A$1:$Y$1,0)),"")&amp;"")),"")&lt;&gt;"",IFERROR(IF(TRIM(IFERROR(INDEX($A835:$Y835,MATCH(Lists!$J$5,$A$1:$Y$1,0)),"")&amp;"")="0","",TRIM(IFERROR(INDEX($A835:$Y835,MATCH(Lists!$J$5,$A$1:$Y$1,0)),"")&amp;"")),""),"(unknown)")))</f>
        <v/>
      </c>
      <c r="AF835" s="22">
        <f>IF(AE835="","",IF(IFERROR(IF(TRIM(IFERROR(INDEX($A835:$Y835,MATCH(Lists!$J$6,$A$1:$Y$1,0)),"")&amp;"")="0","",TRIM(IFERROR(INDEX($A835:$Y835,MATCH(Lists!$J$6,$A$1:$Y$1,0)),"")&amp;"")),"")=Lists!$J$7,1,0))</f>
        <v/>
      </c>
      <c r="AG835" s="30">
        <f>IF(AE835="","",IFERROR(IF(ISNUMBER(IFERROR(INDEX($A835:$Y835,MATCH(Lists!$J$3,$A$1:$Y$1,0)),"")),INT(IFERROR(INDEX($A835:$Y835,MATCH(Lists!$J$3,$A$1:$Y$1,0)),"")),DATE(VALUE(LEFT(IFERROR(INDEX($A835:$Y835,MATCH(Lists!$J$3,$A$1:$Y$1,0)),""),4)),VALUE(MID(IFERROR(INDEX($A835:$Y835,MATCH(Lists!$J$3,$A$1:$Y$1,0)),""),6,2)),VALUE(MID(IFERROR(INDEX($A835:$Y835,MATCH(Lists!$J$3,$A$1:$Y$1,0)),""),9,2)))),""))</f>
        <v/>
      </c>
      <c r="AH835" s="22">
        <f>IF(AE835="",0,1)</f>
        <v/>
      </c>
    </row>
    <row r="836">
      <c r="Z836" s="28" t="n"/>
      <c r="AA836" s="23" t="n"/>
      <c r="AB836" s="23" t="n"/>
      <c r="AC836" s="31" t="n"/>
      <c r="AD836" s="28" t="n"/>
      <c r="AE836" s="22">
        <f>IF(COUNTA($A836:$Y836)=0,"",IF(IFERROR(IF(TRIM(IFERROR(INDEX($A836:$Y836,MATCH(Lists!$J$4,$A$1:$Y$1,0)),"")&amp;"")="0","",TRIM(IFERROR(INDEX($A836:$Y836,MATCH(Lists!$J$4,$A$1:$Y$1,0)),"")&amp;"")),"")&lt;&gt;"",LOWER(IFERROR(IF(TRIM(IFERROR(INDEX($A836:$Y836,MATCH(Lists!$J$4,$A$1:$Y$1,0)),"")&amp;"")="0","",TRIM(IFERROR(INDEX($A836:$Y836,MATCH(Lists!$J$4,$A$1:$Y$1,0)),"")&amp;"")),"")),IF(IFERROR(IF(TRIM(IFERROR(INDEX($A836:$Y836,MATCH(Lists!$J$5,$A$1:$Y$1,0)),"")&amp;"")="0","",TRIM(IFERROR(INDEX($A836:$Y836,MATCH(Lists!$J$5,$A$1:$Y$1,0)),"")&amp;"")),"")&lt;&gt;"",IFERROR(IF(TRIM(IFERROR(INDEX($A836:$Y836,MATCH(Lists!$J$5,$A$1:$Y$1,0)),"")&amp;"")="0","",TRIM(IFERROR(INDEX($A836:$Y836,MATCH(Lists!$J$5,$A$1:$Y$1,0)),"")&amp;"")),""),"(unknown)")))</f>
        <v/>
      </c>
      <c r="AF836" s="22">
        <f>IF(AE836="","",IF(IFERROR(IF(TRIM(IFERROR(INDEX($A836:$Y836,MATCH(Lists!$J$6,$A$1:$Y$1,0)),"")&amp;"")="0","",TRIM(IFERROR(INDEX($A836:$Y836,MATCH(Lists!$J$6,$A$1:$Y$1,0)),"")&amp;"")),"")=Lists!$J$7,1,0))</f>
        <v/>
      </c>
      <c r="AG836" s="30">
        <f>IF(AE836="","",IFERROR(IF(ISNUMBER(IFERROR(INDEX($A836:$Y836,MATCH(Lists!$J$3,$A$1:$Y$1,0)),"")),INT(IFERROR(INDEX($A836:$Y836,MATCH(Lists!$J$3,$A$1:$Y$1,0)),"")),DATE(VALUE(LEFT(IFERROR(INDEX($A836:$Y836,MATCH(Lists!$J$3,$A$1:$Y$1,0)),""),4)),VALUE(MID(IFERROR(INDEX($A836:$Y836,MATCH(Lists!$J$3,$A$1:$Y$1,0)),""),6,2)),VALUE(MID(IFERROR(INDEX($A836:$Y836,MATCH(Lists!$J$3,$A$1:$Y$1,0)),""),9,2)))),""))</f>
        <v/>
      </c>
      <c r="AH836" s="22">
        <f>IF(AE836="",0,1)</f>
        <v/>
      </c>
    </row>
    <row r="837">
      <c r="Z837" s="28" t="n"/>
      <c r="AA837" s="23" t="n"/>
      <c r="AB837" s="23" t="n"/>
      <c r="AC837" s="31" t="n"/>
      <c r="AD837" s="28" t="n"/>
      <c r="AE837" s="22">
        <f>IF(COUNTA($A837:$Y837)=0,"",IF(IFERROR(IF(TRIM(IFERROR(INDEX($A837:$Y837,MATCH(Lists!$J$4,$A$1:$Y$1,0)),"")&amp;"")="0","",TRIM(IFERROR(INDEX($A837:$Y837,MATCH(Lists!$J$4,$A$1:$Y$1,0)),"")&amp;"")),"")&lt;&gt;"",LOWER(IFERROR(IF(TRIM(IFERROR(INDEX($A837:$Y837,MATCH(Lists!$J$4,$A$1:$Y$1,0)),"")&amp;"")="0","",TRIM(IFERROR(INDEX($A837:$Y837,MATCH(Lists!$J$4,$A$1:$Y$1,0)),"")&amp;"")),"")),IF(IFERROR(IF(TRIM(IFERROR(INDEX($A837:$Y837,MATCH(Lists!$J$5,$A$1:$Y$1,0)),"")&amp;"")="0","",TRIM(IFERROR(INDEX($A837:$Y837,MATCH(Lists!$J$5,$A$1:$Y$1,0)),"")&amp;"")),"")&lt;&gt;"",IFERROR(IF(TRIM(IFERROR(INDEX($A837:$Y837,MATCH(Lists!$J$5,$A$1:$Y$1,0)),"")&amp;"")="0","",TRIM(IFERROR(INDEX($A837:$Y837,MATCH(Lists!$J$5,$A$1:$Y$1,0)),"")&amp;"")),""),"(unknown)")))</f>
        <v/>
      </c>
      <c r="AF837" s="22">
        <f>IF(AE837="","",IF(IFERROR(IF(TRIM(IFERROR(INDEX($A837:$Y837,MATCH(Lists!$J$6,$A$1:$Y$1,0)),"")&amp;"")="0","",TRIM(IFERROR(INDEX($A837:$Y837,MATCH(Lists!$J$6,$A$1:$Y$1,0)),"")&amp;"")),"")=Lists!$J$7,1,0))</f>
        <v/>
      </c>
      <c r="AG837" s="30">
        <f>IF(AE837="","",IFERROR(IF(ISNUMBER(IFERROR(INDEX($A837:$Y837,MATCH(Lists!$J$3,$A$1:$Y$1,0)),"")),INT(IFERROR(INDEX($A837:$Y837,MATCH(Lists!$J$3,$A$1:$Y$1,0)),"")),DATE(VALUE(LEFT(IFERROR(INDEX($A837:$Y837,MATCH(Lists!$J$3,$A$1:$Y$1,0)),""),4)),VALUE(MID(IFERROR(INDEX($A837:$Y837,MATCH(Lists!$J$3,$A$1:$Y$1,0)),""),6,2)),VALUE(MID(IFERROR(INDEX($A837:$Y837,MATCH(Lists!$J$3,$A$1:$Y$1,0)),""),9,2)))),""))</f>
        <v/>
      </c>
      <c r="AH837" s="22">
        <f>IF(AE837="",0,1)</f>
        <v/>
      </c>
    </row>
    <row r="838">
      <c r="Z838" s="28" t="n"/>
      <c r="AA838" s="23" t="n"/>
      <c r="AB838" s="23" t="n"/>
      <c r="AC838" s="31" t="n"/>
      <c r="AD838" s="28" t="n"/>
      <c r="AE838" s="22">
        <f>IF(COUNTA($A838:$Y838)=0,"",IF(IFERROR(IF(TRIM(IFERROR(INDEX($A838:$Y838,MATCH(Lists!$J$4,$A$1:$Y$1,0)),"")&amp;"")="0","",TRIM(IFERROR(INDEX($A838:$Y838,MATCH(Lists!$J$4,$A$1:$Y$1,0)),"")&amp;"")),"")&lt;&gt;"",LOWER(IFERROR(IF(TRIM(IFERROR(INDEX($A838:$Y838,MATCH(Lists!$J$4,$A$1:$Y$1,0)),"")&amp;"")="0","",TRIM(IFERROR(INDEX($A838:$Y838,MATCH(Lists!$J$4,$A$1:$Y$1,0)),"")&amp;"")),"")),IF(IFERROR(IF(TRIM(IFERROR(INDEX($A838:$Y838,MATCH(Lists!$J$5,$A$1:$Y$1,0)),"")&amp;"")="0","",TRIM(IFERROR(INDEX($A838:$Y838,MATCH(Lists!$J$5,$A$1:$Y$1,0)),"")&amp;"")),"")&lt;&gt;"",IFERROR(IF(TRIM(IFERROR(INDEX($A838:$Y838,MATCH(Lists!$J$5,$A$1:$Y$1,0)),"")&amp;"")="0","",TRIM(IFERROR(INDEX($A838:$Y838,MATCH(Lists!$J$5,$A$1:$Y$1,0)),"")&amp;"")),""),"(unknown)")))</f>
        <v/>
      </c>
      <c r="AF838" s="22">
        <f>IF(AE838="","",IF(IFERROR(IF(TRIM(IFERROR(INDEX($A838:$Y838,MATCH(Lists!$J$6,$A$1:$Y$1,0)),"")&amp;"")="0","",TRIM(IFERROR(INDEX($A838:$Y838,MATCH(Lists!$J$6,$A$1:$Y$1,0)),"")&amp;"")),"")=Lists!$J$7,1,0))</f>
        <v/>
      </c>
      <c r="AG838" s="30">
        <f>IF(AE838="","",IFERROR(IF(ISNUMBER(IFERROR(INDEX($A838:$Y838,MATCH(Lists!$J$3,$A$1:$Y$1,0)),"")),INT(IFERROR(INDEX($A838:$Y838,MATCH(Lists!$J$3,$A$1:$Y$1,0)),"")),DATE(VALUE(LEFT(IFERROR(INDEX($A838:$Y838,MATCH(Lists!$J$3,$A$1:$Y$1,0)),""),4)),VALUE(MID(IFERROR(INDEX($A838:$Y838,MATCH(Lists!$J$3,$A$1:$Y$1,0)),""),6,2)),VALUE(MID(IFERROR(INDEX($A838:$Y838,MATCH(Lists!$J$3,$A$1:$Y$1,0)),""),9,2)))),""))</f>
        <v/>
      </c>
      <c r="AH838" s="22">
        <f>IF(AE838="",0,1)</f>
        <v/>
      </c>
    </row>
    <row r="839">
      <c r="Z839" s="28" t="n"/>
      <c r="AA839" s="23" t="n"/>
      <c r="AB839" s="23" t="n"/>
      <c r="AC839" s="31" t="n"/>
      <c r="AD839" s="28" t="n"/>
      <c r="AE839" s="22">
        <f>IF(COUNTA($A839:$Y839)=0,"",IF(IFERROR(IF(TRIM(IFERROR(INDEX($A839:$Y839,MATCH(Lists!$J$4,$A$1:$Y$1,0)),"")&amp;"")="0","",TRIM(IFERROR(INDEX($A839:$Y839,MATCH(Lists!$J$4,$A$1:$Y$1,0)),"")&amp;"")),"")&lt;&gt;"",LOWER(IFERROR(IF(TRIM(IFERROR(INDEX($A839:$Y839,MATCH(Lists!$J$4,$A$1:$Y$1,0)),"")&amp;"")="0","",TRIM(IFERROR(INDEX($A839:$Y839,MATCH(Lists!$J$4,$A$1:$Y$1,0)),"")&amp;"")),"")),IF(IFERROR(IF(TRIM(IFERROR(INDEX($A839:$Y839,MATCH(Lists!$J$5,$A$1:$Y$1,0)),"")&amp;"")="0","",TRIM(IFERROR(INDEX($A839:$Y839,MATCH(Lists!$J$5,$A$1:$Y$1,0)),"")&amp;"")),"")&lt;&gt;"",IFERROR(IF(TRIM(IFERROR(INDEX($A839:$Y839,MATCH(Lists!$J$5,$A$1:$Y$1,0)),"")&amp;"")="0","",TRIM(IFERROR(INDEX($A839:$Y839,MATCH(Lists!$J$5,$A$1:$Y$1,0)),"")&amp;"")),""),"(unknown)")))</f>
        <v/>
      </c>
      <c r="AF839" s="22">
        <f>IF(AE839="","",IF(IFERROR(IF(TRIM(IFERROR(INDEX($A839:$Y839,MATCH(Lists!$J$6,$A$1:$Y$1,0)),"")&amp;"")="0","",TRIM(IFERROR(INDEX($A839:$Y839,MATCH(Lists!$J$6,$A$1:$Y$1,0)),"")&amp;"")),"")=Lists!$J$7,1,0))</f>
        <v/>
      </c>
      <c r="AG839" s="30">
        <f>IF(AE839="","",IFERROR(IF(ISNUMBER(IFERROR(INDEX($A839:$Y839,MATCH(Lists!$J$3,$A$1:$Y$1,0)),"")),INT(IFERROR(INDEX($A839:$Y839,MATCH(Lists!$J$3,$A$1:$Y$1,0)),"")),DATE(VALUE(LEFT(IFERROR(INDEX($A839:$Y839,MATCH(Lists!$J$3,$A$1:$Y$1,0)),""),4)),VALUE(MID(IFERROR(INDEX($A839:$Y839,MATCH(Lists!$J$3,$A$1:$Y$1,0)),""),6,2)),VALUE(MID(IFERROR(INDEX($A839:$Y839,MATCH(Lists!$J$3,$A$1:$Y$1,0)),""),9,2)))),""))</f>
        <v/>
      </c>
      <c r="AH839" s="22">
        <f>IF(AE839="",0,1)</f>
        <v/>
      </c>
    </row>
    <row r="840">
      <c r="Z840" s="28" t="n"/>
      <c r="AA840" s="23" t="n"/>
      <c r="AB840" s="23" t="n"/>
      <c r="AC840" s="31" t="n"/>
      <c r="AD840" s="28" t="n"/>
      <c r="AE840" s="22">
        <f>IF(COUNTA($A840:$Y840)=0,"",IF(IFERROR(IF(TRIM(IFERROR(INDEX($A840:$Y840,MATCH(Lists!$J$4,$A$1:$Y$1,0)),"")&amp;"")="0","",TRIM(IFERROR(INDEX($A840:$Y840,MATCH(Lists!$J$4,$A$1:$Y$1,0)),"")&amp;"")),"")&lt;&gt;"",LOWER(IFERROR(IF(TRIM(IFERROR(INDEX($A840:$Y840,MATCH(Lists!$J$4,$A$1:$Y$1,0)),"")&amp;"")="0","",TRIM(IFERROR(INDEX($A840:$Y840,MATCH(Lists!$J$4,$A$1:$Y$1,0)),"")&amp;"")),"")),IF(IFERROR(IF(TRIM(IFERROR(INDEX($A840:$Y840,MATCH(Lists!$J$5,$A$1:$Y$1,0)),"")&amp;"")="0","",TRIM(IFERROR(INDEX($A840:$Y840,MATCH(Lists!$J$5,$A$1:$Y$1,0)),"")&amp;"")),"")&lt;&gt;"",IFERROR(IF(TRIM(IFERROR(INDEX($A840:$Y840,MATCH(Lists!$J$5,$A$1:$Y$1,0)),"")&amp;"")="0","",TRIM(IFERROR(INDEX($A840:$Y840,MATCH(Lists!$J$5,$A$1:$Y$1,0)),"")&amp;"")),""),"(unknown)")))</f>
        <v/>
      </c>
      <c r="AF840" s="22">
        <f>IF(AE840="","",IF(IFERROR(IF(TRIM(IFERROR(INDEX($A840:$Y840,MATCH(Lists!$J$6,$A$1:$Y$1,0)),"")&amp;"")="0","",TRIM(IFERROR(INDEX($A840:$Y840,MATCH(Lists!$J$6,$A$1:$Y$1,0)),"")&amp;"")),"")=Lists!$J$7,1,0))</f>
        <v/>
      </c>
      <c r="AG840" s="30">
        <f>IF(AE840="","",IFERROR(IF(ISNUMBER(IFERROR(INDEX($A840:$Y840,MATCH(Lists!$J$3,$A$1:$Y$1,0)),"")),INT(IFERROR(INDEX($A840:$Y840,MATCH(Lists!$J$3,$A$1:$Y$1,0)),"")),DATE(VALUE(LEFT(IFERROR(INDEX($A840:$Y840,MATCH(Lists!$J$3,$A$1:$Y$1,0)),""),4)),VALUE(MID(IFERROR(INDEX($A840:$Y840,MATCH(Lists!$J$3,$A$1:$Y$1,0)),""),6,2)),VALUE(MID(IFERROR(INDEX($A840:$Y840,MATCH(Lists!$J$3,$A$1:$Y$1,0)),""),9,2)))),""))</f>
        <v/>
      </c>
      <c r="AH840" s="22">
        <f>IF(AE840="",0,1)</f>
        <v/>
      </c>
    </row>
    <row r="841">
      <c r="Z841" s="28" t="n"/>
      <c r="AA841" s="23" t="n"/>
      <c r="AB841" s="23" t="n"/>
      <c r="AC841" s="31" t="n"/>
      <c r="AD841" s="28" t="n"/>
      <c r="AE841" s="22">
        <f>IF(COUNTA($A841:$Y841)=0,"",IF(IFERROR(IF(TRIM(IFERROR(INDEX($A841:$Y841,MATCH(Lists!$J$4,$A$1:$Y$1,0)),"")&amp;"")="0","",TRIM(IFERROR(INDEX($A841:$Y841,MATCH(Lists!$J$4,$A$1:$Y$1,0)),"")&amp;"")),"")&lt;&gt;"",LOWER(IFERROR(IF(TRIM(IFERROR(INDEX($A841:$Y841,MATCH(Lists!$J$4,$A$1:$Y$1,0)),"")&amp;"")="0","",TRIM(IFERROR(INDEX($A841:$Y841,MATCH(Lists!$J$4,$A$1:$Y$1,0)),"")&amp;"")),"")),IF(IFERROR(IF(TRIM(IFERROR(INDEX($A841:$Y841,MATCH(Lists!$J$5,$A$1:$Y$1,0)),"")&amp;"")="0","",TRIM(IFERROR(INDEX($A841:$Y841,MATCH(Lists!$J$5,$A$1:$Y$1,0)),"")&amp;"")),"")&lt;&gt;"",IFERROR(IF(TRIM(IFERROR(INDEX($A841:$Y841,MATCH(Lists!$J$5,$A$1:$Y$1,0)),"")&amp;"")="0","",TRIM(IFERROR(INDEX($A841:$Y841,MATCH(Lists!$J$5,$A$1:$Y$1,0)),"")&amp;"")),""),"(unknown)")))</f>
        <v/>
      </c>
      <c r="AF841" s="22">
        <f>IF(AE841="","",IF(IFERROR(IF(TRIM(IFERROR(INDEX($A841:$Y841,MATCH(Lists!$J$6,$A$1:$Y$1,0)),"")&amp;"")="0","",TRIM(IFERROR(INDEX($A841:$Y841,MATCH(Lists!$J$6,$A$1:$Y$1,0)),"")&amp;"")),"")=Lists!$J$7,1,0))</f>
        <v/>
      </c>
      <c r="AG841" s="30">
        <f>IF(AE841="","",IFERROR(IF(ISNUMBER(IFERROR(INDEX($A841:$Y841,MATCH(Lists!$J$3,$A$1:$Y$1,0)),"")),INT(IFERROR(INDEX($A841:$Y841,MATCH(Lists!$J$3,$A$1:$Y$1,0)),"")),DATE(VALUE(LEFT(IFERROR(INDEX($A841:$Y841,MATCH(Lists!$J$3,$A$1:$Y$1,0)),""),4)),VALUE(MID(IFERROR(INDEX($A841:$Y841,MATCH(Lists!$J$3,$A$1:$Y$1,0)),""),6,2)),VALUE(MID(IFERROR(INDEX($A841:$Y841,MATCH(Lists!$J$3,$A$1:$Y$1,0)),""),9,2)))),""))</f>
        <v/>
      </c>
      <c r="AH841" s="22">
        <f>IF(AE841="",0,1)</f>
        <v/>
      </c>
    </row>
    <row r="842">
      <c r="Z842" s="28" t="n"/>
      <c r="AA842" s="23" t="n"/>
      <c r="AB842" s="23" t="n"/>
      <c r="AC842" s="31" t="n"/>
      <c r="AD842" s="28" t="n"/>
      <c r="AE842" s="22">
        <f>IF(COUNTA($A842:$Y842)=0,"",IF(IFERROR(IF(TRIM(IFERROR(INDEX($A842:$Y842,MATCH(Lists!$J$4,$A$1:$Y$1,0)),"")&amp;"")="0","",TRIM(IFERROR(INDEX($A842:$Y842,MATCH(Lists!$J$4,$A$1:$Y$1,0)),"")&amp;"")),"")&lt;&gt;"",LOWER(IFERROR(IF(TRIM(IFERROR(INDEX($A842:$Y842,MATCH(Lists!$J$4,$A$1:$Y$1,0)),"")&amp;"")="0","",TRIM(IFERROR(INDEX($A842:$Y842,MATCH(Lists!$J$4,$A$1:$Y$1,0)),"")&amp;"")),"")),IF(IFERROR(IF(TRIM(IFERROR(INDEX($A842:$Y842,MATCH(Lists!$J$5,$A$1:$Y$1,0)),"")&amp;"")="0","",TRIM(IFERROR(INDEX($A842:$Y842,MATCH(Lists!$J$5,$A$1:$Y$1,0)),"")&amp;"")),"")&lt;&gt;"",IFERROR(IF(TRIM(IFERROR(INDEX($A842:$Y842,MATCH(Lists!$J$5,$A$1:$Y$1,0)),"")&amp;"")="0","",TRIM(IFERROR(INDEX($A842:$Y842,MATCH(Lists!$J$5,$A$1:$Y$1,0)),"")&amp;"")),""),"(unknown)")))</f>
        <v/>
      </c>
      <c r="AF842" s="22">
        <f>IF(AE842="","",IF(IFERROR(IF(TRIM(IFERROR(INDEX($A842:$Y842,MATCH(Lists!$J$6,$A$1:$Y$1,0)),"")&amp;"")="0","",TRIM(IFERROR(INDEX($A842:$Y842,MATCH(Lists!$J$6,$A$1:$Y$1,0)),"")&amp;"")),"")=Lists!$J$7,1,0))</f>
        <v/>
      </c>
      <c r="AG842" s="30">
        <f>IF(AE842="","",IFERROR(IF(ISNUMBER(IFERROR(INDEX($A842:$Y842,MATCH(Lists!$J$3,$A$1:$Y$1,0)),"")),INT(IFERROR(INDEX($A842:$Y842,MATCH(Lists!$J$3,$A$1:$Y$1,0)),"")),DATE(VALUE(LEFT(IFERROR(INDEX($A842:$Y842,MATCH(Lists!$J$3,$A$1:$Y$1,0)),""),4)),VALUE(MID(IFERROR(INDEX($A842:$Y842,MATCH(Lists!$J$3,$A$1:$Y$1,0)),""),6,2)),VALUE(MID(IFERROR(INDEX($A842:$Y842,MATCH(Lists!$J$3,$A$1:$Y$1,0)),""),9,2)))),""))</f>
        <v/>
      </c>
      <c r="AH842" s="22">
        <f>IF(AE842="",0,1)</f>
        <v/>
      </c>
    </row>
    <row r="843">
      <c r="Z843" s="28" t="n"/>
      <c r="AA843" s="23" t="n"/>
      <c r="AB843" s="23" t="n"/>
      <c r="AC843" s="31" t="n"/>
      <c r="AD843" s="28" t="n"/>
      <c r="AE843" s="22">
        <f>IF(COUNTA($A843:$Y843)=0,"",IF(IFERROR(IF(TRIM(IFERROR(INDEX($A843:$Y843,MATCH(Lists!$J$4,$A$1:$Y$1,0)),"")&amp;"")="0","",TRIM(IFERROR(INDEX($A843:$Y843,MATCH(Lists!$J$4,$A$1:$Y$1,0)),"")&amp;"")),"")&lt;&gt;"",LOWER(IFERROR(IF(TRIM(IFERROR(INDEX($A843:$Y843,MATCH(Lists!$J$4,$A$1:$Y$1,0)),"")&amp;"")="0","",TRIM(IFERROR(INDEX($A843:$Y843,MATCH(Lists!$J$4,$A$1:$Y$1,0)),"")&amp;"")),"")),IF(IFERROR(IF(TRIM(IFERROR(INDEX($A843:$Y843,MATCH(Lists!$J$5,$A$1:$Y$1,0)),"")&amp;"")="0","",TRIM(IFERROR(INDEX($A843:$Y843,MATCH(Lists!$J$5,$A$1:$Y$1,0)),"")&amp;"")),"")&lt;&gt;"",IFERROR(IF(TRIM(IFERROR(INDEX($A843:$Y843,MATCH(Lists!$J$5,$A$1:$Y$1,0)),"")&amp;"")="0","",TRIM(IFERROR(INDEX($A843:$Y843,MATCH(Lists!$J$5,$A$1:$Y$1,0)),"")&amp;"")),""),"(unknown)")))</f>
        <v/>
      </c>
      <c r="AF843" s="22">
        <f>IF(AE843="","",IF(IFERROR(IF(TRIM(IFERROR(INDEX($A843:$Y843,MATCH(Lists!$J$6,$A$1:$Y$1,0)),"")&amp;"")="0","",TRIM(IFERROR(INDEX($A843:$Y843,MATCH(Lists!$J$6,$A$1:$Y$1,0)),"")&amp;"")),"")=Lists!$J$7,1,0))</f>
        <v/>
      </c>
      <c r="AG843" s="30">
        <f>IF(AE843="","",IFERROR(IF(ISNUMBER(IFERROR(INDEX($A843:$Y843,MATCH(Lists!$J$3,$A$1:$Y$1,0)),"")),INT(IFERROR(INDEX($A843:$Y843,MATCH(Lists!$J$3,$A$1:$Y$1,0)),"")),DATE(VALUE(LEFT(IFERROR(INDEX($A843:$Y843,MATCH(Lists!$J$3,$A$1:$Y$1,0)),""),4)),VALUE(MID(IFERROR(INDEX($A843:$Y843,MATCH(Lists!$J$3,$A$1:$Y$1,0)),""),6,2)),VALUE(MID(IFERROR(INDEX($A843:$Y843,MATCH(Lists!$J$3,$A$1:$Y$1,0)),""),9,2)))),""))</f>
        <v/>
      </c>
      <c r="AH843" s="22">
        <f>IF(AE843="",0,1)</f>
        <v/>
      </c>
    </row>
    <row r="844">
      <c r="Z844" s="28" t="n"/>
      <c r="AA844" s="23" t="n"/>
      <c r="AB844" s="23" t="n"/>
      <c r="AC844" s="31" t="n"/>
      <c r="AD844" s="28" t="n"/>
      <c r="AE844" s="22">
        <f>IF(COUNTA($A844:$Y844)=0,"",IF(IFERROR(IF(TRIM(IFERROR(INDEX($A844:$Y844,MATCH(Lists!$J$4,$A$1:$Y$1,0)),"")&amp;"")="0","",TRIM(IFERROR(INDEX($A844:$Y844,MATCH(Lists!$J$4,$A$1:$Y$1,0)),"")&amp;"")),"")&lt;&gt;"",LOWER(IFERROR(IF(TRIM(IFERROR(INDEX($A844:$Y844,MATCH(Lists!$J$4,$A$1:$Y$1,0)),"")&amp;"")="0","",TRIM(IFERROR(INDEX($A844:$Y844,MATCH(Lists!$J$4,$A$1:$Y$1,0)),"")&amp;"")),"")),IF(IFERROR(IF(TRIM(IFERROR(INDEX($A844:$Y844,MATCH(Lists!$J$5,$A$1:$Y$1,0)),"")&amp;"")="0","",TRIM(IFERROR(INDEX($A844:$Y844,MATCH(Lists!$J$5,$A$1:$Y$1,0)),"")&amp;"")),"")&lt;&gt;"",IFERROR(IF(TRIM(IFERROR(INDEX($A844:$Y844,MATCH(Lists!$J$5,$A$1:$Y$1,0)),"")&amp;"")="0","",TRIM(IFERROR(INDEX($A844:$Y844,MATCH(Lists!$J$5,$A$1:$Y$1,0)),"")&amp;"")),""),"(unknown)")))</f>
        <v/>
      </c>
      <c r="AF844" s="22">
        <f>IF(AE844="","",IF(IFERROR(IF(TRIM(IFERROR(INDEX($A844:$Y844,MATCH(Lists!$J$6,$A$1:$Y$1,0)),"")&amp;"")="0","",TRIM(IFERROR(INDEX($A844:$Y844,MATCH(Lists!$J$6,$A$1:$Y$1,0)),"")&amp;"")),"")=Lists!$J$7,1,0))</f>
        <v/>
      </c>
      <c r="AG844" s="30">
        <f>IF(AE844="","",IFERROR(IF(ISNUMBER(IFERROR(INDEX($A844:$Y844,MATCH(Lists!$J$3,$A$1:$Y$1,0)),"")),INT(IFERROR(INDEX($A844:$Y844,MATCH(Lists!$J$3,$A$1:$Y$1,0)),"")),DATE(VALUE(LEFT(IFERROR(INDEX($A844:$Y844,MATCH(Lists!$J$3,$A$1:$Y$1,0)),""),4)),VALUE(MID(IFERROR(INDEX($A844:$Y844,MATCH(Lists!$J$3,$A$1:$Y$1,0)),""),6,2)),VALUE(MID(IFERROR(INDEX($A844:$Y844,MATCH(Lists!$J$3,$A$1:$Y$1,0)),""),9,2)))),""))</f>
        <v/>
      </c>
      <c r="AH844" s="22">
        <f>IF(AE844="",0,1)</f>
        <v/>
      </c>
    </row>
    <row r="845">
      <c r="Z845" s="28" t="n"/>
      <c r="AA845" s="23" t="n"/>
      <c r="AB845" s="23" t="n"/>
      <c r="AC845" s="31" t="n"/>
      <c r="AD845" s="28" t="n"/>
      <c r="AE845" s="22">
        <f>IF(COUNTA($A845:$Y845)=0,"",IF(IFERROR(IF(TRIM(IFERROR(INDEX($A845:$Y845,MATCH(Lists!$J$4,$A$1:$Y$1,0)),"")&amp;"")="0","",TRIM(IFERROR(INDEX($A845:$Y845,MATCH(Lists!$J$4,$A$1:$Y$1,0)),"")&amp;"")),"")&lt;&gt;"",LOWER(IFERROR(IF(TRIM(IFERROR(INDEX($A845:$Y845,MATCH(Lists!$J$4,$A$1:$Y$1,0)),"")&amp;"")="0","",TRIM(IFERROR(INDEX($A845:$Y845,MATCH(Lists!$J$4,$A$1:$Y$1,0)),"")&amp;"")),"")),IF(IFERROR(IF(TRIM(IFERROR(INDEX($A845:$Y845,MATCH(Lists!$J$5,$A$1:$Y$1,0)),"")&amp;"")="0","",TRIM(IFERROR(INDEX($A845:$Y845,MATCH(Lists!$J$5,$A$1:$Y$1,0)),"")&amp;"")),"")&lt;&gt;"",IFERROR(IF(TRIM(IFERROR(INDEX($A845:$Y845,MATCH(Lists!$J$5,$A$1:$Y$1,0)),"")&amp;"")="0","",TRIM(IFERROR(INDEX($A845:$Y845,MATCH(Lists!$J$5,$A$1:$Y$1,0)),"")&amp;"")),""),"(unknown)")))</f>
        <v/>
      </c>
      <c r="AF845" s="22">
        <f>IF(AE845="","",IF(IFERROR(IF(TRIM(IFERROR(INDEX($A845:$Y845,MATCH(Lists!$J$6,$A$1:$Y$1,0)),"")&amp;"")="0","",TRIM(IFERROR(INDEX($A845:$Y845,MATCH(Lists!$J$6,$A$1:$Y$1,0)),"")&amp;"")),"")=Lists!$J$7,1,0))</f>
        <v/>
      </c>
      <c r="AG845" s="30">
        <f>IF(AE845="","",IFERROR(IF(ISNUMBER(IFERROR(INDEX($A845:$Y845,MATCH(Lists!$J$3,$A$1:$Y$1,0)),"")),INT(IFERROR(INDEX($A845:$Y845,MATCH(Lists!$J$3,$A$1:$Y$1,0)),"")),DATE(VALUE(LEFT(IFERROR(INDEX($A845:$Y845,MATCH(Lists!$J$3,$A$1:$Y$1,0)),""),4)),VALUE(MID(IFERROR(INDEX($A845:$Y845,MATCH(Lists!$J$3,$A$1:$Y$1,0)),""),6,2)),VALUE(MID(IFERROR(INDEX($A845:$Y845,MATCH(Lists!$J$3,$A$1:$Y$1,0)),""),9,2)))),""))</f>
        <v/>
      </c>
      <c r="AH845" s="22">
        <f>IF(AE845="",0,1)</f>
        <v/>
      </c>
    </row>
    <row r="846">
      <c r="Z846" s="28" t="n"/>
      <c r="AA846" s="23" t="n"/>
      <c r="AB846" s="23" t="n"/>
      <c r="AC846" s="31" t="n"/>
      <c r="AD846" s="28" t="n"/>
      <c r="AE846" s="22">
        <f>IF(COUNTA($A846:$Y846)=0,"",IF(IFERROR(IF(TRIM(IFERROR(INDEX($A846:$Y846,MATCH(Lists!$J$4,$A$1:$Y$1,0)),"")&amp;"")="0","",TRIM(IFERROR(INDEX($A846:$Y846,MATCH(Lists!$J$4,$A$1:$Y$1,0)),"")&amp;"")),"")&lt;&gt;"",LOWER(IFERROR(IF(TRIM(IFERROR(INDEX($A846:$Y846,MATCH(Lists!$J$4,$A$1:$Y$1,0)),"")&amp;"")="0","",TRIM(IFERROR(INDEX($A846:$Y846,MATCH(Lists!$J$4,$A$1:$Y$1,0)),"")&amp;"")),"")),IF(IFERROR(IF(TRIM(IFERROR(INDEX($A846:$Y846,MATCH(Lists!$J$5,$A$1:$Y$1,0)),"")&amp;"")="0","",TRIM(IFERROR(INDEX($A846:$Y846,MATCH(Lists!$J$5,$A$1:$Y$1,0)),"")&amp;"")),"")&lt;&gt;"",IFERROR(IF(TRIM(IFERROR(INDEX($A846:$Y846,MATCH(Lists!$J$5,$A$1:$Y$1,0)),"")&amp;"")="0","",TRIM(IFERROR(INDEX($A846:$Y846,MATCH(Lists!$J$5,$A$1:$Y$1,0)),"")&amp;"")),""),"(unknown)")))</f>
        <v/>
      </c>
      <c r="AF846" s="22">
        <f>IF(AE846="","",IF(IFERROR(IF(TRIM(IFERROR(INDEX($A846:$Y846,MATCH(Lists!$J$6,$A$1:$Y$1,0)),"")&amp;"")="0","",TRIM(IFERROR(INDEX($A846:$Y846,MATCH(Lists!$J$6,$A$1:$Y$1,0)),"")&amp;"")),"")=Lists!$J$7,1,0))</f>
        <v/>
      </c>
      <c r="AG846" s="30">
        <f>IF(AE846="","",IFERROR(IF(ISNUMBER(IFERROR(INDEX($A846:$Y846,MATCH(Lists!$J$3,$A$1:$Y$1,0)),"")),INT(IFERROR(INDEX($A846:$Y846,MATCH(Lists!$J$3,$A$1:$Y$1,0)),"")),DATE(VALUE(LEFT(IFERROR(INDEX($A846:$Y846,MATCH(Lists!$J$3,$A$1:$Y$1,0)),""),4)),VALUE(MID(IFERROR(INDEX($A846:$Y846,MATCH(Lists!$J$3,$A$1:$Y$1,0)),""),6,2)),VALUE(MID(IFERROR(INDEX($A846:$Y846,MATCH(Lists!$J$3,$A$1:$Y$1,0)),""),9,2)))),""))</f>
        <v/>
      </c>
      <c r="AH846" s="22">
        <f>IF(AE846="",0,1)</f>
        <v/>
      </c>
    </row>
    <row r="847">
      <c r="Z847" s="28" t="n"/>
      <c r="AA847" s="23" t="n"/>
      <c r="AB847" s="23" t="n"/>
      <c r="AC847" s="31" t="n"/>
      <c r="AD847" s="28" t="n"/>
      <c r="AE847" s="22">
        <f>IF(COUNTA($A847:$Y847)=0,"",IF(IFERROR(IF(TRIM(IFERROR(INDEX($A847:$Y847,MATCH(Lists!$J$4,$A$1:$Y$1,0)),"")&amp;"")="0","",TRIM(IFERROR(INDEX($A847:$Y847,MATCH(Lists!$J$4,$A$1:$Y$1,0)),"")&amp;"")),"")&lt;&gt;"",LOWER(IFERROR(IF(TRIM(IFERROR(INDEX($A847:$Y847,MATCH(Lists!$J$4,$A$1:$Y$1,0)),"")&amp;"")="0","",TRIM(IFERROR(INDEX($A847:$Y847,MATCH(Lists!$J$4,$A$1:$Y$1,0)),"")&amp;"")),"")),IF(IFERROR(IF(TRIM(IFERROR(INDEX($A847:$Y847,MATCH(Lists!$J$5,$A$1:$Y$1,0)),"")&amp;"")="0","",TRIM(IFERROR(INDEX($A847:$Y847,MATCH(Lists!$J$5,$A$1:$Y$1,0)),"")&amp;"")),"")&lt;&gt;"",IFERROR(IF(TRIM(IFERROR(INDEX($A847:$Y847,MATCH(Lists!$J$5,$A$1:$Y$1,0)),"")&amp;"")="0","",TRIM(IFERROR(INDEX($A847:$Y847,MATCH(Lists!$J$5,$A$1:$Y$1,0)),"")&amp;"")),""),"(unknown)")))</f>
        <v/>
      </c>
      <c r="AF847" s="22">
        <f>IF(AE847="","",IF(IFERROR(IF(TRIM(IFERROR(INDEX($A847:$Y847,MATCH(Lists!$J$6,$A$1:$Y$1,0)),"")&amp;"")="0","",TRIM(IFERROR(INDEX($A847:$Y847,MATCH(Lists!$J$6,$A$1:$Y$1,0)),"")&amp;"")),"")=Lists!$J$7,1,0))</f>
        <v/>
      </c>
      <c r="AG847" s="30">
        <f>IF(AE847="","",IFERROR(IF(ISNUMBER(IFERROR(INDEX($A847:$Y847,MATCH(Lists!$J$3,$A$1:$Y$1,0)),"")),INT(IFERROR(INDEX($A847:$Y847,MATCH(Lists!$J$3,$A$1:$Y$1,0)),"")),DATE(VALUE(LEFT(IFERROR(INDEX($A847:$Y847,MATCH(Lists!$J$3,$A$1:$Y$1,0)),""),4)),VALUE(MID(IFERROR(INDEX($A847:$Y847,MATCH(Lists!$J$3,$A$1:$Y$1,0)),""),6,2)),VALUE(MID(IFERROR(INDEX($A847:$Y847,MATCH(Lists!$J$3,$A$1:$Y$1,0)),""),9,2)))),""))</f>
        <v/>
      </c>
      <c r="AH847" s="22">
        <f>IF(AE847="",0,1)</f>
        <v/>
      </c>
    </row>
    <row r="848">
      <c r="Z848" s="28" t="n"/>
      <c r="AA848" s="23" t="n"/>
      <c r="AB848" s="23" t="n"/>
      <c r="AC848" s="31" t="n"/>
      <c r="AD848" s="28" t="n"/>
      <c r="AE848" s="22">
        <f>IF(COUNTA($A848:$Y848)=0,"",IF(IFERROR(IF(TRIM(IFERROR(INDEX($A848:$Y848,MATCH(Lists!$J$4,$A$1:$Y$1,0)),"")&amp;"")="0","",TRIM(IFERROR(INDEX($A848:$Y848,MATCH(Lists!$J$4,$A$1:$Y$1,0)),"")&amp;"")),"")&lt;&gt;"",LOWER(IFERROR(IF(TRIM(IFERROR(INDEX($A848:$Y848,MATCH(Lists!$J$4,$A$1:$Y$1,0)),"")&amp;"")="0","",TRIM(IFERROR(INDEX($A848:$Y848,MATCH(Lists!$J$4,$A$1:$Y$1,0)),"")&amp;"")),"")),IF(IFERROR(IF(TRIM(IFERROR(INDEX($A848:$Y848,MATCH(Lists!$J$5,$A$1:$Y$1,0)),"")&amp;"")="0","",TRIM(IFERROR(INDEX($A848:$Y848,MATCH(Lists!$J$5,$A$1:$Y$1,0)),"")&amp;"")),"")&lt;&gt;"",IFERROR(IF(TRIM(IFERROR(INDEX($A848:$Y848,MATCH(Lists!$J$5,$A$1:$Y$1,0)),"")&amp;"")="0","",TRIM(IFERROR(INDEX($A848:$Y848,MATCH(Lists!$J$5,$A$1:$Y$1,0)),"")&amp;"")),""),"(unknown)")))</f>
        <v/>
      </c>
      <c r="AF848" s="22">
        <f>IF(AE848="","",IF(IFERROR(IF(TRIM(IFERROR(INDEX($A848:$Y848,MATCH(Lists!$J$6,$A$1:$Y$1,0)),"")&amp;"")="0","",TRIM(IFERROR(INDEX($A848:$Y848,MATCH(Lists!$J$6,$A$1:$Y$1,0)),"")&amp;"")),"")=Lists!$J$7,1,0))</f>
        <v/>
      </c>
      <c r="AG848" s="30">
        <f>IF(AE848="","",IFERROR(IF(ISNUMBER(IFERROR(INDEX($A848:$Y848,MATCH(Lists!$J$3,$A$1:$Y$1,0)),"")),INT(IFERROR(INDEX($A848:$Y848,MATCH(Lists!$J$3,$A$1:$Y$1,0)),"")),DATE(VALUE(LEFT(IFERROR(INDEX($A848:$Y848,MATCH(Lists!$J$3,$A$1:$Y$1,0)),""),4)),VALUE(MID(IFERROR(INDEX($A848:$Y848,MATCH(Lists!$J$3,$A$1:$Y$1,0)),""),6,2)),VALUE(MID(IFERROR(INDEX($A848:$Y848,MATCH(Lists!$J$3,$A$1:$Y$1,0)),""),9,2)))),""))</f>
        <v/>
      </c>
      <c r="AH848" s="22">
        <f>IF(AE848="",0,1)</f>
        <v/>
      </c>
    </row>
    <row r="849">
      <c r="Z849" s="28" t="n"/>
      <c r="AA849" s="23" t="n"/>
      <c r="AB849" s="23" t="n"/>
      <c r="AC849" s="31" t="n"/>
      <c r="AD849" s="28" t="n"/>
      <c r="AE849" s="22">
        <f>IF(COUNTA($A849:$Y849)=0,"",IF(IFERROR(IF(TRIM(IFERROR(INDEX($A849:$Y849,MATCH(Lists!$J$4,$A$1:$Y$1,0)),"")&amp;"")="0","",TRIM(IFERROR(INDEX($A849:$Y849,MATCH(Lists!$J$4,$A$1:$Y$1,0)),"")&amp;"")),"")&lt;&gt;"",LOWER(IFERROR(IF(TRIM(IFERROR(INDEX($A849:$Y849,MATCH(Lists!$J$4,$A$1:$Y$1,0)),"")&amp;"")="0","",TRIM(IFERROR(INDEX($A849:$Y849,MATCH(Lists!$J$4,$A$1:$Y$1,0)),"")&amp;"")),"")),IF(IFERROR(IF(TRIM(IFERROR(INDEX($A849:$Y849,MATCH(Lists!$J$5,$A$1:$Y$1,0)),"")&amp;"")="0","",TRIM(IFERROR(INDEX($A849:$Y849,MATCH(Lists!$J$5,$A$1:$Y$1,0)),"")&amp;"")),"")&lt;&gt;"",IFERROR(IF(TRIM(IFERROR(INDEX($A849:$Y849,MATCH(Lists!$J$5,$A$1:$Y$1,0)),"")&amp;"")="0","",TRIM(IFERROR(INDEX($A849:$Y849,MATCH(Lists!$J$5,$A$1:$Y$1,0)),"")&amp;"")),""),"(unknown)")))</f>
        <v/>
      </c>
      <c r="AF849" s="22">
        <f>IF(AE849="","",IF(IFERROR(IF(TRIM(IFERROR(INDEX($A849:$Y849,MATCH(Lists!$J$6,$A$1:$Y$1,0)),"")&amp;"")="0","",TRIM(IFERROR(INDEX($A849:$Y849,MATCH(Lists!$J$6,$A$1:$Y$1,0)),"")&amp;"")),"")=Lists!$J$7,1,0))</f>
        <v/>
      </c>
      <c r="AG849" s="30">
        <f>IF(AE849="","",IFERROR(IF(ISNUMBER(IFERROR(INDEX($A849:$Y849,MATCH(Lists!$J$3,$A$1:$Y$1,0)),"")),INT(IFERROR(INDEX($A849:$Y849,MATCH(Lists!$J$3,$A$1:$Y$1,0)),"")),DATE(VALUE(LEFT(IFERROR(INDEX($A849:$Y849,MATCH(Lists!$J$3,$A$1:$Y$1,0)),""),4)),VALUE(MID(IFERROR(INDEX($A849:$Y849,MATCH(Lists!$J$3,$A$1:$Y$1,0)),""),6,2)),VALUE(MID(IFERROR(INDEX($A849:$Y849,MATCH(Lists!$J$3,$A$1:$Y$1,0)),""),9,2)))),""))</f>
        <v/>
      </c>
      <c r="AH849" s="22">
        <f>IF(AE849="",0,1)</f>
        <v/>
      </c>
    </row>
    <row r="850">
      <c r="Z850" s="28" t="n"/>
      <c r="AA850" s="23" t="n"/>
      <c r="AB850" s="23" t="n"/>
      <c r="AC850" s="31" t="n"/>
      <c r="AD850" s="28" t="n"/>
      <c r="AE850" s="22">
        <f>IF(COUNTA($A850:$Y850)=0,"",IF(IFERROR(IF(TRIM(IFERROR(INDEX($A850:$Y850,MATCH(Lists!$J$4,$A$1:$Y$1,0)),"")&amp;"")="0","",TRIM(IFERROR(INDEX($A850:$Y850,MATCH(Lists!$J$4,$A$1:$Y$1,0)),"")&amp;"")),"")&lt;&gt;"",LOWER(IFERROR(IF(TRIM(IFERROR(INDEX($A850:$Y850,MATCH(Lists!$J$4,$A$1:$Y$1,0)),"")&amp;"")="0","",TRIM(IFERROR(INDEX($A850:$Y850,MATCH(Lists!$J$4,$A$1:$Y$1,0)),"")&amp;"")),"")),IF(IFERROR(IF(TRIM(IFERROR(INDEX($A850:$Y850,MATCH(Lists!$J$5,$A$1:$Y$1,0)),"")&amp;"")="0","",TRIM(IFERROR(INDEX($A850:$Y850,MATCH(Lists!$J$5,$A$1:$Y$1,0)),"")&amp;"")),"")&lt;&gt;"",IFERROR(IF(TRIM(IFERROR(INDEX($A850:$Y850,MATCH(Lists!$J$5,$A$1:$Y$1,0)),"")&amp;"")="0","",TRIM(IFERROR(INDEX($A850:$Y850,MATCH(Lists!$J$5,$A$1:$Y$1,0)),"")&amp;"")),""),"(unknown)")))</f>
        <v/>
      </c>
      <c r="AF850" s="22">
        <f>IF(AE850="","",IF(IFERROR(IF(TRIM(IFERROR(INDEX($A850:$Y850,MATCH(Lists!$J$6,$A$1:$Y$1,0)),"")&amp;"")="0","",TRIM(IFERROR(INDEX($A850:$Y850,MATCH(Lists!$J$6,$A$1:$Y$1,0)),"")&amp;"")),"")=Lists!$J$7,1,0))</f>
        <v/>
      </c>
      <c r="AG850" s="30">
        <f>IF(AE850="","",IFERROR(IF(ISNUMBER(IFERROR(INDEX($A850:$Y850,MATCH(Lists!$J$3,$A$1:$Y$1,0)),"")),INT(IFERROR(INDEX($A850:$Y850,MATCH(Lists!$J$3,$A$1:$Y$1,0)),"")),DATE(VALUE(LEFT(IFERROR(INDEX($A850:$Y850,MATCH(Lists!$J$3,$A$1:$Y$1,0)),""),4)),VALUE(MID(IFERROR(INDEX($A850:$Y850,MATCH(Lists!$J$3,$A$1:$Y$1,0)),""),6,2)),VALUE(MID(IFERROR(INDEX($A850:$Y850,MATCH(Lists!$J$3,$A$1:$Y$1,0)),""),9,2)))),""))</f>
        <v/>
      </c>
      <c r="AH850" s="22">
        <f>IF(AE850="",0,1)</f>
        <v/>
      </c>
    </row>
    <row r="851">
      <c r="Z851" s="28" t="n"/>
      <c r="AA851" s="23" t="n"/>
      <c r="AB851" s="23" t="n"/>
      <c r="AC851" s="31" t="n"/>
      <c r="AD851" s="28" t="n"/>
      <c r="AE851" s="22">
        <f>IF(COUNTA($A851:$Y851)=0,"",IF(IFERROR(IF(TRIM(IFERROR(INDEX($A851:$Y851,MATCH(Lists!$J$4,$A$1:$Y$1,0)),"")&amp;"")="0","",TRIM(IFERROR(INDEX($A851:$Y851,MATCH(Lists!$J$4,$A$1:$Y$1,0)),"")&amp;"")),"")&lt;&gt;"",LOWER(IFERROR(IF(TRIM(IFERROR(INDEX($A851:$Y851,MATCH(Lists!$J$4,$A$1:$Y$1,0)),"")&amp;"")="0","",TRIM(IFERROR(INDEX($A851:$Y851,MATCH(Lists!$J$4,$A$1:$Y$1,0)),"")&amp;"")),"")),IF(IFERROR(IF(TRIM(IFERROR(INDEX($A851:$Y851,MATCH(Lists!$J$5,$A$1:$Y$1,0)),"")&amp;"")="0","",TRIM(IFERROR(INDEX($A851:$Y851,MATCH(Lists!$J$5,$A$1:$Y$1,0)),"")&amp;"")),"")&lt;&gt;"",IFERROR(IF(TRIM(IFERROR(INDEX($A851:$Y851,MATCH(Lists!$J$5,$A$1:$Y$1,0)),"")&amp;"")="0","",TRIM(IFERROR(INDEX($A851:$Y851,MATCH(Lists!$J$5,$A$1:$Y$1,0)),"")&amp;"")),""),"(unknown)")))</f>
        <v/>
      </c>
      <c r="AF851" s="22">
        <f>IF(AE851="","",IF(IFERROR(IF(TRIM(IFERROR(INDEX($A851:$Y851,MATCH(Lists!$J$6,$A$1:$Y$1,0)),"")&amp;"")="0","",TRIM(IFERROR(INDEX($A851:$Y851,MATCH(Lists!$J$6,$A$1:$Y$1,0)),"")&amp;"")),"")=Lists!$J$7,1,0))</f>
        <v/>
      </c>
      <c r="AG851" s="30">
        <f>IF(AE851="","",IFERROR(IF(ISNUMBER(IFERROR(INDEX($A851:$Y851,MATCH(Lists!$J$3,$A$1:$Y$1,0)),"")),INT(IFERROR(INDEX($A851:$Y851,MATCH(Lists!$J$3,$A$1:$Y$1,0)),"")),DATE(VALUE(LEFT(IFERROR(INDEX($A851:$Y851,MATCH(Lists!$J$3,$A$1:$Y$1,0)),""),4)),VALUE(MID(IFERROR(INDEX($A851:$Y851,MATCH(Lists!$J$3,$A$1:$Y$1,0)),""),6,2)),VALUE(MID(IFERROR(INDEX($A851:$Y851,MATCH(Lists!$J$3,$A$1:$Y$1,0)),""),9,2)))),""))</f>
        <v/>
      </c>
      <c r="AH851" s="22">
        <f>IF(AE851="",0,1)</f>
        <v/>
      </c>
    </row>
    <row r="852">
      <c r="Z852" s="28" t="n"/>
      <c r="AA852" s="23" t="n"/>
      <c r="AB852" s="23" t="n"/>
      <c r="AC852" s="31" t="n"/>
      <c r="AD852" s="28" t="n"/>
      <c r="AE852" s="22">
        <f>IF(COUNTA($A852:$Y852)=0,"",IF(IFERROR(IF(TRIM(IFERROR(INDEX($A852:$Y852,MATCH(Lists!$J$4,$A$1:$Y$1,0)),"")&amp;"")="0","",TRIM(IFERROR(INDEX($A852:$Y852,MATCH(Lists!$J$4,$A$1:$Y$1,0)),"")&amp;"")),"")&lt;&gt;"",LOWER(IFERROR(IF(TRIM(IFERROR(INDEX($A852:$Y852,MATCH(Lists!$J$4,$A$1:$Y$1,0)),"")&amp;"")="0","",TRIM(IFERROR(INDEX($A852:$Y852,MATCH(Lists!$J$4,$A$1:$Y$1,0)),"")&amp;"")),"")),IF(IFERROR(IF(TRIM(IFERROR(INDEX($A852:$Y852,MATCH(Lists!$J$5,$A$1:$Y$1,0)),"")&amp;"")="0","",TRIM(IFERROR(INDEX($A852:$Y852,MATCH(Lists!$J$5,$A$1:$Y$1,0)),"")&amp;"")),"")&lt;&gt;"",IFERROR(IF(TRIM(IFERROR(INDEX($A852:$Y852,MATCH(Lists!$J$5,$A$1:$Y$1,0)),"")&amp;"")="0","",TRIM(IFERROR(INDEX($A852:$Y852,MATCH(Lists!$J$5,$A$1:$Y$1,0)),"")&amp;"")),""),"(unknown)")))</f>
        <v/>
      </c>
      <c r="AF852" s="22">
        <f>IF(AE852="","",IF(IFERROR(IF(TRIM(IFERROR(INDEX($A852:$Y852,MATCH(Lists!$J$6,$A$1:$Y$1,0)),"")&amp;"")="0","",TRIM(IFERROR(INDEX($A852:$Y852,MATCH(Lists!$J$6,$A$1:$Y$1,0)),"")&amp;"")),"")=Lists!$J$7,1,0))</f>
        <v/>
      </c>
      <c r="AG852" s="30">
        <f>IF(AE852="","",IFERROR(IF(ISNUMBER(IFERROR(INDEX($A852:$Y852,MATCH(Lists!$J$3,$A$1:$Y$1,0)),"")),INT(IFERROR(INDEX($A852:$Y852,MATCH(Lists!$J$3,$A$1:$Y$1,0)),"")),DATE(VALUE(LEFT(IFERROR(INDEX($A852:$Y852,MATCH(Lists!$J$3,$A$1:$Y$1,0)),""),4)),VALUE(MID(IFERROR(INDEX($A852:$Y852,MATCH(Lists!$J$3,$A$1:$Y$1,0)),""),6,2)),VALUE(MID(IFERROR(INDEX($A852:$Y852,MATCH(Lists!$J$3,$A$1:$Y$1,0)),""),9,2)))),""))</f>
        <v/>
      </c>
      <c r="AH852" s="22">
        <f>IF(AE852="",0,1)</f>
        <v/>
      </c>
    </row>
    <row r="853">
      <c r="Z853" s="28" t="n"/>
      <c r="AA853" s="23" t="n"/>
      <c r="AB853" s="23" t="n"/>
      <c r="AC853" s="31" t="n"/>
      <c r="AD853" s="28" t="n"/>
      <c r="AE853" s="22">
        <f>IF(COUNTA($A853:$Y853)=0,"",IF(IFERROR(IF(TRIM(IFERROR(INDEX($A853:$Y853,MATCH(Lists!$J$4,$A$1:$Y$1,0)),"")&amp;"")="0","",TRIM(IFERROR(INDEX($A853:$Y853,MATCH(Lists!$J$4,$A$1:$Y$1,0)),"")&amp;"")),"")&lt;&gt;"",LOWER(IFERROR(IF(TRIM(IFERROR(INDEX($A853:$Y853,MATCH(Lists!$J$4,$A$1:$Y$1,0)),"")&amp;"")="0","",TRIM(IFERROR(INDEX($A853:$Y853,MATCH(Lists!$J$4,$A$1:$Y$1,0)),"")&amp;"")),"")),IF(IFERROR(IF(TRIM(IFERROR(INDEX($A853:$Y853,MATCH(Lists!$J$5,$A$1:$Y$1,0)),"")&amp;"")="0","",TRIM(IFERROR(INDEX($A853:$Y853,MATCH(Lists!$J$5,$A$1:$Y$1,0)),"")&amp;"")),"")&lt;&gt;"",IFERROR(IF(TRIM(IFERROR(INDEX($A853:$Y853,MATCH(Lists!$J$5,$A$1:$Y$1,0)),"")&amp;"")="0","",TRIM(IFERROR(INDEX($A853:$Y853,MATCH(Lists!$J$5,$A$1:$Y$1,0)),"")&amp;"")),""),"(unknown)")))</f>
        <v/>
      </c>
      <c r="AF853" s="22">
        <f>IF(AE853="","",IF(IFERROR(IF(TRIM(IFERROR(INDEX($A853:$Y853,MATCH(Lists!$J$6,$A$1:$Y$1,0)),"")&amp;"")="0","",TRIM(IFERROR(INDEX($A853:$Y853,MATCH(Lists!$J$6,$A$1:$Y$1,0)),"")&amp;"")),"")=Lists!$J$7,1,0))</f>
        <v/>
      </c>
      <c r="AG853" s="30">
        <f>IF(AE853="","",IFERROR(IF(ISNUMBER(IFERROR(INDEX($A853:$Y853,MATCH(Lists!$J$3,$A$1:$Y$1,0)),"")),INT(IFERROR(INDEX($A853:$Y853,MATCH(Lists!$J$3,$A$1:$Y$1,0)),"")),DATE(VALUE(LEFT(IFERROR(INDEX($A853:$Y853,MATCH(Lists!$J$3,$A$1:$Y$1,0)),""),4)),VALUE(MID(IFERROR(INDEX($A853:$Y853,MATCH(Lists!$J$3,$A$1:$Y$1,0)),""),6,2)),VALUE(MID(IFERROR(INDEX($A853:$Y853,MATCH(Lists!$J$3,$A$1:$Y$1,0)),""),9,2)))),""))</f>
        <v/>
      </c>
      <c r="AH853" s="22">
        <f>IF(AE853="",0,1)</f>
        <v/>
      </c>
    </row>
    <row r="854">
      <c r="Z854" s="28" t="n"/>
      <c r="AA854" s="23" t="n"/>
      <c r="AB854" s="23" t="n"/>
      <c r="AC854" s="31" t="n"/>
      <c r="AD854" s="28" t="n"/>
      <c r="AE854" s="22">
        <f>IF(COUNTA($A854:$Y854)=0,"",IF(IFERROR(IF(TRIM(IFERROR(INDEX($A854:$Y854,MATCH(Lists!$J$4,$A$1:$Y$1,0)),"")&amp;"")="0","",TRIM(IFERROR(INDEX($A854:$Y854,MATCH(Lists!$J$4,$A$1:$Y$1,0)),"")&amp;"")),"")&lt;&gt;"",LOWER(IFERROR(IF(TRIM(IFERROR(INDEX($A854:$Y854,MATCH(Lists!$J$4,$A$1:$Y$1,0)),"")&amp;"")="0","",TRIM(IFERROR(INDEX($A854:$Y854,MATCH(Lists!$J$4,$A$1:$Y$1,0)),"")&amp;"")),"")),IF(IFERROR(IF(TRIM(IFERROR(INDEX($A854:$Y854,MATCH(Lists!$J$5,$A$1:$Y$1,0)),"")&amp;"")="0","",TRIM(IFERROR(INDEX($A854:$Y854,MATCH(Lists!$J$5,$A$1:$Y$1,0)),"")&amp;"")),"")&lt;&gt;"",IFERROR(IF(TRIM(IFERROR(INDEX($A854:$Y854,MATCH(Lists!$J$5,$A$1:$Y$1,0)),"")&amp;"")="0","",TRIM(IFERROR(INDEX($A854:$Y854,MATCH(Lists!$J$5,$A$1:$Y$1,0)),"")&amp;"")),""),"(unknown)")))</f>
        <v/>
      </c>
      <c r="AF854" s="22">
        <f>IF(AE854="","",IF(IFERROR(IF(TRIM(IFERROR(INDEX($A854:$Y854,MATCH(Lists!$J$6,$A$1:$Y$1,0)),"")&amp;"")="0","",TRIM(IFERROR(INDEX($A854:$Y854,MATCH(Lists!$J$6,$A$1:$Y$1,0)),"")&amp;"")),"")=Lists!$J$7,1,0))</f>
        <v/>
      </c>
      <c r="AG854" s="30">
        <f>IF(AE854="","",IFERROR(IF(ISNUMBER(IFERROR(INDEX($A854:$Y854,MATCH(Lists!$J$3,$A$1:$Y$1,0)),"")),INT(IFERROR(INDEX($A854:$Y854,MATCH(Lists!$J$3,$A$1:$Y$1,0)),"")),DATE(VALUE(LEFT(IFERROR(INDEX($A854:$Y854,MATCH(Lists!$J$3,$A$1:$Y$1,0)),""),4)),VALUE(MID(IFERROR(INDEX($A854:$Y854,MATCH(Lists!$J$3,$A$1:$Y$1,0)),""),6,2)),VALUE(MID(IFERROR(INDEX($A854:$Y854,MATCH(Lists!$J$3,$A$1:$Y$1,0)),""),9,2)))),""))</f>
        <v/>
      </c>
      <c r="AH854" s="22">
        <f>IF(AE854="",0,1)</f>
        <v/>
      </c>
    </row>
    <row r="855">
      <c r="Z855" s="28" t="n"/>
      <c r="AA855" s="23" t="n"/>
      <c r="AB855" s="23" t="n"/>
      <c r="AC855" s="31" t="n"/>
      <c r="AD855" s="28" t="n"/>
      <c r="AE855" s="22">
        <f>IF(COUNTA($A855:$Y855)=0,"",IF(IFERROR(IF(TRIM(IFERROR(INDEX($A855:$Y855,MATCH(Lists!$J$4,$A$1:$Y$1,0)),"")&amp;"")="0","",TRIM(IFERROR(INDEX($A855:$Y855,MATCH(Lists!$J$4,$A$1:$Y$1,0)),"")&amp;"")),"")&lt;&gt;"",LOWER(IFERROR(IF(TRIM(IFERROR(INDEX($A855:$Y855,MATCH(Lists!$J$4,$A$1:$Y$1,0)),"")&amp;"")="0","",TRIM(IFERROR(INDEX($A855:$Y855,MATCH(Lists!$J$4,$A$1:$Y$1,0)),"")&amp;"")),"")),IF(IFERROR(IF(TRIM(IFERROR(INDEX($A855:$Y855,MATCH(Lists!$J$5,$A$1:$Y$1,0)),"")&amp;"")="0","",TRIM(IFERROR(INDEX($A855:$Y855,MATCH(Lists!$J$5,$A$1:$Y$1,0)),"")&amp;"")),"")&lt;&gt;"",IFERROR(IF(TRIM(IFERROR(INDEX($A855:$Y855,MATCH(Lists!$J$5,$A$1:$Y$1,0)),"")&amp;"")="0","",TRIM(IFERROR(INDEX($A855:$Y855,MATCH(Lists!$J$5,$A$1:$Y$1,0)),"")&amp;"")),""),"(unknown)")))</f>
        <v/>
      </c>
      <c r="AF855" s="22">
        <f>IF(AE855="","",IF(IFERROR(IF(TRIM(IFERROR(INDEX($A855:$Y855,MATCH(Lists!$J$6,$A$1:$Y$1,0)),"")&amp;"")="0","",TRIM(IFERROR(INDEX($A855:$Y855,MATCH(Lists!$J$6,$A$1:$Y$1,0)),"")&amp;"")),"")=Lists!$J$7,1,0))</f>
        <v/>
      </c>
      <c r="AG855" s="30">
        <f>IF(AE855="","",IFERROR(IF(ISNUMBER(IFERROR(INDEX($A855:$Y855,MATCH(Lists!$J$3,$A$1:$Y$1,0)),"")),INT(IFERROR(INDEX($A855:$Y855,MATCH(Lists!$J$3,$A$1:$Y$1,0)),"")),DATE(VALUE(LEFT(IFERROR(INDEX($A855:$Y855,MATCH(Lists!$J$3,$A$1:$Y$1,0)),""),4)),VALUE(MID(IFERROR(INDEX($A855:$Y855,MATCH(Lists!$J$3,$A$1:$Y$1,0)),""),6,2)),VALUE(MID(IFERROR(INDEX($A855:$Y855,MATCH(Lists!$J$3,$A$1:$Y$1,0)),""),9,2)))),""))</f>
        <v/>
      </c>
      <c r="AH855" s="22">
        <f>IF(AE855="",0,1)</f>
        <v/>
      </c>
    </row>
    <row r="856">
      <c r="Z856" s="28" t="n"/>
      <c r="AA856" s="23" t="n"/>
      <c r="AB856" s="23" t="n"/>
      <c r="AC856" s="31" t="n"/>
      <c r="AD856" s="28" t="n"/>
      <c r="AE856" s="22">
        <f>IF(COUNTA($A856:$Y856)=0,"",IF(IFERROR(IF(TRIM(IFERROR(INDEX($A856:$Y856,MATCH(Lists!$J$4,$A$1:$Y$1,0)),"")&amp;"")="0","",TRIM(IFERROR(INDEX($A856:$Y856,MATCH(Lists!$J$4,$A$1:$Y$1,0)),"")&amp;"")),"")&lt;&gt;"",LOWER(IFERROR(IF(TRIM(IFERROR(INDEX($A856:$Y856,MATCH(Lists!$J$4,$A$1:$Y$1,0)),"")&amp;"")="0","",TRIM(IFERROR(INDEX($A856:$Y856,MATCH(Lists!$J$4,$A$1:$Y$1,0)),"")&amp;"")),"")),IF(IFERROR(IF(TRIM(IFERROR(INDEX($A856:$Y856,MATCH(Lists!$J$5,$A$1:$Y$1,0)),"")&amp;"")="0","",TRIM(IFERROR(INDEX($A856:$Y856,MATCH(Lists!$J$5,$A$1:$Y$1,0)),"")&amp;"")),"")&lt;&gt;"",IFERROR(IF(TRIM(IFERROR(INDEX($A856:$Y856,MATCH(Lists!$J$5,$A$1:$Y$1,0)),"")&amp;"")="0","",TRIM(IFERROR(INDEX($A856:$Y856,MATCH(Lists!$J$5,$A$1:$Y$1,0)),"")&amp;"")),""),"(unknown)")))</f>
        <v/>
      </c>
      <c r="AF856" s="22">
        <f>IF(AE856="","",IF(IFERROR(IF(TRIM(IFERROR(INDEX($A856:$Y856,MATCH(Lists!$J$6,$A$1:$Y$1,0)),"")&amp;"")="0","",TRIM(IFERROR(INDEX($A856:$Y856,MATCH(Lists!$J$6,$A$1:$Y$1,0)),"")&amp;"")),"")=Lists!$J$7,1,0))</f>
        <v/>
      </c>
      <c r="AG856" s="30">
        <f>IF(AE856="","",IFERROR(IF(ISNUMBER(IFERROR(INDEX($A856:$Y856,MATCH(Lists!$J$3,$A$1:$Y$1,0)),"")),INT(IFERROR(INDEX($A856:$Y856,MATCH(Lists!$J$3,$A$1:$Y$1,0)),"")),DATE(VALUE(LEFT(IFERROR(INDEX($A856:$Y856,MATCH(Lists!$J$3,$A$1:$Y$1,0)),""),4)),VALUE(MID(IFERROR(INDEX($A856:$Y856,MATCH(Lists!$J$3,$A$1:$Y$1,0)),""),6,2)),VALUE(MID(IFERROR(INDEX($A856:$Y856,MATCH(Lists!$J$3,$A$1:$Y$1,0)),""),9,2)))),""))</f>
        <v/>
      </c>
      <c r="AH856" s="22">
        <f>IF(AE856="",0,1)</f>
        <v/>
      </c>
    </row>
    <row r="857">
      <c r="Z857" s="28" t="n"/>
      <c r="AA857" s="23" t="n"/>
      <c r="AB857" s="23" t="n"/>
      <c r="AC857" s="31" t="n"/>
      <c r="AD857" s="28" t="n"/>
      <c r="AE857" s="22">
        <f>IF(COUNTA($A857:$Y857)=0,"",IF(IFERROR(IF(TRIM(IFERROR(INDEX($A857:$Y857,MATCH(Lists!$J$4,$A$1:$Y$1,0)),"")&amp;"")="0","",TRIM(IFERROR(INDEX($A857:$Y857,MATCH(Lists!$J$4,$A$1:$Y$1,0)),"")&amp;"")),"")&lt;&gt;"",LOWER(IFERROR(IF(TRIM(IFERROR(INDEX($A857:$Y857,MATCH(Lists!$J$4,$A$1:$Y$1,0)),"")&amp;"")="0","",TRIM(IFERROR(INDEX($A857:$Y857,MATCH(Lists!$J$4,$A$1:$Y$1,0)),"")&amp;"")),"")),IF(IFERROR(IF(TRIM(IFERROR(INDEX($A857:$Y857,MATCH(Lists!$J$5,$A$1:$Y$1,0)),"")&amp;"")="0","",TRIM(IFERROR(INDEX($A857:$Y857,MATCH(Lists!$J$5,$A$1:$Y$1,0)),"")&amp;"")),"")&lt;&gt;"",IFERROR(IF(TRIM(IFERROR(INDEX($A857:$Y857,MATCH(Lists!$J$5,$A$1:$Y$1,0)),"")&amp;"")="0","",TRIM(IFERROR(INDEX($A857:$Y857,MATCH(Lists!$J$5,$A$1:$Y$1,0)),"")&amp;"")),""),"(unknown)")))</f>
        <v/>
      </c>
      <c r="AF857" s="22">
        <f>IF(AE857="","",IF(IFERROR(IF(TRIM(IFERROR(INDEX($A857:$Y857,MATCH(Lists!$J$6,$A$1:$Y$1,0)),"")&amp;"")="0","",TRIM(IFERROR(INDEX($A857:$Y857,MATCH(Lists!$J$6,$A$1:$Y$1,0)),"")&amp;"")),"")=Lists!$J$7,1,0))</f>
        <v/>
      </c>
      <c r="AG857" s="30">
        <f>IF(AE857="","",IFERROR(IF(ISNUMBER(IFERROR(INDEX($A857:$Y857,MATCH(Lists!$J$3,$A$1:$Y$1,0)),"")),INT(IFERROR(INDEX($A857:$Y857,MATCH(Lists!$J$3,$A$1:$Y$1,0)),"")),DATE(VALUE(LEFT(IFERROR(INDEX($A857:$Y857,MATCH(Lists!$J$3,$A$1:$Y$1,0)),""),4)),VALUE(MID(IFERROR(INDEX($A857:$Y857,MATCH(Lists!$J$3,$A$1:$Y$1,0)),""),6,2)),VALUE(MID(IFERROR(INDEX($A857:$Y857,MATCH(Lists!$J$3,$A$1:$Y$1,0)),""),9,2)))),""))</f>
        <v/>
      </c>
      <c r="AH857" s="22">
        <f>IF(AE857="",0,1)</f>
        <v/>
      </c>
    </row>
    <row r="858">
      <c r="Z858" s="28" t="n"/>
      <c r="AA858" s="23" t="n"/>
      <c r="AB858" s="23" t="n"/>
      <c r="AC858" s="31" t="n"/>
      <c r="AD858" s="28" t="n"/>
      <c r="AE858" s="22">
        <f>IF(COUNTA($A858:$Y858)=0,"",IF(IFERROR(IF(TRIM(IFERROR(INDEX($A858:$Y858,MATCH(Lists!$J$4,$A$1:$Y$1,0)),"")&amp;"")="0","",TRIM(IFERROR(INDEX($A858:$Y858,MATCH(Lists!$J$4,$A$1:$Y$1,0)),"")&amp;"")),"")&lt;&gt;"",LOWER(IFERROR(IF(TRIM(IFERROR(INDEX($A858:$Y858,MATCH(Lists!$J$4,$A$1:$Y$1,0)),"")&amp;"")="0","",TRIM(IFERROR(INDEX($A858:$Y858,MATCH(Lists!$J$4,$A$1:$Y$1,0)),"")&amp;"")),"")),IF(IFERROR(IF(TRIM(IFERROR(INDEX($A858:$Y858,MATCH(Lists!$J$5,$A$1:$Y$1,0)),"")&amp;"")="0","",TRIM(IFERROR(INDEX($A858:$Y858,MATCH(Lists!$J$5,$A$1:$Y$1,0)),"")&amp;"")),"")&lt;&gt;"",IFERROR(IF(TRIM(IFERROR(INDEX($A858:$Y858,MATCH(Lists!$J$5,$A$1:$Y$1,0)),"")&amp;"")="0","",TRIM(IFERROR(INDEX($A858:$Y858,MATCH(Lists!$J$5,$A$1:$Y$1,0)),"")&amp;"")),""),"(unknown)")))</f>
        <v/>
      </c>
      <c r="AF858" s="22">
        <f>IF(AE858="","",IF(IFERROR(IF(TRIM(IFERROR(INDEX($A858:$Y858,MATCH(Lists!$J$6,$A$1:$Y$1,0)),"")&amp;"")="0","",TRIM(IFERROR(INDEX($A858:$Y858,MATCH(Lists!$J$6,$A$1:$Y$1,0)),"")&amp;"")),"")=Lists!$J$7,1,0))</f>
        <v/>
      </c>
      <c r="AG858" s="30">
        <f>IF(AE858="","",IFERROR(IF(ISNUMBER(IFERROR(INDEX($A858:$Y858,MATCH(Lists!$J$3,$A$1:$Y$1,0)),"")),INT(IFERROR(INDEX($A858:$Y858,MATCH(Lists!$J$3,$A$1:$Y$1,0)),"")),DATE(VALUE(LEFT(IFERROR(INDEX($A858:$Y858,MATCH(Lists!$J$3,$A$1:$Y$1,0)),""),4)),VALUE(MID(IFERROR(INDEX($A858:$Y858,MATCH(Lists!$J$3,$A$1:$Y$1,0)),""),6,2)),VALUE(MID(IFERROR(INDEX($A858:$Y858,MATCH(Lists!$J$3,$A$1:$Y$1,0)),""),9,2)))),""))</f>
        <v/>
      </c>
      <c r="AH858" s="22">
        <f>IF(AE858="",0,1)</f>
        <v/>
      </c>
    </row>
    <row r="859">
      <c r="Z859" s="28" t="n"/>
      <c r="AA859" s="23" t="n"/>
      <c r="AB859" s="23" t="n"/>
      <c r="AC859" s="31" t="n"/>
      <c r="AD859" s="28" t="n"/>
      <c r="AE859" s="22">
        <f>IF(COUNTA($A859:$Y859)=0,"",IF(IFERROR(IF(TRIM(IFERROR(INDEX($A859:$Y859,MATCH(Lists!$J$4,$A$1:$Y$1,0)),"")&amp;"")="0","",TRIM(IFERROR(INDEX($A859:$Y859,MATCH(Lists!$J$4,$A$1:$Y$1,0)),"")&amp;"")),"")&lt;&gt;"",LOWER(IFERROR(IF(TRIM(IFERROR(INDEX($A859:$Y859,MATCH(Lists!$J$4,$A$1:$Y$1,0)),"")&amp;"")="0","",TRIM(IFERROR(INDEX($A859:$Y859,MATCH(Lists!$J$4,$A$1:$Y$1,0)),"")&amp;"")),"")),IF(IFERROR(IF(TRIM(IFERROR(INDEX($A859:$Y859,MATCH(Lists!$J$5,$A$1:$Y$1,0)),"")&amp;"")="0","",TRIM(IFERROR(INDEX($A859:$Y859,MATCH(Lists!$J$5,$A$1:$Y$1,0)),"")&amp;"")),"")&lt;&gt;"",IFERROR(IF(TRIM(IFERROR(INDEX($A859:$Y859,MATCH(Lists!$J$5,$A$1:$Y$1,0)),"")&amp;"")="0","",TRIM(IFERROR(INDEX($A859:$Y859,MATCH(Lists!$J$5,$A$1:$Y$1,0)),"")&amp;"")),""),"(unknown)")))</f>
        <v/>
      </c>
      <c r="AF859" s="22">
        <f>IF(AE859="","",IF(IFERROR(IF(TRIM(IFERROR(INDEX($A859:$Y859,MATCH(Lists!$J$6,$A$1:$Y$1,0)),"")&amp;"")="0","",TRIM(IFERROR(INDEX($A859:$Y859,MATCH(Lists!$J$6,$A$1:$Y$1,0)),"")&amp;"")),"")=Lists!$J$7,1,0))</f>
        <v/>
      </c>
      <c r="AG859" s="30">
        <f>IF(AE859="","",IFERROR(IF(ISNUMBER(IFERROR(INDEX($A859:$Y859,MATCH(Lists!$J$3,$A$1:$Y$1,0)),"")),INT(IFERROR(INDEX($A859:$Y859,MATCH(Lists!$J$3,$A$1:$Y$1,0)),"")),DATE(VALUE(LEFT(IFERROR(INDEX($A859:$Y859,MATCH(Lists!$J$3,$A$1:$Y$1,0)),""),4)),VALUE(MID(IFERROR(INDEX($A859:$Y859,MATCH(Lists!$J$3,$A$1:$Y$1,0)),""),6,2)),VALUE(MID(IFERROR(INDEX($A859:$Y859,MATCH(Lists!$J$3,$A$1:$Y$1,0)),""),9,2)))),""))</f>
        <v/>
      </c>
      <c r="AH859" s="22">
        <f>IF(AE859="",0,1)</f>
        <v/>
      </c>
    </row>
    <row r="860">
      <c r="Z860" s="28" t="n"/>
      <c r="AA860" s="23" t="n"/>
      <c r="AB860" s="23" t="n"/>
      <c r="AC860" s="31" t="n"/>
      <c r="AD860" s="28" t="n"/>
      <c r="AE860" s="22">
        <f>IF(COUNTA($A860:$Y860)=0,"",IF(IFERROR(IF(TRIM(IFERROR(INDEX($A860:$Y860,MATCH(Lists!$J$4,$A$1:$Y$1,0)),"")&amp;"")="0","",TRIM(IFERROR(INDEX($A860:$Y860,MATCH(Lists!$J$4,$A$1:$Y$1,0)),"")&amp;"")),"")&lt;&gt;"",LOWER(IFERROR(IF(TRIM(IFERROR(INDEX($A860:$Y860,MATCH(Lists!$J$4,$A$1:$Y$1,0)),"")&amp;"")="0","",TRIM(IFERROR(INDEX($A860:$Y860,MATCH(Lists!$J$4,$A$1:$Y$1,0)),"")&amp;"")),"")),IF(IFERROR(IF(TRIM(IFERROR(INDEX($A860:$Y860,MATCH(Lists!$J$5,$A$1:$Y$1,0)),"")&amp;"")="0","",TRIM(IFERROR(INDEX($A860:$Y860,MATCH(Lists!$J$5,$A$1:$Y$1,0)),"")&amp;"")),"")&lt;&gt;"",IFERROR(IF(TRIM(IFERROR(INDEX($A860:$Y860,MATCH(Lists!$J$5,$A$1:$Y$1,0)),"")&amp;"")="0","",TRIM(IFERROR(INDEX($A860:$Y860,MATCH(Lists!$J$5,$A$1:$Y$1,0)),"")&amp;"")),""),"(unknown)")))</f>
        <v/>
      </c>
      <c r="AF860" s="22">
        <f>IF(AE860="","",IF(IFERROR(IF(TRIM(IFERROR(INDEX($A860:$Y860,MATCH(Lists!$J$6,$A$1:$Y$1,0)),"")&amp;"")="0","",TRIM(IFERROR(INDEX($A860:$Y860,MATCH(Lists!$J$6,$A$1:$Y$1,0)),"")&amp;"")),"")=Lists!$J$7,1,0))</f>
        <v/>
      </c>
      <c r="AG860" s="30">
        <f>IF(AE860="","",IFERROR(IF(ISNUMBER(IFERROR(INDEX($A860:$Y860,MATCH(Lists!$J$3,$A$1:$Y$1,0)),"")),INT(IFERROR(INDEX($A860:$Y860,MATCH(Lists!$J$3,$A$1:$Y$1,0)),"")),DATE(VALUE(LEFT(IFERROR(INDEX($A860:$Y860,MATCH(Lists!$J$3,$A$1:$Y$1,0)),""),4)),VALUE(MID(IFERROR(INDEX($A860:$Y860,MATCH(Lists!$J$3,$A$1:$Y$1,0)),""),6,2)),VALUE(MID(IFERROR(INDEX($A860:$Y860,MATCH(Lists!$J$3,$A$1:$Y$1,0)),""),9,2)))),""))</f>
        <v/>
      </c>
      <c r="AH860" s="22">
        <f>IF(AE860="",0,1)</f>
        <v/>
      </c>
    </row>
    <row r="861">
      <c r="Z861" s="28" t="n"/>
      <c r="AA861" s="23" t="n"/>
      <c r="AB861" s="23" t="n"/>
      <c r="AC861" s="31" t="n"/>
      <c r="AD861" s="28" t="n"/>
      <c r="AE861" s="22">
        <f>IF(COUNTA($A861:$Y861)=0,"",IF(IFERROR(IF(TRIM(IFERROR(INDEX($A861:$Y861,MATCH(Lists!$J$4,$A$1:$Y$1,0)),"")&amp;"")="0","",TRIM(IFERROR(INDEX($A861:$Y861,MATCH(Lists!$J$4,$A$1:$Y$1,0)),"")&amp;"")),"")&lt;&gt;"",LOWER(IFERROR(IF(TRIM(IFERROR(INDEX($A861:$Y861,MATCH(Lists!$J$4,$A$1:$Y$1,0)),"")&amp;"")="0","",TRIM(IFERROR(INDEX($A861:$Y861,MATCH(Lists!$J$4,$A$1:$Y$1,0)),"")&amp;"")),"")),IF(IFERROR(IF(TRIM(IFERROR(INDEX($A861:$Y861,MATCH(Lists!$J$5,$A$1:$Y$1,0)),"")&amp;"")="0","",TRIM(IFERROR(INDEX($A861:$Y861,MATCH(Lists!$J$5,$A$1:$Y$1,0)),"")&amp;"")),"")&lt;&gt;"",IFERROR(IF(TRIM(IFERROR(INDEX($A861:$Y861,MATCH(Lists!$J$5,$A$1:$Y$1,0)),"")&amp;"")="0","",TRIM(IFERROR(INDEX($A861:$Y861,MATCH(Lists!$J$5,$A$1:$Y$1,0)),"")&amp;"")),""),"(unknown)")))</f>
        <v/>
      </c>
      <c r="AF861" s="22">
        <f>IF(AE861="","",IF(IFERROR(IF(TRIM(IFERROR(INDEX($A861:$Y861,MATCH(Lists!$J$6,$A$1:$Y$1,0)),"")&amp;"")="0","",TRIM(IFERROR(INDEX($A861:$Y861,MATCH(Lists!$J$6,$A$1:$Y$1,0)),"")&amp;"")),"")=Lists!$J$7,1,0))</f>
        <v/>
      </c>
      <c r="AG861" s="30">
        <f>IF(AE861="","",IFERROR(IF(ISNUMBER(IFERROR(INDEX($A861:$Y861,MATCH(Lists!$J$3,$A$1:$Y$1,0)),"")),INT(IFERROR(INDEX($A861:$Y861,MATCH(Lists!$J$3,$A$1:$Y$1,0)),"")),DATE(VALUE(LEFT(IFERROR(INDEX($A861:$Y861,MATCH(Lists!$J$3,$A$1:$Y$1,0)),""),4)),VALUE(MID(IFERROR(INDEX($A861:$Y861,MATCH(Lists!$J$3,$A$1:$Y$1,0)),""),6,2)),VALUE(MID(IFERROR(INDEX($A861:$Y861,MATCH(Lists!$J$3,$A$1:$Y$1,0)),""),9,2)))),""))</f>
        <v/>
      </c>
      <c r="AH861" s="22">
        <f>IF(AE861="",0,1)</f>
        <v/>
      </c>
    </row>
    <row r="862">
      <c r="Z862" s="28" t="n"/>
      <c r="AA862" s="23" t="n"/>
      <c r="AB862" s="23" t="n"/>
      <c r="AC862" s="31" t="n"/>
      <c r="AD862" s="28" t="n"/>
      <c r="AE862" s="22">
        <f>IF(COUNTA($A862:$Y862)=0,"",IF(IFERROR(IF(TRIM(IFERROR(INDEX($A862:$Y862,MATCH(Lists!$J$4,$A$1:$Y$1,0)),"")&amp;"")="0","",TRIM(IFERROR(INDEX($A862:$Y862,MATCH(Lists!$J$4,$A$1:$Y$1,0)),"")&amp;"")),"")&lt;&gt;"",LOWER(IFERROR(IF(TRIM(IFERROR(INDEX($A862:$Y862,MATCH(Lists!$J$4,$A$1:$Y$1,0)),"")&amp;"")="0","",TRIM(IFERROR(INDEX($A862:$Y862,MATCH(Lists!$J$4,$A$1:$Y$1,0)),"")&amp;"")),"")),IF(IFERROR(IF(TRIM(IFERROR(INDEX($A862:$Y862,MATCH(Lists!$J$5,$A$1:$Y$1,0)),"")&amp;"")="0","",TRIM(IFERROR(INDEX($A862:$Y862,MATCH(Lists!$J$5,$A$1:$Y$1,0)),"")&amp;"")),"")&lt;&gt;"",IFERROR(IF(TRIM(IFERROR(INDEX($A862:$Y862,MATCH(Lists!$J$5,$A$1:$Y$1,0)),"")&amp;"")="0","",TRIM(IFERROR(INDEX($A862:$Y862,MATCH(Lists!$J$5,$A$1:$Y$1,0)),"")&amp;"")),""),"(unknown)")))</f>
        <v/>
      </c>
      <c r="AF862" s="22">
        <f>IF(AE862="","",IF(IFERROR(IF(TRIM(IFERROR(INDEX($A862:$Y862,MATCH(Lists!$J$6,$A$1:$Y$1,0)),"")&amp;"")="0","",TRIM(IFERROR(INDEX($A862:$Y862,MATCH(Lists!$J$6,$A$1:$Y$1,0)),"")&amp;"")),"")=Lists!$J$7,1,0))</f>
        <v/>
      </c>
      <c r="AG862" s="30">
        <f>IF(AE862="","",IFERROR(IF(ISNUMBER(IFERROR(INDEX($A862:$Y862,MATCH(Lists!$J$3,$A$1:$Y$1,0)),"")),INT(IFERROR(INDEX($A862:$Y862,MATCH(Lists!$J$3,$A$1:$Y$1,0)),"")),DATE(VALUE(LEFT(IFERROR(INDEX($A862:$Y862,MATCH(Lists!$J$3,$A$1:$Y$1,0)),""),4)),VALUE(MID(IFERROR(INDEX($A862:$Y862,MATCH(Lists!$J$3,$A$1:$Y$1,0)),""),6,2)),VALUE(MID(IFERROR(INDEX($A862:$Y862,MATCH(Lists!$J$3,$A$1:$Y$1,0)),""),9,2)))),""))</f>
        <v/>
      </c>
      <c r="AH862" s="22">
        <f>IF(AE862="",0,1)</f>
        <v/>
      </c>
    </row>
    <row r="863">
      <c r="Z863" s="28" t="n"/>
      <c r="AA863" s="23" t="n"/>
      <c r="AB863" s="23" t="n"/>
      <c r="AC863" s="31" t="n"/>
      <c r="AD863" s="28" t="n"/>
      <c r="AE863" s="22">
        <f>IF(COUNTA($A863:$Y863)=0,"",IF(IFERROR(IF(TRIM(IFERROR(INDEX($A863:$Y863,MATCH(Lists!$J$4,$A$1:$Y$1,0)),"")&amp;"")="0","",TRIM(IFERROR(INDEX($A863:$Y863,MATCH(Lists!$J$4,$A$1:$Y$1,0)),"")&amp;"")),"")&lt;&gt;"",LOWER(IFERROR(IF(TRIM(IFERROR(INDEX($A863:$Y863,MATCH(Lists!$J$4,$A$1:$Y$1,0)),"")&amp;"")="0","",TRIM(IFERROR(INDEX($A863:$Y863,MATCH(Lists!$J$4,$A$1:$Y$1,0)),"")&amp;"")),"")),IF(IFERROR(IF(TRIM(IFERROR(INDEX($A863:$Y863,MATCH(Lists!$J$5,$A$1:$Y$1,0)),"")&amp;"")="0","",TRIM(IFERROR(INDEX($A863:$Y863,MATCH(Lists!$J$5,$A$1:$Y$1,0)),"")&amp;"")),"")&lt;&gt;"",IFERROR(IF(TRIM(IFERROR(INDEX($A863:$Y863,MATCH(Lists!$J$5,$A$1:$Y$1,0)),"")&amp;"")="0","",TRIM(IFERROR(INDEX($A863:$Y863,MATCH(Lists!$J$5,$A$1:$Y$1,0)),"")&amp;"")),""),"(unknown)")))</f>
        <v/>
      </c>
      <c r="AF863" s="22">
        <f>IF(AE863="","",IF(IFERROR(IF(TRIM(IFERROR(INDEX($A863:$Y863,MATCH(Lists!$J$6,$A$1:$Y$1,0)),"")&amp;"")="0","",TRIM(IFERROR(INDEX($A863:$Y863,MATCH(Lists!$J$6,$A$1:$Y$1,0)),"")&amp;"")),"")=Lists!$J$7,1,0))</f>
        <v/>
      </c>
      <c r="AG863" s="30">
        <f>IF(AE863="","",IFERROR(IF(ISNUMBER(IFERROR(INDEX($A863:$Y863,MATCH(Lists!$J$3,$A$1:$Y$1,0)),"")),INT(IFERROR(INDEX($A863:$Y863,MATCH(Lists!$J$3,$A$1:$Y$1,0)),"")),DATE(VALUE(LEFT(IFERROR(INDEX($A863:$Y863,MATCH(Lists!$J$3,$A$1:$Y$1,0)),""),4)),VALUE(MID(IFERROR(INDEX($A863:$Y863,MATCH(Lists!$J$3,$A$1:$Y$1,0)),""),6,2)),VALUE(MID(IFERROR(INDEX($A863:$Y863,MATCH(Lists!$J$3,$A$1:$Y$1,0)),""),9,2)))),""))</f>
        <v/>
      </c>
      <c r="AH863" s="22">
        <f>IF(AE863="",0,1)</f>
        <v/>
      </c>
    </row>
    <row r="864">
      <c r="Z864" s="28" t="n"/>
      <c r="AA864" s="23" t="n"/>
      <c r="AB864" s="23" t="n"/>
      <c r="AC864" s="31" t="n"/>
      <c r="AD864" s="28" t="n"/>
      <c r="AE864" s="22">
        <f>IF(COUNTA($A864:$Y864)=0,"",IF(IFERROR(IF(TRIM(IFERROR(INDEX($A864:$Y864,MATCH(Lists!$J$4,$A$1:$Y$1,0)),"")&amp;"")="0","",TRIM(IFERROR(INDEX($A864:$Y864,MATCH(Lists!$J$4,$A$1:$Y$1,0)),"")&amp;"")),"")&lt;&gt;"",LOWER(IFERROR(IF(TRIM(IFERROR(INDEX($A864:$Y864,MATCH(Lists!$J$4,$A$1:$Y$1,0)),"")&amp;"")="0","",TRIM(IFERROR(INDEX($A864:$Y864,MATCH(Lists!$J$4,$A$1:$Y$1,0)),"")&amp;"")),"")),IF(IFERROR(IF(TRIM(IFERROR(INDEX($A864:$Y864,MATCH(Lists!$J$5,$A$1:$Y$1,0)),"")&amp;"")="0","",TRIM(IFERROR(INDEX($A864:$Y864,MATCH(Lists!$J$5,$A$1:$Y$1,0)),"")&amp;"")),"")&lt;&gt;"",IFERROR(IF(TRIM(IFERROR(INDEX($A864:$Y864,MATCH(Lists!$J$5,$A$1:$Y$1,0)),"")&amp;"")="0","",TRIM(IFERROR(INDEX($A864:$Y864,MATCH(Lists!$J$5,$A$1:$Y$1,0)),"")&amp;"")),""),"(unknown)")))</f>
        <v/>
      </c>
      <c r="AF864" s="22">
        <f>IF(AE864="","",IF(IFERROR(IF(TRIM(IFERROR(INDEX($A864:$Y864,MATCH(Lists!$J$6,$A$1:$Y$1,0)),"")&amp;"")="0","",TRIM(IFERROR(INDEX($A864:$Y864,MATCH(Lists!$J$6,$A$1:$Y$1,0)),"")&amp;"")),"")=Lists!$J$7,1,0))</f>
        <v/>
      </c>
      <c r="AG864" s="30">
        <f>IF(AE864="","",IFERROR(IF(ISNUMBER(IFERROR(INDEX($A864:$Y864,MATCH(Lists!$J$3,$A$1:$Y$1,0)),"")),INT(IFERROR(INDEX($A864:$Y864,MATCH(Lists!$J$3,$A$1:$Y$1,0)),"")),DATE(VALUE(LEFT(IFERROR(INDEX($A864:$Y864,MATCH(Lists!$J$3,$A$1:$Y$1,0)),""),4)),VALUE(MID(IFERROR(INDEX($A864:$Y864,MATCH(Lists!$J$3,$A$1:$Y$1,0)),""),6,2)),VALUE(MID(IFERROR(INDEX($A864:$Y864,MATCH(Lists!$J$3,$A$1:$Y$1,0)),""),9,2)))),""))</f>
        <v/>
      </c>
      <c r="AH864" s="22">
        <f>IF(AE864="",0,1)</f>
        <v/>
      </c>
    </row>
    <row r="865">
      <c r="Z865" s="28" t="n"/>
      <c r="AA865" s="23" t="n"/>
      <c r="AB865" s="23" t="n"/>
      <c r="AC865" s="31" t="n"/>
      <c r="AD865" s="28" t="n"/>
      <c r="AE865" s="22">
        <f>IF(COUNTA($A865:$Y865)=0,"",IF(IFERROR(IF(TRIM(IFERROR(INDEX($A865:$Y865,MATCH(Lists!$J$4,$A$1:$Y$1,0)),"")&amp;"")="0","",TRIM(IFERROR(INDEX($A865:$Y865,MATCH(Lists!$J$4,$A$1:$Y$1,0)),"")&amp;"")),"")&lt;&gt;"",LOWER(IFERROR(IF(TRIM(IFERROR(INDEX($A865:$Y865,MATCH(Lists!$J$4,$A$1:$Y$1,0)),"")&amp;"")="0","",TRIM(IFERROR(INDEX($A865:$Y865,MATCH(Lists!$J$4,$A$1:$Y$1,0)),"")&amp;"")),"")),IF(IFERROR(IF(TRIM(IFERROR(INDEX($A865:$Y865,MATCH(Lists!$J$5,$A$1:$Y$1,0)),"")&amp;"")="0","",TRIM(IFERROR(INDEX($A865:$Y865,MATCH(Lists!$J$5,$A$1:$Y$1,0)),"")&amp;"")),"")&lt;&gt;"",IFERROR(IF(TRIM(IFERROR(INDEX($A865:$Y865,MATCH(Lists!$J$5,$A$1:$Y$1,0)),"")&amp;"")="0","",TRIM(IFERROR(INDEX($A865:$Y865,MATCH(Lists!$J$5,$A$1:$Y$1,0)),"")&amp;"")),""),"(unknown)")))</f>
        <v/>
      </c>
      <c r="AF865" s="22">
        <f>IF(AE865="","",IF(IFERROR(IF(TRIM(IFERROR(INDEX($A865:$Y865,MATCH(Lists!$J$6,$A$1:$Y$1,0)),"")&amp;"")="0","",TRIM(IFERROR(INDEX($A865:$Y865,MATCH(Lists!$J$6,$A$1:$Y$1,0)),"")&amp;"")),"")=Lists!$J$7,1,0))</f>
        <v/>
      </c>
      <c r="AG865" s="30">
        <f>IF(AE865="","",IFERROR(IF(ISNUMBER(IFERROR(INDEX($A865:$Y865,MATCH(Lists!$J$3,$A$1:$Y$1,0)),"")),INT(IFERROR(INDEX($A865:$Y865,MATCH(Lists!$J$3,$A$1:$Y$1,0)),"")),DATE(VALUE(LEFT(IFERROR(INDEX($A865:$Y865,MATCH(Lists!$J$3,$A$1:$Y$1,0)),""),4)),VALUE(MID(IFERROR(INDEX($A865:$Y865,MATCH(Lists!$J$3,$A$1:$Y$1,0)),""),6,2)),VALUE(MID(IFERROR(INDEX($A865:$Y865,MATCH(Lists!$J$3,$A$1:$Y$1,0)),""),9,2)))),""))</f>
        <v/>
      </c>
      <c r="AH865" s="22">
        <f>IF(AE865="",0,1)</f>
        <v/>
      </c>
    </row>
    <row r="866">
      <c r="Z866" s="28" t="n"/>
      <c r="AA866" s="23" t="n"/>
      <c r="AB866" s="23" t="n"/>
      <c r="AC866" s="31" t="n"/>
      <c r="AD866" s="28" t="n"/>
      <c r="AE866" s="22">
        <f>IF(COUNTA($A866:$Y866)=0,"",IF(IFERROR(IF(TRIM(IFERROR(INDEX($A866:$Y866,MATCH(Lists!$J$4,$A$1:$Y$1,0)),"")&amp;"")="0","",TRIM(IFERROR(INDEX($A866:$Y866,MATCH(Lists!$J$4,$A$1:$Y$1,0)),"")&amp;"")),"")&lt;&gt;"",LOWER(IFERROR(IF(TRIM(IFERROR(INDEX($A866:$Y866,MATCH(Lists!$J$4,$A$1:$Y$1,0)),"")&amp;"")="0","",TRIM(IFERROR(INDEX($A866:$Y866,MATCH(Lists!$J$4,$A$1:$Y$1,0)),"")&amp;"")),"")),IF(IFERROR(IF(TRIM(IFERROR(INDEX($A866:$Y866,MATCH(Lists!$J$5,$A$1:$Y$1,0)),"")&amp;"")="0","",TRIM(IFERROR(INDEX($A866:$Y866,MATCH(Lists!$J$5,$A$1:$Y$1,0)),"")&amp;"")),"")&lt;&gt;"",IFERROR(IF(TRIM(IFERROR(INDEX($A866:$Y866,MATCH(Lists!$J$5,$A$1:$Y$1,0)),"")&amp;"")="0","",TRIM(IFERROR(INDEX($A866:$Y866,MATCH(Lists!$J$5,$A$1:$Y$1,0)),"")&amp;"")),""),"(unknown)")))</f>
        <v/>
      </c>
      <c r="AF866" s="22">
        <f>IF(AE866="","",IF(IFERROR(IF(TRIM(IFERROR(INDEX($A866:$Y866,MATCH(Lists!$J$6,$A$1:$Y$1,0)),"")&amp;"")="0","",TRIM(IFERROR(INDEX($A866:$Y866,MATCH(Lists!$J$6,$A$1:$Y$1,0)),"")&amp;"")),"")=Lists!$J$7,1,0))</f>
        <v/>
      </c>
      <c r="AG866" s="30">
        <f>IF(AE866="","",IFERROR(IF(ISNUMBER(IFERROR(INDEX($A866:$Y866,MATCH(Lists!$J$3,$A$1:$Y$1,0)),"")),INT(IFERROR(INDEX($A866:$Y866,MATCH(Lists!$J$3,$A$1:$Y$1,0)),"")),DATE(VALUE(LEFT(IFERROR(INDEX($A866:$Y866,MATCH(Lists!$J$3,$A$1:$Y$1,0)),""),4)),VALUE(MID(IFERROR(INDEX($A866:$Y866,MATCH(Lists!$J$3,$A$1:$Y$1,0)),""),6,2)),VALUE(MID(IFERROR(INDEX($A866:$Y866,MATCH(Lists!$J$3,$A$1:$Y$1,0)),""),9,2)))),""))</f>
        <v/>
      </c>
      <c r="AH866" s="22">
        <f>IF(AE866="",0,1)</f>
        <v/>
      </c>
    </row>
    <row r="867">
      <c r="Z867" s="28" t="n"/>
      <c r="AA867" s="23" t="n"/>
      <c r="AB867" s="23" t="n"/>
      <c r="AC867" s="31" t="n"/>
      <c r="AD867" s="28" t="n"/>
      <c r="AE867" s="22">
        <f>IF(COUNTA($A867:$Y867)=0,"",IF(IFERROR(IF(TRIM(IFERROR(INDEX($A867:$Y867,MATCH(Lists!$J$4,$A$1:$Y$1,0)),"")&amp;"")="0","",TRIM(IFERROR(INDEX($A867:$Y867,MATCH(Lists!$J$4,$A$1:$Y$1,0)),"")&amp;"")),"")&lt;&gt;"",LOWER(IFERROR(IF(TRIM(IFERROR(INDEX($A867:$Y867,MATCH(Lists!$J$4,$A$1:$Y$1,0)),"")&amp;"")="0","",TRIM(IFERROR(INDEX($A867:$Y867,MATCH(Lists!$J$4,$A$1:$Y$1,0)),"")&amp;"")),"")),IF(IFERROR(IF(TRIM(IFERROR(INDEX($A867:$Y867,MATCH(Lists!$J$5,$A$1:$Y$1,0)),"")&amp;"")="0","",TRIM(IFERROR(INDEX($A867:$Y867,MATCH(Lists!$J$5,$A$1:$Y$1,0)),"")&amp;"")),"")&lt;&gt;"",IFERROR(IF(TRIM(IFERROR(INDEX($A867:$Y867,MATCH(Lists!$J$5,$A$1:$Y$1,0)),"")&amp;"")="0","",TRIM(IFERROR(INDEX($A867:$Y867,MATCH(Lists!$J$5,$A$1:$Y$1,0)),"")&amp;"")),""),"(unknown)")))</f>
        <v/>
      </c>
      <c r="AF867" s="22">
        <f>IF(AE867="","",IF(IFERROR(IF(TRIM(IFERROR(INDEX($A867:$Y867,MATCH(Lists!$J$6,$A$1:$Y$1,0)),"")&amp;"")="0","",TRIM(IFERROR(INDEX($A867:$Y867,MATCH(Lists!$J$6,$A$1:$Y$1,0)),"")&amp;"")),"")=Lists!$J$7,1,0))</f>
        <v/>
      </c>
      <c r="AG867" s="30">
        <f>IF(AE867="","",IFERROR(IF(ISNUMBER(IFERROR(INDEX($A867:$Y867,MATCH(Lists!$J$3,$A$1:$Y$1,0)),"")),INT(IFERROR(INDEX($A867:$Y867,MATCH(Lists!$J$3,$A$1:$Y$1,0)),"")),DATE(VALUE(LEFT(IFERROR(INDEX($A867:$Y867,MATCH(Lists!$J$3,$A$1:$Y$1,0)),""),4)),VALUE(MID(IFERROR(INDEX($A867:$Y867,MATCH(Lists!$J$3,$A$1:$Y$1,0)),""),6,2)),VALUE(MID(IFERROR(INDEX($A867:$Y867,MATCH(Lists!$J$3,$A$1:$Y$1,0)),""),9,2)))),""))</f>
        <v/>
      </c>
      <c r="AH867" s="22">
        <f>IF(AE867="",0,1)</f>
        <v/>
      </c>
    </row>
    <row r="868">
      <c r="Z868" s="28" t="n"/>
      <c r="AA868" s="23" t="n"/>
      <c r="AB868" s="23" t="n"/>
      <c r="AC868" s="31" t="n"/>
      <c r="AD868" s="28" t="n"/>
      <c r="AE868" s="22">
        <f>IF(COUNTA($A868:$Y868)=0,"",IF(IFERROR(IF(TRIM(IFERROR(INDEX($A868:$Y868,MATCH(Lists!$J$4,$A$1:$Y$1,0)),"")&amp;"")="0","",TRIM(IFERROR(INDEX($A868:$Y868,MATCH(Lists!$J$4,$A$1:$Y$1,0)),"")&amp;"")),"")&lt;&gt;"",LOWER(IFERROR(IF(TRIM(IFERROR(INDEX($A868:$Y868,MATCH(Lists!$J$4,$A$1:$Y$1,0)),"")&amp;"")="0","",TRIM(IFERROR(INDEX($A868:$Y868,MATCH(Lists!$J$4,$A$1:$Y$1,0)),"")&amp;"")),"")),IF(IFERROR(IF(TRIM(IFERROR(INDEX($A868:$Y868,MATCH(Lists!$J$5,$A$1:$Y$1,0)),"")&amp;"")="0","",TRIM(IFERROR(INDEX($A868:$Y868,MATCH(Lists!$J$5,$A$1:$Y$1,0)),"")&amp;"")),"")&lt;&gt;"",IFERROR(IF(TRIM(IFERROR(INDEX($A868:$Y868,MATCH(Lists!$J$5,$A$1:$Y$1,0)),"")&amp;"")="0","",TRIM(IFERROR(INDEX($A868:$Y868,MATCH(Lists!$J$5,$A$1:$Y$1,0)),"")&amp;"")),""),"(unknown)")))</f>
        <v/>
      </c>
      <c r="AF868" s="22">
        <f>IF(AE868="","",IF(IFERROR(IF(TRIM(IFERROR(INDEX($A868:$Y868,MATCH(Lists!$J$6,$A$1:$Y$1,0)),"")&amp;"")="0","",TRIM(IFERROR(INDEX($A868:$Y868,MATCH(Lists!$J$6,$A$1:$Y$1,0)),"")&amp;"")),"")=Lists!$J$7,1,0))</f>
        <v/>
      </c>
      <c r="AG868" s="30">
        <f>IF(AE868="","",IFERROR(IF(ISNUMBER(IFERROR(INDEX($A868:$Y868,MATCH(Lists!$J$3,$A$1:$Y$1,0)),"")),INT(IFERROR(INDEX($A868:$Y868,MATCH(Lists!$J$3,$A$1:$Y$1,0)),"")),DATE(VALUE(LEFT(IFERROR(INDEX($A868:$Y868,MATCH(Lists!$J$3,$A$1:$Y$1,0)),""),4)),VALUE(MID(IFERROR(INDEX($A868:$Y868,MATCH(Lists!$J$3,$A$1:$Y$1,0)),""),6,2)),VALUE(MID(IFERROR(INDEX($A868:$Y868,MATCH(Lists!$J$3,$A$1:$Y$1,0)),""),9,2)))),""))</f>
        <v/>
      </c>
      <c r="AH868" s="22">
        <f>IF(AE868="",0,1)</f>
        <v/>
      </c>
    </row>
    <row r="869">
      <c r="Z869" s="28" t="n"/>
      <c r="AA869" s="23" t="n"/>
      <c r="AB869" s="23" t="n"/>
      <c r="AC869" s="31" t="n"/>
      <c r="AD869" s="28" t="n"/>
      <c r="AE869" s="22">
        <f>IF(COUNTA($A869:$Y869)=0,"",IF(IFERROR(IF(TRIM(IFERROR(INDEX($A869:$Y869,MATCH(Lists!$J$4,$A$1:$Y$1,0)),"")&amp;"")="0","",TRIM(IFERROR(INDEX($A869:$Y869,MATCH(Lists!$J$4,$A$1:$Y$1,0)),"")&amp;"")),"")&lt;&gt;"",LOWER(IFERROR(IF(TRIM(IFERROR(INDEX($A869:$Y869,MATCH(Lists!$J$4,$A$1:$Y$1,0)),"")&amp;"")="0","",TRIM(IFERROR(INDEX($A869:$Y869,MATCH(Lists!$J$4,$A$1:$Y$1,0)),"")&amp;"")),"")),IF(IFERROR(IF(TRIM(IFERROR(INDEX($A869:$Y869,MATCH(Lists!$J$5,$A$1:$Y$1,0)),"")&amp;"")="0","",TRIM(IFERROR(INDEX($A869:$Y869,MATCH(Lists!$J$5,$A$1:$Y$1,0)),"")&amp;"")),"")&lt;&gt;"",IFERROR(IF(TRIM(IFERROR(INDEX($A869:$Y869,MATCH(Lists!$J$5,$A$1:$Y$1,0)),"")&amp;"")="0","",TRIM(IFERROR(INDEX($A869:$Y869,MATCH(Lists!$J$5,$A$1:$Y$1,0)),"")&amp;"")),""),"(unknown)")))</f>
        <v/>
      </c>
      <c r="AF869" s="22">
        <f>IF(AE869="","",IF(IFERROR(IF(TRIM(IFERROR(INDEX($A869:$Y869,MATCH(Lists!$J$6,$A$1:$Y$1,0)),"")&amp;"")="0","",TRIM(IFERROR(INDEX($A869:$Y869,MATCH(Lists!$J$6,$A$1:$Y$1,0)),"")&amp;"")),"")=Lists!$J$7,1,0))</f>
        <v/>
      </c>
      <c r="AG869" s="30">
        <f>IF(AE869="","",IFERROR(IF(ISNUMBER(IFERROR(INDEX($A869:$Y869,MATCH(Lists!$J$3,$A$1:$Y$1,0)),"")),INT(IFERROR(INDEX($A869:$Y869,MATCH(Lists!$J$3,$A$1:$Y$1,0)),"")),DATE(VALUE(LEFT(IFERROR(INDEX($A869:$Y869,MATCH(Lists!$J$3,$A$1:$Y$1,0)),""),4)),VALUE(MID(IFERROR(INDEX($A869:$Y869,MATCH(Lists!$J$3,$A$1:$Y$1,0)),""),6,2)),VALUE(MID(IFERROR(INDEX($A869:$Y869,MATCH(Lists!$J$3,$A$1:$Y$1,0)),""),9,2)))),""))</f>
        <v/>
      </c>
      <c r="AH869" s="22">
        <f>IF(AE869="",0,1)</f>
        <v/>
      </c>
    </row>
    <row r="870">
      <c r="Z870" s="28" t="n"/>
      <c r="AA870" s="23" t="n"/>
      <c r="AB870" s="23" t="n"/>
      <c r="AC870" s="31" t="n"/>
      <c r="AD870" s="28" t="n"/>
      <c r="AE870" s="22">
        <f>IF(COUNTA($A870:$Y870)=0,"",IF(IFERROR(IF(TRIM(IFERROR(INDEX($A870:$Y870,MATCH(Lists!$J$4,$A$1:$Y$1,0)),"")&amp;"")="0","",TRIM(IFERROR(INDEX($A870:$Y870,MATCH(Lists!$J$4,$A$1:$Y$1,0)),"")&amp;"")),"")&lt;&gt;"",LOWER(IFERROR(IF(TRIM(IFERROR(INDEX($A870:$Y870,MATCH(Lists!$J$4,$A$1:$Y$1,0)),"")&amp;"")="0","",TRIM(IFERROR(INDEX($A870:$Y870,MATCH(Lists!$J$4,$A$1:$Y$1,0)),"")&amp;"")),"")),IF(IFERROR(IF(TRIM(IFERROR(INDEX($A870:$Y870,MATCH(Lists!$J$5,$A$1:$Y$1,0)),"")&amp;"")="0","",TRIM(IFERROR(INDEX($A870:$Y870,MATCH(Lists!$J$5,$A$1:$Y$1,0)),"")&amp;"")),"")&lt;&gt;"",IFERROR(IF(TRIM(IFERROR(INDEX($A870:$Y870,MATCH(Lists!$J$5,$A$1:$Y$1,0)),"")&amp;"")="0","",TRIM(IFERROR(INDEX($A870:$Y870,MATCH(Lists!$J$5,$A$1:$Y$1,0)),"")&amp;"")),""),"(unknown)")))</f>
        <v/>
      </c>
      <c r="AF870" s="22">
        <f>IF(AE870="","",IF(IFERROR(IF(TRIM(IFERROR(INDEX($A870:$Y870,MATCH(Lists!$J$6,$A$1:$Y$1,0)),"")&amp;"")="0","",TRIM(IFERROR(INDEX($A870:$Y870,MATCH(Lists!$J$6,$A$1:$Y$1,0)),"")&amp;"")),"")=Lists!$J$7,1,0))</f>
        <v/>
      </c>
      <c r="AG870" s="30">
        <f>IF(AE870="","",IFERROR(IF(ISNUMBER(IFERROR(INDEX($A870:$Y870,MATCH(Lists!$J$3,$A$1:$Y$1,0)),"")),INT(IFERROR(INDEX($A870:$Y870,MATCH(Lists!$J$3,$A$1:$Y$1,0)),"")),DATE(VALUE(LEFT(IFERROR(INDEX($A870:$Y870,MATCH(Lists!$J$3,$A$1:$Y$1,0)),""),4)),VALUE(MID(IFERROR(INDEX($A870:$Y870,MATCH(Lists!$J$3,$A$1:$Y$1,0)),""),6,2)),VALUE(MID(IFERROR(INDEX($A870:$Y870,MATCH(Lists!$J$3,$A$1:$Y$1,0)),""),9,2)))),""))</f>
        <v/>
      </c>
      <c r="AH870" s="22">
        <f>IF(AE870="",0,1)</f>
        <v/>
      </c>
    </row>
    <row r="871">
      <c r="Z871" s="28" t="n"/>
      <c r="AA871" s="23" t="n"/>
      <c r="AB871" s="23" t="n"/>
      <c r="AC871" s="31" t="n"/>
      <c r="AD871" s="28" t="n"/>
      <c r="AE871" s="22">
        <f>IF(COUNTA($A871:$Y871)=0,"",IF(IFERROR(IF(TRIM(IFERROR(INDEX($A871:$Y871,MATCH(Lists!$J$4,$A$1:$Y$1,0)),"")&amp;"")="0","",TRIM(IFERROR(INDEX($A871:$Y871,MATCH(Lists!$J$4,$A$1:$Y$1,0)),"")&amp;"")),"")&lt;&gt;"",LOWER(IFERROR(IF(TRIM(IFERROR(INDEX($A871:$Y871,MATCH(Lists!$J$4,$A$1:$Y$1,0)),"")&amp;"")="0","",TRIM(IFERROR(INDEX($A871:$Y871,MATCH(Lists!$J$4,$A$1:$Y$1,0)),"")&amp;"")),"")),IF(IFERROR(IF(TRIM(IFERROR(INDEX($A871:$Y871,MATCH(Lists!$J$5,$A$1:$Y$1,0)),"")&amp;"")="0","",TRIM(IFERROR(INDEX($A871:$Y871,MATCH(Lists!$J$5,$A$1:$Y$1,0)),"")&amp;"")),"")&lt;&gt;"",IFERROR(IF(TRIM(IFERROR(INDEX($A871:$Y871,MATCH(Lists!$J$5,$A$1:$Y$1,0)),"")&amp;"")="0","",TRIM(IFERROR(INDEX($A871:$Y871,MATCH(Lists!$J$5,$A$1:$Y$1,0)),"")&amp;"")),""),"(unknown)")))</f>
        <v/>
      </c>
      <c r="AF871" s="22">
        <f>IF(AE871="","",IF(IFERROR(IF(TRIM(IFERROR(INDEX($A871:$Y871,MATCH(Lists!$J$6,$A$1:$Y$1,0)),"")&amp;"")="0","",TRIM(IFERROR(INDEX($A871:$Y871,MATCH(Lists!$J$6,$A$1:$Y$1,0)),"")&amp;"")),"")=Lists!$J$7,1,0))</f>
        <v/>
      </c>
      <c r="AG871" s="30">
        <f>IF(AE871="","",IFERROR(IF(ISNUMBER(IFERROR(INDEX($A871:$Y871,MATCH(Lists!$J$3,$A$1:$Y$1,0)),"")),INT(IFERROR(INDEX($A871:$Y871,MATCH(Lists!$J$3,$A$1:$Y$1,0)),"")),DATE(VALUE(LEFT(IFERROR(INDEX($A871:$Y871,MATCH(Lists!$J$3,$A$1:$Y$1,0)),""),4)),VALUE(MID(IFERROR(INDEX($A871:$Y871,MATCH(Lists!$J$3,$A$1:$Y$1,0)),""),6,2)),VALUE(MID(IFERROR(INDEX($A871:$Y871,MATCH(Lists!$J$3,$A$1:$Y$1,0)),""),9,2)))),""))</f>
        <v/>
      </c>
      <c r="AH871" s="22">
        <f>IF(AE871="",0,1)</f>
        <v/>
      </c>
    </row>
    <row r="872">
      <c r="Z872" s="28" t="n"/>
      <c r="AA872" s="23" t="n"/>
      <c r="AB872" s="23" t="n"/>
      <c r="AC872" s="31" t="n"/>
      <c r="AD872" s="28" t="n"/>
      <c r="AE872" s="22">
        <f>IF(COUNTA($A872:$Y872)=0,"",IF(IFERROR(IF(TRIM(IFERROR(INDEX($A872:$Y872,MATCH(Lists!$J$4,$A$1:$Y$1,0)),"")&amp;"")="0","",TRIM(IFERROR(INDEX($A872:$Y872,MATCH(Lists!$J$4,$A$1:$Y$1,0)),"")&amp;"")),"")&lt;&gt;"",LOWER(IFERROR(IF(TRIM(IFERROR(INDEX($A872:$Y872,MATCH(Lists!$J$4,$A$1:$Y$1,0)),"")&amp;"")="0","",TRIM(IFERROR(INDEX($A872:$Y872,MATCH(Lists!$J$4,$A$1:$Y$1,0)),"")&amp;"")),"")),IF(IFERROR(IF(TRIM(IFERROR(INDEX($A872:$Y872,MATCH(Lists!$J$5,$A$1:$Y$1,0)),"")&amp;"")="0","",TRIM(IFERROR(INDEX($A872:$Y872,MATCH(Lists!$J$5,$A$1:$Y$1,0)),"")&amp;"")),"")&lt;&gt;"",IFERROR(IF(TRIM(IFERROR(INDEX($A872:$Y872,MATCH(Lists!$J$5,$A$1:$Y$1,0)),"")&amp;"")="0","",TRIM(IFERROR(INDEX($A872:$Y872,MATCH(Lists!$J$5,$A$1:$Y$1,0)),"")&amp;"")),""),"(unknown)")))</f>
        <v/>
      </c>
      <c r="AF872" s="22">
        <f>IF(AE872="","",IF(IFERROR(IF(TRIM(IFERROR(INDEX($A872:$Y872,MATCH(Lists!$J$6,$A$1:$Y$1,0)),"")&amp;"")="0","",TRIM(IFERROR(INDEX($A872:$Y872,MATCH(Lists!$J$6,$A$1:$Y$1,0)),"")&amp;"")),"")=Lists!$J$7,1,0))</f>
        <v/>
      </c>
      <c r="AG872" s="30">
        <f>IF(AE872="","",IFERROR(IF(ISNUMBER(IFERROR(INDEX($A872:$Y872,MATCH(Lists!$J$3,$A$1:$Y$1,0)),"")),INT(IFERROR(INDEX($A872:$Y872,MATCH(Lists!$J$3,$A$1:$Y$1,0)),"")),DATE(VALUE(LEFT(IFERROR(INDEX($A872:$Y872,MATCH(Lists!$J$3,$A$1:$Y$1,0)),""),4)),VALUE(MID(IFERROR(INDEX($A872:$Y872,MATCH(Lists!$J$3,$A$1:$Y$1,0)),""),6,2)),VALUE(MID(IFERROR(INDEX($A872:$Y872,MATCH(Lists!$J$3,$A$1:$Y$1,0)),""),9,2)))),""))</f>
        <v/>
      </c>
      <c r="AH872" s="22">
        <f>IF(AE872="",0,1)</f>
        <v/>
      </c>
    </row>
    <row r="873">
      <c r="Z873" s="28" t="n"/>
      <c r="AA873" s="23" t="n"/>
      <c r="AB873" s="23" t="n"/>
      <c r="AC873" s="31" t="n"/>
      <c r="AD873" s="28" t="n"/>
      <c r="AE873" s="22">
        <f>IF(COUNTA($A873:$Y873)=0,"",IF(IFERROR(IF(TRIM(IFERROR(INDEX($A873:$Y873,MATCH(Lists!$J$4,$A$1:$Y$1,0)),"")&amp;"")="0","",TRIM(IFERROR(INDEX($A873:$Y873,MATCH(Lists!$J$4,$A$1:$Y$1,0)),"")&amp;"")),"")&lt;&gt;"",LOWER(IFERROR(IF(TRIM(IFERROR(INDEX($A873:$Y873,MATCH(Lists!$J$4,$A$1:$Y$1,0)),"")&amp;"")="0","",TRIM(IFERROR(INDEX($A873:$Y873,MATCH(Lists!$J$4,$A$1:$Y$1,0)),"")&amp;"")),"")),IF(IFERROR(IF(TRIM(IFERROR(INDEX($A873:$Y873,MATCH(Lists!$J$5,$A$1:$Y$1,0)),"")&amp;"")="0","",TRIM(IFERROR(INDEX($A873:$Y873,MATCH(Lists!$J$5,$A$1:$Y$1,0)),"")&amp;"")),"")&lt;&gt;"",IFERROR(IF(TRIM(IFERROR(INDEX($A873:$Y873,MATCH(Lists!$J$5,$A$1:$Y$1,0)),"")&amp;"")="0","",TRIM(IFERROR(INDEX($A873:$Y873,MATCH(Lists!$J$5,$A$1:$Y$1,0)),"")&amp;"")),""),"(unknown)")))</f>
        <v/>
      </c>
      <c r="AF873" s="22">
        <f>IF(AE873="","",IF(IFERROR(IF(TRIM(IFERROR(INDEX($A873:$Y873,MATCH(Lists!$J$6,$A$1:$Y$1,0)),"")&amp;"")="0","",TRIM(IFERROR(INDEX($A873:$Y873,MATCH(Lists!$J$6,$A$1:$Y$1,0)),"")&amp;"")),"")=Lists!$J$7,1,0))</f>
        <v/>
      </c>
      <c r="AG873" s="30">
        <f>IF(AE873="","",IFERROR(IF(ISNUMBER(IFERROR(INDEX($A873:$Y873,MATCH(Lists!$J$3,$A$1:$Y$1,0)),"")),INT(IFERROR(INDEX($A873:$Y873,MATCH(Lists!$J$3,$A$1:$Y$1,0)),"")),DATE(VALUE(LEFT(IFERROR(INDEX($A873:$Y873,MATCH(Lists!$J$3,$A$1:$Y$1,0)),""),4)),VALUE(MID(IFERROR(INDEX($A873:$Y873,MATCH(Lists!$J$3,$A$1:$Y$1,0)),""),6,2)),VALUE(MID(IFERROR(INDEX($A873:$Y873,MATCH(Lists!$J$3,$A$1:$Y$1,0)),""),9,2)))),""))</f>
        <v/>
      </c>
      <c r="AH873" s="22">
        <f>IF(AE873="",0,1)</f>
        <v/>
      </c>
    </row>
    <row r="874">
      <c r="Z874" s="28" t="n"/>
      <c r="AA874" s="23" t="n"/>
      <c r="AB874" s="23" t="n"/>
      <c r="AC874" s="31" t="n"/>
      <c r="AD874" s="28" t="n"/>
      <c r="AE874" s="22">
        <f>IF(COUNTA($A874:$Y874)=0,"",IF(IFERROR(IF(TRIM(IFERROR(INDEX($A874:$Y874,MATCH(Lists!$J$4,$A$1:$Y$1,0)),"")&amp;"")="0","",TRIM(IFERROR(INDEX($A874:$Y874,MATCH(Lists!$J$4,$A$1:$Y$1,0)),"")&amp;"")),"")&lt;&gt;"",LOWER(IFERROR(IF(TRIM(IFERROR(INDEX($A874:$Y874,MATCH(Lists!$J$4,$A$1:$Y$1,0)),"")&amp;"")="0","",TRIM(IFERROR(INDEX($A874:$Y874,MATCH(Lists!$J$4,$A$1:$Y$1,0)),"")&amp;"")),"")),IF(IFERROR(IF(TRIM(IFERROR(INDEX($A874:$Y874,MATCH(Lists!$J$5,$A$1:$Y$1,0)),"")&amp;"")="0","",TRIM(IFERROR(INDEX($A874:$Y874,MATCH(Lists!$J$5,$A$1:$Y$1,0)),"")&amp;"")),"")&lt;&gt;"",IFERROR(IF(TRIM(IFERROR(INDEX($A874:$Y874,MATCH(Lists!$J$5,$A$1:$Y$1,0)),"")&amp;"")="0","",TRIM(IFERROR(INDEX($A874:$Y874,MATCH(Lists!$J$5,$A$1:$Y$1,0)),"")&amp;"")),""),"(unknown)")))</f>
        <v/>
      </c>
      <c r="AF874" s="22">
        <f>IF(AE874="","",IF(IFERROR(IF(TRIM(IFERROR(INDEX($A874:$Y874,MATCH(Lists!$J$6,$A$1:$Y$1,0)),"")&amp;"")="0","",TRIM(IFERROR(INDEX($A874:$Y874,MATCH(Lists!$J$6,$A$1:$Y$1,0)),"")&amp;"")),"")=Lists!$J$7,1,0))</f>
        <v/>
      </c>
      <c r="AG874" s="30">
        <f>IF(AE874="","",IFERROR(IF(ISNUMBER(IFERROR(INDEX($A874:$Y874,MATCH(Lists!$J$3,$A$1:$Y$1,0)),"")),INT(IFERROR(INDEX($A874:$Y874,MATCH(Lists!$J$3,$A$1:$Y$1,0)),"")),DATE(VALUE(LEFT(IFERROR(INDEX($A874:$Y874,MATCH(Lists!$J$3,$A$1:$Y$1,0)),""),4)),VALUE(MID(IFERROR(INDEX($A874:$Y874,MATCH(Lists!$J$3,$A$1:$Y$1,0)),""),6,2)),VALUE(MID(IFERROR(INDEX($A874:$Y874,MATCH(Lists!$J$3,$A$1:$Y$1,0)),""),9,2)))),""))</f>
        <v/>
      </c>
      <c r="AH874" s="22">
        <f>IF(AE874="",0,1)</f>
        <v/>
      </c>
    </row>
    <row r="875">
      <c r="Z875" s="28" t="n"/>
      <c r="AA875" s="23" t="n"/>
      <c r="AB875" s="23" t="n"/>
      <c r="AC875" s="31" t="n"/>
      <c r="AD875" s="28" t="n"/>
      <c r="AE875" s="22">
        <f>IF(COUNTA($A875:$Y875)=0,"",IF(IFERROR(IF(TRIM(IFERROR(INDEX($A875:$Y875,MATCH(Lists!$J$4,$A$1:$Y$1,0)),"")&amp;"")="0","",TRIM(IFERROR(INDEX($A875:$Y875,MATCH(Lists!$J$4,$A$1:$Y$1,0)),"")&amp;"")),"")&lt;&gt;"",LOWER(IFERROR(IF(TRIM(IFERROR(INDEX($A875:$Y875,MATCH(Lists!$J$4,$A$1:$Y$1,0)),"")&amp;"")="0","",TRIM(IFERROR(INDEX($A875:$Y875,MATCH(Lists!$J$4,$A$1:$Y$1,0)),"")&amp;"")),"")),IF(IFERROR(IF(TRIM(IFERROR(INDEX($A875:$Y875,MATCH(Lists!$J$5,$A$1:$Y$1,0)),"")&amp;"")="0","",TRIM(IFERROR(INDEX($A875:$Y875,MATCH(Lists!$J$5,$A$1:$Y$1,0)),"")&amp;"")),"")&lt;&gt;"",IFERROR(IF(TRIM(IFERROR(INDEX($A875:$Y875,MATCH(Lists!$J$5,$A$1:$Y$1,0)),"")&amp;"")="0","",TRIM(IFERROR(INDEX($A875:$Y875,MATCH(Lists!$J$5,$A$1:$Y$1,0)),"")&amp;"")),""),"(unknown)")))</f>
        <v/>
      </c>
      <c r="AF875" s="22">
        <f>IF(AE875="","",IF(IFERROR(IF(TRIM(IFERROR(INDEX($A875:$Y875,MATCH(Lists!$J$6,$A$1:$Y$1,0)),"")&amp;"")="0","",TRIM(IFERROR(INDEX($A875:$Y875,MATCH(Lists!$J$6,$A$1:$Y$1,0)),"")&amp;"")),"")=Lists!$J$7,1,0))</f>
        <v/>
      </c>
      <c r="AG875" s="30">
        <f>IF(AE875="","",IFERROR(IF(ISNUMBER(IFERROR(INDEX($A875:$Y875,MATCH(Lists!$J$3,$A$1:$Y$1,0)),"")),INT(IFERROR(INDEX($A875:$Y875,MATCH(Lists!$J$3,$A$1:$Y$1,0)),"")),DATE(VALUE(LEFT(IFERROR(INDEX($A875:$Y875,MATCH(Lists!$J$3,$A$1:$Y$1,0)),""),4)),VALUE(MID(IFERROR(INDEX($A875:$Y875,MATCH(Lists!$J$3,$A$1:$Y$1,0)),""),6,2)),VALUE(MID(IFERROR(INDEX($A875:$Y875,MATCH(Lists!$J$3,$A$1:$Y$1,0)),""),9,2)))),""))</f>
        <v/>
      </c>
      <c r="AH875" s="22">
        <f>IF(AE875="",0,1)</f>
        <v/>
      </c>
    </row>
    <row r="876">
      <c r="Z876" s="28" t="n"/>
      <c r="AA876" s="23" t="n"/>
      <c r="AB876" s="23" t="n"/>
      <c r="AC876" s="31" t="n"/>
      <c r="AD876" s="28" t="n"/>
      <c r="AE876" s="22">
        <f>IF(COUNTA($A876:$Y876)=0,"",IF(IFERROR(IF(TRIM(IFERROR(INDEX($A876:$Y876,MATCH(Lists!$J$4,$A$1:$Y$1,0)),"")&amp;"")="0","",TRIM(IFERROR(INDEX($A876:$Y876,MATCH(Lists!$J$4,$A$1:$Y$1,0)),"")&amp;"")),"")&lt;&gt;"",LOWER(IFERROR(IF(TRIM(IFERROR(INDEX($A876:$Y876,MATCH(Lists!$J$4,$A$1:$Y$1,0)),"")&amp;"")="0","",TRIM(IFERROR(INDEX($A876:$Y876,MATCH(Lists!$J$4,$A$1:$Y$1,0)),"")&amp;"")),"")),IF(IFERROR(IF(TRIM(IFERROR(INDEX($A876:$Y876,MATCH(Lists!$J$5,$A$1:$Y$1,0)),"")&amp;"")="0","",TRIM(IFERROR(INDEX($A876:$Y876,MATCH(Lists!$J$5,$A$1:$Y$1,0)),"")&amp;"")),"")&lt;&gt;"",IFERROR(IF(TRIM(IFERROR(INDEX($A876:$Y876,MATCH(Lists!$J$5,$A$1:$Y$1,0)),"")&amp;"")="0","",TRIM(IFERROR(INDEX($A876:$Y876,MATCH(Lists!$J$5,$A$1:$Y$1,0)),"")&amp;"")),""),"(unknown)")))</f>
        <v/>
      </c>
      <c r="AF876" s="22">
        <f>IF(AE876="","",IF(IFERROR(IF(TRIM(IFERROR(INDEX($A876:$Y876,MATCH(Lists!$J$6,$A$1:$Y$1,0)),"")&amp;"")="0","",TRIM(IFERROR(INDEX($A876:$Y876,MATCH(Lists!$J$6,$A$1:$Y$1,0)),"")&amp;"")),"")=Lists!$J$7,1,0))</f>
        <v/>
      </c>
      <c r="AG876" s="30">
        <f>IF(AE876="","",IFERROR(IF(ISNUMBER(IFERROR(INDEX($A876:$Y876,MATCH(Lists!$J$3,$A$1:$Y$1,0)),"")),INT(IFERROR(INDEX($A876:$Y876,MATCH(Lists!$J$3,$A$1:$Y$1,0)),"")),DATE(VALUE(LEFT(IFERROR(INDEX($A876:$Y876,MATCH(Lists!$J$3,$A$1:$Y$1,0)),""),4)),VALUE(MID(IFERROR(INDEX($A876:$Y876,MATCH(Lists!$J$3,$A$1:$Y$1,0)),""),6,2)),VALUE(MID(IFERROR(INDEX($A876:$Y876,MATCH(Lists!$J$3,$A$1:$Y$1,0)),""),9,2)))),""))</f>
        <v/>
      </c>
      <c r="AH876" s="22">
        <f>IF(AE876="",0,1)</f>
        <v/>
      </c>
    </row>
    <row r="877">
      <c r="Z877" s="28" t="n"/>
      <c r="AA877" s="23" t="n"/>
      <c r="AB877" s="23" t="n"/>
      <c r="AC877" s="31" t="n"/>
      <c r="AD877" s="28" t="n"/>
      <c r="AE877" s="22">
        <f>IF(COUNTA($A877:$Y877)=0,"",IF(IFERROR(IF(TRIM(IFERROR(INDEX($A877:$Y877,MATCH(Lists!$J$4,$A$1:$Y$1,0)),"")&amp;"")="0","",TRIM(IFERROR(INDEX($A877:$Y877,MATCH(Lists!$J$4,$A$1:$Y$1,0)),"")&amp;"")),"")&lt;&gt;"",LOWER(IFERROR(IF(TRIM(IFERROR(INDEX($A877:$Y877,MATCH(Lists!$J$4,$A$1:$Y$1,0)),"")&amp;"")="0","",TRIM(IFERROR(INDEX($A877:$Y877,MATCH(Lists!$J$4,$A$1:$Y$1,0)),"")&amp;"")),"")),IF(IFERROR(IF(TRIM(IFERROR(INDEX($A877:$Y877,MATCH(Lists!$J$5,$A$1:$Y$1,0)),"")&amp;"")="0","",TRIM(IFERROR(INDEX($A877:$Y877,MATCH(Lists!$J$5,$A$1:$Y$1,0)),"")&amp;"")),"")&lt;&gt;"",IFERROR(IF(TRIM(IFERROR(INDEX($A877:$Y877,MATCH(Lists!$J$5,$A$1:$Y$1,0)),"")&amp;"")="0","",TRIM(IFERROR(INDEX($A877:$Y877,MATCH(Lists!$J$5,$A$1:$Y$1,0)),"")&amp;"")),""),"(unknown)")))</f>
        <v/>
      </c>
      <c r="AF877" s="22">
        <f>IF(AE877="","",IF(IFERROR(IF(TRIM(IFERROR(INDEX($A877:$Y877,MATCH(Lists!$J$6,$A$1:$Y$1,0)),"")&amp;"")="0","",TRIM(IFERROR(INDEX($A877:$Y877,MATCH(Lists!$J$6,$A$1:$Y$1,0)),"")&amp;"")),"")=Lists!$J$7,1,0))</f>
        <v/>
      </c>
      <c r="AG877" s="30">
        <f>IF(AE877="","",IFERROR(IF(ISNUMBER(IFERROR(INDEX($A877:$Y877,MATCH(Lists!$J$3,$A$1:$Y$1,0)),"")),INT(IFERROR(INDEX($A877:$Y877,MATCH(Lists!$J$3,$A$1:$Y$1,0)),"")),DATE(VALUE(LEFT(IFERROR(INDEX($A877:$Y877,MATCH(Lists!$J$3,$A$1:$Y$1,0)),""),4)),VALUE(MID(IFERROR(INDEX($A877:$Y877,MATCH(Lists!$J$3,$A$1:$Y$1,0)),""),6,2)),VALUE(MID(IFERROR(INDEX($A877:$Y877,MATCH(Lists!$J$3,$A$1:$Y$1,0)),""),9,2)))),""))</f>
        <v/>
      </c>
      <c r="AH877" s="22">
        <f>IF(AE877="",0,1)</f>
        <v/>
      </c>
    </row>
    <row r="878">
      <c r="Z878" s="28" t="n"/>
      <c r="AA878" s="23" t="n"/>
      <c r="AB878" s="23" t="n"/>
      <c r="AC878" s="31" t="n"/>
      <c r="AD878" s="28" t="n"/>
      <c r="AE878" s="22">
        <f>IF(COUNTA($A878:$Y878)=0,"",IF(IFERROR(IF(TRIM(IFERROR(INDEX($A878:$Y878,MATCH(Lists!$J$4,$A$1:$Y$1,0)),"")&amp;"")="0","",TRIM(IFERROR(INDEX($A878:$Y878,MATCH(Lists!$J$4,$A$1:$Y$1,0)),"")&amp;"")),"")&lt;&gt;"",LOWER(IFERROR(IF(TRIM(IFERROR(INDEX($A878:$Y878,MATCH(Lists!$J$4,$A$1:$Y$1,0)),"")&amp;"")="0","",TRIM(IFERROR(INDEX($A878:$Y878,MATCH(Lists!$J$4,$A$1:$Y$1,0)),"")&amp;"")),"")),IF(IFERROR(IF(TRIM(IFERROR(INDEX($A878:$Y878,MATCH(Lists!$J$5,$A$1:$Y$1,0)),"")&amp;"")="0","",TRIM(IFERROR(INDEX($A878:$Y878,MATCH(Lists!$J$5,$A$1:$Y$1,0)),"")&amp;"")),"")&lt;&gt;"",IFERROR(IF(TRIM(IFERROR(INDEX($A878:$Y878,MATCH(Lists!$J$5,$A$1:$Y$1,0)),"")&amp;"")="0","",TRIM(IFERROR(INDEX($A878:$Y878,MATCH(Lists!$J$5,$A$1:$Y$1,0)),"")&amp;"")),""),"(unknown)")))</f>
        <v/>
      </c>
      <c r="AF878" s="22">
        <f>IF(AE878="","",IF(IFERROR(IF(TRIM(IFERROR(INDEX($A878:$Y878,MATCH(Lists!$J$6,$A$1:$Y$1,0)),"")&amp;"")="0","",TRIM(IFERROR(INDEX($A878:$Y878,MATCH(Lists!$J$6,$A$1:$Y$1,0)),"")&amp;"")),"")=Lists!$J$7,1,0))</f>
        <v/>
      </c>
      <c r="AG878" s="30">
        <f>IF(AE878="","",IFERROR(IF(ISNUMBER(IFERROR(INDEX($A878:$Y878,MATCH(Lists!$J$3,$A$1:$Y$1,0)),"")),INT(IFERROR(INDEX($A878:$Y878,MATCH(Lists!$J$3,$A$1:$Y$1,0)),"")),DATE(VALUE(LEFT(IFERROR(INDEX($A878:$Y878,MATCH(Lists!$J$3,$A$1:$Y$1,0)),""),4)),VALUE(MID(IFERROR(INDEX($A878:$Y878,MATCH(Lists!$J$3,$A$1:$Y$1,0)),""),6,2)),VALUE(MID(IFERROR(INDEX($A878:$Y878,MATCH(Lists!$J$3,$A$1:$Y$1,0)),""),9,2)))),""))</f>
        <v/>
      </c>
      <c r="AH878" s="22">
        <f>IF(AE878="",0,1)</f>
        <v/>
      </c>
    </row>
    <row r="879">
      <c r="Z879" s="28" t="n"/>
      <c r="AA879" s="23" t="n"/>
      <c r="AB879" s="23" t="n"/>
      <c r="AC879" s="31" t="n"/>
      <c r="AD879" s="28" t="n"/>
      <c r="AE879" s="22">
        <f>IF(COUNTA($A879:$Y879)=0,"",IF(IFERROR(IF(TRIM(IFERROR(INDEX($A879:$Y879,MATCH(Lists!$J$4,$A$1:$Y$1,0)),"")&amp;"")="0","",TRIM(IFERROR(INDEX($A879:$Y879,MATCH(Lists!$J$4,$A$1:$Y$1,0)),"")&amp;"")),"")&lt;&gt;"",LOWER(IFERROR(IF(TRIM(IFERROR(INDEX($A879:$Y879,MATCH(Lists!$J$4,$A$1:$Y$1,0)),"")&amp;"")="0","",TRIM(IFERROR(INDEX($A879:$Y879,MATCH(Lists!$J$4,$A$1:$Y$1,0)),"")&amp;"")),"")),IF(IFERROR(IF(TRIM(IFERROR(INDEX($A879:$Y879,MATCH(Lists!$J$5,$A$1:$Y$1,0)),"")&amp;"")="0","",TRIM(IFERROR(INDEX($A879:$Y879,MATCH(Lists!$J$5,$A$1:$Y$1,0)),"")&amp;"")),"")&lt;&gt;"",IFERROR(IF(TRIM(IFERROR(INDEX($A879:$Y879,MATCH(Lists!$J$5,$A$1:$Y$1,0)),"")&amp;"")="0","",TRIM(IFERROR(INDEX($A879:$Y879,MATCH(Lists!$J$5,$A$1:$Y$1,0)),"")&amp;"")),""),"(unknown)")))</f>
        <v/>
      </c>
      <c r="AF879" s="22">
        <f>IF(AE879="","",IF(IFERROR(IF(TRIM(IFERROR(INDEX($A879:$Y879,MATCH(Lists!$J$6,$A$1:$Y$1,0)),"")&amp;"")="0","",TRIM(IFERROR(INDEX($A879:$Y879,MATCH(Lists!$J$6,$A$1:$Y$1,0)),"")&amp;"")),"")=Lists!$J$7,1,0))</f>
        <v/>
      </c>
      <c r="AG879" s="30">
        <f>IF(AE879="","",IFERROR(IF(ISNUMBER(IFERROR(INDEX($A879:$Y879,MATCH(Lists!$J$3,$A$1:$Y$1,0)),"")),INT(IFERROR(INDEX($A879:$Y879,MATCH(Lists!$J$3,$A$1:$Y$1,0)),"")),DATE(VALUE(LEFT(IFERROR(INDEX($A879:$Y879,MATCH(Lists!$J$3,$A$1:$Y$1,0)),""),4)),VALUE(MID(IFERROR(INDEX($A879:$Y879,MATCH(Lists!$J$3,$A$1:$Y$1,0)),""),6,2)),VALUE(MID(IFERROR(INDEX($A879:$Y879,MATCH(Lists!$J$3,$A$1:$Y$1,0)),""),9,2)))),""))</f>
        <v/>
      </c>
      <c r="AH879" s="22">
        <f>IF(AE879="",0,1)</f>
        <v/>
      </c>
    </row>
    <row r="880">
      <c r="Z880" s="28" t="n"/>
      <c r="AA880" s="23" t="n"/>
      <c r="AB880" s="23" t="n"/>
      <c r="AC880" s="31" t="n"/>
      <c r="AD880" s="28" t="n"/>
      <c r="AE880" s="22">
        <f>IF(COUNTA($A880:$Y880)=0,"",IF(IFERROR(IF(TRIM(IFERROR(INDEX($A880:$Y880,MATCH(Lists!$J$4,$A$1:$Y$1,0)),"")&amp;"")="0","",TRIM(IFERROR(INDEX($A880:$Y880,MATCH(Lists!$J$4,$A$1:$Y$1,0)),"")&amp;"")),"")&lt;&gt;"",LOWER(IFERROR(IF(TRIM(IFERROR(INDEX($A880:$Y880,MATCH(Lists!$J$4,$A$1:$Y$1,0)),"")&amp;"")="0","",TRIM(IFERROR(INDEX($A880:$Y880,MATCH(Lists!$J$4,$A$1:$Y$1,0)),"")&amp;"")),"")),IF(IFERROR(IF(TRIM(IFERROR(INDEX($A880:$Y880,MATCH(Lists!$J$5,$A$1:$Y$1,0)),"")&amp;"")="0","",TRIM(IFERROR(INDEX($A880:$Y880,MATCH(Lists!$J$5,$A$1:$Y$1,0)),"")&amp;"")),"")&lt;&gt;"",IFERROR(IF(TRIM(IFERROR(INDEX($A880:$Y880,MATCH(Lists!$J$5,$A$1:$Y$1,0)),"")&amp;"")="0","",TRIM(IFERROR(INDEX($A880:$Y880,MATCH(Lists!$J$5,$A$1:$Y$1,0)),"")&amp;"")),""),"(unknown)")))</f>
        <v/>
      </c>
      <c r="AF880" s="22">
        <f>IF(AE880="","",IF(IFERROR(IF(TRIM(IFERROR(INDEX($A880:$Y880,MATCH(Lists!$J$6,$A$1:$Y$1,0)),"")&amp;"")="0","",TRIM(IFERROR(INDEX($A880:$Y880,MATCH(Lists!$J$6,$A$1:$Y$1,0)),"")&amp;"")),"")=Lists!$J$7,1,0))</f>
        <v/>
      </c>
      <c r="AG880" s="30">
        <f>IF(AE880="","",IFERROR(IF(ISNUMBER(IFERROR(INDEX($A880:$Y880,MATCH(Lists!$J$3,$A$1:$Y$1,0)),"")),INT(IFERROR(INDEX($A880:$Y880,MATCH(Lists!$J$3,$A$1:$Y$1,0)),"")),DATE(VALUE(LEFT(IFERROR(INDEX($A880:$Y880,MATCH(Lists!$J$3,$A$1:$Y$1,0)),""),4)),VALUE(MID(IFERROR(INDEX($A880:$Y880,MATCH(Lists!$J$3,$A$1:$Y$1,0)),""),6,2)),VALUE(MID(IFERROR(INDEX($A880:$Y880,MATCH(Lists!$J$3,$A$1:$Y$1,0)),""),9,2)))),""))</f>
        <v/>
      </c>
      <c r="AH880" s="22">
        <f>IF(AE880="",0,1)</f>
        <v/>
      </c>
    </row>
    <row r="881">
      <c r="Z881" s="28" t="n"/>
      <c r="AA881" s="23" t="n"/>
      <c r="AB881" s="23" t="n"/>
      <c r="AC881" s="31" t="n"/>
      <c r="AD881" s="28" t="n"/>
      <c r="AE881" s="22">
        <f>IF(COUNTA($A881:$Y881)=0,"",IF(IFERROR(IF(TRIM(IFERROR(INDEX($A881:$Y881,MATCH(Lists!$J$4,$A$1:$Y$1,0)),"")&amp;"")="0","",TRIM(IFERROR(INDEX($A881:$Y881,MATCH(Lists!$J$4,$A$1:$Y$1,0)),"")&amp;"")),"")&lt;&gt;"",LOWER(IFERROR(IF(TRIM(IFERROR(INDEX($A881:$Y881,MATCH(Lists!$J$4,$A$1:$Y$1,0)),"")&amp;"")="0","",TRIM(IFERROR(INDEX($A881:$Y881,MATCH(Lists!$J$4,$A$1:$Y$1,0)),"")&amp;"")),"")),IF(IFERROR(IF(TRIM(IFERROR(INDEX($A881:$Y881,MATCH(Lists!$J$5,$A$1:$Y$1,0)),"")&amp;"")="0","",TRIM(IFERROR(INDEX($A881:$Y881,MATCH(Lists!$J$5,$A$1:$Y$1,0)),"")&amp;"")),"")&lt;&gt;"",IFERROR(IF(TRIM(IFERROR(INDEX($A881:$Y881,MATCH(Lists!$J$5,$A$1:$Y$1,0)),"")&amp;"")="0","",TRIM(IFERROR(INDEX($A881:$Y881,MATCH(Lists!$J$5,$A$1:$Y$1,0)),"")&amp;"")),""),"(unknown)")))</f>
        <v/>
      </c>
      <c r="AF881" s="22">
        <f>IF(AE881="","",IF(IFERROR(IF(TRIM(IFERROR(INDEX($A881:$Y881,MATCH(Lists!$J$6,$A$1:$Y$1,0)),"")&amp;"")="0","",TRIM(IFERROR(INDEX($A881:$Y881,MATCH(Lists!$J$6,$A$1:$Y$1,0)),"")&amp;"")),"")=Lists!$J$7,1,0))</f>
        <v/>
      </c>
      <c r="AG881" s="30">
        <f>IF(AE881="","",IFERROR(IF(ISNUMBER(IFERROR(INDEX($A881:$Y881,MATCH(Lists!$J$3,$A$1:$Y$1,0)),"")),INT(IFERROR(INDEX($A881:$Y881,MATCH(Lists!$J$3,$A$1:$Y$1,0)),"")),DATE(VALUE(LEFT(IFERROR(INDEX($A881:$Y881,MATCH(Lists!$J$3,$A$1:$Y$1,0)),""),4)),VALUE(MID(IFERROR(INDEX($A881:$Y881,MATCH(Lists!$J$3,$A$1:$Y$1,0)),""),6,2)),VALUE(MID(IFERROR(INDEX($A881:$Y881,MATCH(Lists!$J$3,$A$1:$Y$1,0)),""),9,2)))),""))</f>
        <v/>
      </c>
      <c r="AH881" s="22">
        <f>IF(AE881="",0,1)</f>
        <v/>
      </c>
    </row>
    <row r="882">
      <c r="Z882" s="28" t="n"/>
      <c r="AA882" s="23" t="n"/>
      <c r="AB882" s="23" t="n"/>
      <c r="AC882" s="31" t="n"/>
      <c r="AD882" s="28" t="n"/>
      <c r="AE882" s="22">
        <f>IF(COUNTA($A882:$Y882)=0,"",IF(IFERROR(IF(TRIM(IFERROR(INDEX($A882:$Y882,MATCH(Lists!$J$4,$A$1:$Y$1,0)),"")&amp;"")="0","",TRIM(IFERROR(INDEX($A882:$Y882,MATCH(Lists!$J$4,$A$1:$Y$1,0)),"")&amp;"")),"")&lt;&gt;"",LOWER(IFERROR(IF(TRIM(IFERROR(INDEX($A882:$Y882,MATCH(Lists!$J$4,$A$1:$Y$1,0)),"")&amp;"")="0","",TRIM(IFERROR(INDEX($A882:$Y882,MATCH(Lists!$J$4,$A$1:$Y$1,0)),"")&amp;"")),"")),IF(IFERROR(IF(TRIM(IFERROR(INDEX($A882:$Y882,MATCH(Lists!$J$5,$A$1:$Y$1,0)),"")&amp;"")="0","",TRIM(IFERROR(INDEX($A882:$Y882,MATCH(Lists!$J$5,$A$1:$Y$1,0)),"")&amp;"")),"")&lt;&gt;"",IFERROR(IF(TRIM(IFERROR(INDEX($A882:$Y882,MATCH(Lists!$J$5,$A$1:$Y$1,0)),"")&amp;"")="0","",TRIM(IFERROR(INDEX($A882:$Y882,MATCH(Lists!$J$5,$A$1:$Y$1,0)),"")&amp;"")),""),"(unknown)")))</f>
        <v/>
      </c>
      <c r="AF882" s="22">
        <f>IF(AE882="","",IF(IFERROR(IF(TRIM(IFERROR(INDEX($A882:$Y882,MATCH(Lists!$J$6,$A$1:$Y$1,0)),"")&amp;"")="0","",TRIM(IFERROR(INDEX($A882:$Y882,MATCH(Lists!$J$6,$A$1:$Y$1,0)),"")&amp;"")),"")=Lists!$J$7,1,0))</f>
        <v/>
      </c>
      <c r="AG882" s="30">
        <f>IF(AE882="","",IFERROR(IF(ISNUMBER(IFERROR(INDEX($A882:$Y882,MATCH(Lists!$J$3,$A$1:$Y$1,0)),"")),INT(IFERROR(INDEX($A882:$Y882,MATCH(Lists!$J$3,$A$1:$Y$1,0)),"")),DATE(VALUE(LEFT(IFERROR(INDEX($A882:$Y882,MATCH(Lists!$J$3,$A$1:$Y$1,0)),""),4)),VALUE(MID(IFERROR(INDEX($A882:$Y882,MATCH(Lists!$J$3,$A$1:$Y$1,0)),""),6,2)),VALUE(MID(IFERROR(INDEX($A882:$Y882,MATCH(Lists!$J$3,$A$1:$Y$1,0)),""),9,2)))),""))</f>
        <v/>
      </c>
      <c r="AH882" s="22">
        <f>IF(AE882="",0,1)</f>
        <v/>
      </c>
    </row>
    <row r="883">
      <c r="Z883" s="28" t="n"/>
      <c r="AA883" s="23" t="n"/>
      <c r="AB883" s="23" t="n"/>
      <c r="AC883" s="31" t="n"/>
      <c r="AD883" s="28" t="n"/>
      <c r="AE883" s="22">
        <f>IF(COUNTA($A883:$Y883)=0,"",IF(IFERROR(IF(TRIM(IFERROR(INDEX($A883:$Y883,MATCH(Lists!$J$4,$A$1:$Y$1,0)),"")&amp;"")="0","",TRIM(IFERROR(INDEX($A883:$Y883,MATCH(Lists!$J$4,$A$1:$Y$1,0)),"")&amp;"")),"")&lt;&gt;"",LOWER(IFERROR(IF(TRIM(IFERROR(INDEX($A883:$Y883,MATCH(Lists!$J$4,$A$1:$Y$1,0)),"")&amp;"")="0","",TRIM(IFERROR(INDEX($A883:$Y883,MATCH(Lists!$J$4,$A$1:$Y$1,0)),"")&amp;"")),"")),IF(IFERROR(IF(TRIM(IFERROR(INDEX($A883:$Y883,MATCH(Lists!$J$5,$A$1:$Y$1,0)),"")&amp;"")="0","",TRIM(IFERROR(INDEX($A883:$Y883,MATCH(Lists!$J$5,$A$1:$Y$1,0)),"")&amp;"")),"")&lt;&gt;"",IFERROR(IF(TRIM(IFERROR(INDEX($A883:$Y883,MATCH(Lists!$J$5,$A$1:$Y$1,0)),"")&amp;"")="0","",TRIM(IFERROR(INDEX($A883:$Y883,MATCH(Lists!$J$5,$A$1:$Y$1,0)),"")&amp;"")),""),"(unknown)")))</f>
        <v/>
      </c>
      <c r="AF883" s="22">
        <f>IF(AE883="","",IF(IFERROR(IF(TRIM(IFERROR(INDEX($A883:$Y883,MATCH(Lists!$J$6,$A$1:$Y$1,0)),"")&amp;"")="0","",TRIM(IFERROR(INDEX($A883:$Y883,MATCH(Lists!$J$6,$A$1:$Y$1,0)),"")&amp;"")),"")=Lists!$J$7,1,0))</f>
        <v/>
      </c>
      <c r="AG883" s="30">
        <f>IF(AE883="","",IFERROR(IF(ISNUMBER(IFERROR(INDEX($A883:$Y883,MATCH(Lists!$J$3,$A$1:$Y$1,0)),"")),INT(IFERROR(INDEX($A883:$Y883,MATCH(Lists!$J$3,$A$1:$Y$1,0)),"")),DATE(VALUE(LEFT(IFERROR(INDEX($A883:$Y883,MATCH(Lists!$J$3,$A$1:$Y$1,0)),""),4)),VALUE(MID(IFERROR(INDEX($A883:$Y883,MATCH(Lists!$J$3,$A$1:$Y$1,0)),""),6,2)),VALUE(MID(IFERROR(INDEX($A883:$Y883,MATCH(Lists!$J$3,$A$1:$Y$1,0)),""),9,2)))),""))</f>
        <v/>
      </c>
      <c r="AH883" s="22">
        <f>IF(AE883="",0,1)</f>
        <v/>
      </c>
    </row>
    <row r="884">
      <c r="Z884" s="28" t="n"/>
      <c r="AA884" s="23" t="n"/>
      <c r="AB884" s="23" t="n"/>
      <c r="AC884" s="31" t="n"/>
      <c r="AD884" s="28" t="n"/>
      <c r="AE884" s="22">
        <f>IF(COUNTA($A884:$Y884)=0,"",IF(IFERROR(IF(TRIM(IFERROR(INDEX($A884:$Y884,MATCH(Lists!$J$4,$A$1:$Y$1,0)),"")&amp;"")="0","",TRIM(IFERROR(INDEX($A884:$Y884,MATCH(Lists!$J$4,$A$1:$Y$1,0)),"")&amp;"")),"")&lt;&gt;"",LOWER(IFERROR(IF(TRIM(IFERROR(INDEX($A884:$Y884,MATCH(Lists!$J$4,$A$1:$Y$1,0)),"")&amp;"")="0","",TRIM(IFERROR(INDEX($A884:$Y884,MATCH(Lists!$J$4,$A$1:$Y$1,0)),"")&amp;"")),"")),IF(IFERROR(IF(TRIM(IFERROR(INDEX($A884:$Y884,MATCH(Lists!$J$5,$A$1:$Y$1,0)),"")&amp;"")="0","",TRIM(IFERROR(INDEX($A884:$Y884,MATCH(Lists!$J$5,$A$1:$Y$1,0)),"")&amp;"")),"")&lt;&gt;"",IFERROR(IF(TRIM(IFERROR(INDEX($A884:$Y884,MATCH(Lists!$J$5,$A$1:$Y$1,0)),"")&amp;"")="0","",TRIM(IFERROR(INDEX($A884:$Y884,MATCH(Lists!$J$5,$A$1:$Y$1,0)),"")&amp;"")),""),"(unknown)")))</f>
        <v/>
      </c>
      <c r="AF884" s="22">
        <f>IF(AE884="","",IF(IFERROR(IF(TRIM(IFERROR(INDEX($A884:$Y884,MATCH(Lists!$J$6,$A$1:$Y$1,0)),"")&amp;"")="0","",TRIM(IFERROR(INDEX($A884:$Y884,MATCH(Lists!$J$6,$A$1:$Y$1,0)),"")&amp;"")),"")=Lists!$J$7,1,0))</f>
        <v/>
      </c>
      <c r="AG884" s="30">
        <f>IF(AE884="","",IFERROR(IF(ISNUMBER(IFERROR(INDEX($A884:$Y884,MATCH(Lists!$J$3,$A$1:$Y$1,0)),"")),INT(IFERROR(INDEX($A884:$Y884,MATCH(Lists!$J$3,$A$1:$Y$1,0)),"")),DATE(VALUE(LEFT(IFERROR(INDEX($A884:$Y884,MATCH(Lists!$J$3,$A$1:$Y$1,0)),""),4)),VALUE(MID(IFERROR(INDEX($A884:$Y884,MATCH(Lists!$J$3,$A$1:$Y$1,0)),""),6,2)),VALUE(MID(IFERROR(INDEX($A884:$Y884,MATCH(Lists!$J$3,$A$1:$Y$1,0)),""),9,2)))),""))</f>
        <v/>
      </c>
      <c r="AH884" s="22">
        <f>IF(AE884="",0,1)</f>
        <v/>
      </c>
    </row>
    <row r="885">
      <c r="Z885" s="28" t="n"/>
      <c r="AA885" s="23" t="n"/>
      <c r="AB885" s="23" t="n"/>
      <c r="AC885" s="31" t="n"/>
      <c r="AD885" s="28" t="n"/>
      <c r="AE885" s="22">
        <f>IF(COUNTA($A885:$Y885)=0,"",IF(IFERROR(IF(TRIM(IFERROR(INDEX($A885:$Y885,MATCH(Lists!$J$4,$A$1:$Y$1,0)),"")&amp;"")="0","",TRIM(IFERROR(INDEX($A885:$Y885,MATCH(Lists!$J$4,$A$1:$Y$1,0)),"")&amp;"")),"")&lt;&gt;"",LOWER(IFERROR(IF(TRIM(IFERROR(INDEX($A885:$Y885,MATCH(Lists!$J$4,$A$1:$Y$1,0)),"")&amp;"")="0","",TRIM(IFERROR(INDEX($A885:$Y885,MATCH(Lists!$J$4,$A$1:$Y$1,0)),"")&amp;"")),"")),IF(IFERROR(IF(TRIM(IFERROR(INDEX($A885:$Y885,MATCH(Lists!$J$5,$A$1:$Y$1,0)),"")&amp;"")="0","",TRIM(IFERROR(INDEX($A885:$Y885,MATCH(Lists!$J$5,$A$1:$Y$1,0)),"")&amp;"")),"")&lt;&gt;"",IFERROR(IF(TRIM(IFERROR(INDEX($A885:$Y885,MATCH(Lists!$J$5,$A$1:$Y$1,0)),"")&amp;"")="0","",TRIM(IFERROR(INDEX($A885:$Y885,MATCH(Lists!$J$5,$A$1:$Y$1,0)),"")&amp;"")),""),"(unknown)")))</f>
        <v/>
      </c>
      <c r="AF885" s="22">
        <f>IF(AE885="","",IF(IFERROR(IF(TRIM(IFERROR(INDEX($A885:$Y885,MATCH(Lists!$J$6,$A$1:$Y$1,0)),"")&amp;"")="0","",TRIM(IFERROR(INDEX($A885:$Y885,MATCH(Lists!$J$6,$A$1:$Y$1,0)),"")&amp;"")),"")=Lists!$J$7,1,0))</f>
        <v/>
      </c>
      <c r="AG885" s="30">
        <f>IF(AE885="","",IFERROR(IF(ISNUMBER(IFERROR(INDEX($A885:$Y885,MATCH(Lists!$J$3,$A$1:$Y$1,0)),"")),INT(IFERROR(INDEX($A885:$Y885,MATCH(Lists!$J$3,$A$1:$Y$1,0)),"")),DATE(VALUE(LEFT(IFERROR(INDEX($A885:$Y885,MATCH(Lists!$J$3,$A$1:$Y$1,0)),""),4)),VALUE(MID(IFERROR(INDEX($A885:$Y885,MATCH(Lists!$J$3,$A$1:$Y$1,0)),""),6,2)),VALUE(MID(IFERROR(INDEX($A885:$Y885,MATCH(Lists!$J$3,$A$1:$Y$1,0)),""),9,2)))),""))</f>
        <v/>
      </c>
      <c r="AH885" s="22">
        <f>IF(AE885="",0,1)</f>
        <v/>
      </c>
    </row>
    <row r="886">
      <c r="Z886" s="28" t="n"/>
      <c r="AA886" s="23" t="n"/>
      <c r="AB886" s="23" t="n"/>
      <c r="AC886" s="31" t="n"/>
      <c r="AD886" s="28" t="n"/>
      <c r="AE886" s="22">
        <f>IF(COUNTA($A886:$Y886)=0,"",IF(IFERROR(IF(TRIM(IFERROR(INDEX($A886:$Y886,MATCH(Lists!$J$4,$A$1:$Y$1,0)),"")&amp;"")="0","",TRIM(IFERROR(INDEX($A886:$Y886,MATCH(Lists!$J$4,$A$1:$Y$1,0)),"")&amp;"")),"")&lt;&gt;"",LOWER(IFERROR(IF(TRIM(IFERROR(INDEX($A886:$Y886,MATCH(Lists!$J$4,$A$1:$Y$1,0)),"")&amp;"")="0","",TRIM(IFERROR(INDEX($A886:$Y886,MATCH(Lists!$J$4,$A$1:$Y$1,0)),"")&amp;"")),"")),IF(IFERROR(IF(TRIM(IFERROR(INDEX($A886:$Y886,MATCH(Lists!$J$5,$A$1:$Y$1,0)),"")&amp;"")="0","",TRIM(IFERROR(INDEX($A886:$Y886,MATCH(Lists!$J$5,$A$1:$Y$1,0)),"")&amp;"")),"")&lt;&gt;"",IFERROR(IF(TRIM(IFERROR(INDEX($A886:$Y886,MATCH(Lists!$J$5,$A$1:$Y$1,0)),"")&amp;"")="0","",TRIM(IFERROR(INDEX($A886:$Y886,MATCH(Lists!$J$5,$A$1:$Y$1,0)),"")&amp;"")),""),"(unknown)")))</f>
        <v/>
      </c>
      <c r="AF886" s="22">
        <f>IF(AE886="","",IF(IFERROR(IF(TRIM(IFERROR(INDEX($A886:$Y886,MATCH(Lists!$J$6,$A$1:$Y$1,0)),"")&amp;"")="0","",TRIM(IFERROR(INDEX($A886:$Y886,MATCH(Lists!$J$6,$A$1:$Y$1,0)),"")&amp;"")),"")=Lists!$J$7,1,0))</f>
        <v/>
      </c>
      <c r="AG886" s="30">
        <f>IF(AE886="","",IFERROR(IF(ISNUMBER(IFERROR(INDEX($A886:$Y886,MATCH(Lists!$J$3,$A$1:$Y$1,0)),"")),INT(IFERROR(INDEX($A886:$Y886,MATCH(Lists!$J$3,$A$1:$Y$1,0)),"")),DATE(VALUE(LEFT(IFERROR(INDEX($A886:$Y886,MATCH(Lists!$J$3,$A$1:$Y$1,0)),""),4)),VALUE(MID(IFERROR(INDEX($A886:$Y886,MATCH(Lists!$J$3,$A$1:$Y$1,0)),""),6,2)),VALUE(MID(IFERROR(INDEX($A886:$Y886,MATCH(Lists!$J$3,$A$1:$Y$1,0)),""),9,2)))),""))</f>
        <v/>
      </c>
      <c r="AH886" s="22">
        <f>IF(AE886="",0,1)</f>
        <v/>
      </c>
    </row>
    <row r="887">
      <c r="Z887" s="28" t="n"/>
      <c r="AA887" s="23" t="n"/>
      <c r="AB887" s="23" t="n"/>
      <c r="AC887" s="31" t="n"/>
      <c r="AD887" s="28" t="n"/>
      <c r="AE887" s="22">
        <f>IF(COUNTA($A887:$Y887)=0,"",IF(IFERROR(IF(TRIM(IFERROR(INDEX($A887:$Y887,MATCH(Lists!$J$4,$A$1:$Y$1,0)),"")&amp;"")="0","",TRIM(IFERROR(INDEX($A887:$Y887,MATCH(Lists!$J$4,$A$1:$Y$1,0)),"")&amp;"")),"")&lt;&gt;"",LOWER(IFERROR(IF(TRIM(IFERROR(INDEX($A887:$Y887,MATCH(Lists!$J$4,$A$1:$Y$1,0)),"")&amp;"")="0","",TRIM(IFERROR(INDEX($A887:$Y887,MATCH(Lists!$J$4,$A$1:$Y$1,0)),"")&amp;"")),"")),IF(IFERROR(IF(TRIM(IFERROR(INDEX($A887:$Y887,MATCH(Lists!$J$5,$A$1:$Y$1,0)),"")&amp;"")="0","",TRIM(IFERROR(INDEX($A887:$Y887,MATCH(Lists!$J$5,$A$1:$Y$1,0)),"")&amp;"")),"")&lt;&gt;"",IFERROR(IF(TRIM(IFERROR(INDEX($A887:$Y887,MATCH(Lists!$J$5,$A$1:$Y$1,0)),"")&amp;"")="0","",TRIM(IFERROR(INDEX($A887:$Y887,MATCH(Lists!$J$5,$A$1:$Y$1,0)),"")&amp;"")),""),"(unknown)")))</f>
        <v/>
      </c>
      <c r="AF887" s="22">
        <f>IF(AE887="","",IF(IFERROR(IF(TRIM(IFERROR(INDEX($A887:$Y887,MATCH(Lists!$J$6,$A$1:$Y$1,0)),"")&amp;"")="0","",TRIM(IFERROR(INDEX($A887:$Y887,MATCH(Lists!$J$6,$A$1:$Y$1,0)),"")&amp;"")),"")=Lists!$J$7,1,0))</f>
        <v/>
      </c>
      <c r="AG887" s="30">
        <f>IF(AE887="","",IFERROR(IF(ISNUMBER(IFERROR(INDEX($A887:$Y887,MATCH(Lists!$J$3,$A$1:$Y$1,0)),"")),INT(IFERROR(INDEX($A887:$Y887,MATCH(Lists!$J$3,$A$1:$Y$1,0)),"")),DATE(VALUE(LEFT(IFERROR(INDEX($A887:$Y887,MATCH(Lists!$J$3,$A$1:$Y$1,0)),""),4)),VALUE(MID(IFERROR(INDEX($A887:$Y887,MATCH(Lists!$J$3,$A$1:$Y$1,0)),""),6,2)),VALUE(MID(IFERROR(INDEX($A887:$Y887,MATCH(Lists!$J$3,$A$1:$Y$1,0)),""),9,2)))),""))</f>
        <v/>
      </c>
      <c r="AH887" s="22">
        <f>IF(AE887="",0,1)</f>
        <v/>
      </c>
    </row>
    <row r="888">
      <c r="Z888" s="28" t="n"/>
      <c r="AA888" s="23" t="n"/>
      <c r="AB888" s="23" t="n"/>
      <c r="AC888" s="31" t="n"/>
      <c r="AD888" s="28" t="n"/>
      <c r="AE888" s="22">
        <f>IF(COUNTA($A888:$Y888)=0,"",IF(IFERROR(IF(TRIM(IFERROR(INDEX($A888:$Y888,MATCH(Lists!$J$4,$A$1:$Y$1,0)),"")&amp;"")="0","",TRIM(IFERROR(INDEX($A888:$Y888,MATCH(Lists!$J$4,$A$1:$Y$1,0)),"")&amp;"")),"")&lt;&gt;"",LOWER(IFERROR(IF(TRIM(IFERROR(INDEX($A888:$Y888,MATCH(Lists!$J$4,$A$1:$Y$1,0)),"")&amp;"")="0","",TRIM(IFERROR(INDEX($A888:$Y888,MATCH(Lists!$J$4,$A$1:$Y$1,0)),"")&amp;"")),"")),IF(IFERROR(IF(TRIM(IFERROR(INDEX($A888:$Y888,MATCH(Lists!$J$5,$A$1:$Y$1,0)),"")&amp;"")="0","",TRIM(IFERROR(INDEX($A888:$Y888,MATCH(Lists!$J$5,$A$1:$Y$1,0)),"")&amp;"")),"")&lt;&gt;"",IFERROR(IF(TRIM(IFERROR(INDEX($A888:$Y888,MATCH(Lists!$J$5,$A$1:$Y$1,0)),"")&amp;"")="0","",TRIM(IFERROR(INDEX($A888:$Y888,MATCH(Lists!$J$5,$A$1:$Y$1,0)),"")&amp;"")),""),"(unknown)")))</f>
        <v/>
      </c>
      <c r="AF888" s="22">
        <f>IF(AE888="","",IF(IFERROR(IF(TRIM(IFERROR(INDEX($A888:$Y888,MATCH(Lists!$J$6,$A$1:$Y$1,0)),"")&amp;"")="0","",TRIM(IFERROR(INDEX($A888:$Y888,MATCH(Lists!$J$6,$A$1:$Y$1,0)),"")&amp;"")),"")=Lists!$J$7,1,0))</f>
        <v/>
      </c>
      <c r="AG888" s="30">
        <f>IF(AE888="","",IFERROR(IF(ISNUMBER(IFERROR(INDEX($A888:$Y888,MATCH(Lists!$J$3,$A$1:$Y$1,0)),"")),INT(IFERROR(INDEX($A888:$Y888,MATCH(Lists!$J$3,$A$1:$Y$1,0)),"")),DATE(VALUE(LEFT(IFERROR(INDEX($A888:$Y888,MATCH(Lists!$J$3,$A$1:$Y$1,0)),""),4)),VALUE(MID(IFERROR(INDEX($A888:$Y888,MATCH(Lists!$J$3,$A$1:$Y$1,0)),""),6,2)),VALUE(MID(IFERROR(INDEX($A888:$Y888,MATCH(Lists!$J$3,$A$1:$Y$1,0)),""),9,2)))),""))</f>
        <v/>
      </c>
      <c r="AH888" s="22">
        <f>IF(AE888="",0,1)</f>
        <v/>
      </c>
    </row>
    <row r="889">
      <c r="Z889" s="28" t="n"/>
      <c r="AA889" s="23" t="n"/>
      <c r="AB889" s="23" t="n"/>
      <c r="AC889" s="31" t="n"/>
      <c r="AD889" s="28" t="n"/>
      <c r="AE889" s="22">
        <f>IF(COUNTA($A889:$Y889)=0,"",IF(IFERROR(IF(TRIM(IFERROR(INDEX($A889:$Y889,MATCH(Lists!$J$4,$A$1:$Y$1,0)),"")&amp;"")="0","",TRIM(IFERROR(INDEX($A889:$Y889,MATCH(Lists!$J$4,$A$1:$Y$1,0)),"")&amp;"")),"")&lt;&gt;"",LOWER(IFERROR(IF(TRIM(IFERROR(INDEX($A889:$Y889,MATCH(Lists!$J$4,$A$1:$Y$1,0)),"")&amp;"")="0","",TRIM(IFERROR(INDEX($A889:$Y889,MATCH(Lists!$J$4,$A$1:$Y$1,0)),"")&amp;"")),"")),IF(IFERROR(IF(TRIM(IFERROR(INDEX($A889:$Y889,MATCH(Lists!$J$5,$A$1:$Y$1,0)),"")&amp;"")="0","",TRIM(IFERROR(INDEX($A889:$Y889,MATCH(Lists!$J$5,$A$1:$Y$1,0)),"")&amp;"")),"")&lt;&gt;"",IFERROR(IF(TRIM(IFERROR(INDEX($A889:$Y889,MATCH(Lists!$J$5,$A$1:$Y$1,0)),"")&amp;"")="0","",TRIM(IFERROR(INDEX($A889:$Y889,MATCH(Lists!$J$5,$A$1:$Y$1,0)),"")&amp;"")),""),"(unknown)")))</f>
        <v/>
      </c>
      <c r="AF889" s="22">
        <f>IF(AE889="","",IF(IFERROR(IF(TRIM(IFERROR(INDEX($A889:$Y889,MATCH(Lists!$J$6,$A$1:$Y$1,0)),"")&amp;"")="0","",TRIM(IFERROR(INDEX($A889:$Y889,MATCH(Lists!$J$6,$A$1:$Y$1,0)),"")&amp;"")),"")=Lists!$J$7,1,0))</f>
        <v/>
      </c>
      <c r="AG889" s="30">
        <f>IF(AE889="","",IFERROR(IF(ISNUMBER(IFERROR(INDEX($A889:$Y889,MATCH(Lists!$J$3,$A$1:$Y$1,0)),"")),INT(IFERROR(INDEX($A889:$Y889,MATCH(Lists!$J$3,$A$1:$Y$1,0)),"")),DATE(VALUE(LEFT(IFERROR(INDEX($A889:$Y889,MATCH(Lists!$J$3,$A$1:$Y$1,0)),""),4)),VALUE(MID(IFERROR(INDEX($A889:$Y889,MATCH(Lists!$J$3,$A$1:$Y$1,0)),""),6,2)),VALUE(MID(IFERROR(INDEX($A889:$Y889,MATCH(Lists!$J$3,$A$1:$Y$1,0)),""),9,2)))),""))</f>
        <v/>
      </c>
      <c r="AH889" s="22">
        <f>IF(AE889="",0,1)</f>
        <v/>
      </c>
    </row>
    <row r="890">
      <c r="Z890" s="28" t="n"/>
      <c r="AA890" s="23" t="n"/>
      <c r="AB890" s="23" t="n"/>
      <c r="AC890" s="31" t="n"/>
      <c r="AD890" s="28" t="n"/>
      <c r="AE890" s="22">
        <f>IF(COUNTA($A890:$Y890)=0,"",IF(IFERROR(IF(TRIM(IFERROR(INDEX($A890:$Y890,MATCH(Lists!$J$4,$A$1:$Y$1,0)),"")&amp;"")="0","",TRIM(IFERROR(INDEX($A890:$Y890,MATCH(Lists!$J$4,$A$1:$Y$1,0)),"")&amp;"")),"")&lt;&gt;"",LOWER(IFERROR(IF(TRIM(IFERROR(INDEX($A890:$Y890,MATCH(Lists!$J$4,$A$1:$Y$1,0)),"")&amp;"")="0","",TRIM(IFERROR(INDEX($A890:$Y890,MATCH(Lists!$J$4,$A$1:$Y$1,0)),"")&amp;"")),"")),IF(IFERROR(IF(TRIM(IFERROR(INDEX($A890:$Y890,MATCH(Lists!$J$5,$A$1:$Y$1,0)),"")&amp;"")="0","",TRIM(IFERROR(INDEX($A890:$Y890,MATCH(Lists!$J$5,$A$1:$Y$1,0)),"")&amp;"")),"")&lt;&gt;"",IFERROR(IF(TRIM(IFERROR(INDEX($A890:$Y890,MATCH(Lists!$J$5,$A$1:$Y$1,0)),"")&amp;"")="0","",TRIM(IFERROR(INDEX($A890:$Y890,MATCH(Lists!$J$5,$A$1:$Y$1,0)),"")&amp;"")),""),"(unknown)")))</f>
        <v/>
      </c>
      <c r="AF890" s="22">
        <f>IF(AE890="","",IF(IFERROR(IF(TRIM(IFERROR(INDEX($A890:$Y890,MATCH(Lists!$J$6,$A$1:$Y$1,0)),"")&amp;"")="0","",TRIM(IFERROR(INDEX($A890:$Y890,MATCH(Lists!$J$6,$A$1:$Y$1,0)),"")&amp;"")),"")=Lists!$J$7,1,0))</f>
        <v/>
      </c>
      <c r="AG890" s="30">
        <f>IF(AE890="","",IFERROR(IF(ISNUMBER(IFERROR(INDEX($A890:$Y890,MATCH(Lists!$J$3,$A$1:$Y$1,0)),"")),INT(IFERROR(INDEX($A890:$Y890,MATCH(Lists!$J$3,$A$1:$Y$1,0)),"")),DATE(VALUE(LEFT(IFERROR(INDEX($A890:$Y890,MATCH(Lists!$J$3,$A$1:$Y$1,0)),""),4)),VALUE(MID(IFERROR(INDEX($A890:$Y890,MATCH(Lists!$J$3,$A$1:$Y$1,0)),""),6,2)),VALUE(MID(IFERROR(INDEX($A890:$Y890,MATCH(Lists!$J$3,$A$1:$Y$1,0)),""),9,2)))),""))</f>
        <v/>
      </c>
      <c r="AH890" s="22">
        <f>IF(AE890="",0,1)</f>
        <v/>
      </c>
    </row>
    <row r="891">
      <c r="Z891" s="28" t="n"/>
      <c r="AA891" s="23" t="n"/>
      <c r="AB891" s="23" t="n"/>
      <c r="AC891" s="31" t="n"/>
      <c r="AD891" s="28" t="n"/>
      <c r="AE891" s="22">
        <f>IF(COUNTA($A891:$Y891)=0,"",IF(IFERROR(IF(TRIM(IFERROR(INDEX($A891:$Y891,MATCH(Lists!$J$4,$A$1:$Y$1,0)),"")&amp;"")="0","",TRIM(IFERROR(INDEX($A891:$Y891,MATCH(Lists!$J$4,$A$1:$Y$1,0)),"")&amp;"")),"")&lt;&gt;"",LOWER(IFERROR(IF(TRIM(IFERROR(INDEX($A891:$Y891,MATCH(Lists!$J$4,$A$1:$Y$1,0)),"")&amp;"")="0","",TRIM(IFERROR(INDEX($A891:$Y891,MATCH(Lists!$J$4,$A$1:$Y$1,0)),"")&amp;"")),"")),IF(IFERROR(IF(TRIM(IFERROR(INDEX($A891:$Y891,MATCH(Lists!$J$5,$A$1:$Y$1,0)),"")&amp;"")="0","",TRIM(IFERROR(INDEX($A891:$Y891,MATCH(Lists!$J$5,$A$1:$Y$1,0)),"")&amp;"")),"")&lt;&gt;"",IFERROR(IF(TRIM(IFERROR(INDEX($A891:$Y891,MATCH(Lists!$J$5,$A$1:$Y$1,0)),"")&amp;"")="0","",TRIM(IFERROR(INDEX($A891:$Y891,MATCH(Lists!$J$5,$A$1:$Y$1,0)),"")&amp;"")),""),"(unknown)")))</f>
        <v/>
      </c>
      <c r="AF891" s="22">
        <f>IF(AE891="","",IF(IFERROR(IF(TRIM(IFERROR(INDEX($A891:$Y891,MATCH(Lists!$J$6,$A$1:$Y$1,0)),"")&amp;"")="0","",TRIM(IFERROR(INDEX($A891:$Y891,MATCH(Lists!$J$6,$A$1:$Y$1,0)),"")&amp;"")),"")=Lists!$J$7,1,0))</f>
        <v/>
      </c>
      <c r="AG891" s="30">
        <f>IF(AE891="","",IFERROR(IF(ISNUMBER(IFERROR(INDEX($A891:$Y891,MATCH(Lists!$J$3,$A$1:$Y$1,0)),"")),INT(IFERROR(INDEX($A891:$Y891,MATCH(Lists!$J$3,$A$1:$Y$1,0)),"")),DATE(VALUE(LEFT(IFERROR(INDEX($A891:$Y891,MATCH(Lists!$J$3,$A$1:$Y$1,0)),""),4)),VALUE(MID(IFERROR(INDEX($A891:$Y891,MATCH(Lists!$J$3,$A$1:$Y$1,0)),""),6,2)),VALUE(MID(IFERROR(INDEX($A891:$Y891,MATCH(Lists!$J$3,$A$1:$Y$1,0)),""),9,2)))),""))</f>
        <v/>
      </c>
      <c r="AH891" s="22">
        <f>IF(AE891="",0,1)</f>
        <v/>
      </c>
    </row>
    <row r="892">
      <c r="Z892" s="28" t="n"/>
      <c r="AA892" s="23" t="n"/>
      <c r="AB892" s="23" t="n"/>
      <c r="AC892" s="31" t="n"/>
      <c r="AD892" s="28" t="n"/>
      <c r="AE892" s="22">
        <f>IF(COUNTA($A892:$Y892)=0,"",IF(IFERROR(IF(TRIM(IFERROR(INDEX($A892:$Y892,MATCH(Lists!$J$4,$A$1:$Y$1,0)),"")&amp;"")="0","",TRIM(IFERROR(INDEX($A892:$Y892,MATCH(Lists!$J$4,$A$1:$Y$1,0)),"")&amp;"")),"")&lt;&gt;"",LOWER(IFERROR(IF(TRIM(IFERROR(INDEX($A892:$Y892,MATCH(Lists!$J$4,$A$1:$Y$1,0)),"")&amp;"")="0","",TRIM(IFERROR(INDEX($A892:$Y892,MATCH(Lists!$J$4,$A$1:$Y$1,0)),"")&amp;"")),"")),IF(IFERROR(IF(TRIM(IFERROR(INDEX($A892:$Y892,MATCH(Lists!$J$5,$A$1:$Y$1,0)),"")&amp;"")="0","",TRIM(IFERROR(INDEX($A892:$Y892,MATCH(Lists!$J$5,$A$1:$Y$1,0)),"")&amp;"")),"")&lt;&gt;"",IFERROR(IF(TRIM(IFERROR(INDEX($A892:$Y892,MATCH(Lists!$J$5,$A$1:$Y$1,0)),"")&amp;"")="0","",TRIM(IFERROR(INDEX($A892:$Y892,MATCH(Lists!$J$5,$A$1:$Y$1,0)),"")&amp;"")),""),"(unknown)")))</f>
        <v/>
      </c>
      <c r="AF892" s="22">
        <f>IF(AE892="","",IF(IFERROR(IF(TRIM(IFERROR(INDEX($A892:$Y892,MATCH(Lists!$J$6,$A$1:$Y$1,0)),"")&amp;"")="0","",TRIM(IFERROR(INDEX($A892:$Y892,MATCH(Lists!$J$6,$A$1:$Y$1,0)),"")&amp;"")),"")=Lists!$J$7,1,0))</f>
        <v/>
      </c>
      <c r="AG892" s="30">
        <f>IF(AE892="","",IFERROR(IF(ISNUMBER(IFERROR(INDEX($A892:$Y892,MATCH(Lists!$J$3,$A$1:$Y$1,0)),"")),INT(IFERROR(INDEX($A892:$Y892,MATCH(Lists!$J$3,$A$1:$Y$1,0)),"")),DATE(VALUE(LEFT(IFERROR(INDEX($A892:$Y892,MATCH(Lists!$J$3,$A$1:$Y$1,0)),""),4)),VALUE(MID(IFERROR(INDEX($A892:$Y892,MATCH(Lists!$J$3,$A$1:$Y$1,0)),""),6,2)),VALUE(MID(IFERROR(INDEX($A892:$Y892,MATCH(Lists!$J$3,$A$1:$Y$1,0)),""),9,2)))),""))</f>
        <v/>
      </c>
      <c r="AH892" s="22">
        <f>IF(AE892="",0,1)</f>
        <v/>
      </c>
    </row>
    <row r="893">
      <c r="Z893" s="28" t="n"/>
      <c r="AA893" s="23" t="n"/>
      <c r="AB893" s="23" t="n"/>
      <c r="AC893" s="31" t="n"/>
      <c r="AD893" s="28" t="n"/>
      <c r="AE893" s="22">
        <f>IF(COUNTA($A893:$Y893)=0,"",IF(IFERROR(IF(TRIM(IFERROR(INDEX($A893:$Y893,MATCH(Lists!$J$4,$A$1:$Y$1,0)),"")&amp;"")="0","",TRIM(IFERROR(INDEX($A893:$Y893,MATCH(Lists!$J$4,$A$1:$Y$1,0)),"")&amp;"")),"")&lt;&gt;"",LOWER(IFERROR(IF(TRIM(IFERROR(INDEX($A893:$Y893,MATCH(Lists!$J$4,$A$1:$Y$1,0)),"")&amp;"")="0","",TRIM(IFERROR(INDEX($A893:$Y893,MATCH(Lists!$J$4,$A$1:$Y$1,0)),"")&amp;"")),"")),IF(IFERROR(IF(TRIM(IFERROR(INDEX($A893:$Y893,MATCH(Lists!$J$5,$A$1:$Y$1,0)),"")&amp;"")="0","",TRIM(IFERROR(INDEX($A893:$Y893,MATCH(Lists!$J$5,$A$1:$Y$1,0)),"")&amp;"")),"")&lt;&gt;"",IFERROR(IF(TRIM(IFERROR(INDEX($A893:$Y893,MATCH(Lists!$J$5,$A$1:$Y$1,0)),"")&amp;"")="0","",TRIM(IFERROR(INDEX($A893:$Y893,MATCH(Lists!$J$5,$A$1:$Y$1,0)),"")&amp;"")),""),"(unknown)")))</f>
        <v/>
      </c>
      <c r="AF893" s="22">
        <f>IF(AE893="","",IF(IFERROR(IF(TRIM(IFERROR(INDEX($A893:$Y893,MATCH(Lists!$J$6,$A$1:$Y$1,0)),"")&amp;"")="0","",TRIM(IFERROR(INDEX($A893:$Y893,MATCH(Lists!$J$6,$A$1:$Y$1,0)),"")&amp;"")),"")=Lists!$J$7,1,0))</f>
        <v/>
      </c>
      <c r="AG893" s="30">
        <f>IF(AE893="","",IFERROR(IF(ISNUMBER(IFERROR(INDEX($A893:$Y893,MATCH(Lists!$J$3,$A$1:$Y$1,0)),"")),INT(IFERROR(INDEX($A893:$Y893,MATCH(Lists!$J$3,$A$1:$Y$1,0)),"")),DATE(VALUE(LEFT(IFERROR(INDEX($A893:$Y893,MATCH(Lists!$J$3,$A$1:$Y$1,0)),""),4)),VALUE(MID(IFERROR(INDEX($A893:$Y893,MATCH(Lists!$J$3,$A$1:$Y$1,0)),""),6,2)),VALUE(MID(IFERROR(INDEX($A893:$Y893,MATCH(Lists!$J$3,$A$1:$Y$1,0)),""),9,2)))),""))</f>
        <v/>
      </c>
      <c r="AH893" s="22">
        <f>IF(AE893="",0,1)</f>
        <v/>
      </c>
    </row>
    <row r="894">
      <c r="Z894" s="28" t="n"/>
      <c r="AA894" s="23" t="n"/>
      <c r="AB894" s="23" t="n"/>
      <c r="AC894" s="31" t="n"/>
      <c r="AD894" s="28" t="n"/>
      <c r="AE894" s="22">
        <f>IF(COUNTA($A894:$Y894)=0,"",IF(IFERROR(IF(TRIM(IFERROR(INDEX($A894:$Y894,MATCH(Lists!$J$4,$A$1:$Y$1,0)),"")&amp;"")="0","",TRIM(IFERROR(INDEX($A894:$Y894,MATCH(Lists!$J$4,$A$1:$Y$1,0)),"")&amp;"")),"")&lt;&gt;"",LOWER(IFERROR(IF(TRIM(IFERROR(INDEX($A894:$Y894,MATCH(Lists!$J$4,$A$1:$Y$1,0)),"")&amp;"")="0","",TRIM(IFERROR(INDEX($A894:$Y894,MATCH(Lists!$J$4,$A$1:$Y$1,0)),"")&amp;"")),"")),IF(IFERROR(IF(TRIM(IFERROR(INDEX($A894:$Y894,MATCH(Lists!$J$5,$A$1:$Y$1,0)),"")&amp;"")="0","",TRIM(IFERROR(INDEX($A894:$Y894,MATCH(Lists!$J$5,$A$1:$Y$1,0)),"")&amp;"")),"")&lt;&gt;"",IFERROR(IF(TRIM(IFERROR(INDEX($A894:$Y894,MATCH(Lists!$J$5,$A$1:$Y$1,0)),"")&amp;"")="0","",TRIM(IFERROR(INDEX($A894:$Y894,MATCH(Lists!$J$5,$A$1:$Y$1,0)),"")&amp;"")),""),"(unknown)")))</f>
        <v/>
      </c>
      <c r="AF894" s="22">
        <f>IF(AE894="","",IF(IFERROR(IF(TRIM(IFERROR(INDEX($A894:$Y894,MATCH(Lists!$J$6,$A$1:$Y$1,0)),"")&amp;"")="0","",TRIM(IFERROR(INDEX($A894:$Y894,MATCH(Lists!$J$6,$A$1:$Y$1,0)),"")&amp;"")),"")=Lists!$J$7,1,0))</f>
        <v/>
      </c>
      <c r="AG894" s="30">
        <f>IF(AE894="","",IFERROR(IF(ISNUMBER(IFERROR(INDEX($A894:$Y894,MATCH(Lists!$J$3,$A$1:$Y$1,0)),"")),INT(IFERROR(INDEX($A894:$Y894,MATCH(Lists!$J$3,$A$1:$Y$1,0)),"")),DATE(VALUE(LEFT(IFERROR(INDEX($A894:$Y894,MATCH(Lists!$J$3,$A$1:$Y$1,0)),""),4)),VALUE(MID(IFERROR(INDEX($A894:$Y894,MATCH(Lists!$J$3,$A$1:$Y$1,0)),""),6,2)),VALUE(MID(IFERROR(INDEX($A894:$Y894,MATCH(Lists!$J$3,$A$1:$Y$1,0)),""),9,2)))),""))</f>
        <v/>
      </c>
      <c r="AH894" s="22">
        <f>IF(AE894="",0,1)</f>
        <v/>
      </c>
    </row>
    <row r="895">
      <c r="Z895" s="28" t="n"/>
      <c r="AA895" s="23" t="n"/>
      <c r="AB895" s="23" t="n"/>
      <c r="AC895" s="31" t="n"/>
      <c r="AD895" s="28" t="n"/>
      <c r="AE895" s="22">
        <f>IF(COUNTA($A895:$Y895)=0,"",IF(IFERROR(IF(TRIM(IFERROR(INDEX($A895:$Y895,MATCH(Lists!$J$4,$A$1:$Y$1,0)),"")&amp;"")="0","",TRIM(IFERROR(INDEX($A895:$Y895,MATCH(Lists!$J$4,$A$1:$Y$1,0)),"")&amp;"")),"")&lt;&gt;"",LOWER(IFERROR(IF(TRIM(IFERROR(INDEX($A895:$Y895,MATCH(Lists!$J$4,$A$1:$Y$1,0)),"")&amp;"")="0","",TRIM(IFERROR(INDEX($A895:$Y895,MATCH(Lists!$J$4,$A$1:$Y$1,0)),"")&amp;"")),"")),IF(IFERROR(IF(TRIM(IFERROR(INDEX($A895:$Y895,MATCH(Lists!$J$5,$A$1:$Y$1,0)),"")&amp;"")="0","",TRIM(IFERROR(INDEX($A895:$Y895,MATCH(Lists!$J$5,$A$1:$Y$1,0)),"")&amp;"")),"")&lt;&gt;"",IFERROR(IF(TRIM(IFERROR(INDEX($A895:$Y895,MATCH(Lists!$J$5,$A$1:$Y$1,0)),"")&amp;"")="0","",TRIM(IFERROR(INDEX($A895:$Y895,MATCH(Lists!$J$5,$A$1:$Y$1,0)),"")&amp;"")),""),"(unknown)")))</f>
        <v/>
      </c>
      <c r="AF895" s="22">
        <f>IF(AE895="","",IF(IFERROR(IF(TRIM(IFERROR(INDEX($A895:$Y895,MATCH(Lists!$J$6,$A$1:$Y$1,0)),"")&amp;"")="0","",TRIM(IFERROR(INDEX($A895:$Y895,MATCH(Lists!$J$6,$A$1:$Y$1,0)),"")&amp;"")),"")=Lists!$J$7,1,0))</f>
        <v/>
      </c>
      <c r="AG895" s="30">
        <f>IF(AE895="","",IFERROR(IF(ISNUMBER(IFERROR(INDEX($A895:$Y895,MATCH(Lists!$J$3,$A$1:$Y$1,0)),"")),INT(IFERROR(INDEX($A895:$Y895,MATCH(Lists!$J$3,$A$1:$Y$1,0)),"")),DATE(VALUE(LEFT(IFERROR(INDEX($A895:$Y895,MATCH(Lists!$J$3,$A$1:$Y$1,0)),""),4)),VALUE(MID(IFERROR(INDEX($A895:$Y895,MATCH(Lists!$J$3,$A$1:$Y$1,0)),""),6,2)),VALUE(MID(IFERROR(INDEX($A895:$Y895,MATCH(Lists!$J$3,$A$1:$Y$1,0)),""),9,2)))),""))</f>
        <v/>
      </c>
      <c r="AH895" s="22">
        <f>IF(AE895="",0,1)</f>
        <v/>
      </c>
    </row>
    <row r="896">
      <c r="Z896" s="28" t="n"/>
      <c r="AA896" s="23" t="n"/>
      <c r="AB896" s="23" t="n"/>
      <c r="AC896" s="31" t="n"/>
      <c r="AD896" s="28" t="n"/>
      <c r="AE896" s="22">
        <f>IF(COUNTA($A896:$Y896)=0,"",IF(IFERROR(IF(TRIM(IFERROR(INDEX($A896:$Y896,MATCH(Lists!$J$4,$A$1:$Y$1,0)),"")&amp;"")="0","",TRIM(IFERROR(INDEX($A896:$Y896,MATCH(Lists!$J$4,$A$1:$Y$1,0)),"")&amp;"")),"")&lt;&gt;"",LOWER(IFERROR(IF(TRIM(IFERROR(INDEX($A896:$Y896,MATCH(Lists!$J$4,$A$1:$Y$1,0)),"")&amp;"")="0","",TRIM(IFERROR(INDEX($A896:$Y896,MATCH(Lists!$J$4,$A$1:$Y$1,0)),"")&amp;"")),"")),IF(IFERROR(IF(TRIM(IFERROR(INDEX($A896:$Y896,MATCH(Lists!$J$5,$A$1:$Y$1,0)),"")&amp;"")="0","",TRIM(IFERROR(INDEX($A896:$Y896,MATCH(Lists!$J$5,$A$1:$Y$1,0)),"")&amp;"")),"")&lt;&gt;"",IFERROR(IF(TRIM(IFERROR(INDEX($A896:$Y896,MATCH(Lists!$J$5,$A$1:$Y$1,0)),"")&amp;"")="0","",TRIM(IFERROR(INDEX($A896:$Y896,MATCH(Lists!$J$5,$A$1:$Y$1,0)),"")&amp;"")),""),"(unknown)")))</f>
        <v/>
      </c>
      <c r="AF896" s="22">
        <f>IF(AE896="","",IF(IFERROR(IF(TRIM(IFERROR(INDEX($A896:$Y896,MATCH(Lists!$J$6,$A$1:$Y$1,0)),"")&amp;"")="0","",TRIM(IFERROR(INDEX($A896:$Y896,MATCH(Lists!$J$6,$A$1:$Y$1,0)),"")&amp;"")),"")=Lists!$J$7,1,0))</f>
        <v/>
      </c>
      <c r="AG896" s="30">
        <f>IF(AE896="","",IFERROR(IF(ISNUMBER(IFERROR(INDEX($A896:$Y896,MATCH(Lists!$J$3,$A$1:$Y$1,0)),"")),INT(IFERROR(INDEX($A896:$Y896,MATCH(Lists!$J$3,$A$1:$Y$1,0)),"")),DATE(VALUE(LEFT(IFERROR(INDEX($A896:$Y896,MATCH(Lists!$J$3,$A$1:$Y$1,0)),""),4)),VALUE(MID(IFERROR(INDEX($A896:$Y896,MATCH(Lists!$J$3,$A$1:$Y$1,0)),""),6,2)),VALUE(MID(IFERROR(INDEX($A896:$Y896,MATCH(Lists!$J$3,$A$1:$Y$1,0)),""),9,2)))),""))</f>
        <v/>
      </c>
      <c r="AH896" s="22">
        <f>IF(AE896="",0,1)</f>
        <v/>
      </c>
    </row>
    <row r="897">
      <c r="Z897" s="28" t="n"/>
      <c r="AA897" s="23" t="n"/>
      <c r="AB897" s="23" t="n"/>
      <c r="AC897" s="31" t="n"/>
      <c r="AD897" s="28" t="n"/>
      <c r="AE897" s="22">
        <f>IF(COUNTA($A897:$Y897)=0,"",IF(IFERROR(IF(TRIM(IFERROR(INDEX($A897:$Y897,MATCH(Lists!$J$4,$A$1:$Y$1,0)),"")&amp;"")="0","",TRIM(IFERROR(INDEX($A897:$Y897,MATCH(Lists!$J$4,$A$1:$Y$1,0)),"")&amp;"")),"")&lt;&gt;"",LOWER(IFERROR(IF(TRIM(IFERROR(INDEX($A897:$Y897,MATCH(Lists!$J$4,$A$1:$Y$1,0)),"")&amp;"")="0","",TRIM(IFERROR(INDEX($A897:$Y897,MATCH(Lists!$J$4,$A$1:$Y$1,0)),"")&amp;"")),"")),IF(IFERROR(IF(TRIM(IFERROR(INDEX($A897:$Y897,MATCH(Lists!$J$5,$A$1:$Y$1,0)),"")&amp;"")="0","",TRIM(IFERROR(INDEX($A897:$Y897,MATCH(Lists!$J$5,$A$1:$Y$1,0)),"")&amp;"")),"")&lt;&gt;"",IFERROR(IF(TRIM(IFERROR(INDEX($A897:$Y897,MATCH(Lists!$J$5,$A$1:$Y$1,0)),"")&amp;"")="0","",TRIM(IFERROR(INDEX($A897:$Y897,MATCH(Lists!$J$5,$A$1:$Y$1,0)),"")&amp;"")),""),"(unknown)")))</f>
        <v/>
      </c>
      <c r="AF897" s="22">
        <f>IF(AE897="","",IF(IFERROR(IF(TRIM(IFERROR(INDEX($A897:$Y897,MATCH(Lists!$J$6,$A$1:$Y$1,0)),"")&amp;"")="0","",TRIM(IFERROR(INDEX($A897:$Y897,MATCH(Lists!$J$6,$A$1:$Y$1,0)),"")&amp;"")),"")=Lists!$J$7,1,0))</f>
        <v/>
      </c>
      <c r="AG897" s="30">
        <f>IF(AE897="","",IFERROR(IF(ISNUMBER(IFERROR(INDEX($A897:$Y897,MATCH(Lists!$J$3,$A$1:$Y$1,0)),"")),INT(IFERROR(INDEX($A897:$Y897,MATCH(Lists!$J$3,$A$1:$Y$1,0)),"")),DATE(VALUE(LEFT(IFERROR(INDEX($A897:$Y897,MATCH(Lists!$J$3,$A$1:$Y$1,0)),""),4)),VALUE(MID(IFERROR(INDEX($A897:$Y897,MATCH(Lists!$J$3,$A$1:$Y$1,0)),""),6,2)),VALUE(MID(IFERROR(INDEX($A897:$Y897,MATCH(Lists!$J$3,$A$1:$Y$1,0)),""),9,2)))),""))</f>
        <v/>
      </c>
      <c r="AH897" s="22">
        <f>IF(AE897="",0,1)</f>
        <v/>
      </c>
    </row>
    <row r="898">
      <c r="Z898" s="28" t="n"/>
      <c r="AA898" s="23" t="n"/>
      <c r="AB898" s="23" t="n"/>
      <c r="AC898" s="31" t="n"/>
      <c r="AD898" s="28" t="n"/>
      <c r="AE898" s="22">
        <f>IF(COUNTA($A898:$Y898)=0,"",IF(IFERROR(IF(TRIM(IFERROR(INDEX($A898:$Y898,MATCH(Lists!$J$4,$A$1:$Y$1,0)),"")&amp;"")="0","",TRIM(IFERROR(INDEX($A898:$Y898,MATCH(Lists!$J$4,$A$1:$Y$1,0)),"")&amp;"")),"")&lt;&gt;"",LOWER(IFERROR(IF(TRIM(IFERROR(INDEX($A898:$Y898,MATCH(Lists!$J$4,$A$1:$Y$1,0)),"")&amp;"")="0","",TRIM(IFERROR(INDEX($A898:$Y898,MATCH(Lists!$J$4,$A$1:$Y$1,0)),"")&amp;"")),"")),IF(IFERROR(IF(TRIM(IFERROR(INDEX($A898:$Y898,MATCH(Lists!$J$5,$A$1:$Y$1,0)),"")&amp;"")="0","",TRIM(IFERROR(INDEX($A898:$Y898,MATCH(Lists!$J$5,$A$1:$Y$1,0)),"")&amp;"")),"")&lt;&gt;"",IFERROR(IF(TRIM(IFERROR(INDEX($A898:$Y898,MATCH(Lists!$J$5,$A$1:$Y$1,0)),"")&amp;"")="0","",TRIM(IFERROR(INDEX($A898:$Y898,MATCH(Lists!$J$5,$A$1:$Y$1,0)),"")&amp;"")),""),"(unknown)")))</f>
        <v/>
      </c>
      <c r="AF898" s="22">
        <f>IF(AE898="","",IF(IFERROR(IF(TRIM(IFERROR(INDEX($A898:$Y898,MATCH(Lists!$J$6,$A$1:$Y$1,0)),"")&amp;"")="0","",TRIM(IFERROR(INDEX($A898:$Y898,MATCH(Lists!$J$6,$A$1:$Y$1,0)),"")&amp;"")),"")=Lists!$J$7,1,0))</f>
        <v/>
      </c>
      <c r="AG898" s="30">
        <f>IF(AE898="","",IFERROR(IF(ISNUMBER(IFERROR(INDEX($A898:$Y898,MATCH(Lists!$J$3,$A$1:$Y$1,0)),"")),INT(IFERROR(INDEX($A898:$Y898,MATCH(Lists!$J$3,$A$1:$Y$1,0)),"")),DATE(VALUE(LEFT(IFERROR(INDEX($A898:$Y898,MATCH(Lists!$J$3,$A$1:$Y$1,0)),""),4)),VALUE(MID(IFERROR(INDEX($A898:$Y898,MATCH(Lists!$J$3,$A$1:$Y$1,0)),""),6,2)),VALUE(MID(IFERROR(INDEX($A898:$Y898,MATCH(Lists!$J$3,$A$1:$Y$1,0)),""),9,2)))),""))</f>
        <v/>
      </c>
      <c r="AH898" s="22">
        <f>IF(AE898="",0,1)</f>
        <v/>
      </c>
    </row>
    <row r="899">
      <c r="Z899" s="28" t="n"/>
      <c r="AA899" s="23" t="n"/>
      <c r="AB899" s="23" t="n"/>
      <c r="AC899" s="31" t="n"/>
      <c r="AD899" s="28" t="n"/>
      <c r="AE899" s="22">
        <f>IF(COUNTA($A899:$Y899)=0,"",IF(IFERROR(IF(TRIM(IFERROR(INDEX($A899:$Y899,MATCH(Lists!$J$4,$A$1:$Y$1,0)),"")&amp;"")="0","",TRIM(IFERROR(INDEX($A899:$Y899,MATCH(Lists!$J$4,$A$1:$Y$1,0)),"")&amp;"")),"")&lt;&gt;"",LOWER(IFERROR(IF(TRIM(IFERROR(INDEX($A899:$Y899,MATCH(Lists!$J$4,$A$1:$Y$1,0)),"")&amp;"")="0","",TRIM(IFERROR(INDEX($A899:$Y899,MATCH(Lists!$J$4,$A$1:$Y$1,0)),"")&amp;"")),"")),IF(IFERROR(IF(TRIM(IFERROR(INDEX($A899:$Y899,MATCH(Lists!$J$5,$A$1:$Y$1,0)),"")&amp;"")="0","",TRIM(IFERROR(INDEX($A899:$Y899,MATCH(Lists!$J$5,$A$1:$Y$1,0)),"")&amp;"")),"")&lt;&gt;"",IFERROR(IF(TRIM(IFERROR(INDEX($A899:$Y899,MATCH(Lists!$J$5,$A$1:$Y$1,0)),"")&amp;"")="0","",TRIM(IFERROR(INDEX($A899:$Y899,MATCH(Lists!$J$5,$A$1:$Y$1,0)),"")&amp;"")),""),"(unknown)")))</f>
        <v/>
      </c>
      <c r="AF899" s="22">
        <f>IF(AE899="","",IF(IFERROR(IF(TRIM(IFERROR(INDEX($A899:$Y899,MATCH(Lists!$J$6,$A$1:$Y$1,0)),"")&amp;"")="0","",TRIM(IFERROR(INDEX($A899:$Y899,MATCH(Lists!$J$6,$A$1:$Y$1,0)),"")&amp;"")),"")=Lists!$J$7,1,0))</f>
        <v/>
      </c>
      <c r="AG899" s="30">
        <f>IF(AE899="","",IFERROR(IF(ISNUMBER(IFERROR(INDEX($A899:$Y899,MATCH(Lists!$J$3,$A$1:$Y$1,0)),"")),INT(IFERROR(INDEX($A899:$Y899,MATCH(Lists!$J$3,$A$1:$Y$1,0)),"")),DATE(VALUE(LEFT(IFERROR(INDEX($A899:$Y899,MATCH(Lists!$J$3,$A$1:$Y$1,0)),""),4)),VALUE(MID(IFERROR(INDEX($A899:$Y899,MATCH(Lists!$J$3,$A$1:$Y$1,0)),""),6,2)),VALUE(MID(IFERROR(INDEX($A899:$Y899,MATCH(Lists!$J$3,$A$1:$Y$1,0)),""),9,2)))),""))</f>
        <v/>
      </c>
      <c r="AH899" s="22">
        <f>IF(AE899="",0,1)</f>
        <v/>
      </c>
    </row>
    <row r="900">
      <c r="Z900" s="28" t="n"/>
      <c r="AA900" s="23" t="n"/>
      <c r="AB900" s="23" t="n"/>
      <c r="AC900" s="31" t="n"/>
      <c r="AD900" s="28" t="n"/>
      <c r="AE900" s="22">
        <f>IF(COUNTA($A900:$Y900)=0,"",IF(IFERROR(IF(TRIM(IFERROR(INDEX($A900:$Y900,MATCH(Lists!$J$4,$A$1:$Y$1,0)),"")&amp;"")="0","",TRIM(IFERROR(INDEX($A900:$Y900,MATCH(Lists!$J$4,$A$1:$Y$1,0)),"")&amp;"")),"")&lt;&gt;"",LOWER(IFERROR(IF(TRIM(IFERROR(INDEX($A900:$Y900,MATCH(Lists!$J$4,$A$1:$Y$1,0)),"")&amp;"")="0","",TRIM(IFERROR(INDEX($A900:$Y900,MATCH(Lists!$J$4,$A$1:$Y$1,0)),"")&amp;"")),"")),IF(IFERROR(IF(TRIM(IFERROR(INDEX($A900:$Y900,MATCH(Lists!$J$5,$A$1:$Y$1,0)),"")&amp;"")="0","",TRIM(IFERROR(INDEX($A900:$Y900,MATCH(Lists!$J$5,$A$1:$Y$1,0)),"")&amp;"")),"")&lt;&gt;"",IFERROR(IF(TRIM(IFERROR(INDEX($A900:$Y900,MATCH(Lists!$J$5,$A$1:$Y$1,0)),"")&amp;"")="0","",TRIM(IFERROR(INDEX($A900:$Y900,MATCH(Lists!$J$5,$A$1:$Y$1,0)),"")&amp;"")),""),"(unknown)")))</f>
        <v/>
      </c>
      <c r="AF900" s="22">
        <f>IF(AE900="","",IF(IFERROR(IF(TRIM(IFERROR(INDEX($A900:$Y900,MATCH(Lists!$J$6,$A$1:$Y$1,0)),"")&amp;"")="0","",TRIM(IFERROR(INDEX($A900:$Y900,MATCH(Lists!$J$6,$A$1:$Y$1,0)),"")&amp;"")),"")=Lists!$J$7,1,0))</f>
        <v/>
      </c>
      <c r="AG900" s="30">
        <f>IF(AE900="","",IFERROR(IF(ISNUMBER(IFERROR(INDEX($A900:$Y900,MATCH(Lists!$J$3,$A$1:$Y$1,0)),"")),INT(IFERROR(INDEX($A900:$Y900,MATCH(Lists!$J$3,$A$1:$Y$1,0)),"")),DATE(VALUE(LEFT(IFERROR(INDEX($A900:$Y900,MATCH(Lists!$J$3,$A$1:$Y$1,0)),""),4)),VALUE(MID(IFERROR(INDEX($A900:$Y900,MATCH(Lists!$J$3,$A$1:$Y$1,0)),""),6,2)),VALUE(MID(IFERROR(INDEX($A900:$Y900,MATCH(Lists!$J$3,$A$1:$Y$1,0)),""),9,2)))),""))</f>
        <v/>
      </c>
      <c r="AH900" s="22">
        <f>IF(AE900="",0,1)</f>
        <v/>
      </c>
    </row>
    <row r="901">
      <c r="Z901" s="28" t="n"/>
      <c r="AA901" s="23" t="n"/>
      <c r="AB901" s="23" t="n"/>
      <c r="AC901" s="31" t="n"/>
      <c r="AD901" s="28" t="n"/>
      <c r="AE901" s="22">
        <f>IF(COUNTA($A901:$Y901)=0,"",IF(IFERROR(IF(TRIM(IFERROR(INDEX($A901:$Y901,MATCH(Lists!$J$4,$A$1:$Y$1,0)),"")&amp;"")="0","",TRIM(IFERROR(INDEX($A901:$Y901,MATCH(Lists!$J$4,$A$1:$Y$1,0)),"")&amp;"")),"")&lt;&gt;"",LOWER(IFERROR(IF(TRIM(IFERROR(INDEX($A901:$Y901,MATCH(Lists!$J$4,$A$1:$Y$1,0)),"")&amp;"")="0","",TRIM(IFERROR(INDEX($A901:$Y901,MATCH(Lists!$J$4,$A$1:$Y$1,0)),"")&amp;"")),"")),IF(IFERROR(IF(TRIM(IFERROR(INDEX($A901:$Y901,MATCH(Lists!$J$5,$A$1:$Y$1,0)),"")&amp;"")="0","",TRIM(IFERROR(INDEX($A901:$Y901,MATCH(Lists!$J$5,$A$1:$Y$1,0)),"")&amp;"")),"")&lt;&gt;"",IFERROR(IF(TRIM(IFERROR(INDEX($A901:$Y901,MATCH(Lists!$J$5,$A$1:$Y$1,0)),"")&amp;"")="0","",TRIM(IFERROR(INDEX($A901:$Y901,MATCH(Lists!$J$5,$A$1:$Y$1,0)),"")&amp;"")),""),"(unknown)")))</f>
        <v/>
      </c>
      <c r="AF901" s="22">
        <f>IF(AE901="","",IF(IFERROR(IF(TRIM(IFERROR(INDEX($A901:$Y901,MATCH(Lists!$J$6,$A$1:$Y$1,0)),"")&amp;"")="0","",TRIM(IFERROR(INDEX($A901:$Y901,MATCH(Lists!$J$6,$A$1:$Y$1,0)),"")&amp;"")),"")=Lists!$J$7,1,0))</f>
        <v/>
      </c>
      <c r="AG901" s="30">
        <f>IF(AE901="","",IFERROR(IF(ISNUMBER(IFERROR(INDEX($A901:$Y901,MATCH(Lists!$J$3,$A$1:$Y$1,0)),"")),INT(IFERROR(INDEX($A901:$Y901,MATCH(Lists!$J$3,$A$1:$Y$1,0)),"")),DATE(VALUE(LEFT(IFERROR(INDEX($A901:$Y901,MATCH(Lists!$J$3,$A$1:$Y$1,0)),""),4)),VALUE(MID(IFERROR(INDEX($A901:$Y901,MATCH(Lists!$J$3,$A$1:$Y$1,0)),""),6,2)),VALUE(MID(IFERROR(INDEX($A901:$Y901,MATCH(Lists!$J$3,$A$1:$Y$1,0)),""),9,2)))),""))</f>
        <v/>
      </c>
      <c r="AH901" s="22">
        <f>IF(AE901="",0,1)</f>
        <v/>
      </c>
    </row>
    <row r="902">
      <c r="Z902" s="28" t="n"/>
      <c r="AA902" s="23" t="n"/>
      <c r="AB902" s="23" t="n"/>
      <c r="AC902" s="31" t="n"/>
      <c r="AD902" s="28" t="n"/>
      <c r="AE902" s="22">
        <f>IF(COUNTA($A902:$Y902)=0,"",IF(IFERROR(IF(TRIM(IFERROR(INDEX($A902:$Y902,MATCH(Lists!$J$4,$A$1:$Y$1,0)),"")&amp;"")="0","",TRIM(IFERROR(INDEX($A902:$Y902,MATCH(Lists!$J$4,$A$1:$Y$1,0)),"")&amp;"")),"")&lt;&gt;"",LOWER(IFERROR(IF(TRIM(IFERROR(INDEX($A902:$Y902,MATCH(Lists!$J$4,$A$1:$Y$1,0)),"")&amp;"")="0","",TRIM(IFERROR(INDEX($A902:$Y902,MATCH(Lists!$J$4,$A$1:$Y$1,0)),"")&amp;"")),"")),IF(IFERROR(IF(TRIM(IFERROR(INDEX($A902:$Y902,MATCH(Lists!$J$5,$A$1:$Y$1,0)),"")&amp;"")="0","",TRIM(IFERROR(INDEX($A902:$Y902,MATCH(Lists!$J$5,$A$1:$Y$1,0)),"")&amp;"")),"")&lt;&gt;"",IFERROR(IF(TRIM(IFERROR(INDEX($A902:$Y902,MATCH(Lists!$J$5,$A$1:$Y$1,0)),"")&amp;"")="0","",TRIM(IFERROR(INDEX($A902:$Y902,MATCH(Lists!$J$5,$A$1:$Y$1,0)),"")&amp;"")),""),"(unknown)")))</f>
        <v/>
      </c>
      <c r="AF902" s="22">
        <f>IF(AE902="","",IF(IFERROR(IF(TRIM(IFERROR(INDEX($A902:$Y902,MATCH(Lists!$J$6,$A$1:$Y$1,0)),"")&amp;"")="0","",TRIM(IFERROR(INDEX($A902:$Y902,MATCH(Lists!$J$6,$A$1:$Y$1,0)),"")&amp;"")),"")=Lists!$J$7,1,0))</f>
        <v/>
      </c>
      <c r="AG902" s="30">
        <f>IF(AE902="","",IFERROR(IF(ISNUMBER(IFERROR(INDEX($A902:$Y902,MATCH(Lists!$J$3,$A$1:$Y$1,0)),"")),INT(IFERROR(INDEX($A902:$Y902,MATCH(Lists!$J$3,$A$1:$Y$1,0)),"")),DATE(VALUE(LEFT(IFERROR(INDEX($A902:$Y902,MATCH(Lists!$J$3,$A$1:$Y$1,0)),""),4)),VALUE(MID(IFERROR(INDEX($A902:$Y902,MATCH(Lists!$J$3,$A$1:$Y$1,0)),""),6,2)),VALUE(MID(IFERROR(INDEX($A902:$Y902,MATCH(Lists!$J$3,$A$1:$Y$1,0)),""),9,2)))),""))</f>
        <v/>
      </c>
      <c r="AH902" s="22">
        <f>IF(AE902="",0,1)</f>
        <v/>
      </c>
    </row>
    <row r="903">
      <c r="Z903" s="28" t="n"/>
      <c r="AA903" s="23" t="n"/>
      <c r="AB903" s="23" t="n"/>
      <c r="AC903" s="31" t="n"/>
      <c r="AD903" s="28" t="n"/>
      <c r="AE903" s="22">
        <f>IF(COUNTA($A903:$Y903)=0,"",IF(IFERROR(IF(TRIM(IFERROR(INDEX($A903:$Y903,MATCH(Lists!$J$4,$A$1:$Y$1,0)),"")&amp;"")="0","",TRIM(IFERROR(INDEX($A903:$Y903,MATCH(Lists!$J$4,$A$1:$Y$1,0)),"")&amp;"")),"")&lt;&gt;"",LOWER(IFERROR(IF(TRIM(IFERROR(INDEX($A903:$Y903,MATCH(Lists!$J$4,$A$1:$Y$1,0)),"")&amp;"")="0","",TRIM(IFERROR(INDEX($A903:$Y903,MATCH(Lists!$J$4,$A$1:$Y$1,0)),"")&amp;"")),"")),IF(IFERROR(IF(TRIM(IFERROR(INDEX($A903:$Y903,MATCH(Lists!$J$5,$A$1:$Y$1,0)),"")&amp;"")="0","",TRIM(IFERROR(INDEX($A903:$Y903,MATCH(Lists!$J$5,$A$1:$Y$1,0)),"")&amp;"")),"")&lt;&gt;"",IFERROR(IF(TRIM(IFERROR(INDEX($A903:$Y903,MATCH(Lists!$J$5,$A$1:$Y$1,0)),"")&amp;"")="0","",TRIM(IFERROR(INDEX($A903:$Y903,MATCH(Lists!$J$5,$A$1:$Y$1,0)),"")&amp;"")),""),"(unknown)")))</f>
        <v/>
      </c>
      <c r="AF903" s="22">
        <f>IF(AE903="","",IF(IFERROR(IF(TRIM(IFERROR(INDEX($A903:$Y903,MATCH(Lists!$J$6,$A$1:$Y$1,0)),"")&amp;"")="0","",TRIM(IFERROR(INDEX($A903:$Y903,MATCH(Lists!$J$6,$A$1:$Y$1,0)),"")&amp;"")),"")=Lists!$J$7,1,0))</f>
        <v/>
      </c>
      <c r="AG903" s="30">
        <f>IF(AE903="","",IFERROR(IF(ISNUMBER(IFERROR(INDEX($A903:$Y903,MATCH(Lists!$J$3,$A$1:$Y$1,0)),"")),INT(IFERROR(INDEX($A903:$Y903,MATCH(Lists!$J$3,$A$1:$Y$1,0)),"")),DATE(VALUE(LEFT(IFERROR(INDEX($A903:$Y903,MATCH(Lists!$J$3,$A$1:$Y$1,0)),""),4)),VALUE(MID(IFERROR(INDEX($A903:$Y903,MATCH(Lists!$J$3,$A$1:$Y$1,0)),""),6,2)),VALUE(MID(IFERROR(INDEX($A903:$Y903,MATCH(Lists!$J$3,$A$1:$Y$1,0)),""),9,2)))),""))</f>
        <v/>
      </c>
      <c r="AH903" s="22">
        <f>IF(AE903="",0,1)</f>
        <v/>
      </c>
    </row>
    <row r="904">
      <c r="Z904" s="28" t="n"/>
      <c r="AA904" s="23" t="n"/>
      <c r="AB904" s="23" t="n"/>
      <c r="AC904" s="31" t="n"/>
      <c r="AD904" s="28" t="n"/>
      <c r="AE904" s="22">
        <f>IF(COUNTA($A904:$Y904)=0,"",IF(IFERROR(IF(TRIM(IFERROR(INDEX($A904:$Y904,MATCH(Lists!$J$4,$A$1:$Y$1,0)),"")&amp;"")="0","",TRIM(IFERROR(INDEX($A904:$Y904,MATCH(Lists!$J$4,$A$1:$Y$1,0)),"")&amp;"")),"")&lt;&gt;"",LOWER(IFERROR(IF(TRIM(IFERROR(INDEX($A904:$Y904,MATCH(Lists!$J$4,$A$1:$Y$1,0)),"")&amp;"")="0","",TRIM(IFERROR(INDEX($A904:$Y904,MATCH(Lists!$J$4,$A$1:$Y$1,0)),"")&amp;"")),"")),IF(IFERROR(IF(TRIM(IFERROR(INDEX($A904:$Y904,MATCH(Lists!$J$5,$A$1:$Y$1,0)),"")&amp;"")="0","",TRIM(IFERROR(INDEX($A904:$Y904,MATCH(Lists!$J$5,$A$1:$Y$1,0)),"")&amp;"")),"")&lt;&gt;"",IFERROR(IF(TRIM(IFERROR(INDEX($A904:$Y904,MATCH(Lists!$J$5,$A$1:$Y$1,0)),"")&amp;"")="0","",TRIM(IFERROR(INDEX($A904:$Y904,MATCH(Lists!$J$5,$A$1:$Y$1,0)),"")&amp;"")),""),"(unknown)")))</f>
        <v/>
      </c>
      <c r="AF904" s="22">
        <f>IF(AE904="","",IF(IFERROR(IF(TRIM(IFERROR(INDEX($A904:$Y904,MATCH(Lists!$J$6,$A$1:$Y$1,0)),"")&amp;"")="0","",TRIM(IFERROR(INDEX($A904:$Y904,MATCH(Lists!$J$6,$A$1:$Y$1,0)),"")&amp;"")),"")=Lists!$J$7,1,0))</f>
        <v/>
      </c>
      <c r="AG904" s="30">
        <f>IF(AE904="","",IFERROR(IF(ISNUMBER(IFERROR(INDEX($A904:$Y904,MATCH(Lists!$J$3,$A$1:$Y$1,0)),"")),INT(IFERROR(INDEX($A904:$Y904,MATCH(Lists!$J$3,$A$1:$Y$1,0)),"")),DATE(VALUE(LEFT(IFERROR(INDEX($A904:$Y904,MATCH(Lists!$J$3,$A$1:$Y$1,0)),""),4)),VALUE(MID(IFERROR(INDEX($A904:$Y904,MATCH(Lists!$J$3,$A$1:$Y$1,0)),""),6,2)),VALUE(MID(IFERROR(INDEX($A904:$Y904,MATCH(Lists!$J$3,$A$1:$Y$1,0)),""),9,2)))),""))</f>
        <v/>
      </c>
      <c r="AH904" s="22">
        <f>IF(AE904="",0,1)</f>
        <v/>
      </c>
    </row>
    <row r="905">
      <c r="Z905" s="28" t="n"/>
      <c r="AA905" s="23" t="n"/>
      <c r="AB905" s="23" t="n"/>
      <c r="AC905" s="31" t="n"/>
      <c r="AD905" s="28" t="n"/>
      <c r="AE905" s="22">
        <f>IF(COUNTA($A905:$Y905)=0,"",IF(IFERROR(IF(TRIM(IFERROR(INDEX($A905:$Y905,MATCH(Lists!$J$4,$A$1:$Y$1,0)),"")&amp;"")="0","",TRIM(IFERROR(INDEX($A905:$Y905,MATCH(Lists!$J$4,$A$1:$Y$1,0)),"")&amp;"")),"")&lt;&gt;"",LOWER(IFERROR(IF(TRIM(IFERROR(INDEX($A905:$Y905,MATCH(Lists!$J$4,$A$1:$Y$1,0)),"")&amp;"")="0","",TRIM(IFERROR(INDEX($A905:$Y905,MATCH(Lists!$J$4,$A$1:$Y$1,0)),"")&amp;"")),"")),IF(IFERROR(IF(TRIM(IFERROR(INDEX($A905:$Y905,MATCH(Lists!$J$5,$A$1:$Y$1,0)),"")&amp;"")="0","",TRIM(IFERROR(INDEX($A905:$Y905,MATCH(Lists!$J$5,$A$1:$Y$1,0)),"")&amp;"")),"")&lt;&gt;"",IFERROR(IF(TRIM(IFERROR(INDEX($A905:$Y905,MATCH(Lists!$J$5,$A$1:$Y$1,0)),"")&amp;"")="0","",TRIM(IFERROR(INDEX($A905:$Y905,MATCH(Lists!$J$5,$A$1:$Y$1,0)),"")&amp;"")),""),"(unknown)")))</f>
        <v/>
      </c>
      <c r="AF905" s="22">
        <f>IF(AE905="","",IF(IFERROR(IF(TRIM(IFERROR(INDEX($A905:$Y905,MATCH(Lists!$J$6,$A$1:$Y$1,0)),"")&amp;"")="0","",TRIM(IFERROR(INDEX($A905:$Y905,MATCH(Lists!$J$6,$A$1:$Y$1,0)),"")&amp;"")),"")=Lists!$J$7,1,0))</f>
        <v/>
      </c>
      <c r="AG905" s="30">
        <f>IF(AE905="","",IFERROR(IF(ISNUMBER(IFERROR(INDEX($A905:$Y905,MATCH(Lists!$J$3,$A$1:$Y$1,0)),"")),INT(IFERROR(INDEX($A905:$Y905,MATCH(Lists!$J$3,$A$1:$Y$1,0)),"")),DATE(VALUE(LEFT(IFERROR(INDEX($A905:$Y905,MATCH(Lists!$J$3,$A$1:$Y$1,0)),""),4)),VALUE(MID(IFERROR(INDEX($A905:$Y905,MATCH(Lists!$J$3,$A$1:$Y$1,0)),""),6,2)),VALUE(MID(IFERROR(INDEX($A905:$Y905,MATCH(Lists!$J$3,$A$1:$Y$1,0)),""),9,2)))),""))</f>
        <v/>
      </c>
      <c r="AH905" s="22">
        <f>IF(AE905="",0,1)</f>
        <v/>
      </c>
    </row>
    <row r="906">
      <c r="Z906" s="28" t="n"/>
      <c r="AA906" s="23" t="n"/>
      <c r="AB906" s="23" t="n"/>
      <c r="AC906" s="31" t="n"/>
      <c r="AD906" s="28" t="n"/>
      <c r="AE906" s="22">
        <f>IF(COUNTA($A906:$Y906)=0,"",IF(IFERROR(IF(TRIM(IFERROR(INDEX($A906:$Y906,MATCH(Lists!$J$4,$A$1:$Y$1,0)),"")&amp;"")="0","",TRIM(IFERROR(INDEX($A906:$Y906,MATCH(Lists!$J$4,$A$1:$Y$1,0)),"")&amp;"")),"")&lt;&gt;"",LOWER(IFERROR(IF(TRIM(IFERROR(INDEX($A906:$Y906,MATCH(Lists!$J$4,$A$1:$Y$1,0)),"")&amp;"")="0","",TRIM(IFERROR(INDEX($A906:$Y906,MATCH(Lists!$J$4,$A$1:$Y$1,0)),"")&amp;"")),"")),IF(IFERROR(IF(TRIM(IFERROR(INDEX($A906:$Y906,MATCH(Lists!$J$5,$A$1:$Y$1,0)),"")&amp;"")="0","",TRIM(IFERROR(INDEX($A906:$Y906,MATCH(Lists!$J$5,$A$1:$Y$1,0)),"")&amp;"")),"")&lt;&gt;"",IFERROR(IF(TRIM(IFERROR(INDEX($A906:$Y906,MATCH(Lists!$J$5,$A$1:$Y$1,0)),"")&amp;"")="0","",TRIM(IFERROR(INDEX($A906:$Y906,MATCH(Lists!$J$5,$A$1:$Y$1,0)),"")&amp;"")),""),"(unknown)")))</f>
        <v/>
      </c>
      <c r="AF906" s="22">
        <f>IF(AE906="","",IF(IFERROR(IF(TRIM(IFERROR(INDEX($A906:$Y906,MATCH(Lists!$J$6,$A$1:$Y$1,0)),"")&amp;"")="0","",TRIM(IFERROR(INDEX($A906:$Y906,MATCH(Lists!$J$6,$A$1:$Y$1,0)),"")&amp;"")),"")=Lists!$J$7,1,0))</f>
        <v/>
      </c>
      <c r="AG906" s="30">
        <f>IF(AE906="","",IFERROR(IF(ISNUMBER(IFERROR(INDEX($A906:$Y906,MATCH(Lists!$J$3,$A$1:$Y$1,0)),"")),INT(IFERROR(INDEX($A906:$Y906,MATCH(Lists!$J$3,$A$1:$Y$1,0)),"")),DATE(VALUE(LEFT(IFERROR(INDEX($A906:$Y906,MATCH(Lists!$J$3,$A$1:$Y$1,0)),""),4)),VALUE(MID(IFERROR(INDEX($A906:$Y906,MATCH(Lists!$J$3,$A$1:$Y$1,0)),""),6,2)),VALUE(MID(IFERROR(INDEX($A906:$Y906,MATCH(Lists!$J$3,$A$1:$Y$1,0)),""),9,2)))),""))</f>
        <v/>
      </c>
      <c r="AH906" s="22">
        <f>IF(AE906="",0,1)</f>
        <v/>
      </c>
    </row>
    <row r="907">
      <c r="Z907" s="28" t="n"/>
      <c r="AA907" s="23" t="n"/>
      <c r="AB907" s="23" t="n"/>
      <c r="AC907" s="31" t="n"/>
      <c r="AD907" s="28" t="n"/>
      <c r="AE907" s="22">
        <f>IF(COUNTA($A907:$Y907)=0,"",IF(IFERROR(IF(TRIM(IFERROR(INDEX($A907:$Y907,MATCH(Lists!$J$4,$A$1:$Y$1,0)),"")&amp;"")="0","",TRIM(IFERROR(INDEX($A907:$Y907,MATCH(Lists!$J$4,$A$1:$Y$1,0)),"")&amp;"")),"")&lt;&gt;"",LOWER(IFERROR(IF(TRIM(IFERROR(INDEX($A907:$Y907,MATCH(Lists!$J$4,$A$1:$Y$1,0)),"")&amp;"")="0","",TRIM(IFERROR(INDEX($A907:$Y907,MATCH(Lists!$J$4,$A$1:$Y$1,0)),"")&amp;"")),"")),IF(IFERROR(IF(TRIM(IFERROR(INDEX($A907:$Y907,MATCH(Lists!$J$5,$A$1:$Y$1,0)),"")&amp;"")="0","",TRIM(IFERROR(INDEX($A907:$Y907,MATCH(Lists!$J$5,$A$1:$Y$1,0)),"")&amp;"")),"")&lt;&gt;"",IFERROR(IF(TRIM(IFERROR(INDEX($A907:$Y907,MATCH(Lists!$J$5,$A$1:$Y$1,0)),"")&amp;"")="0","",TRIM(IFERROR(INDEX($A907:$Y907,MATCH(Lists!$J$5,$A$1:$Y$1,0)),"")&amp;"")),""),"(unknown)")))</f>
        <v/>
      </c>
      <c r="AF907" s="22">
        <f>IF(AE907="","",IF(IFERROR(IF(TRIM(IFERROR(INDEX($A907:$Y907,MATCH(Lists!$J$6,$A$1:$Y$1,0)),"")&amp;"")="0","",TRIM(IFERROR(INDEX($A907:$Y907,MATCH(Lists!$J$6,$A$1:$Y$1,0)),"")&amp;"")),"")=Lists!$J$7,1,0))</f>
        <v/>
      </c>
      <c r="AG907" s="30">
        <f>IF(AE907="","",IFERROR(IF(ISNUMBER(IFERROR(INDEX($A907:$Y907,MATCH(Lists!$J$3,$A$1:$Y$1,0)),"")),INT(IFERROR(INDEX($A907:$Y907,MATCH(Lists!$J$3,$A$1:$Y$1,0)),"")),DATE(VALUE(LEFT(IFERROR(INDEX($A907:$Y907,MATCH(Lists!$J$3,$A$1:$Y$1,0)),""),4)),VALUE(MID(IFERROR(INDEX($A907:$Y907,MATCH(Lists!$J$3,$A$1:$Y$1,0)),""),6,2)),VALUE(MID(IFERROR(INDEX($A907:$Y907,MATCH(Lists!$J$3,$A$1:$Y$1,0)),""),9,2)))),""))</f>
        <v/>
      </c>
      <c r="AH907" s="22">
        <f>IF(AE907="",0,1)</f>
        <v/>
      </c>
    </row>
    <row r="908">
      <c r="Z908" s="28" t="n"/>
      <c r="AA908" s="23" t="n"/>
      <c r="AB908" s="23" t="n"/>
      <c r="AC908" s="31" t="n"/>
      <c r="AD908" s="28" t="n"/>
      <c r="AE908" s="22">
        <f>IF(COUNTA($A908:$Y908)=0,"",IF(IFERROR(IF(TRIM(IFERROR(INDEX($A908:$Y908,MATCH(Lists!$J$4,$A$1:$Y$1,0)),"")&amp;"")="0","",TRIM(IFERROR(INDEX($A908:$Y908,MATCH(Lists!$J$4,$A$1:$Y$1,0)),"")&amp;"")),"")&lt;&gt;"",LOWER(IFERROR(IF(TRIM(IFERROR(INDEX($A908:$Y908,MATCH(Lists!$J$4,$A$1:$Y$1,0)),"")&amp;"")="0","",TRIM(IFERROR(INDEX($A908:$Y908,MATCH(Lists!$J$4,$A$1:$Y$1,0)),"")&amp;"")),"")),IF(IFERROR(IF(TRIM(IFERROR(INDEX($A908:$Y908,MATCH(Lists!$J$5,$A$1:$Y$1,0)),"")&amp;"")="0","",TRIM(IFERROR(INDEX($A908:$Y908,MATCH(Lists!$J$5,$A$1:$Y$1,0)),"")&amp;"")),"")&lt;&gt;"",IFERROR(IF(TRIM(IFERROR(INDEX($A908:$Y908,MATCH(Lists!$J$5,$A$1:$Y$1,0)),"")&amp;"")="0","",TRIM(IFERROR(INDEX($A908:$Y908,MATCH(Lists!$J$5,$A$1:$Y$1,0)),"")&amp;"")),""),"(unknown)")))</f>
        <v/>
      </c>
      <c r="AF908" s="22">
        <f>IF(AE908="","",IF(IFERROR(IF(TRIM(IFERROR(INDEX($A908:$Y908,MATCH(Lists!$J$6,$A$1:$Y$1,0)),"")&amp;"")="0","",TRIM(IFERROR(INDEX($A908:$Y908,MATCH(Lists!$J$6,$A$1:$Y$1,0)),"")&amp;"")),"")=Lists!$J$7,1,0))</f>
        <v/>
      </c>
      <c r="AG908" s="30">
        <f>IF(AE908="","",IFERROR(IF(ISNUMBER(IFERROR(INDEX($A908:$Y908,MATCH(Lists!$J$3,$A$1:$Y$1,0)),"")),INT(IFERROR(INDEX($A908:$Y908,MATCH(Lists!$J$3,$A$1:$Y$1,0)),"")),DATE(VALUE(LEFT(IFERROR(INDEX($A908:$Y908,MATCH(Lists!$J$3,$A$1:$Y$1,0)),""),4)),VALUE(MID(IFERROR(INDEX($A908:$Y908,MATCH(Lists!$J$3,$A$1:$Y$1,0)),""),6,2)),VALUE(MID(IFERROR(INDEX($A908:$Y908,MATCH(Lists!$J$3,$A$1:$Y$1,0)),""),9,2)))),""))</f>
        <v/>
      </c>
      <c r="AH908" s="22">
        <f>IF(AE908="",0,1)</f>
        <v/>
      </c>
    </row>
    <row r="909">
      <c r="Z909" s="28" t="n"/>
      <c r="AA909" s="23" t="n"/>
      <c r="AB909" s="23" t="n"/>
      <c r="AC909" s="31" t="n"/>
      <c r="AD909" s="28" t="n"/>
      <c r="AE909" s="22">
        <f>IF(COUNTA($A909:$Y909)=0,"",IF(IFERROR(IF(TRIM(IFERROR(INDEX($A909:$Y909,MATCH(Lists!$J$4,$A$1:$Y$1,0)),"")&amp;"")="0","",TRIM(IFERROR(INDEX($A909:$Y909,MATCH(Lists!$J$4,$A$1:$Y$1,0)),"")&amp;"")),"")&lt;&gt;"",LOWER(IFERROR(IF(TRIM(IFERROR(INDEX($A909:$Y909,MATCH(Lists!$J$4,$A$1:$Y$1,0)),"")&amp;"")="0","",TRIM(IFERROR(INDEX($A909:$Y909,MATCH(Lists!$J$4,$A$1:$Y$1,0)),"")&amp;"")),"")),IF(IFERROR(IF(TRIM(IFERROR(INDEX($A909:$Y909,MATCH(Lists!$J$5,$A$1:$Y$1,0)),"")&amp;"")="0","",TRIM(IFERROR(INDEX($A909:$Y909,MATCH(Lists!$J$5,$A$1:$Y$1,0)),"")&amp;"")),"")&lt;&gt;"",IFERROR(IF(TRIM(IFERROR(INDEX($A909:$Y909,MATCH(Lists!$J$5,$A$1:$Y$1,0)),"")&amp;"")="0","",TRIM(IFERROR(INDEX($A909:$Y909,MATCH(Lists!$J$5,$A$1:$Y$1,0)),"")&amp;"")),""),"(unknown)")))</f>
        <v/>
      </c>
      <c r="AF909" s="22">
        <f>IF(AE909="","",IF(IFERROR(IF(TRIM(IFERROR(INDEX($A909:$Y909,MATCH(Lists!$J$6,$A$1:$Y$1,0)),"")&amp;"")="0","",TRIM(IFERROR(INDEX($A909:$Y909,MATCH(Lists!$J$6,$A$1:$Y$1,0)),"")&amp;"")),"")=Lists!$J$7,1,0))</f>
        <v/>
      </c>
      <c r="AG909" s="30">
        <f>IF(AE909="","",IFERROR(IF(ISNUMBER(IFERROR(INDEX($A909:$Y909,MATCH(Lists!$J$3,$A$1:$Y$1,0)),"")),INT(IFERROR(INDEX($A909:$Y909,MATCH(Lists!$J$3,$A$1:$Y$1,0)),"")),DATE(VALUE(LEFT(IFERROR(INDEX($A909:$Y909,MATCH(Lists!$J$3,$A$1:$Y$1,0)),""),4)),VALUE(MID(IFERROR(INDEX($A909:$Y909,MATCH(Lists!$J$3,$A$1:$Y$1,0)),""),6,2)),VALUE(MID(IFERROR(INDEX($A909:$Y909,MATCH(Lists!$J$3,$A$1:$Y$1,0)),""),9,2)))),""))</f>
        <v/>
      </c>
      <c r="AH909" s="22">
        <f>IF(AE909="",0,1)</f>
        <v/>
      </c>
    </row>
    <row r="910">
      <c r="Z910" s="28" t="n"/>
      <c r="AA910" s="23" t="n"/>
      <c r="AB910" s="23" t="n"/>
      <c r="AC910" s="31" t="n"/>
      <c r="AD910" s="28" t="n"/>
      <c r="AE910" s="22">
        <f>IF(COUNTA($A910:$Y910)=0,"",IF(IFERROR(IF(TRIM(IFERROR(INDEX($A910:$Y910,MATCH(Lists!$J$4,$A$1:$Y$1,0)),"")&amp;"")="0","",TRIM(IFERROR(INDEX($A910:$Y910,MATCH(Lists!$J$4,$A$1:$Y$1,0)),"")&amp;"")),"")&lt;&gt;"",LOWER(IFERROR(IF(TRIM(IFERROR(INDEX($A910:$Y910,MATCH(Lists!$J$4,$A$1:$Y$1,0)),"")&amp;"")="0","",TRIM(IFERROR(INDEX($A910:$Y910,MATCH(Lists!$J$4,$A$1:$Y$1,0)),"")&amp;"")),"")),IF(IFERROR(IF(TRIM(IFERROR(INDEX($A910:$Y910,MATCH(Lists!$J$5,$A$1:$Y$1,0)),"")&amp;"")="0","",TRIM(IFERROR(INDEX($A910:$Y910,MATCH(Lists!$J$5,$A$1:$Y$1,0)),"")&amp;"")),"")&lt;&gt;"",IFERROR(IF(TRIM(IFERROR(INDEX($A910:$Y910,MATCH(Lists!$J$5,$A$1:$Y$1,0)),"")&amp;"")="0","",TRIM(IFERROR(INDEX($A910:$Y910,MATCH(Lists!$J$5,$A$1:$Y$1,0)),"")&amp;"")),""),"(unknown)")))</f>
        <v/>
      </c>
      <c r="AF910" s="22">
        <f>IF(AE910="","",IF(IFERROR(IF(TRIM(IFERROR(INDEX($A910:$Y910,MATCH(Lists!$J$6,$A$1:$Y$1,0)),"")&amp;"")="0","",TRIM(IFERROR(INDEX($A910:$Y910,MATCH(Lists!$J$6,$A$1:$Y$1,0)),"")&amp;"")),"")=Lists!$J$7,1,0))</f>
        <v/>
      </c>
      <c r="AG910" s="30">
        <f>IF(AE910="","",IFERROR(IF(ISNUMBER(IFERROR(INDEX($A910:$Y910,MATCH(Lists!$J$3,$A$1:$Y$1,0)),"")),INT(IFERROR(INDEX($A910:$Y910,MATCH(Lists!$J$3,$A$1:$Y$1,0)),"")),DATE(VALUE(LEFT(IFERROR(INDEX($A910:$Y910,MATCH(Lists!$J$3,$A$1:$Y$1,0)),""),4)),VALUE(MID(IFERROR(INDEX($A910:$Y910,MATCH(Lists!$J$3,$A$1:$Y$1,0)),""),6,2)),VALUE(MID(IFERROR(INDEX($A910:$Y910,MATCH(Lists!$J$3,$A$1:$Y$1,0)),""),9,2)))),""))</f>
        <v/>
      </c>
      <c r="AH910" s="22">
        <f>IF(AE910="",0,1)</f>
        <v/>
      </c>
    </row>
    <row r="911">
      <c r="Z911" s="28" t="n"/>
      <c r="AA911" s="23" t="n"/>
      <c r="AB911" s="23" t="n"/>
      <c r="AC911" s="31" t="n"/>
      <c r="AD911" s="28" t="n"/>
      <c r="AE911" s="22">
        <f>IF(COUNTA($A911:$Y911)=0,"",IF(IFERROR(IF(TRIM(IFERROR(INDEX($A911:$Y911,MATCH(Lists!$J$4,$A$1:$Y$1,0)),"")&amp;"")="0","",TRIM(IFERROR(INDEX($A911:$Y911,MATCH(Lists!$J$4,$A$1:$Y$1,0)),"")&amp;"")),"")&lt;&gt;"",LOWER(IFERROR(IF(TRIM(IFERROR(INDEX($A911:$Y911,MATCH(Lists!$J$4,$A$1:$Y$1,0)),"")&amp;"")="0","",TRIM(IFERROR(INDEX($A911:$Y911,MATCH(Lists!$J$4,$A$1:$Y$1,0)),"")&amp;"")),"")),IF(IFERROR(IF(TRIM(IFERROR(INDEX($A911:$Y911,MATCH(Lists!$J$5,$A$1:$Y$1,0)),"")&amp;"")="0","",TRIM(IFERROR(INDEX($A911:$Y911,MATCH(Lists!$J$5,$A$1:$Y$1,0)),"")&amp;"")),"")&lt;&gt;"",IFERROR(IF(TRIM(IFERROR(INDEX($A911:$Y911,MATCH(Lists!$J$5,$A$1:$Y$1,0)),"")&amp;"")="0","",TRIM(IFERROR(INDEX($A911:$Y911,MATCH(Lists!$J$5,$A$1:$Y$1,0)),"")&amp;"")),""),"(unknown)")))</f>
        <v/>
      </c>
      <c r="AF911" s="22">
        <f>IF(AE911="","",IF(IFERROR(IF(TRIM(IFERROR(INDEX($A911:$Y911,MATCH(Lists!$J$6,$A$1:$Y$1,0)),"")&amp;"")="0","",TRIM(IFERROR(INDEX($A911:$Y911,MATCH(Lists!$J$6,$A$1:$Y$1,0)),"")&amp;"")),"")=Lists!$J$7,1,0))</f>
        <v/>
      </c>
      <c r="AG911" s="30">
        <f>IF(AE911="","",IFERROR(IF(ISNUMBER(IFERROR(INDEX($A911:$Y911,MATCH(Lists!$J$3,$A$1:$Y$1,0)),"")),INT(IFERROR(INDEX($A911:$Y911,MATCH(Lists!$J$3,$A$1:$Y$1,0)),"")),DATE(VALUE(LEFT(IFERROR(INDEX($A911:$Y911,MATCH(Lists!$J$3,$A$1:$Y$1,0)),""),4)),VALUE(MID(IFERROR(INDEX($A911:$Y911,MATCH(Lists!$J$3,$A$1:$Y$1,0)),""),6,2)),VALUE(MID(IFERROR(INDEX($A911:$Y911,MATCH(Lists!$J$3,$A$1:$Y$1,0)),""),9,2)))),""))</f>
        <v/>
      </c>
      <c r="AH911" s="22">
        <f>IF(AE911="",0,1)</f>
        <v/>
      </c>
    </row>
    <row r="912">
      <c r="Z912" s="28" t="n"/>
      <c r="AA912" s="23" t="n"/>
      <c r="AB912" s="23" t="n"/>
      <c r="AC912" s="31" t="n"/>
      <c r="AD912" s="28" t="n"/>
      <c r="AE912" s="22">
        <f>IF(COUNTA($A912:$Y912)=0,"",IF(IFERROR(IF(TRIM(IFERROR(INDEX($A912:$Y912,MATCH(Lists!$J$4,$A$1:$Y$1,0)),"")&amp;"")="0","",TRIM(IFERROR(INDEX($A912:$Y912,MATCH(Lists!$J$4,$A$1:$Y$1,0)),"")&amp;"")),"")&lt;&gt;"",LOWER(IFERROR(IF(TRIM(IFERROR(INDEX($A912:$Y912,MATCH(Lists!$J$4,$A$1:$Y$1,0)),"")&amp;"")="0","",TRIM(IFERROR(INDEX($A912:$Y912,MATCH(Lists!$J$4,$A$1:$Y$1,0)),"")&amp;"")),"")),IF(IFERROR(IF(TRIM(IFERROR(INDEX($A912:$Y912,MATCH(Lists!$J$5,$A$1:$Y$1,0)),"")&amp;"")="0","",TRIM(IFERROR(INDEX($A912:$Y912,MATCH(Lists!$J$5,$A$1:$Y$1,0)),"")&amp;"")),"")&lt;&gt;"",IFERROR(IF(TRIM(IFERROR(INDEX($A912:$Y912,MATCH(Lists!$J$5,$A$1:$Y$1,0)),"")&amp;"")="0","",TRIM(IFERROR(INDEX($A912:$Y912,MATCH(Lists!$J$5,$A$1:$Y$1,0)),"")&amp;"")),""),"(unknown)")))</f>
        <v/>
      </c>
      <c r="AF912" s="22">
        <f>IF(AE912="","",IF(IFERROR(IF(TRIM(IFERROR(INDEX($A912:$Y912,MATCH(Lists!$J$6,$A$1:$Y$1,0)),"")&amp;"")="0","",TRIM(IFERROR(INDEX($A912:$Y912,MATCH(Lists!$J$6,$A$1:$Y$1,0)),"")&amp;"")),"")=Lists!$J$7,1,0))</f>
        <v/>
      </c>
      <c r="AG912" s="30">
        <f>IF(AE912="","",IFERROR(IF(ISNUMBER(IFERROR(INDEX($A912:$Y912,MATCH(Lists!$J$3,$A$1:$Y$1,0)),"")),INT(IFERROR(INDEX($A912:$Y912,MATCH(Lists!$J$3,$A$1:$Y$1,0)),"")),DATE(VALUE(LEFT(IFERROR(INDEX($A912:$Y912,MATCH(Lists!$J$3,$A$1:$Y$1,0)),""),4)),VALUE(MID(IFERROR(INDEX($A912:$Y912,MATCH(Lists!$J$3,$A$1:$Y$1,0)),""),6,2)),VALUE(MID(IFERROR(INDEX($A912:$Y912,MATCH(Lists!$J$3,$A$1:$Y$1,0)),""),9,2)))),""))</f>
        <v/>
      </c>
      <c r="AH912" s="22">
        <f>IF(AE912="",0,1)</f>
        <v/>
      </c>
    </row>
    <row r="913">
      <c r="Z913" s="28" t="n"/>
      <c r="AA913" s="23" t="n"/>
      <c r="AB913" s="23" t="n"/>
      <c r="AC913" s="31" t="n"/>
      <c r="AD913" s="28" t="n"/>
      <c r="AE913" s="22">
        <f>IF(COUNTA($A913:$Y913)=0,"",IF(IFERROR(IF(TRIM(IFERROR(INDEX($A913:$Y913,MATCH(Lists!$J$4,$A$1:$Y$1,0)),"")&amp;"")="0","",TRIM(IFERROR(INDEX($A913:$Y913,MATCH(Lists!$J$4,$A$1:$Y$1,0)),"")&amp;"")),"")&lt;&gt;"",LOWER(IFERROR(IF(TRIM(IFERROR(INDEX($A913:$Y913,MATCH(Lists!$J$4,$A$1:$Y$1,0)),"")&amp;"")="0","",TRIM(IFERROR(INDEX($A913:$Y913,MATCH(Lists!$J$4,$A$1:$Y$1,0)),"")&amp;"")),"")),IF(IFERROR(IF(TRIM(IFERROR(INDEX($A913:$Y913,MATCH(Lists!$J$5,$A$1:$Y$1,0)),"")&amp;"")="0","",TRIM(IFERROR(INDEX($A913:$Y913,MATCH(Lists!$J$5,$A$1:$Y$1,0)),"")&amp;"")),"")&lt;&gt;"",IFERROR(IF(TRIM(IFERROR(INDEX($A913:$Y913,MATCH(Lists!$J$5,$A$1:$Y$1,0)),"")&amp;"")="0","",TRIM(IFERROR(INDEX($A913:$Y913,MATCH(Lists!$J$5,$A$1:$Y$1,0)),"")&amp;"")),""),"(unknown)")))</f>
        <v/>
      </c>
      <c r="AF913" s="22">
        <f>IF(AE913="","",IF(IFERROR(IF(TRIM(IFERROR(INDEX($A913:$Y913,MATCH(Lists!$J$6,$A$1:$Y$1,0)),"")&amp;"")="0","",TRIM(IFERROR(INDEX($A913:$Y913,MATCH(Lists!$J$6,$A$1:$Y$1,0)),"")&amp;"")),"")=Lists!$J$7,1,0))</f>
        <v/>
      </c>
      <c r="AG913" s="30">
        <f>IF(AE913="","",IFERROR(IF(ISNUMBER(IFERROR(INDEX($A913:$Y913,MATCH(Lists!$J$3,$A$1:$Y$1,0)),"")),INT(IFERROR(INDEX($A913:$Y913,MATCH(Lists!$J$3,$A$1:$Y$1,0)),"")),DATE(VALUE(LEFT(IFERROR(INDEX($A913:$Y913,MATCH(Lists!$J$3,$A$1:$Y$1,0)),""),4)),VALUE(MID(IFERROR(INDEX($A913:$Y913,MATCH(Lists!$J$3,$A$1:$Y$1,0)),""),6,2)),VALUE(MID(IFERROR(INDEX($A913:$Y913,MATCH(Lists!$J$3,$A$1:$Y$1,0)),""),9,2)))),""))</f>
        <v/>
      </c>
      <c r="AH913" s="22">
        <f>IF(AE913="",0,1)</f>
        <v/>
      </c>
    </row>
    <row r="914">
      <c r="Z914" s="28" t="n"/>
      <c r="AA914" s="23" t="n"/>
      <c r="AB914" s="23" t="n"/>
      <c r="AC914" s="31" t="n"/>
      <c r="AD914" s="28" t="n"/>
      <c r="AE914" s="22">
        <f>IF(COUNTA($A914:$Y914)=0,"",IF(IFERROR(IF(TRIM(IFERROR(INDEX($A914:$Y914,MATCH(Lists!$J$4,$A$1:$Y$1,0)),"")&amp;"")="0","",TRIM(IFERROR(INDEX($A914:$Y914,MATCH(Lists!$J$4,$A$1:$Y$1,0)),"")&amp;"")),"")&lt;&gt;"",LOWER(IFERROR(IF(TRIM(IFERROR(INDEX($A914:$Y914,MATCH(Lists!$J$4,$A$1:$Y$1,0)),"")&amp;"")="0","",TRIM(IFERROR(INDEX($A914:$Y914,MATCH(Lists!$J$4,$A$1:$Y$1,0)),"")&amp;"")),"")),IF(IFERROR(IF(TRIM(IFERROR(INDEX($A914:$Y914,MATCH(Lists!$J$5,$A$1:$Y$1,0)),"")&amp;"")="0","",TRIM(IFERROR(INDEX($A914:$Y914,MATCH(Lists!$J$5,$A$1:$Y$1,0)),"")&amp;"")),"")&lt;&gt;"",IFERROR(IF(TRIM(IFERROR(INDEX($A914:$Y914,MATCH(Lists!$J$5,$A$1:$Y$1,0)),"")&amp;"")="0","",TRIM(IFERROR(INDEX($A914:$Y914,MATCH(Lists!$J$5,$A$1:$Y$1,0)),"")&amp;"")),""),"(unknown)")))</f>
        <v/>
      </c>
      <c r="AF914" s="22">
        <f>IF(AE914="","",IF(IFERROR(IF(TRIM(IFERROR(INDEX($A914:$Y914,MATCH(Lists!$J$6,$A$1:$Y$1,0)),"")&amp;"")="0","",TRIM(IFERROR(INDEX($A914:$Y914,MATCH(Lists!$J$6,$A$1:$Y$1,0)),"")&amp;"")),"")=Lists!$J$7,1,0))</f>
        <v/>
      </c>
      <c r="AG914" s="30">
        <f>IF(AE914="","",IFERROR(IF(ISNUMBER(IFERROR(INDEX($A914:$Y914,MATCH(Lists!$J$3,$A$1:$Y$1,0)),"")),INT(IFERROR(INDEX($A914:$Y914,MATCH(Lists!$J$3,$A$1:$Y$1,0)),"")),DATE(VALUE(LEFT(IFERROR(INDEX($A914:$Y914,MATCH(Lists!$J$3,$A$1:$Y$1,0)),""),4)),VALUE(MID(IFERROR(INDEX($A914:$Y914,MATCH(Lists!$J$3,$A$1:$Y$1,0)),""),6,2)),VALUE(MID(IFERROR(INDEX($A914:$Y914,MATCH(Lists!$J$3,$A$1:$Y$1,0)),""),9,2)))),""))</f>
        <v/>
      </c>
      <c r="AH914" s="22">
        <f>IF(AE914="",0,1)</f>
        <v/>
      </c>
    </row>
    <row r="915">
      <c r="Z915" s="28" t="n"/>
      <c r="AA915" s="23" t="n"/>
      <c r="AB915" s="23" t="n"/>
      <c r="AC915" s="31" t="n"/>
      <c r="AD915" s="28" t="n"/>
      <c r="AE915" s="22">
        <f>IF(COUNTA($A915:$Y915)=0,"",IF(IFERROR(IF(TRIM(IFERROR(INDEX($A915:$Y915,MATCH(Lists!$J$4,$A$1:$Y$1,0)),"")&amp;"")="0","",TRIM(IFERROR(INDEX($A915:$Y915,MATCH(Lists!$J$4,$A$1:$Y$1,0)),"")&amp;"")),"")&lt;&gt;"",LOWER(IFERROR(IF(TRIM(IFERROR(INDEX($A915:$Y915,MATCH(Lists!$J$4,$A$1:$Y$1,0)),"")&amp;"")="0","",TRIM(IFERROR(INDEX($A915:$Y915,MATCH(Lists!$J$4,$A$1:$Y$1,0)),"")&amp;"")),"")),IF(IFERROR(IF(TRIM(IFERROR(INDEX($A915:$Y915,MATCH(Lists!$J$5,$A$1:$Y$1,0)),"")&amp;"")="0","",TRIM(IFERROR(INDEX($A915:$Y915,MATCH(Lists!$J$5,$A$1:$Y$1,0)),"")&amp;"")),"")&lt;&gt;"",IFERROR(IF(TRIM(IFERROR(INDEX($A915:$Y915,MATCH(Lists!$J$5,$A$1:$Y$1,0)),"")&amp;"")="0","",TRIM(IFERROR(INDEX($A915:$Y915,MATCH(Lists!$J$5,$A$1:$Y$1,0)),"")&amp;"")),""),"(unknown)")))</f>
        <v/>
      </c>
      <c r="AF915" s="22">
        <f>IF(AE915="","",IF(IFERROR(IF(TRIM(IFERROR(INDEX($A915:$Y915,MATCH(Lists!$J$6,$A$1:$Y$1,0)),"")&amp;"")="0","",TRIM(IFERROR(INDEX($A915:$Y915,MATCH(Lists!$J$6,$A$1:$Y$1,0)),"")&amp;"")),"")=Lists!$J$7,1,0))</f>
        <v/>
      </c>
      <c r="AG915" s="30">
        <f>IF(AE915="","",IFERROR(IF(ISNUMBER(IFERROR(INDEX($A915:$Y915,MATCH(Lists!$J$3,$A$1:$Y$1,0)),"")),INT(IFERROR(INDEX($A915:$Y915,MATCH(Lists!$J$3,$A$1:$Y$1,0)),"")),DATE(VALUE(LEFT(IFERROR(INDEX($A915:$Y915,MATCH(Lists!$J$3,$A$1:$Y$1,0)),""),4)),VALUE(MID(IFERROR(INDEX($A915:$Y915,MATCH(Lists!$J$3,$A$1:$Y$1,0)),""),6,2)),VALUE(MID(IFERROR(INDEX($A915:$Y915,MATCH(Lists!$J$3,$A$1:$Y$1,0)),""),9,2)))),""))</f>
        <v/>
      </c>
      <c r="AH915" s="22">
        <f>IF(AE915="",0,1)</f>
        <v/>
      </c>
    </row>
    <row r="916">
      <c r="Z916" s="28" t="n"/>
      <c r="AA916" s="23" t="n"/>
      <c r="AB916" s="23" t="n"/>
      <c r="AC916" s="31" t="n"/>
      <c r="AD916" s="28" t="n"/>
      <c r="AE916" s="22">
        <f>IF(COUNTA($A916:$Y916)=0,"",IF(IFERROR(IF(TRIM(IFERROR(INDEX($A916:$Y916,MATCH(Lists!$J$4,$A$1:$Y$1,0)),"")&amp;"")="0","",TRIM(IFERROR(INDEX($A916:$Y916,MATCH(Lists!$J$4,$A$1:$Y$1,0)),"")&amp;"")),"")&lt;&gt;"",LOWER(IFERROR(IF(TRIM(IFERROR(INDEX($A916:$Y916,MATCH(Lists!$J$4,$A$1:$Y$1,0)),"")&amp;"")="0","",TRIM(IFERROR(INDEX($A916:$Y916,MATCH(Lists!$J$4,$A$1:$Y$1,0)),"")&amp;"")),"")),IF(IFERROR(IF(TRIM(IFERROR(INDEX($A916:$Y916,MATCH(Lists!$J$5,$A$1:$Y$1,0)),"")&amp;"")="0","",TRIM(IFERROR(INDEX($A916:$Y916,MATCH(Lists!$J$5,$A$1:$Y$1,0)),"")&amp;"")),"")&lt;&gt;"",IFERROR(IF(TRIM(IFERROR(INDEX($A916:$Y916,MATCH(Lists!$J$5,$A$1:$Y$1,0)),"")&amp;"")="0","",TRIM(IFERROR(INDEX($A916:$Y916,MATCH(Lists!$J$5,$A$1:$Y$1,0)),"")&amp;"")),""),"(unknown)")))</f>
        <v/>
      </c>
      <c r="AF916" s="22">
        <f>IF(AE916="","",IF(IFERROR(IF(TRIM(IFERROR(INDEX($A916:$Y916,MATCH(Lists!$J$6,$A$1:$Y$1,0)),"")&amp;"")="0","",TRIM(IFERROR(INDEX($A916:$Y916,MATCH(Lists!$J$6,$A$1:$Y$1,0)),"")&amp;"")),"")=Lists!$J$7,1,0))</f>
        <v/>
      </c>
      <c r="AG916" s="30">
        <f>IF(AE916="","",IFERROR(IF(ISNUMBER(IFERROR(INDEX($A916:$Y916,MATCH(Lists!$J$3,$A$1:$Y$1,0)),"")),INT(IFERROR(INDEX($A916:$Y916,MATCH(Lists!$J$3,$A$1:$Y$1,0)),"")),DATE(VALUE(LEFT(IFERROR(INDEX($A916:$Y916,MATCH(Lists!$J$3,$A$1:$Y$1,0)),""),4)),VALUE(MID(IFERROR(INDEX($A916:$Y916,MATCH(Lists!$J$3,$A$1:$Y$1,0)),""),6,2)),VALUE(MID(IFERROR(INDEX($A916:$Y916,MATCH(Lists!$J$3,$A$1:$Y$1,0)),""),9,2)))),""))</f>
        <v/>
      </c>
      <c r="AH916" s="22">
        <f>IF(AE916="",0,1)</f>
        <v/>
      </c>
    </row>
    <row r="917">
      <c r="Z917" s="28" t="n"/>
      <c r="AA917" s="23" t="n"/>
      <c r="AB917" s="23" t="n"/>
      <c r="AC917" s="31" t="n"/>
      <c r="AD917" s="28" t="n"/>
      <c r="AE917" s="22">
        <f>IF(COUNTA($A917:$Y917)=0,"",IF(IFERROR(IF(TRIM(IFERROR(INDEX($A917:$Y917,MATCH(Lists!$J$4,$A$1:$Y$1,0)),"")&amp;"")="0","",TRIM(IFERROR(INDEX($A917:$Y917,MATCH(Lists!$J$4,$A$1:$Y$1,0)),"")&amp;"")),"")&lt;&gt;"",LOWER(IFERROR(IF(TRIM(IFERROR(INDEX($A917:$Y917,MATCH(Lists!$J$4,$A$1:$Y$1,0)),"")&amp;"")="0","",TRIM(IFERROR(INDEX($A917:$Y917,MATCH(Lists!$J$4,$A$1:$Y$1,0)),"")&amp;"")),"")),IF(IFERROR(IF(TRIM(IFERROR(INDEX($A917:$Y917,MATCH(Lists!$J$5,$A$1:$Y$1,0)),"")&amp;"")="0","",TRIM(IFERROR(INDEX($A917:$Y917,MATCH(Lists!$J$5,$A$1:$Y$1,0)),"")&amp;"")),"")&lt;&gt;"",IFERROR(IF(TRIM(IFERROR(INDEX($A917:$Y917,MATCH(Lists!$J$5,$A$1:$Y$1,0)),"")&amp;"")="0","",TRIM(IFERROR(INDEX($A917:$Y917,MATCH(Lists!$J$5,$A$1:$Y$1,0)),"")&amp;"")),""),"(unknown)")))</f>
        <v/>
      </c>
      <c r="AF917" s="22">
        <f>IF(AE917="","",IF(IFERROR(IF(TRIM(IFERROR(INDEX($A917:$Y917,MATCH(Lists!$J$6,$A$1:$Y$1,0)),"")&amp;"")="0","",TRIM(IFERROR(INDEX($A917:$Y917,MATCH(Lists!$J$6,$A$1:$Y$1,0)),"")&amp;"")),"")=Lists!$J$7,1,0))</f>
        <v/>
      </c>
      <c r="AG917" s="30">
        <f>IF(AE917="","",IFERROR(IF(ISNUMBER(IFERROR(INDEX($A917:$Y917,MATCH(Lists!$J$3,$A$1:$Y$1,0)),"")),INT(IFERROR(INDEX($A917:$Y917,MATCH(Lists!$J$3,$A$1:$Y$1,0)),"")),DATE(VALUE(LEFT(IFERROR(INDEX($A917:$Y917,MATCH(Lists!$J$3,$A$1:$Y$1,0)),""),4)),VALUE(MID(IFERROR(INDEX($A917:$Y917,MATCH(Lists!$J$3,$A$1:$Y$1,0)),""),6,2)),VALUE(MID(IFERROR(INDEX($A917:$Y917,MATCH(Lists!$J$3,$A$1:$Y$1,0)),""),9,2)))),""))</f>
        <v/>
      </c>
      <c r="AH917" s="22">
        <f>IF(AE917="",0,1)</f>
        <v/>
      </c>
    </row>
    <row r="918">
      <c r="Z918" s="28" t="n"/>
      <c r="AA918" s="23" t="n"/>
      <c r="AB918" s="23" t="n"/>
      <c r="AC918" s="31" t="n"/>
      <c r="AD918" s="28" t="n"/>
      <c r="AE918" s="22">
        <f>IF(COUNTA($A918:$Y918)=0,"",IF(IFERROR(IF(TRIM(IFERROR(INDEX($A918:$Y918,MATCH(Lists!$J$4,$A$1:$Y$1,0)),"")&amp;"")="0","",TRIM(IFERROR(INDEX($A918:$Y918,MATCH(Lists!$J$4,$A$1:$Y$1,0)),"")&amp;"")),"")&lt;&gt;"",LOWER(IFERROR(IF(TRIM(IFERROR(INDEX($A918:$Y918,MATCH(Lists!$J$4,$A$1:$Y$1,0)),"")&amp;"")="0","",TRIM(IFERROR(INDEX($A918:$Y918,MATCH(Lists!$J$4,$A$1:$Y$1,0)),"")&amp;"")),"")),IF(IFERROR(IF(TRIM(IFERROR(INDEX($A918:$Y918,MATCH(Lists!$J$5,$A$1:$Y$1,0)),"")&amp;"")="0","",TRIM(IFERROR(INDEX($A918:$Y918,MATCH(Lists!$J$5,$A$1:$Y$1,0)),"")&amp;"")),"")&lt;&gt;"",IFERROR(IF(TRIM(IFERROR(INDEX($A918:$Y918,MATCH(Lists!$J$5,$A$1:$Y$1,0)),"")&amp;"")="0","",TRIM(IFERROR(INDEX($A918:$Y918,MATCH(Lists!$J$5,$A$1:$Y$1,0)),"")&amp;"")),""),"(unknown)")))</f>
        <v/>
      </c>
      <c r="AF918" s="22">
        <f>IF(AE918="","",IF(IFERROR(IF(TRIM(IFERROR(INDEX($A918:$Y918,MATCH(Lists!$J$6,$A$1:$Y$1,0)),"")&amp;"")="0","",TRIM(IFERROR(INDEX($A918:$Y918,MATCH(Lists!$J$6,$A$1:$Y$1,0)),"")&amp;"")),"")=Lists!$J$7,1,0))</f>
        <v/>
      </c>
      <c r="AG918" s="30">
        <f>IF(AE918="","",IFERROR(IF(ISNUMBER(IFERROR(INDEX($A918:$Y918,MATCH(Lists!$J$3,$A$1:$Y$1,0)),"")),INT(IFERROR(INDEX($A918:$Y918,MATCH(Lists!$J$3,$A$1:$Y$1,0)),"")),DATE(VALUE(LEFT(IFERROR(INDEX($A918:$Y918,MATCH(Lists!$J$3,$A$1:$Y$1,0)),""),4)),VALUE(MID(IFERROR(INDEX($A918:$Y918,MATCH(Lists!$J$3,$A$1:$Y$1,0)),""),6,2)),VALUE(MID(IFERROR(INDEX($A918:$Y918,MATCH(Lists!$J$3,$A$1:$Y$1,0)),""),9,2)))),""))</f>
        <v/>
      </c>
      <c r="AH918" s="22">
        <f>IF(AE918="",0,1)</f>
        <v/>
      </c>
    </row>
    <row r="919">
      <c r="Z919" s="28" t="n"/>
      <c r="AA919" s="23" t="n"/>
      <c r="AB919" s="23" t="n"/>
      <c r="AC919" s="31" t="n"/>
      <c r="AD919" s="28" t="n"/>
      <c r="AE919" s="22">
        <f>IF(COUNTA($A919:$Y919)=0,"",IF(IFERROR(IF(TRIM(IFERROR(INDEX($A919:$Y919,MATCH(Lists!$J$4,$A$1:$Y$1,0)),"")&amp;"")="0","",TRIM(IFERROR(INDEX($A919:$Y919,MATCH(Lists!$J$4,$A$1:$Y$1,0)),"")&amp;"")),"")&lt;&gt;"",LOWER(IFERROR(IF(TRIM(IFERROR(INDEX($A919:$Y919,MATCH(Lists!$J$4,$A$1:$Y$1,0)),"")&amp;"")="0","",TRIM(IFERROR(INDEX($A919:$Y919,MATCH(Lists!$J$4,$A$1:$Y$1,0)),"")&amp;"")),"")),IF(IFERROR(IF(TRIM(IFERROR(INDEX($A919:$Y919,MATCH(Lists!$J$5,$A$1:$Y$1,0)),"")&amp;"")="0","",TRIM(IFERROR(INDEX($A919:$Y919,MATCH(Lists!$J$5,$A$1:$Y$1,0)),"")&amp;"")),"")&lt;&gt;"",IFERROR(IF(TRIM(IFERROR(INDEX($A919:$Y919,MATCH(Lists!$J$5,$A$1:$Y$1,0)),"")&amp;"")="0","",TRIM(IFERROR(INDEX($A919:$Y919,MATCH(Lists!$J$5,$A$1:$Y$1,0)),"")&amp;"")),""),"(unknown)")))</f>
        <v/>
      </c>
      <c r="AF919" s="22">
        <f>IF(AE919="","",IF(IFERROR(IF(TRIM(IFERROR(INDEX($A919:$Y919,MATCH(Lists!$J$6,$A$1:$Y$1,0)),"")&amp;"")="0","",TRIM(IFERROR(INDEX($A919:$Y919,MATCH(Lists!$J$6,$A$1:$Y$1,0)),"")&amp;"")),"")=Lists!$J$7,1,0))</f>
        <v/>
      </c>
      <c r="AG919" s="30">
        <f>IF(AE919="","",IFERROR(IF(ISNUMBER(IFERROR(INDEX($A919:$Y919,MATCH(Lists!$J$3,$A$1:$Y$1,0)),"")),INT(IFERROR(INDEX($A919:$Y919,MATCH(Lists!$J$3,$A$1:$Y$1,0)),"")),DATE(VALUE(LEFT(IFERROR(INDEX($A919:$Y919,MATCH(Lists!$J$3,$A$1:$Y$1,0)),""),4)),VALUE(MID(IFERROR(INDEX($A919:$Y919,MATCH(Lists!$J$3,$A$1:$Y$1,0)),""),6,2)),VALUE(MID(IFERROR(INDEX($A919:$Y919,MATCH(Lists!$J$3,$A$1:$Y$1,0)),""),9,2)))),""))</f>
        <v/>
      </c>
      <c r="AH919" s="22">
        <f>IF(AE919="",0,1)</f>
        <v/>
      </c>
    </row>
    <row r="920">
      <c r="Z920" s="28" t="n"/>
      <c r="AA920" s="23" t="n"/>
      <c r="AB920" s="23" t="n"/>
      <c r="AC920" s="31" t="n"/>
      <c r="AD920" s="28" t="n"/>
      <c r="AE920" s="22">
        <f>IF(COUNTA($A920:$Y920)=0,"",IF(IFERROR(IF(TRIM(IFERROR(INDEX($A920:$Y920,MATCH(Lists!$J$4,$A$1:$Y$1,0)),"")&amp;"")="0","",TRIM(IFERROR(INDEX($A920:$Y920,MATCH(Lists!$J$4,$A$1:$Y$1,0)),"")&amp;"")),"")&lt;&gt;"",LOWER(IFERROR(IF(TRIM(IFERROR(INDEX($A920:$Y920,MATCH(Lists!$J$4,$A$1:$Y$1,0)),"")&amp;"")="0","",TRIM(IFERROR(INDEX($A920:$Y920,MATCH(Lists!$J$4,$A$1:$Y$1,0)),"")&amp;"")),"")),IF(IFERROR(IF(TRIM(IFERROR(INDEX($A920:$Y920,MATCH(Lists!$J$5,$A$1:$Y$1,0)),"")&amp;"")="0","",TRIM(IFERROR(INDEX($A920:$Y920,MATCH(Lists!$J$5,$A$1:$Y$1,0)),"")&amp;"")),"")&lt;&gt;"",IFERROR(IF(TRIM(IFERROR(INDEX($A920:$Y920,MATCH(Lists!$J$5,$A$1:$Y$1,0)),"")&amp;"")="0","",TRIM(IFERROR(INDEX($A920:$Y920,MATCH(Lists!$J$5,$A$1:$Y$1,0)),"")&amp;"")),""),"(unknown)")))</f>
        <v/>
      </c>
      <c r="AF920" s="22">
        <f>IF(AE920="","",IF(IFERROR(IF(TRIM(IFERROR(INDEX($A920:$Y920,MATCH(Lists!$J$6,$A$1:$Y$1,0)),"")&amp;"")="0","",TRIM(IFERROR(INDEX($A920:$Y920,MATCH(Lists!$J$6,$A$1:$Y$1,0)),"")&amp;"")),"")=Lists!$J$7,1,0))</f>
        <v/>
      </c>
      <c r="AG920" s="30">
        <f>IF(AE920="","",IFERROR(IF(ISNUMBER(IFERROR(INDEX($A920:$Y920,MATCH(Lists!$J$3,$A$1:$Y$1,0)),"")),INT(IFERROR(INDEX($A920:$Y920,MATCH(Lists!$J$3,$A$1:$Y$1,0)),"")),DATE(VALUE(LEFT(IFERROR(INDEX($A920:$Y920,MATCH(Lists!$J$3,$A$1:$Y$1,0)),""),4)),VALUE(MID(IFERROR(INDEX($A920:$Y920,MATCH(Lists!$J$3,$A$1:$Y$1,0)),""),6,2)),VALUE(MID(IFERROR(INDEX($A920:$Y920,MATCH(Lists!$J$3,$A$1:$Y$1,0)),""),9,2)))),""))</f>
        <v/>
      </c>
      <c r="AH920" s="22">
        <f>IF(AE920="",0,1)</f>
        <v/>
      </c>
    </row>
    <row r="921">
      <c r="Z921" s="28" t="n"/>
      <c r="AA921" s="23" t="n"/>
      <c r="AB921" s="23" t="n"/>
      <c r="AC921" s="31" t="n"/>
      <c r="AD921" s="28" t="n"/>
      <c r="AE921" s="22">
        <f>IF(COUNTA($A921:$Y921)=0,"",IF(IFERROR(IF(TRIM(IFERROR(INDEX($A921:$Y921,MATCH(Lists!$J$4,$A$1:$Y$1,0)),"")&amp;"")="0","",TRIM(IFERROR(INDEX($A921:$Y921,MATCH(Lists!$J$4,$A$1:$Y$1,0)),"")&amp;"")),"")&lt;&gt;"",LOWER(IFERROR(IF(TRIM(IFERROR(INDEX($A921:$Y921,MATCH(Lists!$J$4,$A$1:$Y$1,0)),"")&amp;"")="0","",TRIM(IFERROR(INDEX($A921:$Y921,MATCH(Lists!$J$4,$A$1:$Y$1,0)),"")&amp;"")),"")),IF(IFERROR(IF(TRIM(IFERROR(INDEX($A921:$Y921,MATCH(Lists!$J$5,$A$1:$Y$1,0)),"")&amp;"")="0","",TRIM(IFERROR(INDEX($A921:$Y921,MATCH(Lists!$J$5,$A$1:$Y$1,0)),"")&amp;"")),"")&lt;&gt;"",IFERROR(IF(TRIM(IFERROR(INDEX($A921:$Y921,MATCH(Lists!$J$5,$A$1:$Y$1,0)),"")&amp;"")="0","",TRIM(IFERROR(INDEX($A921:$Y921,MATCH(Lists!$J$5,$A$1:$Y$1,0)),"")&amp;"")),""),"(unknown)")))</f>
        <v/>
      </c>
      <c r="AF921" s="22">
        <f>IF(AE921="","",IF(IFERROR(IF(TRIM(IFERROR(INDEX($A921:$Y921,MATCH(Lists!$J$6,$A$1:$Y$1,0)),"")&amp;"")="0","",TRIM(IFERROR(INDEX($A921:$Y921,MATCH(Lists!$J$6,$A$1:$Y$1,0)),"")&amp;"")),"")=Lists!$J$7,1,0))</f>
        <v/>
      </c>
      <c r="AG921" s="30">
        <f>IF(AE921="","",IFERROR(IF(ISNUMBER(IFERROR(INDEX($A921:$Y921,MATCH(Lists!$J$3,$A$1:$Y$1,0)),"")),INT(IFERROR(INDEX($A921:$Y921,MATCH(Lists!$J$3,$A$1:$Y$1,0)),"")),DATE(VALUE(LEFT(IFERROR(INDEX($A921:$Y921,MATCH(Lists!$J$3,$A$1:$Y$1,0)),""),4)),VALUE(MID(IFERROR(INDEX($A921:$Y921,MATCH(Lists!$J$3,$A$1:$Y$1,0)),""),6,2)),VALUE(MID(IFERROR(INDEX($A921:$Y921,MATCH(Lists!$J$3,$A$1:$Y$1,0)),""),9,2)))),""))</f>
        <v/>
      </c>
      <c r="AH921" s="22">
        <f>IF(AE921="",0,1)</f>
        <v/>
      </c>
    </row>
    <row r="922">
      <c r="Z922" s="28" t="n"/>
      <c r="AA922" s="23" t="n"/>
      <c r="AB922" s="23" t="n"/>
      <c r="AC922" s="31" t="n"/>
      <c r="AD922" s="28" t="n"/>
      <c r="AE922" s="22">
        <f>IF(COUNTA($A922:$Y922)=0,"",IF(IFERROR(IF(TRIM(IFERROR(INDEX($A922:$Y922,MATCH(Lists!$J$4,$A$1:$Y$1,0)),"")&amp;"")="0","",TRIM(IFERROR(INDEX($A922:$Y922,MATCH(Lists!$J$4,$A$1:$Y$1,0)),"")&amp;"")),"")&lt;&gt;"",LOWER(IFERROR(IF(TRIM(IFERROR(INDEX($A922:$Y922,MATCH(Lists!$J$4,$A$1:$Y$1,0)),"")&amp;"")="0","",TRIM(IFERROR(INDEX($A922:$Y922,MATCH(Lists!$J$4,$A$1:$Y$1,0)),"")&amp;"")),"")),IF(IFERROR(IF(TRIM(IFERROR(INDEX($A922:$Y922,MATCH(Lists!$J$5,$A$1:$Y$1,0)),"")&amp;"")="0","",TRIM(IFERROR(INDEX($A922:$Y922,MATCH(Lists!$J$5,$A$1:$Y$1,0)),"")&amp;"")),"")&lt;&gt;"",IFERROR(IF(TRIM(IFERROR(INDEX($A922:$Y922,MATCH(Lists!$J$5,$A$1:$Y$1,0)),"")&amp;"")="0","",TRIM(IFERROR(INDEX($A922:$Y922,MATCH(Lists!$J$5,$A$1:$Y$1,0)),"")&amp;"")),""),"(unknown)")))</f>
        <v/>
      </c>
      <c r="AF922" s="22">
        <f>IF(AE922="","",IF(IFERROR(IF(TRIM(IFERROR(INDEX($A922:$Y922,MATCH(Lists!$J$6,$A$1:$Y$1,0)),"")&amp;"")="0","",TRIM(IFERROR(INDEX($A922:$Y922,MATCH(Lists!$J$6,$A$1:$Y$1,0)),"")&amp;"")),"")=Lists!$J$7,1,0))</f>
        <v/>
      </c>
      <c r="AG922" s="30">
        <f>IF(AE922="","",IFERROR(IF(ISNUMBER(IFERROR(INDEX($A922:$Y922,MATCH(Lists!$J$3,$A$1:$Y$1,0)),"")),INT(IFERROR(INDEX($A922:$Y922,MATCH(Lists!$J$3,$A$1:$Y$1,0)),"")),DATE(VALUE(LEFT(IFERROR(INDEX($A922:$Y922,MATCH(Lists!$J$3,$A$1:$Y$1,0)),""),4)),VALUE(MID(IFERROR(INDEX($A922:$Y922,MATCH(Lists!$J$3,$A$1:$Y$1,0)),""),6,2)),VALUE(MID(IFERROR(INDEX($A922:$Y922,MATCH(Lists!$J$3,$A$1:$Y$1,0)),""),9,2)))),""))</f>
        <v/>
      </c>
      <c r="AH922" s="22">
        <f>IF(AE922="",0,1)</f>
        <v/>
      </c>
    </row>
    <row r="923">
      <c r="Z923" s="28" t="n"/>
      <c r="AA923" s="23" t="n"/>
      <c r="AB923" s="23" t="n"/>
      <c r="AC923" s="31" t="n"/>
      <c r="AD923" s="28" t="n"/>
      <c r="AE923" s="22">
        <f>IF(COUNTA($A923:$Y923)=0,"",IF(IFERROR(IF(TRIM(IFERROR(INDEX($A923:$Y923,MATCH(Lists!$J$4,$A$1:$Y$1,0)),"")&amp;"")="0","",TRIM(IFERROR(INDEX($A923:$Y923,MATCH(Lists!$J$4,$A$1:$Y$1,0)),"")&amp;"")),"")&lt;&gt;"",LOWER(IFERROR(IF(TRIM(IFERROR(INDEX($A923:$Y923,MATCH(Lists!$J$4,$A$1:$Y$1,0)),"")&amp;"")="0","",TRIM(IFERROR(INDEX($A923:$Y923,MATCH(Lists!$J$4,$A$1:$Y$1,0)),"")&amp;"")),"")),IF(IFERROR(IF(TRIM(IFERROR(INDEX($A923:$Y923,MATCH(Lists!$J$5,$A$1:$Y$1,0)),"")&amp;"")="0","",TRIM(IFERROR(INDEX($A923:$Y923,MATCH(Lists!$J$5,$A$1:$Y$1,0)),"")&amp;"")),"")&lt;&gt;"",IFERROR(IF(TRIM(IFERROR(INDEX($A923:$Y923,MATCH(Lists!$J$5,$A$1:$Y$1,0)),"")&amp;"")="0","",TRIM(IFERROR(INDEX($A923:$Y923,MATCH(Lists!$J$5,$A$1:$Y$1,0)),"")&amp;"")),""),"(unknown)")))</f>
        <v/>
      </c>
      <c r="AF923" s="22">
        <f>IF(AE923="","",IF(IFERROR(IF(TRIM(IFERROR(INDEX($A923:$Y923,MATCH(Lists!$J$6,$A$1:$Y$1,0)),"")&amp;"")="0","",TRIM(IFERROR(INDEX($A923:$Y923,MATCH(Lists!$J$6,$A$1:$Y$1,0)),"")&amp;"")),"")=Lists!$J$7,1,0))</f>
        <v/>
      </c>
      <c r="AG923" s="30">
        <f>IF(AE923="","",IFERROR(IF(ISNUMBER(IFERROR(INDEX($A923:$Y923,MATCH(Lists!$J$3,$A$1:$Y$1,0)),"")),INT(IFERROR(INDEX($A923:$Y923,MATCH(Lists!$J$3,$A$1:$Y$1,0)),"")),DATE(VALUE(LEFT(IFERROR(INDEX($A923:$Y923,MATCH(Lists!$J$3,$A$1:$Y$1,0)),""),4)),VALUE(MID(IFERROR(INDEX($A923:$Y923,MATCH(Lists!$J$3,$A$1:$Y$1,0)),""),6,2)),VALUE(MID(IFERROR(INDEX($A923:$Y923,MATCH(Lists!$J$3,$A$1:$Y$1,0)),""),9,2)))),""))</f>
        <v/>
      </c>
      <c r="AH923" s="22">
        <f>IF(AE923="",0,1)</f>
        <v/>
      </c>
    </row>
    <row r="924">
      <c r="Z924" s="28" t="n"/>
      <c r="AA924" s="23" t="n"/>
      <c r="AB924" s="23" t="n"/>
      <c r="AC924" s="31" t="n"/>
      <c r="AD924" s="28" t="n"/>
      <c r="AE924" s="22">
        <f>IF(COUNTA($A924:$Y924)=0,"",IF(IFERROR(IF(TRIM(IFERROR(INDEX($A924:$Y924,MATCH(Lists!$J$4,$A$1:$Y$1,0)),"")&amp;"")="0","",TRIM(IFERROR(INDEX($A924:$Y924,MATCH(Lists!$J$4,$A$1:$Y$1,0)),"")&amp;"")),"")&lt;&gt;"",LOWER(IFERROR(IF(TRIM(IFERROR(INDEX($A924:$Y924,MATCH(Lists!$J$4,$A$1:$Y$1,0)),"")&amp;"")="0","",TRIM(IFERROR(INDEX($A924:$Y924,MATCH(Lists!$J$4,$A$1:$Y$1,0)),"")&amp;"")),"")),IF(IFERROR(IF(TRIM(IFERROR(INDEX($A924:$Y924,MATCH(Lists!$J$5,$A$1:$Y$1,0)),"")&amp;"")="0","",TRIM(IFERROR(INDEX($A924:$Y924,MATCH(Lists!$J$5,$A$1:$Y$1,0)),"")&amp;"")),"")&lt;&gt;"",IFERROR(IF(TRIM(IFERROR(INDEX($A924:$Y924,MATCH(Lists!$J$5,$A$1:$Y$1,0)),"")&amp;"")="0","",TRIM(IFERROR(INDEX($A924:$Y924,MATCH(Lists!$J$5,$A$1:$Y$1,0)),"")&amp;"")),""),"(unknown)")))</f>
        <v/>
      </c>
      <c r="AF924" s="22">
        <f>IF(AE924="","",IF(IFERROR(IF(TRIM(IFERROR(INDEX($A924:$Y924,MATCH(Lists!$J$6,$A$1:$Y$1,0)),"")&amp;"")="0","",TRIM(IFERROR(INDEX($A924:$Y924,MATCH(Lists!$J$6,$A$1:$Y$1,0)),"")&amp;"")),"")=Lists!$J$7,1,0))</f>
        <v/>
      </c>
      <c r="AG924" s="30">
        <f>IF(AE924="","",IFERROR(IF(ISNUMBER(IFERROR(INDEX($A924:$Y924,MATCH(Lists!$J$3,$A$1:$Y$1,0)),"")),INT(IFERROR(INDEX($A924:$Y924,MATCH(Lists!$J$3,$A$1:$Y$1,0)),"")),DATE(VALUE(LEFT(IFERROR(INDEX($A924:$Y924,MATCH(Lists!$J$3,$A$1:$Y$1,0)),""),4)),VALUE(MID(IFERROR(INDEX($A924:$Y924,MATCH(Lists!$J$3,$A$1:$Y$1,0)),""),6,2)),VALUE(MID(IFERROR(INDEX($A924:$Y924,MATCH(Lists!$J$3,$A$1:$Y$1,0)),""),9,2)))),""))</f>
        <v/>
      </c>
      <c r="AH924" s="22">
        <f>IF(AE924="",0,1)</f>
        <v/>
      </c>
    </row>
    <row r="925">
      <c r="Z925" s="28" t="n"/>
      <c r="AA925" s="23" t="n"/>
      <c r="AB925" s="23" t="n"/>
      <c r="AC925" s="31" t="n"/>
      <c r="AD925" s="28" t="n"/>
      <c r="AE925" s="22">
        <f>IF(COUNTA($A925:$Y925)=0,"",IF(IFERROR(IF(TRIM(IFERROR(INDEX($A925:$Y925,MATCH(Lists!$J$4,$A$1:$Y$1,0)),"")&amp;"")="0","",TRIM(IFERROR(INDEX($A925:$Y925,MATCH(Lists!$J$4,$A$1:$Y$1,0)),"")&amp;"")),"")&lt;&gt;"",LOWER(IFERROR(IF(TRIM(IFERROR(INDEX($A925:$Y925,MATCH(Lists!$J$4,$A$1:$Y$1,0)),"")&amp;"")="0","",TRIM(IFERROR(INDEX($A925:$Y925,MATCH(Lists!$J$4,$A$1:$Y$1,0)),"")&amp;"")),"")),IF(IFERROR(IF(TRIM(IFERROR(INDEX($A925:$Y925,MATCH(Lists!$J$5,$A$1:$Y$1,0)),"")&amp;"")="0","",TRIM(IFERROR(INDEX($A925:$Y925,MATCH(Lists!$J$5,$A$1:$Y$1,0)),"")&amp;"")),"")&lt;&gt;"",IFERROR(IF(TRIM(IFERROR(INDEX($A925:$Y925,MATCH(Lists!$J$5,$A$1:$Y$1,0)),"")&amp;"")="0","",TRIM(IFERROR(INDEX($A925:$Y925,MATCH(Lists!$J$5,$A$1:$Y$1,0)),"")&amp;"")),""),"(unknown)")))</f>
        <v/>
      </c>
      <c r="AF925" s="22">
        <f>IF(AE925="","",IF(IFERROR(IF(TRIM(IFERROR(INDEX($A925:$Y925,MATCH(Lists!$J$6,$A$1:$Y$1,0)),"")&amp;"")="0","",TRIM(IFERROR(INDEX($A925:$Y925,MATCH(Lists!$J$6,$A$1:$Y$1,0)),"")&amp;"")),"")=Lists!$J$7,1,0))</f>
        <v/>
      </c>
      <c r="AG925" s="30">
        <f>IF(AE925="","",IFERROR(IF(ISNUMBER(IFERROR(INDEX($A925:$Y925,MATCH(Lists!$J$3,$A$1:$Y$1,0)),"")),INT(IFERROR(INDEX($A925:$Y925,MATCH(Lists!$J$3,$A$1:$Y$1,0)),"")),DATE(VALUE(LEFT(IFERROR(INDEX($A925:$Y925,MATCH(Lists!$J$3,$A$1:$Y$1,0)),""),4)),VALUE(MID(IFERROR(INDEX($A925:$Y925,MATCH(Lists!$J$3,$A$1:$Y$1,0)),""),6,2)),VALUE(MID(IFERROR(INDEX($A925:$Y925,MATCH(Lists!$J$3,$A$1:$Y$1,0)),""),9,2)))),""))</f>
        <v/>
      </c>
      <c r="AH925" s="22">
        <f>IF(AE925="",0,1)</f>
        <v/>
      </c>
    </row>
    <row r="926">
      <c r="Z926" s="28" t="n"/>
      <c r="AA926" s="23" t="n"/>
      <c r="AB926" s="23" t="n"/>
      <c r="AC926" s="31" t="n"/>
      <c r="AD926" s="28" t="n"/>
      <c r="AE926" s="22">
        <f>IF(COUNTA($A926:$Y926)=0,"",IF(IFERROR(IF(TRIM(IFERROR(INDEX($A926:$Y926,MATCH(Lists!$J$4,$A$1:$Y$1,0)),"")&amp;"")="0","",TRIM(IFERROR(INDEX($A926:$Y926,MATCH(Lists!$J$4,$A$1:$Y$1,0)),"")&amp;"")),"")&lt;&gt;"",LOWER(IFERROR(IF(TRIM(IFERROR(INDEX($A926:$Y926,MATCH(Lists!$J$4,$A$1:$Y$1,0)),"")&amp;"")="0","",TRIM(IFERROR(INDEX($A926:$Y926,MATCH(Lists!$J$4,$A$1:$Y$1,0)),"")&amp;"")),"")),IF(IFERROR(IF(TRIM(IFERROR(INDEX($A926:$Y926,MATCH(Lists!$J$5,$A$1:$Y$1,0)),"")&amp;"")="0","",TRIM(IFERROR(INDEX($A926:$Y926,MATCH(Lists!$J$5,$A$1:$Y$1,0)),"")&amp;"")),"")&lt;&gt;"",IFERROR(IF(TRIM(IFERROR(INDEX($A926:$Y926,MATCH(Lists!$J$5,$A$1:$Y$1,0)),"")&amp;"")="0","",TRIM(IFERROR(INDEX($A926:$Y926,MATCH(Lists!$J$5,$A$1:$Y$1,0)),"")&amp;"")),""),"(unknown)")))</f>
        <v/>
      </c>
      <c r="AF926" s="22">
        <f>IF(AE926="","",IF(IFERROR(IF(TRIM(IFERROR(INDEX($A926:$Y926,MATCH(Lists!$J$6,$A$1:$Y$1,0)),"")&amp;"")="0","",TRIM(IFERROR(INDEX($A926:$Y926,MATCH(Lists!$J$6,$A$1:$Y$1,0)),"")&amp;"")),"")=Lists!$J$7,1,0))</f>
        <v/>
      </c>
      <c r="AG926" s="30">
        <f>IF(AE926="","",IFERROR(IF(ISNUMBER(IFERROR(INDEX($A926:$Y926,MATCH(Lists!$J$3,$A$1:$Y$1,0)),"")),INT(IFERROR(INDEX($A926:$Y926,MATCH(Lists!$J$3,$A$1:$Y$1,0)),"")),DATE(VALUE(LEFT(IFERROR(INDEX($A926:$Y926,MATCH(Lists!$J$3,$A$1:$Y$1,0)),""),4)),VALUE(MID(IFERROR(INDEX($A926:$Y926,MATCH(Lists!$J$3,$A$1:$Y$1,0)),""),6,2)),VALUE(MID(IFERROR(INDEX($A926:$Y926,MATCH(Lists!$J$3,$A$1:$Y$1,0)),""),9,2)))),""))</f>
        <v/>
      </c>
      <c r="AH926" s="22">
        <f>IF(AE926="",0,1)</f>
        <v/>
      </c>
    </row>
    <row r="927">
      <c r="Z927" s="28" t="n"/>
      <c r="AA927" s="23" t="n"/>
      <c r="AB927" s="23" t="n"/>
      <c r="AC927" s="31" t="n"/>
      <c r="AD927" s="28" t="n"/>
      <c r="AE927" s="22">
        <f>IF(COUNTA($A927:$Y927)=0,"",IF(IFERROR(IF(TRIM(IFERROR(INDEX($A927:$Y927,MATCH(Lists!$J$4,$A$1:$Y$1,0)),"")&amp;"")="0","",TRIM(IFERROR(INDEX($A927:$Y927,MATCH(Lists!$J$4,$A$1:$Y$1,0)),"")&amp;"")),"")&lt;&gt;"",LOWER(IFERROR(IF(TRIM(IFERROR(INDEX($A927:$Y927,MATCH(Lists!$J$4,$A$1:$Y$1,0)),"")&amp;"")="0","",TRIM(IFERROR(INDEX($A927:$Y927,MATCH(Lists!$J$4,$A$1:$Y$1,0)),"")&amp;"")),"")),IF(IFERROR(IF(TRIM(IFERROR(INDEX($A927:$Y927,MATCH(Lists!$J$5,$A$1:$Y$1,0)),"")&amp;"")="0","",TRIM(IFERROR(INDEX($A927:$Y927,MATCH(Lists!$J$5,$A$1:$Y$1,0)),"")&amp;"")),"")&lt;&gt;"",IFERROR(IF(TRIM(IFERROR(INDEX($A927:$Y927,MATCH(Lists!$J$5,$A$1:$Y$1,0)),"")&amp;"")="0","",TRIM(IFERROR(INDEX($A927:$Y927,MATCH(Lists!$J$5,$A$1:$Y$1,0)),"")&amp;"")),""),"(unknown)")))</f>
        <v/>
      </c>
      <c r="AF927" s="22">
        <f>IF(AE927="","",IF(IFERROR(IF(TRIM(IFERROR(INDEX($A927:$Y927,MATCH(Lists!$J$6,$A$1:$Y$1,0)),"")&amp;"")="0","",TRIM(IFERROR(INDEX($A927:$Y927,MATCH(Lists!$J$6,$A$1:$Y$1,0)),"")&amp;"")),"")=Lists!$J$7,1,0))</f>
        <v/>
      </c>
      <c r="AG927" s="30">
        <f>IF(AE927="","",IFERROR(IF(ISNUMBER(IFERROR(INDEX($A927:$Y927,MATCH(Lists!$J$3,$A$1:$Y$1,0)),"")),INT(IFERROR(INDEX($A927:$Y927,MATCH(Lists!$J$3,$A$1:$Y$1,0)),"")),DATE(VALUE(LEFT(IFERROR(INDEX($A927:$Y927,MATCH(Lists!$J$3,$A$1:$Y$1,0)),""),4)),VALUE(MID(IFERROR(INDEX($A927:$Y927,MATCH(Lists!$J$3,$A$1:$Y$1,0)),""),6,2)),VALUE(MID(IFERROR(INDEX($A927:$Y927,MATCH(Lists!$J$3,$A$1:$Y$1,0)),""),9,2)))),""))</f>
        <v/>
      </c>
      <c r="AH927" s="22">
        <f>IF(AE927="",0,1)</f>
        <v/>
      </c>
    </row>
    <row r="928">
      <c r="Z928" s="28" t="n"/>
      <c r="AA928" s="23" t="n"/>
      <c r="AB928" s="23" t="n"/>
      <c r="AC928" s="31" t="n"/>
      <c r="AD928" s="28" t="n"/>
      <c r="AE928" s="22">
        <f>IF(COUNTA($A928:$Y928)=0,"",IF(IFERROR(IF(TRIM(IFERROR(INDEX($A928:$Y928,MATCH(Lists!$J$4,$A$1:$Y$1,0)),"")&amp;"")="0","",TRIM(IFERROR(INDEX($A928:$Y928,MATCH(Lists!$J$4,$A$1:$Y$1,0)),"")&amp;"")),"")&lt;&gt;"",LOWER(IFERROR(IF(TRIM(IFERROR(INDEX($A928:$Y928,MATCH(Lists!$J$4,$A$1:$Y$1,0)),"")&amp;"")="0","",TRIM(IFERROR(INDEX($A928:$Y928,MATCH(Lists!$J$4,$A$1:$Y$1,0)),"")&amp;"")),"")),IF(IFERROR(IF(TRIM(IFERROR(INDEX($A928:$Y928,MATCH(Lists!$J$5,$A$1:$Y$1,0)),"")&amp;"")="0","",TRIM(IFERROR(INDEX($A928:$Y928,MATCH(Lists!$J$5,$A$1:$Y$1,0)),"")&amp;"")),"")&lt;&gt;"",IFERROR(IF(TRIM(IFERROR(INDEX($A928:$Y928,MATCH(Lists!$J$5,$A$1:$Y$1,0)),"")&amp;"")="0","",TRIM(IFERROR(INDEX($A928:$Y928,MATCH(Lists!$J$5,$A$1:$Y$1,0)),"")&amp;"")),""),"(unknown)")))</f>
        <v/>
      </c>
      <c r="AF928" s="22">
        <f>IF(AE928="","",IF(IFERROR(IF(TRIM(IFERROR(INDEX($A928:$Y928,MATCH(Lists!$J$6,$A$1:$Y$1,0)),"")&amp;"")="0","",TRIM(IFERROR(INDEX($A928:$Y928,MATCH(Lists!$J$6,$A$1:$Y$1,0)),"")&amp;"")),"")=Lists!$J$7,1,0))</f>
        <v/>
      </c>
      <c r="AG928" s="30">
        <f>IF(AE928="","",IFERROR(IF(ISNUMBER(IFERROR(INDEX($A928:$Y928,MATCH(Lists!$J$3,$A$1:$Y$1,0)),"")),INT(IFERROR(INDEX($A928:$Y928,MATCH(Lists!$J$3,$A$1:$Y$1,0)),"")),DATE(VALUE(LEFT(IFERROR(INDEX($A928:$Y928,MATCH(Lists!$J$3,$A$1:$Y$1,0)),""),4)),VALUE(MID(IFERROR(INDEX($A928:$Y928,MATCH(Lists!$J$3,$A$1:$Y$1,0)),""),6,2)),VALUE(MID(IFERROR(INDEX($A928:$Y928,MATCH(Lists!$J$3,$A$1:$Y$1,0)),""),9,2)))),""))</f>
        <v/>
      </c>
      <c r="AH928" s="22">
        <f>IF(AE928="",0,1)</f>
        <v/>
      </c>
    </row>
    <row r="929">
      <c r="Z929" s="28" t="n"/>
      <c r="AA929" s="23" t="n"/>
      <c r="AB929" s="23" t="n"/>
      <c r="AC929" s="31" t="n"/>
      <c r="AD929" s="28" t="n"/>
      <c r="AE929" s="22">
        <f>IF(COUNTA($A929:$Y929)=0,"",IF(IFERROR(IF(TRIM(IFERROR(INDEX($A929:$Y929,MATCH(Lists!$J$4,$A$1:$Y$1,0)),"")&amp;"")="0","",TRIM(IFERROR(INDEX($A929:$Y929,MATCH(Lists!$J$4,$A$1:$Y$1,0)),"")&amp;"")),"")&lt;&gt;"",LOWER(IFERROR(IF(TRIM(IFERROR(INDEX($A929:$Y929,MATCH(Lists!$J$4,$A$1:$Y$1,0)),"")&amp;"")="0","",TRIM(IFERROR(INDEX($A929:$Y929,MATCH(Lists!$J$4,$A$1:$Y$1,0)),"")&amp;"")),"")),IF(IFERROR(IF(TRIM(IFERROR(INDEX($A929:$Y929,MATCH(Lists!$J$5,$A$1:$Y$1,0)),"")&amp;"")="0","",TRIM(IFERROR(INDEX($A929:$Y929,MATCH(Lists!$J$5,$A$1:$Y$1,0)),"")&amp;"")),"")&lt;&gt;"",IFERROR(IF(TRIM(IFERROR(INDEX($A929:$Y929,MATCH(Lists!$J$5,$A$1:$Y$1,0)),"")&amp;"")="0","",TRIM(IFERROR(INDEX($A929:$Y929,MATCH(Lists!$J$5,$A$1:$Y$1,0)),"")&amp;"")),""),"(unknown)")))</f>
        <v/>
      </c>
      <c r="AF929" s="22">
        <f>IF(AE929="","",IF(IFERROR(IF(TRIM(IFERROR(INDEX($A929:$Y929,MATCH(Lists!$J$6,$A$1:$Y$1,0)),"")&amp;"")="0","",TRIM(IFERROR(INDEX($A929:$Y929,MATCH(Lists!$J$6,$A$1:$Y$1,0)),"")&amp;"")),"")=Lists!$J$7,1,0))</f>
        <v/>
      </c>
      <c r="AG929" s="30">
        <f>IF(AE929="","",IFERROR(IF(ISNUMBER(IFERROR(INDEX($A929:$Y929,MATCH(Lists!$J$3,$A$1:$Y$1,0)),"")),INT(IFERROR(INDEX($A929:$Y929,MATCH(Lists!$J$3,$A$1:$Y$1,0)),"")),DATE(VALUE(LEFT(IFERROR(INDEX($A929:$Y929,MATCH(Lists!$J$3,$A$1:$Y$1,0)),""),4)),VALUE(MID(IFERROR(INDEX($A929:$Y929,MATCH(Lists!$J$3,$A$1:$Y$1,0)),""),6,2)),VALUE(MID(IFERROR(INDEX($A929:$Y929,MATCH(Lists!$J$3,$A$1:$Y$1,0)),""),9,2)))),""))</f>
        <v/>
      </c>
      <c r="AH929" s="22">
        <f>IF(AE929="",0,1)</f>
        <v/>
      </c>
    </row>
    <row r="930">
      <c r="Z930" s="28" t="n"/>
      <c r="AA930" s="23" t="n"/>
      <c r="AB930" s="23" t="n"/>
      <c r="AC930" s="31" t="n"/>
      <c r="AD930" s="28" t="n"/>
      <c r="AE930" s="22">
        <f>IF(COUNTA($A930:$Y930)=0,"",IF(IFERROR(IF(TRIM(IFERROR(INDEX($A930:$Y930,MATCH(Lists!$J$4,$A$1:$Y$1,0)),"")&amp;"")="0","",TRIM(IFERROR(INDEX($A930:$Y930,MATCH(Lists!$J$4,$A$1:$Y$1,0)),"")&amp;"")),"")&lt;&gt;"",LOWER(IFERROR(IF(TRIM(IFERROR(INDEX($A930:$Y930,MATCH(Lists!$J$4,$A$1:$Y$1,0)),"")&amp;"")="0","",TRIM(IFERROR(INDEX($A930:$Y930,MATCH(Lists!$J$4,$A$1:$Y$1,0)),"")&amp;"")),"")),IF(IFERROR(IF(TRIM(IFERROR(INDEX($A930:$Y930,MATCH(Lists!$J$5,$A$1:$Y$1,0)),"")&amp;"")="0","",TRIM(IFERROR(INDEX($A930:$Y930,MATCH(Lists!$J$5,$A$1:$Y$1,0)),"")&amp;"")),"")&lt;&gt;"",IFERROR(IF(TRIM(IFERROR(INDEX($A930:$Y930,MATCH(Lists!$J$5,$A$1:$Y$1,0)),"")&amp;"")="0","",TRIM(IFERROR(INDEX($A930:$Y930,MATCH(Lists!$J$5,$A$1:$Y$1,0)),"")&amp;"")),""),"(unknown)")))</f>
        <v/>
      </c>
      <c r="AF930" s="22">
        <f>IF(AE930="","",IF(IFERROR(IF(TRIM(IFERROR(INDEX($A930:$Y930,MATCH(Lists!$J$6,$A$1:$Y$1,0)),"")&amp;"")="0","",TRIM(IFERROR(INDEX($A930:$Y930,MATCH(Lists!$J$6,$A$1:$Y$1,0)),"")&amp;"")),"")=Lists!$J$7,1,0))</f>
        <v/>
      </c>
      <c r="AG930" s="30">
        <f>IF(AE930="","",IFERROR(IF(ISNUMBER(IFERROR(INDEX($A930:$Y930,MATCH(Lists!$J$3,$A$1:$Y$1,0)),"")),INT(IFERROR(INDEX($A930:$Y930,MATCH(Lists!$J$3,$A$1:$Y$1,0)),"")),DATE(VALUE(LEFT(IFERROR(INDEX($A930:$Y930,MATCH(Lists!$J$3,$A$1:$Y$1,0)),""),4)),VALUE(MID(IFERROR(INDEX($A930:$Y930,MATCH(Lists!$J$3,$A$1:$Y$1,0)),""),6,2)),VALUE(MID(IFERROR(INDEX($A930:$Y930,MATCH(Lists!$J$3,$A$1:$Y$1,0)),""),9,2)))),""))</f>
        <v/>
      </c>
      <c r="AH930" s="22">
        <f>IF(AE930="",0,1)</f>
        <v/>
      </c>
    </row>
    <row r="931">
      <c r="Z931" s="28" t="n"/>
      <c r="AA931" s="23" t="n"/>
      <c r="AB931" s="23" t="n"/>
      <c r="AC931" s="31" t="n"/>
      <c r="AD931" s="28" t="n"/>
      <c r="AE931" s="22">
        <f>IF(COUNTA($A931:$Y931)=0,"",IF(IFERROR(IF(TRIM(IFERROR(INDEX($A931:$Y931,MATCH(Lists!$J$4,$A$1:$Y$1,0)),"")&amp;"")="0","",TRIM(IFERROR(INDEX($A931:$Y931,MATCH(Lists!$J$4,$A$1:$Y$1,0)),"")&amp;"")),"")&lt;&gt;"",LOWER(IFERROR(IF(TRIM(IFERROR(INDEX($A931:$Y931,MATCH(Lists!$J$4,$A$1:$Y$1,0)),"")&amp;"")="0","",TRIM(IFERROR(INDEX($A931:$Y931,MATCH(Lists!$J$4,$A$1:$Y$1,0)),"")&amp;"")),"")),IF(IFERROR(IF(TRIM(IFERROR(INDEX($A931:$Y931,MATCH(Lists!$J$5,$A$1:$Y$1,0)),"")&amp;"")="0","",TRIM(IFERROR(INDEX($A931:$Y931,MATCH(Lists!$J$5,$A$1:$Y$1,0)),"")&amp;"")),"")&lt;&gt;"",IFERROR(IF(TRIM(IFERROR(INDEX($A931:$Y931,MATCH(Lists!$J$5,$A$1:$Y$1,0)),"")&amp;"")="0","",TRIM(IFERROR(INDEX($A931:$Y931,MATCH(Lists!$J$5,$A$1:$Y$1,0)),"")&amp;"")),""),"(unknown)")))</f>
        <v/>
      </c>
      <c r="AF931" s="22">
        <f>IF(AE931="","",IF(IFERROR(IF(TRIM(IFERROR(INDEX($A931:$Y931,MATCH(Lists!$J$6,$A$1:$Y$1,0)),"")&amp;"")="0","",TRIM(IFERROR(INDEX($A931:$Y931,MATCH(Lists!$J$6,$A$1:$Y$1,0)),"")&amp;"")),"")=Lists!$J$7,1,0))</f>
        <v/>
      </c>
      <c r="AG931" s="30">
        <f>IF(AE931="","",IFERROR(IF(ISNUMBER(IFERROR(INDEX($A931:$Y931,MATCH(Lists!$J$3,$A$1:$Y$1,0)),"")),INT(IFERROR(INDEX($A931:$Y931,MATCH(Lists!$J$3,$A$1:$Y$1,0)),"")),DATE(VALUE(LEFT(IFERROR(INDEX($A931:$Y931,MATCH(Lists!$J$3,$A$1:$Y$1,0)),""),4)),VALUE(MID(IFERROR(INDEX($A931:$Y931,MATCH(Lists!$J$3,$A$1:$Y$1,0)),""),6,2)),VALUE(MID(IFERROR(INDEX($A931:$Y931,MATCH(Lists!$J$3,$A$1:$Y$1,0)),""),9,2)))),""))</f>
        <v/>
      </c>
      <c r="AH931" s="22">
        <f>IF(AE931="",0,1)</f>
        <v/>
      </c>
    </row>
    <row r="932">
      <c r="Z932" s="28" t="n"/>
      <c r="AA932" s="23" t="n"/>
      <c r="AB932" s="23" t="n"/>
      <c r="AC932" s="31" t="n"/>
      <c r="AD932" s="28" t="n"/>
      <c r="AE932" s="22">
        <f>IF(COUNTA($A932:$Y932)=0,"",IF(IFERROR(IF(TRIM(IFERROR(INDEX($A932:$Y932,MATCH(Lists!$J$4,$A$1:$Y$1,0)),"")&amp;"")="0","",TRIM(IFERROR(INDEX($A932:$Y932,MATCH(Lists!$J$4,$A$1:$Y$1,0)),"")&amp;"")),"")&lt;&gt;"",LOWER(IFERROR(IF(TRIM(IFERROR(INDEX($A932:$Y932,MATCH(Lists!$J$4,$A$1:$Y$1,0)),"")&amp;"")="0","",TRIM(IFERROR(INDEX($A932:$Y932,MATCH(Lists!$J$4,$A$1:$Y$1,0)),"")&amp;"")),"")),IF(IFERROR(IF(TRIM(IFERROR(INDEX($A932:$Y932,MATCH(Lists!$J$5,$A$1:$Y$1,0)),"")&amp;"")="0","",TRIM(IFERROR(INDEX($A932:$Y932,MATCH(Lists!$J$5,$A$1:$Y$1,0)),"")&amp;"")),"")&lt;&gt;"",IFERROR(IF(TRIM(IFERROR(INDEX($A932:$Y932,MATCH(Lists!$J$5,$A$1:$Y$1,0)),"")&amp;"")="0","",TRIM(IFERROR(INDEX($A932:$Y932,MATCH(Lists!$J$5,$A$1:$Y$1,0)),"")&amp;"")),""),"(unknown)")))</f>
        <v/>
      </c>
      <c r="AF932" s="22">
        <f>IF(AE932="","",IF(IFERROR(IF(TRIM(IFERROR(INDEX($A932:$Y932,MATCH(Lists!$J$6,$A$1:$Y$1,0)),"")&amp;"")="0","",TRIM(IFERROR(INDEX($A932:$Y932,MATCH(Lists!$J$6,$A$1:$Y$1,0)),"")&amp;"")),"")=Lists!$J$7,1,0))</f>
        <v/>
      </c>
      <c r="AG932" s="30">
        <f>IF(AE932="","",IFERROR(IF(ISNUMBER(IFERROR(INDEX($A932:$Y932,MATCH(Lists!$J$3,$A$1:$Y$1,0)),"")),INT(IFERROR(INDEX($A932:$Y932,MATCH(Lists!$J$3,$A$1:$Y$1,0)),"")),DATE(VALUE(LEFT(IFERROR(INDEX($A932:$Y932,MATCH(Lists!$J$3,$A$1:$Y$1,0)),""),4)),VALUE(MID(IFERROR(INDEX($A932:$Y932,MATCH(Lists!$J$3,$A$1:$Y$1,0)),""),6,2)),VALUE(MID(IFERROR(INDEX($A932:$Y932,MATCH(Lists!$J$3,$A$1:$Y$1,0)),""),9,2)))),""))</f>
        <v/>
      </c>
      <c r="AH932" s="22">
        <f>IF(AE932="",0,1)</f>
        <v/>
      </c>
    </row>
    <row r="933">
      <c r="Z933" s="28" t="n"/>
      <c r="AA933" s="23" t="n"/>
      <c r="AB933" s="23" t="n"/>
      <c r="AC933" s="31" t="n"/>
      <c r="AD933" s="28" t="n"/>
      <c r="AE933" s="22">
        <f>IF(COUNTA($A933:$Y933)=0,"",IF(IFERROR(IF(TRIM(IFERROR(INDEX($A933:$Y933,MATCH(Lists!$J$4,$A$1:$Y$1,0)),"")&amp;"")="0","",TRIM(IFERROR(INDEX($A933:$Y933,MATCH(Lists!$J$4,$A$1:$Y$1,0)),"")&amp;"")),"")&lt;&gt;"",LOWER(IFERROR(IF(TRIM(IFERROR(INDEX($A933:$Y933,MATCH(Lists!$J$4,$A$1:$Y$1,0)),"")&amp;"")="0","",TRIM(IFERROR(INDEX($A933:$Y933,MATCH(Lists!$J$4,$A$1:$Y$1,0)),"")&amp;"")),"")),IF(IFERROR(IF(TRIM(IFERROR(INDEX($A933:$Y933,MATCH(Lists!$J$5,$A$1:$Y$1,0)),"")&amp;"")="0","",TRIM(IFERROR(INDEX($A933:$Y933,MATCH(Lists!$J$5,$A$1:$Y$1,0)),"")&amp;"")),"")&lt;&gt;"",IFERROR(IF(TRIM(IFERROR(INDEX($A933:$Y933,MATCH(Lists!$J$5,$A$1:$Y$1,0)),"")&amp;"")="0","",TRIM(IFERROR(INDEX($A933:$Y933,MATCH(Lists!$J$5,$A$1:$Y$1,0)),"")&amp;"")),""),"(unknown)")))</f>
        <v/>
      </c>
      <c r="AF933" s="22">
        <f>IF(AE933="","",IF(IFERROR(IF(TRIM(IFERROR(INDEX($A933:$Y933,MATCH(Lists!$J$6,$A$1:$Y$1,0)),"")&amp;"")="0","",TRIM(IFERROR(INDEX($A933:$Y933,MATCH(Lists!$J$6,$A$1:$Y$1,0)),"")&amp;"")),"")=Lists!$J$7,1,0))</f>
        <v/>
      </c>
      <c r="AG933" s="30">
        <f>IF(AE933="","",IFERROR(IF(ISNUMBER(IFERROR(INDEX($A933:$Y933,MATCH(Lists!$J$3,$A$1:$Y$1,0)),"")),INT(IFERROR(INDEX($A933:$Y933,MATCH(Lists!$J$3,$A$1:$Y$1,0)),"")),DATE(VALUE(LEFT(IFERROR(INDEX($A933:$Y933,MATCH(Lists!$J$3,$A$1:$Y$1,0)),""),4)),VALUE(MID(IFERROR(INDEX($A933:$Y933,MATCH(Lists!$J$3,$A$1:$Y$1,0)),""),6,2)),VALUE(MID(IFERROR(INDEX($A933:$Y933,MATCH(Lists!$J$3,$A$1:$Y$1,0)),""),9,2)))),""))</f>
        <v/>
      </c>
      <c r="AH933" s="22">
        <f>IF(AE933="",0,1)</f>
        <v/>
      </c>
    </row>
    <row r="934">
      <c r="Z934" s="28" t="n"/>
      <c r="AA934" s="23" t="n"/>
      <c r="AB934" s="23" t="n"/>
      <c r="AC934" s="31" t="n"/>
      <c r="AD934" s="28" t="n"/>
      <c r="AE934" s="22">
        <f>IF(COUNTA($A934:$Y934)=0,"",IF(IFERROR(IF(TRIM(IFERROR(INDEX($A934:$Y934,MATCH(Lists!$J$4,$A$1:$Y$1,0)),"")&amp;"")="0","",TRIM(IFERROR(INDEX($A934:$Y934,MATCH(Lists!$J$4,$A$1:$Y$1,0)),"")&amp;"")),"")&lt;&gt;"",LOWER(IFERROR(IF(TRIM(IFERROR(INDEX($A934:$Y934,MATCH(Lists!$J$4,$A$1:$Y$1,0)),"")&amp;"")="0","",TRIM(IFERROR(INDEX($A934:$Y934,MATCH(Lists!$J$4,$A$1:$Y$1,0)),"")&amp;"")),"")),IF(IFERROR(IF(TRIM(IFERROR(INDEX($A934:$Y934,MATCH(Lists!$J$5,$A$1:$Y$1,0)),"")&amp;"")="0","",TRIM(IFERROR(INDEX($A934:$Y934,MATCH(Lists!$J$5,$A$1:$Y$1,0)),"")&amp;"")),"")&lt;&gt;"",IFERROR(IF(TRIM(IFERROR(INDEX($A934:$Y934,MATCH(Lists!$J$5,$A$1:$Y$1,0)),"")&amp;"")="0","",TRIM(IFERROR(INDEX($A934:$Y934,MATCH(Lists!$J$5,$A$1:$Y$1,0)),"")&amp;"")),""),"(unknown)")))</f>
        <v/>
      </c>
      <c r="AF934" s="22">
        <f>IF(AE934="","",IF(IFERROR(IF(TRIM(IFERROR(INDEX($A934:$Y934,MATCH(Lists!$J$6,$A$1:$Y$1,0)),"")&amp;"")="0","",TRIM(IFERROR(INDEX($A934:$Y934,MATCH(Lists!$J$6,$A$1:$Y$1,0)),"")&amp;"")),"")=Lists!$J$7,1,0))</f>
        <v/>
      </c>
      <c r="AG934" s="30">
        <f>IF(AE934="","",IFERROR(IF(ISNUMBER(IFERROR(INDEX($A934:$Y934,MATCH(Lists!$J$3,$A$1:$Y$1,0)),"")),INT(IFERROR(INDEX($A934:$Y934,MATCH(Lists!$J$3,$A$1:$Y$1,0)),"")),DATE(VALUE(LEFT(IFERROR(INDEX($A934:$Y934,MATCH(Lists!$J$3,$A$1:$Y$1,0)),""),4)),VALUE(MID(IFERROR(INDEX($A934:$Y934,MATCH(Lists!$J$3,$A$1:$Y$1,0)),""),6,2)),VALUE(MID(IFERROR(INDEX($A934:$Y934,MATCH(Lists!$J$3,$A$1:$Y$1,0)),""),9,2)))),""))</f>
        <v/>
      </c>
      <c r="AH934" s="22">
        <f>IF(AE934="",0,1)</f>
        <v/>
      </c>
    </row>
    <row r="935">
      <c r="Z935" s="28" t="n"/>
      <c r="AA935" s="23" t="n"/>
      <c r="AB935" s="23" t="n"/>
      <c r="AC935" s="31" t="n"/>
      <c r="AD935" s="28" t="n"/>
      <c r="AE935" s="22">
        <f>IF(COUNTA($A935:$Y935)=0,"",IF(IFERROR(IF(TRIM(IFERROR(INDEX($A935:$Y935,MATCH(Lists!$J$4,$A$1:$Y$1,0)),"")&amp;"")="0","",TRIM(IFERROR(INDEX($A935:$Y935,MATCH(Lists!$J$4,$A$1:$Y$1,0)),"")&amp;"")),"")&lt;&gt;"",LOWER(IFERROR(IF(TRIM(IFERROR(INDEX($A935:$Y935,MATCH(Lists!$J$4,$A$1:$Y$1,0)),"")&amp;"")="0","",TRIM(IFERROR(INDEX($A935:$Y935,MATCH(Lists!$J$4,$A$1:$Y$1,0)),"")&amp;"")),"")),IF(IFERROR(IF(TRIM(IFERROR(INDEX($A935:$Y935,MATCH(Lists!$J$5,$A$1:$Y$1,0)),"")&amp;"")="0","",TRIM(IFERROR(INDEX($A935:$Y935,MATCH(Lists!$J$5,$A$1:$Y$1,0)),"")&amp;"")),"")&lt;&gt;"",IFERROR(IF(TRIM(IFERROR(INDEX($A935:$Y935,MATCH(Lists!$J$5,$A$1:$Y$1,0)),"")&amp;"")="0","",TRIM(IFERROR(INDEX($A935:$Y935,MATCH(Lists!$J$5,$A$1:$Y$1,0)),"")&amp;"")),""),"(unknown)")))</f>
        <v/>
      </c>
      <c r="AF935" s="22">
        <f>IF(AE935="","",IF(IFERROR(IF(TRIM(IFERROR(INDEX($A935:$Y935,MATCH(Lists!$J$6,$A$1:$Y$1,0)),"")&amp;"")="0","",TRIM(IFERROR(INDEX($A935:$Y935,MATCH(Lists!$J$6,$A$1:$Y$1,0)),"")&amp;"")),"")=Lists!$J$7,1,0))</f>
        <v/>
      </c>
      <c r="AG935" s="30">
        <f>IF(AE935="","",IFERROR(IF(ISNUMBER(IFERROR(INDEX($A935:$Y935,MATCH(Lists!$J$3,$A$1:$Y$1,0)),"")),INT(IFERROR(INDEX($A935:$Y935,MATCH(Lists!$J$3,$A$1:$Y$1,0)),"")),DATE(VALUE(LEFT(IFERROR(INDEX($A935:$Y935,MATCH(Lists!$J$3,$A$1:$Y$1,0)),""),4)),VALUE(MID(IFERROR(INDEX($A935:$Y935,MATCH(Lists!$J$3,$A$1:$Y$1,0)),""),6,2)),VALUE(MID(IFERROR(INDEX($A935:$Y935,MATCH(Lists!$J$3,$A$1:$Y$1,0)),""),9,2)))),""))</f>
        <v/>
      </c>
      <c r="AH935" s="22">
        <f>IF(AE935="",0,1)</f>
        <v/>
      </c>
    </row>
    <row r="936">
      <c r="Z936" s="28" t="n"/>
      <c r="AA936" s="23" t="n"/>
      <c r="AB936" s="23" t="n"/>
      <c r="AC936" s="31" t="n"/>
      <c r="AD936" s="28" t="n"/>
      <c r="AE936" s="22">
        <f>IF(COUNTA($A936:$Y936)=0,"",IF(IFERROR(IF(TRIM(IFERROR(INDEX($A936:$Y936,MATCH(Lists!$J$4,$A$1:$Y$1,0)),"")&amp;"")="0","",TRIM(IFERROR(INDEX($A936:$Y936,MATCH(Lists!$J$4,$A$1:$Y$1,0)),"")&amp;"")),"")&lt;&gt;"",LOWER(IFERROR(IF(TRIM(IFERROR(INDEX($A936:$Y936,MATCH(Lists!$J$4,$A$1:$Y$1,0)),"")&amp;"")="0","",TRIM(IFERROR(INDEX($A936:$Y936,MATCH(Lists!$J$4,$A$1:$Y$1,0)),"")&amp;"")),"")),IF(IFERROR(IF(TRIM(IFERROR(INDEX($A936:$Y936,MATCH(Lists!$J$5,$A$1:$Y$1,0)),"")&amp;"")="0","",TRIM(IFERROR(INDEX($A936:$Y936,MATCH(Lists!$J$5,$A$1:$Y$1,0)),"")&amp;"")),"")&lt;&gt;"",IFERROR(IF(TRIM(IFERROR(INDEX($A936:$Y936,MATCH(Lists!$J$5,$A$1:$Y$1,0)),"")&amp;"")="0","",TRIM(IFERROR(INDEX($A936:$Y936,MATCH(Lists!$J$5,$A$1:$Y$1,0)),"")&amp;"")),""),"(unknown)")))</f>
        <v/>
      </c>
      <c r="AF936" s="22">
        <f>IF(AE936="","",IF(IFERROR(IF(TRIM(IFERROR(INDEX($A936:$Y936,MATCH(Lists!$J$6,$A$1:$Y$1,0)),"")&amp;"")="0","",TRIM(IFERROR(INDEX($A936:$Y936,MATCH(Lists!$J$6,$A$1:$Y$1,0)),"")&amp;"")),"")=Lists!$J$7,1,0))</f>
        <v/>
      </c>
      <c r="AG936" s="30">
        <f>IF(AE936="","",IFERROR(IF(ISNUMBER(IFERROR(INDEX($A936:$Y936,MATCH(Lists!$J$3,$A$1:$Y$1,0)),"")),INT(IFERROR(INDEX($A936:$Y936,MATCH(Lists!$J$3,$A$1:$Y$1,0)),"")),DATE(VALUE(LEFT(IFERROR(INDEX($A936:$Y936,MATCH(Lists!$J$3,$A$1:$Y$1,0)),""),4)),VALUE(MID(IFERROR(INDEX($A936:$Y936,MATCH(Lists!$J$3,$A$1:$Y$1,0)),""),6,2)),VALUE(MID(IFERROR(INDEX($A936:$Y936,MATCH(Lists!$J$3,$A$1:$Y$1,0)),""),9,2)))),""))</f>
        <v/>
      </c>
      <c r="AH936" s="22">
        <f>IF(AE936="",0,1)</f>
        <v/>
      </c>
    </row>
    <row r="937">
      <c r="Z937" s="28" t="n"/>
      <c r="AA937" s="23" t="n"/>
      <c r="AB937" s="23" t="n"/>
      <c r="AC937" s="31" t="n"/>
      <c r="AD937" s="28" t="n"/>
      <c r="AE937" s="22">
        <f>IF(COUNTA($A937:$Y937)=0,"",IF(IFERROR(IF(TRIM(IFERROR(INDEX($A937:$Y937,MATCH(Lists!$J$4,$A$1:$Y$1,0)),"")&amp;"")="0","",TRIM(IFERROR(INDEX($A937:$Y937,MATCH(Lists!$J$4,$A$1:$Y$1,0)),"")&amp;"")),"")&lt;&gt;"",LOWER(IFERROR(IF(TRIM(IFERROR(INDEX($A937:$Y937,MATCH(Lists!$J$4,$A$1:$Y$1,0)),"")&amp;"")="0","",TRIM(IFERROR(INDEX($A937:$Y937,MATCH(Lists!$J$4,$A$1:$Y$1,0)),"")&amp;"")),"")),IF(IFERROR(IF(TRIM(IFERROR(INDEX($A937:$Y937,MATCH(Lists!$J$5,$A$1:$Y$1,0)),"")&amp;"")="0","",TRIM(IFERROR(INDEX($A937:$Y937,MATCH(Lists!$J$5,$A$1:$Y$1,0)),"")&amp;"")),"")&lt;&gt;"",IFERROR(IF(TRIM(IFERROR(INDEX($A937:$Y937,MATCH(Lists!$J$5,$A$1:$Y$1,0)),"")&amp;"")="0","",TRIM(IFERROR(INDEX($A937:$Y937,MATCH(Lists!$J$5,$A$1:$Y$1,0)),"")&amp;"")),""),"(unknown)")))</f>
        <v/>
      </c>
      <c r="AF937" s="22">
        <f>IF(AE937="","",IF(IFERROR(IF(TRIM(IFERROR(INDEX($A937:$Y937,MATCH(Lists!$J$6,$A$1:$Y$1,0)),"")&amp;"")="0","",TRIM(IFERROR(INDEX($A937:$Y937,MATCH(Lists!$J$6,$A$1:$Y$1,0)),"")&amp;"")),"")=Lists!$J$7,1,0))</f>
        <v/>
      </c>
      <c r="AG937" s="30">
        <f>IF(AE937="","",IFERROR(IF(ISNUMBER(IFERROR(INDEX($A937:$Y937,MATCH(Lists!$J$3,$A$1:$Y$1,0)),"")),INT(IFERROR(INDEX($A937:$Y937,MATCH(Lists!$J$3,$A$1:$Y$1,0)),"")),DATE(VALUE(LEFT(IFERROR(INDEX($A937:$Y937,MATCH(Lists!$J$3,$A$1:$Y$1,0)),""),4)),VALUE(MID(IFERROR(INDEX($A937:$Y937,MATCH(Lists!$J$3,$A$1:$Y$1,0)),""),6,2)),VALUE(MID(IFERROR(INDEX($A937:$Y937,MATCH(Lists!$J$3,$A$1:$Y$1,0)),""),9,2)))),""))</f>
        <v/>
      </c>
      <c r="AH937" s="22">
        <f>IF(AE937="",0,1)</f>
        <v/>
      </c>
    </row>
    <row r="938">
      <c r="Z938" s="28" t="n"/>
      <c r="AA938" s="23" t="n"/>
      <c r="AB938" s="23" t="n"/>
      <c r="AC938" s="31" t="n"/>
      <c r="AD938" s="28" t="n"/>
      <c r="AE938" s="22">
        <f>IF(COUNTA($A938:$Y938)=0,"",IF(IFERROR(IF(TRIM(IFERROR(INDEX($A938:$Y938,MATCH(Lists!$J$4,$A$1:$Y$1,0)),"")&amp;"")="0","",TRIM(IFERROR(INDEX($A938:$Y938,MATCH(Lists!$J$4,$A$1:$Y$1,0)),"")&amp;"")),"")&lt;&gt;"",LOWER(IFERROR(IF(TRIM(IFERROR(INDEX($A938:$Y938,MATCH(Lists!$J$4,$A$1:$Y$1,0)),"")&amp;"")="0","",TRIM(IFERROR(INDEX($A938:$Y938,MATCH(Lists!$J$4,$A$1:$Y$1,0)),"")&amp;"")),"")),IF(IFERROR(IF(TRIM(IFERROR(INDEX($A938:$Y938,MATCH(Lists!$J$5,$A$1:$Y$1,0)),"")&amp;"")="0","",TRIM(IFERROR(INDEX($A938:$Y938,MATCH(Lists!$J$5,$A$1:$Y$1,0)),"")&amp;"")),"")&lt;&gt;"",IFERROR(IF(TRIM(IFERROR(INDEX($A938:$Y938,MATCH(Lists!$J$5,$A$1:$Y$1,0)),"")&amp;"")="0","",TRIM(IFERROR(INDEX($A938:$Y938,MATCH(Lists!$J$5,$A$1:$Y$1,0)),"")&amp;"")),""),"(unknown)")))</f>
        <v/>
      </c>
      <c r="AF938" s="22">
        <f>IF(AE938="","",IF(IFERROR(IF(TRIM(IFERROR(INDEX($A938:$Y938,MATCH(Lists!$J$6,$A$1:$Y$1,0)),"")&amp;"")="0","",TRIM(IFERROR(INDEX($A938:$Y938,MATCH(Lists!$J$6,$A$1:$Y$1,0)),"")&amp;"")),"")=Lists!$J$7,1,0))</f>
        <v/>
      </c>
      <c r="AG938" s="30">
        <f>IF(AE938="","",IFERROR(IF(ISNUMBER(IFERROR(INDEX($A938:$Y938,MATCH(Lists!$J$3,$A$1:$Y$1,0)),"")),INT(IFERROR(INDEX($A938:$Y938,MATCH(Lists!$J$3,$A$1:$Y$1,0)),"")),DATE(VALUE(LEFT(IFERROR(INDEX($A938:$Y938,MATCH(Lists!$J$3,$A$1:$Y$1,0)),""),4)),VALUE(MID(IFERROR(INDEX($A938:$Y938,MATCH(Lists!$J$3,$A$1:$Y$1,0)),""),6,2)),VALUE(MID(IFERROR(INDEX($A938:$Y938,MATCH(Lists!$J$3,$A$1:$Y$1,0)),""),9,2)))),""))</f>
        <v/>
      </c>
      <c r="AH938" s="22">
        <f>IF(AE938="",0,1)</f>
        <v/>
      </c>
    </row>
    <row r="939">
      <c r="Z939" s="28" t="n"/>
      <c r="AA939" s="23" t="n"/>
      <c r="AB939" s="23" t="n"/>
      <c r="AC939" s="31" t="n"/>
      <c r="AD939" s="28" t="n"/>
      <c r="AE939" s="22">
        <f>IF(COUNTA($A939:$Y939)=0,"",IF(IFERROR(IF(TRIM(IFERROR(INDEX($A939:$Y939,MATCH(Lists!$J$4,$A$1:$Y$1,0)),"")&amp;"")="0","",TRIM(IFERROR(INDEX($A939:$Y939,MATCH(Lists!$J$4,$A$1:$Y$1,0)),"")&amp;"")),"")&lt;&gt;"",LOWER(IFERROR(IF(TRIM(IFERROR(INDEX($A939:$Y939,MATCH(Lists!$J$4,$A$1:$Y$1,0)),"")&amp;"")="0","",TRIM(IFERROR(INDEX($A939:$Y939,MATCH(Lists!$J$4,$A$1:$Y$1,0)),"")&amp;"")),"")),IF(IFERROR(IF(TRIM(IFERROR(INDEX($A939:$Y939,MATCH(Lists!$J$5,$A$1:$Y$1,0)),"")&amp;"")="0","",TRIM(IFERROR(INDEX($A939:$Y939,MATCH(Lists!$J$5,$A$1:$Y$1,0)),"")&amp;"")),"")&lt;&gt;"",IFERROR(IF(TRIM(IFERROR(INDEX($A939:$Y939,MATCH(Lists!$J$5,$A$1:$Y$1,0)),"")&amp;"")="0","",TRIM(IFERROR(INDEX($A939:$Y939,MATCH(Lists!$J$5,$A$1:$Y$1,0)),"")&amp;"")),""),"(unknown)")))</f>
        <v/>
      </c>
      <c r="AF939" s="22">
        <f>IF(AE939="","",IF(IFERROR(IF(TRIM(IFERROR(INDEX($A939:$Y939,MATCH(Lists!$J$6,$A$1:$Y$1,0)),"")&amp;"")="0","",TRIM(IFERROR(INDEX($A939:$Y939,MATCH(Lists!$J$6,$A$1:$Y$1,0)),"")&amp;"")),"")=Lists!$J$7,1,0))</f>
        <v/>
      </c>
      <c r="AG939" s="30">
        <f>IF(AE939="","",IFERROR(IF(ISNUMBER(IFERROR(INDEX($A939:$Y939,MATCH(Lists!$J$3,$A$1:$Y$1,0)),"")),INT(IFERROR(INDEX($A939:$Y939,MATCH(Lists!$J$3,$A$1:$Y$1,0)),"")),DATE(VALUE(LEFT(IFERROR(INDEX($A939:$Y939,MATCH(Lists!$J$3,$A$1:$Y$1,0)),""),4)),VALUE(MID(IFERROR(INDEX($A939:$Y939,MATCH(Lists!$J$3,$A$1:$Y$1,0)),""),6,2)),VALUE(MID(IFERROR(INDEX($A939:$Y939,MATCH(Lists!$J$3,$A$1:$Y$1,0)),""),9,2)))),""))</f>
        <v/>
      </c>
      <c r="AH939" s="22">
        <f>IF(AE939="",0,1)</f>
        <v/>
      </c>
    </row>
    <row r="940">
      <c r="Z940" s="28" t="n"/>
      <c r="AA940" s="23" t="n"/>
      <c r="AB940" s="23" t="n"/>
      <c r="AC940" s="31" t="n"/>
      <c r="AD940" s="28" t="n"/>
      <c r="AE940" s="22">
        <f>IF(COUNTA($A940:$Y940)=0,"",IF(IFERROR(IF(TRIM(IFERROR(INDEX($A940:$Y940,MATCH(Lists!$J$4,$A$1:$Y$1,0)),"")&amp;"")="0","",TRIM(IFERROR(INDEX($A940:$Y940,MATCH(Lists!$J$4,$A$1:$Y$1,0)),"")&amp;"")),"")&lt;&gt;"",LOWER(IFERROR(IF(TRIM(IFERROR(INDEX($A940:$Y940,MATCH(Lists!$J$4,$A$1:$Y$1,0)),"")&amp;"")="0","",TRIM(IFERROR(INDEX($A940:$Y940,MATCH(Lists!$J$4,$A$1:$Y$1,0)),"")&amp;"")),"")),IF(IFERROR(IF(TRIM(IFERROR(INDEX($A940:$Y940,MATCH(Lists!$J$5,$A$1:$Y$1,0)),"")&amp;"")="0","",TRIM(IFERROR(INDEX($A940:$Y940,MATCH(Lists!$J$5,$A$1:$Y$1,0)),"")&amp;"")),"")&lt;&gt;"",IFERROR(IF(TRIM(IFERROR(INDEX($A940:$Y940,MATCH(Lists!$J$5,$A$1:$Y$1,0)),"")&amp;"")="0","",TRIM(IFERROR(INDEX($A940:$Y940,MATCH(Lists!$J$5,$A$1:$Y$1,0)),"")&amp;"")),""),"(unknown)")))</f>
        <v/>
      </c>
      <c r="AF940" s="22">
        <f>IF(AE940="","",IF(IFERROR(IF(TRIM(IFERROR(INDEX($A940:$Y940,MATCH(Lists!$J$6,$A$1:$Y$1,0)),"")&amp;"")="0","",TRIM(IFERROR(INDEX($A940:$Y940,MATCH(Lists!$J$6,$A$1:$Y$1,0)),"")&amp;"")),"")=Lists!$J$7,1,0))</f>
        <v/>
      </c>
      <c r="AG940" s="30">
        <f>IF(AE940="","",IFERROR(IF(ISNUMBER(IFERROR(INDEX($A940:$Y940,MATCH(Lists!$J$3,$A$1:$Y$1,0)),"")),INT(IFERROR(INDEX($A940:$Y940,MATCH(Lists!$J$3,$A$1:$Y$1,0)),"")),DATE(VALUE(LEFT(IFERROR(INDEX($A940:$Y940,MATCH(Lists!$J$3,$A$1:$Y$1,0)),""),4)),VALUE(MID(IFERROR(INDEX($A940:$Y940,MATCH(Lists!$J$3,$A$1:$Y$1,0)),""),6,2)),VALUE(MID(IFERROR(INDEX($A940:$Y940,MATCH(Lists!$J$3,$A$1:$Y$1,0)),""),9,2)))),""))</f>
        <v/>
      </c>
      <c r="AH940" s="22">
        <f>IF(AE940="",0,1)</f>
        <v/>
      </c>
    </row>
    <row r="941">
      <c r="Z941" s="28" t="n"/>
      <c r="AA941" s="23" t="n"/>
      <c r="AB941" s="23" t="n"/>
      <c r="AC941" s="31" t="n"/>
      <c r="AD941" s="28" t="n"/>
      <c r="AE941" s="22">
        <f>IF(COUNTA($A941:$Y941)=0,"",IF(IFERROR(IF(TRIM(IFERROR(INDEX($A941:$Y941,MATCH(Lists!$J$4,$A$1:$Y$1,0)),"")&amp;"")="0","",TRIM(IFERROR(INDEX($A941:$Y941,MATCH(Lists!$J$4,$A$1:$Y$1,0)),"")&amp;"")),"")&lt;&gt;"",LOWER(IFERROR(IF(TRIM(IFERROR(INDEX($A941:$Y941,MATCH(Lists!$J$4,$A$1:$Y$1,0)),"")&amp;"")="0","",TRIM(IFERROR(INDEX($A941:$Y941,MATCH(Lists!$J$4,$A$1:$Y$1,0)),"")&amp;"")),"")),IF(IFERROR(IF(TRIM(IFERROR(INDEX($A941:$Y941,MATCH(Lists!$J$5,$A$1:$Y$1,0)),"")&amp;"")="0","",TRIM(IFERROR(INDEX($A941:$Y941,MATCH(Lists!$J$5,$A$1:$Y$1,0)),"")&amp;"")),"")&lt;&gt;"",IFERROR(IF(TRIM(IFERROR(INDEX($A941:$Y941,MATCH(Lists!$J$5,$A$1:$Y$1,0)),"")&amp;"")="0","",TRIM(IFERROR(INDEX($A941:$Y941,MATCH(Lists!$J$5,$A$1:$Y$1,0)),"")&amp;"")),""),"(unknown)")))</f>
        <v/>
      </c>
      <c r="AF941" s="22">
        <f>IF(AE941="","",IF(IFERROR(IF(TRIM(IFERROR(INDEX($A941:$Y941,MATCH(Lists!$J$6,$A$1:$Y$1,0)),"")&amp;"")="0","",TRIM(IFERROR(INDEX($A941:$Y941,MATCH(Lists!$J$6,$A$1:$Y$1,0)),"")&amp;"")),"")=Lists!$J$7,1,0))</f>
        <v/>
      </c>
      <c r="AG941" s="30">
        <f>IF(AE941="","",IFERROR(IF(ISNUMBER(IFERROR(INDEX($A941:$Y941,MATCH(Lists!$J$3,$A$1:$Y$1,0)),"")),INT(IFERROR(INDEX($A941:$Y941,MATCH(Lists!$J$3,$A$1:$Y$1,0)),"")),DATE(VALUE(LEFT(IFERROR(INDEX($A941:$Y941,MATCH(Lists!$J$3,$A$1:$Y$1,0)),""),4)),VALUE(MID(IFERROR(INDEX($A941:$Y941,MATCH(Lists!$J$3,$A$1:$Y$1,0)),""),6,2)),VALUE(MID(IFERROR(INDEX($A941:$Y941,MATCH(Lists!$J$3,$A$1:$Y$1,0)),""),9,2)))),""))</f>
        <v/>
      </c>
      <c r="AH941" s="22">
        <f>IF(AE941="",0,1)</f>
        <v/>
      </c>
    </row>
    <row r="942">
      <c r="Z942" s="28" t="n"/>
      <c r="AA942" s="23" t="n"/>
      <c r="AB942" s="23" t="n"/>
      <c r="AC942" s="31" t="n"/>
      <c r="AD942" s="28" t="n"/>
      <c r="AE942" s="22">
        <f>IF(COUNTA($A942:$Y942)=0,"",IF(IFERROR(IF(TRIM(IFERROR(INDEX($A942:$Y942,MATCH(Lists!$J$4,$A$1:$Y$1,0)),"")&amp;"")="0","",TRIM(IFERROR(INDEX($A942:$Y942,MATCH(Lists!$J$4,$A$1:$Y$1,0)),"")&amp;"")),"")&lt;&gt;"",LOWER(IFERROR(IF(TRIM(IFERROR(INDEX($A942:$Y942,MATCH(Lists!$J$4,$A$1:$Y$1,0)),"")&amp;"")="0","",TRIM(IFERROR(INDEX($A942:$Y942,MATCH(Lists!$J$4,$A$1:$Y$1,0)),"")&amp;"")),"")),IF(IFERROR(IF(TRIM(IFERROR(INDEX($A942:$Y942,MATCH(Lists!$J$5,$A$1:$Y$1,0)),"")&amp;"")="0","",TRIM(IFERROR(INDEX($A942:$Y942,MATCH(Lists!$J$5,$A$1:$Y$1,0)),"")&amp;"")),"")&lt;&gt;"",IFERROR(IF(TRIM(IFERROR(INDEX($A942:$Y942,MATCH(Lists!$J$5,$A$1:$Y$1,0)),"")&amp;"")="0","",TRIM(IFERROR(INDEX($A942:$Y942,MATCH(Lists!$J$5,$A$1:$Y$1,0)),"")&amp;"")),""),"(unknown)")))</f>
        <v/>
      </c>
      <c r="AF942" s="22">
        <f>IF(AE942="","",IF(IFERROR(IF(TRIM(IFERROR(INDEX($A942:$Y942,MATCH(Lists!$J$6,$A$1:$Y$1,0)),"")&amp;"")="0","",TRIM(IFERROR(INDEX($A942:$Y942,MATCH(Lists!$J$6,$A$1:$Y$1,0)),"")&amp;"")),"")=Lists!$J$7,1,0))</f>
        <v/>
      </c>
      <c r="AG942" s="30">
        <f>IF(AE942="","",IFERROR(IF(ISNUMBER(IFERROR(INDEX($A942:$Y942,MATCH(Lists!$J$3,$A$1:$Y$1,0)),"")),INT(IFERROR(INDEX($A942:$Y942,MATCH(Lists!$J$3,$A$1:$Y$1,0)),"")),DATE(VALUE(LEFT(IFERROR(INDEX($A942:$Y942,MATCH(Lists!$J$3,$A$1:$Y$1,0)),""),4)),VALUE(MID(IFERROR(INDEX($A942:$Y942,MATCH(Lists!$J$3,$A$1:$Y$1,0)),""),6,2)),VALUE(MID(IFERROR(INDEX($A942:$Y942,MATCH(Lists!$J$3,$A$1:$Y$1,0)),""),9,2)))),""))</f>
        <v/>
      </c>
      <c r="AH942" s="22">
        <f>IF(AE942="",0,1)</f>
        <v/>
      </c>
    </row>
    <row r="943">
      <c r="Z943" s="28" t="n"/>
      <c r="AA943" s="23" t="n"/>
      <c r="AB943" s="23" t="n"/>
      <c r="AC943" s="31" t="n"/>
      <c r="AD943" s="28" t="n"/>
      <c r="AE943" s="22">
        <f>IF(COUNTA($A943:$Y943)=0,"",IF(IFERROR(IF(TRIM(IFERROR(INDEX($A943:$Y943,MATCH(Lists!$J$4,$A$1:$Y$1,0)),"")&amp;"")="0","",TRIM(IFERROR(INDEX($A943:$Y943,MATCH(Lists!$J$4,$A$1:$Y$1,0)),"")&amp;"")),"")&lt;&gt;"",LOWER(IFERROR(IF(TRIM(IFERROR(INDEX($A943:$Y943,MATCH(Lists!$J$4,$A$1:$Y$1,0)),"")&amp;"")="0","",TRIM(IFERROR(INDEX($A943:$Y943,MATCH(Lists!$J$4,$A$1:$Y$1,0)),"")&amp;"")),"")),IF(IFERROR(IF(TRIM(IFERROR(INDEX($A943:$Y943,MATCH(Lists!$J$5,$A$1:$Y$1,0)),"")&amp;"")="0","",TRIM(IFERROR(INDEX($A943:$Y943,MATCH(Lists!$J$5,$A$1:$Y$1,0)),"")&amp;"")),"")&lt;&gt;"",IFERROR(IF(TRIM(IFERROR(INDEX($A943:$Y943,MATCH(Lists!$J$5,$A$1:$Y$1,0)),"")&amp;"")="0","",TRIM(IFERROR(INDEX($A943:$Y943,MATCH(Lists!$J$5,$A$1:$Y$1,0)),"")&amp;"")),""),"(unknown)")))</f>
        <v/>
      </c>
      <c r="AF943" s="22">
        <f>IF(AE943="","",IF(IFERROR(IF(TRIM(IFERROR(INDEX($A943:$Y943,MATCH(Lists!$J$6,$A$1:$Y$1,0)),"")&amp;"")="0","",TRIM(IFERROR(INDEX($A943:$Y943,MATCH(Lists!$J$6,$A$1:$Y$1,0)),"")&amp;"")),"")=Lists!$J$7,1,0))</f>
        <v/>
      </c>
      <c r="AG943" s="30">
        <f>IF(AE943="","",IFERROR(IF(ISNUMBER(IFERROR(INDEX($A943:$Y943,MATCH(Lists!$J$3,$A$1:$Y$1,0)),"")),INT(IFERROR(INDEX($A943:$Y943,MATCH(Lists!$J$3,$A$1:$Y$1,0)),"")),DATE(VALUE(LEFT(IFERROR(INDEX($A943:$Y943,MATCH(Lists!$J$3,$A$1:$Y$1,0)),""),4)),VALUE(MID(IFERROR(INDEX($A943:$Y943,MATCH(Lists!$J$3,$A$1:$Y$1,0)),""),6,2)),VALUE(MID(IFERROR(INDEX($A943:$Y943,MATCH(Lists!$J$3,$A$1:$Y$1,0)),""),9,2)))),""))</f>
        <v/>
      </c>
      <c r="AH943" s="22">
        <f>IF(AE943="",0,1)</f>
        <v/>
      </c>
    </row>
    <row r="944">
      <c r="Z944" s="28" t="n"/>
      <c r="AA944" s="23" t="n"/>
      <c r="AB944" s="23" t="n"/>
      <c r="AC944" s="31" t="n"/>
      <c r="AD944" s="28" t="n"/>
      <c r="AE944" s="22">
        <f>IF(COUNTA($A944:$Y944)=0,"",IF(IFERROR(IF(TRIM(IFERROR(INDEX($A944:$Y944,MATCH(Lists!$J$4,$A$1:$Y$1,0)),"")&amp;"")="0","",TRIM(IFERROR(INDEX($A944:$Y944,MATCH(Lists!$J$4,$A$1:$Y$1,0)),"")&amp;"")),"")&lt;&gt;"",LOWER(IFERROR(IF(TRIM(IFERROR(INDEX($A944:$Y944,MATCH(Lists!$J$4,$A$1:$Y$1,0)),"")&amp;"")="0","",TRIM(IFERROR(INDEX($A944:$Y944,MATCH(Lists!$J$4,$A$1:$Y$1,0)),"")&amp;"")),"")),IF(IFERROR(IF(TRIM(IFERROR(INDEX($A944:$Y944,MATCH(Lists!$J$5,$A$1:$Y$1,0)),"")&amp;"")="0","",TRIM(IFERROR(INDEX($A944:$Y944,MATCH(Lists!$J$5,$A$1:$Y$1,0)),"")&amp;"")),"")&lt;&gt;"",IFERROR(IF(TRIM(IFERROR(INDEX($A944:$Y944,MATCH(Lists!$J$5,$A$1:$Y$1,0)),"")&amp;"")="0","",TRIM(IFERROR(INDEX($A944:$Y944,MATCH(Lists!$J$5,$A$1:$Y$1,0)),"")&amp;"")),""),"(unknown)")))</f>
        <v/>
      </c>
      <c r="AF944" s="22">
        <f>IF(AE944="","",IF(IFERROR(IF(TRIM(IFERROR(INDEX($A944:$Y944,MATCH(Lists!$J$6,$A$1:$Y$1,0)),"")&amp;"")="0","",TRIM(IFERROR(INDEX($A944:$Y944,MATCH(Lists!$J$6,$A$1:$Y$1,0)),"")&amp;"")),"")=Lists!$J$7,1,0))</f>
        <v/>
      </c>
      <c r="AG944" s="30">
        <f>IF(AE944="","",IFERROR(IF(ISNUMBER(IFERROR(INDEX($A944:$Y944,MATCH(Lists!$J$3,$A$1:$Y$1,0)),"")),INT(IFERROR(INDEX($A944:$Y944,MATCH(Lists!$J$3,$A$1:$Y$1,0)),"")),DATE(VALUE(LEFT(IFERROR(INDEX($A944:$Y944,MATCH(Lists!$J$3,$A$1:$Y$1,0)),""),4)),VALUE(MID(IFERROR(INDEX($A944:$Y944,MATCH(Lists!$J$3,$A$1:$Y$1,0)),""),6,2)),VALUE(MID(IFERROR(INDEX($A944:$Y944,MATCH(Lists!$J$3,$A$1:$Y$1,0)),""),9,2)))),""))</f>
        <v/>
      </c>
      <c r="AH944" s="22">
        <f>IF(AE944="",0,1)</f>
        <v/>
      </c>
    </row>
    <row r="945">
      <c r="Z945" s="28" t="n"/>
      <c r="AA945" s="23" t="n"/>
      <c r="AB945" s="23" t="n"/>
      <c r="AC945" s="31" t="n"/>
      <c r="AD945" s="28" t="n"/>
      <c r="AE945" s="22">
        <f>IF(COUNTA($A945:$Y945)=0,"",IF(IFERROR(IF(TRIM(IFERROR(INDEX($A945:$Y945,MATCH(Lists!$J$4,$A$1:$Y$1,0)),"")&amp;"")="0","",TRIM(IFERROR(INDEX($A945:$Y945,MATCH(Lists!$J$4,$A$1:$Y$1,0)),"")&amp;"")),"")&lt;&gt;"",LOWER(IFERROR(IF(TRIM(IFERROR(INDEX($A945:$Y945,MATCH(Lists!$J$4,$A$1:$Y$1,0)),"")&amp;"")="0","",TRIM(IFERROR(INDEX($A945:$Y945,MATCH(Lists!$J$4,$A$1:$Y$1,0)),"")&amp;"")),"")),IF(IFERROR(IF(TRIM(IFERROR(INDEX($A945:$Y945,MATCH(Lists!$J$5,$A$1:$Y$1,0)),"")&amp;"")="0","",TRIM(IFERROR(INDEX($A945:$Y945,MATCH(Lists!$J$5,$A$1:$Y$1,0)),"")&amp;"")),"")&lt;&gt;"",IFERROR(IF(TRIM(IFERROR(INDEX($A945:$Y945,MATCH(Lists!$J$5,$A$1:$Y$1,0)),"")&amp;"")="0","",TRIM(IFERROR(INDEX($A945:$Y945,MATCH(Lists!$J$5,$A$1:$Y$1,0)),"")&amp;"")),""),"(unknown)")))</f>
        <v/>
      </c>
      <c r="AF945" s="22">
        <f>IF(AE945="","",IF(IFERROR(IF(TRIM(IFERROR(INDEX($A945:$Y945,MATCH(Lists!$J$6,$A$1:$Y$1,0)),"")&amp;"")="0","",TRIM(IFERROR(INDEX($A945:$Y945,MATCH(Lists!$J$6,$A$1:$Y$1,0)),"")&amp;"")),"")=Lists!$J$7,1,0))</f>
        <v/>
      </c>
      <c r="AG945" s="30">
        <f>IF(AE945="","",IFERROR(IF(ISNUMBER(IFERROR(INDEX($A945:$Y945,MATCH(Lists!$J$3,$A$1:$Y$1,0)),"")),INT(IFERROR(INDEX($A945:$Y945,MATCH(Lists!$J$3,$A$1:$Y$1,0)),"")),DATE(VALUE(LEFT(IFERROR(INDEX($A945:$Y945,MATCH(Lists!$J$3,$A$1:$Y$1,0)),""),4)),VALUE(MID(IFERROR(INDEX($A945:$Y945,MATCH(Lists!$J$3,$A$1:$Y$1,0)),""),6,2)),VALUE(MID(IFERROR(INDEX($A945:$Y945,MATCH(Lists!$J$3,$A$1:$Y$1,0)),""),9,2)))),""))</f>
        <v/>
      </c>
      <c r="AH945" s="22">
        <f>IF(AE945="",0,1)</f>
        <v/>
      </c>
    </row>
    <row r="946">
      <c r="Z946" s="28" t="n"/>
      <c r="AA946" s="23" t="n"/>
      <c r="AB946" s="23" t="n"/>
      <c r="AC946" s="31" t="n"/>
      <c r="AD946" s="28" t="n"/>
      <c r="AE946" s="22">
        <f>IF(COUNTA($A946:$Y946)=0,"",IF(IFERROR(IF(TRIM(IFERROR(INDEX($A946:$Y946,MATCH(Lists!$J$4,$A$1:$Y$1,0)),"")&amp;"")="0","",TRIM(IFERROR(INDEX($A946:$Y946,MATCH(Lists!$J$4,$A$1:$Y$1,0)),"")&amp;"")),"")&lt;&gt;"",LOWER(IFERROR(IF(TRIM(IFERROR(INDEX($A946:$Y946,MATCH(Lists!$J$4,$A$1:$Y$1,0)),"")&amp;"")="0","",TRIM(IFERROR(INDEX($A946:$Y946,MATCH(Lists!$J$4,$A$1:$Y$1,0)),"")&amp;"")),"")),IF(IFERROR(IF(TRIM(IFERROR(INDEX($A946:$Y946,MATCH(Lists!$J$5,$A$1:$Y$1,0)),"")&amp;"")="0","",TRIM(IFERROR(INDEX($A946:$Y946,MATCH(Lists!$J$5,$A$1:$Y$1,0)),"")&amp;"")),"")&lt;&gt;"",IFERROR(IF(TRIM(IFERROR(INDEX($A946:$Y946,MATCH(Lists!$J$5,$A$1:$Y$1,0)),"")&amp;"")="0","",TRIM(IFERROR(INDEX($A946:$Y946,MATCH(Lists!$J$5,$A$1:$Y$1,0)),"")&amp;"")),""),"(unknown)")))</f>
        <v/>
      </c>
      <c r="AF946" s="22">
        <f>IF(AE946="","",IF(IFERROR(IF(TRIM(IFERROR(INDEX($A946:$Y946,MATCH(Lists!$J$6,$A$1:$Y$1,0)),"")&amp;"")="0","",TRIM(IFERROR(INDEX($A946:$Y946,MATCH(Lists!$J$6,$A$1:$Y$1,0)),"")&amp;"")),"")=Lists!$J$7,1,0))</f>
        <v/>
      </c>
      <c r="AG946" s="30">
        <f>IF(AE946="","",IFERROR(IF(ISNUMBER(IFERROR(INDEX($A946:$Y946,MATCH(Lists!$J$3,$A$1:$Y$1,0)),"")),INT(IFERROR(INDEX($A946:$Y946,MATCH(Lists!$J$3,$A$1:$Y$1,0)),"")),DATE(VALUE(LEFT(IFERROR(INDEX($A946:$Y946,MATCH(Lists!$J$3,$A$1:$Y$1,0)),""),4)),VALUE(MID(IFERROR(INDEX($A946:$Y946,MATCH(Lists!$J$3,$A$1:$Y$1,0)),""),6,2)),VALUE(MID(IFERROR(INDEX($A946:$Y946,MATCH(Lists!$J$3,$A$1:$Y$1,0)),""),9,2)))),""))</f>
        <v/>
      </c>
      <c r="AH946" s="22">
        <f>IF(AE946="",0,1)</f>
        <v/>
      </c>
    </row>
    <row r="947">
      <c r="Z947" s="28" t="n"/>
      <c r="AA947" s="23" t="n"/>
      <c r="AB947" s="23" t="n"/>
      <c r="AC947" s="31" t="n"/>
      <c r="AD947" s="28" t="n"/>
      <c r="AE947" s="22">
        <f>IF(COUNTA($A947:$Y947)=0,"",IF(IFERROR(IF(TRIM(IFERROR(INDEX($A947:$Y947,MATCH(Lists!$J$4,$A$1:$Y$1,0)),"")&amp;"")="0","",TRIM(IFERROR(INDEX($A947:$Y947,MATCH(Lists!$J$4,$A$1:$Y$1,0)),"")&amp;"")),"")&lt;&gt;"",LOWER(IFERROR(IF(TRIM(IFERROR(INDEX($A947:$Y947,MATCH(Lists!$J$4,$A$1:$Y$1,0)),"")&amp;"")="0","",TRIM(IFERROR(INDEX($A947:$Y947,MATCH(Lists!$J$4,$A$1:$Y$1,0)),"")&amp;"")),"")),IF(IFERROR(IF(TRIM(IFERROR(INDEX($A947:$Y947,MATCH(Lists!$J$5,$A$1:$Y$1,0)),"")&amp;"")="0","",TRIM(IFERROR(INDEX($A947:$Y947,MATCH(Lists!$J$5,$A$1:$Y$1,0)),"")&amp;"")),"")&lt;&gt;"",IFERROR(IF(TRIM(IFERROR(INDEX($A947:$Y947,MATCH(Lists!$J$5,$A$1:$Y$1,0)),"")&amp;"")="0","",TRIM(IFERROR(INDEX($A947:$Y947,MATCH(Lists!$J$5,$A$1:$Y$1,0)),"")&amp;"")),""),"(unknown)")))</f>
        <v/>
      </c>
      <c r="AF947" s="22">
        <f>IF(AE947="","",IF(IFERROR(IF(TRIM(IFERROR(INDEX($A947:$Y947,MATCH(Lists!$J$6,$A$1:$Y$1,0)),"")&amp;"")="0","",TRIM(IFERROR(INDEX($A947:$Y947,MATCH(Lists!$J$6,$A$1:$Y$1,0)),"")&amp;"")),"")=Lists!$J$7,1,0))</f>
        <v/>
      </c>
      <c r="AG947" s="30">
        <f>IF(AE947="","",IFERROR(IF(ISNUMBER(IFERROR(INDEX($A947:$Y947,MATCH(Lists!$J$3,$A$1:$Y$1,0)),"")),INT(IFERROR(INDEX($A947:$Y947,MATCH(Lists!$J$3,$A$1:$Y$1,0)),"")),DATE(VALUE(LEFT(IFERROR(INDEX($A947:$Y947,MATCH(Lists!$J$3,$A$1:$Y$1,0)),""),4)),VALUE(MID(IFERROR(INDEX($A947:$Y947,MATCH(Lists!$J$3,$A$1:$Y$1,0)),""),6,2)),VALUE(MID(IFERROR(INDEX($A947:$Y947,MATCH(Lists!$J$3,$A$1:$Y$1,0)),""),9,2)))),""))</f>
        <v/>
      </c>
      <c r="AH947" s="22">
        <f>IF(AE947="",0,1)</f>
        <v/>
      </c>
    </row>
    <row r="948">
      <c r="Z948" s="28" t="n"/>
      <c r="AA948" s="23" t="n"/>
      <c r="AB948" s="23" t="n"/>
      <c r="AC948" s="31" t="n"/>
      <c r="AD948" s="28" t="n"/>
      <c r="AE948" s="22">
        <f>IF(COUNTA($A948:$Y948)=0,"",IF(IFERROR(IF(TRIM(IFERROR(INDEX($A948:$Y948,MATCH(Lists!$J$4,$A$1:$Y$1,0)),"")&amp;"")="0","",TRIM(IFERROR(INDEX($A948:$Y948,MATCH(Lists!$J$4,$A$1:$Y$1,0)),"")&amp;"")),"")&lt;&gt;"",LOWER(IFERROR(IF(TRIM(IFERROR(INDEX($A948:$Y948,MATCH(Lists!$J$4,$A$1:$Y$1,0)),"")&amp;"")="0","",TRIM(IFERROR(INDEX($A948:$Y948,MATCH(Lists!$J$4,$A$1:$Y$1,0)),"")&amp;"")),"")),IF(IFERROR(IF(TRIM(IFERROR(INDEX($A948:$Y948,MATCH(Lists!$J$5,$A$1:$Y$1,0)),"")&amp;"")="0","",TRIM(IFERROR(INDEX($A948:$Y948,MATCH(Lists!$J$5,$A$1:$Y$1,0)),"")&amp;"")),"")&lt;&gt;"",IFERROR(IF(TRIM(IFERROR(INDEX($A948:$Y948,MATCH(Lists!$J$5,$A$1:$Y$1,0)),"")&amp;"")="0","",TRIM(IFERROR(INDEX($A948:$Y948,MATCH(Lists!$J$5,$A$1:$Y$1,0)),"")&amp;"")),""),"(unknown)")))</f>
        <v/>
      </c>
      <c r="AF948" s="22">
        <f>IF(AE948="","",IF(IFERROR(IF(TRIM(IFERROR(INDEX($A948:$Y948,MATCH(Lists!$J$6,$A$1:$Y$1,0)),"")&amp;"")="0","",TRIM(IFERROR(INDEX($A948:$Y948,MATCH(Lists!$J$6,$A$1:$Y$1,0)),"")&amp;"")),"")=Lists!$J$7,1,0))</f>
        <v/>
      </c>
      <c r="AG948" s="30">
        <f>IF(AE948="","",IFERROR(IF(ISNUMBER(IFERROR(INDEX($A948:$Y948,MATCH(Lists!$J$3,$A$1:$Y$1,0)),"")),INT(IFERROR(INDEX($A948:$Y948,MATCH(Lists!$J$3,$A$1:$Y$1,0)),"")),DATE(VALUE(LEFT(IFERROR(INDEX($A948:$Y948,MATCH(Lists!$J$3,$A$1:$Y$1,0)),""),4)),VALUE(MID(IFERROR(INDEX($A948:$Y948,MATCH(Lists!$J$3,$A$1:$Y$1,0)),""),6,2)),VALUE(MID(IFERROR(INDEX($A948:$Y948,MATCH(Lists!$J$3,$A$1:$Y$1,0)),""),9,2)))),""))</f>
        <v/>
      </c>
      <c r="AH948" s="22">
        <f>IF(AE948="",0,1)</f>
        <v/>
      </c>
    </row>
    <row r="949">
      <c r="Z949" s="28" t="n"/>
      <c r="AA949" s="23" t="n"/>
      <c r="AB949" s="23" t="n"/>
      <c r="AC949" s="31" t="n"/>
      <c r="AD949" s="28" t="n"/>
      <c r="AE949" s="22">
        <f>IF(COUNTA($A949:$Y949)=0,"",IF(IFERROR(IF(TRIM(IFERROR(INDEX($A949:$Y949,MATCH(Lists!$J$4,$A$1:$Y$1,0)),"")&amp;"")="0","",TRIM(IFERROR(INDEX($A949:$Y949,MATCH(Lists!$J$4,$A$1:$Y$1,0)),"")&amp;"")),"")&lt;&gt;"",LOWER(IFERROR(IF(TRIM(IFERROR(INDEX($A949:$Y949,MATCH(Lists!$J$4,$A$1:$Y$1,0)),"")&amp;"")="0","",TRIM(IFERROR(INDEX($A949:$Y949,MATCH(Lists!$J$4,$A$1:$Y$1,0)),"")&amp;"")),"")),IF(IFERROR(IF(TRIM(IFERROR(INDEX($A949:$Y949,MATCH(Lists!$J$5,$A$1:$Y$1,0)),"")&amp;"")="0","",TRIM(IFERROR(INDEX($A949:$Y949,MATCH(Lists!$J$5,$A$1:$Y$1,0)),"")&amp;"")),"")&lt;&gt;"",IFERROR(IF(TRIM(IFERROR(INDEX($A949:$Y949,MATCH(Lists!$J$5,$A$1:$Y$1,0)),"")&amp;"")="0","",TRIM(IFERROR(INDEX($A949:$Y949,MATCH(Lists!$J$5,$A$1:$Y$1,0)),"")&amp;"")),""),"(unknown)")))</f>
        <v/>
      </c>
      <c r="AF949" s="22">
        <f>IF(AE949="","",IF(IFERROR(IF(TRIM(IFERROR(INDEX($A949:$Y949,MATCH(Lists!$J$6,$A$1:$Y$1,0)),"")&amp;"")="0","",TRIM(IFERROR(INDEX($A949:$Y949,MATCH(Lists!$J$6,$A$1:$Y$1,0)),"")&amp;"")),"")=Lists!$J$7,1,0))</f>
        <v/>
      </c>
      <c r="AG949" s="30">
        <f>IF(AE949="","",IFERROR(IF(ISNUMBER(IFERROR(INDEX($A949:$Y949,MATCH(Lists!$J$3,$A$1:$Y$1,0)),"")),INT(IFERROR(INDEX($A949:$Y949,MATCH(Lists!$J$3,$A$1:$Y$1,0)),"")),DATE(VALUE(LEFT(IFERROR(INDEX($A949:$Y949,MATCH(Lists!$J$3,$A$1:$Y$1,0)),""),4)),VALUE(MID(IFERROR(INDEX($A949:$Y949,MATCH(Lists!$J$3,$A$1:$Y$1,0)),""),6,2)),VALUE(MID(IFERROR(INDEX($A949:$Y949,MATCH(Lists!$J$3,$A$1:$Y$1,0)),""),9,2)))),""))</f>
        <v/>
      </c>
      <c r="AH949" s="22">
        <f>IF(AE949="",0,1)</f>
        <v/>
      </c>
    </row>
    <row r="950">
      <c r="Z950" s="28" t="n"/>
      <c r="AA950" s="23" t="n"/>
      <c r="AB950" s="23" t="n"/>
      <c r="AC950" s="31" t="n"/>
      <c r="AD950" s="28" t="n"/>
      <c r="AE950" s="22">
        <f>IF(COUNTA($A950:$Y950)=0,"",IF(IFERROR(IF(TRIM(IFERROR(INDEX($A950:$Y950,MATCH(Lists!$J$4,$A$1:$Y$1,0)),"")&amp;"")="0","",TRIM(IFERROR(INDEX($A950:$Y950,MATCH(Lists!$J$4,$A$1:$Y$1,0)),"")&amp;"")),"")&lt;&gt;"",LOWER(IFERROR(IF(TRIM(IFERROR(INDEX($A950:$Y950,MATCH(Lists!$J$4,$A$1:$Y$1,0)),"")&amp;"")="0","",TRIM(IFERROR(INDEX($A950:$Y950,MATCH(Lists!$J$4,$A$1:$Y$1,0)),"")&amp;"")),"")),IF(IFERROR(IF(TRIM(IFERROR(INDEX($A950:$Y950,MATCH(Lists!$J$5,$A$1:$Y$1,0)),"")&amp;"")="0","",TRIM(IFERROR(INDEX($A950:$Y950,MATCH(Lists!$J$5,$A$1:$Y$1,0)),"")&amp;"")),"")&lt;&gt;"",IFERROR(IF(TRIM(IFERROR(INDEX($A950:$Y950,MATCH(Lists!$J$5,$A$1:$Y$1,0)),"")&amp;"")="0","",TRIM(IFERROR(INDEX($A950:$Y950,MATCH(Lists!$J$5,$A$1:$Y$1,0)),"")&amp;"")),""),"(unknown)")))</f>
        <v/>
      </c>
      <c r="AF950" s="22">
        <f>IF(AE950="","",IF(IFERROR(IF(TRIM(IFERROR(INDEX($A950:$Y950,MATCH(Lists!$J$6,$A$1:$Y$1,0)),"")&amp;"")="0","",TRIM(IFERROR(INDEX($A950:$Y950,MATCH(Lists!$J$6,$A$1:$Y$1,0)),"")&amp;"")),"")=Lists!$J$7,1,0))</f>
        <v/>
      </c>
      <c r="AG950" s="30">
        <f>IF(AE950="","",IFERROR(IF(ISNUMBER(IFERROR(INDEX($A950:$Y950,MATCH(Lists!$J$3,$A$1:$Y$1,0)),"")),INT(IFERROR(INDEX($A950:$Y950,MATCH(Lists!$J$3,$A$1:$Y$1,0)),"")),DATE(VALUE(LEFT(IFERROR(INDEX($A950:$Y950,MATCH(Lists!$J$3,$A$1:$Y$1,0)),""),4)),VALUE(MID(IFERROR(INDEX($A950:$Y950,MATCH(Lists!$J$3,$A$1:$Y$1,0)),""),6,2)),VALUE(MID(IFERROR(INDEX($A950:$Y950,MATCH(Lists!$J$3,$A$1:$Y$1,0)),""),9,2)))),""))</f>
        <v/>
      </c>
      <c r="AH950" s="22">
        <f>IF(AE950="",0,1)</f>
        <v/>
      </c>
    </row>
    <row r="951">
      <c r="Z951" s="28" t="n"/>
      <c r="AA951" s="23" t="n"/>
      <c r="AB951" s="23" t="n"/>
      <c r="AC951" s="31" t="n"/>
      <c r="AD951" s="28" t="n"/>
      <c r="AE951" s="22">
        <f>IF(COUNTA($A951:$Y951)=0,"",IF(IFERROR(IF(TRIM(IFERROR(INDEX($A951:$Y951,MATCH(Lists!$J$4,$A$1:$Y$1,0)),"")&amp;"")="0","",TRIM(IFERROR(INDEX($A951:$Y951,MATCH(Lists!$J$4,$A$1:$Y$1,0)),"")&amp;"")),"")&lt;&gt;"",LOWER(IFERROR(IF(TRIM(IFERROR(INDEX($A951:$Y951,MATCH(Lists!$J$4,$A$1:$Y$1,0)),"")&amp;"")="0","",TRIM(IFERROR(INDEX($A951:$Y951,MATCH(Lists!$J$4,$A$1:$Y$1,0)),"")&amp;"")),"")),IF(IFERROR(IF(TRIM(IFERROR(INDEX($A951:$Y951,MATCH(Lists!$J$5,$A$1:$Y$1,0)),"")&amp;"")="0","",TRIM(IFERROR(INDEX($A951:$Y951,MATCH(Lists!$J$5,$A$1:$Y$1,0)),"")&amp;"")),"")&lt;&gt;"",IFERROR(IF(TRIM(IFERROR(INDEX($A951:$Y951,MATCH(Lists!$J$5,$A$1:$Y$1,0)),"")&amp;"")="0","",TRIM(IFERROR(INDEX($A951:$Y951,MATCH(Lists!$J$5,$A$1:$Y$1,0)),"")&amp;"")),""),"(unknown)")))</f>
        <v/>
      </c>
      <c r="AF951" s="22">
        <f>IF(AE951="","",IF(IFERROR(IF(TRIM(IFERROR(INDEX($A951:$Y951,MATCH(Lists!$J$6,$A$1:$Y$1,0)),"")&amp;"")="0","",TRIM(IFERROR(INDEX($A951:$Y951,MATCH(Lists!$J$6,$A$1:$Y$1,0)),"")&amp;"")),"")=Lists!$J$7,1,0))</f>
        <v/>
      </c>
      <c r="AG951" s="30">
        <f>IF(AE951="","",IFERROR(IF(ISNUMBER(IFERROR(INDEX($A951:$Y951,MATCH(Lists!$J$3,$A$1:$Y$1,0)),"")),INT(IFERROR(INDEX($A951:$Y951,MATCH(Lists!$J$3,$A$1:$Y$1,0)),"")),DATE(VALUE(LEFT(IFERROR(INDEX($A951:$Y951,MATCH(Lists!$J$3,$A$1:$Y$1,0)),""),4)),VALUE(MID(IFERROR(INDEX($A951:$Y951,MATCH(Lists!$J$3,$A$1:$Y$1,0)),""),6,2)),VALUE(MID(IFERROR(INDEX($A951:$Y951,MATCH(Lists!$J$3,$A$1:$Y$1,0)),""),9,2)))),""))</f>
        <v/>
      </c>
      <c r="AH951" s="22">
        <f>IF(AE951="",0,1)</f>
        <v/>
      </c>
    </row>
    <row r="952">
      <c r="Z952" s="28" t="n"/>
      <c r="AA952" s="23" t="n"/>
      <c r="AB952" s="23" t="n"/>
      <c r="AC952" s="31" t="n"/>
      <c r="AD952" s="28" t="n"/>
      <c r="AE952" s="22">
        <f>IF(COUNTA($A952:$Y952)=0,"",IF(IFERROR(IF(TRIM(IFERROR(INDEX($A952:$Y952,MATCH(Lists!$J$4,$A$1:$Y$1,0)),"")&amp;"")="0","",TRIM(IFERROR(INDEX($A952:$Y952,MATCH(Lists!$J$4,$A$1:$Y$1,0)),"")&amp;"")),"")&lt;&gt;"",LOWER(IFERROR(IF(TRIM(IFERROR(INDEX($A952:$Y952,MATCH(Lists!$J$4,$A$1:$Y$1,0)),"")&amp;"")="0","",TRIM(IFERROR(INDEX($A952:$Y952,MATCH(Lists!$J$4,$A$1:$Y$1,0)),"")&amp;"")),"")),IF(IFERROR(IF(TRIM(IFERROR(INDEX($A952:$Y952,MATCH(Lists!$J$5,$A$1:$Y$1,0)),"")&amp;"")="0","",TRIM(IFERROR(INDEX($A952:$Y952,MATCH(Lists!$J$5,$A$1:$Y$1,0)),"")&amp;"")),"")&lt;&gt;"",IFERROR(IF(TRIM(IFERROR(INDEX($A952:$Y952,MATCH(Lists!$J$5,$A$1:$Y$1,0)),"")&amp;"")="0","",TRIM(IFERROR(INDEX($A952:$Y952,MATCH(Lists!$J$5,$A$1:$Y$1,0)),"")&amp;"")),""),"(unknown)")))</f>
        <v/>
      </c>
      <c r="AF952" s="22">
        <f>IF(AE952="","",IF(IFERROR(IF(TRIM(IFERROR(INDEX($A952:$Y952,MATCH(Lists!$J$6,$A$1:$Y$1,0)),"")&amp;"")="0","",TRIM(IFERROR(INDEX($A952:$Y952,MATCH(Lists!$J$6,$A$1:$Y$1,0)),"")&amp;"")),"")=Lists!$J$7,1,0))</f>
        <v/>
      </c>
      <c r="AG952" s="30">
        <f>IF(AE952="","",IFERROR(IF(ISNUMBER(IFERROR(INDEX($A952:$Y952,MATCH(Lists!$J$3,$A$1:$Y$1,0)),"")),INT(IFERROR(INDEX($A952:$Y952,MATCH(Lists!$J$3,$A$1:$Y$1,0)),"")),DATE(VALUE(LEFT(IFERROR(INDEX($A952:$Y952,MATCH(Lists!$J$3,$A$1:$Y$1,0)),""),4)),VALUE(MID(IFERROR(INDEX($A952:$Y952,MATCH(Lists!$J$3,$A$1:$Y$1,0)),""),6,2)),VALUE(MID(IFERROR(INDEX($A952:$Y952,MATCH(Lists!$J$3,$A$1:$Y$1,0)),""),9,2)))),""))</f>
        <v/>
      </c>
      <c r="AH952" s="22">
        <f>IF(AE952="",0,1)</f>
        <v/>
      </c>
    </row>
    <row r="953">
      <c r="Z953" s="28" t="n"/>
      <c r="AA953" s="23" t="n"/>
      <c r="AB953" s="23" t="n"/>
      <c r="AC953" s="31" t="n"/>
      <c r="AD953" s="28" t="n"/>
      <c r="AE953" s="22">
        <f>IF(COUNTA($A953:$Y953)=0,"",IF(IFERROR(IF(TRIM(IFERROR(INDEX($A953:$Y953,MATCH(Lists!$J$4,$A$1:$Y$1,0)),"")&amp;"")="0","",TRIM(IFERROR(INDEX($A953:$Y953,MATCH(Lists!$J$4,$A$1:$Y$1,0)),"")&amp;"")),"")&lt;&gt;"",LOWER(IFERROR(IF(TRIM(IFERROR(INDEX($A953:$Y953,MATCH(Lists!$J$4,$A$1:$Y$1,0)),"")&amp;"")="0","",TRIM(IFERROR(INDEX($A953:$Y953,MATCH(Lists!$J$4,$A$1:$Y$1,0)),"")&amp;"")),"")),IF(IFERROR(IF(TRIM(IFERROR(INDEX($A953:$Y953,MATCH(Lists!$J$5,$A$1:$Y$1,0)),"")&amp;"")="0","",TRIM(IFERROR(INDEX($A953:$Y953,MATCH(Lists!$J$5,$A$1:$Y$1,0)),"")&amp;"")),"")&lt;&gt;"",IFERROR(IF(TRIM(IFERROR(INDEX($A953:$Y953,MATCH(Lists!$J$5,$A$1:$Y$1,0)),"")&amp;"")="0","",TRIM(IFERROR(INDEX($A953:$Y953,MATCH(Lists!$J$5,$A$1:$Y$1,0)),"")&amp;"")),""),"(unknown)")))</f>
        <v/>
      </c>
      <c r="AF953" s="22">
        <f>IF(AE953="","",IF(IFERROR(IF(TRIM(IFERROR(INDEX($A953:$Y953,MATCH(Lists!$J$6,$A$1:$Y$1,0)),"")&amp;"")="0","",TRIM(IFERROR(INDEX($A953:$Y953,MATCH(Lists!$J$6,$A$1:$Y$1,0)),"")&amp;"")),"")=Lists!$J$7,1,0))</f>
        <v/>
      </c>
      <c r="AG953" s="30">
        <f>IF(AE953="","",IFERROR(IF(ISNUMBER(IFERROR(INDEX($A953:$Y953,MATCH(Lists!$J$3,$A$1:$Y$1,0)),"")),INT(IFERROR(INDEX($A953:$Y953,MATCH(Lists!$J$3,$A$1:$Y$1,0)),"")),DATE(VALUE(LEFT(IFERROR(INDEX($A953:$Y953,MATCH(Lists!$J$3,$A$1:$Y$1,0)),""),4)),VALUE(MID(IFERROR(INDEX($A953:$Y953,MATCH(Lists!$J$3,$A$1:$Y$1,0)),""),6,2)),VALUE(MID(IFERROR(INDEX($A953:$Y953,MATCH(Lists!$J$3,$A$1:$Y$1,0)),""),9,2)))),""))</f>
        <v/>
      </c>
      <c r="AH953" s="22">
        <f>IF(AE953="",0,1)</f>
        <v/>
      </c>
    </row>
    <row r="954">
      <c r="Z954" s="28" t="n"/>
      <c r="AA954" s="23" t="n"/>
      <c r="AB954" s="23" t="n"/>
      <c r="AC954" s="31" t="n"/>
      <c r="AD954" s="28" t="n"/>
      <c r="AE954" s="22">
        <f>IF(COUNTA($A954:$Y954)=0,"",IF(IFERROR(IF(TRIM(IFERROR(INDEX($A954:$Y954,MATCH(Lists!$J$4,$A$1:$Y$1,0)),"")&amp;"")="0","",TRIM(IFERROR(INDEX($A954:$Y954,MATCH(Lists!$J$4,$A$1:$Y$1,0)),"")&amp;"")),"")&lt;&gt;"",LOWER(IFERROR(IF(TRIM(IFERROR(INDEX($A954:$Y954,MATCH(Lists!$J$4,$A$1:$Y$1,0)),"")&amp;"")="0","",TRIM(IFERROR(INDEX($A954:$Y954,MATCH(Lists!$J$4,$A$1:$Y$1,0)),"")&amp;"")),"")),IF(IFERROR(IF(TRIM(IFERROR(INDEX($A954:$Y954,MATCH(Lists!$J$5,$A$1:$Y$1,0)),"")&amp;"")="0","",TRIM(IFERROR(INDEX($A954:$Y954,MATCH(Lists!$J$5,$A$1:$Y$1,0)),"")&amp;"")),"")&lt;&gt;"",IFERROR(IF(TRIM(IFERROR(INDEX($A954:$Y954,MATCH(Lists!$J$5,$A$1:$Y$1,0)),"")&amp;"")="0","",TRIM(IFERROR(INDEX($A954:$Y954,MATCH(Lists!$J$5,$A$1:$Y$1,0)),"")&amp;"")),""),"(unknown)")))</f>
        <v/>
      </c>
      <c r="AF954" s="22">
        <f>IF(AE954="","",IF(IFERROR(IF(TRIM(IFERROR(INDEX($A954:$Y954,MATCH(Lists!$J$6,$A$1:$Y$1,0)),"")&amp;"")="0","",TRIM(IFERROR(INDEX($A954:$Y954,MATCH(Lists!$J$6,$A$1:$Y$1,0)),"")&amp;"")),"")=Lists!$J$7,1,0))</f>
        <v/>
      </c>
      <c r="AG954" s="30">
        <f>IF(AE954="","",IFERROR(IF(ISNUMBER(IFERROR(INDEX($A954:$Y954,MATCH(Lists!$J$3,$A$1:$Y$1,0)),"")),INT(IFERROR(INDEX($A954:$Y954,MATCH(Lists!$J$3,$A$1:$Y$1,0)),"")),DATE(VALUE(LEFT(IFERROR(INDEX($A954:$Y954,MATCH(Lists!$J$3,$A$1:$Y$1,0)),""),4)),VALUE(MID(IFERROR(INDEX($A954:$Y954,MATCH(Lists!$J$3,$A$1:$Y$1,0)),""),6,2)),VALUE(MID(IFERROR(INDEX($A954:$Y954,MATCH(Lists!$J$3,$A$1:$Y$1,0)),""),9,2)))),""))</f>
        <v/>
      </c>
      <c r="AH954" s="22">
        <f>IF(AE954="",0,1)</f>
        <v/>
      </c>
    </row>
    <row r="955">
      <c r="Z955" s="28" t="n"/>
      <c r="AA955" s="23" t="n"/>
      <c r="AB955" s="23" t="n"/>
      <c r="AC955" s="31" t="n"/>
      <c r="AD955" s="28" t="n"/>
      <c r="AE955" s="22">
        <f>IF(COUNTA($A955:$Y955)=0,"",IF(IFERROR(IF(TRIM(IFERROR(INDEX($A955:$Y955,MATCH(Lists!$J$4,$A$1:$Y$1,0)),"")&amp;"")="0","",TRIM(IFERROR(INDEX($A955:$Y955,MATCH(Lists!$J$4,$A$1:$Y$1,0)),"")&amp;"")),"")&lt;&gt;"",LOWER(IFERROR(IF(TRIM(IFERROR(INDEX($A955:$Y955,MATCH(Lists!$J$4,$A$1:$Y$1,0)),"")&amp;"")="0","",TRIM(IFERROR(INDEX($A955:$Y955,MATCH(Lists!$J$4,$A$1:$Y$1,0)),"")&amp;"")),"")),IF(IFERROR(IF(TRIM(IFERROR(INDEX($A955:$Y955,MATCH(Lists!$J$5,$A$1:$Y$1,0)),"")&amp;"")="0","",TRIM(IFERROR(INDEX($A955:$Y955,MATCH(Lists!$J$5,$A$1:$Y$1,0)),"")&amp;"")),"")&lt;&gt;"",IFERROR(IF(TRIM(IFERROR(INDEX($A955:$Y955,MATCH(Lists!$J$5,$A$1:$Y$1,0)),"")&amp;"")="0","",TRIM(IFERROR(INDEX($A955:$Y955,MATCH(Lists!$J$5,$A$1:$Y$1,0)),"")&amp;"")),""),"(unknown)")))</f>
        <v/>
      </c>
      <c r="AF955" s="22">
        <f>IF(AE955="","",IF(IFERROR(IF(TRIM(IFERROR(INDEX($A955:$Y955,MATCH(Lists!$J$6,$A$1:$Y$1,0)),"")&amp;"")="0","",TRIM(IFERROR(INDEX($A955:$Y955,MATCH(Lists!$J$6,$A$1:$Y$1,0)),"")&amp;"")),"")=Lists!$J$7,1,0))</f>
        <v/>
      </c>
      <c r="AG955" s="30">
        <f>IF(AE955="","",IFERROR(IF(ISNUMBER(IFERROR(INDEX($A955:$Y955,MATCH(Lists!$J$3,$A$1:$Y$1,0)),"")),INT(IFERROR(INDEX($A955:$Y955,MATCH(Lists!$J$3,$A$1:$Y$1,0)),"")),DATE(VALUE(LEFT(IFERROR(INDEX($A955:$Y955,MATCH(Lists!$J$3,$A$1:$Y$1,0)),""),4)),VALUE(MID(IFERROR(INDEX($A955:$Y955,MATCH(Lists!$J$3,$A$1:$Y$1,0)),""),6,2)),VALUE(MID(IFERROR(INDEX($A955:$Y955,MATCH(Lists!$J$3,$A$1:$Y$1,0)),""),9,2)))),""))</f>
        <v/>
      </c>
      <c r="AH955" s="22">
        <f>IF(AE955="",0,1)</f>
        <v/>
      </c>
    </row>
    <row r="956">
      <c r="Z956" s="28" t="n"/>
      <c r="AA956" s="23" t="n"/>
      <c r="AB956" s="23" t="n"/>
      <c r="AC956" s="31" t="n"/>
      <c r="AD956" s="28" t="n"/>
      <c r="AE956" s="22">
        <f>IF(COUNTA($A956:$Y956)=0,"",IF(IFERROR(IF(TRIM(IFERROR(INDEX($A956:$Y956,MATCH(Lists!$J$4,$A$1:$Y$1,0)),"")&amp;"")="0","",TRIM(IFERROR(INDEX($A956:$Y956,MATCH(Lists!$J$4,$A$1:$Y$1,0)),"")&amp;"")),"")&lt;&gt;"",LOWER(IFERROR(IF(TRIM(IFERROR(INDEX($A956:$Y956,MATCH(Lists!$J$4,$A$1:$Y$1,0)),"")&amp;"")="0","",TRIM(IFERROR(INDEX($A956:$Y956,MATCH(Lists!$J$4,$A$1:$Y$1,0)),"")&amp;"")),"")),IF(IFERROR(IF(TRIM(IFERROR(INDEX($A956:$Y956,MATCH(Lists!$J$5,$A$1:$Y$1,0)),"")&amp;"")="0","",TRIM(IFERROR(INDEX($A956:$Y956,MATCH(Lists!$J$5,$A$1:$Y$1,0)),"")&amp;"")),"")&lt;&gt;"",IFERROR(IF(TRIM(IFERROR(INDEX($A956:$Y956,MATCH(Lists!$J$5,$A$1:$Y$1,0)),"")&amp;"")="0","",TRIM(IFERROR(INDEX($A956:$Y956,MATCH(Lists!$J$5,$A$1:$Y$1,0)),"")&amp;"")),""),"(unknown)")))</f>
        <v/>
      </c>
      <c r="AF956" s="22">
        <f>IF(AE956="","",IF(IFERROR(IF(TRIM(IFERROR(INDEX($A956:$Y956,MATCH(Lists!$J$6,$A$1:$Y$1,0)),"")&amp;"")="0","",TRIM(IFERROR(INDEX($A956:$Y956,MATCH(Lists!$J$6,$A$1:$Y$1,0)),"")&amp;"")),"")=Lists!$J$7,1,0))</f>
        <v/>
      </c>
      <c r="AG956" s="30">
        <f>IF(AE956="","",IFERROR(IF(ISNUMBER(IFERROR(INDEX($A956:$Y956,MATCH(Lists!$J$3,$A$1:$Y$1,0)),"")),INT(IFERROR(INDEX($A956:$Y956,MATCH(Lists!$J$3,$A$1:$Y$1,0)),"")),DATE(VALUE(LEFT(IFERROR(INDEX($A956:$Y956,MATCH(Lists!$J$3,$A$1:$Y$1,0)),""),4)),VALUE(MID(IFERROR(INDEX($A956:$Y956,MATCH(Lists!$J$3,$A$1:$Y$1,0)),""),6,2)),VALUE(MID(IFERROR(INDEX($A956:$Y956,MATCH(Lists!$J$3,$A$1:$Y$1,0)),""),9,2)))),""))</f>
        <v/>
      </c>
      <c r="AH956" s="22">
        <f>IF(AE956="",0,1)</f>
        <v/>
      </c>
    </row>
    <row r="957">
      <c r="Z957" s="28" t="n"/>
      <c r="AA957" s="23" t="n"/>
      <c r="AB957" s="23" t="n"/>
      <c r="AC957" s="31" t="n"/>
      <c r="AD957" s="28" t="n"/>
      <c r="AE957" s="22">
        <f>IF(COUNTA($A957:$Y957)=0,"",IF(IFERROR(IF(TRIM(IFERROR(INDEX($A957:$Y957,MATCH(Lists!$J$4,$A$1:$Y$1,0)),"")&amp;"")="0","",TRIM(IFERROR(INDEX($A957:$Y957,MATCH(Lists!$J$4,$A$1:$Y$1,0)),"")&amp;"")),"")&lt;&gt;"",LOWER(IFERROR(IF(TRIM(IFERROR(INDEX($A957:$Y957,MATCH(Lists!$J$4,$A$1:$Y$1,0)),"")&amp;"")="0","",TRIM(IFERROR(INDEX($A957:$Y957,MATCH(Lists!$J$4,$A$1:$Y$1,0)),"")&amp;"")),"")),IF(IFERROR(IF(TRIM(IFERROR(INDEX($A957:$Y957,MATCH(Lists!$J$5,$A$1:$Y$1,0)),"")&amp;"")="0","",TRIM(IFERROR(INDEX($A957:$Y957,MATCH(Lists!$J$5,$A$1:$Y$1,0)),"")&amp;"")),"")&lt;&gt;"",IFERROR(IF(TRIM(IFERROR(INDEX($A957:$Y957,MATCH(Lists!$J$5,$A$1:$Y$1,0)),"")&amp;"")="0","",TRIM(IFERROR(INDEX($A957:$Y957,MATCH(Lists!$J$5,$A$1:$Y$1,0)),"")&amp;"")),""),"(unknown)")))</f>
        <v/>
      </c>
      <c r="AF957" s="22">
        <f>IF(AE957="","",IF(IFERROR(IF(TRIM(IFERROR(INDEX($A957:$Y957,MATCH(Lists!$J$6,$A$1:$Y$1,0)),"")&amp;"")="0","",TRIM(IFERROR(INDEX($A957:$Y957,MATCH(Lists!$J$6,$A$1:$Y$1,0)),"")&amp;"")),"")=Lists!$J$7,1,0))</f>
        <v/>
      </c>
      <c r="AG957" s="30">
        <f>IF(AE957="","",IFERROR(IF(ISNUMBER(IFERROR(INDEX($A957:$Y957,MATCH(Lists!$J$3,$A$1:$Y$1,0)),"")),INT(IFERROR(INDEX($A957:$Y957,MATCH(Lists!$J$3,$A$1:$Y$1,0)),"")),DATE(VALUE(LEFT(IFERROR(INDEX($A957:$Y957,MATCH(Lists!$J$3,$A$1:$Y$1,0)),""),4)),VALUE(MID(IFERROR(INDEX($A957:$Y957,MATCH(Lists!$J$3,$A$1:$Y$1,0)),""),6,2)),VALUE(MID(IFERROR(INDEX($A957:$Y957,MATCH(Lists!$J$3,$A$1:$Y$1,0)),""),9,2)))),""))</f>
        <v/>
      </c>
      <c r="AH957" s="22">
        <f>IF(AE957="",0,1)</f>
        <v/>
      </c>
    </row>
    <row r="958">
      <c r="Z958" s="28" t="n"/>
      <c r="AA958" s="23" t="n"/>
      <c r="AB958" s="23" t="n"/>
      <c r="AC958" s="31" t="n"/>
      <c r="AD958" s="28" t="n"/>
      <c r="AE958" s="22">
        <f>IF(COUNTA($A958:$Y958)=0,"",IF(IFERROR(IF(TRIM(IFERROR(INDEX($A958:$Y958,MATCH(Lists!$J$4,$A$1:$Y$1,0)),"")&amp;"")="0","",TRIM(IFERROR(INDEX($A958:$Y958,MATCH(Lists!$J$4,$A$1:$Y$1,0)),"")&amp;"")),"")&lt;&gt;"",LOWER(IFERROR(IF(TRIM(IFERROR(INDEX($A958:$Y958,MATCH(Lists!$J$4,$A$1:$Y$1,0)),"")&amp;"")="0","",TRIM(IFERROR(INDEX($A958:$Y958,MATCH(Lists!$J$4,$A$1:$Y$1,0)),"")&amp;"")),"")),IF(IFERROR(IF(TRIM(IFERROR(INDEX($A958:$Y958,MATCH(Lists!$J$5,$A$1:$Y$1,0)),"")&amp;"")="0","",TRIM(IFERROR(INDEX($A958:$Y958,MATCH(Lists!$J$5,$A$1:$Y$1,0)),"")&amp;"")),"")&lt;&gt;"",IFERROR(IF(TRIM(IFERROR(INDEX($A958:$Y958,MATCH(Lists!$J$5,$A$1:$Y$1,0)),"")&amp;"")="0","",TRIM(IFERROR(INDEX($A958:$Y958,MATCH(Lists!$J$5,$A$1:$Y$1,0)),"")&amp;"")),""),"(unknown)")))</f>
        <v/>
      </c>
      <c r="AF958" s="22">
        <f>IF(AE958="","",IF(IFERROR(IF(TRIM(IFERROR(INDEX($A958:$Y958,MATCH(Lists!$J$6,$A$1:$Y$1,0)),"")&amp;"")="0","",TRIM(IFERROR(INDEX($A958:$Y958,MATCH(Lists!$J$6,$A$1:$Y$1,0)),"")&amp;"")),"")=Lists!$J$7,1,0))</f>
        <v/>
      </c>
      <c r="AG958" s="30">
        <f>IF(AE958="","",IFERROR(IF(ISNUMBER(IFERROR(INDEX($A958:$Y958,MATCH(Lists!$J$3,$A$1:$Y$1,0)),"")),INT(IFERROR(INDEX($A958:$Y958,MATCH(Lists!$J$3,$A$1:$Y$1,0)),"")),DATE(VALUE(LEFT(IFERROR(INDEX($A958:$Y958,MATCH(Lists!$J$3,$A$1:$Y$1,0)),""),4)),VALUE(MID(IFERROR(INDEX($A958:$Y958,MATCH(Lists!$J$3,$A$1:$Y$1,0)),""),6,2)),VALUE(MID(IFERROR(INDEX($A958:$Y958,MATCH(Lists!$J$3,$A$1:$Y$1,0)),""),9,2)))),""))</f>
        <v/>
      </c>
      <c r="AH958" s="22">
        <f>IF(AE958="",0,1)</f>
        <v/>
      </c>
    </row>
    <row r="959">
      <c r="Z959" s="28" t="n"/>
      <c r="AA959" s="23" t="n"/>
      <c r="AB959" s="23" t="n"/>
      <c r="AC959" s="31" t="n"/>
      <c r="AD959" s="28" t="n"/>
      <c r="AE959" s="22">
        <f>IF(COUNTA($A959:$Y959)=0,"",IF(IFERROR(IF(TRIM(IFERROR(INDEX($A959:$Y959,MATCH(Lists!$J$4,$A$1:$Y$1,0)),"")&amp;"")="0","",TRIM(IFERROR(INDEX($A959:$Y959,MATCH(Lists!$J$4,$A$1:$Y$1,0)),"")&amp;"")),"")&lt;&gt;"",LOWER(IFERROR(IF(TRIM(IFERROR(INDEX($A959:$Y959,MATCH(Lists!$J$4,$A$1:$Y$1,0)),"")&amp;"")="0","",TRIM(IFERROR(INDEX($A959:$Y959,MATCH(Lists!$J$4,$A$1:$Y$1,0)),"")&amp;"")),"")),IF(IFERROR(IF(TRIM(IFERROR(INDEX($A959:$Y959,MATCH(Lists!$J$5,$A$1:$Y$1,0)),"")&amp;"")="0","",TRIM(IFERROR(INDEX($A959:$Y959,MATCH(Lists!$J$5,$A$1:$Y$1,0)),"")&amp;"")),"")&lt;&gt;"",IFERROR(IF(TRIM(IFERROR(INDEX($A959:$Y959,MATCH(Lists!$J$5,$A$1:$Y$1,0)),"")&amp;"")="0","",TRIM(IFERROR(INDEX($A959:$Y959,MATCH(Lists!$J$5,$A$1:$Y$1,0)),"")&amp;"")),""),"(unknown)")))</f>
        <v/>
      </c>
      <c r="AF959" s="22">
        <f>IF(AE959="","",IF(IFERROR(IF(TRIM(IFERROR(INDEX($A959:$Y959,MATCH(Lists!$J$6,$A$1:$Y$1,0)),"")&amp;"")="0","",TRIM(IFERROR(INDEX($A959:$Y959,MATCH(Lists!$J$6,$A$1:$Y$1,0)),"")&amp;"")),"")=Lists!$J$7,1,0))</f>
        <v/>
      </c>
      <c r="AG959" s="30">
        <f>IF(AE959="","",IFERROR(IF(ISNUMBER(IFERROR(INDEX($A959:$Y959,MATCH(Lists!$J$3,$A$1:$Y$1,0)),"")),INT(IFERROR(INDEX($A959:$Y959,MATCH(Lists!$J$3,$A$1:$Y$1,0)),"")),DATE(VALUE(LEFT(IFERROR(INDEX($A959:$Y959,MATCH(Lists!$J$3,$A$1:$Y$1,0)),""),4)),VALUE(MID(IFERROR(INDEX($A959:$Y959,MATCH(Lists!$J$3,$A$1:$Y$1,0)),""),6,2)),VALUE(MID(IFERROR(INDEX($A959:$Y959,MATCH(Lists!$J$3,$A$1:$Y$1,0)),""),9,2)))),""))</f>
        <v/>
      </c>
      <c r="AH959" s="22">
        <f>IF(AE959="",0,1)</f>
        <v/>
      </c>
    </row>
    <row r="960">
      <c r="Z960" s="28" t="n"/>
      <c r="AA960" s="23" t="n"/>
      <c r="AB960" s="23" t="n"/>
      <c r="AC960" s="31" t="n"/>
      <c r="AD960" s="28" t="n"/>
      <c r="AE960" s="22">
        <f>IF(COUNTA($A960:$Y960)=0,"",IF(IFERROR(IF(TRIM(IFERROR(INDEX($A960:$Y960,MATCH(Lists!$J$4,$A$1:$Y$1,0)),"")&amp;"")="0","",TRIM(IFERROR(INDEX($A960:$Y960,MATCH(Lists!$J$4,$A$1:$Y$1,0)),"")&amp;"")),"")&lt;&gt;"",LOWER(IFERROR(IF(TRIM(IFERROR(INDEX($A960:$Y960,MATCH(Lists!$J$4,$A$1:$Y$1,0)),"")&amp;"")="0","",TRIM(IFERROR(INDEX($A960:$Y960,MATCH(Lists!$J$4,$A$1:$Y$1,0)),"")&amp;"")),"")),IF(IFERROR(IF(TRIM(IFERROR(INDEX($A960:$Y960,MATCH(Lists!$J$5,$A$1:$Y$1,0)),"")&amp;"")="0","",TRIM(IFERROR(INDEX($A960:$Y960,MATCH(Lists!$J$5,$A$1:$Y$1,0)),"")&amp;"")),"")&lt;&gt;"",IFERROR(IF(TRIM(IFERROR(INDEX($A960:$Y960,MATCH(Lists!$J$5,$A$1:$Y$1,0)),"")&amp;"")="0","",TRIM(IFERROR(INDEX($A960:$Y960,MATCH(Lists!$J$5,$A$1:$Y$1,0)),"")&amp;"")),""),"(unknown)")))</f>
        <v/>
      </c>
      <c r="AF960" s="22">
        <f>IF(AE960="","",IF(IFERROR(IF(TRIM(IFERROR(INDEX($A960:$Y960,MATCH(Lists!$J$6,$A$1:$Y$1,0)),"")&amp;"")="0","",TRIM(IFERROR(INDEX($A960:$Y960,MATCH(Lists!$J$6,$A$1:$Y$1,0)),"")&amp;"")),"")=Lists!$J$7,1,0))</f>
        <v/>
      </c>
      <c r="AG960" s="30">
        <f>IF(AE960="","",IFERROR(IF(ISNUMBER(IFERROR(INDEX($A960:$Y960,MATCH(Lists!$J$3,$A$1:$Y$1,0)),"")),INT(IFERROR(INDEX($A960:$Y960,MATCH(Lists!$J$3,$A$1:$Y$1,0)),"")),DATE(VALUE(LEFT(IFERROR(INDEX($A960:$Y960,MATCH(Lists!$J$3,$A$1:$Y$1,0)),""),4)),VALUE(MID(IFERROR(INDEX($A960:$Y960,MATCH(Lists!$J$3,$A$1:$Y$1,0)),""),6,2)),VALUE(MID(IFERROR(INDEX($A960:$Y960,MATCH(Lists!$J$3,$A$1:$Y$1,0)),""),9,2)))),""))</f>
        <v/>
      </c>
      <c r="AH960" s="22">
        <f>IF(AE960="",0,1)</f>
        <v/>
      </c>
    </row>
    <row r="961">
      <c r="Z961" s="28" t="n"/>
      <c r="AA961" s="23" t="n"/>
      <c r="AB961" s="23" t="n"/>
      <c r="AC961" s="31" t="n"/>
      <c r="AD961" s="28" t="n"/>
      <c r="AE961" s="22">
        <f>IF(COUNTA($A961:$Y961)=0,"",IF(IFERROR(IF(TRIM(IFERROR(INDEX($A961:$Y961,MATCH(Lists!$J$4,$A$1:$Y$1,0)),"")&amp;"")="0","",TRIM(IFERROR(INDEX($A961:$Y961,MATCH(Lists!$J$4,$A$1:$Y$1,0)),"")&amp;"")),"")&lt;&gt;"",LOWER(IFERROR(IF(TRIM(IFERROR(INDEX($A961:$Y961,MATCH(Lists!$J$4,$A$1:$Y$1,0)),"")&amp;"")="0","",TRIM(IFERROR(INDEX($A961:$Y961,MATCH(Lists!$J$4,$A$1:$Y$1,0)),"")&amp;"")),"")),IF(IFERROR(IF(TRIM(IFERROR(INDEX($A961:$Y961,MATCH(Lists!$J$5,$A$1:$Y$1,0)),"")&amp;"")="0","",TRIM(IFERROR(INDEX($A961:$Y961,MATCH(Lists!$J$5,$A$1:$Y$1,0)),"")&amp;"")),"")&lt;&gt;"",IFERROR(IF(TRIM(IFERROR(INDEX($A961:$Y961,MATCH(Lists!$J$5,$A$1:$Y$1,0)),"")&amp;"")="0","",TRIM(IFERROR(INDEX($A961:$Y961,MATCH(Lists!$J$5,$A$1:$Y$1,0)),"")&amp;"")),""),"(unknown)")))</f>
        <v/>
      </c>
      <c r="AF961" s="22">
        <f>IF(AE961="","",IF(IFERROR(IF(TRIM(IFERROR(INDEX($A961:$Y961,MATCH(Lists!$J$6,$A$1:$Y$1,0)),"")&amp;"")="0","",TRIM(IFERROR(INDEX($A961:$Y961,MATCH(Lists!$J$6,$A$1:$Y$1,0)),"")&amp;"")),"")=Lists!$J$7,1,0))</f>
        <v/>
      </c>
      <c r="AG961" s="30">
        <f>IF(AE961="","",IFERROR(IF(ISNUMBER(IFERROR(INDEX($A961:$Y961,MATCH(Lists!$J$3,$A$1:$Y$1,0)),"")),INT(IFERROR(INDEX($A961:$Y961,MATCH(Lists!$J$3,$A$1:$Y$1,0)),"")),DATE(VALUE(LEFT(IFERROR(INDEX($A961:$Y961,MATCH(Lists!$J$3,$A$1:$Y$1,0)),""),4)),VALUE(MID(IFERROR(INDEX($A961:$Y961,MATCH(Lists!$J$3,$A$1:$Y$1,0)),""),6,2)),VALUE(MID(IFERROR(INDEX($A961:$Y961,MATCH(Lists!$J$3,$A$1:$Y$1,0)),""),9,2)))),""))</f>
        <v/>
      </c>
      <c r="AH961" s="22">
        <f>IF(AE961="",0,1)</f>
        <v/>
      </c>
    </row>
    <row r="962">
      <c r="Z962" s="28" t="n"/>
      <c r="AA962" s="23" t="n"/>
      <c r="AB962" s="23" t="n"/>
      <c r="AC962" s="31" t="n"/>
      <c r="AD962" s="28" t="n"/>
      <c r="AE962" s="22">
        <f>IF(COUNTA($A962:$Y962)=0,"",IF(IFERROR(IF(TRIM(IFERROR(INDEX($A962:$Y962,MATCH(Lists!$J$4,$A$1:$Y$1,0)),"")&amp;"")="0","",TRIM(IFERROR(INDEX($A962:$Y962,MATCH(Lists!$J$4,$A$1:$Y$1,0)),"")&amp;"")),"")&lt;&gt;"",LOWER(IFERROR(IF(TRIM(IFERROR(INDEX($A962:$Y962,MATCH(Lists!$J$4,$A$1:$Y$1,0)),"")&amp;"")="0","",TRIM(IFERROR(INDEX($A962:$Y962,MATCH(Lists!$J$4,$A$1:$Y$1,0)),"")&amp;"")),"")),IF(IFERROR(IF(TRIM(IFERROR(INDEX($A962:$Y962,MATCH(Lists!$J$5,$A$1:$Y$1,0)),"")&amp;"")="0","",TRIM(IFERROR(INDEX($A962:$Y962,MATCH(Lists!$J$5,$A$1:$Y$1,0)),"")&amp;"")),"")&lt;&gt;"",IFERROR(IF(TRIM(IFERROR(INDEX($A962:$Y962,MATCH(Lists!$J$5,$A$1:$Y$1,0)),"")&amp;"")="0","",TRIM(IFERROR(INDEX($A962:$Y962,MATCH(Lists!$J$5,$A$1:$Y$1,0)),"")&amp;"")),""),"(unknown)")))</f>
        <v/>
      </c>
      <c r="AF962" s="22">
        <f>IF(AE962="","",IF(IFERROR(IF(TRIM(IFERROR(INDEX($A962:$Y962,MATCH(Lists!$J$6,$A$1:$Y$1,0)),"")&amp;"")="0","",TRIM(IFERROR(INDEX($A962:$Y962,MATCH(Lists!$J$6,$A$1:$Y$1,0)),"")&amp;"")),"")=Lists!$J$7,1,0))</f>
        <v/>
      </c>
      <c r="AG962" s="30">
        <f>IF(AE962="","",IFERROR(IF(ISNUMBER(IFERROR(INDEX($A962:$Y962,MATCH(Lists!$J$3,$A$1:$Y$1,0)),"")),INT(IFERROR(INDEX($A962:$Y962,MATCH(Lists!$J$3,$A$1:$Y$1,0)),"")),DATE(VALUE(LEFT(IFERROR(INDEX($A962:$Y962,MATCH(Lists!$J$3,$A$1:$Y$1,0)),""),4)),VALUE(MID(IFERROR(INDEX($A962:$Y962,MATCH(Lists!$J$3,$A$1:$Y$1,0)),""),6,2)),VALUE(MID(IFERROR(INDEX($A962:$Y962,MATCH(Lists!$J$3,$A$1:$Y$1,0)),""),9,2)))),""))</f>
        <v/>
      </c>
      <c r="AH962" s="22">
        <f>IF(AE962="",0,1)</f>
        <v/>
      </c>
    </row>
    <row r="963">
      <c r="Z963" s="28" t="n"/>
      <c r="AA963" s="23" t="n"/>
      <c r="AB963" s="23" t="n"/>
      <c r="AC963" s="31" t="n"/>
      <c r="AD963" s="28" t="n"/>
      <c r="AE963" s="22">
        <f>IF(COUNTA($A963:$Y963)=0,"",IF(IFERROR(IF(TRIM(IFERROR(INDEX($A963:$Y963,MATCH(Lists!$J$4,$A$1:$Y$1,0)),"")&amp;"")="0","",TRIM(IFERROR(INDEX($A963:$Y963,MATCH(Lists!$J$4,$A$1:$Y$1,0)),"")&amp;"")),"")&lt;&gt;"",LOWER(IFERROR(IF(TRIM(IFERROR(INDEX($A963:$Y963,MATCH(Lists!$J$4,$A$1:$Y$1,0)),"")&amp;"")="0","",TRIM(IFERROR(INDEX($A963:$Y963,MATCH(Lists!$J$4,$A$1:$Y$1,0)),"")&amp;"")),"")),IF(IFERROR(IF(TRIM(IFERROR(INDEX($A963:$Y963,MATCH(Lists!$J$5,$A$1:$Y$1,0)),"")&amp;"")="0","",TRIM(IFERROR(INDEX($A963:$Y963,MATCH(Lists!$J$5,$A$1:$Y$1,0)),"")&amp;"")),"")&lt;&gt;"",IFERROR(IF(TRIM(IFERROR(INDEX($A963:$Y963,MATCH(Lists!$J$5,$A$1:$Y$1,0)),"")&amp;"")="0","",TRIM(IFERROR(INDEX($A963:$Y963,MATCH(Lists!$J$5,$A$1:$Y$1,0)),"")&amp;"")),""),"(unknown)")))</f>
        <v/>
      </c>
      <c r="AF963" s="22">
        <f>IF(AE963="","",IF(IFERROR(IF(TRIM(IFERROR(INDEX($A963:$Y963,MATCH(Lists!$J$6,$A$1:$Y$1,0)),"")&amp;"")="0","",TRIM(IFERROR(INDEX($A963:$Y963,MATCH(Lists!$J$6,$A$1:$Y$1,0)),"")&amp;"")),"")=Lists!$J$7,1,0))</f>
        <v/>
      </c>
      <c r="AG963" s="30">
        <f>IF(AE963="","",IFERROR(IF(ISNUMBER(IFERROR(INDEX($A963:$Y963,MATCH(Lists!$J$3,$A$1:$Y$1,0)),"")),INT(IFERROR(INDEX($A963:$Y963,MATCH(Lists!$J$3,$A$1:$Y$1,0)),"")),DATE(VALUE(LEFT(IFERROR(INDEX($A963:$Y963,MATCH(Lists!$J$3,$A$1:$Y$1,0)),""),4)),VALUE(MID(IFERROR(INDEX($A963:$Y963,MATCH(Lists!$J$3,$A$1:$Y$1,0)),""),6,2)),VALUE(MID(IFERROR(INDEX($A963:$Y963,MATCH(Lists!$J$3,$A$1:$Y$1,0)),""),9,2)))),""))</f>
        <v/>
      </c>
      <c r="AH963" s="22">
        <f>IF(AE963="",0,1)</f>
        <v/>
      </c>
    </row>
    <row r="964">
      <c r="Z964" s="28" t="n"/>
      <c r="AA964" s="23" t="n"/>
      <c r="AB964" s="23" t="n"/>
      <c r="AC964" s="31" t="n"/>
      <c r="AD964" s="28" t="n"/>
      <c r="AE964" s="22">
        <f>IF(COUNTA($A964:$Y964)=0,"",IF(IFERROR(IF(TRIM(IFERROR(INDEX($A964:$Y964,MATCH(Lists!$J$4,$A$1:$Y$1,0)),"")&amp;"")="0","",TRIM(IFERROR(INDEX($A964:$Y964,MATCH(Lists!$J$4,$A$1:$Y$1,0)),"")&amp;"")),"")&lt;&gt;"",LOWER(IFERROR(IF(TRIM(IFERROR(INDEX($A964:$Y964,MATCH(Lists!$J$4,$A$1:$Y$1,0)),"")&amp;"")="0","",TRIM(IFERROR(INDEX($A964:$Y964,MATCH(Lists!$J$4,$A$1:$Y$1,0)),"")&amp;"")),"")),IF(IFERROR(IF(TRIM(IFERROR(INDEX($A964:$Y964,MATCH(Lists!$J$5,$A$1:$Y$1,0)),"")&amp;"")="0","",TRIM(IFERROR(INDEX($A964:$Y964,MATCH(Lists!$J$5,$A$1:$Y$1,0)),"")&amp;"")),"")&lt;&gt;"",IFERROR(IF(TRIM(IFERROR(INDEX($A964:$Y964,MATCH(Lists!$J$5,$A$1:$Y$1,0)),"")&amp;"")="0","",TRIM(IFERROR(INDEX($A964:$Y964,MATCH(Lists!$J$5,$A$1:$Y$1,0)),"")&amp;"")),""),"(unknown)")))</f>
        <v/>
      </c>
      <c r="AF964" s="22">
        <f>IF(AE964="","",IF(IFERROR(IF(TRIM(IFERROR(INDEX($A964:$Y964,MATCH(Lists!$J$6,$A$1:$Y$1,0)),"")&amp;"")="0","",TRIM(IFERROR(INDEX($A964:$Y964,MATCH(Lists!$J$6,$A$1:$Y$1,0)),"")&amp;"")),"")=Lists!$J$7,1,0))</f>
        <v/>
      </c>
      <c r="AG964" s="30">
        <f>IF(AE964="","",IFERROR(IF(ISNUMBER(IFERROR(INDEX($A964:$Y964,MATCH(Lists!$J$3,$A$1:$Y$1,0)),"")),INT(IFERROR(INDEX($A964:$Y964,MATCH(Lists!$J$3,$A$1:$Y$1,0)),"")),DATE(VALUE(LEFT(IFERROR(INDEX($A964:$Y964,MATCH(Lists!$J$3,$A$1:$Y$1,0)),""),4)),VALUE(MID(IFERROR(INDEX($A964:$Y964,MATCH(Lists!$J$3,$A$1:$Y$1,0)),""),6,2)),VALUE(MID(IFERROR(INDEX($A964:$Y964,MATCH(Lists!$J$3,$A$1:$Y$1,0)),""),9,2)))),""))</f>
        <v/>
      </c>
      <c r="AH964" s="22">
        <f>IF(AE964="",0,1)</f>
        <v/>
      </c>
    </row>
    <row r="965">
      <c r="Z965" s="28" t="n"/>
      <c r="AA965" s="23" t="n"/>
      <c r="AB965" s="23" t="n"/>
      <c r="AC965" s="31" t="n"/>
      <c r="AD965" s="28" t="n"/>
      <c r="AE965" s="22">
        <f>IF(COUNTA($A965:$Y965)=0,"",IF(IFERROR(IF(TRIM(IFERROR(INDEX($A965:$Y965,MATCH(Lists!$J$4,$A$1:$Y$1,0)),"")&amp;"")="0","",TRIM(IFERROR(INDEX($A965:$Y965,MATCH(Lists!$J$4,$A$1:$Y$1,0)),"")&amp;"")),"")&lt;&gt;"",LOWER(IFERROR(IF(TRIM(IFERROR(INDEX($A965:$Y965,MATCH(Lists!$J$4,$A$1:$Y$1,0)),"")&amp;"")="0","",TRIM(IFERROR(INDEX($A965:$Y965,MATCH(Lists!$J$4,$A$1:$Y$1,0)),"")&amp;"")),"")),IF(IFERROR(IF(TRIM(IFERROR(INDEX($A965:$Y965,MATCH(Lists!$J$5,$A$1:$Y$1,0)),"")&amp;"")="0","",TRIM(IFERROR(INDEX($A965:$Y965,MATCH(Lists!$J$5,$A$1:$Y$1,0)),"")&amp;"")),"")&lt;&gt;"",IFERROR(IF(TRIM(IFERROR(INDEX($A965:$Y965,MATCH(Lists!$J$5,$A$1:$Y$1,0)),"")&amp;"")="0","",TRIM(IFERROR(INDEX($A965:$Y965,MATCH(Lists!$J$5,$A$1:$Y$1,0)),"")&amp;"")),""),"(unknown)")))</f>
        <v/>
      </c>
      <c r="AF965" s="22">
        <f>IF(AE965="","",IF(IFERROR(IF(TRIM(IFERROR(INDEX($A965:$Y965,MATCH(Lists!$J$6,$A$1:$Y$1,0)),"")&amp;"")="0","",TRIM(IFERROR(INDEX($A965:$Y965,MATCH(Lists!$J$6,$A$1:$Y$1,0)),"")&amp;"")),"")=Lists!$J$7,1,0))</f>
        <v/>
      </c>
      <c r="AG965" s="30">
        <f>IF(AE965="","",IFERROR(IF(ISNUMBER(IFERROR(INDEX($A965:$Y965,MATCH(Lists!$J$3,$A$1:$Y$1,0)),"")),INT(IFERROR(INDEX($A965:$Y965,MATCH(Lists!$J$3,$A$1:$Y$1,0)),"")),DATE(VALUE(LEFT(IFERROR(INDEX($A965:$Y965,MATCH(Lists!$J$3,$A$1:$Y$1,0)),""),4)),VALUE(MID(IFERROR(INDEX($A965:$Y965,MATCH(Lists!$J$3,$A$1:$Y$1,0)),""),6,2)),VALUE(MID(IFERROR(INDEX($A965:$Y965,MATCH(Lists!$J$3,$A$1:$Y$1,0)),""),9,2)))),""))</f>
        <v/>
      </c>
      <c r="AH965" s="22">
        <f>IF(AE965="",0,1)</f>
        <v/>
      </c>
    </row>
    <row r="966">
      <c r="Z966" s="28" t="n"/>
      <c r="AA966" s="23" t="n"/>
      <c r="AB966" s="23" t="n"/>
      <c r="AC966" s="31" t="n"/>
      <c r="AD966" s="28" t="n"/>
      <c r="AE966" s="22">
        <f>IF(COUNTA($A966:$Y966)=0,"",IF(IFERROR(IF(TRIM(IFERROR(INDEX($A966:$Y966,MATCH(Lists!$J$4,$A$1:$Y$1,0)),"")&amp;"")="0","",TRIM(IFERROR(INDEX($A966:$Y966,MATCH(Lists!$J$4,$A$1:$Y$1,0)),"")&amp;"")),"")&lt;&gt;"",LOWER(IFERROR(IF(TRIM(IFERROR(INDEX($A966:$Y966,MATCH(Lists!$J$4,$A$1:$Y$1,0)),"")&amp;"")="0","",TRIM(IFERROR(INDEX($A966:$Y966,MATCH(Lists!$J$4,$A$1:$Y$1,0)),"")&amp;"")),"")),IF(IFERROR(IF(TRIM(IFERROR(INDEX($A966:$Y966,MATCH(Lists!$J$5,$A$1:$Y$1,0)),"")&amp;"")="0","",TRIM(IFERROR(INDEX($A966:$Y966,MATCH(Lists!$J$5,$A$1:$Y$1,0)),"")&amp;"")),"")&lt;&gt;"",IFERROR(IF(TRIM(IFERROR(INDEX($A966:$Y966,MATCH(Lists!$J$5,$A$1:$Y$1,0)),"")&amp;"")="0","",TRIM(IFERROR(INDEX($A966:$Y966,MATCH(Lists!$J$5,$A$1:$Y$1,0)),"")&amp;"")),""),"(unknown)")))</f>
        <v/>
      </c>
      <c r="AF966" s="22">
        <f>IF(AE966="","",IF(IFERROR(IF(TRIM(IFERROR(INDEX($A966:$Y966,MATCH(Lists!$J$6,$A$1:$Y$1,0)),"")&amp;"")="0","",TRIM(IFERROR(INDEX($A966:$Y966,MATCH(Lists!$J$6,$A$1:$Y$1,0)),"")&amp;"")),"")=Lists!$J$7,1,0))</f>
        <v/>
      </c>
      <c r="AG966" s="30">
        <f>IF(AE966="","",IFERROR(IF(ISNUMBER(IFERROR(INDEX($A966:$Y966,MATCH(Lists!$J$3,$A$1:$Y$1,0)),"")),INT(IFERROR(INDEX($A966:$Y966,MATCH(Lists!$J$3,$A$1:$Y$1,0)),"")),DATE(VALUE(LEFT(IFERROR(INDEX($A966:$Y966,MATCH(Lists!$J$3,$A$1:$Y$1,0)),""),4)),VALUE(MID(IFERROR(INDEX($A966:$Y966,MATCH(Lists!$J$3,$A$1:$Y$1,0)),""),6,2)),VALUE(MID(IFERROR(INDEX($A966:$Y966,MATCH(Lists!$J$3,$A$1:$Y$1,0)),""),9,2)))),""))</f>
        <v/>
      </c>
      <c r="AH966" s="22">
        <f>IF(AE966="",0,1)</f>
        <v/>
      </c>
    </row>
    <row r="967">
      <c r="Z967" s="28" t="n"/>
      <c r="AA967" s="23" t="n"/>
      <c r="AB967" s="23" t="n"/>
      <c r="AC967" s="31" t="n"/>
      <c r="AD967" s="28" t="n"/>
      <c r="AE967" s="22">
        <f>IF(COUNTA($A967:$Y967)=0,"",IF(IFERROR(IF(TRIM(IFERROR(INDEX($A967:$Y967,MATCH(Lists!$J$4,$A$1:$Y$1,0)),"")&amp;"")="0","",TRIM(IFERROR(INDEX($A967:$Y967,MATCH(Lists!$J$4,$A$1:$Y$1,0)),"")&amp;"")),"")&lt;&gt;"",LOWER(IFERROR(IF(TRIM(IFERROR(INDEX($A967:$Y967,MATCH(Lists!$J$4,$A$1:$Y$1,0)),"")&amp;"")="0","",TRIM(IFERROR(INDEX($A967:$Y967,MATCH(Lists!$J$4,$A$1:$Y$1,0)),"")&amp;"")),"")),IF(IFERROR(IF(TRIM(IFERROR(INDEX($A967:$Y967,MATCH(Lists!$J$5,$A$1:$Y$1,0)),"")&amp;"")="0","",TRIM(IFERROR(INDEX($A967:$Y967,MATCH(Lists!$J$5,$A$1:$Y$1,0)),"")&amp;"")),"")&lt;&gt;"",IFERROR(IF(TRIM(IFERROR(INDEX($A967:$Y967,MATCH(Lists!$J$5,$A$1:$Y$1,0)),"")&amp;"")="0","",TRIM(IFERROR(INDEX($A967:$Y967,MATCH(Lists!$J$5,$A$1:$Y$1,0)),"")&amp;"")),""),"(unknown)")))</f>
        <v/>
      </c>
      <c r="AF967" s="22">
        <f>IF(AE967="","",IF(IFERROR(IF(TRIM(IFERROR(INDEX($A967:$Y967,MATCH(Lists!$J$6,$A$1:$Y$1,0)),"")&amp;"")="0","",TRIM(IFERROR(INDEX($A967:$Y967,MATCH(Lists!$J$6,$A$1:$Y$1,0)),"")&amp;"")),"")=Lists!$J$7,1,0))</f>
        <v/>
      </c>
      <c r="AG967" s="30">
        <f>IF(AE967="","",IFERROR(IF(ISNUMBER(IFERROR(INDEX($A967:$Y967,MATCH(Lists!$J$3,$A$1:$Y$1,0)),"")),INT(IFERROR(INDEX($A967:$Y967,MATCH(Lists!$J$3,$A$1:$Y$1,0)),"")),DATE(VALUE(LEFT(IFERROR(INDEX($A967:$Y967,MATCH(Lists!$J$3,$A$1:$Y$1,0)),""),4)),VALUE(MID(IFERROR(INDEX($A967:$Y967,MATCH(Lists!$J$3,$A$1:$Y$1,0)),""),6,2)),VALUE(MID(IFERROR(INDEX($A967:$Y967,MATCH(Lists!$J$3,$A$1:$Y$1,0)),""),9,2)))),""))</f>
        <v/>
      </c>
      <c r="AH967" s="22">
        <f>IF(AE967="",0,1)</f>
        <v/>
      </c>
    </row>
    <row r="968">
      <c r="Z968" s="28" t="n"/>
      <c r="AA968" s="23" t="n"/>
      <c r="AB968" s="23" t="n"/>
      <c r="AC968" s="31" t="n"/>
      <c r="AD968" s="28" t="n"/>
      <c r="AE968" s="22">
        <f>IF(COUNTA($A968:$Y968)=0,"",IF(IFERROR(IF(TRIM(IFERROR(INDEX($A968:$Y968,MATCH(Lists!$J$4,$A$1:$Y$1,0)),"")&amp;"")="0","",TRIM(IFERROR(INDEX($A968:$Y968,MATCH(Lists!$J$4,$A$1:$Y$1,0)),"")&amp;"")),"")&lt;&gt;"",LOWER(IFERROR(IF(TRIM(IFERROR(INDEX($A968:$Y968,MATCH(Lists!$J$4,$A$1:$Y$1,0)),"")&amp;"")="0","",TRIM(IFERROR(INDEX($A968:$Y968,MATCH(Lists!$J$4,$A$1:$Y$1,0)),"")&amp;"")),"")),IF(IFERROR(IF(TRIM(IFERROR(INDEX($A968:$Y968,MATCH(Lists!$J$5,$A$1:$Y$1,0)),"")&amp;"")="0","",TRIM(IFERROR(INDEX($A968:$Y968,MATCH(Lists!$J$5,$A$1:$Y$1,0)),"")&amp;"")),"")&lt;&gt;"",IFERROR(IF(TRIM(IFERROR(INDEX($A968:$Y968,MATCH(Lists!$J$5,$A$1:$Y$1,0)),"")&amp;"")="0","",TRIM(IFERROR(INDEX($A968:$Y968,MATCH(Lists!$J$5,$A$1:$Y$1,0)),"")&amp;"")),""),"(unknown)")))</f>
        <v/>
      </c>
      <c r="AF968" s="22">
        <f>IF(AE968="","",IF(IFERROR(IF(TRIM(IFERROR(INDEX($A968:$Y968,MATCH(Lists!$J$6,$A$1:$Y$1,0)),"")&amp;"")="0","",TRIM(IFERROR(INDEX($A968:$Y968,MATCH(Lists!$J$6,$A$1:$Y$1,0)),"")&amp;"")),"")=Lists!$J$7,1,0))</f>
        <v/>
      </c>
      <c r="AG968" s="30">
        <f>IF(AE968="","",IFERROR(IF(ISNUMBER(IFERROR(INDEX($A968:$Y968,MATCH(Lists!$J$3,$A$1:$Y$1,0)),"")),INT(IFERROR(INDEX($A968:$Y968,MATCH(Lists!$J$3,$A$1:$Y$1,0)),"")),DATE(VALUE(LEFT(IFERROR(INDEX($A968:$Y968,MATCH(Lists!$J$3,$A$1:$Y$1,0)),""),4)),VALUE(MID(IFERROR(INDEX($A968:$Y968,MATCH(Lists!$J$3,$A$1:$Y$1,0)),""),6,2)),VALUE(MID(IFERROR(INDEX($A968:$Y968,MATCH(Lists!$J$3,$A$1:$Y$1,0)),""),9,2)))),""))</f>
        <v/>
      </c>
      <c r="AH968" s="22">
        <f>IF(AE968="",0,1)</f>
        <v/>
      </c>
    </row>
    <row r="969">
      <c r="Z969" s="28" t="n"/>
      <c r="AA969" s="23" t="n"/>
      <c r="AB969" s="23" t="n"/>
      <c r="AC969" s="31" t="n"/>
      <c r="AD969" s="28" t="n"/>
      <c r="AE969" s="22">
        <f>IF(COUNTA($A969:$Y969)=0,"",IF(IFERROR(IF(TRIM(IFERROR(INDEX($A969:$Y969,MATCH(Lists!$J$4,$A$1:$Y$1,0)),"")&amp;"")="0","",TRIM(IFERROR(INDEX($A969:$Y969,MATCH(Lists!$J$4,$A$1:$Y$1,0)),"")&amp;"")),"")&lt;&gt;"",LOWER(IFERROR(IF(TRIM(IFERROR(INDEX($A969:$Y969,MATCH(Lists!$J$4,$A$1:$Y$1,0)),"")&amp;"")="0","",TRIM(IFERROR(INDEX($A969:$Y969,MATCH(Lists!$J$4,$A$1:$Y$1,0)),"")&amp;"")),"")),IF(IFERROR(IF(TRIM(IFERROR(INDEX($A969:$Y969,MATCH(Lists!$J$5,$A$1:$Y$1,0)),"")&amp;"")="0","",TRIM(IFERROR(INDEX($A969:$Y969,MATCH(Lists!$J$5,$A$1:$Y$1,0)),"")&amp;"")),"")&lt;&gt;"",IFERROR(IF(TRIM(IFERROR(INDEX($A969:$Y969,MATCH(Lists!$J$5,$A$1:$Y$1,0)),"")&amp;"")="0","",TRIM(IFERROR(INDEX($A969:$Y969,MATCH(Lists!$J$5,$A$1:$Y$1,0)),"")&amp;"")),""),"(unknown)")))</f>
        <v/>
      </c>
      <c r="AF969" s="22">
        <f>IF(AE969="","",IF(IFERROR(IF(TRIM(IFERROR(INDEX($A969:$Y969,MATCH(Lists!$J$6,$A$1:$Y$1,0)),"")&amp;"")="0","",TRIM(IFERROR(INDEX($A969:$Y969,MATCH(Lists!$J$6,$A$1:$Y$1,0)),"")&amp;"")),"")=Lists!$J$7,1,0))</f>
        <v/>
      </c>
      <c r="AG969" s="30">
        <f>IF(AE969="","",IFERROR(IF(ISNUMBER(IFERROR(INDEX($A969:$Y969,MATCH(Lists!$J$3,$A$1:$Y$1,0)),"")),INT(IFERROR(INDEX($A969:$Y969,MATCH(Lists!$J$3,$A$1:$Y$1,0)),"")),DATE(VALUE(LEFT(IFERROR(INDEX($A969:$Y969,MATCH(Lists!$J$3,$A$1:$Y$1,0)),""),4)),VALUE(MID(IFERROR(INDEX($A969:$Y969,MATCH(Lists!$J$3,$A$1:$Y$1,0)),""),6,2)),VALUE(MID(IFERROR(INDEX($A969:$Y969,MATCH(Lists!$J$3,$A$1:$Y$1,0)),""),9,2)))),""))</f>
        <v/>
      </c>
      <c r="AH969" s="22">
        <f>IF(AE969="",0,1)</f>
        <v/>
      </c>
    </row>
    <row r="970">
      <c r="Z970" s="28" t="n"/>
      <c r="AA970" s="23" t="n"/>
      <c r="AB970" s="23" t="n"/>
      <c r="AC970" s="31" t="n"/>
      <c r="AD970" s="28" t="n"/>
      <c r="AE970" s="22">
        <f>IF(COUNTA($A970:$Y970)=0,"",IF(IFERROR(IF(TRIM(IFERROR(INDEX($A970:$Y970,MATCH(Lists!$J$4,$A$1:$Y$1,0)),"")&amp;"")="0","",TRIM(IFERROR(INDEX($A970:$Y970,MATCH(Lists!$J$4,$A$1:$Y$1,0)),"")&amp;"")),"")&lt;&gt;"",LOWER(IFERROR(IF(TRIM(IFERROR(INDEX($A970:$Y970,MATCH(Lists!$J$4,$A$1:$Y$1,0)),"")&amp;"")="0","",TRIM(IFERROR(INDEX($A970:$Y970,MATCH(Lists!$J$4,$A$1:$Y$1,0)),"")&amp;"")),"")),IF(IFERROR(IF(TRIM(IFERROR(INDEX($A970:$Y970,MATCH(Lists!$J$5,$A$1:$Y$1,0)),"")&amp;"")="0","",TRIM(IFERROR(INDEX($A970:$Y970,MATCH(Lists!$J$5,$A$1:$Y$1,0)),"")&amp;"")),"")&lt;&gt;"",IFERROR(IF(TRIM(IFERROR(INDEX($A970:$Y970,MATCH(Lists!$J$5,$A$1:$Y$1,0)),"")&amp;"")="0","",TRIM(IFERROR(INDEX($A970:$Y970,MATCH(Lists!$J$5,$A$1:$Y$1,0)),"")&amp;"")),""),"(unknown)")))</f>
        <v/>
      </c>
      <c r="AF970" s="22">
        <f>IF(AE970="","",IF(IFERROR(IF(TRIM(IFERROR(INDEX($A970:$Y970,MATCH(Lists!$J$6,$A$1:$Y$1,0)),"")&amp;"")="0","",TRIM(IFERROR(INDEX($A970:$Y970,MATCH(Lists!$J$6,$A$1:$Y$1,0)),"")&amp;"")),"")=Lists!$J$7,1,0))</f>
        <v/>
      </c>
      <c r="AG970" s="30">
        <f>IF(AE970="","",IFERROR(IF(ISNUMBER(IFERROR(INDEX($A970:$Y970,MATCH(Lists!$J$3,$A$1:$Y$1,0)),"")),INT(IFERROR(INDEX($A970:$Y970,MATCH(Lists!$J$3,$A$1:$Y$1,0)),"")),DATE(VALUE(LEFT(IFERROR(INDEX($A970:$Y970,MATCH(Lists!$J$3,$A$1:$Y$1,0)),""),4)),VALUE(MID(IFERROR(INDEX($A970:$Y970,MATCH(Lists!$J$3,$A$1:$Y$1,0)),""),6,2)),VALUE(MID(IFERROR(INDEX($A970:$Y970,MATCH(Lists!$J$3,$A$1:$Y$1,0)),""),9,2)))),""))</f>
        <v/>
      </c>
      <c r="AH970" s="22">
        <f>IF(AE970="",0,1)</f>
        <v/>
      </c>
    </row>
    <row r="971">
      <c r="Z971" s="28" t="n"/>
      <c r="AA971" s="23" t="n"/>
      <c r="AB971" s="23" t="n"/>
      <c r="AC971" s="31" t="n"/>
      <c r="AD971" s="28" t="n"/>
      <c r="AE971" s="22">
        <f>IF(COUNTA($A971:$Y971)=0,"",IF(IFERROR(IF(TRIM(IFERROR(INDEX($A971:$Y971,MATCH(Lists!$J$4,$A$1:$Y$1,0)),"")&amp;"")="0","",TRIM(IFERROR(INDEX($A971:$Y971,MATCH(Lists!$J$4,$A$1:$Y$1,0)),"")&amp;"")),"")&lt;&gt;"",LOWER(IFERROR(IF(TRIM(IFERROR(INDEX($A971:$Y971,MATCH(Lists!$J$4,$A$1:$Y$1,0)),"")&amp;"")="0","",TRIM(IFERROR(INDEX($A971:$Y971,MATCH(Lists!$J$4,$A$1:$Y$1,0)),"")&amp;"")),"")),IF(IFERROR(IF(TRIM(IFERROR(INDEX($A971:$Y971,MATCH(Lists!$J$5,$A$1:$Y$1,0)),"")&amp;"")="0","",TRIM(IFERROR(INDEX($A971:$Y971,MATCH(Lists!$J$5,$A$1:$Y$1,0)),"")&amp;"")),"")&lt;&gt;"",IFERROR(IF(TRIM(IFERROR(INDEX($A971:$Y971,MATCH(Lists!$J$5,$A$1:$Y$1,0)),"")&amp;"")="0","",TRIM(IFERROR(INDEX($A971:$Y971,MATCH(Lists!$J$5,$A$1:$Y$1,0)),"")&amp;"")),""),"(unknown)")))</f>
        <v/>
      </c>
      <c r="AF971" s="22">
        <f>IF(AE971="","",IF(IFERROR(IF(TRIM(IFERROR(INDEX($A971:$Y971,MATCH(Lists!$J$6,$A$1:$Y$1,0)),"")&amp;"")="0","",TRIM(IFERROR(INDEX($A971:$Y971,MATCH(Lists!$J$6,$A$1:$Y$1,0)),"")&amp;"")),"")=Lists!$J$7,1,0))</f>
        <v/>
      </c>
      <c r="AG971" s="30">
        <f>IF(AE971="","",IFERROR(IF(ISNUMBER(IFERROR(INDEX($A971:$Y971,MATCH(Lists!$J$3,$A$1:$Y$1,0)),"")),INT(IFERROR(INDEX($A971:$Y971,MATCH(Lists!$J$3,$A$1:$Y$1,0)),"")),DATE(VALUE(LEFT(IFERROR(INDEX($A971:$Y971,MATCH(Lists!$J$3,$A$1:$Y$1,0)),""),4)),VALUE(MID(IFERROR(INDEX($A971:$Y971,MATCH(Lists!$J$3,$A$1:$Y$1,0)),""),6,2)),VALUE(MID(IFERROR(INDEX($A971:$Y971,MATCH(Lists!$J$3,$A$1:$Y$1,0)),""),9,2)))),""))</f>
        <v/>
      </c>
      <c r="AH971" s="22">
        <f>IF(AE971="",0,1)</f>
        <v/>
      </c>
    </row>
    <row r="972">
      <c r="Z972" s="28" t="n"/>
      <c r="AA972" s="23" t="n"/>
      <c r="AB972" s="23" t="n"/>
      <c r="AC972" s="31" t="n"/>
      <c r="AD972" s="28" t="n"/>
      <c r="AE972" s="22">
        <f>IF(COUNTA($A972:$Y972)=0,"",IF(IFERROR(IF(TRIM(IFERROR(INDEX($A972:$Y972,MATCH(Lists!$J$4,$A$1:$Y$1,0)),"")&amp;"")="0","",TRIM(IFERROR(INDEX($A972:$Y972,MATCH(Lists!$J$4,$A$1:$Y$1,0)),"")&amp;"")),"")&lt;&gt;"",LOWER(IFERROR(IF(TRIM(IFERROR(INDEX($A972:$Y972,MATCH(Lists!$J$4,$A$1:$Y$1,0)),"")&amp;"")="0","",TRIM(IFERROR(INDEX($A972:$Y972,MATCH(Lists!$J$4,$A$1:$Y$1,0)),"")&amp;"")),"")),IF(IFERROR(IF(TRIM(IFERROR(INDEX($A972:$Y972,MATCH(Lists!$J$5,$A$1:$Y$1,0)),"")&amp;"")="0","",TRIM(IFERROR(INDEX($A972:$Y972,MATCH(Lists!$J$5,$A$1:$Y$1,0)),"")&amp;"")),"")&lt;&gt;"",IFERROR(IF(TRIM(IFERROR(INDEX($A972:$Y972,MATCH(Lists!$J$5,$A$1:$Y$1,0)),"")&amp;"")="0","",TRIM(IFERROR(INDEX($A972:$Y972,MATCH(Lists!$J$5,$A$1:$Y$1,0)),"")&amp;"")),""),"(unknown)")))</f>
        <v/>
      </c>
      <c r="AF972" s="22">
        <f>IF(AE972="","",IF(IFERROR(IF(TRIM(IFERROR(INDEX($A972:$Y972,MATCH(Lists!$J$6,$A$1:$Y$1,0)),"")&amp;"")="0","",TRIM(IFERROR(INDEX($A972:$Y972,MATCH(Lists!$J$6,$A$1:$Y$1,0)),"")&amp;"")),"")=Lists!$J$7,1,0))</f>
        <v/>
      </c>
      <c r="AG972" s="30">
        <f>IF(AE972="","",IFERROR(IF(ISNUMBER(IFERROR(INDEX($A972:$Y972,MATCH(Lists!$J$3,$A$1:$Y$1,0)),"")),INT(IFERROR(INDEX($A972:$Y972,MATCH(Lists!$J$3,$A$1:$Y$1,0)),"")),DATE(VALUE(LEFT(IFERROR(INDEX($A972:$Y972,MATCH(Lists!$J$3,$A$1:$Y$1,0)),""),4)),VALUE(MID(IFERROR(INDEX($A972:$Y972,MATCH(Lists!$J$3,$A$1:$Y$1,0)),""),6,2)),VALUE(MID(IFERROR(INDEX($A972:$Y972,MATCH(Lists!$J$3,$A$1:$Y$1,0)),""),9,2)))),""))</f>
        <v/>
      </c>
      <c r="AH972" s="22">
        <f>IF(AE972="",0,1)</f>
        <v/>
      </c>
    </row>
    <row r="973">
      <c r="Z973" s="28" t="n"/>
      <c r="AA973" s="23" t="n"/>
      <c r="AB973" s="23" t="n"/>
      <c r="AC973" s="31" t="n"/>
      <c r="AD973" s="28" t="n"/>
      <c r="AE973" s="22">
        <f>IF(COUNTA($A973:$Y973)=0,"",IF(IFERROR(IF(TRIM(IFERROR(INDEX($A973:$Y973,MATCH(Lists!$J$4,$A$1:$Y$1,0)),"")&amp;"")="0","",TRIM(IFERROR(INDEX($A973:$Y973,MATCH(Lists!$J$4,$A$1:$Y$1,0)),"")&amp;"")),"")&lt;&gt;"",LOWER(IFERROR(IF(TRIM(IFERROR(INDEX($A973:$Y973,MATCH(Lists!$J$4,$A$1:$Y$1,0)),"")&amp;"")="0","",TRIM(IFERROR(INDEX($A973:$Y973,MATCH(Lists!$J$4,$A$1:$Y$1,0)),"")&amp;"")),"")),IF(IFERROR(IF(TRIM(IFERROR(INDEX($A973:$Y973,MATCH(Lists!$J$5,$A$1:$Y$1,0)),"")&amp;"")="0","",TRIM(IFERROR(INDEX($A973:$Y973,MATCH(Lists!$J$5,$A$1:$Y$1,0)),"")&amp;"")),"")&lt;&gt;"",IFERROR(IF(TRIM(IFERROR(INDEX($A973:$Y973,MATCH(Lists!$J$5,$A$1:$Y$1,0)),"")&amp;"")="0","",TRIM(IFERROR(INDEX($A973:$Y973,MATCH(Lists!$J$5,$A$1:$Y$1,0)),"")&amp;"")),""),"(unknown)")))</f>
        <v/>
      </c>
      <c r="AF973" s="22">
        <f>IF(AE973="","",IF(IFERROR(IF(TRIM(IFERROR(INDEX($A973:$Y973,MATCH(Lists!$J$6,$A$1:$Y$1,0)),"")&amp;"")="0","",TRIM(IFERROR(INDEX($A973:$Y973,MATCH(Lists!$J$6,$A$1:$Y$1,0)),"")&amp;"")),"")=Lists!$J$7,1,0))</f>
        <v/>
      </c>
      <c r="AG973" s="30">
        <f>IF(AE973="","",IFERROR(IF(ISNUMBER(IFERROR(INDEX($A973:$Y973,MATCH(Lists!$J$3,$A$1:$Y$1,0)),"")),INT(IFERROR(INDEX($A973:$Y973,MATCH(Lists!$J$3,$A$1:$Y$1,0)),"")),DATE(VALUE(LEFT(IFERROR(INDEX($A973:$Y973,MATCH(Lists!$J$3,$A$1:$Y$1,0)),""),4)),VALUE(MID(IFERROR(INDEX($A973:$Y973,MATCH(Lists!$J$3,$A$1:$Y$1,0)),""),6,2)),VALUE(MID(IFERROR(INDEX($A973:$Y973,MATCH(Lists!$J$3,$A$1:$Y$1,0)),""),9,2)))),""))</f>
        <v/>
      </c>
      <c r="AH973" s="22">
        <f>IF(AE973="",0,1)</f>
        <v/>
      </c>
    </row>
    <row r="974">
      <c r="Z974" s="28" t="n"/>
      <c r="AA974" s="23" t="n"/>
      <c r="AB974" s="23" t="n"/>
      <c r="AC974" s="31" t="n"/>
      <c r="AD974" s="28" t="n"/>
      <c r="AE974" s="22">
        <f>IF(COUNTA($A974:$Y974)=0,"",IF(IFERROR(IF(TRIM(IFERROR(INDEX($A974:$Y974,MATCH(Lists!$J$4,$A$1:$Y$1,0)),"")&amp;"")="0","",TRIM(IFERROR(INDEX($A974:$Y974,MATCH(Lists!$J$4,$A$1:$Y$1,0)),"")&amp;"")),"")&lt;&gt;"",LOWER(IFERROR(IF(TRIM(IFERROR(INDEX($A974:$Y974,MATCH(Lists!$J$4,$A$1:$Y$1,0)),"")&amp;"")="0","",TRIM(IFERROR(INDEX($A974:$Y974,MATCH(Lists!$J$4,$A$1:$Y$1,0)),"")&amp;"")),"")),IF(IFERROR(IF(TRIM(IFERROR(INDEX($A974:$Y974,MATCH(Lists!$J$5,$A$1:$Y$1,0)),"")&amp;"")="0","",TRIM(IFERROR(INDEX($A974:$Y974,MATCH(Lists!$J$5,$A$1:$Y$1,0)),"")&amp;"")),"")&lt;&gt;"",IFERROR(IF(TRIM(IFERROR(INDEX($A974:$Y974,MATCH(Lists!$J$5,$A$1:$Y$1,0)),"")&amp;"")="0","",TRIM(IFERROR(INDEX($A974:$Y974,MATCH(Lists!$J$5,$A$1:$Y$1,0)),"")&amp;"")),""),"(unknown)")))</f>
        <v/>
      </c>
      <c r="AF974" s="22">
        <f>IF(AE974="","",IF(IFERROR(IF(TRIM(IFERROR(INDEX($A974:$Y974,MATCH(Lists!$J$6,$A$1:$Y$1,0)),"")&amp;"")="0","",TRIM(IFERROR(INDEX($A974:$Y974,MATCH(Lists!$J$6,$A$1:$Y$1,0)),"")&amp;"")),"")=Lists!$J$7,1,0))</f>
        <v/>
      </c>
      <c r="AG974" s="30">
        <f>IF(AE974="","",IFERROR(IF(ISNUMBER(IFERROR(INDEX($A974:$Y974,MATCH(Lists!$J$3,$A$1:$Y$1,0)),"")),INT(IFERROR(INDEX($A974:$Y974,MATCH(Lists!$J$3,$A$1:$Y$1,0)),"")),DATE(VALUE(LEFT(IFERROR(INDEX($A974:$Y974,MATCH(Lists!$J$3,$A$1:$Y$1,0)),""),4)),VALUE(MID(IFERROR(INDEX($A974:$Y974,MATCH(Lists!$J$3,$A$1:$Y$1,0)),""),6,2)),VALUE(MID(IFERROR(INDEX($A974:$Y974,MATCH(Lists!$J$3,$A$1:$Y$1,0)),""),9,2)))),""))</f>
        <v/>
      </c>
      <c r="AH974" s="22">
        <f>IF(AE974="",0,1)</f>
        <v/>
      </c>
    </row>
    <row r="975">
      <c r="Z975" s="28" t="n"/>
      <c r="AA975" s="23" t="n"/>
      <c r="AB975" s="23" t="n"/>
      <c r="AC975" s="31" t="n"/>
      <c r="AD975" s="28" t="n"/>
      <c r="AE975" s="22">
        <f>IF(COUNTA($A975:$Y975)=0,"",IF(IFERROR(IF(TRIM(IFERROR(INDEX($A975:$Y975,MATCH(Lists!$J$4,$A$1:$Y$1,0)),"")&amp;"")="0","",TRIM(IFERROR(INDEX($A975:$Y975,MATCH(Lists!$J$4,$A$1:$Y$1,0)),"")&amp;"")),"")&lt;&gt;"",LOWER(IFERROR(IF(TRIM(IFERROR(INDEX($A975:$Y975,MATCH(Lists!$J$4,$A$1:$Y$1,0)),"")&amp;"")="0","",TRIM(IFERROR(INDEX($A975:$Y975,MATCH(Lists!$J$4,$A$1:$Y$1,0)),"")&amp;"")),"")),IF(IFERROR(IF(TRIM(IFERROR(INDEX($A975:$Y975,MATCH(Lists!$J$5,$A$1:$Y$1,0)),"")&amp;"")="0","",TRIM(IFERROR(INDEX($A975:$Y975,MATCH(Lists!$J$5,$A$1:$Y$1,0)),"")&amp;"")),"")&lt;&gt;"",IFERROR(IF(TRIM(IFERROR(INDEX($A975:$Y975,MATCH(Lists!$J$5,$A$1:$Y$1,0)),"")&amp;"")="0","",TRIM(IFERROR(INDEX($A975:$Y975,MATCH(Lists!$J$5,$A$1:$Y$1,0)),"")&amp;"")),""),"(unknown)")))</f>
        <v/>
      </c>
      <c r="AF975" s="22">
        <f>IF(AE975="","",IF(IFERROR(IF(TRIM(IFERROR(INDEX($A975:$Y975,MATCH(Lists!$J$6,$A$1:$Y$1,0)),"")&amp;"")="0","",TRIM(IFERROR(INDEX($A975:$Y975,MATCH(Lists!$J$6,$A$1:$Y$1,0)),"")&amp;"")),"")=Lists!$J$7,1,0))</f>
        <v/>
      </c>
      <c r="AG975" s="30">
        <f>IF(AE975="","",IFERROR(IF(ISNUMBER(IFERROR(INDEX($A975:$Y975,MATCH(Lists!$J$3,$A$1:$Y$1,0)),"")),INT(IFERROR(INDEX($A975:$Y975,MATCH(Lists!$J$3,$A$1:$Y$1,0)),"")),DATE(VALUE(LEFT(IFERROR(INDEX($A975:$Y975,MATCH(Lists!$J$3,$A$1:$Y$1,0)),""),4)),VALUE(MID(IFERROR(INDEX($A975:$Y975,MATCH(Lists!$J$3,$A$1:$Y$1,0)),""),6,2)),VALUE(MID(IFERROR(INDEX($A975:$Y975,MATCH(Lists!$J$3,$A$1:$Y$1,0)),""),9,2)))),""))</f>
        <v/>
      </c>
      <c r="AH975" s="22">
        <f>IF(AE975="",0,1)</f>
        <v/>
      </c>
    </row>
    <row r="976">
      <c r="Z976" s="28" t="n"/>
      <c r="AA976" s="23" t="n"/>
      <c r="AB976" s="23" t="n"/>
      <c r="AC976" s="31" t="n"/>
      <c r="AD976" s="28" t="n"/>
      <c r="AE976" s="22">
        <f>IF(COUNTA($A976:$Y976)=0,"",IF(IFERROR(IF(TRIM(IFERROR(INDEX($A976:$Y976,MATCH(Lists!$J$4,$A$1:$Y$1,0)),"")&amp;"")="0","",TRIM(IFERROR(INDEX($A976:$Y976,MATCH(Lists!$J$4,$A$1:$Y$1,0)),"")&amp;"")),"")&lt;&gt;"",LOWER(IFERROR(IF(TRIM(IFERROR(INDEX($A976:$Y976,MATCH(Lists!$J$4,$A$1:$Y$1,0)),"")&amp;"")="0","",TRIM(IFERROR(INDEX($A976:$Y976,MATCH(Lists!$J$4,$A$1:$Y$1,0)),"")&amp;"")),"")),IF(IFERROR(IF(TRIM(IFERROR(INDEX($A976:$Y976,MATCH(Lists!$J$5,$A$1:$Y$1,0)),"")&amp;"")="0","",TRIM(IFERROR(INDEX($A976:$Y976,MATCH(Lists!$J$5,$A$1:$Y$1,0)),"")&amp;"")),"")&lt;&gt;"",IFERROR(IF(TRIM(IFERROR(INDEX($A976:$Y976,MATCH(Lists!$J$5,$A$1:$Y$1,0)),"")&amp;"")="0","",TRIM(IFERROR(INDEX($A976:$Y976,MATCH(Lists!$J$5,$A$1:$Y$1,0)),"")&amp;"")),""),"(unknown)")))</f>
        <v/>
      </c>
      <c r="AF976" s="22">
        <f>IF(AE976="","",IF(IFERROR(IF(TRIM(IFERROR(INDEX($A976:$Y976,MATCH(Lists!$J$6,$A$1:$Y$1,0)),"")&amp;"")="0","",TRIM(IFERROR(INDEX($A976:$Y976,MATCH(Lists!$J$6,$A$1:$Y$1,0)),"")&amp;"")),"")=Lists!$J$7,1,0))</f>
        <v/>
      </c>
      <c r="AG976" s="30">
        <f>IF(AE976="","",IFERROR(IF(ISNUMBER(IFERROR(INDEX($A976:$Y976,MATCH(Lists!$J$3,$A$1:$Y$1,0)),"")),INT(IFERROR(INDEX($A976:$Y976,MATCH(Lists!$J$3,$A$1:$Y$1,0)),"")),DATE(VALUE(LEFT(IFERROR(INDEX($A976:$Y976,MATCH(Lists!$J$3,$A$1:$Y$1,0)),""),4)),VALUE(MID(IFERROR(INDEX($A976:$Y976,MATCH(Lists!$J$3,$A$1:$Y$1,0)),""),6,2)),VALUE(MID(IFERROR(INDEX($A976:$Y976,MATCH(Lists!$J$3,$A$1:$Y$1,0)),""),9,2)))),""))</f>
        <v/>
      </c>
      <c r="AH976" s="22">
        <f>IF(AE976="",0,1)</f>
        <v/>
      </c>
    </row>
    <row r="977">
      <c r="Z977" s="28" t="n"/>
      <c r="AA977" s="23" t="n"/>
      <c r="AB977" s="23" t="n"/>
      <c r="AC977" s="31" t="n"/>
      <c r="AD977" s="28" t="n"/>
      <c r="AE977" s="22">
        <f>IF(COUNTA($A977:$Y977)=0,"",IF(IFERROR(IF(TRIM(IFERROR(INDEX($A977:$Y977,MATCH(Lists!$J$4,$A$1:$Y$1,0)),"")&amp;"")="0","",TRIM(IFERROR(INDEX($A977:$Y977,MATCH(Lists!$J$4,$A$1:$Y$1,0)),"")&amp;"")),"")&lt;&gt;"",LOWER(IFERROR(IF(TRIM(IFERROR(INDEX($A977:$Y977,MATCH(Lists!$J$4,$A$1:$Y$1,0)),"")&amp;"")="0","",TRIM(IFERROR(INDEX($A977:$Y977,MATCH(Lists!$J$4,$A$1:$Y$1,0)),"")&amp;"")),"")),IF(IFERROR(IF(TRIM(IFERROR(INDEX($A977:$Y977,MATCH(Lists!$J$5,$A$1:$Y$1,0)),"")&amp;"")="0","",TRIM(IFERROR(INDEX($A977:$Y977,MATCH(Lists!$J$5,$A$1:$Y$1,0)),"")&amp;"")),"")&lt;&gt;"",IFERROR(IF(TRIM(IFERROR(INDEX($A977:$Y977,MATCH(Lists!$J$5,$A$1:$Y$1,0)),"")&amp;"")="0","",TRIM(IFERROR(INDEX($A977:$Y977,MATCH(Lists!$J$5,$A$1:$Y$1,0)),"")&amp;"")),""),"(unknown)")))</f>
        <v/>
      </c>
      <c r="AF977" s="22">
        <f>IF(AE977="","",IF(IFERROR(IF(TRIM(IFERROR(INDEX($A977:$Y977,MATCH(Lists!$J$6,$A$1:$Y$1,0)),"")&amp;"")="0","",TRIM(IFERROR(INDEX($A977:$Y977,MATCH(Lists!$J$6,$A$1:$Y$1,0)),"")&amp;"")),"")=Lists!$J$7,1,0))</f>
        <v/>
      </c>
      <c r="AG977" s="30">
        <f>IF(AE977="","",IFERROR(IF(ISNUMBER(IFERROR(INDEX($A977:$Y977,MATCH(Lists!$J$3,$A$1:$Y$1,0)),"")),INT(IFERROR(INDEX($A977:$Y977,MATCH(Lists!$J$3,$A$1:$Y$1,0)),"")),DATE(VALUE(LEFT(IFERROR(INDEX($A977:$Y977,MATCH(Lists!$J$3,$A$1:$Y$1,0)),""),4)),VALUE(MID(IFERROR(INDEX($A977:$Y977,MATCH(Lists!$J$3,$A$1:$Y$1,0)),""),6,2)),VALUE(MID(IFERROR(INDEX($A977:$Y977,MATCH(Lists!$J$3,$A$1:$Y$1,0)),""),9,2)))),""))</f>
        <v/>
      </c>
      <c r="AH977" s="22">
        <f>IF(AE977="",0,1)</f>
        <v/>
      </c>
    </row>
    <row r="978">
      <c r="Z978" s="28" t="n"/>
      <c r="AA978" s="23" t="n"/>
      <c r="AB978" s="23" t="n"/>
      <c r="AC978" s="31" t="n"/>
      <c r="AD978" s="28" t="n"/>
      <c r="AE978" s="22">
        <f>IF(COUNTA($A978:$Y978)=0,"",IF(IFERROR(IF(TRIM(IFERROR(INDEX($A978:$Y978,MATCH(Lists!$J$4,$A$1:$Y$1,0)),"")&amp;"")="0","",TRIM(IFERROR(INDEX($A978:$Y978,MATCH(Lists!$J$4,$A$1:$Y$1,0)),"")&amp;"")),"")&lt;&gt;"",LOWER(IFERROR(IF(TRIM(IFERROR(INDEX($A978:$Y978,MATCH(Lists!$J$4,$A$1:$Y$1,0)),"")&amp;"")="0","",TRIM(IFERROR(INDEX($A978:$Y978,MATCH(Lists!$J$4,$A$1:$Y$1,0)),"")&amp;"")),"")),IF(IFERROR(IF(TRIM(IFERROR(INDEX($A978:$Y978,MATCH(Lists!$J$5,$A$1:$Y$1,0)),"")&amp;"")="0","",TRIM(IFERROR(INDEX($A978:$Y978,MATCH(Lists!$J$5,$A$1:$Y$1,0)),"")&amp;"")),"")&lt;&gt;"",IFERROR(IF(TRIM(IFERROR(INDEX($A978:$Y978,MATCH(Lists!$J$5,$A$1:$Y$1,0)),"")&amp;"")="0","",TRIM(IFERROR(INDEX($A978:$Y978,MATCH(Lists!$J$5,$A$1:$Y$1,0)),"")&amp;"")),""),"(unknown)")))</f>
        <v/>
      </c>
      <c r="AF978" s="22">
        <f>IF(AE978="","",IF(IFERROR(IF(TRIM(IFERROR(INDEX($A978:$Y978,MATCH(Lists!$J$6,$A$1:$Y$1,0)),"")&amp;"")="0","",TRIM(IFERROR(INDEX($A978:$Y978,MATCH(Lists!$J$6,$A$1:$Y$1,0)),"")&amp;"")),"")=Lists!$J$7,1,0))</f>
        <v/>
      </c>
      <c r="AG978" s="30">
        <f>IF(AE978="","",IFERROR(IF(ISNUMBER(IFERROR(INDEX($A978:$Y978,MATCH(Lists!$J$3,$A$1:$Y$1,0)),"")),INT(IFERROR(INDEX($A978:$Y978,MATCH(Lists!$J$3,$A$1:$Y$1,0)),"")),DATE(VALUE(LEFT(IFERROR(INDEX($A978:$Y978,MATCH(Lists!$J$3,$A$1:$Y$1,0)),""),4)),VALUE(MID(IFERROR(INDEX($A978:$Y978,MATCH(Lists!$J$3,$A$1:$Y$1,0)),""),6,2)),VALUE(MID(IFERROR(INDEX($A978:$Y978,MATCH(Lists!$J$3,$A$1:$Y$1,0)),""),9,2)))),""))</f>
        <v/>
      </c>
      <c r="AH978" s="22">
        <f>IF(AE978="",0,1)</f>
        <v/>
      </c>
    </row>
    <row r="979">
      <c r="Z979" s="28" t="n"/>
      <c r="AA979" s="23" t="n"/>
      <c r="AB979" s="23" t="n"/>
      <c r="AC979" s="31" t="n"/>
      <c r="AD979" s="28" t="n"/>
      <c r="AE979" s="22">
        <f>IF(COUNTA($A979:$Y979)=0,"",IF(IFERROR(IF(TRIM(IFERROR(INDEX($A979:$Y979,MATCH(Lists!$J$4,$A$1:$Y$1,0)),"")&amp;"")="0","",TRIM(IFERROR(INDEX($A979:$Y979,MATCH(Lists!$J$4,$A$1:$Y$1,0)),"")&amp;"")),"")&lt;&gt;"",LOWER(IFERROR(IF(TRIM(IFERROR(INDEX($A979:$Y979,MATCH(Lists!$J$4,$A$1:$Y$1,0)),"")&amp;"")="0","",TRIM(IFERROR(INDEX($A979:$Y979,MATCH(Lists!$J$4,$A$1:$Y$1,0)),"")&amp;"")),"")),IF(IFERROR(IF(TRIM(IFERROR(INDEX($A979:$Y979,MATCH(Lists!$J$5,$A$1:$Y$1,0)),"")&amp;"")="0","",TRIM(IFERROR(INDEX($A979:$Y979,MATCH(Lists!$J$5,$A$1:$Y$1,0)),"")&amp;"")),"")&lt;&gt;"",IFERROR(IF(TRIM(IFERROR(INDEX($A979:$Y979,MATCH(Lists!$J$5,$A$1:$Y$1,0)),"")&amp;"")="0","",TRIM(IFERROR(INDEX($A979:$Y979,MATCH(Lists!$J$5,$A$1:$Y$1,0)),"")&amp;"")),""),"(unknown)")))</f>
        <v/>
      </c>
      <c r="AF979" s="22">
        <f>IF(AE979="","",IF(IFERROR(IF(TRIM(IFERROR(INDEX($A979:$Y979,MATCH(Lists!$J$6,$A$1:$Y$1,0)),"")&amp;"")="0","",TRIM(IFERROR(INDEX($A979:$Y979,MATCH(Lists!$J$6,$A$1:$Y$1,0)),"")&amp;"")),"")=Lists!$J$7,1,0))</f>
        <v/>
      </c>
      <c r="AG979" s="30">
        <f>IF(AE979="","",IFERROR(IF(ISNUMBER(IFERROR(INDEX($A979:$Y979,MATCH(Lists!$J$3,$A$1:$Y$1,0)),"")),INT(IFERROR(INDEX($A979:$Y979,MATCH(Lists!$J$3,$A$1:$Y$1,0)),"")),DATE(VALUE(LEFT(IFERROR(INDEX($A979:$Y979,MATCH(Lists!$J$3,$A$1:$Y$1,0)),""),4)),VALUE(MID(IFERROR(INDEX($A979:$Y979,MATCH(Lists!$J$3,$A$1:$Y$1,0)),""),6,2)),VALUE(MID(IFERROR(INDEX($A979:$Y979,MATCH(Lists!$J$3,$A$1:$Y$1,0)),""),9,2)))),""))</f>
        <v/>
      </c>
      <c r="AH979" s="22">
        <f>IF(AE979="",0,1)</f>
        <v/>
      </c>
    </row>
    <row r="980">
      <c r="Z980" s="28" t="n"/>
      <c r="AA980" s="23" t="n"/>
      <c r="AB980" s="23" t="n"/>
      <c r="AC980" s="31" t="n"/>
      <c r="AD980" s="28" t="n"/>
      <c r="AE980" s="22">
        <f>IF(COUNTA($A980:$Y980)=0,"",IF(IFERROR(IF(TRIM(IFERROR(INDEX($A980:$Y980,MATCH(Lists!$J$4,$A$1:$Y$1,0)),"")&amp;"")="0","",TRIM(IFERROR(INDEX($A980:$Y980,MATCH(Lists!$J$4,$A$1:$Y$1,0)),"")&amp;"")),"")&lt;&gt;"",LOWER(IFERROR(IF(TRIM(IFERROR(INDEX($A980:$Y980,MATCH(Lists!$J$4,$A$1:$Y$1,0)),"")&amp;"")="0","",TRIM(IFERROR(INDEX($A980:$Y980,MATCH(Lists!$J$4,$A$1:$Y$1,0)),"")&amp;"")),"")),IF(IFERROR(IF(TRIM(IFERROR(INDEX($A980:$Y980,MATCH(Lists!$J$5,$A$1:$Y$1,0)),"")&amp;"")="0","",TRIM(IFERROR(INDEX($A980:$Y980,MATCH(Lists!$J$5,$A$1:$Y$1,0)),"")&amp;"")),"")&lt;&gt;"",IFERROR(IF(TRIM(IFERROR(INDEX($A980:$Y980,MATCH(Lists!$J$5,$A$1:$Y$1,0)),"")&amp;"")="0","",TRIM(IFERROR(INDEX($A980:$Y980,MATCH(Lists!$J$5,$A$1:$Y$1,0)),"")&amp;"")),""),"(unknown)")))</f>
        <v/>
      </c>
      <c r="AF980" s="22">
        <f>IF(AE980="","",IF(IFERROR(IF(TRIM(IFERROR(INDEX($A980:$Y980,MATCH(Lists!$J$6,$A$1:$Y$1,0)),"")&amp;"")="0","",TRIM(IFERROR(INDEX($A980:$Y980,MATCH(Lists!$J$6,$A$1:$Y$1,0)),"")&amp;"")),"")=Lists!$J$7,1,0))</f>
        <v/>
      </c>
      <c r="AG980" s="30">
        <f>IF(AE980="","",IFERROR(IF(ISNUMBER(IFERROR(INDEX($A980:$Y980,MATCH(Lists!$J$3,$A$1:$Y$1,0)),"")),INT(IFERROR(INDEX($A980:$Y980,MATCH(Lists!$J$3,$A$1:$Y$1,0)),"")),DATE(VALUE(LEFT(IFERROR(INDEX($A980:$Y980,MATCH(Lists!$J$3,$A$1:$Y$1,0)),""),4)),VALUE(MID(IFERROR(INDEX($A980:$Y980,MATCH(Lists!$J$3,$A$1:$Y$1,0)),""),6,2)),VALUE(MID(IFERROR(INDEX($A980:$Y980,MATCH(Lists!$J$3,$A$1:$Y$1,0)),""),9,2)))),""))</f>
        <v/>
      </c>
      <c r="AH980" s="22">
        <f>IF(AE980="",0,1)</f>
        <v/>
      </c>
    </row>
    <row r="981">
      <c r="Z981" s="28" t="n"/>
      <c r="AA981" s="23" t="n"/>
      <c r="AB981" s="23" t="n"/>
      <c r="AC981" s="31" t="n"/>
      <c r="AD981" s="28" t="n"/>
      <c r="AE981" s="22">
        <f>IF(COUNTA($A981:$Y981)=0,"",IF(IFERROR(IF(TRIM(IFERROR(INDEX($A981:$Y981,MATCH(Lists!$J$4,$A$1:$Y$1,0)),"")&amp;"")="0","",TRIM(IFERROR(INDEX($A981:$Y981,MATCH(Lists!$J$4,$A$1:$Y$1,0)),"")&amp;"")),"")&lt;&gt;"",LOWER(IFERROR(IF(TRIM(IFERROR(INDEX($A981:$Y981,MATCH(Lists!$J$4,$A$1:$Y$1,0)),"")&amp;"")="0","",TRIM(IFERROR(INDEX($A981:$Y981,MATCH(Lists!$J$4,$A$1:$Y$1,0)),"")&amp;"")),"")),IF(IFERROR(IF(TRIM(IFERROR(INDEX($A981:$Y981,MATCH(Lists!$J$5,$A$1:$Y$1,0)),"")&amp;"")="0","",TRIM(IFERROR(INDEX($A981:$Y981,MATCH(Lists!$J$5,$A$1:$Y$1,0)),"")&amp;"")),"")&lt;&gt;"",IFERROR(IF(TRIM(IFERROR(INDEX($A981:$Y981,MATCH(Lists!$J$5,$A$1:$Y$1,0)),"")&amp;"")="0","",TRIM(IFERROR(INDEX($A981:$Y981,MATCH(Lists!$J$5,$A$1:$Y$1,0)),"")&amp;"")),""),"(unknown)")))</f>
        <v/>
      </c>
      <c r="AF981" s="22">
        <f>IF(AE981="","",IF(IFERROR(IF(TRIM(IFERROR(INDEX($A981:$Y981,MATCH(Lists!$J$6,$A$1:$Y$1,0)),"")&amp;"")="0","",TRIM(IFERROR(INDEX($A981:$Y981,MATCH(Lists!$J$6,$A$1:$Y$1,0)),"")&amp;"")),"")=Lists!$J$7,1,0))</f>
        <v/>
      </c>
      <c r="AG981" s="30">
        <f>IF(AE981="","",IFERROR(IF(ISNUMBER(IFERROR(INDEX($A981:$Y981,MATCH(Lists!$J$3,$A$1:$Y$1,0)),"")),INT(IFERROR(INDEX($A981:$Y981,MATCH(Lists!$J$3,$A$1:$Y$1,0)),"")),DATE(VALUE(LEFT(IFERROR(INDEX($A981:$Y981,MATCH(Lists!$J$3,$A$1:$Y$1,0)),""),4)),VALUE(MID(IFERROR(INDEX($A981:$Y981,MATCH(Lists!$J$3,$A$1:$Y$1,0)),""),6,2)),VALUE(MID(IFERROR(INDEX($A981:$Y981,MATCH(Lists!$J$3,$A$1:$Y$1,0)),""),9,2)))),""))</f>
        <v/>
      </c>
      <c r="AH981" s="22">
        <f>IF(AE981="",0,1)</f>
        <v/>
      </c>
    </row>
    <row r="982">
      <c r="Z982" s="28" t="n"/>
      <c r="AA982" s="23" t="n"/>
      <c r="AB982" s="23" t="n"/>
      <c r="AC982" s="31" t="n"/>
      <c r="AD982" s="28" t="n"/>
      <c r="AE982" s="22">
        <f>IF(COUNTA($A982:$Y982)=0,"",IF(IFERROR(IF(TRIM(IFERROR(INDEX($A982:$Y982,MATCH(Lists!$J$4,$A$1:$Y$1,0)),"")&amp;"")="0","",TRIM(IFERROR(INDEX($A982:$Y982,MATCH(Lists!$J$4,$A$1:$Y$1,0)),"")&amp;"")),"")&lt;&gt;"",LOWER(IFERROR(IF(TRIM(IFERROR(INDEX($A982:$Y982,MATCH(Lists!$J$4,$A$1:$Y$1,0)),"")&amp;"")="0","",TRIM(IFERROR(INDEX($A982:$Y982,MATCH(Lists!$J$4,$A$1:$Y$1,0)),"")&amp;"")),"")),IF(IFERROR(IF(TRIM(IFERROR(INDEX($A982:$Y982,MATCH(Lists!$J$5,$A$1:$Y$1,0)),"")&amp;"")="0","",TRIM(IFERROR(INDEX($A982:$Y982,MATCH(Lists!$J$5,$A$1:$Y$1,0)),"")&amp;"")),"")&lt;&gt;"",IFERROR(IF(TRIM(IFERROR(INDEX($A982:$Y982,MATCH(Lists!$J$5,$A$1:$Y$1,0)),"")&amp;"")="0","",TRIM(IFERROR(INDEX($A982:$Y982,MATCH(Lists!$J$5,$A$1:$Y$1,0)),"")&amp;"")),""),"(unknown)")))</f>
        <v/>
      </c>
      <c r="AF982" s="22">
        <f>IF(AE982="","",IF(IFERROR(IF(TRIM(IFERROR(INDEX($A982:$Y982,MATCH(Lists!$J$6,$A$1:$Y$1,0)),"")&amp;"")="0","",TRIM(IFERROR(INDEX($A982:$Y982,MATCH(Lists!$J$6,$A$1:$Y$1,0)),"")&amp;"")),"")=Lists!$J$7,1,0))</f>
        <v/>
      </c>
      <c r="AG982" s="30">
        <f>IF(AE982="","",IFERROR(IF(ISNUMBER(IFERROR(INDEX($A982:$Y982,MATCH(Lists!$J$3,$A$1:$Y$1,0)),"")),INT(IFERROR(INDEX($A982:$Y982,MATCH(Lists!$J$3,$A$1:$Y$1,0)),"")),DATE(VALUE(LEFT(IFERROR(INDEX($A982:$Y982,MATCH(Lists!$J$3,$A$1:$Y$1,0)),""),4)),VALUE(MID(IFERROR(INDEX($A982:$Y982,MATCH(Lists!$J$3,$A$1:$Y$1,0)),""),6,2)),VALUE(MID(IFERROR(INDEX($A982:$Y982,MATCH(Lists!$J$3,$A$1:$Y$1,0)),""),9,2)))),""))</f>
        <v/>
      </c>
      <c r="AH982" s="22">
        <f>IF(AE982="",0,1)</f>
        <v/>
      </c>
    </row>
    <row r="983">
      <c r="Z983" s="28" t="n"/>
      <c r="AA983" s="23" t="n"/>
      <c r="AB983" s="23" t="n"/>
      <c r="AC983" s="31" t="n"/>
      <c r="AD983" s="28" t="n"/>
      <c r="AE983" s="22">
        <f>IF(COUNTA($A983:$Y983)=0,"",IF(IFERROR(IF(TRIM(IFERROR(INDEX($A983:$Y983,MATCH(Lists!$J$4,$A$1:$Y$1,0)),"")&amp;"")="0","",TRIM(IFERROR(INDEX($A983:$Y983,MATCH(Lists!$J$4,$A$1:$Y$1,0)),"")&amp;"")),"")&lt;&gt;"",LOWER(IFERROR(IF(TRIM(IFERROR(INDEX($A983:$Y983,MATCH(Lists!$J$4,$A$1:$Y$1,0)),"")&amp;"")="0","",TRIM(IFERROR(INDEX($A983:$Y983,MATCH(Lists!$J$4,$A$1:$Y$1,0)),"")&amp;"")),"")),IF(IFERROR(IF(TRIM(IFERROR(INDEX($A983:$Y983,MATCH(Lists!$J$5,$A$1:$Y$1,0)),"")&amp;"")="0","",TRIM(IFERROR(INDEX($A983:$Y983,MATCH(Lists!$J$5,$A$1:$Y$1,0)),"")&amp;"")),"")&lt;&gt;"",IFERROR(IF(TRIM(IFERROR(INDEX($A983:$Y983,MATCH(Lists!$J$5,$A$1:$Y$1,0)),"")&amp;"")="0","",TRIM(IFERROR(INDEX($A983:$Y983,MATCH(Lists!$J$5,$A$1:$Y$1,0)),"")&amp;"")),""),"(unknown)")))</f>
        <v/>
      </c>
      <c r="AF983" s="22">
        <f>IF(AE983="","",IF(IFERROR(IF(TRIM(IFERROR(INDEX($A983:$Y983,MATCH(Lists!$J$6,$A$1:$Y$1,0)),"")&amp;"")="0","",TRIM(IFERROR(INDEX($A983:$Y983,MATCH(Lists!$J$6,$A$1:$Y$1,0)),"")&amp;"")),"")=Lists!$J$7,1,0))</f>
        <v/>
      </c>
      <c r="AG983" s="30">
        <f>IF(AE983="","",IFERROR(IF(ISNUMBER(IFERROR(INDEX($A983:$Y983,MATCH(Lists!$J$3,$A$1:$Y$1,0)),"")),INT(IFERROR(INDEX($A983:$Y983,MATCH(Lists!$J$3,$A$1:$Y$1,0)),"")),DATE(VALUE(LEFT(IFERROR(INDEX($A983:$Y983,MATCH(Lists!$J$3,$A$1:$Y$1,0)),""),4)),VALUE(MID(IFERROR(INDEX($A983:$Y983,MATCH(Lists!$J$3,$A$1:$Y$1,0)),""),6,2)),VALUE(MID(IFERROR(INDEX($A983:$Y983,MATCH(Lists!$J$3,$A$1:$Y$1,0)),""),9,2)))),""))</f>
        <v/>
      </c>
      <c r="AH983" s="22">
        <f>IF(AE983="",0,1)</f>
        <v/>
      </c>
    </row>
    <row r="984">
      <c r="Z984" s="28" t="n"/>
      <c r="AA984" s="23" t="n"/>
      <c r="AB984" s="23" t="n"/>
      <c r="AC984" s="31" t="n"/>
      <c r="AD984" s="28" t="n"/>
      <c r="AE984" s="22">
        <f>IF(COUNTA($A984:$Y984)=0,"",IF(IFERROR(IF(TRIM(IFERROR(INDEX($A984:$Y984,MATCH(Lists!$J$4,$A$1:$Y$1,0)),"")&amp;"")="0","",TRIM(IFERROR(INDEX($A984:$Y984,MATCH(Lists!$J$4,$A$1:$Y$1,0)),"")&amp;"")),"")&lt;&gt;"",LOWER(IFERROR(IF(TRIM(IFERROR(INDEX($A984:$Y984,MATCH(Lists!$J$4,$A$1:$Y$1,0)),"")&amp;"")="0","",TRIM(IFERROR(INDEX($A984:$Y984,MATCH(Lists!$J$4,$A$1:$Y$1,0)),"")&amp;"")),"")),IF(IFERROR(IF(TRIM(IFERROR(INDEX($A984:$Y984,MATCH(Lists!$J$5,$A$1:$Y$1,0)),"")&amp;"")="0","",TRIM(IFERROR(INDEX($A984:$Y984,MATCH(Lists!$J$5,$A$1:$Y$1,0)),"")&amp;"")),"")&lt;&gt;"",IFERROR(IF(TRIM(IFERROR(INDEX($A984:$Y984,MATCH(Lists!$J$5,$A$1:$Y$1,0)),"")&amp;"")="0","",TRIM(IFERROR(INDEX($A984:$Y984,MATCH(Lists!$J$5,$A$1:$Y$1,0)),"")&amp;"")),""),"(unknown)")))</f>
        <v/>
      </c>
      <c r="AF984" s="22">
        <f>IF(AE984="","",IF(IFERROR(IF(TRIM(IFERROR(INDEX($A984:$Y984,MATCH(Lists!$J$6,$A$1:$Y$1,0)),"")&amp;"")="0","",TRIM(IFERROR(INDEX($A984:$Y984,MATCH(Lists!$J$6,$A$1:$Y$1,0)),"")&amp;"")),"")=Lists!$J$7,1,0))</f>
        <v/>
      </c>
      <c r="AG984" s="30">
        <f>IF(AE984="","",IFERROR(IF(ISNUMBER(IFERROR(INDEX($A984:$Y984,MATCH(Lists!$J$3,$A$1:$Y$1,0)),"")),INT(IFERROR(INDEX($A984:$Y984,MATCH(Lists!$J$3,$A$1:$Y$1,0)),"")),DATE(VALUE(LEFT(IFERROR(INDEX($A984:$Y984,MATCH(Lists!$J$3,$A$1:$Y$1,0)),""),4)),VALUE(MID(IFERROR(INDEX($A984:$Y984,MATCH(Lists!$J$3,$A$1:$Y$1,0)),""),6,2)),VALUE(MID(IFERROR(INDEX($A984:$Y984,MATCH(Lists!$J$3,$A$1:$Y$1,0)),""),9,2)))),""))</f>
        <v/>
      </c>
      <c r="AH984" s="22">
        <f>IF(AE984="",0,1)</f>
        <v/>
      </c>
    </row>
    <row r="985">
      <c r="Z985" s="28" t="n"/>
      <c r="AA985" s="23" t="n"/>
      <c r="AB985" s="23" t="n"/>
      <c r="AC985" s="31" t="n"/>
      <c r="AD985" s="28" t="n"/>
      <c r="AE985" s="22">
        <f>IF(COUNTA($A985:$Y985)=0,"",IF(IFERROR(IF(TRIM(IFERROR(INDEX($A985:$Y985,MATCH(Lists!$J$4,$A$1:$Y$1,0)),"")&amp;"")="0","",TRIM(IFERROR(INDEX($A985:$Y985,MATCH(Lists!$J$4,$A$1:$Y$1,0)),"")&amp;"")),"")&lt;&gt;"",LOWER(IFERROR(IF(TRIM(IFERROR(INDEX($A985:$Y985,MATCH(Lists!$J$4,$A$1:$Y$1,0)),"")&amp;"")="0","",TRIM(IFERROR(INDEX($A985:$Y985,MATCH(Lists!$J$4,$A$1:$Y$1,0)),"")&amp;"")),"")),IF(IFERROR(IF(TRIM(IFERROR(INDEX($A985:$Y985,MATCH(Lists!$J$5,$A$1:$Y$1,0)),"")&amp;"")="0","",TRIM(IFERROR(INDEX($A985:$Y985,MATCH(Lists!$J$5,$A$1:$Y$1,0)),"")&amp;"")),"")&lt;&gt;"",IFERROR(IF(TRIM(IFERROR(INDEX($A985:$Y985,MATCH(Lists!$J$5,$A$1:$Y$1,0)),"")&amp;"")="0","",TRIM(IFERROR(INDEX($A985:$Y985,MATCH(Lists!$J$5,$A$1:$Y$1,0)),"")&amp;"")),""),"(unknown)")))</f>
        <v/>
      </c>
      <c r="AF985" s="22">
        <f>IF(AE985="","",IF(IFERROR(IF(TRIM(IFERROR(INDEX($A985:$Y985,MATCH(Lists!$J$6,$A$1:$Y$1,0)),"")&amp;"")="0","",TRIM(IFERROR(INDEX($A985:$Y985,MATCH(Lists!$J$6,$A$1:$Y$1,0)),"")&amp;"")),"")=Lists!$J$7,1,0))</f>
        <v/>
      </c>
      <c r="AG985" s="30">
        <f>IF(AE985="","",IFERROR(IF(ISNUMBER(IFERROR(INDEX($A985:$Y985,MATCH(Lists!$J$3,$A$1:$Y$1,0)),"")),INT(IFERROR(INDEX($A985:$Y985,MATCH(Lists!$J$3,$A$1:$Y$1,0)),"")),DATE(VALUE(LEFT(IFERROR(INDEX($A985:$Y985,MATCH(Lists!$J$3,$A$1:$Y$1,0)),""),4)),VALUE(MID(IFERROR(INDEX($A985:$Y985,MATCH(Lists!$J$3,$A$1:$Y$1,0)),""),6,2)),VALUE(MID(IFERROR(INDEX($A985:$Y985,MATCH(Lists!$J$3,$A$1:$Y$1,0)),""),9,2)))),""))</f>
        <v/>
      </c>
      <c r="AH985" s="22">
        <f>IF(AE985="",0,1)</f>
        <v/>
      </c>
    </row>
    <row r="986">
      <c r="Z986" s="28" t="n"/>
      <c r="AA986" s="23" t="n"/>
      <c r="AB986" s="23" t="n"/>
      <c r="AC986" s="31" t="n"/>
      <c r="AD986" s="28" t="n"/>
      <c r="AE986" s="22">
        <f>IF(COUNTA($A986:$Y986)=0,"",IF(IFERROR(IF(TRIM(IFERROR(INDEX($A986:$Y986,MATCH(Lists!$J$4,$A$1:$Y$1,0)),"")&amp;"")="0","",TRIM(IFERROR(INDEX($A986:$Y986,MATCH(Lists!$J$4,$A$1:$Y$1,0)),"")&amp;"")),"")&lt;&gt;"",LOWER(IFERROR(IF(TRIM(IFERROR(INDEX($A986:$Y986,MATCH(Lists!$J$4,$A$1:$Y$1,0)),"")&amp;"")="0","",TRIM(IFERROR(INDEX($A986:$Y986,MATCH(Lists!$J$4,$A$1:$Y$1,0)),"")&amp;"")),"")),IF(IFERROR(IF(TRIM(IFERROR(INDEX($A986:$Y986,MATCH(Lists!$J$5,$A$1:$Y$1,0)),"")&amp;"")="0","",TRIM(IFERROR(INDEX($A986:$Y986,MATCH(Lists!$J$5,$A$1:$Y$1,0)),"")&amp;"")),"")&lt;&gt;"",IFERROR(IF(TRIM(IFERROR(INDEX($A986:$Y986,MATCH(Lists!$J$5,$A$1:$Y$1,0)),"")&amp;"")="0","",TRIM(IFERROR(INDEX($A986:$Y986,MATCH(Lists!$J$5,$A$1:$Y$1,0)),"")&amp;"")),""),"(unknown)")))</f>
        <v/>
      </c>
      <c r="AF986" s="22">
        <f>IF(AE986="","",IF(IFERROR(IF(TRIM(IFERROR(INDEX($A986:$Y986,MATCH(Lists!$J$6,$A$1:$Y$1,0)),"")&amp;"")="0","",TRIM(IFERROR(INDEX($A986:$Y986,MATCH(Lists!$J$6,$A$1:$Y$1,0)),"")&amp;"")),"")=Lists!$J$7,1,0))</f>
        <v/>
      </c>
      <c r="AG986" s="30">
        <f>IF(AE986="","",IFERROR(IF(ISNUMBER(IFERROR(INDEX($A986:$Y986,MATCH(Lists!$J$3,$A$1:$Y$1,0)),"")),INT(IFERROR(INDEX($A986:$Y986,MATCH(Lists!$J$3,$A$1:$Y$1,0)),"")),DATE(VALUE(LEFT(IFERROR(INDEX($A986:$Y986,MATCH(Lists!$J$3,$A$1:$Y$1,0)),""),4)),VALUE(MID(IFERROR(INDEX($A986:$Y986,MATCH(Lists!$J$3,$A$1:$Y$1,0)),""),6,2)),VALUE(MID(IFERROR(INDEX($A986:$Y986,MATCH(Lists!$J$3,$A$1:$Y$1,0)),""),9,2)))),""))</f>
        <v/>
      </c>
      <c r="AH986" s="22">
        <f>IF(AE986="",0,1)</f>
        <v/>
      </c>
    </row>
    <row r="987">
      <c r="Z987" s="28" t="n"/>
      <c r="AA987" s="23" t="n"/>
      <c r="AB987" s="23" t="n"/>
      <c r="AC987" s="31" t="n"/>
      <c r="AD987" s="28" t="n"/>
      <c r="AE987" s="22">
        <f>IF(COUNTA($A987:$Y987)=0,"",IF(IFERROR(IF(TRIM(IFERROR(INDEX($A987:$Y987,MATCH(Lists!$J$4,$A$1:$Y$1,0)),"")&amp;"")="0","",TRIM(IFERROR(INDEX($A987:$Y987,MATCH(Lists!$J$4,$A$1:$Y$1,0)),"")&amp;"")),"")&lt;&gt;"",LOWER(IFERROR(IF(TRIM(IFERROR(INDEX($A987:$Y987,MATCH(Lists!$J$4,$A$1:$Y$1,0)),"")&amp;"")="0","",TRIM(IFERROR(INDEX($A987:$Y987,MATCH(Lists!$J$4,$A$1:$Y$1,0)),"")&amp;"")),"")),IF(IFERROR(IF(TRIM(IFERROR(INDEX($A987:$Y987,MATCH(Lists!$J$5,$A$1:$Y$1,0)),"")&amp;"")="0","",TRIM(IFERROR(INDEX($A987:$Y987,MATCH(Lists!$J$5,$A$1:$Y$1,0)),"")&amp;"")),"")&lt;&gt;"",IFERROR(IF(TRIM(IFERROR(INDEX($A987:$Y987,MATCH(Lists!$J$5,$A$1:$Y$1,0)),"")&amp;"")="0","",TRIM(IFERROR(INDEX($A987:$Y987,MATCH(Lists!$J$5,$A$1:$Y$1,0)),"")&amp;"")),""),"(unknown)")))</f>
        <v/>
      </c>
      <c r="AF987" s="22">
        <f>IF(AE987="","",IF(IFERROR(IF(TRIM(IFERROR(INDEX($A987:$Y987,MATCH(Lists!$J$6,$A$1:$Y$1,0)),"")&amp;"")="0","",TRIM(IFERROR(INDEX($A987:$Y987,MATCH(Lists!$J$6,$A$1:$Y$1,0)),"")&amp;"")),"")=Lists!$J$7,1,0))</f>
        <v/>
      </c>
      <c r="AG987" s="30">
        <f>IF(AE987="","",IFERROR(IF(ISNUMBER(IFERROR(INDEX($A987:$Y987,MATCH(Lists!$J$3,$A$1:$Y$1,0)),"")),INT(IFERROR(INDEX($A987:$Y987,MATCH(Lists!$J$3,$A$1:$Y$1,0)),"")),DATE(VALUE(LEFT(IFERROR(INDEX($A987:$Y987,MATCH(Lists!$J$3,$A$1:$Y$1,0)),""),4)),VALUE(MID(IFERROR(INDEX($A987:$Y987,MATCH(Lists!$J$3,$A$1:$Y$1,0)),""),6,2)),VALUE(MID(IFERROR(INDEX($A987:$Y987,MATCH(Lists!$J$3,$A$1:$Y$1,0)),""),9,2)))),""))</f>
        <v/>
      </c>
      <c r="AH987" s="22">
        <f>IF(AE987="",0,1)</f>
        <v/>
      </c>
    </row>
    <row r="988">
      <c r="Z988" s="28" t="n"/>
      <c r="AA988" s="23" t="n"/>
      <c r="AB988" s="23" t="n"/>
      <c r="AC988" s="31" t="n"/>
      <c r="AD988" s="28" t="n"/>
      <c r="AE988" s="22">
        <f>IF(COUNTA($A988:$Y988)=0,"",IF(IFERROR(IF(TRIM(IFERROR(INDEX($A988:$Y988,MATCH(Lists!$J$4,$A$1:$Y$1,0)),"")&amp;"")="0","",TRIM(IFERROR(INDEX($A988:$Y988,MATCH(Lists!$J$4,$A$1:$Y$1,0)),"")&amp;"")),"")&lt;&gt;"",LOWER(IFERROR(IF(TRIM(IFERROR(INDEX($A988:$Y988,MATCH(Lists!$J$4,$A$1:$Y$1,0)),"")&amp;"")="0","",TRIM(IFERROR(INDEX($A988:$Y988,MATCH(Lists!$J$4,$A$1:$Y$1,0)),"")&amp;"")),"")),IF(IFERROR(IF(TRIM(IFERROR(INDEX($A988:$Y988,MATCH(Lists!$J$5,$A$1:$Y$1,0)),"")&amp;"")="0","",TRIM(IFERROR(INDEX($A988:$Y988,MATCH(Lists!$J$5,$A$1:$Y$1,0)),"")&amp;"")),"")&lt;&gt;"",IFERROR(IF(TRIM(IFERROR(INDEX($A988:$Y988,MATCH(Lists!$J$5,$A$1:$Y$1,0)),"")&amp;"")="0","",TRIM(IFERROR(INDEX($A988:$Y988,MATCH(Lists!$J$5,$A$1:$Y$1,0)),"")&amp;"")),""),"(unknown)")))</f>
        <v/>
      </c>
      <c r="AF988" s="22">
        <f>IF(AE988="","",IF(IFERROR(IF(TRIM(IFERROR(INDEX($A988:$Y988,MATCH(Lists!$J$6,$A$1:$Y$1,0)),"")&amp;"")="0","",TRIM(IFERROR(INDEX($A988:$Y988,MATCH(Lists!$J$6,$A$1:$Y$1,0)),"")&amp;"")),"")=Lists!$J$7,1,0))</f>
        <v/>
      </c>
      <c r="AG988" s="30">
        <f>IF(AE988="","",IFERROR(IF(ISNUMBER(IFERROR(INDEX($A988:$Y988,MATCH(Lists!$J$3,$A$1:$Y$1,0)),"")),INT(IFERROR(INDEX($A988:$Y988,MATCH(Lists!$J$3,$A$1:$Y$1,0)),"")),DATE(VALUE(LEFT(IFERROR(INDEX($A988:$Y988,MATCH(Lists!$J$3,$A$1:$Y$1,0)),""),4)),VALUE(MID(IFERROR(INDEX($A988:$Y988,MATCH(Lists!$J$3,$A$1:$Y$1,0)),""),6,2)),VALUE(MID(IFERROR(INDEX($A988:$Y988,MATCH(Lists!$J$3,$A$1:$Y$1,0)),""),9,2)))),""))</f>
        <v/>
      </c>
      <c r="AH988" s="22">
        <f>IF(AE988="",0,1)</f>
        <v/>
      </c>
    </row>
    <row r="989">
      <c r="Z989" s="28" t="n"/>
      <c r="AA989" s="23" t="n"/>
      <c r="AB989" s="23" t="n"/>
      <c r="AC989" s="31" t="n"/>
      <c r="AD989" s="28" t="n"/>
      <c r="AE989" s="22">
        <f>IF(COUNTA($A989:$Y989)=0,"",IF(IFERROR(IF(TRIM(IFERROR(INDEX($A989:$Y989,MATCH(Lists!$J$4,$A$1:$Y$1,0)),"")&amp;"")="0","",TRIM(IFERROR(INDEX($A989:$Y989,MATCH(Lists!$J$4,$A$1:$Y$1,0)),"")&amp;"")),"")&lt;&gt;"",LOWER(IFERROR(IF(TRIM(IFERROR(INDEX($A989:$Y989,MATCH(Lists!$J$4,$A$1:$Y$1,0)),"")&amp;"")="0","",TRIM(IFERROR(INDEX($A989:$Y989,MATCH(Lists!$J$4,$A$1:$Y$1,0)),"")&amp;"")),"")),IF(IFERROR(IF(TRIM(IFERROR(INDEX($A989:$Y989,MATCH(Lists!$J$5,$A$1:$Y$1,0)),"")&amp;"")="0","",TRIM(IFERROR(INDEX($A989:$Y989,MATCH(Lists!$J$5,$A$1:$Y$1,0)),"")&amp;"")),"")&lt;&gt;"",IFERROR(IF(TRIM(IFERROR(INDEX($A989:$Y989,MATCH(Lists!$J$5,$A$1:$Y$1,0)),"")&amp;"")="0","",TRIM(IFERROR(INDEX($A989:$Y989,MATCH(Lists!$J$5,$A$1:$Y$1,0)),"")&amp;"")),""),"(unknown)")))</f>
        <v/>
      </c>
      <c r="AF989" s="22">
        <f>IF(AE989="","",IF(IFERROR(IF(TRIM(IFERROR(INDEX($A989:$Y989,MATCH(Lists!$J$6,$A$1:$Y$1,0)),"")&amp;"")="0","",TRIM(IFERROR(INDEX($A989:$Y989,MATCH(Lists!$J$6,$A$1:$Y$1,0)),"")&amp;"")),"")=Lists!$J$7,1,0))</f>
        <v/>
      </c>
      <c r="AG989" s="30">
        <f>IF(AE989="","",IFERROR(IF(ISNUMBER(IFERROR(INDEX($A989:$Y989,MATCH(Lists!$J$3,$A$1:$Y$1,0)),"")),INT(IFERROR(INDEX($A989:$Y989,MATCH(Lists!$J$3,$A$1:$Y$1,0)),"")),DATE(VALUE(LEFT(IFERROR(INDEX($A989:$Y989,MATCH(Lists!$J$3,$A$1:$Y$1,0)),""),4)),VALUE(MID(IFERROR(INDEX($A989:$Y989,MATCH(Lists!$J$3,$A$1:$Y$1,0)),""),6,2)),VALUE(MID(IFERROR(INDEX($A989:$Y989,MATCH(Lists!$J$3,$A$1:$Y$1,0)),""),9,2)))),""))</f>
        <v/>
      </c>
      <c r="AH989" s="22">
        <f>IF(AE989="",0,1)</f>
        <v/>
      </c>
    </row>
    <row r="990">
      <c r="Z990" s="28" t="n"/>
      <c r="AA990" s="23" t="n"/>
      <c r="AB990" s="23" t="n"/>
      <c r="AC990" s="31" t="n"/>
      <c r="AD990" s="28" t="n"/>
      <c r="AE990" s="22">
        <f>IF(COUNTA($A990:$Y990)=0,"",IF(IFERROR(IF(TRIM(IFERROR(INDEX($A990:$Y990,MATCH(Lists!$J$4,$A$1:$Y$1,0)),"")&amp;"")="0","",TRIM(IFERROR(INDEX($A990:$Y990,MATCH(Lists!$J$4,$A$1:$Y$1,0)),"")&amp;"")),"")&lt;&gt;"",LOWER(IFERROR(IF(TRIM(IFERROR(INDEX($A990:$Y990,MATCH(Lists!$J$4,$A$1:$Y$1,0)),"")&amp;"")="0","",TRIM(IFERROR(INDEX($A990:$Y990,MATCH(Lists!$J$4,$A$1:$Y$1,0)),"")&amp;"")),"")),IF(IFERROR(IF(TRIM(IFERROR(INDEX($A990:$Y990,MATCH(Lists!$J$5,$A$1:$Y$1,0)),"")&amp;"")="0","",TRIM(IFERROR(INDEX($A990:$Y990,MATCH(Lists!$J$5,$A$1:$Y$1,0)),"")&amp;"")),"")&lt;&gt;"",IFERROR(IF(TRIM(IFERROR(INDEX($A990:$Y990,MATCH(Lists!$J$5,$A$1:$Y$1,0)),"")&amp;"")="0","",TRIM(IFERROR(INDEX($A990:$Y990,MATCH(Lists!$J$5,$A$1:$Y$1,0)),"")&amp;"")),""),"(unknown)")))</f>
        <v/>
      </c>
      <c r="AF990" s="22">
        <f>IF(AE990="","",IF(IFERROR(IF(TRIM(IFERROR(INDEX($A990:$Y990,MATCH(Lists!$J$6,$A$1:$Y$1,0)),"")&amp;"")="0","",TRIM(IFERROR(INDEX($A990:$Y990,MATCH(Lists!$J$6,$A$1:$Y$1,0)),"")&amp;"")),"")=Lists!$J$7,1,0))</f>
        <v/>
      </c>
      <c r="AG990" s="30">
        <f>IF(AE990="","",IFERROR(IF(ISNUMBER(IFERROR(INDEX($A990:$Y990,MATCH(Lists!$J$3,$A$1:$Y$1,0)),"")),INT(IFERROR(INDEX($A990:$Y990,MATCH(Lists!$J$3,$A$1:$Y$1,0)),"")),DATE(VALUE(LEFT(IFERROR(INDEX($A990:$Y990,MATCH(Lists!$J$3,$A$1:$Y$1,0)),""),4)),VALUE(MID(IFERROR(INDEX($A990:$Y990,MATCH(Lists!$J$3,$A$1:$Y$1,0)),""),6,2)),VALUE(MID(IFERROR(INDEX($A990:$Y990,MATCH(Lists!$J$3,$A$1:$Y$1,0)),""),9,2)))),""))</f>
        <v/>
      </c>
      <c r="AH990" s="22">
        <f>IF(AE990="",0,1)</f>
        <v/>
      </c>
    </row>
    <row r="991">
      <c r="Z991" s="28" t="n"/>
      <c r="AA991" s="23" t="n"/>
      <c r="AB991" s="23" t="n"/>
      <c r="AC991" s="31" t="n"/>
      <c r="AD991" s="28" t="n"/>
      <c r="AE991" s="22">
        <f>IF(COUNTA($A991:$Y991)=0,"",IF(IFERROR(IF(TRIM(IFERROR(INDEX($A991:$Y991,MATCH(Lists!$J$4,$A$1:$Y$1,0)),"")&amp;"")="0","",TRIM(IFERROR(INDEX($A991:$Y991,MATCH(Lists!$J$4,$A$1:$Y$1,0)),"")&amp;"")),"")&lt;&gt;"",LOWER(IFERROR(IF(TRIM(IFERROR(INDEX($A991:$Y991,MATCH(Lists!$J$4,$A$1:$Y$1,0)),"")&amp;"")="0","",TRIM(IFERROR(INDEX($A991:$Y991,MATCH(Lists!$J$4,$A$1:$Y$1,0)),"")&amp;"")),"")),IF(IFERROR(IF(TRIM(IFERROR(INDEX($A991:$Y991,MATCH(Lists!$J$5,$A$1:$Y$1,0)),"")&amp;"")="0","",TRIM(IFERROR(INDEX($A991:$Y991,MATCH(Lists!$J$5,$A$1:$Y$1,0)),"")&amp;"")),"")&lt;&gt;"",IFERROR(IF(TRIM(IFERROR(INDEX($A991:$Y991,MATCH(Lists!$J$5,$A$1:$Y$1,0)),"")&amp;"")="0","",TRIM(IFERROR(INDEX($A991:$Y991,MATCH(Lists!$J$5,$A$1:$Y$1,0)),"")&amp;"")),""),"(unknown)")))</f>
        <v/>
      </c>
      <c r="AF991" s="22">
        <f>IF(AE991="","",IF(IFERROR(IF(TRIM(IFERROR(INDEX($A991:$Y991,MATCH(Lists!$J$6,$A$1:$Y$1,0)),"")&amp;"")="0","",TRIM(IFERROR(INDEX($A991:$Y991,MATCH(Lists!$J$6,$A$1:$Y$1,0)),"")&amp;"")),"")=Lists!$J$7,1,0))</f>
        <v/>
      </c>
      <c r="AG991" s="30">
        <f>IF(AE991="","",IFERROR(IF(ISNUMBER(IFERROR(INDEX($A991:$Y991,MATCH(Lists!$J$3,$A$1:$Y$1,0)),"")),INT(IFERROR(INDEX($A991:$Y991,MATCH(Lists!$J$3,$A$1:$Y$1,0)),"")),DATE(VALUE(LEFT(IFERROR(INDEX($A991:$Y991,MATCH(Lists!$J$3,$A$1:$Y$1,0)),""),4)),VALUE(MID(IFERROR(INDEX($A991:$Y991,MATCH(Lists!$J$3,$A$1:$Y$1,0)),""),6,2)),VALUE(MID(IFERROR(INDEX($A991:$Y991,MATCH(Lists!$J$3,$A$1:$Y$1,0)),""),9,2)))),""))</f>
        <v/>
      </c>
      <c r="AH991" s="22">
        <f>IF(AE991="",0,1)</f>
        <v/>
      </c>
    </row>
    <row r="992">
      <c r="Z992" s="28" t="n"/>
      <c r="AA992" s="23" t="n"/>
      <c r="AB992" s="23" t="n"/>
      <c r="AC992" s="31" t="n"/>
      <c r="AD992" s="28" t="n"/>
      <c r="AE992" s="22">
        <f>IF(COUNTA($A992:$Y992)=0,"",IF(IFERROR(IF(TRIM(IFERROR(INDEX($A992:$Y992,MATCH(Lists!$J$4,$A$1:$Y$1,0)),"")&amp;"")="0","",TRIM(IFERROR(INDEX($A992:$Y992,MATCH(Lists!$J$4,$A$1:$Y$1,0)),"")&amp;"")),"")&lt;&gt;"",LOWER(IFERROR(IF(TRIM(IFERROR(INDEX($A992:$Y992,MATCH(Lists!$J$4,$A$1:$Y$1,0)),"")&amp;"")="0","",TRIM(IFERROR(INDEX($A992:$Y992,MATCH(Lists!$J$4,$A$1:$Y$1,0)),"")&amp;"")),"")),IF(IFERROR(IF(TRIM(IFERROR(INDEX($A992:$Y992,MATCH(Lists!$J$5,$A$1:$Y$1,0)),"")&amp;"")="0","",TRIM(IFERROR(INDEX($A992:$Y992,MATCH(Lists!$J$5,$A$1:$Y$1,0)),"")&amp;"")),"")&lt;&gt;"",IFERROR(IF(TRIM(IFERROR(INDEX($A992:$Y992,MATCH(Lists!$J$5,$A$1:$Y$1,0)),"")&amp;"")="0","",TRIM(IFERROR(INDEX($A992:$Y992,MATCH(Lists!$J$5,$A$1:$Y$1,0)),"")&amp;"")),""),"(unknown)")))</f>
        <v/>
      </c>
      <c r="AF992" s="22">
        <f>IF(AE992="","",IF(IFERROR(IF(TRIM(IFERROR(INDEX($A992:$Y992,MATCH(Lists!$J$6,$A$1:$Y$1,0)),"")&amp;"")="0","",TRIM(IFERROR(INDEX($A992:$Y992,MATCH(Lists!$J$6,$A$1:$Y$1,0)),"")&amp;"")),"")=Lists!$J$7,1,0))</f>
        <v/>
      </c>
      <c r="AG992" s="30">
        <f>IF(AE992="","",IFERROR(IF(ISNUMBER(IFERROR(INDEX($A992:$Y992,MATCH(Lists!$J$3,$A$1:$Y$1,0)),"")),INT(IFERROR(INDEX($A992:$Y992,MATCH(Lists!$J$3,$A$1:$Y$1,0)),"")),DATE(VALUE(LEFT(IFERROR(INDEX($A992:$Y992,MATCH(Lists!$J$3,$A$1:$Y$1,0)),""),4)),VALUE(MID(IFERROR(INDEX($A992:$Y992,MATCH(Lists!$J$3,$A$1:$Y$1,0)),""),6,2)),VALUE(MID(IFERROR(INDEX($A992:$Y992,MATCH(Lists!$J$3,$A$1:$Y$1,0)),""),9,2)))),""))</f>
        <v/>
      </c>
      <c r="AH992" s="22">
        <f>IF(AE992="",0,1)</f>
        <v/>
      </c>
    </row>
    <row r="993">
      <c r="Z993" s="28" t="n"/>
      <c r="AA993" s="23" t="n"/>
      <c r="AB993" s="23" t="n"/>
      <c r="AC993" s="31" t="n"/>
      <c r="AD993" s="28" t="n"/>
      <c r="AE993" s="22">
        <f>IF(COUNTA($A993:$Y993)=0,"",IF(IFERROR(IF(TRIM(IFERROR(INDEX($A993:$Y993,MATCH(Lists!$J$4,$A$1:$Y$1,0)),"")&amp;"")="0","",TRIM(IFERROR(INDEX($A993:$Y993,MATCH(Lists!$J$4,$A$1:$Y$1,0)),"")&amp;"")),"")&lt;&gt;"",LOWER(IFERROR(IF(TRIM(IFERROR(INDEX($A993:$Y993,MATCH(Lists!$J$4,$A$1:$Y$1,0)),"")&amp;"")="0","",TRIM(IFERROR(INDEX($A993:$Y993,MATCH(Lists!$J$4,$A$1:$Y$1,0)),"")&amp;"")),"")),IF(IFERROR(IF(TRIM(IFERROR(INDEX($A993:$Y993,MATCH(Lists!$J$5,$A$1:$Y$1,0)),"")&amp;"")="0","",TRIM(IFERROR(INDEX($A993:$Y993,MATCH(Lists!$J$5,$A$1:$Y$1,0)),"")&amp;"")),"")&lt;&gt;"",IFERROR(IF(TRIM(IFERROR(INDEX($A993:$Y993,MATCH(Lists!$J$5,$A$1:$Y$1,0)),"")&amp;"")="0","",TRIM(IFERROR(INDEX($A993:$Y993,MATCH(Lists!$J$5,$A$1:$Y$1,0)),"")&amp;"")),""),"(unknown)")))</f>
        <v/>
      </c>
      <c r="AF993" s="22">
        <f>IF(AE993="","",IF(IFERROR(IF(TRIM(IFERROR(INDEX($A993:$Y993,MATCH(Lists!$J$6,$A$1:$Y$1,0)),"")&amp;"")="0","",TRIM(IFERROR(INDEX($A993:$Y993,MATCH(Lists!$J$6,$A$1:$Y$1,0)),"")&amp;"")),"")=Lists!$J$7,1,0))</f>
        <v/>
      </c>
      <c r="AG993" s="30">
        <f>IF(AE993="","",IFERROR(IF(ISNUMBER(IFERROR(INDEX($A993:$Y993,MATCH(Lists!$J$3,$A$1:$Y$1,0)),"")),INT(IFERROR(INDEX($A993:$Y993,MATCH(Lists!$J$3,$A$1:$Y$1,0)),"")),DATE(VALUE(LEFT(IFERROR(INDEX($A993:$Y993,MATCH(Lists!$J$3,$A$1:$Y$1,0)),""),4)),VALUE(MID(IFERROR(INDEX($A993:$Y993,MATCH(Lists!$J$3,$A$1:$Y$1,0)),""),6,2)),VALUE(MID(IFERROR(INDEX($A993:$Y993,MATCH(Lists!$J$3,$A$1:$Y$1,0)),""),9,2)))),""))</f>
        <v/>
      </c>
      <c r="AH993" s="22">
        <f>IF(AE993="",0,1)</f>
        <v/>
      </c>
    </row>
    <row r="994">
      <c r="Z994" s="28" t="n"/>
      <c r="AA994" s="23" t="n"/>
      <c r="AB994" s="23" t="n"/>
      <c r="AC994" s="31" t="n"/>
      <c r="AD994" s="28" t="n"/>
      <c r="AE994" s="22">
        <f>IF(COUNTA($A994:$Y994)=0,"",IF(IFERROR(IF(TRIM(IFERROR(INDEX($A994:$Y994,MATCH(Lists!$J$4,$A$1:$Y$1,0)),"")&amp;"")="0","",TRIM(IFERROR(INDEX($A994:$Y994,MATCH(Lists!$J$4,$A$1:$Y$1,0)),"")&amp;"")),"")&lt;&gt;"",LOWER(IFERROR(IF(TRIM(IFERROR(INDEX($A994:$Y994,MATCH(Lists!$J$4,$A$1:$Y$1,0)),"")&amp;"")="0","",TRIM(IFERROR(INDEX($A994:$Y994,MATCH(Lists!$J$4,$A$1:$Y$1,0)),"")&amp;"")),"")),IF(IFERROR(IF(TRIM(IFERROR(INDEX($A994:$Y994,MATCH(Lists!$J$5,$A$1:$Y$1,0)),"")&amp;"")="0","",TRIM(IFERROR(INDEX($A994:$Y994,MATCH(Lists!$J$5,$A$1:$Y$1,0)),"")&amp;"")),"")&lt;&gt;"",IFERROR(IF(TRIM(IFERROR(INDEX($A994:$Y994,MATCH(Lists!$J$5,$A$1:$Y$1,0)),"")&amp;"")="0","",TRIM(IFERROR(INDEX($A994:$Y994,MATCH(Lists!$J$5,$A$1:$Y$1,0)),"")&amp;"")),""),"(unknown)")))</f>
        <v/>
      </c>
      <c r="AF994" s="22">
        <f>IF(AE994="","",IF(IFERROR(IF(TRIM(IFERROR(INDEX($A994:$Y994,MATCH(Lists!$J$6,$A$1:$Y$1,0)),"")&amp;"")="0","",TRIM(IFERROR(INDEX($A994:$Y994,MATCH(Lists!$J$6,$A$1:$Y$1,0)),"")&amp;"")),"")=Lists!$J$7,1,0))</f>
        <v/>
      </c>
      <c r="AG994" s="30">
        <f>IF(AE994="","",IFERROR(IF(ISNUMBER(IFERROR(INDEX($A994:$Y994,MATCH(Lists!$J$3,$A$1:$Y$1,0)),"")),INT(IFERROR(INDEX($A994:$Y994,MATCH(Lists!$J$3,$A$1:$Y$1,0)),"")),DATE(VALUE(LEFT(IFERROR(INDEX($A994:$Y994,MATCH(Lists!$J$3,$A$1:$Y$1,0)),""),4)),VALUE(MID(IFERROR(INDEX($A994:$Y994,MATCH(Lists!$J$3,$A$1:$Y$1,0)),""),6,2)),VALUE(MID(IFERROR(INDEX($A994:$Y994,MATCH(Lists!$J$3,$A$1:$Y$1,0)),""),9,2)))),""))</f>
        <v/>
      </c>
      <c r="AH994" s="22">
        <f>IF(AE994="",0,1)</f>
        <v/>
      </c>
    </row>
    <row r="995">
      <c r="Z995" s="28" t="n"/>
      <c r="AA995" s="23" t="n"/>
      <c r="AB995" s="23" t="n"/>
      <c r="AC995" s="31" t="n"/>
      <c r="AD995" s="28" t="n"/>
      <c r="AE995" s="22">
        <f>IF(COUNTA($A995:$Y995)=0,"",IF(IFERROR(IF(TRIM(IFERROR(INDEX($A995:$Y995,MATCH(Lists!$J$4,$A$1:$Y$1,0)),"")&amp;"")="0","",TRIM(IFERROR(INDEX($A995:$Y995,MATCH(Lists!$J$4,$A$1:$Y$1,0)),"")&amp;"")),"")&lt;&gt;"",LOWER(IFERROR(IF(TRIM(IFERROR(INDEX($A995:$Y995,MATCH(Lists!$J$4,$A$1:$Y$1,0)),"")&amp;"")="0","",TRIM(IFERROR(INDEX($A995:$Y995,MATCH(Lists!$J$4,$A$1:$Y$1,0)),"")&amp;"")),"")),IF(IFERROR(IF(TRIM(IFERROR(INDEX($A995:$Y995,MATCH(Lists!$J$5,$A$1:$Y$1,0)),"")&amp;"")="0","",TRIM(IFERROR(INDEX($A995:$Y995,MATCH(Lists!$J$5,$A$1:$Y$1,0)),"")&amp;"")),"")&lt;&gt;"",IFERROR(IF(TRIM(IFERROR(INDEX($A995:$Y995,MATCH(Lists!$J$5,$A$1:$Y$1,0)),"")&amp;"")="0","",TRIM(IFERROR(INDEX($A995:$Y995,MATCH(Lists!$J$5,$A$1:$Y$1,0)),"")&amp;"")),""),"(unknown)")))</f>
        <v/>
      </c>
      <c r="AF995" s="22">
        <f>IF(AE995="","",IF(IFERROR(IF(TRIM(IFERROR(INDEX($A995:$Y995,MATCH(Lists!$J$6,$A$1:$Y$1,0)),"")&amp;"")="0","",TRIM(IFERROR(INDEX($A995:$Y995,MATCH(Lists!$J$6,$A$1:$Y$1,0)),"")&amp;"")),"")=Lists!$J$7,1,0))</f>
        <v/>
      </c>
      <c r="AG995" s="30">
        <f>IF(AE995="","",IFERROR(IF(ISNUMBER(IFERROR(INDEX($A995:$Y995,MATCH(Lists!$J$3,$A$1:$Y$1,0)),"")),INT(IFERROR(INDEX($A995:$Y995,MATCH(Lists!$J$3,$A$1:$Y$1,0)),"")),DATE(VALUE(LEFT(IFERROR(INDEX($A995:$Y995,MATCH(Lists!$J$3,$A$1:$Y$1,0)),""),4)),VALUE(MID(IFERROR(INDEX($A995:$Y995,MATCH(Lists!$J$3,$A$1:$Y$1,0)),""),6,2)),VALUE(MID(IFERROR(INDEX($A995:$Y995,MATCH(Lists!$J$3,$A$1:$Y$1,0)),""),9,2)))),""))</f>
        <v/>
      </c>
      <c r="AH995" s="22">
        <f>IF(AE995="",0,1)</f>
        <v/>
      </c>
    </row>
    <row r="996">
      <c r="Z996" s="28" t="n"/>
      <c r="AA996" s="23" t="n"/>
      <c r="AB996" s="23" t="n"/>
      <c r="AC996" s="31" t="n"/>
      <c r="AD996" s="28" t="n"/>
      <c r="AE996" s="22">
        <f>IF(COUNTA($A996:$Y996)=0,"",IF(IFERROR(IF(TRIM(IFERROR(INDEX($A996:$Y996,MATCH(Lists!$J$4,$A$1:$Y$1,0)),"")&amp;"")="0","",TRIM(IFERROR(INDEX($A996:$Y996,MATCH(Lists!$J$4,$A$1:$Y$1,0)),"")&amp;"")),"")&lt;&gt;"",LOWER(IFERROR(IF(TRIM(IFERROR(INDEX($A996:$Y996,MATCH(Lists!$J$4,$A$1:$Y$1,0)),"")&amp;"")="0","",TRIM(IFERROR(INDEX($A996:$Y996,MATCH(Lists!$J$4,$A$1:$Y$1,0)),"")&amp;"")),"")),IF(IFERROR(IF(TRIM(IFERROR(INDEX($A996:$Y996,MATCH(Lists!$J$5,$A$1:$Y$1,0)),"")&amp;"")="0","",TRIM(IFERROR(INDEX($A996:$Y996,MATCH(Lists!$J$5,$A$1:$Y$1,0)),"")&amp;"")),"")&lt;&gt;"",IFERROR(IF(TRIM(IFERROR(INDEX($A996:$Y996,MATCH(Lists!$J$5,$A$1:$Y$1,0)),"")&amp;"")="0","",TRIM(IFERROR(INDEX($A996:$Y996,MATCH(Lists!$J$5,$A$1:$Y$1,0)),"")&amp;"")),""),"(unknown)")))</f>
        <v/>
      </c>
      <c r="AF996" s="22">
        <f>IF(AE996="","",IF(IFERROR(IF(TRIM(IFERROR(INDEX($A996:$Y996,MATCH(Lists!$J$6,$A$1:$Y$1,0)),"")&amp;"")="0","",TRIM(IFERROR(INDEX($A996:$Y996,MATCH(Lists!$J$6,$A$1:$Y$1,0)),"")&amp;"")),"")=Lists!$J$7,1,0))</f>
        <v/>
      </c>
      <c r="AG996" s="30">
        <f>IF(AE996="","",IFERROR(IF(ISNUMBER(IFERROR(INDEX($A996:$Y996,MATCH(Lists!$J$3,$A$1:$Y$1,0)),"")),INT(IFERROR(INDEX($A996:$Y996,MATCH(Lists!$J$3,$A$1:$Y$1,0)),"")),DATE(VALUE(LEFT(IFERROR(INDEX($A996:$Y996,MATCH(Lists!$J$3,$A$1:$Y$1,0)),""),4)),VALUE(MID(IFERROR(INDEX($A996:$Y996,MATCH(Lists!$J$3,$A$1:$Y$1,0)),""),6,2)),VALUE(MID(IFERROR(INDEX($A996:$Y996,MATCH(Lists!$J$3,$A$1:$Y$1,0)),""),9,2)))),""))</f>
        <v/>
      </c>
      <c r="AH996" s="22">
        <f>IF(AE996="",0,1)</f>
        <v/>
      </c>
    </row>
    <row r="997">
      <c r="Z997" s="28" t="n"/>
      <c r="AA997" s="23" t="n"/>
      <c r="AB997" s="23" t="n"/>
      <c r="AC997" s="31" t="n"/>
      <c r="AD997" s="28" t="n"/>
      <c r="AE997" s="22">
        <f>IF(COUNTA($A997:$Y997)=0,"",IF(IFERROR(IF(TRIM(IFERROR(INDEX($A997:$Y997,MATCH(Lists!$J$4,$A$1:$Y$1,0)),"")&amp;"")="0","",TRIM(IFERROR(INDEX($A997:$Y997,MATCH(Lists!$J$4,$A$1:$Y$1,0)),"")&amp;"")),"")&lt;&gt;"",LOWER(IFERROR(IF(TRIM(IFERROR(INDEX($A997:$Y997,MATCH(Lists!$J$4,$A$1:$Y$1,0)),"")&amp;"")="0","",TRIM(IFERROR(INDEX($A997:$Y997,MATCH(Lists!$J$4,$A$1:$Y$1,0)),"")&amp;"")),"")),IF(IFERROR(IF(TRIM(IFERROR(INDEX($A997:$Y997,MATCH(Lists!$J$5,$A$1:$Y$1,0)),"")&amp;"")="0","",TRIM(IFERROR(INDEX($A997:$Y997,MATCH(Lists!$J$5,$A$1:$Y$1,0)),"")&amp;"")),"")&lt;&gt;"",IFERROR(IF(TRIM(IFERROR(INDEX($A997:$Y997,MATCH(Lists!$J$5,$A$1:$Y$1,0)),"")&amp;"")="0","",TRIM(IFERROR(INDEX($A997:$Y997,MATCH(Lists!$J$5,$A$1:$Y$1,0)),"")&amp;"")),""),"(unknown)")))</f>
        <v/>
      </c>
      <c r="AF997" s="22">
        <f>IF(AE997="","",IF(IFERROR(IF(TRIM(IFERROR(INDEX($A997:$Y997,MATCH(Lists!$J$6,$A$1:$Y$1,0)),"")&amp;"")="0","",TRIM(IFERROR(INDEX($A997:$Y997,MATCH(Lists!$J$6,$A$1:$Y$1,0)),"")&amp;"")),"")=Lists!$J$7,1,0))</f>
        <v/>
      </c>
      <c r="AG997" s="30">
        <f>IF(AE997="","",IFERROR(IF(ISNUMBER(IFERROR(INDEX($A997:$Y997,MATCH(Lists!$J$3,$A$1:$Y$1,0)),"")),INT(IFERROR(INDEX($A997:$Y997,MATCH(Lists!$J$3,$A$1:$Y$1,0)),"")),DATE(VALUE(LEFT(IFERROR(INDEX($A997:$Y997,MATCH(Lists!$J$3,$A$1:$Y$1,0)),""),4)),VALUE(MID(IFERROR(INDEX($A997:$Y997,MATCH(Lists!$J$3,$A$1:$Y$1,0)),""),6,2)),VALUE(MID(IFERROR(INDEX($A997:$Y997,MATCH(Lists!$J$3,$A$1:$Y$1,0)),""),9,2)))),""))</f>
        <v/>
      </c>
      <c r="AH997" s="22">
        <f>IF(AE997="",0,1)</f>
        <v/>
      </c>
    </row>
    <row r="998">
      <c r="Z998" s="28" t="n"/>
      <c r="AA998" s="23" t="n"/>
      <c r="AB998" s="23" t="n"/>
      <c r="AC998" s="31" t="n"/>
      <c r="AD998" s="28" t="n"/>
      <c r="AE998" s="22">
        <f>IF(COUNTA($A998:$Y998)=0,"",IF(IFERROR(IF(TRIM(IFERROR(INDEX($A998:$Y998,MATCH(Lists!$J$4,$A$1:$Y$1,0)),"")&amp;"")="0","",TRIM(IFERROR(INDEX($A998:$Y998,MATCH(Lists!$J$4,$A$1:$Y$1,0)),"")&amp;"")),"")&lt;&gt;"",LOWER(IFERROR(IF(TRIM(IFERROR(INDEX($A998:$Y998,MATCH(Lists!$J$4,$A$1:$Y$1,0)),"")&amp;"")="0","",TRIM(IFERROR(INDEX($A998:$Y998,MATCH(Lists!$J$4,$A$1:$Y$1,0)),"")&amp;"")),"")),IF(IFERROR(IF(TRIM(IFERROR(INDEX($A998:$Y998,MATCH(Lists!$J$5,$A$1:$Y$1,0)),"")&amp;"")="0","",TRIM(IFERROR(INDEX($A998:$Y998,MATCH(Lists!$J$5,$A$1:$Y$1,0)),"")&amp;"")),"")&lt;&gt;"",IFERROR(IF(TRIM(IFERROR(INDEX($A998:$Y998,MATCH(Lists!$J$5,$A$1:$Y$1,0)),"")&amp;"")="0","",TRIM(IFERROR(INDEX($A998:$Y998,MATCH(Lists!$J$5,$A$1:$Y$1,0)),"")&amp;"")),""),"(unknown)")))</f>
        <v/>
      </c>
      <c r="AF998" s="22">
        <f>IF(AE998="","",IF(IFERROR(IF(TRIM(IFERROR(INDEX($A998:$Y998,MATCH(Lists!$J$6,$A$1:$Y$1,0)),"")&amp;"")="0","",TRIM(IFERROR(INDEX($A998:$Y998,MATCH(Lists!$J$6,$A$1:$Y$1,0)),"")&amp;"")),"")=Lists!$J$7,1,0))</f>
        <v/>
      </c>
      <c r="AG998" s="30">
        <f>IF(AE998="","",IFERROR(IF(ISNUMBER(IFERROR(INDEX($A998:$Y998,MATCH(Lists!$J$3,$A$1:$Y$1,0)),"")),INT(IFERROR(INDEX($A998:$Y998,MATCH(Lists!$J$3,$A$1:$Y$1,0)),"")),DATE(VALUE(LEFT(IFERROR(INDEX($A998:$Y998,MATCH(Lists!$J$3,$A$1:$Y$1,0)),""),4)),VALUE(MID(IFERROR(INDEX($A998:$Y998,MATCH(Lists!$J$3,$A$1:$Y$1,0)),""),6,2)),VALUE(MID(IFERROR(INDEX($A998:$Y998,MATCH(Lists!$J$3,$A$1:$Y$1,0)),""),9,2)))),""))</f>
        <v/>
      </c>
      <c r="AH998" s="22">
        <f>IF(AE998="",0,1)</f>
        <v/>
      </c>
    </row>
    <row r="999">
      <c r="Z999" s="28" t="n"/>
      <c r="AA999" s="23" t="n"/>
      <c r="AB999" s="23" t="n"/>
      <c r="AC999" s="31" t="n"/>
      <c r="AD999" s="28" t="n"/>
      <c r="AE999" s="22">
        <f>IF(COUNTA($A999:$Y999)=0,"",IF(IFERROR(IF(TRIM(IFERROR(INDEX($A999:$Y999,MATCH(Lists!$J$4,$A$1:$Y$1,0)),"")&amp;"")="0","",TRIM(IFERROR(INDEX($A999:$Y999,MATCH(Lists!$J$4,$A$1:$Y$1,0)),"")&amp;"")),"")&lt;&gt;"",LOWER(IFERROR(IF(TRIM(IFERROR(INDEX($A999:$Y999,MATCH(Lists!$J$4,$A$1:$Y$1,0)),"")&amp;"")="0","",TRIM(IFERROR(INDEX($A999:$Y999,MATCH(Lists!$J$4,$A$1:$Y$1,0)),"")&amp;"")),"")),IF(IFERROR(IF(TRIM(IFERROR(INDEX($A999:$Y999,MATCH(Lists!$J$5,$A$1:$Y$1,0)),"")&amp;"")="0","",TRIM(IFERROR(INDEX($A999:$Y999,MATCH(Lists!$J$5,$A$1:$Y$1,0)),"")&amp;"")),"")&lt;&gt;"",IFERROR(IF(TRIM(IFERROR(INDEX($A999:$Y999,MATCH(Lists!$J$5,$A$1:$Y$1,0)),"")&amp;"")="0","",TRIM(IFERROR(INDEX($A999:$Y999,MATCH(Lists!$J$5,$A$1:$Y$1,0)),"")&amp;"")),""),"(unknown)")))</f>
        <v/>
      </c>
      <c r="AF999" s="22">
        <f>IF(AE999="","",IF(IFERROR(IF(TRIM(IFERROR(INDEX($A999:$Y999,MATCH(Lists!$J$6,$A$1:$Y$1,0)),"")&amp;"")="0","",TRIM(IFERROR(INDEX($A999:$Y999,MATCH(Lists!$J$6,$A$1:$Y$1,0)),"")&amp;"")),"")=Lists!$J$7,1,0))</f>
        <v/>
      </c>
      <c r="AG999" s="30">
        <f>IF(AE999="","",IFERROR(IF(ISNUMBER(IFERROR(INDEX($A999:$Y999,MATCH(Lists!$J$3,$A$1:$Y$1,0)),"")),INT(IFERROR(INDEX($A999:$Y999,MATCH(Lists!$J$3,$A$1:$Y$1,0)),"")),DATE(VALUE(LEFT(IFERROR(INDEX($A999:$Y999,MATCH(Lists!$J$3,$A$1:$Y$1,0)),""),4)),VALUE(MID(IFERROR(INDEX($A999:$Y999,MATCH(Lists!$J$3,$A$1:$Y$1,0)),""),6,2)),VALUE(MID(IFERROR(INDEX($A999:$Y999,MATCH(Lists!$J$3,$A$1:$Y$1,0)),""),9,2)))),""))</f>
        <v/>
      </c>
      <c r="AH999" s="22">
        <f>IF(AE999="",0,1)</f>
        <v/>
      </c>
    </row>
    <row r="1000">
      <c r="Z1000" s="28" t="n"/>
      <c r="AA1000" s="23" t="n"/>
      <c r="AB1000" s="23" t="n"/>
      <c r="AC1000" s="31" t="n"/>
      <c r="AD1000" s="28" t="n"/>
      <c r="AE1000" s="22">
        <f>IF(COUNTA($A1000:$Y1000)=0,"",IF(IFERROR(IF(TRIM(IFERROR(INDEX($A1000:$Y1000,MATCH(Lists!$J$4,$A$1:$Y$1,0)),"")&amp;"")="0","",TRIM(IFERROR(INDEX($A1000:$Y1000,MATCH(Lists!$J$4,$A$1:$Y$1,0)),"")&amp;"")),"")&lt;&gt;"",LOWER(IFERROR(IF(TRIM(IFERROR(INDEX($A1000:$Y1000,MATCH(Lists!$J$4,$A$1:$Y$1,0)),"")&amp;"")="0","",TRIM(IFERROR(INDEX($A1000:$Y1000,MATCH(Lists!$J$4,$A$1:$Y$1,0)),"")&amp;"")),"")),IF(IFERROR(IF(TRIM(IFERROR(INDEX($A1000:$Y1000,MATCH(Lists!$J$5,$A$1:$Y$1,0)),"")&amp;"")="0","",TRIM(IFERROR(INDEX($A1000:$Y1000,MATCH(Lists!$J$5,$A$1:$Y$1,0)),"")&amp;"")),"")&lt;&gt;"",IFERROR(IF(TRIM(IFERROR(INDEX($A1000:$Y1000,MATCH(Lists!$J$5,$A$1:$Y$1,0)),"")&amp;"")="0","",TRIM(IFERROR(INDEX($A1000:$Y1000,MATCH(Lists!$J$5,$A$1:$Y$1,0)),"")&amp;"")),""),"(unknown)")))</f>
        <v/>
      </c>
      <c r="AF1000" s="22">
        <f>IF(AE1000="","",IF(IFERROR(IF(TRIM(IFERROR(INDEX($A1000:$Y1000,MATCH(Lists!$J$6,$A$1:$Y$1,0)),"")&amp;"")="0","",TRIM(IFERROR(INDEX($A1000:$Y1000,MATCH(Lists!$J$6,$A$1:$Y$1,0)),"")&amp;"")),"")=Lists!$J$7,1,0))</f>
        <v/>
      </c>
      <c r="AG1000" s="30">
        <f>IF(AE1000="","",IFERROR(IF(ISNUMBER(IFERROR(INDEX($A1000:$Y1000,MATCH(Lists!$J$3,$A$1:$Y$1,0)),"")),INT(IFERROR(INDEX($A1000:$Y1000,MATCH(Lists!$J$3,$A$1:$Y$1,0)),"")),DATE(VALUE(LEFT(IFERROR(INDEX($A1000:$Y1000,MATCH(Lists!$J$3,$A$1:$Y$1,0)),""),4)),VALUE(MID(IFERROR(INDEX($A1000:$Y1000,MATCH(Lists!$J$3,$A$1:$Y$1,0)),""),6,2)),VALUE(MID(IFERROR(INDEX($A1000:$Y1000,MATCH(Lists!$J$3,$A$1:$Y$1,0)),""),9,2)))),""))</f>
        <v/>
      </c>
      <c r="AH1000" s="22">
        <f>IF(AE1000="",0,1)</f>
        <v/>
      </c>
    </row>
    <row r="1001">
      <c r="Z1001" s="28" t="n"/>
      <c r="AA1001" s="23" t="n"/>
      <c r="AB1001" s="23" t="n"/>
      <c r="AC1001" s="31" t="n"/>
      <c r="AD1001" s="28" t="n"/>
      <c r="AE1001" s="22">
        <f>IF(COUNTA($A1001:$Y1001)=0,"",IF(IFERROR(IF(TRIM(IFERROR(INDEX($A1001:$Y1001,MATCH(Lists!$J$4,$A$1:$Y$1,0)),"")&amp;"")="0","",TRIM(IFERROR(INDEX($A1001:$Y1001,MATCH(Lists!$J$4,$A$1:$Y$1,0)),"")&amp;"")),"")&lt;&gt;"",LOWER(IFERROR(IF(TRIM(IFERROR(INDEX($A1001:$Y1001,MATCH(Lists!$J$4,$A$1:$Y$1,0)),"")&amp;"")="0","",TRIM(IFERROR(INDEX($A1001:$Y1001,MATCH(Lists!$J$4,$A$1:$Y$1,0)),"")&amp;"")),"")),IF(IFERROR(IF(TRIM(IFERROR(INDEX($A1001:$Y1001,MATCH(Lists!$J$5,$A$1:$Y$1,0)),"")&amp;"")="0","",TRIM(IFERROR(INDEX($A1001:$Y1001,MATCH(Lists!$J$5,$A$1:$Y$1,0)),"")&amp;"")),"")&lt;&gt;"",IFERROR(IF(TRIM(IFERROR(INDEX($A1001:$Y1001,MATCH(Lists!$J$5,$A$1:$Y$1,0)),"")&amp;"")="0","",TRIM(IFERROR(INDEX($A1001:$Y1001,MATCH(Lists!$J$5,$A$1:$Y$1,0)),"")&amp;"")),""),"(unknown)")))</f>
        <v/>
      </c>
      <c r="AF1001" s="22">
        <f>IF(AE1001="","",IF(IFERROR(IF(TRIM(IFERROR(INDEX($A1001:$Y1001,MATCH(Lists!$J$6,$A$1:$Y$1,0)),"")&amp;"")="0","",TRIM(IFERROR(INDEX($A1001:$Y1001,MATCH(Lists!$J$6,$A$1:$Y$1,0)),"")&amp;"")),"")=Lists!$J$7,1,0))</f>
        <v/>
      </c>
      <c r="AG1001" s="30">
        <f>IF(AE1001="","",IFERROR(IF(ISNUMBER(IFERROR(INDEX($A1001:$Y1001,MATCH(Lists!$J$3,$A$1:$Y$1,0)),"")),INT(IFERROR(INDEX($A1001:$Y1001,MATCH(Lists!$J$3,$A$1:$Y$1,0)),"")),DATE(VALUE(LEFT(IFERROR(INDEX($A1001:$Y1001,MATCH(Lists!$J$3,$A$1:$Y$1,0)),""),4)),VALUE(MID(IFERROR(INDEX($A1001:$Y1001,MATCH(Lists!$J$3,$A$1:$Y$1,0)),""),6,2)),VALUE(MID(IFERROR(INDEX($A1001:$Y1001,MATCH(Lists!$J$3,$A$1:$Y$1,0)),""),9,2)))),""))</f>
        <v/>
      </c>
      <c r="AH1001" s="22">
        <f>IF(AE1001="",0,1)</f>
        <v/>
      </c>
    </row>
  </sheetData>
  <dataValidations count="3">
    <dataValidation sqref="AA2:AA1001" showDropDown="0" showInputMessage="1" showErrorMessage="1" allowBlank="1" errorTitle="Cohort" error="Pick a value from the list. Which invite wave is this person in? Edit names on Cohorts." promptTitle="Cohort" prompt="Which invite wave is this person in? Edit names on Cohorts." type="list" errorStyle="warning">
      <formula1>Cohorts!$A$5:$A$10</formula1>
    </dataValidation>
    <dataValidation sqref="AB2:AB1001" showDropDown="0" showInputMessage="1" showErrorMessage="1" allowBlank="1" errorTitle="Status" error="Pick a value from the list. Waiting, Invited, In or Not a fit." promptTitle="Status" prompt="Waiting, Invited, In or Not a fit." type="list" errorStyle="warning">
      <formula1>Lists!$C$2:$C$5</formula1>
    </dataValidation>
    <dataValidation sqref="AC2:AC1001" showDropDown="0" showInputMessage="1" showErrorMessage="1" allowBlank="1" errorTitle="Invited on" error="Type a date, like 2026-10-04." promptTitle="Invited on" prompt="The day you sent the invite." type="date" errorStyle="warning" operator="greaterThan">
      <formula1>36526</formula1>
    </dataValidation>
  </dataValidations>
  <pageMargins left="0.75" right="0.75" top="1" bottom="1" header="0.5" footer="0.5"/>
  <legacyDrawing xmlns:r="http://schemas.openxmlformats.org/officeDocument/2006/relationships" r:id="anysvml"/>
</worksheet>
</file>

<file path=xl/worksheets/sheet4.xml><?xml version="1.0" encoding="utf-8"?>
<worksheet xmlns="http://schemas.openxmlformats.org/spreadsheetml/2006/main">
  <sheetPr>
    <tabColor rgb="004B2E83"/>
    <outlinePr summaryBelow="1" summaryRight="1"/>
    <pageSetUpPr/>
  </sheetPr>
  <dimension ref="A1:J30"/>
  <sheetViews>
    <sheetView workbookViewId="0">
      <pane ySplit="6" topLeftCell="A7" activePane="bottomLeft" state="frozen"/>
      <selection pane="bottomLeft" activeCell="A1" sqref="A1"/>
    </sheetView>
  </sheetViews>
  <sheetFormatPr baseColWidth="8" defaultRowHeight="15"/>
  <cols>
    <col width="28" customWidth="1" min="1" max="1"/>
    <col width="11" customWidth="1" min="2" max="2"/>
    <col width="12" customWidth="1" min="3" max="3"/>
    <col width="12" customWidth="1" min="4" max="4"/>
    <col width="14" customWidth="1" min="5" max="5"/>
    <col width="3" customWidth="1" min="6" max="6"/>
    <col width="30" customWidth="1" min="7" max="7"/>
    <col width="13" customWidth="1" min="8" max="8"/>
    <col width="11" customWidth="1" min="9" max="9"/>
    <col width="13" customWidth="1" min="10" max="10"/>
  </cols>
  <sheetData>
    <row r="1">
      <c r="A1" s="15" t="inlineStr">
        <is>
          <t>By source: where sign-ups come from</t>
        </is>
      </c>
    </row>
    <row r="2">
      <c r="A2" s="16" t="inlineStr">
        <is>
          <t>Counts the utm_source tag. With no tag, it uses the "How did you hear about us?" answer. "Right away" is the share who said they would start right away.</t>
        </is>
      </c>
    </row>
    <row r="3">
      <c r="A3" s="17">
        <f>IF(COUNTIF('Sign-ups'!$A$2:$A$1001,"EXAMPLE*")&gt;0,"You are looking at EXAMPLE data. Clear A2 to AC11 on Sign-ups, then paste your own.","")</f>
        <v/>
      </c>
    </row>
    <row r="4">
      <c r="G4" s="18" t="inlineStr">
        <is>
          <t>First day of your launch window</t>
        </is>
      </c>
      <c r="H4" s="29" t="n">
        <v>46296</v>
      </c>
    </row>
    <row r="6" ht="32" customHeight="1">
      <c r="A6" s="3" t="inlineStr">
        <is>
          <t>Source</t>
        </is>
      </c>
      <c r="B6" s="3" t="inlineStr">
        <is>
          <t>Sign-ups</t>
        </is>
      </c>
      <c r="C6" s="3" t="inlineStr">
        <is>
          <t>Share of all</t>
        </is>
      </c>
      <c r="D6" s="3" t="inlineStr">
        <is>
          <t>Right away</t>
        </is>
      </c>
      <c r="E6" s="3" t="inlineStr">
        <is>
          <t>Right away share</t>
        </is>
      </c>
      <c r="G6" s="3" t="inlineStr">
        <is>
          <t>Launch day</t>
        </is>
      </c>
      <c r="H6" s="3" t="inlineStr">
        <is>
          <t>Date</t>
        </is>
      </c>
      <c r="I6" s="3" t="inlineStr">
        <is>
          <t>Sign-ups</t>
        </is>
      </c>
      <c r="J6" s="3" t="inlineStr">
        <is>
          <t>Running total</t>
        </is>
      </c>
    </row>
    <row r="7">
      <c r="A7" s="32">
        <f>IF(TRIM(Links!B7)="","",LOWER(TRIM(Links!B7)))</f>
        <v/>
      </c>
      <c r="B7" s="33">
        <f>IF(A7="","",COUNTIF('Sign-ups'!$AE$2:$AE$1001,A7))</f>
        <v/>
      </c>
      <c r="C7" s="34">
        <f>IF(OR(A7="",$B$28=0),"",B7/$B$28)</f>
        <v/>
      </c>
      <c r="D7" s="33">
        <f>IF(A7="","",SUMIF('Sign-ups'!$AE$2:$AE$1001,A7,'Sign-ups'!$AF$2:$AF$1001))</f>
        <v/>
      </c>
      <c r="E7" s="34">
        <f>IF(OR(A7="",N(B7)=0),"",D7/B7)</f>
        <v/>
      </c>
      <c r="G7" s="32" t="inlineStr">
        <is>
          <t>Day 1</t>
        </is>
      </c>
      <c r="H7" s="35">
        <f>IF($H$4="","",$H$4+0)</f>
        <v/>
      </c>
      <c r="I7" s="33">
        <f>IF(H7="","",COUNTIF('Sign-ups'!$AG$2:$AG$1001,H7))</f>
        <v/>
      </c>
      <c r="J7" s="33">
        <f>IF(I7="","",SUM($I$7:I7))</f>
        <v/>
      </c>
    </row>
    <row r="8">
      <c r="A8" s="32">
        <f>IF(TRIM(Links!B8)="","",LOWER(TRIM(Links!B8)))</f>
        <v/>
      </c>
      <c r="B8" s="33">
        <f>IF(A8="","",COUNTIF('Sign-ups'!$AE$2:$AE$1001,A8))</f>
        <v/>
      </c>
      <c r="C8" s="34">
        <f>IF(OR(A8="",$B$28=0),"",B8/$B$28)</f>
        <v/>
      </c>
      <c r="D8" s="33">
        <f>IF(A8="","",SUMIF('Sign-ups'!$AE$2:$AE$1001,A8,'Sign-ups'!$AF$2:$AF$1001))</f>
        <v/>
      </c>
      <c r="E8" s="34">
        <f>IF(OR(A8="",N(B8)=0),"",D8/B8)</f>
        <v/>
      </c>
      <c r="G8" s="32" t="inlineStr">
        <is>
          <t>Day 2</t>
        </is>
      </c>
      <c r="H8" s="35">
        <f>IF($H$4="","",$H$4+1)</f>
        <v/>
      </c>
      <c r="I8" s="33">
        <f>IF(H8="","",COUNTIF('Sign-ups'!$AG$2:$AG$1001,H8))</f>
        <v/>
      </c>
      <c r="J8" s="33">
        <f>IF(I8="","",SUM($I$7:I8))</f>
        <v/>
      </c>
    </row>
    <row r="9">
      <c r="A9" s="32">
        <f>IF(TRIM(Links!B9)="","",LOWER(TRIM(Links!B9)))</f>
        <v/>
      </c>
      <c r="B9" s="33">
        <f>IF(A9="","",COUNTIF('Sign-ups'!$AE$2:$AE$1001,A9))</f>
        <v/>
      </c>
      <c r="C9" s="34">
        <f>IF(OR(A9="",$B$28=0),"",B9/$B$28)</f>
        <v/>
      </c>
      <c r="D9" s="33">
        <f>IF(A9="","",SUMIF('Sign-ups'!$AE$2:$AE$1001,A9,'Sign-ups'!$AF$2:$AF$1001))</f>
        <v/>
      </c>
      <c r="E9" s="34">
        <f>IF(OR(A9="",N(B9)=0),"",D9/B9)</f>
        <v/>
      </c>
      <c r="G9" s="32" t="inlineStr">
        <is>
          <t>Day 3</t>
        </is>
      </c>
      <c r="H9" s="35">
        <f>IF($H$4="","",$H$4+2)</f>
        <v/>
      </c>
      <c r="I9" s="33">
        <f>IF(H9="","",COUNTIF('Sign-ups'!$AG$2:$AG$1001,H9))</f>
        <v/>
      </c>
      <c r="J9" s="33">
        <f>IF(I9="","",SUM($I$7:I9))</f>
        <v/>
      </c>
    </row>
    <row r="10">
      <c r="A10" s="32">
        <f>IF(TRIM(Links!B10)="","",LOWER(TRIM(Links!B10)))</f>
        <v/>
      </c>
      <c r="B10" s="33">
        <f>IF(A10="","",COUNTIF('Sign-ups'!$AE$2:$AE$1001,A10))</f>
        <v/>
      </c>
      <c r="C10" s="34">
        <f>IF(OR(A10="",$B$28=0),"",B10/$B$28)</f>
        <v/>
      </c>
      <c r="D10" s="33">
        <f>IF(A10="","",SUMIF('Sign-ups'!$AE$2:$AE$1001,A10,'Sign-ups'!$AF$2:$AF$1001))</f>
        <v/>
      </c>
      <c r="E10" s="34">
        <f>IF(OR(A10="",N(B10)=0),"",D10/B10)</f>
        <v/>
      </c>
      <c r="G10" s="32" t="inlineStr">
        <is>
          <t>Day 4</t>
        </is>
      </c>
      <c r="H10" s="35">
        <f>IF($H$4="","",$H$4+3)</f>
        <v/>
      </c>
      <c r="I10" s="33">
        <f>IF(H10="","",COUNTIF('Sign-ups'!$AG$2:$AG$1001,H10))</f>
        <v/>
      </c>
      <c r="J10" s="33">
        <f>IF(I10="","",SUM($I$7:I10))</f>
        <v/>
      </c>
    </row>
    <row r="11">
      <c r="A11" s="32">
        <f>IF(TRIM(Links!B11)="","",LOWER(TRIM(Links!B11)))</f>
        <v/>
      </c>
      <c r="B11" s="33">
        <f>IF(A11="","",COUNTIF('Sign-ups'!$AE$2:$AE$1001,A11))</f>
        <v/>
      </c>
      <c r="C11" s="34">
        <f>IF(OR(A11="",$B$28=0),"",B11/$B$28)</f>
        <v/>
      </c>
      <c r="D11" s="33">
        <f>IF(A11="","",SUMIF('Sign-ups'!$AE$2:$AE$1001,A11,'Sign-ups'!$AF$2:$AF$1001))</f>
        <v/>
      </c>
      <c r="E11" s="34">
        <f>IF(OR(A11="",N(B11)=0),"",D11/B11)</f>
        <v/>
      </c>
      <c r="G11" s="32" t="inlineStr">
        <is>
          <t>Day 5</t>
        </is>
      </c>
      <c r="H11" s="35">
        <f>IF($H$4="","",$H$4+4)</f>
        <v/>
      </c>
      <c r="I11" s="33">
        <f>IF(H11="","",COUNTIF('Sign-ups'!$AG$2:$AG$1001,H11))</f>
        <v/>
      </c>
      <c r="J11" s="33">
        <f>IF(I11="","",SUM($I$7:I11))</f>
        <v/>
      </c>
    </row>
    <row r="12">
      <c r="A12" s="32">
        <f>IF(TRIM(Links!B12)="","",LOWER(TRIM(Links!B12)))</f>
        <v/>
      </c>
      <c r="B12" s="33">
        <f>IF(A12="","",COUNTIF('Sign-ups'!$AE$2:$AE$1001,A12))</f>
        <v/>
      </c>
      <c r="C12" s="34">
        <f>IF(OR(A12="",$B$28=0),"",B12/$B$28)</f>
        <v/>
      </c>
      <c r="D12" s="33">
        <f>IF(A12="","",SUMIF('Sign-ups'!$AE$2:$AE$1001,A12,'Sign-ups'!$AF$2:$AF$1001))</f>
        <v/>
      </c>
      <c r="E12" s="34">
        <f>IF(OR(A12="",N(B12)=0),"",D12/B12)</f>
        <v/>
      </c>
      <c r="G12" s="32" t="inlineStr">
        <is>
          <t>Day 6</t>
        </is>
      </c>
      <c r="H12" s="35">
        <f>IF($H$4="","",$H$4+5)</f>
        <v/>
      </c>
      <c r="I12" s="33">
        <f>IF(H12="","",COUNTIF('Sign-ups'!$AG$2:$AG$1001,H12))</f>
        <v/>
      </c>
      <c r="J12" s="33">
        <f>IF(I12="","",SUM($I$7:I12))</f>
        <v/>
      </c>
    </row>
    <row r="13">
      <c r="A13" s="32">
        <f>IF(TRIM(Links!B13)="","",LOWER(TRIM(Links!B13)))</f>
        <v/>
      </c>
      <c r="B13" s="33">
        <f>IF(A13="","",COUNTIF('Sign-ups'!$AE$2:$AE$1001,A13))</f>
        <v/>
      </c>
      <c r="C13" s="34">
        <f>IF(OR(A13="",$B$28=0),"",B13/$B$28)</f>
        <v/>
      </c>
      <c r="D13" s="33">
        <f>IF(A13="","",SUMIF('Sign-ups'!$AE$2:$AE$1001,A13,'Sign-ups'!$AF$2:$AF$1001))</f>
        <v/>
      </c>
      <c r="E13" s="34">
        <f>IF(OR(A13="",N(B13)=0),"",D13/B13)</f>
        <v/>
      </c>
      <c r="G13" s="32" t="inlineStr">
        <is>
          <t>Day 7</t>
        </is>
      </c>
      <c r="H13" s="35">
        <f>IF($H$4="","",$H$4+6)</f>
        <v/>
      </c>
      <c r="I13" s="33">
        <f>IF(H13="","",COUNTIF('Sign-ups'!$AG$2:$AG$1001,H13))</f>
        <v/>
      </c>
      <c r="J13" s="33">
        <f>IF(I13="","",SUM($I$7:I13))</f>
        <v/>
      </c>
    </row>
    <row r="14">
      <c r="A14" s="32">
        <f>IF(TRIM(Links!B14)="","",LOWER(TRIM(Links!B14)))</f>
        <v/>
      </c>
      <c r="B14" s="33">
        <f>IF(A14="","",COUNTIF('Sign-ups'!$AE$2:$AE$1001,A14))</f>
        <v/>
      </c>
      <c r="C14" s="34">
        <f>IF(OR(A14="",$B$28=0),"",B14/$B$28)</f>
        <v/>
      </c>
      <c r="D14" s="33">
        <f>IF(A14="","",SUMIF('Sign-ups'!$AE$2:$AE$1001,A14,'Sign-ups'!$AF$2:$AF$1001))</f>
        <v/>
      </c>
      <c r="E14" s="34">
        <f>IF(OR(A14="",N(B14)=0),"",D14/B14)</f>
        <v/>
      </c>
      <c r="G14" s="32" t="inlineStr">
        <is>
          <t>Day 8</t>
        </is>
      </c>
      <c r="H14" s="35">
        <f>IF($H$4="","",$H$4+7)</f>
        <v/>
      </c>
      <c r="I14" s="33">
        <f>IF(H14="","",COUNTIF('Sign-ups'!$AG$2:$AG$1001,H14))</f>
        <v/>
      </c>
      <c r="J14" s="33">
        <f>IF(I14="","",SUM($I$7:I14))</f>
        <v/>
      </c>
    </row>
    <row r="15">
      <c r="A15" s="32">
        <f>IF(TRIM(Links!B15)="","",LOWER(TRIM(Links!B15)))</f>
        <v/>
      </c>
      <c r="B15" s="33">
        <f>IF(A15="","",COUNTIF('Sign-ups'!$AE$2:$AE$1001,A15))</f>
        <v/>
      </c>
      <c r="C15" s="34">
        <f>IF(OR(A15="",$B$28=0),"",B15/$B$28)</f>
        <v/>
      </c>
      <c r="D15" s="33">
        <f>IF(A15="","",SUMIF('Sign-ups'!$AE$2:$AE$1001,A15,'Sign-ups'!$AF$2:$AF$1001))</f>
        <v/>
      </c>
      <c r="E15" s="34">
        <f>IF(OR(A15="",N(B15)=0),"",D15/B15)</f>
        <v/>
      </c>
      <c r="G15" s="32" t="inlineStr">
        <is>
          <t>Day 9</t>
        </is>
      </c>
      <c r="H15" s="35">
        <f>IF($H$4="","",$H$4+8)</f>
        <v/>
      </c>
      <c r="I15" s="33">
        <f>IF(H15="","",COUNTIF('Sign-ups'!$AG$2:$AG$1001,H15))</f>
        <v/>
      </c>
      <c r="J15" s="33">
        <f>IF(I15="","",SUM($I$7:I15))</f>
        <v/>
      </c>
    </row>
    <row r="16">
      <c r="A16" s="32">
        <f>IF(TRIM(Links!B16)="","",LOWER(TRIM(Links!B16)))</f>
        <v/>
      </c>
      <c r="B16" s="33">
        <f>IF(A16="","",COUNTIF('Sign-ups'!$AE$2:$AE$1001,A16))</f>
        <v/>
      </c>
      <c r="C16" s="34">
        <f>IF(OR(A16="",$B$28=0),"",B16/$B$28)</f>
        <v/>
      </c>
      <c r="D16" s="33">
        <f>IF(A16="","",SUMIF('Sign-ups'!$AE$2:$AE$1001,A16,'Sign-ups'!$AF$2:$AF$1001))</f>
        <v/>
      </c>
      <c r="E16" s="34">
        <f>IF(OR(A16="",N(B16)=0),"",D16/B16)</f>
        <v/>
      </c>
      <c r="G16" s="32" t="inlineStr">
        <is>
          <t>Day 10</t>
        </is>
      </c>
      <c r="H16" s="35">
        <f>IF($H$4="","",$H$4+9)</f>
        <v/>
      </c>
      <c r="I16" s="33">
        <f>IF(H16="","",COUNTIF('Sign-ups'!$AG$2:$AG$1001,H16))</f>
        <v/>
      </c>
      <c r="J16" s="33">
        <f>IF(I16="","",SUM($I$7:I16))</f>
        <v/>
      </c>
    </row>
    <row r="17">
      <c r="A17" s="32">
        <f>IF(TRIM(Lists!A2)="","",TRIM(Lists!A2))</f>
        <v/>
      </c>
      <c r="B17" s="33">
        <f>IF(A17="","",COUNTIF('Sign-ups'!$AE$2:$AE$1001,A17))</f>
        <v/>
      </c>
      <c r="C17" s="34">
        <f>IF(OR(A17="",$B$28=0),"",B17/$B$28)</f>
        <v/>
      </c>
      <c r="D17" s="33">
        <f>IF(A17="","",SUMIF('Sign-ups'!$AE$2:$AE$1001,A17,'Sign-ups'!$AF$2:$AF$1001))</f>
        <v/>
      </c>
      <c r="E17" s="34">
        <f>IF(OR(A17="",N(B17)=0),"",D17/B17)</f>
        <v/>
      </c>
      <c r="G17" s="32" t="inlineStr">
        <is>
          <t>Day 11</t>
        </is>
      </c>
      <c r="H17" s="35">
        <f>IF($H$4="","",$H$4+10)</f>
        <v/>
      </c>
      <c r="I17" s="33">
        <f>IF(H17="","",COUNTIF('Sign-ups'!$AG$2:$AG$1001,H17))</f>
        <v/>
      </c>
      <c r="J17" s="33">
        <f>IF(I17="","",SUM($I$7:I17))</f>
        <v/>
      </c>
    </row>
    <row r="18">
      <c r="A18" s="32">
        <f>IF(TRIM(Lists!A3)="","",TRIM(Lists!A3))</f>
        <v/>
      </c>
      <c r="B18" s="33">
        <f>IF(A18="","",COUNTIF('Sign-ups'!$AE$2:$AE$1001,A18))</f>
        <v/>
      </c>
      <c r="C18" s="34">
        <f>IF(OR(A18="",$B$28=0),"",B18/$B$28)</f>
        <v/>
      </c>
      <c r="D18" s="33">
        <f>IF(A18="","",SUMIF('Sign-ups'!$AE$2:$AE$1001,A18,'Sign-ups'!$AF$2:$AF$1001))</f>
        <v/>
      </c>
      <c r="E18" s="34">
        <f>IF(OR(A18="",N(B18)=0),"",D18/B18)</f>
        <v/>
      </c>
      <c r="G18" s="32" t="inlineStr">
        <is>
          <t>Day 12</t>
        </is>
      </c>
      <c r="H18" s="35">
        <f>IF($H$4="","",$H$4+11)</f>
        <v/>
      </c>
      <c r="I18" s="33">
        <f>IF(H18="","",COUNTIF('Sign-ups'!$AG$2:$AG$1001,H18))</f>
        <v/>
      </c>
      <c r="J18" s="33">
        <f>IF(I18="","",SUM($I$7:I18))</f>
        <v/>
      </c>
    </row>
    <row r="19">
      <c r="A19" s="32">
        <f>IF(TRIM(Lists!A4)="","",TRIM(Lists!A4))</f>
        <v/>
      </c>
      <c r="B19" s="33">
        <f>IF(A19="","",COUNTIF('Sign-ups'!$AE$2:$AE$1001,A19))</f>
        <v/>
      </c>
      <c r="C19" s="34">
        <f>IF(OR(A19="",$B$28=0),"",B19/$B$28)</f>
        <v/>
      </c>
      <c r="D19" s="33">
        <f>IF(A19="","",SUMIF('Sign-ups'!$AE$2:$AE$1001,A19,'Sign-ups'!$AF$2:$AF$1001))</f>
        <v/>
      </c>
      <c r="E19" s="34">
        <f>IF(OR(A19="",N(B19)=0),"",D19/B19)</f>
        <v/>
      </c>
      <c r="G19" s="32" t="inlineStr">
        <is>
          <t>Day 13</t>
        </is>
      </c>
      <c r="H19" s="35">
        <f>IF($H$4="","",$H$4+12)</f>
        <v/>
      </c>
      <c r="I19" s="33">
        <f>IF(H19="","",COUNTIF('Sign-ups'!$AG$2:$AG$1001,H19))</f>
        <v/>
      </c>
      <c r="J19" s="33">
        <f>IF(I19="","",SUM($I$7:I19))</f>
        <v/>
      </c>
    </row>
    <row r="20">
      <c r="A20" s="32">
        <f>IF(TRIM(Lists!A5)="","",TRIM(Lists!A5))</f>
        <v/>
      </c>
      <c r="B20" s="33">
        <f>IF(A20="","",COUNTIF('Sign-ups'!$AE$2:$AE$1001,A20))</f>
        <v/>
      </c>
      <c r="C20" s="34">
        <f>IF(OR(A20="",$B$28=0),"",B20/$B$28)</f>
        <v/>
      </c>
      <c r="D20" s="33">
        <f>IF(A20="","",SUMIF('Sign-ups'!$AE$2:$AE$1001,A20,'Sign-ups'!$AF$2:$AF$1001))</f>
        <v/>
      </c>
      <c r="E20" s="34">
        <f>IF(OR(A20="",N(B20)=0),"",D20/B20)</f>
        <v/>
      </c>
      <c r="G20" s="32" t="inlineStr">
        <is>
          <t>Day 14</t>
        </is>
      </c>
      <c r="H20" s="35">
        <f>IF($H$4="","",$H$4+13)</f>
        <v/>
      </c>
      <c r="I20" s="33">
        <f>IF(H20="","",COUNTIF('Sign-ups'!$AG$2:$AG$1001,H20))</f>
        <v/>
      </c>
      <c r="J20" s="33">
        <f>IF(I20="","",SUM($I$7:I20))</f>
        <v/>
      </c>
    </row>
    <row r="21">
      <c r="A21" s="32">
        <f>IF(TRIM(Lists!A6)="","",TRIM(Lists!A6))</f>
        <v/>
      </c>
      <c r="B21" s="33">
        <f>IF(A21="","",COUNTIF('Sign-ups'!$AE$2:$AE$1001,A21))</f>
        <v/>
      </c>
      <c r="C21" s="34">
        <f>IF(OR(A21="",$B$28=0),"",B21/$B$28)</f>
        <v/>
      </c>
      <c r="D21" s="33">
        <f>IF(A21="","",SUMIF('Sign-ups'!$AE$2:$AE$1001,A21,'Sign-ups'!$AF$2:$AF$1001))</f>
        <v/>
      </c>
      <c r="E21" s="34">
        <f>IF(OR(A21="",N(B21)=0),"",D21/B21)</f>
        <v/>
      </c>
      <c r="G21" s="10" t="inlineStr">
        <is>
          <t>In the window</t>
        </is>
      </c>
      <c r="H21" s="36" t="n"/>
      <c r="I21" s="36">
        <f>IF($H$4="","",SUM(I7:I20))</f>
        <v/>
      </c>
      <c r="J21" s="36" t="n"/>
    </row>
    <row r="22">
      <c r="A22" s="32">
        <f>IF(TRIM(Lists!A7)="","",TRIM(Lists!A7))</f>
        <v/>
      </c>
      <c r="B22" s="33">
        <f>IF(A22="","",COUNTIF('Sign-ups'!$AE$2:$AE$1001,A22))</f>
        <v/>
      </c>
      <c r="C22" s="34">
        <f>IF(OR(A22="",$B$28=0),"",B22/$B$28)</f>
        <v/>
      </c>
      <c r="D22" s="33">
        <f>IF(A22="","",SUMIF('Sign-ups'!$AE$2:$AE$1001,A22,'Sign-ups'!$AF$2:$AF$1001))</f>
        <v/>
      </c>
      <c r="E22" s="34">
        <f>IF(OR(A22="",N(B22)=0),"",D22/B22)</f>
        <v/>
      </c>
    </row>
    <row r="23">
      <c r="A23" s="32">
        <f>IF(TRIM(Lists!A8)="","",TRIM(Lists!A8))</f>
        <v/>
      </c>
      <c r="B23" s="33">
        <f>IF(A23="","",COUNTIF('Sign-ups'!$AE$2:$AE$1001,A23))</f>
        <v/>
      </c>
      <c r="C23" s="34">
        <f>IF(OR(A23="",$B$28=0),"",B23/$B$28)</f>
        <v/>
      </c>
      <c r="D23" s="33">
        <f>IF(A23="","",SUMIF('Sign-ups'!$AE$2:$AE$1001,A23,'Sign-ups'!$AF$2:$AF$1001))</f>
        <v/>
      </c>
      <c r="E23" s="34">
        <f>IF(OR(A23="",N(B23)=0),"",D23/B23)</f>
        <v/>
      </c>
      <c r="G23" s="14" t="inlineStr">
        <is>
          <t>Sign-ups outside the window are still counted on the left.</t>
        </is>
      </c>
    </row>
    <row r="24">
      <c r="A24" s="32">
        <f>IF(TRIM(Lists!A9)="","",TRIM(Lists!A9))</f>
        <v/>
      </c>
      <c r="B24" s="33">
        <f>IF(A24="","",COUNTIF('Sign-ups'!$AE$2:$AE$1001,A24))</f>
        <v/>
      </c>
      <c r="C24" s="34">
        <f>IF(OR(A24="",$B$28=0),"",B24/$B$28)</f>
        <v/>
      </c>
      <c r="D24" s="33">
        <f>IF(A24="","",SUMIF('Sign-ups'!$AE$2:$AE$1001,A24,'Sign-ups'!$AF$2:$AF$1001))</f>
        <v/>
      </c>
      <c r="E24" s="34">
        <f>IF(OR(A24="",N(B24)=0),"",D24/B24)</f>
        <v/>
      </c>
    </row>
    <row r="25">
      <c r="A25" s="32">
        <f>IF(TRIM(Lists!A10)="","",TRIM(Lists!A10))</f>
        <v/>
      </c>
      <c r="B25" s="33">
        <f>IF(A25="","",COUNTIF('Sign-ups'!$AE$2:$AE$1001,A25))</f>
        <v/>
      </c>
      <c r="C25" s="34">
        <f>IF(OR(A25="",$B$28=0),"",B25/$B$28)</f>
        <v/>
      </c>
      <c r="D25" s="33">
        <f>IF(A25="","",SUMIF('Sign-ups'!$AE$2:$AE$1001,A25,'Sign-ups'!$AF$2:$AF$1001))</f>
        <v/>
      </c>
      <c r="E25" s="34">
        <f>IF(OR(A25="",N(B25)=0),"",D25/B25)</f>
        <v/>
      </c>
    </row>
    <row r="26">
      <c r="A26" s="32">
        <f>IF(TRIM(Lists!A11)="","",TRIM(Lists!A11))</f>
        <v/>
      </c>
      <c r="B26" s="33">
        <f>IF(A26="","",COUNTIF('Sign-ups'!$AE$2:$AE$1001,A26))</f>
        <v/>
      </c>
      <c r="C26" s="34">
        <f>IF(OR(A26="",$B$28=0),"",B26/$B$28)</f>
        <v/>
      </c>
      <c r="D26" s="33">
        <f>IF(A26="","",SUMIF('Sign-ups'!$AE$2:$AE$1001,A26,'Sign-ups'!$AF$2:$AF$1001))</f>
        <v/>
      </c>
      <c r="E26" s="34">
        <f>IF(OR(A26="",N(B26)=0),"",D26/B26)</f>
        <v/>
      </c>
    </row>
    <row r="27">
      <c r="A27" s="32" t="inlineStr">
        <is>
          <t>Anything else or unknown</t>
        </is>
      </c>
      <c r="B27" s="33">
        <f>B28-SUM(B7:B26)</f>
        <v/>
      </c>
      <c r="C27" s="34">
        <f>IF($B$28=0,"",B27/$B$28)</f>
        <v/>
      </c>
      <c r="D27" s="33">
        <f>D28-SUM(D7:D26)</f>
        <v/>
      </c>
      <c r="E27" s="34">
        <f>IF(N(B27)=0,"",D27/B27)</f>
        <v/>
      </c>
    </row>
    <row r="28">
      <c r="A28" s="10" t="inlineStr">
        <is>
          <t>All sign-ups</t>
        </is>
      </c>
      <c r="B28" s="36">
        <f>SUM('Sign-ups'!$AH$2:$AH$1001)</f>
        <v/>
      </c>
      <c r="C28" s="37">
        <f>IF(B28=0,"",1)</f>
        <v/>
      </c>
      <c r="D28" s="36">
        <f>SUM('Sign-ups'!$AF$2:$AF$1001)</f>
        <v/>
      </c>
      <c r="E28" s="37">
        <f>IF(B28=0,"",D28/B28)</f>
        <v/>
      </c>
    </row>
    <row r="30">
      <c r="A30" s="14" t="inlineStr">
        <is>
          <t>The first ten sources come from the Links tab. The next ten are the answers on the Lists tab. Keep each name once, or a person counts twice.</t>
        </is>
      </c>
    </row>
  </sheetData>
  <pageMargins left="0.75" right="0.75" top="1" bottom="1" header="0.5" footer="0.5"/>
  <legacyDrawing xmlns:r="http://schemas.openxmlformats.org/officeDocument/2006/relationships" r:id="anysvml"/>
</worksheet>
</file>

<file path=xl/worksheets/sheet5.xml><?xml version="1.0" encoding="utf-8"?>
<worksheet xmlns="http://schemas.openxmlformats.org/spreadsheetml/2006/main">
  <sheetPr>
    <tabColor rgb="004B2E83"/>
    <outlinePr summaryBelow="1" summaryRight="1"/>
    <pageSetUpPr/>
  </sheetPr>
  <dimension ref="A1:F19"/>
  <sheetViews>
    <sheetView workbookViewId="0">
      <pane ySplit="4" topLeftCell="A5" activePane="bottomLeft" state="frozen"/>
      <selection pane="bottomLeft" activeCell="A1" sqref="A1"/>
    </sheetView>
  </sheetViews>
  <sheetFormatPr baseColWidth="8" defaultRowHeight="15"/>
  <cols>
    <col width="28" customWidth="1" min="1" max="1"/>
    <col width="11" customWidth="1" min="2" max="2"/>
    <col width="14" customWidth="1" min="3" max="3"/>
    <col width="8" customWidth="1" min="4" max="4"/>
    <col width="11" customWidth="1" min="5" max="5"/>
    <col width="16" customWidth="1" min="6" max="6"/>
  </cols>
  <sheetData>
    <row r="1">
      <c r="A1" s="15" t="inlineStr">
        <is>
          <t>Cohorts: how many you have let in</t>
        </is>
      </c>
    </row>
    <row r="2">
      <c r="A2" s="16" t="inlineStr">
        <is>
          <t>Type a cap for each invite wave (the most people you want in that wave). "Invited or in" counts Status Invited and Status In.</t>
        </is>
      </c>
    </row>
    <row r="3">
      <c r="A3" s="17">
        <f>IF(COUNTIF('Sign-ups'!$A$2:$A$1001,"EXAMPLE*")&gt;0,"You are looking at EXAMPLE data. Clear A2 to AC11 on Sign-ups, then paste your own.","")</f>
        <v/>
      </c>
    </row>
    <row r="4" ht="32" customHeight="1">
      <c r="A4" s="3" t="inlineStr">
        <is>
          <t>Cohort (edit the name)</t>
        </is>
      </c>
      <c r="B4" s="3" t="inlineStr">
        <is>
          <t>Your cap</t>
        </is>
      </c>
      <c r="C4" s="3" t="inlineStr">
        <is>
          <t>Invited or in</t>
        </is>
      </c>
      <c r="D4" s="3" t="inlineStr">
        <is>
          <t>In</t>
        </is>
      </c>
      <c r="E4" s="3" t="inlineStr">
        <is>
          <t>Spots left</t>
        </is>
      </c>
      <c r="F4" s="3" t="inlineStr">
        <is>
          <t>Share of cap used</t>
        </is>
      </c>
    </row>
    <row r="5">
      <c r="A5" s="8" t="inlineStr">
        <is>
          <t>Cohort 1</t>
        </is>
      </c>
      <c r="B5" s="38" t="n"/>
      <c r="C5" s="33">
        <f>IF(TRIM(A5)="","",COUNTIFS('Sign-ups'!$AA$2:$AA$1001,A5,'Sign-ups'!$AB$2:$AB$1001,Lists!$C$3)+COUNTIFS('Sign-ups'!$AA$2:$AA$1001,A5,'Sign-ups'!$AB$2:$AB$1001,Lists!$C$4))</f>
        <v/>
      </c>
      <c r="D5" s="33">
        <f>IF(TRIM(A5)="","",COUNTIFS('Sign-ups'!$AA$2:$AA$1001,A5,'Sign-ups'!$AB$2:$AB$1001,Lists!$C$4))</f>
        <v/>
      </c>
      <c r="E5" s="33">
        <f>IF(OR(TRIM(A5)="",B5=""),"",B5-C5)</f>
        <v/>
      </c>
      <c r="F5" s="34">
        <f>IF(OR(TRIM(A5)="",B5=""),"",IF(B5=0,"",C5/B5))</f>
        <v/>
      </c>
    </row>
    <row r="6">
      <c r="A6" s="8" t="inlineStr">
        <is>
          <t>Cohort 2</t>
        </is>
      </c>
      <c r="B6" s="38" t="n"/>
      <c r="C6" s="33">
        <f>IF(TRIM(A6)="","",COUNTIFS('Sign-ups'!$AA$2:$AA$1001,A6,'Sign-ups'!$AB$2:$AB$1001,Lists!$C$3)+COUNTIFS('Sign-ups'!$AA$2:$AA$1001,A6,'Sign-ups'!$AB$2:$AB$1001,Lists!$C$4))</f>
        <v/>
      </c>
      <c r="D6" s="33">
        <f>IF(TRIM(A6)="","",COUNTIFS('Sign-ups'!$AA$2:$AA$1001,A6,'Sign-ups'!$AB$2:$AB$1001,Lists!$C$4))</f>
        <v/>
      </c>
      <c r="E6" s="33">
        <f>IF(OR(TRIM(A6)="",B6=""),"",B6-C6)</f>
        <v/>
      </c>
      <c r="F6" s="34">
        <f>IF(OR(TRIM(A6)="",B6=""),"",IF(B6=0,"",C6/B6))</f>
        <v/>
      </c>
    </row>
    <row r="7">
      <c r="A7" s="8" t="inlineStr">
        <is>
          <t>Cohort 3</t>
        </is>
      </c>
      <c r="B7" s="38" t="n"/>
      <c r="C7" s="33">
        <f>IF(TRIM(A7)="","",COUNTIFS('Sign-ups'!$AA$2:$AA$1001,A7,'Sign-ups'!$AB$2:$AB$1001,Lists!$C$3)+COUNTIFS('Sign-ups'!$AA$2:$AA$1001,A7,'Sign-ups'!$AB$2:$AB$1001,Lists!$C$4))</f>
        <v/>
      </c>
      <c r="D7" s="33">
        <f>IF(TRIM(A7)="","",COUNTIFS('Sign-ups'!$AA$2:$AA$1001,A7,'Sign-ups'!$AB$2:$AB$1001,Lists!$C$4))</f>
        <v/>
      </c>
      <c r="E7" s="33">
        <f>IF(OR(TRIM(A7)="",B7=""),"",B7-C7)</f>
        <v/>
      </c>
      <c r="F7" s="34">
        <f>IF(OR(TRIM(A7)="",B7=""),"",IF(B7=0,"",C7/B7))</f>
        <v/>
      </c>
    </row>
    <row r="8">
      <c r="A8" s="8" t="inlineStr">
        <is>
          <t>Cohort 4</t>
        </is>
      </c>
      <c r="B8" s="38" t="n"/>
      <c r="C8" s="33">
        <f>IF(TRIM(A8)="","",COUNTIFS('Sign-ups'!$AA$2:$AA$1001,A8,'Sign-ups'!$AB$2:$AB$1001,Lists!$C$3)+COUNTIFS('Sign-ups'!$AA$2:$AA$1001,A8,'Sign-ups'!$AB$2:$AB$1001,Lists!$C$4))</f>
        <v/>
      </c>
      <c r="D8" s="33">
        <f>IF(TRIM(A8)="","",COUNTIFS('Sign-ups'!$AA$2:$AA$1001,A8,'Sign-ups'!$AB$2:$AB$1001,Lists!$C$4))</f>
        <v/>
      </c>
      <c r="E8" s="33">
        <f>IF(OR(TRIM(A8)="",B8=""),"",B8-C8)</f>
        <v/>
      </c>
      <c r="F8" s="34">
        <f>IF(OR(TRIM(A8)="",B8=""),"",IF(B8=0,"",C8/B8))</f>
        <v/>
      </c>
    </row>
    <row r="9">
      <c r="A9" s="8" t="inlineStr">
        <is>
          <t>Cohort 5</t>
        </is>
      </c>
      <c r="B9" s="38" t="n"/>
      <c r="C9" s="33">
        <f>IF(TRIM(A9)="","",COUNTIFS('Sign-ups'!$AA$2:$AA$1001,A9,'Sign-ups'!$AB$2:$AB$1001,Lists!$C$3)+COUNTIFS('Sign-ups'!$AA$2:$AA$1001,A9,'Sign-ups'!$AB$2:$AB$1001,Lists!$C$4))</f>
        <v/>
      </c>
      <c r="D9" s="33">
        <f>IF(TRIM(A9)="","",COUNTIFS('Sign-ups'!$AA$2:$AA$1001,A9,'Sign-ups'!$AB$2:$AB$1001,Lists!$C$4))</f>
        <v/>
      </c>
      <c r="E9" s="33">
        <f>IF(OR(TRIM(A9)="",B9=""),"",B9-C9)</f>
        <v/>
      </c>
      <c r="F9" s="34">
        <f>IF(OR(TRIM(A9)="",B9=""),"",IF(B9=0,"",C9/B9))</f>
        <v/>
      </c>
    </row>
    <row r="10">
      <c r="A10" s="8" t="inlineStr">
        <is>
          <t>Cohort 6</t>
        </is>
      </c>
      <c r="B10" s="38" t="n"/>
      <c r="C10" s="33">
        <f>IF(TRIM(A10)="","",COUNTIFS('Sign-ups'!$AA$2:$AA$1001,A10,'Sign-ups'!$AB$2:$AB$1001,Lists!$C$3)+COUNTIFS('Sign-ups'!$AA$2:$AA$1001,A10,'Sign-ups'!$AB$2:$AB$1001,Lists!$C$4))</f>
        <v/>
      </c>
      <c r="D10" s="33">
        <f>IF(TRIM(A10)="","",COUNTIFS('Sign-ups'!$AA$2:$AA$1001,A10,'Sign-ups'!$AB$2:$AB$1001,Lists!$C$4))</f>
        <v/>
      </c>
      <c r="E10" s="33">
        <f>IF(OR(TRIM(A10)="",B10=""),"",B10-C10)</f>
        <v/>
      </c>
      <c r="F10" s="34">
        <f>IF(OR(TRIM(A10)="",B10=""),"",IF(B10=0,"",C10/B10))</f>
        <v/>
      </c>
    </row>
    <row r="11">
      <c r="A11" s="10" t="inlineStr">
        <is>
          <t>All cohorts</t>
        </is>
      </c>
      <c r="B11" s="36">
        <f>IF(COUNT(B5:B10)=0,"",SUM(B5:B10))</f>
        <v/>
      </c>
      <c r="C11" s="36">
        <f>SUM(C5:C10)</f>
        <v/>
      </c>
      <c r="D11" s="36">
        <f>SUM(D5:D10)</f>
        <v/>
      </c>
      <c r="E11" s="10" t="n"/>
      <c r="F11" s="10" t="n"/>
    </row>
    <row r="13">
      <c r="A13" s="7" t="inlineStr">
        <is>
          <t>Everyone on the list</t>
        </is>
      </c>
    </row>
    <row r="14">
      <c r="A14" s="39" t="inlineStr">
        <is>
          <t>Total sign-ups</t>
        </is>
      </c>
      <c r="B14" s="36">
        <f>SUM('Sign-ups'!$AH$2:$AH$1001)</f>
        <v/>
      </c>
    </row>
    <row r="15">
      <c r="A15" s="39" t="inlineStr">
        <is>
          <t>Invited or in (any cohort)</t>
        </is>
      </c>
      <c r="B15" s="36">
        <f>COUNTIF('Sign-ups'!$AB$2:$AB$1001,Lists!$C$3)+COUNTIF('Sign-ups'!$AB$2:$AB$1001,Lists!$C$4)</f>
        <v/>
      </c>
    </row>
    <row r="16">
      <c r="A16" s="39" t="inlineStr">
        <is>
          <t>Not a fit</t>
        </is>
      </c>
      <c r="B16" s="36">
        <f>COUNTIF('Sign-ups'!$AB$2:$AB$1001,Lists!$C$5)</f>
        <v/>
      </c>
    </row>
    <row r="17">
      <c r="A17" s="39" t="inlineStr">
        <is>
          <t>Still waiting</t>
        </is>
      </c>
      <c r="B17" s="36">
        <f>B14-B15-B16</f>
        <v/>
      </c>
    </row>
    <row r="19">
      <c r="A19" s="14" t="inlineStr">
        <is>
          <t>Still waiting counts anyone whose Status is empty or Waiting. A cohort is over its cap when Spots left goes below zero.</t>
        </is>
      </c>
    </row>
  </sheetData>
  <pageMargins left="0.75" right="0.75" top="1" bottom="1" header="0.5" footer="0.5"/>
  <legacyDrawing xmlns:r="http://schemas.openxmlformats.org/officeDocument/2006/relationships" r:id="anysvml"/>
</worksheet>
</file>

<file path=xl/worksheets/sheet6.xml><?xml version="1.0" encoding="utf-8"?>
<worksheet xmlns="http://schemas.openxmlformats.org/spreadsheetml/2006/main">
  <sheetPr>
    <tabColor rgb="008F8499"/>
    <outlinePr summaryBelow="1" summaryRight="1"/>
    <pageSetUpPr/>
  </sheetPr>
  <dimension ref="A1:J11"/>
  <sheetViews>
    <sheetView workbookViewId="0">
      <pane ySplit="1" topLeftCell="A2" activePane="bottomLeft" state="frozen"/>
      <selection pane="bottomLeft" activeCell="A1" sqref="A1"/>
    </sheetView>
  </sheetViews>
  <sheetFormatPr baseColWidth="8" defaultRowHeight="15"/>
  <cols>
    <col width="32" customWidth="1" min="1" max="1"/>
    <col width="3" customWidth="1" min="2" max="2"/>
    <col width="14" customWidth="1" min="3" max="3"/>
    <col width="3" customWidth="1" min="4" max="4"/>
    <col width="3" customWidth="1" min="5" max="5"/>
    <col width="3" customWidth="1" min="6" max="6"/>
    <col width="3" customWidth="1" min="7" max="7"/>
    <col width="3" customWidth="1" min="8" max="8"/>
    <col width="32" customWidth="1" min="9" max="9"/>
    <col width="46" customWidth="1" min="10" max="10"/>
  </cols>
  <sheetData>
    <row r="1" ht="32" customHeight="1">
      <c r="A1" s="3" t="inlineStr">
        <is>
          <t>Answers to count as a source (edit me)</t>
        </is>
      </c>
      <c r="C1" s="3" t="inlineStr">
        <is>
          <t>Status</t>
        </is>
      </c>
      <c r="I1" s="3" t="inlineStr">
        <is>
          <t>Column names to look for</t>
        </is>
      </c>
      <c r="J1" s="3" t="inlineStr">
        <is>
          <t>Header in your export (edit if you renamed a question)</t>
        </is>
      </c>
    </row>
    <row r="2">
      <c r="A2" s="23" t="inlineStr">
        <is>
          <t>Hacker News</t>
        </is>
      </c>
      <c r="C2" s="39" t="inlineStr">
        <is>
          <t>Waiting</t>
        </is>
      </c>
      <c r="I2" s="39" t="inlineStr">
        <is>
          <t>Response ID</t>
        </is>
      </c>
      <c r="J2" s="23" t="inlineStr">
        <is>
          <t>Response ID</t>
        </is>
      </c>
    </row>
    <row r="3">
      <c r="A3" s="23" t="inlineStr">
        <is>
          <t>Reddit</t>
        </is>
      </c>
      <c r="C3" s="39" t="inlineStr">
        <is>
          <t>Invited</t>
        </is>
      </c>
      <c r="I3" s="39" t="inlineStr">
        <is>
          <t>Submitted at</t>
        </is>
      </c>
      <c r="J3" s="23" t="inlineStr">
        <is>
          <t>Submitted at</t>
        </is>
      </c>
    </row>
    <row r="4">
      <c r="A4" s="23" t="inlineStr">
        <is>
          <t>Product Hunt</t>
        </is>
      </c>
      <c r="C4" s="39" t="inlineStr">
        <is>
          <t>In</t>
        </is>
      </c>
      <c r="I4" s="39" t="inlineStr">
        <is>
          <t>Source tag</t>
        </is>
      </c>
      <c r="J4" s="23" t="inlineStr">
        <is>
          <t>utm_source</t>
        </is>
      </c>
    </row>
    <row r="5">
      <c r="A5" s="23" t="inlineStr">
        <is>
          <t>X or LinkedIn</t>
        </is>
      </c>
      <c r="C5" s="39" t="inlineStr">
        <is>
          <t>Not a fit</t>
        </is>
      </c>
      <c r="I5" s="39" t="inlineStr">
        <is>
          <t>How they heard</t>
        </is>
      </c>
      <c r="J5" s="23" t="inlineStr">
        <is>
          <t>How did you hear about us?</t>
        </is>
      </c>
    </row>
    <row r="6">
      <c r="A6" s="23" t="inlineStr">
        <is>
          <t>A friend or colleague</t>
        </is>
      </c>
      <c r="I6" s="39" t="inlineStr">
        <is>
          <t>How soon</t>
        </is>
      </c>
      <c r="J6" s="23" t="inlineStr">
        <is>
          <t>How soon would you start?</t>
        </is>
      </c>
    </row>
    <row r="7">
      <c r="A7" s="23" t="inlineStr">
        <is>
          <t>A newsletter or podcast</t>
        </is>
      </c>
      <c r="C7" s="14" t="inlineStr">
        <is>
          <t>Statuses are used by formulas. Keep these four words.</t>
        </is>
      </c>
      <c r="I7" s="39" t="inlineStr">
        <is>
          <t>Answer that counts as right away</t>
        </is>
      </c>
      <c r="J7" s="23" t="inlineStr">
        <is>
          <t>Right away</t>
        </is>
      </c>
    </row>
    <row r="8">
      <c r="A8" s="23" t="inlineStr">
        <is>
          <t>Search</t>
        </is>
      </c>
    </row>
    <row r="9">
      <c r="A9" s="23" t="inlineStr">
        <is>
          <t>Something else</t>
        </is>
      </c>
      <c r="I9" s="14" t="inlineStr">
        <is>
          <t>The sheet finds columns by these names, so column order does not matter.</t>
        </is>
      </c>
    </row>
    <row r="10">
      <c r="A10" s="23" t="n"/>
    </row>
    <row r="11">
      <c r="A11" s="23"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2026-10-26T22:16:40Z</dcterms:created>
  <dcterms:modified xmlns:dcterms="http://purl.org/dc/terms/" xmlns:xsi="http://www.w3.org/2001/XMLSchema-instance" xsi:type="dcterms:W3CDTF">2026-10-26T22:16:43Z</dcterms:modified>
</cp:coreProperties>
</file>