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pplicants" sheetId="2" state="visible" r:id="rId2"/>
    <sheet xmlns:r="http://schemas.openxmlformats.org/officeDocument/2006/relationships" name="Pipeline" sheetId="3" state="visible" r:id="rId3"/>
    <sheet xmlns:r="http://schemas.openxmlformats.org/officeDocument/2006/relationships" name="Links" sheetId="4" state="visible" r:id="rId4"/>
    <sheet xmlns:r="http://schemas.openxmlformats.org/officeDocument/2006/relationships" name="Replies" sheetId="5" state="visible" r:id="rId5"/>
    <sheet xmlns:r="http://schemas.openxmlformats.org/officeDocument/2006/relationships" name="Lis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color rgb="005E5468"/>
      <sz val="10"/>
    </font>
    <font>
      <name val="Arial"/>
      <b val="1"/>
      <color rgb="00231A2E"/>
      <sz val="16"/>
    </font>
  </fonts>
  <fills count="9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D9D3E0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5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  <border>
      <left/>
      <right/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 style="thin">
        <color rgb="00C9C1D3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3" fillId="8" borderId="1" applyAlignment="1" pivotButton="0" quotePrefix="0" xfId="0">
      <alignment vertical="center" wrapText="1"/>
    </xf>
    <xf numFmtId="0" fontId="9" fillId="0" borderId="0" pivotButton="0" quotePrefix="0" xfId="0"/>
    <xf numFmtId="0" fontId="0" fillId="6" borderId="0" pivotButton="0" quotePrefix="0" xfId="0"/>
    <xf numFmtId="0" fontId="9" fillId="3" borderId="1" pivotButton="0" quotePrefix="0" xfId="0"/>
    <xf numFmtId="164" fontId="9" fillId="3" borderId="1" pivotButton="0" quotePrefix="0" xfId="0"/>
    <xf numFmtId="0" fontId="10" fillId="4" borderId="1" pivotButton="0" quotePrefix="0" xfId="0"/>
    <xf numFmtId="164" fontId="10" fillId="4" borderId="1" pivotButton="0" quotePrefix="0" xfId="0"/>
    <xf numFmtId="0" fontId="6" fillId="3" borderId="1" pivotButton="0" quotePrefix="0" xfId="0"/>
    <xf numFmtId="164" fontId="6" fillId="3" borderId="1" pivotButton="0" quotePrefix="0" xfId="0"/>
    <xf numFmtId="0" fontId="11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6" fillId="4" borderId="1" pivotButton="0" quotePrefix="0" xfId="0"/>
    <xf numFmtId="0" fontId="6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0" borderId="1" pivotButton="0" quotePrefix="0" xfId="0"/>
    <xf numFmtId="0" fontId="5" fillId="0" borderId="0" pivotButton="0" quotePrefix="0" xfId="0"/>
    <xf numFmtId="0" fontId="5" fillId="0" borderId="1" pivotButton="0" quotePrefix="0" xfId="0"/>
    <xf numFmtId="0" fontId="6" fillId="3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11 are EXAMPLE data: clear A2 to AE11 first. Synced Google Sheet? Clear A1 to Y501 and type =ARRAYFORMULA(Responses!A1:Y501) in A1.</t>
      </text>
    </comment>
    <comment ref="AA1" authorId="0" shapeId="0">
      <text>
        <t>Yellow columns are yours. Pick a Stage and answer the three must-haves.</t>
      </text>
    </comment>
    <comment ref="AB1" authorId="0" shapeId="0">
      <text>
        <t>Rename the three must-haves on the Lists tab. Pick Yes or No for each applicant.</t>
      </text>
    </comment>
    <comment ref="AE1" authorId="0" shapeId="0">
      <text>
        <t>Type the date you wrote back, like 2026-10-05. Pipeline counts rows with no date as waiting.</t>
      </text>
    </comment>
    <comment ref="AG1" authorId="0" shapeId="0">
      <text>
        <t>Grey columns are worked out for you. Please do not type here. Score = how many must-haves are Yes.</t>
      </text>
    </comment>
    <comment ref="AL1" authorId="0" shapeId="0">
      <text>
        <t>Submitted date plus the number of days you type on the Lists tab. Empty until you set your own number. It is a reminder only: nothing is deleted for you.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B4" authorId="0" shapeId="0">
      <text>
        <t>Paste your published form link, like https://forms.example.com/f/jobs. Leave it empty to see no links.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B4" authorId="0" shapeId="0">
      <text>
        <t>Optional. Fills in their first name and role.</t>
      </text>
    </comment>
    <comment ref="B7" authorId="0" shapeId="0">
      <text>
        <t>For example: Please pick a time for a 30 minute call using the link below.</t>
      </text>
    </comment>
  </commentList>
</comments>
</file>

<file path=xl/comments/comment4.xml><?xml version="1.0" encoding="utf-8"?>
<comments xmlns="http://schemas.openxmlformats.org/spreadsheetml/2006/main">
  <authors>
    <author>HornetForms</author>
  </authors>
  <commentList>
    <comment ref="O2" authorId="0" shapeId="0">
      <text>
        <t>Type your own number of days. It is empty on purpose: pick what fits your own rules and policy. Delete after on Applicants stays empty until you do. It is a reminder, nothing is deleted for you.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Applicant screening sheet</t>
        </is>
      </c>
    </row>
    <row r="3">
      <c r="B3" s="2" t="inlineStr">
        <is>
          <t>Track every applicant from new to hired in one place.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Get your applications out of HornetForms</t>
        </is>
      </c>
      <c r="D6" s="6" t="inlineStr">
        <is>
          <t>Download the CSV from your form's Responses page. Already sending responses to a Google Sheet? Open that Sheet and use File, Import, Upload this file, then pick "Insert new sheet(s)".</t>
        </is>
      </c>
    </row>
    <row r="7" ht="44" customHeight="1">
      <c r="B7" s="4" t="n">
        <v>2</v>
      </c>
      <c r="C7" s="5" t="inlineStr">
        <is>
          <t>Put them on the Applicants tab</t>
        </is>
      </c>
      <c r="D7" s="6" t="inlineStr">
        <is>
          <t>First clear the example: select A2 to AE11 on Applicants and press Delete. Then click A1 and paste your CSV, headers included. Using the Google Sheet? Clear A1 to Y501 and type =ARRAYFORMULA(Responses!A1:Y501) in A1.</t>
        </is>
      </c>
    </row>
    <row r="8" ht="44" customHeight="1">
      <c r="B8" s="4" t="n">
        <v>3</v>
      </c>
      <c r="C8" s="5" t="inlineStr">
        <is>
          <t>Name your three must-haves</t>
        </is>
      </c>
      <c r="D8" s="6" t="inlineStr">
        <is>
          <t>On the Lists tab, type the three things every applicant must meet (for example "Can start by March"). Keep them job related. Their names show up as column titles on Applicants.</t>
        </is>
      </c>
    </row>
    <row r="9" ht="44" customHeight="1">
      <c r="B9" s="4" t="n">
        <v>4</v>
      </c>
      <c r="C9" s="5" t="inlineStr">
        <is>
          <t>Screen each applicant</t>
        </is>
      </c>
      <c r="D9" s="6" t="inlineStr">
        <is>
          <t>In the yellow columns, pick a Stage, answer Yes or No for each must-have, and type the date you replied. Score counts the Yeses. An empty Stage counts as New.</t>
        </is>
      </c>
    </row>
    <row r="10" ht="44" customHeight="1">
      <c r="B10" s="4" t="n">
        <v>5</v>
      </c>
      <c r="C10" s="5" t="inlineStr">
        <is>
          <t>Watch the Pipeline tab</t>
        </is>
      </c>
      <c r="D10" s="6" t="inlineStr">
        <is>
          <t>It counts people by stage, role and source, and shows who is still waiting for a first reply.</t>
        </is>
      </c>
    </row>
    <row r="11" ht="44" customHeight="1">
      <c r="B11" s="4" t="n">
        <v>6</v>
      </c>
      <c r="C11" s="5" t="inlineStr">
        <is>
          <t>Share job links and send replies</t>
        </is>
      </c>
      <c r="D11" s="6" t="inlineStr">
        <is>
          <t>Links builds a tagged link per job board and role. Replies has three short emails to copy and edit.</t>
        </is>
      </c>
    </row>
    <row r="13">
      <c r="B13" s="7" t="inlineStr">
        <is>
          <t>Colour key</t>
        </is>
      </c>
    </row>
    <row r="14">
      <c r="C14" s="8" t="inlineStr">
        <is>
          <t>Yellow</t>
        </is>
      </c>
      <c r="D14" s="9" t="inlineStr">
        <is>
          <t>You type or pick here.</t>
        </is>
      </c>
    </row>
    <row r="15">
      <c r="C15" s="10" t="inlineStr">
        <is>
          <t>Grey</t>
        </is>
      </c>
      <c r="D15" s="9" t="inlineStr">
        <is>
          <t>Worked out for you. Please do not type here.</t>
        </is>
      </c>
    </row>
    <row r="16">
      <c r="C16" s="11" t="inlineStr">
        <is>
          <t>Dark</t>
        </is>
      </c>
      <c r="D16" s="9" t="inlineStr">
        <is>
          <t>Column names. Keep the Applicants headers as they come from HornetForms.</t>
        </is>
      </c>
    </row>
    <row r="18">
      <c r="B18" s="7" t="inlineStr">
        <is>
          <t>Good to know</t>
        </is>
      </c>
    </row>
    <row r="19" ht="30" customHeight="1">
      <c r="C19" s="12" t="inlineStr">
        <is>
          <t>The sheet finds columns by their header names, so it still works if your columns are in another order. Renamed a question? Update its name on the Lists tab.</t>
        </is>
      </c>
    </row>
    <row r="20" ht="30" customHeight="1">
      <c r="C20" s="12" t="inlineStr">
        <is>
          <t>Source comes from the hidden "source" field. If it is empty, the sheet uses the answer to "How did you hear about this job?".</t>
        </is>
      </c>
    </row>
    <row r="21" ht="30" customHeight="1">
      <c r="C21" s="12" t="inlineStr">
        <is>
          <t>Delete after = Submitted date + the number of days you type on the Lists tab. It stays empty until you set your own number. It is a reminder for you, nothing is deleted automatically. Check your own rules for how long to keep applications.</t>
        </is>
      </c>
    </row>
    <row r="22" ht="30" customHeight="1">
      <c r="C22" s="12" t="inlineStr">
        <is>
          <t>This sheet has no date of birth, photo or health columns. Please do not add them.</t>
        </is>
      </c>
    </row>
    <row r="23" ht="30" customHeight="1">
      <c r="C23" s="12" t="inlineStr">
        <is>
          <t>There is room for 500 applicants and 25 export columns.</t>
        </is>
      </c>
    </row>
    <row r="24" ht="30" customHeight="1">
      <c r="C24" s="12" t="inlineStr">
        <is>
          <t>Using the Google Sheet link? New responses land at the bottom, so your yellow entries stay lined up. Do not sort or delete rows on the Responses tab.</t>
        </is>
      </c>
    </row>
    <row r="26">
      <c r="B26" s="7" t="inlineStr">
        <is>
          <t>Example data</t>
        </is>
      </c>
    </row>
    <row r="27" ht="30" customHeight="1">
      <c r="C27" s="13" t="inlineStr">
        <is>
          <t>Rows 2 to 11 on Applicants are EXAMPLE data (Response IDs start with EXAMPLE, names are made up) so you can see the Pipeline tab work. Clear them before you add your own.</t>
        </is>
      </c>
    </row>
    <row r="29">
      <c r="C29" s="14" t="inlineStr">
        <is>
          <t>Made by HornetForms, hornetforms.com</t>
        </is>
      </c>
    </row>
  </sheetData>
  <mergeCells count="7">
    <mergeCell ref="C20:D20"/>
    <mergeCell ref="C21:D21"/>
    <mergeCell ref="C24:D24"/>
    <mergeCell ref="C27:D27"/>
    <mergeCell ref="C19:D19"/>
    <mergeCell ref="C22:D22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AM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2" customWidth="1" min="26" max="26"/>
    <col width="20" customWidth="1" min="27" max="27"/>
    <col width="14" customWidth="1" min="28" max="28"/>
    <col width="14" customWidth="1" min="29" max="29"/>
    <col width="14" customWidth="1" min="30" max="30"/>
    <col width="14" customWidth="1" min="31" max="31"/>
    <col width="2" customWidth="1" min="32" max="32"/>
    <col width="11" customWidth="1" min="33" max="33"/>
    <col width="20" customWidth="1" min="34" max="34"/>
    <col width="24" customWidth="1" min="35" max="35"/>
    <col width="22" customWidth="1" min="36" max="36"/>
    <col width="14" customWidth="1" min="37" max="37"/>
    <col width="14" customWidth="1" min="38" max="38"/>
    <col width="18" customWidth="1" min="39" max="39"/>
  </cols>
  <sheetData>
    <row r="1" ht="62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Full name</t>
        </is>
      </c>
      <c r="E1" s="3" t="inlineStr">
        <is>
          <t>Email</t>
        </is>
      </c>
      <c r="F1" s="3" t="inlineStr">
        <is>
          <t>Phone</t>
        </is>
      </c>
      <c r="G1" s="3" t="inlineStr">
        <is>
          <t>Where are you based?</t>
        </is>
      </c>
      <c r="H1" s="3" t="inlineStr">
        <is>
          <t>LinkedIn or portfolio</t>
        </is>
      </c>
      <c r="I1" s="3" t="inlineStr">
        <is>
          <t>Which role are you applying for?</t>
        </is>
      </c>
      <c r="J1" s="3" t="inlineStr">
        <is>
          <t>Which role?</t>
        </is>
      </c>
      <c r="K1" s="3" t="inlineStr">
        <is>
          <t>Do you have the right to work in the country where this job is based?</t>
        </is>
      </c>
      <c r="L1" s="3" t="inlineStr">
        <is>
          <t>Earliest start date</t>
        </is>
      </c>
      <c r="M1" s="3" t="inlineStr">
        <is>
          <t>CV or resume</t>
        </is>
      </c>
      <c r="N1" s="3" t="inlineStr">
        <is>
          <t>Cover letter or work samples</t>
        </is>
      </c>
      <c r="O1" s="3" t="inlineStr">
        <is>
          <t>Why does this role interest you?</t>
        </is>
      </c>
      <c r="P1" s="3" t="inlineStr">
        <is>
          <t>What's something your CV doesn't show?</t>
        </is>
      </c>
      <c r="Q1" s="3" t="inlineStr">
        <is>
          <t>How did you hear about this job?</t>
        </is>
      </c>
      <c r="R1" s="3" t="inlineStr">
        <is>
          <t>Who referred you?</t>
        </is>
      </c>
      <c r="S1" s="3" t="inlineStr">
        <is>
          <t>Is there anything we can do to make the interview process easier for you?</t>
        </is>
      </c>
      <c r="T1" s="3" t="inlineStr">
        <is>
          <t>Before you send</t>
        </is>
      </c>
      <c r="U1" s="3" t="inlineStr">
        <is>
          <t>source</t>
        </is>
      </c>
      <c r="V1" s="3" t="inlineStr">
        <is>
          <t>Form version</t>
        </is>
      </c>
      <c r="W1" s="3" t="n"/>
      <c r="X1" s="3" t="n"/>
      <c r="Y1" s="3" t="n"/>
      <c r="Z1" s="15" t="n"/>
      <c r="AA1" s="16" t="inlineStr">
        <is>
          <t>Stage</t>
        </is>
      </c>
      <c r="AB1" s="16">
        <f>Lists!$O$4</f>
        <v/>
      </c>
      <c r="AC1" s="16">
        <f>Lists!$O$5</f>
        <v/>
      </c>
      <c r="AD1" s="16">
        <f>Lists!$O$6</f>
        <v/>
      </c>
      <c r="AE1" s="16" t="inlineStr">
        <is>
          <t>Reply sent (date)</t>
        </is>
      </c>
      <c r="AF1" s="15" t="n"/>
      <c r="AG1" s="17" t="inlineStr">
        <is>
          <t>Score (worked out)</t>
        </is>
      </c>
      <c r="AH1" s="17" t="inlineStr">
        <is>
          <t>Name (worked out)</t>
        </is>
      </c>
      <c r="AI1" s="17" t="inlineStr">
        <is>
          <t>Role (worked out)</t>
        </is>
      </c>
      <c r="AJ1" s="17" t="inlineStr">
        <is>
          <t>Source (worked out)</t>
        </is>
      </c>
      <c r="AK1" s="17" t="inlineStr">
        <is>
          <t>Submitted on (worked out)</t>
        </is>
      </c>
      <c r="AL1" s="17" t="inlineStr">
        <is>
          <t>Delete after (worked out)</t>
        </is>
      </c>
      <c r="AM1" s="17" t="inlineStr">
        <is>
          <t>Stage used (worked out)</t>
        </is>
      </c>
    </row>
    <row r="2">
      <c r="A2" s="18" t="inlineStr">
        <is>
          <t>EXAMPLE-01 (delete me)</t>
        </is>
      </c>
      <c r="B2" s="18" t="inlineStr">
        <is>
          <t>2026-10-01T09:10:00.000Z</t>
        </is>
      </c>
      <c r="C2" s="18" t="inlineStr">
        <is>
          <t>2026-10-01T09:02:00.000Z</t>
        </is>
      </c>
      <c r="D2" s="18" t="inlineStr">
        <is>
          <t>Ada Example</t>
        </is>
      </c>
      <c r="E2" s="18" t="inlineStr">
        <is>
          <t>ada@example.com</t>
        </is>
      </c>
      <c r="F2" s="18" t="inlineStr"/>
      <c r="G2" s="18" t="inlineStr">
        <is>
          <t>Example city, Example country</t>
        </is>
      </c>
      <c r="H2" s="18" t="inlineStr"/>
      <c r="I2" s="18" t="inlineStr">
        <is>
          <t>Software engineer</t>
        </is>
      </c>
      <c r="J2" s="18" t="inlineStr"/>
      <c r="K2" s="18" t="inlineStr">
        <is>
          <t>Yes</t>
        </is>
      </c>
      <c r="L2" s="18" t="inlineStr">
        <is>
          <t>2026-11-15</t>
        </is>
      </c>
      <c r="M2" s="18" t="inlineStr">
        <is>
          <t>cv.pdf</t>
        </is>
      </c>
      <c r="N2" s="18" t="inlineStr"/>
      <c r="O2" s="18" t="inlineStr">
        <is>
          <t>Example answer: I like the product.</t>
        </is>
      </c>
      <c r="P2" s="18" t="inlineStr"/>
      <c r="Q2" s="18" t="inlineStr">
        <is>
          <t>LinkedIn</t>
        </is>
      </c>
      <c r="R2" s="18" t="inlineStr"/>
      <c r="S2" s="18" t="inlineStr"/>
      <c r="T2" s="18" t="inlineStr">
        <is>
          <t>The information I've given is accurate</t>
        </is>
      </c>
      <c r="U2" s="18" t="inlineStr">
        <is>
          <t>linkedin</t>
        </is>
      </c>
      <c r="V2" s="18" t="n">
        <v>1</v>
      </c>
      <c r="Z2" s="19" t="n"/>
      <c r="AA2" s="20" t="n"/>
      <c r="AB2" s="20" t="inlineStr">
        <is>
          <t>Yes</t>
        </is>
      </c>
      <c r="AC2" s="20" t="inlineStr">
        <is>
          <t>Yes</t>
        </is>
      </c>
      <c r="AD2" s="20" t="inlineStr">
        <is>
          <t>Yes</t>
        </is>
      </c>
      <c r="AE2" s="21" t="n"/>
      <c r="AF2" s="19" t="n"/>
      <c r="AG2" s="22">
        <f>IF(IFERROR(TRIM(INDEX($A2:$Y2,MATCH(Lists!$L$2,$A$1:$Y$1,0))&amp;""),"")="","",IF(COUNTA(AB2:AD2)=0,"",COUNTIF(AB2:AD2,"Yes")))</f>
        <v/>
      </c>
      <c r="AH2" s="22">
        <f>IFERROR(TRIM(INDEX($A2:$Y2,MATCH(Lists!$L$3,$A$1:$Y$1,0))&amp;""),"")</f>
        <v/>
      </c>
      <c r="AI2" s="22">
        <f>IFERROR(TRIM(INDEX($A2:$Y2,MATCH(Lists!$L$4,$A$1:$Y$1,0))&amp;""),"")</f>
        <v/>
      </c>
      <c r="AJ2" s="22">
        <f>IF(IFERROR(TRIM(INDEX($A2:$Y2,MATCH(Lists!$L$2,$A$1:$Y$1,0))&amp;""),"")="","",IF(IFERROR(TRIM(INDEX($A2:$Y2,MATCH(Lists!$L$5,$A$1:$Y$1,0))&amp;""),"")&lt;&gt;"",IFERROR(TRIM(INDEX($A2:$Y2,MATCH(Lists!$L$5,$A$1:$Y$1,0))&amp;""),""),IF(IFERROR(TRIM(INDEX($A2:$Y2,MATCH(Lists!$L$6,$A$1:$Y$1,0))&amp;""),"")&lt;&gt;"",IFERROR(TRIM(INDEX($A2:$Y2,MATCH(Lists!$L$6,$A$1:$Y$1,0))&amp;""),""),"(no source)")))</f>
        <v/>
      </c>
      <c r="AK2" s="23">
        <f>IFERROR(IF(ISNUMBER(INDEX($A2:$Y2,MATCH(Lists!$L$7,$A$1:$Y$1,0))),INT(INDEX($A2:$Y2,MATCH(Lists!$L$7,$A$1:$Y$1,0))),DATE(VALUE(LEFT(IFERROR(TRIM(INDEX($A2:$Y2,MATCH(Lists!$L$7,$A$1:$Y$1,0))&amp;""),""),4)),VALUE(MID(IFERROR(TRIM(INDEX($A2:$Y2,MATCH(Lists!$L$7,$A$1:$Y$1,0))&amp;""),""),6,2)),VALUE(MID(IFERROR(TRIM(INDEX($A2:$Y2,MATCH(Lists!$L$7,$A$1:$Y$1,0))&amp;""),""),9,2)))),"")</f>
        <v/>
      </c>
      <c r="AL2" s="23">
        <f>IF(OR(AK2="",Lists!$O$2=""),"",AK2+Lists!$O$2)</f>
        <v/>
      </c>
      <c r="AM2" s="22">
        <f>IF(IFERROR(TRIM(INDEX($A2:$Y2,MATCH(Lists!$L$2,$A$1:$Y$1,0))&amp;""),"")="","",IF(AA2="","New",AA2))</f>
        <v/>
      </c>
    </row>
    <row r="3">
      <c r="A3" s="18" t="inlineStr">
        <is>
          <t>EXAMPLE-02 (delete me)</t>
        </is>
      </c>
      <c r="B3" s="18" t="inlineStr">
        <is>
          <t>2026-10-02T09:11:00.000Z</t>
        </is>
      </c>
      <c r="C3" s="18" t="inlineStr">
        <is>
          <t>2026-10-02T09:03:00.000Z</t>
        </is>
      </c>
      <c r="D3" s="18" t="inlineStr">
        <is>
          <t>Ben Example</t>
        </is>
      </c>
      <c r="E3" s="18" t="inlineStr">
        <is>
          <t>ben@example.com</t>
        </is>
      </c>
      <c r="F3" s="18" t="inlineStr">
        <is>
          <t>+1 555 0100</t>
        </is>
      </c>
      <c r="G3" s="18" t="inlineStr">
        <is>
          <t>Example city, Example country</t>
        </is>
      </c>
      <c r="H3" s="18" t="inlineStr"/>
      <c r="I3" s="18" t="inlineStr">
        <is>
          <t>Software engineer</t>
        </is>
      </c>
      <c r="J3" s="18" t="inlineStr"/>
      <c r="K3" s="18" t="inlineStr">
        <is>
          <t>Yes</t>
        </is>
      </c>
      <c r="L3" s="18" t="inlineStr">
        <is>
          <t>2026-11-15</t>
        </is>
      </c>
      <c r="M3" s="18" t="inlineStr">
        <is>
          <t>cv.pdf</t>
        </is>
      </c>
      <c r="N3" s="18" t="inlineStr"/>
      <c r="O3" s="18" t="inlineStr">
        <is>
          <t>Example answer: I like the product.</t>
        </is>
      </c>
      <c r="P3" s="18" t="inlineStr"/>
      <c r="Q3" s="18" t="inlineStr">
        <is>
          <t>LinkedIn</t>
        </is>
      </c>
      <c r="R3" s="18" t="inlineStr"/>
      <c r="S3" s="18" t="inlineStr"/>
      <c r="T3" s="18" t="inlineStr">
        <is>
          <t>The information I've given is accurate</t>
        </is>
      </c>
      <c r="U3" s="18" t="inlineStr">
        <is>
          <t>linkedin</t>
        </is>
      </c>
      <c r="V3" s="18" t="n">
        <v>1</v>
      </c>
      <c r="Z3" s="19" t="n"/>
      <c r="AA3" s="20" t="inlineStr">
        <is>
          <t>Screened</t>
        </is>
      </c>
      <c r="AB3" s="20" t="inlineStr">
        <is>
          <t>Yes</t>
        </is>
      </c>
      <c r="AC3" s="20" t="inlineStr">
        <is>
          <t>Yes</t>
        </is>
      </c>
      <c r="AD3" s="20" t="inlineStr">
        <is>
          <t>No</t>
        </is>
      </c>
      <c r="AE3" s="21" t="inlineStr">
        <is>
          <t>2026-10-05</t>
        </is>
      </c>
      <c r="AF3" s="19" t="n"/>
      <c r="AG3" s="22">
        <f>IF(IFERROR(TRIM(INDEX($A3:$Y3,MATCH(Lists!$L$2,$A$1:$Y$1,0))&amp;""),"")="","",IF(COUNTA(AB3:AD3)=0,"",COUNTIF(AB3:AD3,"Yes")))</f>
        <v/>
      </c>
      <c r="AH3" s="22">
        <f>IFERROR(TRIM(INDEX($A3:$Y3,MATCH(Lists!$L$3,$A$1:$Y$1,0))&amp;""),"")</f>
        <v/>
      </c>
      <c r="AI3" s="22">
        <f>IFERROR(TRIM(INDEX($A3:$Y3,MATCH(Lists!$L$4,$A$1:$Y$1,0))&amp;""),"")</f>
        <v/>
      </c>
      <c r="AJ3" s="22">
        <f>IF(IFERROR(TRIM(INDEX($A3:$Y3,MATCH(Lists!$L$2,$A$1:$Y$1,0))&amp;""),"")="","",IF(IFERROR(TRIM(INDEX($A3:$Y3,MATCH(Lists!$L$5,$A$1:$Y$1,0))&amp;""),"")&lt;&gt;"",IFERROR(TRIM(INDEX($A3:$Y3,MATCH(Lists!$L$5,$A$1:$Y$1,0))&amp;""),""),IF(IFERROR(TRIM(INDEX($A3:$Y3,MATCH(Lists!$L$6,$A$1:$Y$1,0))&amp;""),"")&lt;&gt;"",IFERROR(TRIM(INDEX($A3:$Y3,MATCH(Lists!$L$6,$A$1:$Y$1,0))&amp;""),""),"(no source)")))</f>
        <v/>
      </c>
      <c r="AK3" s="23">
        <f>IFERROR(IF(ISNUMBER(INDEX($A3:$Y3,MATCH(Lists!$L$7,$A$1:$Y$1,0))),INT(INDEX($A3:$Y3,MATCH(Lists!$L$7,$A$1:$Y$1,0))),DATE(VALUE(LEFT(IFERROR(TRIM(INDEX($A3:$Y3,MATCH(Lists!$L$7,$A$1:$Y$1,0))&amp;""),""),4)),VALUE(MID(IFERROR(TRIM(INDEX($A3:$Y3,MATCH(Lists!$L$7,$A$1:$Y$1,0))&amp;""),""),6,2)),VALUE(MID(IFERROR(TRIM(INDEX($A3:$Y3,MATCH(Lists!$L$7,$A$1:$Y$1,0))&amp;""),""),9,2)))),"")</f>
        <v/>
      </c>
      <c r="AL3" s="23">
        <f>IF(OR(AK3="",Lists!$O$2=""),"",AK3+Lists!$O$2)</f>
        <v/>
      </c>
      <c r="AM3" s="22">
        <f>IF(IFERROR(TRIM(INDEX($A3:$Y3,MATCH(Lists!$L$2,$A$1:$Y$1,0))&amp;""),"")="","",IF(AA3="","New",AA3))</f>
        <v/>
      </c>
    </row>
    <row r="4">
      <c r="A4" s="18" t="inlineStr">
        <is>
          <t>EXAMPLE-03 (delete me)</t>
        </is>
      </c>
      <c r="B4" s="18" t="inlineStr">
        <is>
          <t>2026-10-03T09:12:00.000Z</t>
        </is>
      </c>
      <c r="C4" s="18" t="inlineStr">
        <is>
          <t>2026-10-03T09:04:00.000Z</t>
        </is>
      </c>
      <c r="D4" s="18" t="inlineStr">
        <is>
          <t>Cleo Example</t>
        </is>
      </c>
      <c r="E4" s="18" t="inlineStr">
        <is>
          <t>cleo@example.com</t>
        </is>
      </c>
      <c r="F4" s="18" t="inlineStr"/>
      <c r="G4" s="18" t="inlineStr">
        <is>
          <t>Example city, Example country</t>
        </is>
      </c>
      <c r="H4" s="18" t="inlineStr"/>
      <c r="I4" s="18" t="inlineStr">
        <is>
          <t>Software engineer</t>
        </is>
      </c>
      <c r="J4" s="18" t="inlineStr"/>
      <c r="K4" s="18" t="inlineStr">
        <is>
          <t>Yes</t>
        </is>
      </c>
      <c r="L4" s="18" t="inlineStr">
        <is>
          <t>2026-11-15</t>
        </is>
      </c>
      <c r="M4" s="18" t="inlineStr">
        <is>
          <t>cv.pdf</t>
        </is>
      </c>
      <c r="N4" s="18" t="inlineStr"/>
      <c r="O4" s="18" t="inlineStr">
        <is>
          <t>Example answer: I like the product.</t>
        </is>
      </c>
      <c r="P4" s="18" t="inlineStr"/>
      <c r="Q4" s="18" t="inlineStr">
        <is>
          <t>Indeed</t>
        </is>
      </c>
      <c r="R4" s="18" t="inlineStr"/>
      <c r="S4" s="18" t="inlineStr"/>
      <c r="T4" s="18" t="inlineStr">
        <is>
          <t>The information I've given is accurate</t>
        </is>
      </c>
      <c r="U4" s="18" t="inlineStr">
        <is>
          <t>indeed</t>
        </is>
      </c>
      <c r="V4" s="18" t="n">
        <v>1</v>
      </c>
      <c r="Z4" s="19" t="n"/>
      <c r="AA4" s="20" t="inlineStr">
        <is>
          <t>Interview</t>
        </is>
      </c>
      <c r="AB4" s="20" t="inlineStr">
        <is>
          <t>Yes</t>
        </is>
      </c>
      <c r="AC4" s="20" t="inlineStr">
        <is>
          <t>Yes</t>
        </is>
      </c>
      <c r="AD4" s="20" t="inlineStr">
        <is>
          <t>Yes</t>
        </is>
      </c>
      <c r="AE4" s="21" t="inlineStr">
        <is>
          <t>2026-10-06</t>
        </is>
      </c>
      <c r="AF4" s="19" t="n"/>
      <c r="AG4" s="22">
        <f>IF(IFERROR(TRIM(INDEX($A4:$Y4,MATCH(Lists!$L$2,$A$1:$Y$1,0))&amp;""),"")="","",IF(COUNTA(AB4:AD4)=0,"",COUNTIF(AB4:AD4,"Yes")))</f>
        <v/>
      </c>
      <c r="AH4" s="22">
        <f>IFERROR(TRIM(INDEX($A4:$Y4,MATCH(Lists!$L$3,$A$1:$Y$1,0))&amp;""),"")</f>
        <v/>
      </c>
      <c r="AI4" s="22">
        <f>IFERROR(TRIM(INDEX($A4:$Y4,MATCH(Lists!$L$4,$A$1:$Y$1,0))&amp;""),"")</f>
        <v/>
      </c>
      <c r="AJ4" s="22">
        <f>IF(IFERROR(TRIM(INDEX($A4:$Y4,MATCH(Lists!$L$2,$A$1:$Y$1,0))&amp;""),"")="","",IF(IFERROR(TRIM(INDEX($A4:$Y4,MATCH(Lists!$L$5,$A$1:$Y$1,0))&amp;""),"")&lt;&gt;"",IFERROR(TRIM(INDEX($A4:$Y4,MATCH(Lists!$L$5,$A$1:$Y$1,0))&amp;""),""),IF(IFERROR(TRIM(INDEX($A4:$Y4,MATCH(Lists!$L$6,$A$1:$Y$1,0))&amp;""),"")&lt;&gt;"",IFERROR(TRIM(INDEX($A4:$Y4,MATCH(Lists!$L$6,$A$1:$Y$1,0))&amp;""),""),"(no source)")))</f>
        <v/>
      </c>
      <c r="AK4" s="23">
        <f>IFERROR(IF(ISNUMBER(INDEX($A4:$Y4,MATCH(Lists!$L$7,$A$1:$Y$1,0))),INT(INDEX($A4:$Y4,MATCH(Lists!$L$7,$A$1:$Y$1,0))),DATE(VALUE(LEFT(IFERROR(TRIM(INDEX($A4:$Y4,MATCH(Lists!$L$7,$A$1:$Y$1,0))&amp;""),""),4)),VALUE(MID(IFERROR(TRIM(INDEX($A4:$Y4,MATCH(Lists!$L$7,$A$1:$Y$1,0))&amp;""),""),6,2)),VALUE(MID(IFERROR(TRIM(INDEX($A4:$Y4,MATCH(Lists!$L$7,$A$1:$Y$1,0))&amp;""),""),9,2)))),"")</f>
        <v/>
      </c>
      <c r="AL4" s="23">
        <f>IF(OR(AK4="",Lists!$O$2=""),"",AK4+Lists!$O$2)</f>
        <v/>
      </c>
      <c r="AM4" s="22">
        <f>IF(IFERROR(TRIM(INDEX($A4:$Y4,MATCH(Lists!$L$2,$A$1:$Y$1,0))&amp;""),"")="","",IF(AA4="","New",AA4))</f>
        <v/>
      </c>
    </row>
    <row r="5">
      <c r="A5" s="18" t="inlineStr">
        <is>
          <t>EXAMPLE-04 (delete me)</t>
        </is>
      </c>
      <c r="B5" s="18" t="inlineStr">
        <is>
          <t>2026-10-04T09:13:00.000Z</t>
        </is>
      </c>
      <c r="C5" s="18" t="inlineStr">
        <is>
          <t>2026-10-04T09:05:00.000Z</t>
        </is>
      </c>
      <c r="D5" s="18" t="inlineStr">
        <is>
          <t>Dev Example</t>
        </is>
      </c>
      <c r="E5" s="18" t="inlineStr">
        <is>
          <t>dev@example.com</t>
        </is>
      </c>
      <c r="F5" s="18" t="inlineStr"/>
      <c r="G5" s="18" t="inlineStr">
        <is>
          <t>Example city, Example country</t>
        </is>
      </c>
      <c r="H5" s="18" t="inlineStr"/>
      <c r="I5" s="18" t="inlineStr">
        <is>
          <t>Software engineer</t>
        </is>
      </c>
      <c r="J5" s="18" t="inlineStr"/>
      <c r="K5" s="18" t="inlineStr">
        <is>
          <t>Not sure</t>
        </is>
      </c>
      <c r="L5" s="18" t="inlineStr">
        <is>
          <t>2026-11-15</t>
        </is>
      </c>
      <c r="M5" s="18" t="inlineStr">
        <is>
          <t>cv.pdf</t>
        </is>
      </c>
      <c r="N5" s="18" t="inlineStr"/>
      <c r="O5" s="18" t="inlineStr">
        <is>
          <t>Example answer: I like the product.</t>
        </is>
      </c>
      <c r="P5" s="18" t="inlineStr"/>
      <c r="Q5" s="18" t="inlineStr">
        <is>
          <t>LinkedIn</t>
        </is>
      </c>
      <c r="R5" s="18" t="inlineStr"/>
      <c r="S5" s="18" t="inlineStr"/>
      <c r="T5" s="18" t="inlineStr">
        <is>
          <t>The information I've given is accurate</t>
        </is>
      </c>
      <c r="U5" s="18" t="inlineStr">
        <is>
          <t>linkedin</t>
        </is>
      </c>
      <c r="V5" s="18" t="n">
        <v>1</v>
      </c>
      <c r="Z5" s="19" t="n"/>
      <c r="AA5" s="20" t="inlineStr">
        <is>
          <t>Not moving forward</t>
        </is>
      </c>
      <c r="AB5" s="20" t="inlineStr">
        <is>
          <t>No</t>
        </is>
      </c>
      <c r="AC5" s="20" t="inlineStr">
        <is>
          <t>Yes</t>
        </is>
      </c>
      <c r="AD5" s="20" t="inlineStr">
        <is>
          <t>No</t>
        </is>
      </c>
      <c r="AE5" s="21" t="inlineStr">
        <is>
          <t>2026-10-07</t>
        </is>
      </c>
      <c r="AF5" s="19" t="n"/>
      <c r="AG5" s="22">
        <f>IF(IFERROR(TRIM(INDEX($A5:$Y5,MATCH(Lists!$L$2,$A$1:$Y$1,0))&amp;""),"")="","",IF(COUNTA(AB5:AD5)=0,"",COUNTIF(AB5:AD5,"Yes")))</f>
        <v/>
      </c>
      <c r="AH5" s="22">
        <f>IFERROR(TRIM(INDEX($A5:$Y5,MATCH(Lists!$L$3,$A$1:$Y$1,0))&amp;""),"")</f>
        <v/>
      </c>
      <c r="AI5" s="22">
        <f>IFERROR(TRIM(INDEX($A5:$Y5,MATCH(Lists!$L$4,$A$1:$Y$1,0))&amp;""),"")</f>
        <v/>
      </c>
      <c r="AJ5" s="22">
        <f>IF(IFERROR(TRIM(INDEX($A5:$Y5,MATCH(Lists!$L$2,$A$1:$Y$1,0))&amp;""),"")="","",IF(IFERROR(TRIM(INDEX($A5:$Y5,MATCH(Lists!$L$5,$A$1:$Y$1,0))&amp;""),"")&lt;&gt;"",IFERROR(TRIM(INDEX($A5:$Y5,MATCH(Lists!$L$5,$A$1:$Y$1,0))&amp;""),""),IF(IFERROR(TRIM(INDEX($A5:$Y5,MATCH(Lists!$L$6,$A$1:$Y$1,0))&amp;""),"")&lt;&gt;"",IFERROR(TRIM(INDEX($A5:$Y5,MATCH(Lists!$L$6,$A$1:$Y$1,0))&amp;""),""),"(no source)")))</f>
        <v/>
      </c>
      <c r="AK5" s="23">
        <f>IFERROR(IF(ISNUMBER(INDEX($A5:$Y5,MATCH(Lists!$L$7,$A$1:$Y$1,0))),INT(INDEX($A5:$Y5,MATCH(Lists!$L$7,$A$1:$Y$1,0))),DATE(VALUE(LEFT(IFERROR(TRIM(INDEX($A5:$Y5,MATCH(Lists!$L$7,$A$1:$Y$1,0))&amp;""),""),4)),VALUE(MID(IFERROR(TRIM(INDEX($A5:$Y5,MATCH(Lists!$L$7,$A$1:$Y$1,0))&amp;""),""),6,2)),VALUE(MID(IFERROR(TRIM(INDEX($A5:$Y5,MATCH(Lists!$L$7,$A$1:$Y$1,0))&amp;""),""),9,2)))),"")</f>
        <v/>
      </c>
      <c r="AL5" s="23">
        <f>IF(OR(AK5="",Lists!$O$2=""),"",AK5+Lists!$O$2)</f>
        <v/>
      </c>
      <c r="AM5" s="22">
        <f>IF(IFERROR(TRIM(INDEX($A5:$Y5,MATCH(Lists!$L$2,$A$1:$Y$1,0))&amp;""),"")="","",IF(AA5="","New",AA5))</f>
        <v/>
      </c>
    </row>
    <row r="6">
      <c r="A6" s="18" t="inlineStr">
        <is>
          <t>EXAMPLE-05 (delete me)</t>
        </is>
      </c>
      <c r="B6" s="18" t="inlineStr">
        <is>
          <t>2026-10-05T09:14:00.000Z</t>
        </is>
      </c>
      <c r="C6" s="18" t="inlineStr">
        <is>
          <t>2026-10-05T09:06:00.000Z</t>
        </is>
      </c>
      <c r="D6" s="18" t="inlineStr">
        <is>
          <t>Eli Example</t>
        </is>
      </c>
      <c r="E6" s="18" t="inlineStr">
        <is>
          <t>eli@example.com</t>
        </is>
      </c>
      <c r="F6" s="18" t="inlineStr">
        <is>
          <t>+1 555 0101</t>
        </is>
      </c>
      <c r="G6" s="18" t="inlineStr">
        <is>
          <t>Example city, Example country</t>
        </is>
      </c>
      <c r="H6" s="18" t="inlineStr"/>
      <c r="I6" s="18" t="inlineStr">
        <is>
          <t>Product designer</t>
        </is>
      </c>
      <c r="J6" s="18" t="inlineStr"/>
      <c r="K6" s="18" t="inlineStr">
        <is>
          <t>Yes</t>
        </is>
      </c>
      <c r="L6" s="18" t="inlineStr">
        <is>
          <t>2026-11-15</t>
        </is>
      </c>
      <c r="M6" s="18" t="inlineStr">
        <is>
          <t>cv.pdf</t>
        </is>
      </c>
      <c r="N6" s="18" t="inlineStr"/>
      <c r="O6" s="18" t="inlineStr">
        <is>
          <t>Example answer: I like the product.</t>
        </is>
      </c>
      <c r="P6" s="18" t="inlineStr"/>
      <c r="Q6" s="18" t="inlineStr">
        <is>
          <t>Indeed</t>
        </is>
      </c>
      <c r="R6" s="18" t="inlineStr"/>
      <c r="S6" s="18" t="inlineStr"/>
      <c r="T6" s="18" t="inlineStr">
        <is>
          <t>The information I've given is accurate</t>
        </is>
      </c>
      <c r="U6" s="18" t="inlineStr">
        <is>
          <t>indeed</t>
        </is>
      </c>
      <c r="V6" s="18" t="n">
        <v>1</v>
      </c>
      <c r="Z6" s="19" t="n"/>
      <c r="AA6" s="20" t="inlineStr">
        <is>
          <t>New</t>
        </is>
      </c>
      <c r="AB6" s="20" t="n"/>
      <c r="AC6" s="20" t="n"/>
      <c r="AD6" s="20" t="n"/>
      <c r="AE6" s="21" t="n"/>
      <c r="AF6" s="19" t="n"/>
      <c r="AG6" s="22">
        <f>IF(IFERROR(TRIM(INDEX($A6:$Y6,MATCH(Lists!$L$2,$A$1:$Y$1,0))&amp;""),"")="","",IF(COUNTA(AB6:AD6)=0,"",COUNTIF(AB6:AD6,"Yes")))</f>
        <v/>
      </c>
      <c r="AH6" s="22">
        <f>IFERROR(TRIM(INDEX($A6:$Y6,MATCH(Lists!$L$3,$A$1:$Y$1,0))&amp;""),"")</f>
        <v/>
      </c>
      <c r="AI6" s="22">
        <f>IFERROR(TRIM(INDEX($A6:$Y6,MATCH(Lists!$L$4,$A$1:$Y$1,0))&amp;""),"")</f>
        <v/>
      </c>
      <c r="AJ6" s="22">
        <f>IF(IFERROR(TRIM(INDEX($A6:$Y6,MATCH(Lists!$L$2,$A$1:$Y$1,0))&amp;""),"")="","",IF(IFERROR(TRIM(INDEX($A6:$Y6,MATCH(Lists!$L$5,$A$1:$Y$1,0))&amp;""),"")&lt;&gt;"",IFERROR(TRIM(INDEX($A6:$Y6,MATCH(Lists!$L$5,$A$1:$Y$1,0))&amp;""),""),IF(IFERROR(TRIM(INDEX($A6:$Y6,MATCH(Lists!$L$6,$A$1:$Y$1,0))&amp;""),"")&lt;&gt;"",IFERROR(TRIM(INDEX($A6:$Y6,MATCH(Lists!$L$6,$A$1:$Y$1,0))&amp;""),""),"(no source)")))</f>
        <v/>
      </c>
      <c r="AK6" s="23">
        <f>IFERROR(IF(ISNUMBER(INDEX($A6:$Y6,MATCH(Lists!$L$7,$A$1:$Y$1,0))),INT(INDEX($A6:$Y6,MATCH(Lists!$L$7,$A$1:$Y$1,0))),DATE(VALUE(LEFT(IFERROR(TRIM(INDEX($A6:$Y6,MATCH(Lists!$L$7,$A$1:$Y$1,0))&amp;""),""),4)),VALUE(MID(IFERROR(TRIM(INDEX($A6:$Y6,MATCH(Lists!$L$7,$A$1:$Y$1,0))&amp;""),""),6,2)),VALUE(MID(IFERROR(TRIM(INDEX($A6:$Y6,MATCH(Lists!$L$7,$A$1:$Y$1,0))&amp;""),""),9,2)))),"")</f>
        <v/>
      </c>
      <c r="AL6" s="23">
        <f>IF(OR(AK6="",Lists!$O$2=""),"",AK6+Lists!$O$2)</f>
        <v/>
      </c>
      <c r="AM6" s="22">
        <f>IF(IFERROR(TRIM(INDEX($A6:$Y6,MATCH(Lists!$L$2,$A$1:$Y$1,0))&amp;""),"")="","",IF(AA6="","New",AA6))</f>
        <v/>
      </c>
    </row>
    <row r="7">
      <c r="A7" s="18" t="inlineStr">
        <is>
          <t>EXAMPLE-06 (delete me)</t>
        </is>
      </c>
      <c r="B7" s="18" t="inlineStr">
        <is>
          <t>2026-10-06T09:15:00.000Z</t>
        </is>
      </c>
      <c r="C7" s="18" t="inlineStr">
        <is>
          <t>2026-10-06T09:07:00.000Z</t>
        </is>
      </c>
      <c r="D7" s="18" t="inlineStr">
        <is>
          <t>Fay Example</t>
        </is>
      </c>
      <c r="E7" s="18" t="inlineStr">
        <is>
          <t>fay@example.com</t>
        </is>
      </c>
      <c r="F7" s="18" t="inlineStr"/>
      <c r="G7" s="18" t="inlineStr">
        <is>
          <t>Example city, Example country</t>
        </is>
      </c>
      <c r="H7" s="18" t="inlineStr"/>
      <c r="I7" s="18" t="inlineStr">
        <is>
          <t>Product designer</t>
        </is>
      </c>
      <c r="J7" s="18" t="inlineStr"/>
      <c r="K7" s="18" t="inlineStr">
        <is>
          <t>Yes</t>
        </is>
      </c>
      <c r="L7" s="18" t="inlineStr">
        <is>
          <t>2026-11-15</t>
        </is>
      </c>
      <c r="M7" s="18" t="inlineStr">
        <is>
          <t>cv.pdf</t>
        </is>
      </c>
      <c r="N7" s="18" t="inlineStr"/>
      <c r="O7" s="18" t="inlineStr">
        <is>
          <t>Example answer: I like the product.</t>
        </is>
      </c>
      <c r="P7" s="18" t="inlineStr"/>
      <c r="Q7" s="18" t="inlineStr">
        <is>
          <t>Our website</t>
        </is>
      </c>
      <c r="R7" s="18" t="inlineStr"/>
      <c r="S7" s="18" t="inlineStr"/>
      <c r="T7" s="18" t="inlineStr">
        <is>
          <t>The information I've given is accurate</t>
        </is>
      </c>
      <c r="U7" s="18" t="inlineStr">
        <is>
          <t>our-website</t>
        </is>
      </c>
      <c r="V7" s="18" t="n">
        <v>1</v>
      </c>
      <c r="Z7" s="19" t="n"/>
      <c r="AA7" s="20" t="inlineStr">
        <is>
          <t>Screened</t>
        </is>
      </c>
      <c r="AB7" s="20" t="inlineStr">
        <is>
          <t>Yes</t>
        </is>
      </c>
      <c r="AC7" s="20" t="inlineStr">
        <is>
          <t>Yes</t>
        </is>
      </c>
      <c r="AD7" s="20" t="inlineStr">
        <is>
          <t>Yes</t>
        </is>
      </c>
      <c r="AE7" s="21" t="inlineStr">
        <is>
          <t>2026-10-09</t>
        </is>
      </c>
      <c r="AF7" s="19" t="n"/>
      <c r="AG7" s="22">
        <f>IF(IFERROR(TRIM(INDEX($A7:$Y7,MATCH(Lists!$L$2,$A$1:$Y$1,0))&amp;""),"")="","",IF(COUNTA(AB7:AD7)=0,"",COUNTIF(AB7:AD7,"Yes")))</f>
        <v/>
      </c>
      <c r="AH7" s="22">
        <f>IFERROR(TRIM(INDEX($A7:$Y7,MATCH(Lists!$L$3,$A$1:$Y$1,0))&amp;""),"")</f>
        <v/>
      </c>
      <c r="AI7" s="22">
        <f>IFERROR(TRIM(INDEX($A7:$Y7,MATCH(Lists!$L$4,$A$1:$Y$1,0))&amp;""),"")</f>
        <v/>
      </c>
      <c r="AJ7" s="22">
        <f>IF(IFERROR(TRIM(INDEX($A7:$Y7,MATCH(Lists!$L$2,$A$1:$Y$1,0))&amp;""),"")="","",IF(IFERROR(TRIM(INDEX($A7:$Y7,MATCH(Lists!$L$5,$A$1:$Y$1,0))&amp;""),"")&lt;&gt;"",IFERROR(TRIM(INDEX($A7:$Y7,MATCH(Lists!$L$5,$A$1:$Y$1,0))&amp;""),""),IF(IFERROR(TRIM(INDEX($A7:$Y7,MATCH(Lists!$L$6,$A$1:$Y$1,0))&amp;""),"")&lt;&gt;"",IFERROR(TRIM(INDEX($A7:$Y7,MATCH(Lists!$L$6,$A$1:$Y$1,0))&amp;""),""),"(no source)")))</f>
        <v/>
      </c>
      <c r="AK7" s="23">
        <f>IFERROR(IF(ISNUMBER(INDEX($A7:$Y7,MATCH(Lists!$L$7,$A$1:$Y$1,0))),INT(INDEX($A7:$Y7,MATCH(Lists!$L$7,$A$1:$Y$1,0))),DATE(VALUE(LEFT(IFERROR(TRIM(INDEX($A7:$Y7,MATCH(Lists!$L$7,$A$1:$Y$1,0))&amp;""),""),4)),VALUE(MID(IFERROR(TRIM(INDEX($A7:$Y7,MATCH(Lists!$L$7,$A$1:$Y$1,0))&amp;""),""),6,2)),VALUE(MID(IFERROR(TRIM(INDEX($A7:$Y7,MATCH(Lists!$L$7,$A$1:$Y$1,0))&amp;""),""),9,2)))),"")</f>
        <v/>
      </c>
      <c r="AL7" s="23">
        <f>IF(OR(AK7="",Lists!$O$2=""),"",AK7+Lists!$O$2)</f>
        <v/>
      </c>
      <c r="AM7" s="22">
        <f>IF(IFERROR(TRIM(INDEX($A7:$Y7,MATCH(Lists!$L$2,$A$1:$Y$1,0))&amp;""),"")="","",IF(AA7="","New",AA7))</f>
        <v/>
      </c>
    </row>
    <row r="8">
      <c r="A8" s="18" t="inlineStr">
        <is>
          <t>EXAMPLE-07 (delete me)</t>
        </is>
      </c>
      <c r="B8" s="18" t="inlineStr">
        <is>
          <t>2026-10-07T09:16:00.000Z</t>
        </is>
      </c>
      <c r="C8" s="18" t="inlineStr">
        <is>
          <t>2026-10-07T09:08:00.000Z</t>
        </is>
      </c>
      <c r="D8" s="18" t="inlineStr">
        <is>
          <t>Gus Example</t>
        </is>
      </c>
      <c r="E8" s="18" t="inlineStr">
        <is>
          <t>gus@example.com</t>
        </is>
      </c>
      <c r="F8" s="18" t="inlineStr"/>
      <c r="G8" s="18" t="inlineStr">
        <is>
          <t>Example city, Example country</t>
        </is>
      </c>
      <c r="H8" s="18" t="inlineStr"/>
      <c r="I8" s="18" t="inlineStr">
        <is>
          <t>Product designer</t>
        </is>
      </c>
      <c r="J8" s="18" t="inlineStr"/>
      <c r="K8" s="18" t="inlineStr">
        <is>
          <t>Yes</t>
        </is>
      </c>
      <c r="L8" s="18" t="inlineStr">
        <is>
          <t>2026-11-15</t>
        </is>
      </c>
      <c r="M8" s="18" t="inlineStr">
        <is>
          <t>cv.pdf</t>
        </is>
      </c>
      <c r="N8" s="18" t="inlineStr"/>
      <c r="O8" s="18" t="inlineStr">
        <is>
          <t>Example answer: I like the product.</t>
        </is>
      </c>
      <c r="P8" s="18" t="inlineStr"/>
      <c r="Q8" s="18" t="inlineStr">
        <is>
          <t>Indeed</t>
        </is>
      </c>
      <c r="R8" s="18" t="inlineStr"/>
      <c r="S8" s="18" t="inlineStr"/>
      <c r="T8" s="18" t="inlineStr">
        <is>
          <t>The information I've given is accurate</t>
        </is>
      </c>
      <c r="U8" s="18" t="inlineStr">
        <is>
          <t>indeed</t>
        </is>
      </c>
      <c r="V8" s="18" t="n">
        <v>1</v>
      </c>
      <c r="Z8" s="19" t="n"/>
      <c r="AA8" s="20" t="inlineStr">
        <is>
          <t>Offer</t>
        </is>
      </c>
      <c r="AB8" s="20" t="inlineStr">
        <is>
          <t>Yes</t>
        </is>
      </c>
      <c r="AC8" s="20" t="inlineStr">
        <is>
          <t>Yes</t>
        </is>
      </c>
      <c r="AD8" s="20" t="inlineStr">
        <is>
          <t>Yes</t>
        </is>
      </c>
      <c r="AE8" s="21" t="inlineStr">
        <is>
          <t>2026-10-10</t>
        </is>
      </c>
      <c r="AF8" s="19" t="n"/>
      <c r="AG8" s="22">
        <f>IF(IFERROR(TRIM(INDEX($A8:$Y8,MATCH(Lists!$L$2,$A$1:$Y$1,0))&amp;""),"")="","",IF(COUNTA(AB8:AD8)=0,"",COUNTIF(AB8:AD8,"Yes")))</f>
        <v/>
      </c>
      <c r="AH8" s="22">
        <f>IFERROR(TRIM(INDEX($A8:$Y8,MATCH(Lists!$L$3,$A$1:$Y$1,0))&amp;""),"")</f>
        <v/>
      </c>
      <c r="AI8" s="22">
        <f>IFERROR(TRIM(INDEX($A8:$Y8,MATCH(Lists!$L$4,$A$1:$Y$1,0))&amp;""),"")</f>
        <v/>
      </c>
      <c r="AJ8" s="22">
        <f>IF(IFERROR(TRIM(INDEX($A8:$Y8,MATCH(Lists!$L$2,$A$1:$Y$1,0))&amp;""),"")="","",IF(IFERROR(TRIM(INDEX($A8:$Y8,MATCH(Lists!$L$5,$A$1:$Y$1,0))&amp;""),"")&lt;&gt;"",IFERROR(TRIM(INDEX($A8:$Y8,MATCH(Lists!$L$5,$A$1:$Y$1,0))&amp;""),""),IF(IFERROR(TRIM(INDEX($A8:$Y8,MATCH(Lists!$L$6,$A$1:$Y$1,0))&amp;""),"")&lt;&gt;"",IFERROR(TRIM(INDEX($A8:$Y8,MATCH(Lists!$L$6,$A$1:$Y$1,0))&amp;""),""),"(no source)")))</f>
        <v/>
      </c>
      <c r="AK8" s="23">
        <f>IFERROR(IF(ISNUMBER(INDEX($A8:$Y8,MATCH(Lists!$L$7,$A$1:$Y$1,0))),INT(INDEX($A8:$Y8,MATCH(Lists!$L$7,$A$1:$Y$1,0))),DATE(VALUE(LEFT(IFERROR(TRIM(INDEX($A8:$Y8,MATCH(Lists!$L$7,$A$1:$Y$1,0))&amp;""),""),4)),VALUE(MID(IFERROR(TRIM(INDEX($A8:$Y8,MATCH(Lists!$L$7,$A$1:$Y$1,0))&amp;""),""),6,2)),VALUE(MID(IFERROR(TRIM(INDEX($A8:$Y8,MATCH(Lists!$L$7,$A$1:$Y$1,0))&amp;""),""),9,2)))),"")</f>
        <v/>
      </c>
      <c r="AL8" s="23">
        <f>IF(OR(AK8="",Lists!$O$2=""),"",AK8+Lists!$O$2)</f>
        <v/>
      </c>
      <c r="AM8" s="22">
        <f>IF(IFERROR(TRIM(INDEX($A8:$Y8,MATCH(Lists!$L$2,$A$1:$Y$1,0))&amp;""),"")="","",IF(AA8="","New",AA8))</f>
        <v/>
      </c>
    </row>
    <row r="9">
      <c r="A9" s="18" t="inlineStr">
        <is>
          <t>EXAMPLE-08 (delete me)</t>
        </is>
      </c>
      <c r="B9" s="18" t="inlineStr">
        <is>
          <t>2026-10-08T09:17:00.000Z</t>
        </is>
      </c>
      <c r="C9" s="18" t="inlineStr">
        <is>
          <t>2026-10-08T09:09:00.000Z</t>
        </is>
      </c>
      <c r="D9" s="18" t="inlineStr">
        <is>
          <t>Hana Example</t>
        </is>
      </c>
      <c r="E9" s="18" t="inlineStr">
        <is>
          <t>hana@example.com</t>
        </is>
      </c>
      <c r="F9" s="18" t="inlineStr"/>
      <c r="G9" s="18" t="inlineStr">
        <is>
          <t>Example city, Example country</t>
        </is>
      </c>
      <c r="H9" s="18" t="inlineStr"/>
      <c r="I9" s="18" t="inlineStr">
        <is>
          <t>Customer success manager</t>
        </is>
      </c>
      <c r="J9" s="18" t="inlineStr"/>
      <c r="K9" s="18" t="inlineStr">
        <is>
          <t>Yes</t>
        </is>
      </c>
      <c r="L9" s="18" t="inlineStr">
        <is>
          <t>2026-11-15</t>
        </is>
      </c>
      <c r="M9" s="18" t="inlineStr">
        <is>
          <t>cv.pdf</t>
        </is>
      </c>
      <c r="N9" s="18" t="inlineStr"/>
      <c r="O9" s="18" t="inlineStr">
        <is>
          <t>Example answer: I like the product.</t>
        </is>
      </c>
      <c r="P9" s="18" t="inlineStr"/>
      <c r="Q9" s="18" t="inlineStr">
        <is>
          <t>LinkedIn</t>
        </is>
      </c>
      <c r="R9" s="18" t="inlineStr"/>
      <c r="S9" s="18" t="inlineStr"/>
      <c r="T9" s="18" t="inlineStr">
        <is>
          <t>The information I've given is accurate</t>
        </is>
      </c>
      <c r="U9" s="18" t="inlineStr">
        <is>
          <t>linkedin</t>
        </is>
      </c>
      <c r="V9" s="18" t="n">
        <v>1</v>
      </c>
      <c r="Z9" s="19" t="n"/>
      <c r="AA9" s="20" t="inlineStr">
        <is>
          <t>Interview</t>
        </is>
      </c>
      <c r="AB9" s="20" t="inlineStr">
        <is>
          <t>Yes</t>
        </is>
      </c>
      <c r="AC9" s="20" t="inlineStr">
        <is>
          <t>No</t>
        </is>
      </c>
      <c r="AD9" s="20" t="inlineStr">
        <is>
          <t>Yes</t>
        </is>
      </c>
      <c r="AE9" s="21" t="inlineStr">
        <is>
          <t>2026-10-11</t>
        </is>
      </c>
      <c r="AF9" s="19" t="n"/>
      <c r="AG9" s="22">
        <f>IF(IFERROR(TRIM(INDEX($A9:$Y9,MATCH(Lists!$L$2,$A$1:$Y$1,0))&amp;""),"")="","",IF(COUNTA(AB9:AD9)=0,"",COUNTIF(AB9:AD9,"Yes")))</f>
        <v/>
      </c>
      <c r="AH9" s="22">
        <f>IFERROR(TRIM(INDEX($A9:$Y9,MATCH(Lists!$L$3,$A$1:$Y$1,0))&amp;""),"")</f>
        <v/>
      </c>
      <c r="AI9" s="22">
        <f>IFERROR(TRIM(INDEX($A9:$Y9,MATCH(Lists!$L$4,$A$1:$Y$1,0))&amp;""),"")</f>
        <v/>
      </c>
      <c r="AJ9" s="22">
        <f>IF(IFERROR(TRIM(INDEX($A9:$Y9,MATCH(Lists!$L$2,$A$1:$Y$1,0))&amp;""),"")="","",IF(IFERROR(TRIM(INDEX($A9:$Y9,MATCH(Lists!$L$5,$A$1:$Y$1,0))&amp;""),"")&lt;&gt;"",IFERROR(TRIM(INDEX($A9:$Y9,MATCH(Lists!$L$5,$A$1:$Y$1,0))&amp;""),""),IF(IFERROR(TRIM(INDEX($A9:$Y9,MATCH(Lists!$L$6,$A$1:$Y$1,0))&amp;""),"")&lt;&gt;"",IFERROR(TRIM(INDEX($A9:$Y9,MATCH(Lists!$L$6,$A$1:$Y$1,0))&amp;""),""),"(no source)")))</f>
        <v/>
      </c>
      <c r="AK9" s="23">
        <f>IFERROR(IF(ISNUMBER(INDEX($A9:$Y9,MATCH(Lists!$L$7,$A$1:$Y$1,0))),INT(INDEX($A9:$Y9,MATCH(Lists!$L$7,$A$1:$Y$1,0))),DATE(VALUE(LEFT(IFERROR(TRIM(INDEX($A9:$Y9,MATCH(Lists!$L$7,$A$1:$Y$1,0))&amp;""),""),4)),VALUE(MID(IFERROR(TRIM(INDEX($A9:$Y9,MATCH(Lists!$L$7,$A$1:$Y$1,0))&amp;""),""),6,2)),VALUE(MID(IFERROR(TRIM(INDEX($A9:$Y9,MATCH(Lists!$L$7,$A$1:$Y$1,0))&amp;""),""),9,2)))),"")</f>
        <v/>
      </c>
      <c r="AL9" s="23">
        <f>IF(OR(AK9="",Lists!$O$2=""),"",AK9+Lists!$O$2)</f>
        <v/>
      </c>
      <c r="AM9" s="22">
        <f>IF(IFERROR(TRIM(INDEX($A9:$Y9,MATCH(Lists!$L$2,$A$1:$Y$1,0))&amp;""),"")="","",IF(AA9="","New",AA9))</f>
        <v/>
      </c>
    </row>
    <row r="10">
      <c r="A10" s="18" t="inlineStr">
        <is>
          <t>EXAMPLE-09 (delete me)</t>
        </is>
      </c>
      <c r="B10" s="18" t="inlineStr">
        <is>
          <t>2026-10-09T09:18:00.000Z</t>
        </is>
      </c>
      <c r="C10" s="18" t="inlineStr">
        <is>
          <t>2026-10-09T09:10:00.000Z</t>
        </is>
      </c>
      <c r="D10" s="18" t="inlineStr">
        <is>
          <t>Ivo Example</t>
        </is>
      </c>
      <c r="E10" s="18" t="inlineStr">
        <is>
          <t>ivo@example.com</t>
        </is>
      </c>
      <c r="F10" s="18" t="inlineStr"/>
      <c r="G10" s="18" t="inlineStr">
        <is>
          <t>Example city, Example country</t>
        </is>
      </c>
      <c r="H10" s="18" t="inlineStr"/>
      <c r="I10" s="18" t="inlineStr">
        <is>
          <t>Customer success manager</t>
        </is>
      </c>
      <c r="J10" s="18" t="inlineStr"/>
      <c r="K10" s="18" t="inlineStr">
        <is>
          <t>Yes</t>
        </is>
      </c>
      <c r="L10" s="18" t="inlineStr">
        <is>
          <t>2026-11-15</t>
        </is>
      </c>
      <c r="M10" s="18" t="inlineStr">
        <is>
          <t>cv.pdf</t>
        </is>
      </c>
      <c r="N10" s="18" t="inlineStr"/>
      <c r="O10" s="18" t="inlineStr">
        <is>
          <t>Example answer: I like the product.</t>
        </is>
      </c>
      <c r="P10" s="18" t="inlineStr"/>
      <c r="Q10" s="18" t="inlineStr">
        <is>
          <t>Someone who works here</t>
        </is>
      </c>
      <c r="R10" s="18" t="inlineStr">
        <is>
          <t>Jo Example</t>
        </is>
      </c>
      <c r="S10" s="18" t="inlineStr"/>
      <c r="T10" s="18" t="inlineStr">
        <is>
          <t>The information I've given is accurate</t>
        </is>
      </c>
      <c r="U10" s="18" t="inlineStr"/>
      <c r="V10" s="18" t="n">
        <v>1</v>
      </c>
      <c r="Z10" s="19" t="n"/>
      <c r="AA10" s="20" t="inlineStr">
        <is>
          <t>Hired</t>
        </is>
      </c>
      <c r="AB10" s="20" t="inlineStr">
        <is>
          <t>Yes</t>
        </is>
      </c>
      <c r="AC10" s="20" t="inlineStr">
        <is>
          <t>Yes</t>
        </is>
      </c>
      <c r="AD10" s="20" t="inlineStr">
        <is>
          <t>Yes</t>
        </is>
      </c>
      <c r="AE10" s="21" t="inlineStr">
        <is>
          <t>2026-10-12</t>
        </is>
      </c>
      <c r="AF10" s="19" t="n"/>
      <c r="AG10" s="22">
        <f>IF(IFERROR(TRIM(INDEX($A10:$Y10,MATCH(Lists!$L$2,$A$1:$Y$1,0))&amp;""),"")="","",IF(COUNTA(AB10:AD10)=0,"",COUNTIF(AB10:AD10,"Yes")))</f>
        <v/>
      </c>
      <c r="AH10" s="22">
        <f>IFERROR(TRIM(INDEX($A10:$Y10,MATCH(Lists!$L$3,$A$1:$Y$1,0))&amp;""),"")</f>
        <v/>
      </c>
      <c r="AI10" s="22">
        <f>IFERROR(TRIM(INDEX($A10:$Y10,MATCH(Lists!$L$4,$A$1:$Y$1,0))&amp;""),"")</f>
        <v/>
      </c>
      <c r="AJ10" s="22">
        <f>IF(IFERROR(TRIM(INDEX($A10:$Y10,MATCH(Lists!$L$2,$A$1:$Y$1,0))&amp;""),"")="","",IF(IFERROR(TRIM(INDEX($A10:$Y10,MATCH(Lists!$L$5,$A$1:$Y$1,0))&amp;""),"")&lt;&gt;"",IFERROR(TRIM(INDEX($A10:$Y10,MATCH(Lists!$L$5,$A$1:$Y$1,0))&amp;""),""),IF(IFERROR(TRIM(INDEX($A10:$Y10,MATCH(Lists!$L$6,$A$1:$Y$1,0))&amp;""),"")&lt;&gt;"",IFERROR(TRIM(INDEX($A10:$Y10,MATCH(Lists!$L$6,$A$1:$Y$1,0))&amp;""),""),"(no source)")))</f>
        <v/>
      </c>
      <c r="AK10" s="23">
        <f>IFERROR(IF(ISNUMBER(INDEX($A10:$Y10,MATCH(Lists!$L$7,$A$1:$Y$1,0))),INT(INDEX($A10:$Y10,MATCH(Lists!$L$7,$A$1:$Y$1,0))),DATE(VALUE(LEFT(IFERROR(TRIM(INDEX($A10:$Y10,MATCH(Lists!$L$7,$A$1:$Y$1,0))&amp;""),""),4)),VALUE(MID(IFERROR(TRIM(INDEX($A10:$Y10,MATCH(Lists!$L$7,$A$1:$Y$1,0))&amp;""),""),6,2)),VALUE(MID(IFERROR(TRIM(INDEX($A10:$Y10,MATCH(Lists!$L$7,$A$1:$Y$1,0))&amp;""),""),9,2)))),"")</f>
        <v/>
      </c>
      <c r="AL10" s="23">
        <f>IF(OR(AK10="",Lists!$O$2=""),"",AK10+Lists!$O$2)</f>
        <v/>
      </c>
      <c r="AM10" s="22">
        <f>IF(IFERROR(TRIM(INDEX($A10:$Y10,MATCH(Lists!$L$2,$A$1:$Y$1,0))&amp;""),"")="","",IF(AA10="","New",AA10))</f>
        <v/>
      </c>
    </row>
    <row r="11">
      <c r="A11" s="18" t="inlineStr">
        <is>
          <t>EXAMPLE-10 (delete me)</t>
        </is>
      </c>
      <c r="B11" s="18" t="inlineStr">
        <is>
          <t>2026-10-10T09:19:00.000Z</t>
        </is>
      </c>
      <c r="C11" s="18" t="inlineStr">
        <is>
          <t>2026-10-10T09:11:00.000Z</t>
        </is>
      </c>
      <c r="D11" s="18" t="inlineStr">
        <is>
          <t>Jun Example</t>
        </is>
      </c>
      <c r="E11" s="18" t="inlineStr">
        <is>
          <t>jun@example.com</t>
        </is>
      </c>
      <c r="F11" s="18" t="inlineStr"/>
      <c r="G11" s="18" t="inlineStr">
        <is>
          <t>Example city, Example country</t>
        </is>
      </c>
      <c r="H11" s="18" t="inlineStr"/>
      <c r="I11" s="18" t="inlineStr">
        <is>
          <t>Other</t>
        </is>
      </c>
      <c r="J11" s="18" t="inlineStr">
        <is>
          <t>Data analyst</t>
        </is>
      </c>
      <c r="K11" s="18" t="inlineStr">
        <is>
          <t>Yes</t>
        </is>
      </c>
      <c r="L11" s="18" t="inlineStr">
        <is>
          <t>2026-11-15</t>
        </is>
      </c>
      <c r="M11" s="18" t="inlineStr">
        <is>
          <t>cv.pdf</t>
        </is>
      </c>
      <c r="N11" s="18" t="inlineStr"/>
      <c r="O11" s="18" t="inlineStr">
        <is>
          <t>Example answer: I like the product.</t>
        </is>
      </c>
      <c r="P11" s="18" t="inlineStr"/>
      <c r="Q11" s="18" t="inlineStr">
        <is>
          <t>Our website</t>
        </is>
      </c>
      <c r="R11" s="18" t="inlineStr"/>
      <c r="S11" s="18" t="inlineStr"/>
      <c r="T11" s="18" t="inlineStr">
        <is>
          <t>The information I've given is accurate</t>
        </is>
      </c>
      <c r="U11" s="18" t="inlineStr">
        <is>
          <t>our-website</t>
        </is>
      </c>
      <c r="V11" s="18" t="n">
        <v>1</v>
      </c>
      <c r="Z11" s="19" t="n"/>
      <c r="AA11" s="20" t="inlineStr">
        <is>
          <t>New</t>
        </is>
      </c>
      <c r="AB11" s="20" t="n"/>
      <c r="AC11" s="20" t="n"/>
      <c r="AD11" s="20" t="n"/>
      <c r="AE11" s="21" t="n"/>
      <c r="AF11" s="19" t="n"/>
      <c r="AG11" s="22">
        <f>IF(IFERROR(TRIM(INDEX($A11:$Y11,MATCH(Lists!$L$2,$A$1:$Y$1,0))&amp;""),"")="","",IF(COUNTA(AB11:AD11)=0,"",COUNTIF(AB11:AD11,"Yes")))</f>
        <v/>
      </c>
      <c r="AH11" s="22">
        <f>IFERROR(TRIM(INDEX($A11:$Y11,MATCH(Lists!$L$3,$A$1:$Y$1,0))&amp;""),"")</f>
        <v/>
      </c>
      <c r="AI11" s="22">
        <f>IFERROR(TRIM(INDEX($A11:$Y11,MATCH(Lists!$L$4,$A$1:$Y$1,0))&amp;""),"")</f>
        <v/>
      </c>
      <c r="AJ11" s="22">
        <f>IF(IFERROR(TRIM(INDEX($A11:$Y11,MATCH(Lists!$L$2,$A$1:$Y$1,0))&amp;""),"")="","",IF(IFERROR(TRIM(INDEX($A11:$Y11,MATCH(Lists!$L$5,$A$1:$Y$1,0))&amp;""),"")&lt;&gt;"",IFERROR(TRIM(INDEX($A11:$Y11,MATCH(Lists!$L$5,$A$1:$Y$1,0))&amp;""),""),IF(IFERROR(TRIM(INDEX($A11:$Y11,MATCH(Lists!$L$6,$A$1:$Y$1,0))&amp;""),"")&lt;&gt;"",IFERROR(TRIM(INDEX($A11:$Y11,MATCH(Lists!$L$6,$A$1:$Y$1,0))&amp;""),""),"(no source)")))</f>
        <v/>
      </c>
      <c r="AK11" s="23">
        <f>IFERROR(IF(ISNUMBER(INDEX($A11:$Y11,MATCH(Lists!$L$7,$A$1:$Y$1,0))),INT(INDEX($A11:$Y11,MATCH(Lists!$L$7,$A$1:$Y$1,0))),DATE(VALUE(LEFT(IFERROR(TRIM(INDEX($A11:$Y11,MATCH(Lists!$L$7,$A$1:$Y$1,0))&amp;""),""),4)),VALUE(MID(IFERROR(TRIM(INDEX($A11:$Y11,MATCH(Lists!$L$7,$A$1:$Y$1,0))&amp;""),""),6,2)),VALUE(MID(IFERROR(TRIM(INDEX($A11:$Y11,MATCH(Lists!$L$7,$A$1:$Y$1,0))&amp;""),""),9,2)))),"")</f>
        <v/>
      </c>
      <c r="AL11" s="23">
        <f>IF(OR(AK11="",Lists!$O$2=""),"",AK11+Lists!$O$2)</f>
        <v/>
      </c>
      <c r="AM11" s="22">
        <f>IF(IFERROR(TRIM(INDEX($A11:$Y11,MATCH(Lists!$L$2,$A$1:$Y$1,0))&amp;""),"")="","",IF(AA11="","New",AA11))</f>
        <v/>
      </c>
    </row>
    <row r="12">
      <c r="Z12" s="19" t="n"/>
      <c r="AA12" s="24" t="n"/>
      <c r="AB12" s="24" t="n"/>
      <c r="AC12" s="24" t="n"/>
      <c r="AD12" s="24" t="n"/>
      <c r="AE12" s="25" t="n"/>
      <c r="AF12" s="19" t="n"/>
      <c r="AG12" s="22">
        <f>IF(IFERROR(TRIM(INDEX($A12:$Y12,MATCH(Lists!$L$2,$A$1:$Y$1,0))&amp;""),"")="","",IF(COUNTA(AB12:AD12)=0,"",COUNTIF(AB12:AD12,"Yes")))</f>
        <v/>
      </c>
      <c r="AH12" s="22">
        <f>IFERROR(TRIM(INDEX($A12:$Y12,MATCH(Lists!$L$3,$A$1:$Y$1,0))&amp;""),"")</f>
        <v/>
      </c>
      <c r="AI12" s="22">
        <f>IFERROR(TRIM(INDEX($A12:$Y12,MATCH(Lists!$L$4,$A$1:$Y$1,0))&amp;""),"")</f>
        <v/>
      </c>
      <c r="AJ12" s="22">
        <f>IF(IFERROR(TRIM(INDEX($A12:$Y12,MATCH(Lists!$L$2,$A$1:$Y$1,0))&amp;""),"")="","",IF(IFERROR(TRIM(INDEX($A12:$Y12,MATCH(Lists!$L$5,$A$1:$Y$1,0))&amp;""),"")&lt;&gt;"",IFERROR(TRIM(INDEX($A12:$Y12,MATCH(Lists!$L$5,$A$1:$Y$1,0))&amp;""),""),IF(IFERROR(TRIM(INDEX($A12:$Y12,MATCH(Lists!$L$6,$A$1:$Y$1,0))&amp;""),"")&lt;&gt;"",IFERROR(TRIM(INDEX($A12:$Y12,MATCH(Lists!$L$6,$A$1:$Y$1,0))&amp;""),""),"(no source)")))</f>
        <v/>
      </c>
      <c r="AK12" s="23">
        <f>IFERROR(IF(ISNUMBER(INDEX($A12:$Y12,MATCH(Lists!$L$7,$A$1:$Y$1,0))),INT(INDEX($A12:$Y12,MATCH(Lists!$L$7,$A$1:$Y$1,0))),DATE(VALUE(LEFT(IFERROR(TRIM(INDEX($A12:$Y12,MATCH(Lists!$L$7,$A$1:$Y$1,0))&amp;""),""),4)),VALUE(MID(IFERROR(TRIM(INDEX($A12:$Y12,MATCH(Lists!$L$7,$A$1:$Y$1,0))&amp;""),""),6,2)),VALUE(MID(IFERROR(TRIM(INDEX($A12:$Y12,MATCH(Lists!$L$7,$A$1:$Y$1,0))&amp;""),""),9,2)))),"")</f>
        <v/>
      </c>
      <c r="AL12" s="23">
        <f>IF(OR(AK12="",Lists!$O$2=""),"",AK12+Lists!$O$2)</f>
        <v/>
      </c>
      <c r="AM12" s="22">
        <f>IF(IFERROR(TRIM(INDEX($A12:$Y12,MATCH(Lists!$L$2,$A$1:$Y$1,0))&amp;""),"")="","",IF(AA12="","New",AA12))</f>
        <v/>
      </c>
    </row>
    <row r="13">
      <c r="Z13" s="19" t="n"/>
      <c r="AA13" s="24" t="n"/>
      <c r="AB13" s="24" t="n"/>
      <c r="AC13" s="24" t="n"/>
      <c r="AD13" s="24" t="n"/>
      <c r="AE13" s="25" t="n"/>
      <c r="AF13" s="19" t="n"/>
      <c r="AG13" s="22">
        <f>IF(IFERROR(TRIM(INDEX($A13:$Y13,MATCH(Lists!$L$2,$A$1:$Y$1,0))&amp;""),"")="","",IF(COUNTA(AB13:AD13)=0,"",COUNTIF(AB13:AD13,"Yes")))</f>
        <v/>
      </c>
      <c r="AH13" s="22">
        <f>IFERROR(TRIM(INDEX($A13:$Y13,MATCH(Lists!$L$3,$A$1:$Y$1,0))&amp;""),"")</f>
        <v/>
      </c>
      <c r="AI13" s="22">
        <f>IFERROR(TRIM(INDEX($A13:$Y13,MATCH(Lists!$L$4,$A$1:$Y$1,0))&amp;""),"")</f>
        <v/>
      </c>
      <c r="AJ13" s="22">
        <f>IF(IFERROR(TRIM(INDEX($A13:$Y13,MATCH(Lists!$L$2,$A$1:$Y$1,0))&amp;""),"")="","",IF(IFERROR(TRIM(INDEX($A13:$Y13,MATCH(Lists!$L$5,$A$1:$Y$1,0))&amp;""),"")&lt;&gt;"",IFERROR(TRIM(INDEX($A13:$Y13,MATCH(Lists!$L$5,$A$1:$Y$1,0))&amp;""),""),IF(IFERROR(TRIM(INDEX($A13:$Y13,MATCH(Lists!$L$6,$A$1:$Y$1,0))&amp;""),"")&lt;&gt;"",IFERROR(TRIM(INDEX($A13:$Y13,MATCH(Lists!$L$6,$A$1:$Y$1,0))&amp;""),""),"(no source)")))</f>
        <v/>
      </c>
      <c r="AK13" s="23">
        <f>IFERROR(IF(ISNUMBER(INDEX($A13:$Y13,MATCH(Lists!$L$7,$A$1:$Y$1,0))),INT(INDEX($A13:$Y13,MATCH(Lists!$L$7,$A$1:$Y$1,0))),DATE(VALUE(LEFT(IFERROR(TRIM(INDEX($A13:$Y13,MATCH(Lists!$L$7,$A$1:$Y$1,0))&amp;""),""),4)),VALUE(MID(IFERROR(TRIM(INDEX($A13:$Y13,MATCH(Lists!$L$7,$A$1:$Y$1,0))&amp;""),""),6,2)),VALUE(MID(IFERROR(TRIM(INDEX($A13:$Y13,MATCH(Lists!$L$7,$A$1:$Y$1,0))&amp;""),""),9,2)))),"")</f>
        <v/>
      </c>
      <c r="AL13" s="23">
        <f>IF(OR(AK13="",Lists!$O$2=""),"",AK13+Lists!$O$2)</f>
        <v/>
      </c>
      <c r="AM13" s="22">
        <f>IF(IFERROR(TRIM(INDEX($A13:$Y13,MATCH(Lists!$L$2,$A$1:$Y$1,0))&amp;""),"")="","",IF(AA13="","New",AA13))</f>
        <v/>
      </c>
    </row>
    <row r="14">
      <c r="Z14" s="19" t="n"/>
      <c r="AA14" s="24" t="n"/>
      <c r="AB14" s="24" t="n"/>
      <c r="AC14" s="24" t="n"/>
      <c r="AD14" s="24" t="n"/>
      <c r="AE14" s="25" t="n"/>
      <c r="AF14" s="19" t="n"/>
      <c r="AG14" s="22">
        <f>IF(IFERROR(TRIM(INDEX($A14:$Y14,MATCH(Lists!$L$2,$A$1:$Y$1,0))&amp;""),"")="","",IF(COUNTA(AB14:AD14)=0,"",COUNTIF(AB14:AD14,"Yes")))</f>
        <v/>
      </c>
      <c r="AH14" s="22">
        <f>IFERROR(TRIM(INDEX($A14:$Y14,MATCH(Lists!$L$3,$A$1:$Y$1,0))&amp;""),"")</f>
        <v/>
      </c>
      <c r="AI14" s="22">
        <f>IFERROR(TRIM(INDEX($A14:$Y14,MATCH(Lists!$L$4,$A$1:$Y$1,0))&amp;""),"")</f>
        <v/>
      </c>
      <c r="AJ14" s="22">
        <f>IF(IFERROR(TRIM(INDEX($A14:$Y14,MATCH(Lists!$L$2,$A$1:$Y$1,0))&amp;""),"")="","",IF(IFERROR(TRIM(INDEX($A14:$Y14,MATCH(Lists!$L$5,$A$1:$Y$1,0))&amp;""),"")&lt;&gt;"",IFERROR(TRIM(INDEX($A14:$Y14,MATCH(Lists!$L$5,$A$1:$Y$1,0))&amp;""),""),IF(IFERROR(TRIM(INDEX($A14:$Y14,MATCH(Lists!$L$6,$A$1:$Y$1,0))&amp;""),"")&lt;&gt;"",IFERROR(TRIM(INDEX($A14:$Y14,MATCH(Lists!$L$6,$A$1:$Y$1,0))&amp;""),""),"(no source)")))</f>
        <v/>
      </c>
      <c r="AK14" s="23">
        <f>IFERROR(IF(ISNUMBER(INDEX($A14:$Y14,MATCH(Lists!$L$7,$A$1:$Y$1,0))),INT(INDEX($A14:$Y14,MATCH(Lists!$L$7,$A$1:$Y$1,0))),DATE(VALUE(LEFT(IFERROR(TRIM(INDEX($A14:$Y14,MATCH(Lists!$L$7,$A$1:$Y$1,0))&amp;""),""),4)),VALUE(MID(IFERROR(TRIM(INDEX($A14:$Y14,MATCH(Lists!$L$7,$A$1:$Y$1,0))&amp;""),""),6,2)),VALUE(MID(IFERROR(TRIM(INDEX($A14:$Y14,MATCH(Lists!$L$7,$A$1:$Y$1,0))&amp;""),""),9,2)))),"")</f>
        <v/>
      </c>
      <c r="AL14" s="23">
        <f>IF(OR(AK14="",Lists!$O$2=""),"",AK14+Lists!$O$2)</f>
        <v/>
      </c>
      <c r="AM14" s="22">
        <f>IF(IFERROR(TRIM(INDEX($A14:$Y14,MATCH(Lists!$L$2,$A$1:$Y$1,0))&amp;""),"")="","",IF(AA14="","New",AA14))</f>
        <v/>
      </c>
    </row>
    <row r="15">
      <c r="Z15" s="19" t="n"/>
      <c r="AA15" s="24" t="n"/>
      <c r="AB15" s="24" t="n"/>
      <c r="AC15" s="24" t="n"/>
      <c r="AD15" s="24" t="n"/>
      <c r="AE15" s="25" t="n"/>
      <c r="AF15" s="19" t="n"/>
      <c r="AG15" s="22">
        <f>IF(IFERROR(TRIM(INDEX($A15:$Y15,MATCH(Lists!$L$2,$A$1:$Y$1,0))&amp;""),"")="","",IF(COUNTA(AB15:AD15)=0,"",COUNTIF(AB15:AD15,"Yes")))</f>
        <v/>
      </c>
      <c r="AH15" s="22">
        <f>IFERROR(TRIM(INDEX($A15:$Y15,MATCH(Lists!$L$3,$A$1:$Y$1,0))&amp;""),"")</f>
        <v/>
      </c>
      <c r="AI15" s="22">
        <f>IFERROR(TRIM(INDEX($A15:$Y15,MATCH(Lists!$L$4,$A$1:$Y$1,0))&amp;""),"")</f>
        <v/>
      </c>
      <c r="AJ15" s="22">
        <f>IF(IFERROR(TRIM(INDEX($A15:$Y15,MATCH(Lists!$L$2,$A$1:$Y$1,0))&amp;""),"")="","",IF(IFERROR(TRIM(INDEX($A15:$Y15,MATCH(Lists!$L$5,$A$1:$Y$1,0))&amp;""),"")&lt;&gt;"",IFERROR(TRIM(INDEX($A15:$Y15,MATCH(Lists!$L$5,$A$1:$Y$1,0))&amp;""),""),IF(IFERROR(TRIM(INDEX($A15:$Y15,MATCH(Lists!$L$6,$A$1:$Y$1,0))&amp;""),"")&lt;&gt;"",IFERROR(TRIM(INDEX($A15:$Y15,MATCH(Lists!$L$6,$A$1:$Y$1,0))&amp;""),""),"(no source)")))</f>
        <v/>
      </c>
      <c r="AK15" s="23">
        <f>IFERROR(IF(ISNUMBER(INDEX($A15:$Y15,MATCH(Lists!$L$7,$A$1:$Y$1,0))),INT(INDEX($A15:$Y15,MATCH(Lists!$L$7,$A$1:$Y$1,0))),DATE(VALUE(LEFT(IFERROR(TRIM(INDEX($A15:$Y15,MATCH(Lists!$L$7,$A$1:$Y$1,0))&amp;""),""),4)),VALUE(MID(IFERROR(TRIM(INDEX($A15:$Y15,MATCH(Lists!$L$7,$A$1:$Y$1,0))&amp;""),""),6,2)),VALUE(MID(IFERROR(TRIM(INDEX($A15:$Y15,MATCH(Lists!$L$7,$A$1:$Y$1,0))&amp;""),""),9,2)))),"")</f>
        <v/>
      </c>
      <c r="AL15" s="23">
        <f>IF(OR(AK15="",Lists!$O$2=""),"",AK15+Lists!$O$2)</f>
        <v/>
      </c>
      <c r="AM15" s="22">
        <f>IF(IFERROR(TRIM(INDEX($A15:$Y15,MATCH(Lists!$L$2,$A$1:$Y$1,0))&amp;""),"")="","",IF(AA15="","New",AA15))</f>
        <v/>
      </c>
    </row>
    <row r="16">
      <c r="Z16" s="19" t="n"/>
      <c r="AA16" s="24" t="n"/>
      <c r="AB16" s="24" t="n"/>
      <c r="AC16" s="24" t="n"/>
      <c r="AD16" s="24" t="n"/>
      <c r="AE16" s="25" t="n"/>
      <c r="AF16" s="19" t="n"/>
      <c r="AG16" s="22">
        <f>IF(IFERROR(TRIM(INDEX($A16:$Y16,MATCH(Lists!$L$2,$A$1:$Y$1,0))&amp;""),"")="","",IF(COUNTA(AB16:AD16)=0,"",COUNTIF(AB16:AD16,"Yes")))</f>
        <v/>
      </c>
      <c r="AH16" s="22">
        <f>IFERROR(TRIM(INDEX($A16:$Y16,MATCH(Lists!$L$3,$A$1:$Y$1,0))&amp;""),"")</f>
        <v/>
      </c>
      <c r="AI16" s="22">
        <f>IFERROR(TRIM(INDEX($A16:$Y16,MATCH(Lists!$L$4,$A$1:$Y$1,0))&amp;""),"")</f>
        <v/>
      </c>
      <c r="AJ16" s="22">
        <f>IF(IFERROR(TRIM(INDEX($A16:$Y16,MATCH(Lists!$L$2,$A$1:$Y$1,0))&amp;""),"")="","",IF(IFERROR(TRIM(INDEX($A16:$Y16,MATCH(Lists!$L$5,$A$1:$Y$1,0))&amp;""),"")&lt;&gt;"",IFERROR(TRIM(INDEX($A16:$Y16,MATCH(Lists!$L$5,$A$1:$Y$1,0))&amp;""),""),IF(IFERROR(TRIM(INDEX($A16:$Y16,MATCH(Lists!$L$6,$A$1:$Y$1,0))&amp;""),"")&lt;&gt;"",IFERROR(TRIM(INDEX($A16:$Y16,MATCH(Lists!$L$6,$A$1:$Y$1,0))&amp;""),""),"(no source)")))</f>
        <v/>
      </c>
      <c r="AK16" s="23">
        <f>IFERROR(IF(ISNUMBER(INDEX($A16:$Y16,MATCH(Lists!$L$7,$A$1:$Y$1,0))),INT(INDEX($A16:$Y16,MATCH(Lists!$L$7,$A$1:$Y$1,0))),DATE(VALUE(LEFT(IFERROR(TRIM(INDEX($A16:$Y16,MATCH(Lists!$L$7,$A$1:$Y$1,0))&amp;""),""),4)),VALUE(MID(IFERROR(TRIM(INDEX($A16:$Y16,MATCH(Lists!$L$7,$A$1:$Y$1,0))&amp;""),""),6,2)),VALUE(MID(IFERROR(TRIM(INDEX($A16:$Y16,MATCH(Lists!$L$7,$A$1:$Y$1,0))&amp;""),""),9,2)))),"")</f>
        <v/>
      </c>
      <c r="AL16" s="23">
        <f>IF(OR(AK16="",Lists!$O$2=""),"",AK16+Lists!$O$2)</f>
        <v/>
      </c>
      <c r="AM16" s="22">
        <f>IF(IFERROR(TRIM(INDEX($A16:$Y16,MATCH(Lists!$L$2,$A$1:$Y$1,0))&amp;""),"")="","",IF(AA16="","New",AA16))</f>
        <v/>
      </c>
    </row>
    <row r="17">
      <c r="Z17" s="19" t="n"/>
      <c r="AA17" s="24" t="n"/>
      <c r="AB17" s="24" t="n"/>
      <c r="AC17" s="24" t="n"/>
      <c r="AD17" s="24" t="n"/>
      <c r="AE17" s="25" t="n"/>
      <c r="AF17" s="19" t="n"/>
      <c r="AG17" s="22">
        <f>IF(IFERROR(TRIM(INDEX($A17:$Y17,MATCH(Lists!$L$2,$A$1:$Y$1,0))&amp;""),"")="","",IF(COUNTA(AB17:AD17)=0,"",COUNTIF(AB17:AD17,"Yes")))</f>
        <v/>
      </c>
      <c r="AH17" s="22">
        <f>IFERROR(TRIM(INDEX($A17:$Y17,MATCH(Lists!$L$3,$A$1:$Y$1,0))&amp;""),"")</f>
        <v/>
      </c>
      <c r="AI17" s="22">
        <f>IFERROR(TRIM(INDEX($A17:$Y17,MATCH(Lists!$L$4,$A$1:$Y$1,0))&amp;""),"")</f>
        <v/>
      </c>
      <c r="AJ17" s="22">
        <f>IF(IFERROR(TRIM(INDEX($A17:$Y17,MATCH(Lists!$L$2,$A$1:$Y$1,0))&amp;""),"")="","",IF(IFERROR(TRIM(INDEX($A17:$Y17,MATCH(Lists!$L$5,$A$1:$Y$1,0))&amp;""),"")&lt;&gt;"",IFERROR(TRIM(INDEX($A17:$Y17,MATCH(Lists!$L$5,$A$1:$Y$1,0))&amp;""),""),IF(IFERROR(TRIM(INDEX($A17:$Y17,MATCH(Lists!$L$6,$A$1:$Y$1,0))&amp;""),"")&lt;&gt;"",IFERROR(TRIM(INDEX($A17:$Y17,MATCH(Lists!$L$6,$A$1:$Y$1,0))&amp;""),""),"(no source)")))</f>
        <v/>
      </c>
      <c r="AK17" s="23">
        <f>IFERROR(IF(ISNUMBER(INDEX($A17:$Y17,MATCH(Lists!$L$7,$A$1:$Y$1,0))),INT(INDEX($A17:$Y17,MATCH(Lists!$L$7,$A$1:$Y$1,0))),DATE(VALUE(LEFT(IFERROR(TRIM(INDEX($A17:$Y17,MATCH(Lists!$L$7,$A$1:$Y$1,0))&amp;""),""),4)),VALUE(MID(IFERROR(TRIM(INDEX($A17:$Y17,MATCH(Lists!$L$7,$A$1:$Y$1,0))&amp;""),""),6,2)),VALUE(MID(IFERROR(TRIM(INDEX($A17:$Y17,MATCH(Lists!$L$7,$A$1:$Y$1,0))&amp;""),""),9,2)))),"")</f>
        <v/>
      </c>
      <c r="AL17" s="23">
        <f>IF(OR(AK17="",Lists!$O$2=""),"",AK17+Lists!$O$2)</f>
        <v/>
      </c>
      <c r="AM17" s="22">
        <f>IF(IFERROR(TRIM(INDEX($A17:$Y17,MATCH(Lists!$L$2,$A$1:$Y$1,0))&amp;""),"")="","",IF(AA17="","New",AA17))</f>
        <v/>
      </c>
    </row>
    <row r="18">
      <c r="Z18" s="19" t="n"/>
      <c r="AA18" s="24" t="n"/>
      <c r="AB18" s="24" t="n"/>
      <c r="AC18" s="24" t="n"/>
      <c r="AD18" s="24" t="n"/>
      <c r="AE18" s="25" t="n"/>
      <c r="AF18" s="19" t="n"/>
      <c r="AG18" s="22">
        <f>IF(IFERROR(TRIM(INDEX($A18:$Y18,MATCH(Lists!$L$2,$A$1:$Y$1,0))&amp;""),"")="","",IF(COUNTA(AB18:AD18)=0,"",COUNTIF(AB18:AD18,"Yes")))</f>
        <v/>
      </c>
      <c r="AH18" s="22">
        <f>IFERROR(TRIM(INDEX($A18:$Y18,MATCH(Lists!$L$3,$A$1:$Y$1,0))&amp;""),"")</f>
        <v/>
      </c>
      <c r="AI18" s="22">
        <f>IFERROR(TRIM(INDEX($A18:$Y18,MATCH(Lists!$L$4,$A$1:$Y$1,0))&amp;""),"")</f>
        <v/>
      </c>
      <c r="AJ18" s="22">
        <f>IF(IFERROR(TRIM(INDEX($A18:$Y18,MATCH(Lists!$L$2,$A$1:$Y$1,0))&amp;""),"")="","",IF(IFERROR(TRIM(INDEX($A18:$Y18,MATCH(Lists!$L$5,$A$1:$Y$1,0))&amp;""),"")&lt;&gt;"",IFERROR(TRIM(INDEX($A18:$Y18,MATCH(Lists!$L$5,$A$1:$Y$1,0))&amp;""),""),IF(IFERROR(TRIM(INDEX($A18:$Y18,MATCH(Lists!$L$6,$A$1:$Y$1,0))&amp;""),"")&lt;&gt;"",IFERROR(TRIM(INDEX($A18:$Y18,MATCH(Lists!$L$6,$A$1:$Y$1,0))&amp;""),""),"(no source)")))</f>
        <v/>
      </c>
      <c r="AK18" s="23">
        <f>IFERROR(IF(ISNUMBER(INDEX($A18:$Y18,MATCH(Lists!$L$7,$A$1:$Y$1,0))),INT(INDEX($A18:$Y18,MATCH(Lists!$L$7,$A$1:$Y$1,0))),DATE(VALUE(LEFT(IFERROR(TRIM(INDEX($A18:$Y18,MATCH(Lists!$L$7,$A$1:$Y$1,0))&amp;""),""),4)),VALUE(MID(IFERROR(TRIM(INDEX($A18:$Y18,MATCH(Lists!$L$7,$A$1:$Y$1,0))&amp;""),""),6,2)),VALUE(MID(IFERROR(TRIM(INDEX($A18:$Y18,MATCH(Lists!$L$7,$A$1:$Y$1,0))&amp;""),""),9,2)))),"")</f>
        <v/>
      </c>
      <c r="AL18" s="23">
        <f>IF(OR(AK18="",Lists!$O$2=""),"",AK18+Lists!$O$2)</f>
        <v/>
      </c>
      <c r="AM18" s="22">
        <f>IF(IFERROR(TRIM(INDEX($A18:$Y18,MATCH(Lists!$L$2,$A$1:$Y$1,0))&amp;""),"")="","",IF(AA18="","New",AA18))</f>
        <v/>
      </c>
    </row>
    <row r="19">
      <c r="Z19" s="19" t="n"/>
      <c r="AA19" s="24" t="n"/>
      <c r="AB19" s="24" t="n"/>
      <c r="AC19" s="24" t="n"/>
      <c r="AD19" s="24" t="n"/>
      <c r="AE19" s="25" t="n"/>
      <c r="AF19" s="19" t="n"/>
      <c r="AG19" s="22">
        <f>IF(IFERROR(TRIM(INDEX($A19:$Y19,MATCH(Lists!$L$2,$A$1:$Y$1,0))&amp;""),"")="","",IF(COUNTA(AB19:AD19)=0,"",COUNTIF(AB19:AD19,"Yes")))</f>
        <v/>
      </c>
      <c r="AH19" s="22">
        <f>IFERROR(TRIM(INDEX($A19:$Y19,MATCH(Lists!$L$3,$A$1:$Y$1,0))&amp;""),"")</f>
        <v/>
      </c>
      <c r="AI19" s="22">
        <f>IFERROR(TRIM(INDEX($A19:$Y19,MATCH(Lists!$L$4,$A$1:$Y$1,0))&amp;""),"")</f>
        <v/>
      </c>
      <c r="AJ19" s="22">
        <f>IF(IFERROR(TRIM(INDEX($A19:$Y19,MATCH(Lists!$L$2,$A$1:$Y$1,0))&amp;""),"")="","",IF(IFERROR(TRIM(INDEX($A19:$Y19,MATCH(Lists!$L$5,$A$1:$Y$1,0))&amp;""),"")&lt;&gt;"",IFERROR(TRIM(INDEX($A19:$Y19,MATCH(Lists!$L$5,$A$1:$Y$1,0))&amp;""),""),IF(IFERROR(TRIM(INDEX($A19:$Y19,MATCH(Lists!$L$6,$A$1:$Y$1,0))&amp;""),"")&lt;&gt;"",IFERROR(TRIM(INDEX($A19:$Y19,MATCH(Lists!$L$6,$A$1:$Y$1,0))&amp;""),""),"(no source)")))</f>
        <v/>
      </c>
      <c r="AK19" s="23">
        <f>IFERROR(IF(ISNUMBER(INDEX($A19:$Y19,MATCH(Lists!$L$7,$A$1:$Y$1,0))),INT(INDEX($A19:$Y19,MATCH(Lists!$L$7,$A$1:$Y$1,0))),DATE(VALUE(LEFT(IFERROR(TRIM(INDEX($A19:$Y19,MATCH(Lists!$L$7,$A$1:$Y$1,0))&amp;""),""),4)),VALUE(MID(IFERROR(TRIM(INDEX($A19:$Y19,MATCH(Lists!$L$7,$A$1:$Y$1,0))&amp;""),""),6,2)),VALUE(MID(IFERROR(TRIM(INDEX($A19:$Y19,MATCH(Lists!$L$7,$A$1:$Y$1,0))&amp;""),""),9,2)))),"")</f>
        <v/>
      </c>
      <c r="AL19" s="23">
        <f>IF(OR(AK19="",Lists!$O$2=""),"",AK19+Lists!$O$2)</f>
        <v/>
      </c>
      <c r="AM19" s="22">
        <f>IF(IFERROR(TRIM(INDEX($A19:$Y19,MATCH(Lists!$L$2,$A$1:$Y$1,0))&amp;""),"")="","",IF(AA19="","New",AA19))</f>
        <v/>
      </c>
    </row>
    <row r="20">
      <c r="Z20" s="19" t="n"/>
      <c r="AA20" s="24" t="n"/>
      <c r="AB20" s="24" t="n"/>
      <c r="AC20" s="24" t="n"/>
      <c r="AD20" s="24" t="n"/>
      <c r="AE20" s="25" t="n"/>
      <c r="AF20" s="19" t="n"/>
      <c r="AG20" s="22">
        <f>IF(IFERROR(TRIM(INDEX($A20:$Y20,MATCH(Lists!$L$2,$A$1:$Y$1,0))&amp;""),"")="","",IF(COUNTA(AB20:AD20)=0,"",COUNTIF(AB20:AD20,"Yes")))</f>
        <v/>
      </c>
      <c r="AH20" s="22">
        <f>IFERROR(TRIM(INDEX($A20:$Y20,MATCH(Lists!$L$3,$A$1:$Y$1,0))&amp;""),"")</f>
        <v/>
      </c>
      <c r="AI20" s="22">
        <f>IFERROR(TRIM(INDEX($A20:$Y20,MATCH(Lists!$L$4,$A$1:$Y$1,0))&amp;""),"")</f>
        <v/>
      </c>
      <c r="AJ20" s="22">
        <f>IF(IFERROR(TRIM(INDEX($A20:$Y20,MATCH(Lists!$L$2,$A$1:$Y$1,0))&amp;""),"")="","",IF(IFERROR(TRIM(INDEX($A20:$Y20,MATCH(Lists!$L$5,$A$1:$Y$1,0))&amp;""),"")&lt;&gt;"",IFERROR(TRIM(INDEX($A20:$Y20,MATCH(Lists!$L$5,$A$1:$Y$1,0))&amp;""),""),IF(IFERROR(TRIM(INDEX($A20:$Y20,MATCH(Lists!$L$6,$A$1:$Y$1,0))&amp;""),"")&lt;&gt;"",IFERROR(TRIM(INDEX($A20:$Y20,MATCH(Lists!$L$6,$A$1:$Y$1,0))&amp;""),""),"(no source)")))</f>
        <v/>
      </c>
      <c r="AK20" s="23">
        <f>IFERROR(IF(ISNUMBER(INDEX($A20:$Y20,MATCH(Lists!$L$7,$A$1:$Y$1,0))),INT(INDEX($A20:$Y20,MATCH(Lists!$L$7,$A$1:$Y$1,0))),DATE(VALUE(LEFT(IFERROR(TRIM(INDEX($A20:$Y20,MATCH(Lists!$L$7,$A$1:$Y$1,0))&amp;""),""),4)),VALUE(MID(IFERROR(TRIM(INDEX($A20:$Y20,MATCH(Lists!$L$7,$A$1:$Y$1,0))&amp;""),""),6,2)),VALUE(MID(IFERROR(TRIM(INDEX($A20:$Y20,MATCH(Lists!$L$7,$A$1:$Y$1,0))&amp;""),""),9,2)))),"")</f>
        <v/>
      </c>
      <c r="AL20" s="23">
        <f>IF(OR(AK20="",Lists!$O$2=""),"",AK20+Lists!$O$2)</f>
        <v/>
      </c>
      <c r="AM20" s="22">
        <f>IF(IFERROR(TRIM(INDEX($A20:$Y20,MATCH(Lists!$L$2,$A$1:$Y$1,0))&amp;""),"")="","",IF(AA20="","New",AA20))</f>
        <v/>
      </c>
    </row>
    <row r="21">
      <c r="Z21" s="19" t="n"/>
      <c r="AA21" s="24" t="n"/>
      <c r="AB21" s="24" t="n"/>
      <c r="AC21" s="24" t="n"/>
      <c r="AD21" s="24" t="n"/>
      <c r="AE21" s="25" t="n"/>
      <c r="AF21" s="19" t="n"/>
      <c r="AG21" s="22">
        <f>IF(IFERROR(TRIM(INDEX($A21:$Y21,MATCH(Lists!$L$2,$A$1:$Y$1,0))&amp;""),"")="","",IF(COUNTA(AB21:AD21)=0,"",COUNTIF(AB21:AD21,"Yes")))</f>
        <v/>
      </c>
      <c r="AH21" s="22">
        <f>IFERROR(TRIM(INDEX($A21:$Y21,MATCH(Lists!$L$3,$A$1:$Y$1,0))&amp;""),"")</f>
        <v/>
      </c>
      <c r="AI21" s="22">
        <f>IFERROR(TRIM(INDEX($A21:$Y21,MATCH(Lists!$L$4,$A$1:$Y$1,0))&amp;""),"")</f>
        <v/>
      </c>
      <c r="AJ21" s="22">
        <f>IF(IFERROR(TRIM(INDEX($A21:$Y21,MATCH(Lists!$L$2,$A$1:$Y$1,0))&amp;""),"")="","",IF(IFERROR(TRIM(INDEX($A21:$Y21,MATCH(Lists!$L$5,$A$1:$Y$1,0))&amp;""),"")&lt;&gt;"",IFERROR(TRIM(INDEX($A21:$Y21,MATCH(Lists!$L$5,$A$1:$Y$1,0))&amp;""),""),IF(IFERROR(TRIM(INDEX($A21:$Y21,MATCH(Lists!$L$6,$A$1:$Y$1,0))&amp;""),"")&lt;&gt;"",IFERROR(TRIM(INDEX($A21:$Y21,MATCH(Lists!$L$6,$A$1:$Y$1,0))&amp;""),""),"(no source)")))</f>
        <v/>
      </c>
      <c r="AK21" s="23">
        <f>IFERROR(IF(ISNUMBER(INDEX($A21:$Y21,MATCH(Lists!$L$7,$A$1:$Y$1,0))),INT(INDEX($A21:$Y21,MATCH(Lists!$L$7,$A$1:$Y$1,0))),DATE(VALUE(LEFT(IFERROR(TRIM(INDEX($A21:$Y21,MATCH(Lists!$L$7,$A$1:$Y$1,0))&amp;""),""),4)),VALUE(MID(IFERROR(TRIM(INDEX($A21:$Y21,MATCH(Lists!$L$7,$A$1:$Y$1,0))&amp;""),""),6,2)),VALUE(MID(IFERROR(TRIM(INDEX($A21:$Y21,MATCH(Lists!$L$7,$A$1:$Y$1,0))&amp;""),""),9,2)))),"")</f>
        <v/>
      </c>
      <c r="AL21" s="23">
        <f>IF(OR(AK21="",Lists!$O$2=""),"",AK21+Lists!$O$2)</f>
        <v/>
      </c>
      <c r="AM21" s="22">
        <f>IF(IFERROR(TRIM(INDEX($A21:$Y21,MATCH(Lists!$L$2,$A$1:$Y$1,0))&amp;""),"")="","",IF(AA21="","New",AA21))</f>
        <v/>
      </c>
    </row>
    <row r="22">
      <c r="Z22" s="19" t="n"/>
      <c r="AA22" s="24" t="n"/>
      <c r="AB22" s="24" t="n"/>
      <c r="AC22" s="24" t="n"/>
      <c r="AD22" s="24" t="n"/>
      <c r="AE22" s="25" t="n"/>
      <c r="AF22" s="19" t="n"/>
      <c r="AG22" s="22">
        <f>IF(IFERROR(TRIM(INDEX($A22:$Y22,MATCH(Lists!$L$2,$A$1:$Y$1,0))&amp;""),"")="","",IF(COUNTA(AB22:AD22)=0,"",COUNTIF(AB22:AD22,"Yes")))</f>
        <v/>
      </c>
      <c r="AH22" s="22">
        <f>IFERROR(TRIM(INDEX($A22:$Y22,MATCH(Lists!$L$3,$A$1:$Y$1,0))&amp;""),"")</f>
        <v/>
      </c>
      <c r="AI22" s="22">
        <f>IFERROR(TRIM(INDEX($A22:$Y22,MATCH(Lists!$L$4,$A$1:$Y$1,0))&amp;""),"")</f>
        <v/>
      </c>
      <c r="AJ22" s="22">
        <f>IF(IFERROR(TRIM(INDEX($A22:$Y22,MATCH(Lists!$L$2,$A$1:$Y$1,0))&amp;""),"")="","",IF(IFERROR(TRIM(INDEX($A22:$Y22,MATCH(Lists!$L$5,$A$1:$Y$1,0))&amp;""),"")&lt;&gt;"",IFERROR(TRIM(INDEX($A22:$Y22,MATCH(Lists!$L$5,$A$1:$Y$1,0))&amp;""),""),IF(IFERROR(TRIM(INDEX($A22:$Y22,MATCH(Lists!$L$6,$A$1:$Y$1,0))&amp;""),"")&lt;&gt;"",IFERROR(TRIM(INDEX($A22:$Y22,MATCH(Lists!$L$6,$A$1:$Y$1,0))&amp;""),""),"(no source)")))</f>
        <v/>
      </c>
      <c r="AK22" s="23">
        <f>IFERROR(IF(ISNUMBER(INDEX($A22:$Y22,MATCH(Lists!$L$7,$A$1:$Y$1,0))),INT(INDEX($A22:$Y22,MATCH(Lists!$L$7,$A$1:$Y$1,0))),DATE(VALUE(LEFT(IFERROR(TRIM(INDEX($A22:$Y22,MATCH(Lists!$L$7,$A$1:$Y$1,0))&amp;""),""),4)),VALUE(MID(IFERROR(TRIM(INDEX($A22:$Y22,MATCH(Lists!$L$7,$A$1:$Y$1,0))&amp;""),""),6,2)),VALUE(MID(IFERROR(TRIM(INDEX($A22:$Y22,MATCH(Lists!$L$7,$A$1:$Y$1,0))&amp;""),""),9,2)))),"")</f>
        <v/>
      </c>
      <c r="AL22" s="23">
        <f>IF(OR(AK22="",Lists!$O$2=""),"",AK22+Lists!$O$2)</f>
        <v/>
      </c>
      <c r="AM22" s="22">
        <f>IF(IFERROR(TRIM(INDEX($A22:$Y22,MATCH(Lists!$L$2,$A$1:$Y$1,0))&amp;""),"")="","",IF(AA22="","New",AA22))</f>
        <v/>
      </c>
    </row>
    <row r="23">
      <c r="Z23" s="19" t="n"/>
      <c r="AA23" s="24" t="n"/>
      <c r="AB23" s="24" t="n"/>
      <c r="AC23" s="24" t="n"/>
      <c r="AD23" s="24" t="n"/>
      <c r="AE23" s="25" t="n"/>
      <c r="AF23" s="19" t="n"/>
      <c r="AG23" s="22">
        <f>IF(IFERROR(TRIM(INDEX($A23:$Y23,MATCH(Lists!$L$2,$A$1:$Y$1,0))&amp;""),"")="","",IF(COUNTA(AB23:AD23)=0,"",COUNTIF(AB23:AD23,"Yes")))</f>
        <v/>
      </c>
      <c r="AH23" s="22">
        <f>IFERROR(TRIM(INDEX($A23:$Y23,MATCH(Lists!$L$3,$A$1:$Y$1,0))&amp;""),"")</f>
        <v/>
      </c>
      <c r="AI23" s="22">
        <f>IFERROR(TRIM(INDEX($A23:$Y23,MATCH(Lists!$L$4,$A$1:$Y$1,0))&amp;""),"")</f>
        <v/>
      </c>
      <c r="AJ23" s="22">
        <f>IF(IFERROR(TRIM(INDEX($A23:$Y23,MATCH(Lists!$L$2,$A$1:$Y$1,0))&amp;""),"")="","",IF(IFERROR(TRIM(INDEX($A23:$Y23,MATCH(Lists!$L$5,$A$1:$Y$1,0))&amp;""),"")&lt;&gt;"",IFERROR(TRIM(INDEX($A23:$Y23,MATCH(Lists!$L$5,$A$1:$Y$1,0))&amp;""),""),IF(IFERROR(TRIM(INDEX($A23:$Y23,MATCH(Lists!$L$6,$A$1:$Y$1,0))&amp;""),"")&lt;&gt;"",IFERROR(TRIM(INDEX($A23:$Y23,MATCH(Lists!$L$6,$A$1:$Y$1,0))&amp;""),""),"(no source)")))</f>
        <v/>
      </c>
      <c r="AK23" s="23">
        <f>IFERROR(IF(ISNUMBER(INDEX($A23:$Y23,MATCH(Lists!$L$7,$A$1:$Y$1,0))),INT(INDEX($A23:$Y23,MATCH(Lists!$L$7,$A$1:$Y$1,0))),DATE(VALUE(LEFT(IFERROR(TRIM(INDEX($A23:$Y23,MATCH(Lists!$L$7,$A$1:$Y$1,0))&amp;""),""),4)),VALUE(MID(IFERROR(TRIM(INDEX($A23:$Y23,MATCH(Lists!$L$7,$A$1:$Y$1,0))&amp;""),""),6,2)),VALUE(MID(IFERROR(TRIM(INDEX($A23:$Y23,MATCH(Lists!$L$7,$A$1:$Y$1,0))&amp;""),""),9,2)))),"")</f>
        <v/>
      </c>
      <c r="AL23" s="23">
        <f>IF(OR(AK23="",Lists!$O$2=""),"",AK23+Lists!$O$2)</f>
        <v/>
      </c>
      <c r="AM23" s="22">
        <f>IF(IFERROR(TRIM(INDEX($A23:$Y23,MATCH(Lists!$L$2,$A$1:$Y$1,0))&amp;""),"")="","",IF(AA23="","New",AA23))</f>
        <v/>
      </c>
    </row>
    <row r="24">
      <c r="Z24" s="19" t="n"/>
      <c r="AA24" s="24" t="n"/>
      <c r="AB24" s="24" t="n"/>
      <c r="AC24" s="24" t="n"/>
      <c r="AD24" s="24" t="n"/>
      <c r="AE24" s="25" t="n"/>
      <c r="AF24" s="19" t="n"/>
      <c r="AG24" s="22">
        <f>IF(IFERROR(TRIM(INDEX($A24:$Y24,MATCH(Lists!$L$2,$A$1:$Y$1,0))&amp;""),"")="","",IF(COUNTA(AB24:AD24)=0,"",COUNTIF(AB24:AD24,"Yes")))</f>
        <v/>
      </c>
      <c r="AH24" s="22">
        <f>IFERROR(TRIM(INDEX($A24:$Y24,MATCH(Lists!$L$3,$A$1:$Y$1,0))&amp;""),"")</f>
        <v/>
      </c>
      <c r="AI24" s="22">
        <f>IFERROR(TRIM(INDEX($A24:$Y24,MATCH(Lists!$L$4,$A$1:$Y$1,0))&amp;""),"")</f>
        <v/>
      </c>
      <c r="AJ24" s="22">
        <f>IF(IFERROR(TRIM(INDEX($A24:$Y24,MATCH(Lists!$L$2,$A$1:$Y$1,0))&amp;""),"")="","",IF(IFERROR(TRIM(INDEX($A24:$Y24,MATCH(Lists!$L$5,$A$1:$Y$1,0))&amp;""),"")&lt;&gt;"",IFERROR(TRIM(INDEX($A24:$Y24,MATCH(Lists!$L$5,$A$1:$Y$1,0))&amp;""),""),IF(IFERROR(TRIM(INDEX($A24:$Y24,MATCH(Lists!$L$6,$A$1:$Y$1,0))&amp;""),"")&lt;&gt;"",IFERROR(TRIM(INDEX($A24:$Y24,MATCH(Lists!$L$6,$A$1:$Y$1,0))&amp;""),""),"(no source)")))</f>
        <v/>
      </c>
      <c r="AK24" s="23">
        <f>IFERROR(IF(ISNUMBER(INDEX($A24:$Y24,MATCH(Lists!$L$7,$A$1:$Y$1,0))),INT(INDEX($A24:$Y24,MATCH(Lists!$L$7,$A$1:$Y$1,0))),DATE(VALUE(LEFT(IFERROR(TRIM(INDEX($A24:$Y24,MATCH(Lists!$L$7,$A$1:$Y$1,0))&amp;""),""),4)),VALUE(MID(IFERROR(TRIM(INDEX($A24:$Y24,MATCH(Lists!$L$7,$A$1:$Y$1,0))&amp;""),""),6,2)),VALUE(MID(IFERROR(TRIM(INDEX($A24:$Y24,MATCH(Lists!$L$7,$A$1:$Y$1,0))&amp;""),""),9,2)))),"")</f>
        <v/>
      </c>
      <c r="AL24" s="23">
        <f>IF(OR(AK24="",Lists!$O$2=""),"",AK24+Lists!$O$2)</f>
        <v/>
      </c>
      <c r="AM24" s="22">
        <f>IF(IFERROR(TRIM(INDEX($A24:$Y24,MATCH(Lists!$L$2,$A$1:$Y$1,0))&amp;""),"")="","",IF(AA24="","New",AA24))</f>
        <v/>
      </c>
    </row>
    <row r="25">
      <c r="Z25" s="19" t="n"/>
      <c r="AA25" s="24" t="n"/>
      <c r="AB25" s="24" t="n"/>
      <c r="AC25" s="24" t="n"/>
      <c r="AD25" s="24" t="n"/>
      <c r="AE25" s="25" t="n"/>
      <c r="AF25" s="19" t="n"/>
      <c r="AG25" s="22">
        <f>IF(IFERROR(TRIM(INDEX($A25:$Y25,MATCH(Lists!$L$2,$A$1:$Y$1,0))&amp;""),"")="","",IF(COUNTA(AB25:AD25)=0,"",COUNTIF(AB25:AD25,"Yes")))</f>
        <v/>
      </c>
      <c r="AH25" s="22">
        <f>IFERROR(TRIM(INDEX($A25:$Y25,MATCH(Lists!$L$3,$A$1:$Y$1,0))&amp;""),"")</f>
        <v/>
      </c>
      <c r="AI25" s="22">
        <f>IFERROR(TRIM(INDEX($A25:$Y25,MATCH(Lists!$L$4,$A$1:$Y$1,0))&amp;""),"")</f>
        <v/>
      </c>
      <c r="AJ25" s="22">
        <f>IF(IFERROR(TRIM(INDEX($A25:$Y25,MATCH(Lists!$L$2,$A$1:$Y$1,0))&amp;""),"")="","",IF(IFERROR(TRIM(INDEX($A25:$Y25,MATCH(Lists!$L$5,$A$1:$Y$1,0))&amp;""),"")&lt;&gt;"",IFERROR(TRIM(INDEX($A25:$Y25,MATCH(Lists!$L$5,$A$1:$Y$1,0))&amp;""),""),IF(IFERROR(TRIM(INDEX($A25:$Y25,MATCH(Lists!$L$6,$A$1:$Y$1,0))&amp;""),"")&lt;&gt;"",IFERROR(TRIM(INDEX($A25:$Y25,MATCH(Lists!$L$6,$A$1:$Y$1,0))&amp;""),""),"(no source)")))</f>
        <v/>
      </c>
      <c r="AK25" s="23">
        <f>IFERROR(IF(ISNUMBER(INDEX($A25:$Y25,MATCH(Lists!$L$7,$A$1:$Y$1,0))),INT(INDEX($A25:$Y25,MATCH(Lists!$L$7,$A$1:$Y$1,0))),DATE(VALUE(LEFT(IFERROR(TRIM(INDEX($A25:$Y25,MATCH(Lists!$L$7,$A$1:$Y$1,0))&amp;""),""),4)),VALUE(MID(IFERROR(TRIM(INDEX($A25:$Y25,MATCH(Lists!$L$7,$A$1:$Y$1,0))&amp;""),""),6,2)),VALUE(MID(IFERROR(TRIM(INDEX($A25:$Y25,MATCH(Lists!$L$7,$A$1:$Y$1,0))&amp;""),""),9,2)))),"")</f>
        <v/>
      </c>
      <c r="AL25" s="23">
        <f>IF(OR(AK25="",Lists!$O$2=""),"",AK25+Lists!$O$2)</f>
        <v/>
      </c>
      <c r="AM25" s="22">
        <f>IF(IFERROR(TRIM(INDEX($A25:$Y25,MATCH(Lists!$L$2,$A$1:$Y$1,0))&amp;""),"")="","",IF(AA25="","New",AA25))</f>
        <v/>
      </c>
    </row>
    <row r="26">
      <c r="Z26" s="19" t="n"/>
      <c r="AA26" s="24" t="n"/>
      <c r="AB26" s="24" t="n"/>
      <c r="AC26" s="24" t="n"/>
      <c r="AD26" s="24" t="n"/>
      <c r="AE26" s="25" t="n"/>
      <c r="AF26" s="19" t="n"/>
      <c r="AG26" s="22">
        <f>IF(IFERROR(TRIM(INDEX($A26:$Y26,MATCH(Lists!$L$2,$A$1:$Y$1,0))&amp;""),"")="","",IF(COUNTA(AB26:AD26)=0,"",COUNTIF(AB26:AD26,"Yes")))</f>
        <v/>
      </c>
      <c r="AH26" s="22">
        <f>IFERROR(TRIM(INDEX($A26:$Y26,MATCH(Lists!$L$3,$A$1:$Y$1,0))&amp;""),"")</f>
        <v/>
      </c>
      <c r="AI26" s="22">
        <f>IFERROR(TRIM(INDEX($A26:$Y26,MATCH(Lists!$L$4,$A$1:$Y$1,0))&amp;""),"")</f>
        <v/>
      </c>
      <c r="AJ26" s="22">
        <f>IF(IFERROR(TRIM(INDEX($A26:$Y26,MATCH(Lists!$L$2,$A$1:$Y$1,0))&amp;""),"")="","",IF(IFERROR(TRIM(INDEX($A26:$Y26,MATCH(Lists!$L$5,$A$1:$Y$1,0))&amp;""),"")&lt;&gt;"",IFERROR(TRIM(INDEX($A26:$Y26,MATCH(Lists!$L$5,$A$1:$Y$1,0))&amp;""),""),IF(IFERROR(TRIM(INDEX($A26:$Y26,MATCH(Lists!$L$6,$A$1:$Y$1,0))&amp;""),"")&lt;&gt;"",IFERROR(TRIM(INDEX($A26:$Y26,MATCH(Lists!$L$6,$A$1:$Y$1,0))&amp;""),""),"(no source)")))</f>
        <v/>
      </c>
      <c r="AK26" s="23">
        <f>IFERROR(IF(ISNUMBER(INDEX($A26:$Y26,MATCH(Lists!$L$7,$A$1:$Y$1,0))),INT(INDEX($A26:$Y26,MATCH(Lists!$L$7,$A$1:$Y$1,0))),DATE(VALUE(LEFT(IFERROR(TRIM(INDEX($A26:$Y26,MATCH(Lists!$L$7,$A$1:$Y$1,0))&amp;""),""),4)),VALUE(MID(IFERROR(TRIM(INDEX($A26:$Y26,MATCH(Lists!$L$7,$A$1:$Y$1,0))&amp;""),""),6,2)),VALUE(MID(IFERROR(TRIM(INDEX($A26:$Y26,MATCH(Lists!$L$7,$A$1:$Y$1,0))&amp;""),""),9,2)))),"")</f>
        <v/>
      </c>
      <c r="AL26" s="23">
        <f>IF(OR(AK26="",Lists!$O$2=""),"",AK26+Lists!$O$2)</f>
        <v/>
      </c>
      <c r="AM26" s="22">
        <f>IF(IFERROR(TRIM(INDEX($A26:$Y26,MATCH(Lists!$L$2,$A$1:$Y$1,0))&amp;""),"")="","",IF(AA26="","New",AA26))</f>
        <v/>
      </c>
    </row>
    <row r="27">
      <c r="Z27" s="19" t="n"/>
      <c r="AA27" s="24" t="n"/>
      <c r="AB27" s="24" t="n"/>
      <c r="AC27" s="24" t="n"/>
      <c r="AD27" s="24" t="n"/>
      <c r="AE27" s="25" t="n"/>
      <c r="AF27" s="19" t="n"/>
      <c r="AG27" s="22">
        <f>IF(IFERROR(TRIM(INDEX($A27:$Y27,MATCH(Lists!$L$2,$A$1:$Y$1,0))&amp;""),"")="","",IF(COUNTA(AB27:AD27)=0,"",COUNTIF(AB27:AD27,"Yes")))</f>
        <v/>
      </c>
      <c r="AH27" s="22">
        <f>IFERROR(TRIM(INDEX($A27:$Y27,MATCH(Lists!$L$3,$A$1:$Y$1,0))&amp;""),"")</f>
        <v/>
      </c>
      <c r="AI27" s="22">
        <f>IFERROR(TRIM(INDEX($A27:$Y27,MATCH(Lists!$L$4,$A$1:$Y$1,0))&amp;""),"")</f>
        <v/>
      </c>
      <c r="AJ27" s="22">
        <f>IF(IFERROR(TRIM(INDEX($A27:$Y27,MATCH(Lists!$L$2,$A$1:$Y$1,0))&amp;""),"")="","",IF(IFERROR(TRIM(INDEX($A27:$Y27,MATCH(Lists!$L$5,$A$1:$Y$1,0))&amp;""),"")&lt;&gt;"",IFERROR(TRIM(INDEX($A27:$Y27,MATCH(Lists!$L$5,$A$1:$Y$1,0))&amp;""),""),IF(IFERROR(TRIM(INDEX($A27:$Y27,MATCH(Lists!$L$6,$A$1:$Y$1,0))&amp;""),"")&lt;&gt;"",IFERROR(TRIM(INDEX($A27:$Y27,MATCH(Lists!$L$6,$A$1:$Y$1,0))&amp;""),""),"(no source)")))</f>
        <v/>
      </c>
      <c r="AK27" s="23">
        <f>IFERROR(IF(ISNUMBER(INDEX($A27:$Y27,MATCH(Lists!$L$7,$A$1:$Y$1,0))),INT(INDEX($A27:$Y27,MATCH(Lists!$L$7,$A$1:$Y$1,0))),DATE(VALUE(LEFT(IFERROR(TRIM(INDEX($A27:$Y27,MATCH(Lists!$L$7,$A$1:$Y$1,0))&amp;""),""),4)),VALUE(MID(IFERROR(TRIM(INDEX($A27:$Y27,MATCH(Lists!$L$7,$A$1:$Y$1,0))&amp;""),""),6,2)),VALUE(MID(IFERROR(TRIM(INDEX($A27:$Y27,MATCH(Lists!$L$7,$A$1:$Y$1,0))&amp;""),""),9,2)))),"")</f>
        <v/>
      </c>
      <c r="AL27" s="23">
        <f>IF(OR(AK27="",Lists!$O$2=""),"",AK27+Lists!$O$2)</f>
        <v/>
      </c>
      <c r="AM27" s="22">
        <f>IF(IFERROR(TRIM(INDEX($A27:$Y27,MATCH(Lists!$L$2,$A$1:$Y$1,0))&amp;""),"")="","",IF(AA27="","New",AA27))</f>
        <v/>
      </c>
    </row>
    <row r="28">
      <c r="Z28" s="19" t="n"/>
      <c r="AA28" s="24" t="n"/>
      <c r="AB28" s="24" t="n"/>
      <c r="AC28" s="24" t="n"/>
      <c r="AD28" s="24" t="n"/>
      <c r="AE28" s="25" t="n"/>
      <c r="AF28" s="19" t="n"/>
      <c r="AG28" s="22">
        <f>IF(IFERROR(TRIM(INDEX($A28:$Y28,MATCH(Lists!$L$2,$A$1:$Y$1,0))&amp;""),"")="","",IF(COUNTA(AB28:AD28)=0,"",COUNTIF(AB28:AD28,"Yes")))</f>
        <v/>
      </c>
      <c r="AH28" s="22">
        <f>IFERROR(TRIM(INDEX($A28:$Y28,MATCH(Lists!$L$3,$A$1:$Y$1,0))&amp;""),"")</f>
        <v/>
      </c>
      <c r="AI28" s="22">
        <f>IFERROR(TRIM(INDEX($A28:$Y28,MATCH(Lists!$L$4,$A$1:$Y$1,0))&amp;""),"")</f>
        <v/>
      </c>
      <c r="AJ28" s="22">
        <f>IF(IFERROR(TRIM(INDEX($A28:$Y28,MATCH(Lists!$L$2,$A$1:$Y$1,0))&amp;""),"")="","",IF(IFERROR(TRIM(INDEX($A28:$Y28,MATCH(Lists!$L$5,$A$1:$Y$1,0))&amp;""),"")&lt;&gt;"",IFERROR(TRIM(INDEX($A28:$Y28,MATCH(Lists!$L$5,$A$1:$Y$1,0))&amp;""),""),IF(IFERROR(TRIM(INDEX($A28:$Y28,MATCH(Lists!$L$6,$A$1:$Y$1,0))&amp;""),"")&lt;&gt;"",IFERROR(TRIM(INDEX($A28:$Y28,MATCH(Lists!$L$6,$A$1:$Y$1,0))&amp;""),""),"(no source)")))</f>
        <v/>
      </c>
      <c r="AK28" s="23">
        <f>IFERROR(IF(ISNUMBER(INDEX($A28:$Y28,MATCH(Lists!$L$7,$A$1:$Y$1,0))),INT(INDEX($A28:$Y28,MATCH(Lists!$L$7,$A$1:$Y$1,0))),DATE(VALUE(LEFT(IFERROR(TRIM(INDEX($A28:$Y28,MATCH(Lists!$L$7,$A$1:$Y$1,0))&amp;""),""),4)),VALUE(MID(IFERROR(TRIM(INDEX($A28:$Y28,MATCH(Lists!$L$7,$A$1:$Y$1,0))&amp;""),""),6,2)),VALUE(MID(IFERROR(TRIM(INDEX($A28:$Y28,MATCH(Lists!$L$7,$A$1:$Y$1,0))&amp;""),""),9,2)))),"")</f>
        <v/>
      </c>
      <c r="AL28" s="23">
        <f>IF(OR(AK28="",Lists!$O$2=""),"",AK28+Lists!$O$2)</f>
        <v/>
      </c>
      <c r="AM28" s="22">
        <f>IF(IFERROR(TRIM(INDEX($A28:$Y28,MATCH(Lists!$L$2,$A$1:$Y$1,0))&amp;""),"")="","",IF(AA28="","New",AA28))</f>
        <v/>
      </c>
    </row>
    <row r="29">
      <c r="Z29" s="19" t="n"/>
      <c r="AA29" s="24" t="n"/>
      <c r="AB29" s="24" t="n"/>
      <c r="AC29" s="24" t="n"/>
      <c r="AD29" s="24" t="n"/>
      <c r="AE29" s="25" t="n"/>
      <c r="AF29" s="19" t="n"/>
      <c r="AG29" s="22">
        <f>IF(IFERROR(TRIM(INDEX($A29:$Y29,MATCH(Lists!$L$2,$A$1:$Y$1,0))&amp;""),"")="","",IF(COUNTA(AB29:AD29)=0,"",COUNTIF(AB29:AD29,"Yes")))</f>
        <v/>
      </c>
      <c r="AH29" s="22">
        <f>IFERROR(TRIM(INDEX($A29:$Y29,MATCH(Lists!$L$3,$A$1:$Y$1,0))&amp;""),"")</f>
        <v/>
      </c>
      <c r="AI29" s="22">
        <f>IFERROR(TRIM(INDEX($A29:$Y29,MATCH(Lists!$L$4,$A$1:$Y$1,0))&amp;""),"")</f>
        <v/>
      </c>
      <c r="AJ29" s="22">
        <f>IF(IFERROR(TRIM(INDEX($A29:$Y29,MATCH(Lists!$L$2,$A$1:$Y$1,0))&amp;""),"")="","",IF(IFERROR(TRIM(INDEX($A29:$Y29,MATCH(Lists!$L$5,$A$1:$Y$1,0))&amp;""),"")&lt;&gt;"",IFERROR(TRIM(INDEX($A29:$Y29,MATCH(Lists!$L$5,$A$1:$Y$1,0))&amp;""),""),IF(IFERROR(TRIM(INDEX($A29:$Y29,MATCH(Lists!$L$6,$A$1:$Y$1,0))&amp;""),"")&lt;&gt;"",IFERROR(TRIM(INDEX($A29:$Y29,MATCH(Lists!$L$6,$A$1:$Y$1,0))&amp;""),""),"(no source)")))</f>
        <v/>
      </c>
      <c r="AK29" s="23">
        <f>IFERROR(IF(ISNUMBER(INDEX($A29:$Y29,MATCH(Lists!$L$7,$A$1:$Y$1,0))),INT(INDEX($A29:$Y29,MATCH(Lists!$L$7,$A$1:$Y$1,0))),DATE(VALUE(LEFT(IFERROR(TRIM(INDEX($A29:$Y29,MATCH(Lists!$L$7,$A$1:$Y$1,0))&amp;""),""),4)),VALUE(MID(IFERROR(TRIM(INDEX($A29:$Y29,MATCH(Lists!$L$7,$A$1:$Y$1,0))&amp;""),""),6,2)),VALUE(MID(IFERROR(TRIM(INDEX($A29:$Y29,MATCH(Lists!$L$7,$A$1:$Y$1,0))&amp;""),""),9,2)))),"")</f>
        <v/>
      </c>
      <c r="AL29" s="23">
        <f>IF(OR(AK29="",Lists!$O$2=""),"",AK29+Lists!$O$2)</f>
        <v/>
      </c>
      <c r="AM29" s="22">
        <f>IF(IFERROR(TRIM(INDEX($A29:$Y29,MATCH(Lists!$L$2,$A$1:$Y$1,0))&amp;""),"")="","",IF(AA29="","New",AA29))</f>
        <v/>
      </c>
    </row>
    <row r="30">
      <c r="Z30" s="19" t="n"/>
      <c r="AA30" s="24" t="n"/>
      <c r="AB30" s="24" t="n"/>
      <c r="AC30" s="24" t="n"/>
      <c r="AD30" s="24" t="n"/>
      <c r="AE30" s="25" t="n"/>
      <c r="AF30" s="19" t="n"/>
      <c r="AG30" s="22">
        <f>IF(IFERROR(TRIM(INDEX($A30:$Y30,MATCH(Lists!$L$2,$A$1:$Y$1,0))&amp;""),"")="","",IF(COUNTA(AB30:AD30)=0,"",COUNTIF(AB30:AD30,"Yes")))</f>
        <v/>
      </c>
      <c r="AH30" s="22">
        <f>IFERROR(TRIM(INDEX($A30:$Y30,MATCH(Lists!$L$3,$A$1:$Y$1,0))&amp;""),"")</f>
        <v/>
      </c>
      <c r="AI30" s="22">
        <f>IFERROR(TRIM(INDEX($A30:$Y30,MATCH(Lists!$L$4,$A$1:$Y$1,0))&amp;""),"")</f>
        <v/>
      </c>
      <c r="AJ30" s="22">
        <f>IF(IFERROR(TRIM(INDEX($A30:$Y30,MATCH(Lists!$L$2,$A$1:$Y$1,0))&amp;""),"")="","",IF(IFERROR(TRIM(INDEX($A30:$Y30,MATCH(Lists!$L$5,$A$1:$Y$1,0))&amp;""),"")&lt;&gt;"",IFERROR(TRIM(INDEX($A30:$Y30,MATCH(Lists!$L$5,$A$1:$Y$1,0))&amp;""),""),IF(IFERROR(TRIM(INDEX($A30:$Y30,MATCH(Lists!$L$6,$A$1:$Y$1,0))&amp;""),"")&lt;&gt;"",IFERROR(TRIM(INDEX($A30:$Y30,MATCH(Lists!$L$6,$A$1:$Y$1,0))&amp;""),""),"(no source)")))</f>
        <v/>
      </c>
      <c r="AK30" s="23">
        <f>IFERROR(IF(ISNUMBER(INDEX($A30:$Y30,MATCH(Lists!$L$7,$A$1:$Y$1,0))),INT(INDEX($A30:$Y30,MATCH(Lists!$L$7,$A$1:$Y$1,0))),DATE(VALUE(LEFT(IFERROR(TRIM(INDEX($A30:$Y30,MATCH(Lists!$L$7,$A$1:$Y$1,0))&amp;""),""),4)),VALUE(MID(IFERROR(TRIM(INDEX($A30:$Y30,MATCH(Lists!$L$7,$A$1:$Y$1,0))&amp;""),""),6,2)),VALUE(MID(IFERROR(TRIM(INDEX($A30:$Y30,MATCH(Lists!$L$7,$A$1:$Y$1,0))&amp;""),""),9,2)))),"")</f>
        <v/>
      </c>
      <c r="AL30" s="23">
        <f>IF(OR(AK30="",Lists!$O$2=""),"",AK30+Lists!$O$2)</f>
        <v/>
      </c>
      <c r="AM30" s="22">
        <f>IF(IFERROR(TRIM(INDEX($A30:$Y30,MATCH(Lists!$L$2,$A$1:$Y$1,0))&amp;""),"")="","",IF(AA30="","New",AA30))</f>
        <v/>
      </c>
    </row>
    <row r="31">
      <c r="Z31" s="19" t="n"/>
      <c r="AA31" s="24" t="n"/>
      <c r="AB31" s="24" t="n"/>
      <c r="AC31" s="24" t="n"/>
      <c r="AD31" s="24" t="n"/>
      <c r="AE31" s="25" t="n"/>
      <c r="AF31" s="19" t="n"/>
      <c r="AG31" s="22">
        <f>IF(IFERROR(TRIM(INDEX($A31:$Y31,MATCH(Lists!$L$2,$A$1:$Y$1,0))&amp;""),"")="","",IF(COUNTA(AB31:AD31)=0,"",COUNTIF(AB31:AD31,"Yes")))</f>
        <v/>
      </c>
      <c r="AH31" s="22">
        <f>IFERROR(TRIM(INDEX($A31:$Y31,MATCH(Lists!$L$3,$A$1:$Y$1,0))&amp;""),"")</f>
        <v/>
      </c>
      <c r="AI31" s="22">
        <f>IFERROR(TRIM(INDEX($A31:$Y31,MATCH(Lists!$L$4,$A$1:$Y$1,0))&amp;""),"")</f>
        <v/>
      </c>
      <c r="AJ31" s="22">
        <f>IF(IFERROR(TRIM(INDEX($A31:$Y31,MATCH(Lists!$L$2,$A$1:$Y$1,0))&amp;""),"")="","",IF(IFERROR(TRIM(INDEX($A31:$Y31,MATCH(Lists!$L$5,$A$1:$Y$1,0))&amp;""),"")&lt;&gt;"",IFERROR(TRIM(INDEX($A31:$Y31,MATCH(Lists!$L$5,$A$1:$Y$1,0))&amp;""),""),IF(IFERROR(TRIM(INDEX($A31:$Y31,MATCH(Lists!$L$6,$A$1:$Y$1,0))&amp;""),"")&lt;&gt;"",IFERROR(TRIM(INDEX($A31:$Y31,MATCH(Lists!$L$6,$A$1:$Y$1,0))&amp;""),""),"(no source)")))</f>
        <v/>
      </c>
      <c r="AK31" s="23">
        <f>IFERROR(IF(ISNUMBER(INDEX($A31:$Y31,MATCH(Lists!$L$7,$A$1:$Y$1,0))),INT(INDEX($A31:$Y31,MATCH(Lists!$L$7,$A$1:$Y$1,0))),DATE(VALUE(LEFT(IFERROR(TRIM(INDEX($A31:$Y31,MATCH(Lists!$L$7,$A$1:$Y$1,0))&amp;""),""),4)),VALUE(MID(IFERROR(TRIM(INDEX($A31:$Y31,MATCH(Lists!$L$7,$A$1:$Y$1,0))&amp;""),""),6,2)),VALUE(MID(IFERROR(TRIM(INDEX($A31:$Y31,MATCH(Lists!$L$7,$A$1:$Y$1,0))&amp;""),""),9,2)))),"")</f>
        <v/>
      </c>
      <c r="AL31" s="23">
        <f>IF(OR(AK31="",Lists!$O$2=""),"",AK31+Lists!$O$2)</f>
        <v/>
      </c>
      <c r="AM31" s="22">
        <f>IF(IFERROR(TRIM(INDEX($A31:$Y31,MATCH(Lists!$L$2,$A$1:$Y$1,0))&amp;""),"")="","",IF(AA31="","New",AA31))</f>
        <v/>
      </c>
    </row>
    <row r="32">
      <c r="Z32" s="19" t="n"/>
      <c r="AA32" s="24" t="n"/>
      <c r="AB32" s="24" t="n"/>
      <c r="AC32" s="24" t="n"/>
      <c r="AD32" s="24" t="n"/>
      <c r="AE32" s="25" t="n"/>
      <c r="AF32" s="19" t="n"/>
      <c r="AG32" s="22">
        <f>IF(IFERROR(TRIM(INDEX($A32:$Y32,MATCH(Lists!$L$2,$A$1:$Y$1,0))&amp;""),"")="","",IF(COUNTA(AB32:AD32)=0,"",COUNTIF(AB32:AD32,"Yes")))</f>
        <v/>
      </c>
      <c r="AH32" s="22">
        <f>IFERROR(TRIM(INDEX($A32:$Y32,MATCH(Lists!$L$3,$A$1:$Y$1,0))&amp;""),"")</f>
        <v/>
      </c>
      <c r="AI32" s="22">
        <f>IFERROR(TRIM(INDEX($A32:$Y32,MATCH(Lists!$L$4,$A$1:$Y$1,0))&amp;""),"")</f>
        <v/>
      </c>
      <c r="AJ32" s="22">
        <f>IF(IFERROR(TRIM(INDEX($A32:$Y32,MATCH(Lists!$L$2,$A$1:$Y$1,0))&amp;""),"")="","",IF(IFERROR(TRIM(INDEX($A32:$Y32,MATCH(Lists!$L$5,$A$1:$Y$1,0))&amp;""),"")&lt;&gt;"",IFERROR(TRIM(INDEX($A32:$Y32,MATCH(Lists!$L$5,$A$1:$Y$1,0))&amp;""),""),IF(IFERROR(TRIM(INDEX($A32:$Y32,MATCH(Lists!$L$6,$A$1:$Y$1,0))&amp;""),"")&lt;&gt;"",IFERROR(TRIM(INDEX($A32:$Y32,MATCH(Lists!$L$6,$A$1:$Y$1,0))&amp;""),""),"(no source)")))</f>
        <v/>
      </c>
      <c r="AK32" s="23">
        <f>IFERROR(IF(ISNUMBER(INDEX($A32:$Y32,MATCH(Lists!$L$7,$A$1:$Y$1,0))),INT(INDEX($A32:$Y32,MATCH(Lists!$L$7,$A$1:$Y$1,0))),DATE(VALUE(LEFT(IFERROR(TRIM(INDEX($A32:$Y32,MATCH(Lists!$L$7,$A$1:$Y$1,0))&amp;""),""),4)),VALUE(MID(IFERROR(TRIM(INDEX($A32:$Y32,MATCH(Lists!$L$7,$A$1:$Y$1,0))&amp;""),""),6,2)),VALUE(MID(IFERROR(TRIM(INDEX($A32:$Y32,MATCH(Lists!$L$7,$A$1:$Y$1,0))&amp;""),""),9,2)))),"")</f>
        <v/>
      </c>
      <c r="AL32" s="23">
        <f>IF(OR(AK32="",Lists!$O$2=""),"",AK32+Lists!$O$2)</f>
        <v/>
      </c>
      <c r="AM32" s="22">
        <f>IF(IFERROR(TRIM(INDEX($A32:$Y32,MATCH(Lists!$L$2,$A$1:$Y$1,0))&amp;""),"")="","",IF(AA32="","New",AA32))</f>
        <v/>
      </c>
    </row>
    <row r="33">
      <c r="Z33" s="19" t="n"/>
      <c r="AA33" s="24" t="n"/>
      <c r="AB33" s="24" t="n"/>
      <c r="AC33" s="24" t="n"/>
      <c r="AD33" s="24" t="n"/>
      <c r="AE33" s="25" t="n"/>
      <c r="AF33" s="19" t="n"/>
      <c r="AG33" s="22">
        <f>IF(IFERROR(TRIM(INDEX($A33:$Y33,MATCH(Lists!$L$2,$A$1:$Y$1,0))&amp;""),"")="","",IF(COUNTA(AB33:AD33)=0,"",COUNTIF(AB33:AD33,"Yes")))</f>
        <v/>
      </c>
      <c r="AH33" s="22">
        <f>IFERROR(TRIM(INDEX($A33:$Y33,MATCH(Lists!$L$3,$A$1:$Y$1,0))&amp;""),"")</f>
        <v/>
      </c>
      <c r="AI33" s="22">
        <f>IFERROR(TRIM(INDEX($A33:$Y33,MATCH(Lists!$L$4,$A$1:$Y$1,0))&amp;""),"")</f>
        <v/>
      </c>
      <c r="AJ33" s="22">
        <f>IF(IFERROR(TRIM(INDEX($A33:$Y33,MATCH(Lists!$L$2,$A$1:$Y$1,0))&amp;""),"")="","",IF(IFERROR(TRIM(INDEX($A33:$Y33,MATCH(Lists!$L$5,$A$1:$Y$1,0))&amp;""),"")&lt;&gt;"",IFERROR(TRIM(INDEX($A33:$Y33,MATCH(Lists!$L$5,$A$1:$Y$1,0))&amp;""),""),IF(IFERROR(TRIM(INDEX($A33:$Y33,MATCH(Lists!$L$6,$A$1:$Y$1,0))&amp;""),"")&lt;&gt;"",IFERROR(TRIM(INDEX($A33:$Y33,MATCH(Lists!$L$6,$A$1:$Y$1,0))&amp;""),""),"(no source)")))</f>
        <v/>
      </c>
      <c r="AK33" s="23">
        <f>IFERROR(IF(ISNUMBER(INDEX($A33:$Y33,MATCH(Lists!$L$7,$A$1:$Y$1,0))),INT(INDEX($A33:$Y33,MATCH(Lists!$L$7,$A$1:$Y$1,0))),DATE(VALUE(LEFT(IFERROR(TRIM(INDEX($A33:$Y33,MATCH(Lists!$L$7,$A$1:$Y$1,0))&amp;""),""),4)),VALUE(MID(IFERROR(TRIM(INDEX($A33:$Y33,MATCH(Lists!$L$7,$A$1:$Y$1,0))&amp;""),""),6,2)),VALUE(MID(IFERROR(TRIM(INDEX($A33:$Y33,MATCH(Lists!$L$7,$A$1:$Y$1,0))&amp;""),""),9,2)))),"")</f>
        <v/>
      </c>
      <c r="AL33" s="23">
        <f>IF(OR(AK33="",Lists!$O$2=""),"",AK33+Lists!$O$2)</f>
        <v/>
      </c>
      <c r="AM33" s="22">
        <f>IF(IFERROR(TRIM(INDEX($A33:$Y33,MATCH(Lists!$L$2,$A$1:$Y$1,0))&amp;""),"")="","",IF(AA33="","New",AA33))</f>
        <v/>
      </c>
    </row>
    <row r="34">
      <c r="Z34" s="19" t="n"/>
      <c r="AA34" s="24" t="n"/>
      <c r="AB34" s="24" t="n"/>
      <c r="AC34" s="24" t="n"/>
      <c r="AD34" s="24" t="n"/>
      <c r="AE34" s="25" t="n"/>
      <c r="AF34" s="19" t="n"/>
      <c r="AG34" s="22">
        <f>IF(IFERROR(TRIM(INDEX($A34:$Y34,MATCH(Lists!$L$2,$A$1:$Y$1,0))&amp;""),"")="","",IF(COUNTA(AB34:AD34)=0,"",COUNTIF(AB34:AD34,"Yes")))</f>
        <v/>
      </c>
      <c r="AH34" s="22">
        <f>IFERROR(TRIM(INDEX($A34:$Y34,MATCH(Lists!$L$3,$A$1:$Y$1,0))&amp;""),"")</f>
        <v/>
      </c>
      <c r="AI34" s="22">
        <f>IFERROR(TRIM(INDEX($A34:$Y34,MATCH(Lists!$L$4,$A$1:$Y$1,0))&amp;""),"")</f>
        <v/>
      </c>
      <c r="AJ34" s="22">
        <f>IF(IFERROR(TRIM(INDEX($A34:$Y34,MATCH(Lists!$L$2,$A$1:$Y$1,0))&amp;""),"")="","",IF(IFERROR(TRIM(INDEX($A34:$Y34,MATCH(Lists!$L$5,$A$1:$Y$1,0))&amp;""),"")&lt;&gt;"",IFERROR(TRIM(INDEX($A34:$Y34,MATCH(Lists!$L$5,$A$1:$Y$1,0))&amp;""),""),IF(IFERROR(TRIM(INDEX($A34:$Y34,MATCH(Lists!$L$6,$A$1:$Y$1,0))&amp;""),"")&lt;&gt;"",IFERROR(TRIM(INDEX($A34:$Y34,MATCH(Lists!$L$6,$A$1:$Y$1,0))&amp;""),""),"(no source)")))</f>
        <v/>
      </c>
      <c r="AK34" s="23">
        <f>IFERROR(IF(ISNUMBER(INDEX($A34:$Y34,MATCH(Lists!$L$7,$A$1:$Y$1,0))),INT(INDEX($A34:$Y34,MATCH(Lists!$L$7,$A$1:$Y$1,0))),DATE(VALUE(LEFT(IFERROR(TRIM(INDEX($A34:$Y34,MATCH(Lists!$L$7,$A$1:$Y$1,0))&amp;""),""),4)),VALUE(MID(IFERROR(TRIM(INDEX($A34:$Y34,MATCH(Lists!$L$7,$A$1:$Y$1,0))&amp;""),""),6,2)),VALUE(MID(IFERROR(TRIM(INDEX($A34:$Y34,MATCH(Lists!$L$7,$A$1:$Y$1,0))&amp;""),""),9,2)))),"")</f>
        <v/>
      </c>
      <c r="AL34" s="23">
        <f>IF(OR(AK34="",Lists!$O$2=""),"",AK34+Lists!$O$2)</f>
        <v/>
      </c>
      <c r="AM34" s="22">
        <f>IF(IFERROR(TRIM(INDEX($A34:$Y34,MATCH(Lists!$L$2,$A$1:$Y$1,0))&amp;""),"")="","",IF(AA34="","New",AA34))</f>
        <v/>
      </c>
    </row>
    <row r="35">
      <c r="Z35" s="19" t="n"/>
      <c r="AA35" s="24" t="n"/>
      <c r="AB35" s="24" t="n"/>
      <c r="AC35" s="24" t="n"/>
      <c r="AD35" s="24" t="n"/>
      <c r="AE35" s="25" t="n"/>
      <c r="AF35" s="19" t="n"/>
      <c r="AG35" s="22">
        <f>IF(IFERROR(TRIM(INDEX($A35:$Y35,MATCH(Lists!$L$2,$A$1:$Y$1,0))&amp;""),"")="","",IF(COUNTA(AB35:AD35)=0,"",COUNTIF(AB35:AD35,"Yes")))</f>
        <v/>
      </c>
      <c r="AH35" s="22">
        <f>IFERROR(TRIM(INDEX($A35:$Y35,MATCH(Lists!$L$3,$A$1:$Y$1,0))&amp;""),"")</f>
        <v/>
      </c>
      <c r="AI35" s="22">
        <f>IFERROR(TRIM(INDEX($A35:$Y35,MATCH(Lists!$L$4,$A$1:$Y$1,0))&amp;""),"")</f>
        <v/>
      </c>
      <c r="AJ35" s="22">
        <f>IF(IFERROR(TRIM(INDEX($A35:$Y35,MATCH(Lists!$L$2,$A$1:$Y$1,0))&amp;""),"")="","",IF(IFERROR(TRIM(INDEX($A35:$Y35,MATCH(Lists!$L$5,$A$1:$Y$1,0))&amp;""),"")&lt;&gt;"",IFERROR(TRIM(INDEX($A35:$Y35,MATCH(Lists!$L$5,$A$1:$Y$1,0))&amp;""),""),IF(IFERROR(TRIM(INDEX($A35:$Y35,MATCH(Lists!$L$6,$A$1:$Y$1,0))&amp;""),"")&lt;&gt;"",IFERROR(TRIM(INDEX($A35:$Y35,MATCH(Lists!$L$6,$A$1:$Y$1,0))&amp;""),""),"(no source)")))</f>
        <v/>
      </c>
      <c r="AK35" s="23">
        <f>IFERROR(IF(ISNUMBER(INDEX($A35:$Y35,MATCH(Lists!$L$7,$A$1:$Y$1,0))),INT(INDEX($A35:$Y35,MATCH(Lists!$L$7,$A$1:$Y$1,0))),DATE(VALUE(LEFT(IFERROR(TRIM(INDEX($A35:$Y35,MATCH(Lists!$L$7,$A$1:$Y$1,0))&amp;""),""),4)),VALUE(MID(IFERROR(TRIM(INDEX($A35:$Y35,MATCH(Lists!$L$7,$A$1:$Y$1,0))&amp;""),""),6,2)),VALUE(MID(IFERROR(TRIM(INDEX($A35:$Y35,MATCH(Lists!$L$7,$A$1:$Y$1,0))&amp;""),""),9,2)))),"")</f>
        <v/>
      </c>
      <c r="AL35" s="23">
        <f>IF(OR(AK35="",Lists!$O$2=""),"",AK35+Lists!$O$2)</f>
        <v/>
      </c>
      <c r="AM35" s="22">
        <f>IF(IFERROR(TRIM(INDEX($A35:$Y35,MATCH(Lists!$L$2,$A$1:$Y$1,0))&amp;""),"")="","",IF(AA35="","New",AA35))</f>
        <v/>
      </c>
    </row>
    <row r="36">
      <c r="Z36" s="19" t="n"/>
      <c r="AA36" s="24" t="n"/>
      <c r="AB36" s="24" t="n"/>
      <c r="AC36" s="24" t="n"/>
      <c r="AD36" s="24" t="n"/>
      <c r="AE36" s="25" t="n"/>
      <c r="AF36" s="19" t="n"/>
      <c r="AG36" s="22">
        <f>IF(IFERROR(TRIM(INDEX($A36:$Y36,MATCH(Lists!$L$2,$A$1:$Y$1,0))&amp;""),"")="","",IF(COUNTA(AB36:AD36)=0,"",COUNTIF(AB36:AD36,"Yes")))</f>
        <v/>
      </c>
      <c r="AH36" s="22">
        <f>IFERROR(TRIM(INDEX($A36:$Y36,MATCH(Lists!$L$3,$A$1:$Y$1,0))&amp;""),"")</f>
        <v/>
      </c>
      <c r="AI36" s="22">
        <f>IFERROR(TRIM(INDEX($A36:$Y36,MATCH(Lists!$L$4,$A$1:$Y$1,0))&amp;""),"")</f>
        <v/>
      </c>
      <c r="AJ36" s="22">
        <f>IF(IFERROR(TRIM(INDEX($A36:$Y36,MATCH(Lists!$L$2,$A$1:$Y$1,0))&amp;""),"")="","",IF(IFERROR(TRIM(INDEX($A36:$Y36,MATCH(Lists!$L$5,$A$1:$Y$1,0))&amp;""),"")&lt;&gt;"",IFERROR(TRIM(INDEX($A36:$Y36,MATCH(Lists!$L$5,$A$1:$Y$1,0))&amp;""),""),IF(IFERROR(TRIM(INDEX($A36:$Y36,MATCH(Lists!$L$6,$A$1:$Y$1,0))&amp;""),"")&lt;&gt;"",IFERROR(TRIM(INDEX($A36:$Y36,MATCH(Lists!$L$6,$A$1:$Y$1,0))&amp;""),""),"(no source)")))</f>
        <v/>
      </c>
      <c r="AK36" s="23">
        <f>IFERROR(IF(ISNUMBER(INDEX($A36:$Y36,MATCH(Lists!$L$7,$A$1:$Y$1,0))),INT(INDEX($A36:$Y36,MATCH(Lists!$L$7,$A$1:$Y$1,0))),DATE(VALUE(LEFT(IFERROR(TRIM(INDEX($A36:$Y36,MATCH(Lists!$L$7,$A$1:$Y$1,0))&amp;""),""),4)),VALUE(MID(IFERROR(TRIM(INDEX($A36:$Y36,MATCH(Lists!$L$7,$A$1:$Y$1,0))&amp;""),""),6,2)),VALUE(MID(IFERROR(TRIM(INDEX($A36:$Y36,MATCH(Lists!$L$7,$A$1:$Y$1,0))&amp;""),""),9,2)))),"")</f>
        <v/>
      </c>
      <c r="AL36" s="23">
        <f>IF(OR(AK36="",Lists!$O$2=""),"",AK36+Lists!$O$2)</f>
        <v/>
      </c>
      <c r="AM36" s="22">
        <f>IF(IFERROR(TRIM(INDEX($A36:$Y36,MATCH(Lists!$L$2,$A$1:$Y$1,0))&amp;""),"")="","",IF(AA36="","New",AA36))</f>
        <v/>
      </c>
    </row>
    <row r="37">
      <c r="Z37" s="19" t="n"/>
      <c r="AA37" s="24" t="n"/>
      <c r="AB37" s="24" t="n"/>
      <c r="AC37" s="24" t="n"/>
      <c r="AD37" s="24" t="n"/>
      <c r="AE37" s="25" t="n"/>
      <c r="AF37" s="19" t="n"/>
      <c r="AG37" s="22">
        <f>IF(IFERROR(TRIM(INDEX($A37:$Y37,MATCH(Lists!$L$2,$A$1:$Y$1,0))&amp;""),"")="","",IF(COUNTA(AB37:AD37)=0,"",COUNTIF(AB37:AD37,"Yes")))</f>
        <v/>
      </c>
      <c r="AH37" s="22">
        <f>IFERROR(TRIM(INDEX($A37:$Y37,MATCH(Lists!$L$3,$A$1:$Y$1,0))&amp;""),"")</f>
        <v/>
      </c>
      <c r="AI37" s="22">
        <f>IFERROR(TRIM(INDEX($A37:$Y37,MATCH(Lists!$L$4,$A$1:$Y$1,0))&amp;""),"")</f>
        <v/>
      </c>
      <c r="AJ37" s="22">
        <f>IF(IFERROR(TRIM(INDEX($A37:$Y37,MATCH(Lists!$L$2,$A$1:$Y$1,0))&amp;""),"")="","",IF(IFERROR(TRIM(INDEX($A37:$Y37,MATCH(Lists!$L$5,$A$1:$Y$1,0))&amp;""),"")&lt;&gt;"",IFERROR(TRIM(INDEX($A37:$Y37,MATCH(Lists!$L$5,$A$1:$Y$1,0))&amp;""),""),IF(IFERROR(TRIM(INDEX($A37:$Y37,MATCH(Lists!$L$6,$A$1:$Y$1,0))&amp;""),"")&lt;&gt;"",IFERROR(TRIM(INDEX($A37:$Y37,MATCH(Lists!$L$6,$A$1:$Y$1,0))&amp;""),""),"(no source)")))</f>
        <v/>
      </c>
      <c r="AK37" s="23">
        <f>IFERROR(IF(ISNUMBER(INDEX($A37:$Y37,MATCH(Lists!$L$7,$A$1:$Y$1,0))),INT(INDEX($A37:$Y37,MATCH(Lists!$L$7,$A$1:$Y$1,0))),DATE(VALUE(LEFT(IFERROR(TRIM(INDEX($A37:$Y37,MATCH(Lists!$L$7,$A$1:$Y$1,0))&amp;""),""),4)),VALUE(MID(IFERROR(TRIM(INDEX($A37:$Y37,MATCH(Lists!$L$7,$A$1:$Y$1,0))&amp;""),""),6,2)),VALUE(MID(IFERROR(TRIM(INDEX($A37:$Y37,MATCH(Lists!$L$7,$A$1:$Y$1,0))&amp;""),""),9,2)))),"")</f>
        <v/>
      </c>
      <c r="AL37" s="23">
        <f>IF(OR(AK37="",Lists!$O$2=""),"",AK37+Lists!$O$2)</f>
        <v/>
      </c>
      <c r="AM37" s="22">
        <f>IF(IFERROR(TRIM(INDEX($A37:$Y37,MATCH(Lists!$L$2,$A$1:$Y$1,0))&amp;""),"")="","",IF(AA37="","New",AA37))</f>
        <v/>
      </c>
    </row>
    <row r="38">
      <c r="Z38" s="19" t="n"/>
      <c r="AA38" s="24" t="n"/>
      <c r="AB38" s="24" t="n"/>
      <c r="AC38" s="24" t="n"/>
      <c r="AD38" s="24" t="n"/>
      <c r="AE38" s="25" t="n"/>
      <c r="AF38" s="19" t="n"/>
      <c r="AG38" s="22">
        <f>IF(IFERROR(TRIM(INDEX($A38:$Y38,MATCH(Lists!$L$2,$A$1:$Y$1,0))&amp;""),"")="","",IF(COUNTA(AB38:AD38)=0,"",COUNTIF(AB38:AD38,"Yes")))</f>
        <v/>
      </c>
      <c r="AH38" s="22">
        <f>IFERROR(TRIM(INDEX($A38:$Y38,MATCH(Lists!$L$3,$A$1:$Y$1,0))&amp;""),"")</f>
        <v/>
      </c>
      <c r="AI38" s="22">
        <f>IFERROR(TRIM(INDEX($A38:$Y38,MATCH(Lists!$L$4,$A$1:$Y$1,0))&amp;""),"")</f>
        <v/>
      </c>
      <c r="AJ38" s="22">
        <f>IF(IFERROR(TRIM(INDEX($A38:$Y38,MATCH(Lists!$L$2,$A$1:$Y$1,0))&amp;""),"")="","",IF(IFERROR(TRIM(INDEX($A38:$Y38,MATCH(Lists!$L$5,$A$1:$Y$1,0))&amp;""),"")&lt;&gt;"",IFERROR(TRIM(INDEX($A38:$Y38,MATCH(Lists!$L$5,$A$1:$Y$1,0))&amp;""),""),IF(IFERROR(TRIM(INDEX($A38:$Y38,MATCH(Lists!$L$6,$A$1:$Y$1,0))&amp;""),"")&lt;&gt;"",IFERROR(TRIM(INDEX($A38:$Y38,MATCH(Lists!$L$6,$A$1:$Y$1,0))&amp;""),""),"(no source)")))</f>
        <v/>
      </c>
      <c r="AK38" s="23">
        <f>IFERROR(IF(ISNUMBER(INDEX($A38:$Y38,MATCH(Lists!$L$7,$A$1:$Y$1,0))),INT(INDEX($A38:$Y38,MATCH(Lists!$L$7,$A$1:$Y$1,0))),DATE(VALUE(LEFT(IFERROR(TRIM(INDEX($A38:$Y38,MATCH(Lists!$L$7,$A$1:$Y$1,0))&amp;""),""),4)),VALUE(MID(IFERROR(TRIM(INDEX($A38:$Y38,MATCH(Lists!$L$7,$A$1:$Y$1,0))&amp;""),""),6,2)),VALUE(MID(IFERROR(TRIM(INDEX($A38:$Y38,MATCH(Lists!$L$7,$A$1:$Y$1,0))&amp;""),""),9,2)))),"")</f>
        <v/>
      </c>
      <c r="AL38" s="23">
        <f>IF(OR(AK38="",Lists!$O$2=""),"",AK38+Lists!$O$2)</f>
        <v/>
      </c>
      <c r="AM38" s="22">
        <f>IF(IFERROR(TRIM(INDEX($A38:$Y38,MATCH(Lists!$L$2,$A$1:$Y$1,0))&amp;""),"")="","",IF(AA38="","New",AA38))</f>
        <v/>
      </c>
    </row>
    <row r="39">
      <c r="Z39" s="19" t="n"/>
      <c r="AA39" s="24" t="n"/>
      <c r="AB39" s="24" t="n"/>
      <c r="AC39" s="24" t="n"/>
      <c r="AD39" s="24" t="n"/>
      <c r="AE39" s="25" t="n"/>
      <c r="AF39" s="19" t="n"/>
      <c r="AG39" s="22">
        <f>IF(IFERROR(TRIM(INDEX($A39:$Y39,MATCH(Lists!$L$2,$A$1:$Y$1,0))&amp;""),"")="","",IF(COUNTA(AB39:AD39)=0,"",COUNTIF(AB39:AD39,"Yes")))</f>
        <v/>
      </c>
      <c r="AH39" s="22">
        <f>IFERROR(TRIM(INDEX($A39:$Y39,MATCH(Lists!$L$3,$A$1:$Y$1,0))&amp;""),"")</f>
        <v/>
      </c>
      <c r="AI39" s="22">
        <f>IFERROR(TRIM(INDEX($A39:$Y39,MATCH(Lists!$L$4,$A$1:$Y$1,0))&amp;""),"")</f>
        <v/>
      </c>
      <c r="AJ39" s="22">
        <f>IF(IFERROR(TRIM(INDEX($A39:$Y39,MATCH(Lists!$L$2,$A$1:$Y$1,0))&amp;""),"")="","",IF(IFERROR(TRIM(INDEX($A39:$Y39,MATCH(Lists!$L$5,$A$1:$Y$1,0))&amp;""),"")&lt;&gt;"",IFERROR(TRIM(INDEX($A39:$Y39,MATCH(Lists!$L$5,$A$1:$Y$1,0))&amp;""),""),IF(IFERROR(TRIM(INDEX($A39:$Y39,MATCH(Lists!$L$6,$A$1:$Y$1,0))&amp;""),"")&lt;&gt;"",IFERROR(TRIM(INDEX($A39:$Y39,MATCH(Lists!$L$6,$A$1:$Y$1,0))&amp;""),""),"(no source)")))</f>
        <v/>
      </c>
      <c r="AK39" s="23">
        <f>IFERROR(IF(ISNUMBER(INDEX($A39:$Y39,MATCH(Lists!$L$7,$A$1:$Y$1,0))),INT(INDEX($A39:$Y39,MATCH(Lists!$L$7,$A$1:$Y$1,0))),DATE(VALUE(LEFT(IFERROR(TRIM(INDEX($A39:$Y39,MATCH(Lists!$L$7,$A$1:$Y$1,0))&amp;""),""),4)),VALUE(MID(IFERROR(TRIM(INDEX($A39:$Y39,MATCH(Lists!$L$7,$A$1:$Y$1,0))&amp;""),""),6,2)),VALUE(MID(IFERROR(TRIM(INDEX($A39:$Y39,MATCH(Lists!$L$7,$A$1:$Y$1,0))&amp;""),""),9,2)))),"")</f>
        <v/>
      </c>
      <c r="AL39" s="23">
        <f>IF(OR(AK39="",Lists!$O$2=""),"",AK39+Lists!$O$2)</f>
        <v/>
      </c>
      <c r="AM39" s="22">
        <f>IF(IFERROR(TRIM(INDEX($A39:$Y39,MATCH(Lists!$L$2,$A$1:$Y$1,0))&amp;""),"")="","",IF(AA39="","New",AA39))</f>
        <v/>
      </c>
    </row>
    <row r="40">
      <c r="Z40" s="19" t="n"/>
      <c r="AA40" s="24" t="n"/>
      <c r="AB40" s="24" t="n"/>
      <c r="AC40" s="24" t="n"/>
      <c r="AD40" s="24" t="n"/>
      <c r="AE40" s="25" t="n"/>
      <c r="AF40" s="19" t="n"/>
      <c r="AG40" s="22">
        <f>IF(IFERROR(TRIM(INDEX($A40:$Y40,MATCH(Lists!$L$2,$A$1:$Y$1,0))&amp;""),"")="","",IF(COUNTA(AB40:AD40)=0,"",COUNTIF(AB40:AD40,"Yes")))</f>
        <v/>
      </c>
      <c r="AH40" s="22">
        <f>IFERROR(TRIM(INDEX($A40:$Y40,MATCH(Lists!$L$3,$A$1:$Y$1,0))&amp;""),"")</f>
        <v/>
      </c>
      <c r="AI40" s="22">
        <f>IFERROR(TRIM(INDEX($A40:$Y40,MATCH(Lists!$L$4,$A$1:$Y$1,0))&amp;""),"")</f>
        <v/>
      </c>
      <c r="AJ40" s="22">
        <f>IF(IFERROR(TRIM(INDEX($A40:$Y40,MATCH(Lists!$L$2,$A$1:$Y$1,0))&amp;""),"")="","",IF(IFERROR(TRIM(INDEX($A40:$Y40,MATCH(Lists!$L$5,$A$1:$Y$1,0))&amp;""),"")&lt;&gt;"",IFERROR(TRIM(INDEX($A40:$Y40,MATCH(Lists!$L$5,$A$1:$Y$1,0))&amp;""),""),IF(IFERROR(TRIM(INDEX($A40:$Y40,MATCH(Lists!$L$6,$A$1:$Y$1,0))&amp;""),"")&lt;&gt;"",IFERROR(TRIM(INDEX($A40:$Y40,MATCH(Lists!$L$6,$A$1:$Y$1,0))&amp;""),""),"(no source)")))</f>
        <v/>
      </c>
      <c r="AK40" s="23">
        <f>IFERROR(IF(ISNUMBER(INDEX($A40:$Y40,MATCH(Lists!$L$7,$A$1:$Y$1,0))),INT(INDEX($A40:$Y40,MATCH(Lists!$L$7,$A$1:$Y$1,0))),DATE(VALUE(LEFT(IFERROR(TRIM(INDEX($A40:$Y40,MATCH(Lists!$L$7,$A$1:$Y$1,0))&amp;""),""),4)),VALUE(MID(IFERROR(TRIM(INDEX($A40:$Y40,MATCH(Lists!$L$7,$A$1:$Y$1,0))&amp;""),""),6,2)),VALUE(MID(IFERROR(TRIM(INDEX($A40:$Y40,MATCH(Lists!$L$7,$A$1:$Y$1,0))&amp;""),""),9,2)))),"")</f>
        <v/>
      </c>
      <c r="AL40" s="23">
        <f>IF(OR(AK40="",Lists!$O$2=""),"",AK40+Lists!$O$2)</f>
        <v/>
      </c>
      <c r="AM40" s="22">
        <f>IF(IFERROR(TRIM(INDEX($A40:$Y40,MATCH(Lists!$L$2,$A$1:$Y$1,0))&amp;""),"")="","",IF(AA40="","New",AA40))</f>
        <v/>
      </c>
    </row>
    <row r="41">
      <c r="Z41" s="19" t="n"/>
      <c r="AA41" s="24" t="n"/>
      <c r="AB41" s="24" t="n"/>
      <c r="AC41" s="24" t="n"/>
      <c r="AD41" s="24" t="n"/>
      <c r="AE41" s="25" t="n"/>
      <c r="AF41" s="19" t="n"/>
      <c r="AG41" s="22">
        <f>IF(IFERROR(TRIM(INDEX($A41:$Y41,MATCH(Lists!$L$2,$A$1:$Y$1,0))&amp;""),"")="","",IF(COUNTA(AB41:AD41)=0,"",COUNTIF(AB41:AD41,"Yes")))</f>
        <v/>
      </c>
      <c r="AH41" s="22">
        <f>IFERROR(TRIM(INDEX($A41:$Y41,MATCH(Lists!$L$3,$A$1:$Y$1,0))&amp;""),"")</f>
        <v/>
      </c>
      <c r="AI41" s="22">
        <f>IFERROR(TRIM(INDEX($A41:$Y41,MATCH(Lists!$L$4,$A$1:$Y$1,0))&amp;""),"")</f>
        <v/>
      </c>
      <c r="AJ41" s="22">
        <f>IF(IFERROR(TRIM(INDEX($A41:$Y41,MATCH(Lists!$L$2,$A$1:$Y$1,0))&amp;""),"")="","",IF(IFERROR(TRIM(INDEX($A41:$Y41,MATCH(Lists!$L$5,$A$1:$Y$1,0))&amp;""),"")&lt;&gt;"",IFERROR(TRIM(INDEX($A41:$Y41,MATCH(Lists!$L$5,$A$1:$Y$1,0))&amp;""),""),IF(IFERROR(TRIM(INDEX($A41:$Y41,MATCH(Lists!$L$6,$A$1:$Y$1,0))&amp;""),"")&lt;&gt;"",IFERROR(TRIM(INDEX($A41:$Y41,MATCH(Lists!$L$6,$A$1:$Y$1,0))&amp;""),""),"(no source)")))</f>
        <v/>
      </c>
      <c r="AK41" s="23">
        <f>IFERROR(IF(ISNUMBER(INDEX($A41:$Y41,MATCH(Lists!$L$7,$A$1:$Y$1,0))),INT(INDEX($A41:$Y41,MATCH(Lists!$L$7,$A$1:$Y$1,0))),DATE(VALUE(LEFT(IFERROR(TRIM(INDEX($A41:$Y41,MATCH(Lists!$L$7,$A$1:$Y$1,0))&amp;""),""),4)),VALUE(MID(IFERROR(TRIM(INDEX($A41:$Y41,MATCH(Lists!$L$7,$A$1:$Y$1,0))&amp;""),""),6,2)),VALUE(MID(IFERROR(TRIM(INDEX($A41:$Y41,MATCH(Lists!$L$7,$A$1:$Y$1,0))&amp;""),""),9,2)))),"")</f>
        <v/>
      </c>
      <c r="AL41" s="23">
        <f>IF(OR(AK41="",Lists!$O$2=""),"",AK41+Lists!$O$2)</f>
        <v/>
      </c>
      <c r="AM41" s="22">
        <f>IF(IFERROR(TRIM(INDEX($A41:$Y41,MATCH(Lists!$L$2,$A$1:$Y$1,0))&amp;""),"")="","",IF(AA41="","New",AA41))</f>
        <v/>
      </c>
    </row>
    <row r="42">
      <c r="Z42" s="19" t="n"/>
      <c r="AA42" s="24" t="n"/>
      <c r="AB42" s="24" t="n"/>
      <c r="AC42" s="24" t="n"/>
      <c r="AD42" s="24" t="n"/>
      <c r="AE42" s="25" t="n"/>
      <c r="AF42" s="19" t="n"/>
      <c r="AG42" s="22">
        <f>IF(IFERROR(TRIM(INDEX($A42:$Y42,MATCH(Lists!$L$2,$A$1:$Y$1,0))&amp;""),"")="","",IF(COUNTA(AB42:AD42)=0,"",COUNTIF(AB42:AD42,"Yes")))</f>
        <v/>
      </c>
      <c r="AH42" s="22">
        <f>IFERROR(TRIM(INDEX($A42:$Y42,MATCH(Lists!$L$3,$A$1:$Y$1,0))&amp;""),"")</f>
        <v/>
      </c>
      <c r="AI42" s="22">
        <f>IFERROR(TRIM(INDEX($A42:$Y42,MATCH(Lists!$L$4,$A$1:$Y$1,0))&amp;""),"")</f>
        <v/>
      </c>
      <c r="AJ42" s="22">
        <f>IF(IFERROR(TRIM(INDEX($A42:$Y42,MATCH(Lists!$L$2,$A$1:$Y$1,0))&amp;""),"")="","",IF(IFERROR(TRIM(INDEX($A42:$Y42,MATCH(Lists!$L$5,$A$1:$Y$1,0))&amp;""),"")&lt;&gt;"",IFERROR(TRIM(INDEX($A42:$Y42,MATCH(Lists!$L$5,$A$1:$Y$1,0))&amp;""),""),IF(IFERROR(TRIM(INDEX($A42:$Y42,MATCH(Lists!$L$6,$A$1:$Y$1,0))&amp;""),"")&lt;&gt;"",IFERROR(TRIM(INDEX($A42:$Y42,MATCH(Lists!$L$6,$A$1:$Y$1,0))&amp;""),""),"(no source)")))</f>
        <v/>
      </c>
      <c r="AK42" s="23">
        <f>IFERROR(IF(ISNUMBER(INDEX($A42:$Y42,MATCH(Lists!$L$7,$A$1:$Y$1,0))),INT(INDEX($A42:$Y42,MATCH(Lists!$L$7,$A$1:$Y$1,0))),DATE(VALUE(LEFT(IFERROR(TRIM(INDEX($A42:$Y42,MATCH(Lists!$L$7,$A$1:$Y$1,0))&amp;""),""),4)),VALUE(MID(IFERROR(TRIM(INDEX($A42:$Y42,MATCH(Lists!$L$7,$A$1:$Y$1,0))&amp;""),""),6,2)),VALUE(MID(IFERROR(TRIM(INDEX($A42:$Y42,MATCH(Lists!$L$7,$A$1:$Y$1,0))&amp;""),""),9,2)))),"")</f>
        <v/>
      </c>
      <c r="AL42" s="23">
        <f>IF(OR(AK42="",Lists!$O$2=""),"",AK42+Lists!$O$2)</f>
        <v/>
      </c>
      <c r="AM42" s="22">
        <f>IF(IFERROR(TRIM(INDEX($A42:$Y42,MATCH(Lists!$L$2,$A$1:$Y$1,0))&amp;""),"")="","",IF(AA42="","New",AA42))</f>
        <v/>
      </c>
    </row>
    <row r="43">
      <c r="Z43" s="19" t="n"/>
      <c r="AA43" s="24" t="n"/>
      <c r="AB43" s="24" t="n"/>
      <c r="AC43" s="24" t="n"/>
      <c r="AD43" s="24" t="n"/>
      <c r="AE43" s="25" t="n"/>
      <c r="AF43" s="19" t="n"/>
      <c r="AG43" s="22">
        <f>IF(IFERROR(TRIM(INDEX($A43:$Y43,MATCH(Lists!$L$2,$A$1:$Y$1,0))&amp;""),"")="","",IF(COUNTA(AB43:AD43)=0,"",COUNTIF(AB43:AD43,"Yes")))</f>
        <v/>
      </c>
      <c r="AH43" s="22">
        <f>IFERROR(TRIM(INDEX($A43:$Y43,MATCH(Lists!$L$3,$A$1:$Y$1,0))&amp;""),"")</f>
        <v/>
      </c>
      <c r="AI43" s="22">
        <f>IFERROR(TRIM(INDEX($A43:$Y43,MATCH(Lists!$L$4,$A$1:$Y$1,0))&amp;""),"")</f>
        <v/>
      </c>
      <c r="AJ43" s="22">
        <f>IF(IFERROR(TRIM(INDEX($A43:$Y43,MATCH(Lists!$L$2,$A$1:$Y$1,0))&amp;""),"")="","",IF(IFERROR(TRIM(INDEX($A43:$Y43,MATCH(Lists!$L$5,$A$1:$Y$1,0))&amp;""),"")&lt;&gt;"",IFERROR(TRIM(INDEX($A43:$Y43,MATCH(Lists!$L$5,$A$1:$Y$1,0))&amp;""),""),IF(IFERROR(TRIM(INDEX($A43:$Y43,MATCH(Lists!$L$6,$A$1:$Y$1,0))&amp;""),"")&lt;&gt;"",IFERROR(TRIM(INDEX($A43:$Y43,MATCH(Lists!$L$6,$A$1:$Y$1,0))&amp;""),""),"(no source)")))</f>
        <v/>
      </c>
      <c r="AK43" s="23">
        <f>IFERROR(IF(ISNUMBER(INDEX($A43:$Y43,MATCH(Lists!$L$7,$A$1:$Y$1,0))),INT(INDEX($A43:$Y43,MATCH(Lists!$L$7,$A$1:$Y$1,0))),DATE(VALUE(LEFT(IFERROR(TRIM(INDEX($A43:$Y43,MATCH(Lists!$L$7,$A$1:$Y$1,0))&amp;""),""),4)),VALUE(MID(IFERROR(TRIM(INDEX($A43:$Y43,MATCH(Lists!$L$7,$A$1:$Y$1,0))&amp;""),""),6,2)),VALUE(MID(IFERROR(TRIM(INDEX($A43:$Y43,MATCH(Lists!$L$7,$A$1:$Y$1,0))&amp;""),""),9,2)))),"")</f>
        <v/>
      </c>
      <c r="AL43" s="23">
        <f>IF(OR(AK43="",Lists!$O$2=""),"",AK43+Lists!$O$2)</f>
        <v/>
      </c>
      <c r="AM43" s="22">
        <f>IF(IFERROR(TRIM(INDEX($A43:$Y43,MATCH(Lists!$L$2,$A$1:$Y$1,0))&amp;""),"")="","",IF(AA43="","New",AA43))</f>
        <v/>
      </c>
    </row>
    <row r="44">
      <c r="Z44" s="19" t="n"/>
      <c r="AA44" s="24" t="n"/>
      <c r="AB44" s="24" t="n"/>
      <c r="AC44" s="24" t="n"/>
      <c r="AD44" s="24" t="n"/>
      <c r="AE44" s="25" t="n"/>
      <c r="AF44" s="19" t="n"/>
      <c r="AG44" s="22">
        <f>IF(IFERROR(TRIM(INDEX($A44:$Y44,MATCH(Lists!$L$2,$A$1:$Y$1,0))&amp;""),"")="","",IF(COUNTA(AB44:AD44)=0,"",COUNTIF(AB44:AD44,"Yes")))</f>
        <v/>
      </c>
      <c r="AH44" s="22">
        <f>IFERROR(TRIM(INDEX($A44:$Y44,MATCH(Lists!$L$3,$A$1:$Y$1,0))&amp;""),"")</f>
        <v/>
      </c>
      <c r="AI44" s="22">
        <f>IFERROR(TRIM(INDEX($A44:$Y44,MATCH(Lists!$L$4,$A$1:$Y$1,0))&amp;""),"")</f>
        <v/>
      </c>
      <c r="AJ44" s="22">
        <f>IF(IFERROR(TRIM(INDEX($A44:$Y44,MATCH(Lists!$L$2,$A$1:$Y$1,0))&amp;""),"")="","",IF(IFERROR(TRIM(INDEX($A44:$Y44,MATCH(Lists!$L$5,$A$1:$Y$1,0))&amp;""),"")&lt;&gt;"",IFERROR(TRIM(INDEX($A44:$Y44,MATCH(Lists!$L$5,$A$1:$Y$1,0))&amp;""),""),IF(IFERROR(TRIM(INDEX($A44:$Y44,MATCH(Lists!$L$6,$A$1:$Y$1,0))&amp;""),"")&lt;&gt;"",IFERROR(TRIM(INDEX($A44:$Y44,MATCH(Lists!$L$6,$A$1:$Y$1,0))&amp;""),""),"(no source)")))</f>
        <v/>
      </c>
      <c r="AK44" s="23">
        <f>IFERROR(IF(ISNUMBER(INDEX($A44:$Y44,MATCH(Lists!$L$7,$A$1:$Y$1,0))),INT(INDEX($A44:$Y44,MATCH(Lists!$L$7,$A$1:$Y$1,0))),DATE(VALUE(LEFT(IFERROR(TRIM(INDEX($A44:$Y44,MATCH(Lists!$L$7,$A$1:$Y$1,0))&amp;""),""),4)),VALUE(MID(IFERROR(TRIM(INDEX($A44:$Y44,MATCH(Lists!$L$7,$A$1:$Y$1,0))&amp;""),""),6,2)),VALUE(MID(IFERROR(TRIM(INDEX($A44:$Y44,MATCH(Lists!$L$7,$A$1:$Y$1,0))&amp;""),""),9,2)))),"")</f>
        <v/>
      </c>
      <c r="AL44" s="23">
        <f>IF(OR(AK44="",Lists!$O$2=""),"",AK44+Lists!$O$2)</f>
        <v/>
      </c>
      <c r="AM44" s="22">
        <f>IF(IFERROR(TRIM(INDEX($A44:$Y44,MATCH(Lists!$L$2,$A$1:$Y$1,0))&amp;""),"")="","",IF(AA44="","New",AA44))</f>
        <v/>
      </c>
    </row>
    <row r="45">
      <c r="Z45" s="19" t="n"/>
      <c r="AA45" s="24" t="n"/>
      <c r="AB45" s="24" t="n"/>
      <c r="AC45" s="24" t="n"/>
      <c r="AD45" s="24" t="n"/>
      <c r="AE45" s="25" t="n"/>
      <c r="AF45" s="19" t="n"/>
      <c r="AG45" s="22">
        <f>IF(IFERROR(TRIM(INDEX($A45:$Y45,MATCH(Lists!$L$2,$A$1:$Y$1,0))&amp;""),"")="","",IF(COUNTA(AB45:AD45)=0,"",COUNTIF(AB45:AD45,"Yes")))</f>
        <v/>
      </c>
      <c r="AH45" s="22">
        <f>IFERROR(TRIM(INDEX($A45:$Y45,MATCH(Lists!$L$3,$A$1:$Y$1,0))&amp;""),"")</f>
        <v/>
      </c>
      <c r="AI45" s="22">
        <f>IFERROR(TRIM(INDEX($A45:$Y45,MATCH(Lists!$L$4,$A$1:$Y$1,0))&amp;""),"")</f>
        <v/>
      </c>
      <c r="AJ45" s="22">
        <f>IF(IFERROR(TRIM(INDEX($A45:$Y45,MATCH(Lists!$L$2,$A$1:$Y$1,0))&amp;""),"")="","",IF(IFERROR(TRIM(INDEX($A45:$Y45,MATCH(Lists!$L$5,$A$1:$Y$1,0))&amp;""),"")&lt;&gt;"",IFERROR(TRIM(INDEX($A45:$Y45,MATCH(Lists!$L$5,$A$1:$Y$1,0))&amp;""),""),IF(IFERROR(TRIM(INDEX($A45:$Y45,MATCH(Lists!$L$6,$A$1:$Y$1,0))&amp;""),"")&lt;&gt;"",IFERROR(TRIM(INDEX($A45:$Y45,MATCH(Lists!$L$6,$A$1:$Y$1,0))&amp;""),""),"(no source)")))</f>
        <v/>
      </c>
      <c r="AK45" s="23">
        <f>IFERROR(IF(ISNUMBER(INDEX($A45:$Y45,MATCH(Lists!$L$7,$A$1:$Y$1,0))),INT(INDEX($A45:$Y45,MATCH(Lists!$L$7,$A$1:$Y$1,0))),DATE(VALUE(LEFT(IFERROR(TRIM(INDEX($A45:$Y45,MATCH(Lists!$L$7,$A$1:$Y$1,0))&amp;""),""),4)),VALUE(MID(IFERROR(TRIM(INDEX($A45:$Y45,MATCH(Lists!$L$7,$A$1:$Y$1,0))&amp;""),""),6,2)),VALUE(MID(IFERROR(TRIM(INDEX($A45:$Y45,MATCH(Lists!$L$7,$A$1:$Y$1,0))&amp;""),""),9,2)))),"")</f>
        <v/>
      </c>
      <c r="AL45" s="23">
        <f>IF(OR(AK45="",Lists!$O$2=""),"",AK45+Lists!$O$2)</f>
        <v/>
      </c>
      <c r="AM45" s="22">
        <f>IF(IFERROR(TRIM(INDEX($A45:$Y45,MATCH(Lists!$L$2,$A$1:$Y$1,0))&amp;""),"")="","",IF(AA45="","New",AA45))</f>
        <v/>
      </c>
    </row>
    <row r="46">
      <c r="Z46" s="19" t="n"/>
      <c r="AA46" s="24" t="n"/>
      <c r="AB46" s="24" t="n"/>
      <c r="AC46" s="24" t="n"/>
      <c r="AD46" s="24" t="n"/>
      <c r="AE46" s="25" t="n"/>
      <c r="AF46" s="19" t="n"/>
      <c r="AG46" s="22">
        <f>IF(IFERROR(TRIM(INDEX($A46:$Y46,MATCH(Lists!$L$2,$A$1:$Y$1,0))&amp;""),"")="","",IF(COUNTA(AB46:AD46)=0,"",COUNTIF(AB46:AD46,"Yes")))</f>
        <v/>
      </c>
      <c r="AH46" s="22">
        <f>IFERROR(TRIM(INDEX($A46:$Y46,MATCH(Lists!$L$3,$A$1:$Y$1,0))&amp;""),"")</f>
        <v/>
      </c>
      <c r="AI46" s="22">
        <f>IFERROR(TRIM(INDEX($A46:$Y46,MATCH(Lists!$L$4,$A$1:$Y$1,0))&amp;""),"")</f>
        <v/>
      </c>
      <c r="AJ46" s="22">
        <f>IF(IFERROR(TRIM(INDEX($A46:$Y46,MATCH(Lists!$L$2,$A$1:$Y$1,0))&amp;""),"")="","",IF(IFERROR(TRIM(INDEX($A46:$Y46,MATCH(Lists!$L$5,$A$1:$Y$1,0))&amp;""),"")&lt;&gt;"",IFERROR(TRIM(INDEX($A46:$Y46,MATCH(Lists!$L$5,$A$1:$Y$1,0))&amp;""),""),IF(IFERROR(TRIM(INDEX($A46:$Y46,MATCH(Lists!$L$6,$A$1:$Y$1,0))&amp;""),"")&lt;&gt;"",IFERROR(TRIM(INDEX($A46:$Y46,MATCH(Lists!$L$6,$A$1:$Y$1,0))&amp;""),""),"(no source)")))</f>
        <v/>
      </c>
      <c r="AK46" s="23">
        <f>IFERROR(IF(ISNUMBER(INDEX($A46:$Y46,MATCH(Lists!$L$7,$A$1:$Y$1,0))),INT(INDEX($A46:$Y46,MATCH(Lists!$L$7,$A$1:$Y$1,0))),DATE(VALUE(LEFT(IFERROR(TRIM(INDEX($A46:$Y46,MATCH(Lists!$L$7,$A$1:$Y$1,0))&amp;""),""),4)),VALUE(MID(IFERROR(TRIM(INDEX($A46:$Y46,MATCH(Lists!$L$7,$A$1:$Y$1,0))&amp;""),""),6,2)),VALUE(MID(IFERROR(TRIM(INDEX($A46:$Y46,MATCH(Lists!$L$7,$A$1:$Y$1,0))&amp;""),""),9,2)))),"")</f>
        <v/>
      </c>
      <c r="AL46" s="23">
        <f>IF(OR(AK46="",Lists!$O$2=""),"",AK46+Lists!$O$2)</f>
        <v/>
      </c>
      <c r="AM46" s="22">
        <f>IF(IFERROR(TRIM(INDEX($A46:$Y46,MATCH(Lists!$L$2,$A$1:$Y$1,0))&amp;""),"")="","",IF(AA46="","New",AA46))</f>
        <v/>
      </c>
    </row>
    <row r="47">
      <c r="Z47" s="19" t="n"/>
      <c r="AA47" s="24" t="n"/>
      <c r="AB47" s="24" t="n"/>
      <c r="AC47" s="24" t="n"/>
      <c r="AD47" s="24" t="n"/>
      <c r="AE47" s="25" t="n"/>
      <c r="AF47" s="19" t="n"/>
      <c r="AG47" s="22">
        <f>IF(IFERROR(TRIM(INDEX($A47:$Y47,MATCH(Lists!$L$2,$A$1:$Y$1,0))&amp;""),"")="","",IF(COUNTA(AB47:AD47)=0,"",COUNTIF(AB47:AD47,"Yes")))</f>
        <v/>
      </c>
      <c r="AH47" s="22">
        <f>IFERROR(TRIM(INDEX($A47:$Y47,MATCH(Lists!$L$3,$A$1:$Y$1,0))&amp;""),"")</f>
        <v/>
      </c>
      <c r="AI47" s="22">
        <f>IFERROR(TRIM(INDEX($A47:$Y47,MATCH(Lists!$L$4,$A$1:$Y$1,0))&amp;""),"")</f>
        <v/>
      </c>
      <c r="AJ47" s="22">
        <f>IF(IFERROR(TRIM(INDEX($A47:$Y47,MATCH(Lists!$L$2,$A$1:$Y$1,0))&amp;""),"")="","",IF(IFERROR(TRIM(INDEX($A47:$Y47,MATCH(Lists!$L$5,$A$1:$Y$1,0))&amp;""),"")&lt;&gt;"",IFERROR(TRIM(INDEX($A47:$Y47,MATCH(Lists!$L$5,$A$1:$Y$1,0))&amp;""),""),IF(IFERROR(TRIM(INDEX($A47:$Y47,MATCH(Lists!$L$6,$A$1:$Y$1,0))&amp;""),"")&lt;&gt;"",IFERROR(TRIM(INDEX($A47:$Y47,MATCH(Lists!$L$6,$A$1:$Y$1,0))&amp;""),""),"(no source)")))</f>
        <v/>
      </c>
      <c r="AK47" s="23">
        <f>IFERROR(IF(ISNUMBER(INDEX($A47:$Y47,MATCH(Lists!$L$7,$A$1:$Y$1,0))),INT(INDEX($A47:$Y47,MATCH(Lists!$L$7,$A$1:$Y$1,0))),DATE(VALUE(LEFT(IFERROR(TRIM(INDEX($A47:$Y47,MATCH(Lists!$L$7,$A$1:$Y$1,0))&amp;""),""),4)),VALUE(MID(IFERROR(TRIM(INDEX($A47:$Y47,MATCH(Lists!$L$7,$A$1:$Y$1,0))&amp;""),""),6,2)),VALUE(MID(IFERROR(TRIM(INDEX($A47:$Y47,MATCH(Lists!$L$7,$A$1:$Y$1,0))&amp;""),""),9,2)))),"")</f>
        <v/>
      </c>
      <c r="AL47" s="23">
        <f>IF(OR(AK47="",Lists!$O$2=""),"",AK47+Lists!$O$2)</f>
        <v/>
      </c>
      <c r="AM47" s="22">
        <f>IF(IFERROR(TRIM(INDEX($A47:$Y47,MATCH(Lists!$L$2,$A$1:$Y$1,0))&amp;""),"")="","",IF(AA47="","New",AA47))</f>
        <v/>
      </c>
    </row>
    <row r="48">
      <c r="Z48" s="19" t="n"/>
      <c r="AA48" s="24" t="n"/>
      <c r="AB48" s="24" t="n"/>
      <c r="AC48" s="24" t="n"/>
      <c r="AD48" s="24" t="n"/>
      <c r="AE48" s="25" t="n"/>
      <c r="AF48" s="19" t="n"/>
      <c r="AG48" s="22">
        <f>IF(IFERROR(TRIM(INDEX($A48:$Y48,MATCH(Lists!$L$2,$A$1:$Y$1,0))&amp;""),"")="","",IF(COUNTA(AB48:AD48)=0,"",COUNTIF(AB48:AD48,"Yes")))</f>
        <v/>
      </c>
      <c r="AH48" s="22">
        <f>IFERROR(TRIM(INDEX($A48:$Y48,MATCH(Lists!$L$3,$A$1:$Y$1,0))&amp;""),"")</f>
        <v/>
      </c>
      <c r="AI48" s="22">
        <f>IFERROR(TRIM(INDEX($A48:$Y48,MATCH(Lists!$L$4,$A$1:$Y$1,0))&amp;""),"")</f>
        <v/>
      </c>
      <c r="AJ48" s="22">
        <f>IF(IFERROR(TRIM(INDEX($A48:$Y48,MATCH(Lists!$L$2,$A$1:$Y$1,0))&amp;""),"")="","",IF(IFERROR(TRIM(INDEX($A48:$Y48,MATCH(Lists!$L$5,$A$1:$Y$1,0))&amp;""),"")&lt;&gt;"",IFERROR(TRIM(INDEX($A48:$Y48,MATCH(Lists!$L$5,$A$1:$Y$1,0))&amp;""),""),IF(IFERROR(TRIM(INDEX($A48:$Y48,MATCH(Lists!$L$6,$A$1:$Y$1,0))&amp;""),"")&lt;&gt;"",IFERROR(TRIM(INDEX($A48:$Y48,MATCH(Lists!$L$6,$A$1:$Y$1,0))&amp;""),""),"(no source)")))</f>
        <v/>
      </c>
      <c r="AK48" s="23">
        <f>IFERROR(IF(ISNUMBER(INDEX($A48:$Y48,MATCH(Lists!$L$7,$A$1:$Y$1,0))),INT(INDEX($A48:$Y48,MATCH(Lists!$L$7,$A$1:$Y$1,0))),DATE(VALUE(LEFT(IFERROR(TRIM(INDEX($A48:$Y48,MATCH(Lists!$L$7,$A$1:$Y$1,0))&amp;""),""),4)),VALUE(MID(IFERROR(TRIM(INDEX($A48:$Y48,MATCH(Lists!$L$7,$A$1:$Y$1,0))&amp;""),""),6,2)),VALUE(MID(IFERROR(TRIM(INDEX($A48:$Y48,MATCH(Lists!$L$7,$A$1:$Y$1,0))&amp;""),""),9,2)))),"")</f>
        <v/>
      </c>
      <c r="AL48" s="23">
        <f>IF(OR(AK48="",Lists!$O$2=""),"",AK48+Lists!$O$2)</f>
        <v/>
      </c>
      <c r="AM48" s="22">
        <f>IF(IFERROR(TRIM(INDEX($A48:$Y48,MATCH(Lists!$L$2,$A$1:$Y$1,0))&amp;""),"")="","",IF(AA48="","New",AA48))</f>
        <v/>
      </c>
    </row>
    <row r="49">
      <c r="Z49" s="19" t="n"/>
      <c r="AA49" s="24" t="n"/>
      <c r="AB49" s="24" t="n"/>
      <c r="AC49" s="24" t="n"/>
      <c r="AD49" s="24" t="n"/>
      <c r="AE49" s="25" t="n"/>
      <c r="AF49" s="19" t="n"/>
      <c r="AG49" s="22">
        <f>IF(IFERROR(TRIM(INDEX($A49:$Y49,MATCH(Lists!$L$2,$A$1:$Y$1,0))&amp;""),"")="","",IF(COUNTA(AB49:AD49)=0,"",COUNTIF(AB49:AD49,"Yes")))</f>
        <v/>
      </c>
      <c r="AH49" s="22">
        <f>IFERROR(TRIM(INDEX($A49:$Y49,MATCH(Lists!$L$3,$A$1:$Y$1,0))&amp;""),"")</f>
        <v/>
      </c>
      <c r="AI49" s="22">
        <f>IFERROR(TRIM(INDEX($A49:$Y49,MATCH(Lists!$L$4,$A$1:$Y$1,0))&amp;""),"")</f>
        <v/>
      </c>
      <c r="AJ49" s="22">
        <f>IF(IFERROR(TRIM(INDEX($A49:$Y49,MATCH(Lists!$L$2,$A$1:$Y$1,0))&amp;""),"")="","",IF(IFERROR(TRIM(INDEX($A49:$Y49,MATCH(Lists!$L$5,$A$1:$Y$1,0))&amp;""),"")&lt;&gt;"",IFERROR(TRIM(INDEX($A49:$Y49,MATCH(Lists!$L$5,$A$1:$Y$1,0))&amp;""),""),IF(IFERROR(TRIM(INDEX($A49:$Y49,MATCH(Lists!$L$6,$A$1:$Y$1,0))&amp;""),"")&lt;&gt;"",IFERROR(TRIM(INDEX($A49:$Y49,MATCH(Lists!$L$6,$A$1:$Y$1,0))&amp;""),""),"(no source)")))</f>
        <v/>
      </c>
      <c r="AK49" s="23">
        <f>IFERROR(IF(ISNUMBER(INDEX($A49:$Y49,MATCH(Lists!$L$7,$A$1:$Y$1,0))),INT(INDEX($A49:$Y49,MATCH(Lists!$L$7,$A$1:$Y$1,0))),DATE(VALUE(LEFT(IFERROR(TRIM(INDEX($A49:$Y49,MATCH(Lists!$L$7,$A$1:$Y$1,0))&amp;""),""),4)),VALUE(MID(IFERROR(TRIM(INDEX($A49:$Y49,MATCH(Lists!$L$7,$A$1:$Y$1,0))&amp;""),""),6,2)),VALUE(MID(IFERROR(TRIM(INDEX($A49:$Y49,MATCH(Lists!$L$7,$A$1:$Y$1,0))&amp;""),""),9,2)))),"")</f>
        <v/>
      </c>
      <c r="AL49" s="23">
        <f>IF(OR(AK49="",Lists!$O$2=""),"",AK49+Lists!$O$2)</f>
        <v/>
      </c>
      <c r="AM49" s="22">
        <f>IF(IFERROR(TRIM(INDEX($A49:$Y49,MATCH(Lists!$L$2,$A$1:$Y$1,0))&amp;""),"")="","",IF(AA49="","New",AA49))</f>
        <v/>
      </c>
    </row>
    <row r="50">
      <c r="Z50" s="19" t="n"/>
      <c r="AA50" s="24" t="n"/>
      <c r="AB50" s="24" t="n"/>
      <c r="AC50" s="24" t="n"/>
      <c r="AD50" s="24" t="n"/>
      <c r="AE50" s="25" t="n"/>
      <c r="AF50" s="19" t="n"/>
      <c r="AG50" s="22">
        <f>IF(IFERROR(TRIM(INDEX($A50:$Y50,MATCH(Lists!$L$2,$A$1:$Y$1,0))&amp;""),"")="","",IF(COUNTA(AB50:AD50)=0,"",COUNTIF(AB50:AD50,"Yes")))</f>
        <v/>
      </c>
      <c r="AH50" s="22">
        <f>IFERROR(TRIM(INDEX($A50:$Y50,MATCH(Lists!$L$3,$A$1:$Y$1,0))&amp;""),"")</f>
        <v/>
      </c>
      <c r="AI50" s="22">
        <f>IFERROR(TRIM(INDEX($A50:$Y50,MATCH(Lists!$L$4,$A$1:$Y$1,0))&amp;""),"")</f>
        <v/>
      </c>
      <c r="AJ50" s="22">
        <f>IF(IFERROR(TRIM(INDEX($A50:$Y50,MATCH(Lists!$L$2,$A$1:$Y$1,0))&amp;""),"")="","",IF(IFERROR(TRIM(INDEX($A50:$Y50,MATCH(Lists!$L$5,$A$1:$Y$1,0))&amp;""),"")&lt;&gt;"",IFERROR(TRIM(INDEX($A50:$Y50,MATCH(Lists!$L$5,$A$1:$Y$1,0))&amp;""),""),IF(IFERROR(TRIM(INDEX($A50:$Y50,MATCH(Lists!$L$6,$A$1:$Y$1,0))&amp;""),"")&lt;&gt;"",IFERROR(TRIM(INDEX($A50:$Y50,MATCH(Lists!$L$6,$A$1:$Y$1,0))&amp;""),""),"(no source)")))</f>
        <v/>
      </c>
      <c r="AK50" s="23">
        <f>IFERROR(IF(ISNUMBER(INDEX($A50:$Y50,MATCH(Lists!$L$7,$A$1:$Y$1,0))),INT(INDEX($A50:$Y50,MATCH(Lists!$L$7,$A$1:$Y$1,0))),DATE(VALUE(LEFT(IFERROR(TRIM(INDEX($A50:$Y50,MATCH(Lists!$L$7,$A$1:$Y$1,0))&amp;""),""),4)),VALUE(MID(IFERROR(TRIM(INDEX($A50:$Y50,MATCH(Lists!$L$7,$A$1:$Y$1,0))&amp;""),""),6,2)),VALUE(MID(IFERROR(TRIM(INDEX($A50:$Y50,MATCH(Lists!$L$7,$A$1:$Y$1,0))&amp;""),""),9,2)))),"")</f>
        <v/>
      </c>
      <c r="AL50" s="23">
        <f>IF(OR(AK50="",Lists!$O$2=""),"",AK50+Lists!$O$2)</f>
        <v/>
      </c>
      <c r="AM50" s="22">
        <f>IF(IFERROR(TRIM(INDEX($A50:$Y50,MATCH(Lists!$L$2,$A$1:$Y$1,0))&amp;""),"")="","",IF(AA50="","New",AA50))</f>
        <v/>
      </c>
    </row>
    <row r="51">
      <c r="Z51" s="19" t="n"/>
      <c r="AA51" s="24" t="n"/>
      <c r="AB51" s="24" t="n"/>
      <c r="AC51" s="24" t="n"/>
      <c r="AD51" s="24" t="n"/>
      <c r="AE51" s="25" t="n"/>
      <c r="AF51" s="19" t="n"/>
      <c r="AG51" s="22">
        <f>IF(IFERROR(TRIM(INDEX($A51:$Y51,MATCH(Lists!$L$2,$A$1:$Y$1,0))&amp;""),"")="","",IF(COUNTA(AB51:AD51)=0,"",COUNTIF(AB51:AD51,"Yes")))</f>
        <v/>
      </c>
      <c r="AH51" s="22">
        <f>IFERROR(TRIM(INDEX($A51:$Y51,MATCH(Lists!$L$3,$A$1:$Y$1,0))&amp;""),"")</f>
        <v/>
      </c>
      <c r="AI51" s="22">
        <f>IFERROR(TRIM(INDEX($A51:$Y51,MATCH(Lists!$L$4,$A$1:$Y$1,0))&amp;""),"")</f>
        <v/>
      </c>
      <c r="AJ51" s="22">
        <f>IF(IFERROR(TRIM(INDEX($A51:$Y51,MATCH(Lists!$L$2,$A$1:$Y$1,0))&amp;""),"")="","",IF(IFERROR(TRIM(INDEX($A51:$Y51,MATCH(Lists!$L$5,$A$1:$Y$1,0))&amp;""),"")&lt;&gt;"",IFERROR(TRIM(INDEX($A51:$Y51,MATCH(Lists!$L$5,$A$1:$Y$1,0))&amp;""),""),IF(IFERROR(TRIM(INDEX($A51:$Y51,MATCH(Lists!$L$6,$A$1:$Y$1,0))&amp;""),"")&lt;&gt;"",IFERROR(TRIM(INDEX($A51:$Y51,MATCH(Lists!$L$6,$A$1:$Y$1,0))&amp;""),""),"(no source)")))</f>
        <v/>
      </c>
      <c r="AK51" s="23">
        <f>IFERROR(IF(ISNUMBER(INDEX($A51:$Y51,MATCH(Lists!$L$7,$A$1:$Y$1,0))),INT(INDEX($A51:$Y51,MATCH(Lists!$L$7,$A$1:$Y$1,0))),DATE(VALUE(LEFT(IFERROR(TRIM(INDEX($A51:$Y51,MATCH(Lists!$L$7,$A$1:$Y$1,0))&amp;""),""),4)),VALUE(MID(IFERROR(TRIM(INDEX($A51:$Y51,MATCH(Lists!$L$7,$A$1:$Y$1,0))&amp;""),""),6,2)),VALUE(MID(IFERROR(TRIM(INDEX($A51:$Y51,MATCH(Lists!$L$7,$A$1:$Y$1,0))&amp;""),""),9,2)))),"")</f>
        <v/>
      </c>
      <c r="AL51" s="23">
        <f>IF(OR(AK51="",Lists!$O$2=""),"",AK51+Lists!$O$2)</f>
        <v/>
      </c>
      <c r="AM51" s="22">
        <f>IF(IFERROR(TRIM(INDEX($A51:$Y51,MATCH(Lists!$L$2,$A$1:$Y$1,0))&amp;""),"")="","",IF(AA51="","New",AA51))</f>
        <v/>
      </c>
    </row>
    <row r="52">
      <c r="Z52" s="19" t="n"/>
      <c r="AA52" s="24" t="n"/>
      <c r="AB52" s="24" t="n"/>
      <c r="AC52" s="24" t="n"/>
      <c r="AD52" s="24" t="n"/>
      <c r="AE52" s="25" t="n"/>
      <c r="AF52" s="19" t="n"/>
      <c r="AG52" s="22">
        <f>IF(IFERROR(TRIM(INDEX($A52:$Y52,MATCH(Lists!$L$2,$A$1:$Y$1,0))&amp;""),"")="","",IF(COUNTA(AB52:AD52)=0,"",COUNTIF(AB52:AD52,"Yes")))</f>
        <v/>
      </c>
      <c r="AH52" s="22">
        <f>IFERROR(TRIM(INDEX($A52:$Y52,MATCH(Lists!$L$3,$A$1:$Y$1,0))&amp;""),"")</f>
        <v/>
      </c>
      <c r="AI52" s="22">
        <f>IFERROR(TRIM(INDEX($A52:$Y52,MATCH(Lists!$L$4,$A$1:$Y$1,0))&amp;""),"")</f>
        <v/>
      </c>
      <c r="AJ52" s="22">
        <f>IF(IFERROR(TRIM(INDEX($A52:$Y52,MATCH(Lists!$L$2,$A$1:$Y$1,0))&amp;""),"")="","",IF(IFERROR(TRIM(INDEX($A52:$Y52,MATCH(Lists!$L$5,$A$1:$Y$1,0))&amp;""),"")&lt;&gt;"",IFERROR(TRIM(INDEX($A52:$Y52,MATCH(Lists!$L$5,$A$1:$Y$1,0))&amp;""),""),IF(IFERROR(TRIM(INDEX($A52:$Y52,MATCH(Lists!$L$6,$A$1:$Y$1,0))&amp;""),"")&lt;&gt;"",IFERROR(TRIM(INDEX($A52:$Y52,MATCH(Lists!$L$6,$A$1:$Y$1,0))&amp;""),""),"(no source)")))</f>
        <v/>
      </c>
      <c r="AK52" s="23">
        <f>IFERROR(IF(ISNUMBER(INDEX($A52:$Y52,MATCH(Lists!$L$7,$A$1:$Y$1,0))),INT(INDEX($A52:$Y52,MATCH(Lists!$L$7,$A$1:$Y$1,0))),DATE(VALUE(LEFT(IFERROR(TRIM(INDEX($A52:$Y52,MATCH(Lists!$L$7,$A$1:$Y$1,0))&amp;""),""),4)),VALUE(MID(IFERROR(TRIM(INDEX($A52:$Y52,MATCH(Lists!$L$7,$A$1:$Y$1,0))&amp;""),""),6,2)),VALUE(MID(IFERROR(TRIM(INDEX($A52:$Y52,MATCH(Lists!$L$7,$A$1:$Y$1,0))&amp;""),""),9,2)))),"")</f>
        <v/>
      </c>
      <c r="AL52" s="23">
        <f>IF(OR(AK52="",Lists!$O$2=""),"",AK52+Lists!$O$2)</f>
        <v/>
      </c>
      <c r="AM52" s="22">
        <f>IF(IFERROR(TRIM(INDEX($A52:$Y52,MATCH(Lists!$L$2,$A$1:$Y$1,0))&amp;""),"")="","",IF(AA52="","New",AA52))</f>
        <v/>
      </c>
    </row>
    <row r="53">
      <c r="Z53" s="19" t="n"/>
      <c r="AA53" s="24" t="n"/>
      <c r="AB53" s="24" t="n"/>
      <c r="AC53" s="24" t="n"/>
      <c r="AD53" s="24" t="n"/>
      <c r="AE53" s="25" t="n"/>
      <c r="AF53" s="19" t="n"/>
      <c r="AG53" s="22">
        <f>IF(IFERROR(TRIM(INDEX($A53:$Y53,MATCH(Lists!$L$2,$A$1:$Y$1,0))&amp;""),"")="","",IF(COUNTA(AB53:AD53)=0,"",COUNTIF(AB53:AD53,"Yes")))</f>
        <v/>
      </c>
      <c r="AH53" s="22">
        <f>IFERROR(TRIM(INDEX($A53:$Y53,MATCH(Lists!$L$3,$A$1:$Y$1,0))&amp;""),"")</f>
        <v/>
      </c>
      <c r="AI53" s="22">
        <f>IFERROR(TRIM(INDEX($A53:$Y53,MATCH(Lists!$L$4,$A$1:$Y$1,0))&amp;""),"")</f>
        <v/>
      </c>
      <c r="AJ53" s="22">
        <f>IF(IFERROR(TRIM(INDEX($A53:$Y53,MATCH(Lists!$L$2,$A$1:$Y$1,0))&amp;""),"")="","",IF(IFERROR(TRIM(INDEX($A53:$Y53,MATCH(Lists!$L$5,$A$1:$Y$1,0))&amp;""),"")&lt;&gt;"",IFERROR(TRIM(INDEX($A53:$Y53,MATCH(Lists!$L$5,$A$1:$Y$1,0))&amp;""),""),IF(IFERROR(TRIM(INDEX($A53:$Y53,MATCH(Lists!$L$6,$A$1:$Y$1,0))&amp;""),"")&lt;&gt;"",IFERROR(TRIM(INDEX($A53:$Y53,MATCH(Lists!$L$6,$A$1:$Y$1,0))&amp;""),""),"(no source)")))</f>
        <v/>
      </c>
      <c r="AK53" s="23">
        <f>IFERROR(IF(ISNUMBER(INDEX($A53:$Y53,MATCH(Lists!$L$7,$A$1:$Y$1,0))),INT(INDEX($A53:$Y53,MATCH(Lists!$L$7,$A$1:$Y$1,0))),DATE(VALUE(LEFT(IFERROR(TRIM(INDEX($A53:$Y53,MATCH(Lists!$L$7,$A$1:$Y$1,0))&amp;""),""),4)),VALUE(MID(IFERROR(TRIM(INDEX($A53:$Y53,MATCH(Lists!$L$7,$A$1:$Y$1,0))&amp;""),""),6,2)),VALUE(MID(IFERROR(TRIM(INDEX($A53:$Y53,MATCH(Lists!$L$7,$A$1:$Y$1,0))&amp;""),""),9,2)))),"")</f>
        <v/>
      </c>
      <c r="AL53" s="23">
        <f>IF(OR(AK53="",Lists!$O$2=""),"",AK53+Lists!$O$2)</f>
        <v/>
      </c>
      <c r="AM53" s="22">
        <f>IF(IFERROR(TRIM(INDEX($A53:$Y53,MATCH(Lists!$L$2,$A$1:$Y$1,0))&amp;""),"")="","",IF(AA53="","New",AA53))</f>
        <v/>
      </c>
    </row>
    <row r="54">
      <c r="Z54" s="19" t="n"/>
      <c r="AA54" s="24" t="n"/>
      <c r="AB54" s="24" t="n"/>
      <c r="AC54" s="24" t="n"/>
      <c r="AD54" s="24" t="n"/>
      <c r="AE54" s="25" t="n"/>
      <c r="AF54" s="19" t="n"/>
      <c r="AG54" s="22">
        <f>IF(IFERROR(TRIM(INDEX($A54:$Y54,MATCH(Lists!$L$2,$A$1:$Y$1,0))&amp;""),"")="","",IF(COUNTA(AB54:AD54)=0,"",COUNTIF(AB54:AD54,"Yes")))</f>
        <v/>
      </c>
      <c r="AH54" s="22">
        <f>IFERROR(TRIM(INDEX($A54:$Y54,MATCH(Lists!$L$3,$A$1:$Y$1,0))&amp;""),"")</f>
        <v/>
      </c>
      <c r="AI54" s="22">
        <f>IFERROR(TRIM(INDEX($A54:$Y54,MATCH(Lists!$L$4,$A$1:$Y$1,0))&amp;""),"")</f>
        <v/>
      </c>
      <c r="AJ54" s="22">
        <f>IF(IFERROR(TRIM(INDEX($A54:$Y54,MATCH(Lists!$L$2,$A$1:$Y$1,0))&amp;""),"")="","",IF(IFERROR(TRIM(INDEX($A54:$Y54,MATCH(Lists!$L$5,$A$1:$Y$1,0))&amp;""),"")&lt;&gt;"",IFERROR(TRIM(INDEX($A54:$Y54,MATCH(Lists!$L$5,$A$1:$Y$1,0))&amp;""),""),IF(IFERROR(TRIM(INDEX($A54:$Y54,MATCH(Lists!$L$6,$A$1:$Y$1,0))&amp;""),"")&lt;&gt;"",IFERROR(TRIM(INDEX($A54:$Y54,MATCH(Lists!$L$6,$A$1:$Y$1,0))&amp;""),""),"(no source)")))</f>
        <v/>
      </c>
      <c r="AK54" s="23">
        <f>IFERROR(IF(ISNUMBER(INDEX($A54:$Y54,MATCH(Lists!$L$7,$A$1:$Y$1,0))),INT(INDEX($A54:$Y54,MATCH(Lists!$L$7,$A$1:$Y$1,0))),DATE(VALUE(LEFT(IFERROR(TRIM(INDEX($A54:$Y54,MATCH(Lists!$L$7,$A$1:$Y$1,0))&amp;""),""),4)),VALUE(MID(IFERROR(TRIM(INDEX($A54:$Y54,MATCH(Lists!$L$7,$A$1:$Y$1,0))&amp;""),""),6,2)),VALUE(MID(IFERROR(TRIM(INDEX($A54:$Y54,MATCH(Lists!$L$7,$A$1:$Y$1,0))&amp;""),""),9,2)))),"")</f>
        <v/>
      </c>
      <c r="AL54" s="23">
        <f>IF(OR(AK54="",Lists!$O$2=""),"",AK54+Lists!$O$2)</f>
        <v/>
      </c>
      <c r="AM54" s="22">
        <f>IF(IFERROR(TRIM(INDEX($A54:$Y54,MATCH(Lists!$L$2,$A$1:$Y$1,0))&amp;""),"")="","",IF(AA54="","New",AA54))</f>
        <v/>
      </c>
    </row>
    <row r="55">
      <c r="Z55" s="19" t="n"/>
      <c r="AA55" s="24" t="n"/>
      <c r="AB55" s="24" t="n"/>
      <c r="AC55" s="24" t="n"/>
      <c r="AD55" s="24" t="n"/>
      <c r="AE55" s="25" t="n"/>
      <c r="AF55" s="19" t="n"/>
      <c r="AG55" s="22">
        <f>IF(IFERROR(TRIM(INDEX($A55:$Y55,MATCH(Lists!$L$2,$A$1:$Y$1,0))&amp;""),"")="","",IF(COUNTA(AB55:AD55)=0,"",COUNTIF(AB55:AD55,"Yes")))</f>
        <v/>
      </c>
      <c r="AH55" s="22">
        <f>IFERROR(TRIM(INDEX($A55:$Y55,MATCH(Lists!$L$3,$A$1:$Y$1,0))&amp;""),"")</f>
        <v/>
      </c>
      <c r="AI55" s="22">
        <f>IFERROR(TRIM(INDEX($A55:$Y55,MATCH(Lists!$L$4,$A$1:$Y$1,0))&amp;""),"")</f>
        <v/>
      </c>
      <c r="AJ55" s="22">
        <f>IF(IFERROR(TRIM(INDEX($A55:$Y55,MATCH(Lists!$L$2,$A$1:$Y$1,0))&amp;""),"")="","",IF(IFERROR(TRIM(INDEX($A55:$Y55,MATCH(Lists!$L$5,$A$1:$Y$1,0))&amp;""),"")&lt;&gt;"",IFERROR(TRIM(INDEX($A55:$Y55,MATCH(Lists!$L$5,$A$1:$Y$1,0))&amp;""),""),IF(IFERROR(TRIM(INDEX($A55:$Y55,MATCH(Lists!$L$6,$A$1:$Y$1,0))&amp;""),"")&lt;&gt;"",IFERROR(TRIM(INDEX($A55:$Y55,MATCH(Lists!$L$6,$A$1:$Y$1,0))&amp;""),""),"(no source)")))</f>
        <v/>
      </c>
      <c r="AK55" s="23">
        <f>IFERROR(IF(ISNUMBER(INDEX($A55:$Y55,MATCH(Lists!$L$7,$A$1:$Y$1,0))),INT(INDEX($A55:$Y55,MATCH(Lists!$L$7,$A$1:$Y$1,0))),DATE(VALUE(LEFT(IFERROR(TRIM(INDEX($A55:$Y55,MATCH(Lists!$L$7,$A$1:$Y$1,0))&amp;""),""),4)),VALUE(MID(IFERROR(TRIM(INDEX($A55:$Y55,MATCH(Lists!$L$7,$A$1:$Y$1,0))&amp;""),""),6,2)),VALUE(MID(IFERROR(TRIM(INDEX($A55:$Y55,MATCH(Lists!$L$7,$A$1:$Y$1,0))&amp;""),""),9,2)))),"")</f>
        <v/>
      </c>
      <c r="AL55" s="23">
        <f>IF(OR(AK55="",Lists!$O$2=""),"",AK55+Lists!$O$2)</f>
        <v/>
      </c>
      <c r="AM55" s="22">
        <f>IF(IFERROR(TRIM(INDEX($A55:$Y55,MATCH(Lists!$L$2,$A$1:$Y$1,0))&amp;""),"")="","",IF(AA55="","New",AA55))</f>
        <v/>
      </c>
    </row>
    <row r="56">
      <c r="Z56" s="19" t="n"/>
      <c r="AA56" s="24" t="n"/>
      <c r="AB56" s="24" t="n"/>
      <c r="AC56" s="24" t="n"/>
      <c r="AD56" s="24" t="n"/>
      <c r="AE56" s="25" t="n"/>
      <c r="AF56" s="19" t="n"/>
      <c r="AG56" s="22">
        <f>IF(IFERROR(TRIM(INDEX($A56:$Y56,MATCH(Lists!$L$2,$A$1:$Y$1,0))&amp;""),"")="","",IF(COUNTA(AB56:AD56)=0,"",COUNTIF(AB56:AD56,"Yes")))</f>
        <v/>
      </c>
      <c r="AH56" s="22">
        <f>IFERROR(TRIM(INDEX($A56:$Y56,MATCH(Lists!$L$3,$A$1:$Y$1,0))&amp;""),"")</f>
        <v/>
      </c>
      <c r="AI56" s="22">
        <f>IFERROR(TRIM(INDEX($A56:$Y56,MATCH(Lists!$L$4,$A$1:$Y$1,0))&amp;""),"")</f>
        <v/>
      </c>
      <c r="AJ56" s="22">
        <f>IF(IFERROR(TRIM(INDEX($A56:$Y56,MATCH(Lists!$L$2,$A$1:$Y$1,0))&amp;""),"")="","",IF(IFERROR(TRIM(INDEX($A56:$Y56,MATCH(Lists!$L$5,$A$1:$Y$1,0))&amp;""),"")&lt;&gt;"",IFERROR(TRIM(INDEX($A56:$Y56,MATCH(Lists!$L$5,$A$1:$Y$1,0))&amp;""),""),IF(IFERROR(TRIM(INDEX($A56:$Y56,MATCH(Lists!$L$6,$A$1:$Y$1,0))&amp;""),"")&lt;&gt;"",IFERROR(TRIM(INDEX($A56:$Y56,MATCH(Lists!$L$6,$A$1:$Y$1,0))&amp;""),""),"(no source)")))</f>
        <v/>
      </c>
      <c r="AK56" s="23">
        <f>IFERROR(IF(ISNUMBER(INDEX($A56:$Y56,MATCH(Lists!$L$7,$A$1:$Y$1,0))),INT(INDEX($A56:$Y56,MATCH(Lists!$L$7,$A$1:$Y$1,0))),DATE(VALUE(LEFT(IFERROR(TRIM(INDEX($A56:$Y56,MATCH(Lists!$L$7,$A$1:$Y$1,0))&amp;""),""),4)),VALUE(MID(IFERROR(TRIM(INDEX($A56:$Y56,MATCH(Lists!$L$7,$A$1:$Y$1,0))&amp;""),""),6,2)),VALUE(MID(IFERROR(TRIM(INDEX($A56:$Y56,MATCH(Lists!$L$7,$A$1:$Y$1,0))&amp;""),""),9,2)))),"")</f>
        <v/>
      </c>
      <c r="AL56" s="23">
        <f>IF(OR(AK56="",Lists!$O$2=""),"",AK56+Lists!$O$2)</f>
        <v/>
      </c>
      <c r="AM56" s="22">
        <f>IF(IFERROR(TRIM(INDEX($A56:$Y56,MATCH(Lists!$L$2,$A$1:$Y$1,0))&amp;""),"")="","",IF(AA56="","New",AA56))</f>
        <v/>
      </c>
    </row>
    <row r="57">
      <c r="Z57" s="19" t="n"/>
      <c r="AA57" s="24" t="n"/>
      <c r="AB57" s="24" t="n"/>
      <c r="AC57" s="24" t="n"/>
      <c r="AD57" s="24" t="n"/>
      <c r="AE57" s="25" t="n"/>
      <c r="AF57" s="19" t="n"/>
      <c r="AG57" s="22">
        <f>IF(IFERROR(TRIM(INDEX($A57:$Y57,MATCH(Lists!$L$2,$A$1:$Y$1,0))&amp;""),"")="","",IF(COUNTA(AB57:AD57)=0,"",COUNTIF(AB57:AD57,"Yes")))</f>
        <v/>
      </c>
      <c r="AH57" s="22">
        <f>IFERROR(TRIM(INDEX($A57:$Y57,MATCH(Lists!$L$3,$A$1:$Y$1,0))&amp;""),"")</f>
        <v/>
      </c>
      <c r="AI57" s="22">
        <f>IFERROR(TRIM(INDEX($A57:$Y57,MATCH(Lists!$L$4,$A$1:$Y$1,0))&amp;""),"")</f>
        <v/>
      </c>
      <c r="AJ57" s="22">
        <f>IF(IFERROR(TRIM(INDEX($A57:$Y57,MATCH(Lists!$L$2,$A$1:$Y$1,0))&amp;""),"")="","",IF(IFERROR(TRIM(INDEX($A57:$Y57,MATCH(Lists!$L$5,$A$1:$Y$1,0))&amp;""),"")&lt;&gt;"",IFERROR(TRIM(INDEX($A57:$Y57,MATCH(Lists!$L$5,$A$1:$Y$1,0))&amp;""),""),IF(IFERROR(TRIM(INDEX($A57:$Y57,MATCH(Lists!$L$6,$A$1:$Y$1,0))&amp;""),"")&lt;&gt;"",IFERROR(TRIM(INDEX($A57:$Y57,MATCH(Lists!$L$6,$A$1:$Y$1,0))&amp;""),""),"(no source)")))</f>
        <v/>
      </c>
      <c r="AK57" s="23">
        <f>IFERROR(IF(ISNUMBER(INDEX($A57:$Y57,MATCH(Lists!$L$7,$A$1:$Y$1,0))),INT(INDEX($A57:$Y57,MATCH(Lists!$L$7,$A$1:$Y$1,0))),DATE(VALUE(LEFT(IFERROR(TRIM(INDEX($A57:$Y57,MATCH(Lists!$L$7,$A$1:$Y$1,0))&amp;""),""),4)),VALUE(MID(IFERROR(TRIM(INDEX($A57:$Y57,MATCH(Lists!$L$7,$A$1:$Y$1,0))&amp;""),""),6,2)),VALUE(MID(IFERROR(TRIM(INDEX($A57:$Y57,MATCH(Lists!$L$7,$A$1:$Y$1,0))&amp;""),""),9,2)))),"")</f>
        <v/>
      </c>
      <c r="AL57" s="23">
        <f>IF(OR(AK57="",Lists!$O$2=""),"",AK57+Lists!$O$2)</f>
        <v/>
      </c>
      <c r="AM57" s="22">
        <f>IF(IFERROR(TRIM(INDEX($A57:$Y57,MATCH(Lists!$L$2,$A$1:$Y$1,0))&amp;""),"")="","",IF(AA57="","New",AA57))</f>
        <v/>
      </c>
    </row>
    <row r="58">
      <c r="Z58" s="19" t="n"/>
      <c r="AA58" s="24" t="n"/>
      <c r="AB58" s="24" t="n"/>
      <c r="AC58" s="24" t="n"/>
      <c r="AD58" s="24" t="n"/>
      <c r="AE58" s="25" t="n"/>
      <c r="AF58" s="19" t="n"/>
      <c r="AG58" s="22">
        <f>IF(IFERROR(TRIM(INDEX($A58:$Y58,MATCH(Lists!$L$2,$A$1:$Y$1,0))&amp;""),"")="","",IF(COUNTA(AB58:AD58)=0,"",COUNTIF(AB58:AD58,"Yes")))</f>
        <v/>
      </c>
      <c r="AH58" s="22">
        <f>IFERROR(TRIM(INDEX($A58:$Y58,MATCH(Lists!$L$3,$A$1:$Y$1,0))&amp;""),"")</f>
        <v/>
      </c>
      <c r="AI58" s="22">
        <f>IFERROR(TRIM(INDEX($A58:$Y58,MATCH(Lists!$L$4,$A$1:$Y$1,0))&amp;""),"")</f>
        <v/>
      </c>
      <c r="AJ58" s="22">
        <f>IF(IFERROR(TRIM(INDEX($A58:$Y58,MATCH(Lists!$L$2,$A$1:$Y$1,0))&amp;""),"")="","",IF(IFERROR(TRIM(INDEX($A58:$Y58,MATCH(Lists!$L$5,$A$1:$Y$1,0))&amp;""),"")&lt;&gt;"",IFERROR(TRIM(INDEX($A58:$Y58,MATCH(Lists!$L$5,$A$1:$Y$1,0))&amp;""),""),IF(IFERROR(TRIM(INDEX($A58:$Y58,MATCH(Lists!$L$6,$A$1:$Y$1,0))&amp;""),"")&lt;&gt;"",IFERROR(TRIM(INDEX($A58:$Y58,MATCH(Lists!$L$6,$A$1:$Y$1,0))&amp;""),""),"(no source)")))</f>
        <v/>
      </c>
      <c r="AK58" s="23">
        <f>IFERROR(IF(ISNUMBER(INDEX($A58:$Y58,MATCH(Lists!$L$7,$A$1:$Y$1,0))),INT(INDEX($A58:$Y58,MATCH(Lists!$L$7,$A$1:$Y$1,0))),DATE(VALUE(LEFT(IFERROR(TRIM(INDEX($A58:$Y58,MATCH(Lists!$L$7,$A$1:$Y$1,0))&amp;""),""),4)),VALUE(MID(IFERROR(TRIM(INDEX($A58:$Y58,MATCH(Lists!$L$7,$A$1:$Y$1,0))&amp;""),""),6,2)),VALUE(MID(IFERROR(TRIM(INDEX($A58:$Y58,MATCH(Lists!$L$7,$A$1:$Y$1,0))&amp;""),""),9,2)))),"")</f>
        <v/>
      </c>
      <c r="AL58" s="23">
        <f>IF(OR(AK58="",Lists!$O$2=""),"",AK58+Lists!$O$2)</f>
        <v/>
      </c>
      <c r="AM58" s="22">
        <f>IF(IFERROR(TRIM(INDEX($A58:$Y58,MATCH(Lists!$L$2,$A$1:$Y$1,0))&amp;""),"")="","",IF(AA58="","New",AA58))</f>
        <v/>
      </c>
    </row>
    <row r="59">
      <c r="Z59" s="19" t="n"/>
      <c r="AA59" s="24" t="n"/>
      <c r="AB59" s="24" t="n"/>
      <c r="AC59" s="24" t="n"/>
      <c r="AD59" s="24" t="n"/>
      <c r="AE59" s="25" t="n"/>
      <c r="AF59" s="19" t="n"/>
      <c r="AG59" s="22">
        <f>IF(IFERROR(TRIM(INDEX($A59:$Y59,MATCH(Lists!$L$2,$A$1:$Y$1,0))&amp;""),"")="","",IF(COUNTA(AB59:AD59)=0,"",COUNTIF(AB59:AD59,"Yes")))</f>
        <v/>
      </c>
      <c r="AH59" s="22">
        <f>IFERROR(TRIM(INDEX($A59:$Y59,MATCH(Lists!$L$3,$A$1:$Y$1,0))&amp;""),"")</f>
        <v/>
      </c>
      <c r="AI59" s="22">
        <f>IFERROR(TRIM(INDEX($A59:$Y59,MATCH(Lists!$L$4,$A$1:$Y$1,0))&amp;""),"")</f>
        <v/>
      </c>
      <c r="AJ59" s="22">
        <f>IF(IFERROR(TRIM(INDEX($A59:$Y59,MATCH(Lists!$L$2,$A$1:$Y$1,0))&amp;""),"")="","",IF(IFERROR(TRIM(INDEX($A59:$Y59,MATCH(Lists!$L$5,$A$1:$Y$1,0))&amp;""),"")&lt;&gt;"",IFERROR(TRIM(INDEX($A59:$Y59,MATCH(Lists!$L$5,$A$1:$Y$1,0))&amp;""),""),IF(IFERROR(TRIM(INDEX($A59:$Y59,MATCH(Lists!$L$6,$A$1:$Y$1,0))&amp;""),"")&lt;&gt;"",IFERROR(TRIM(INDEX($A59:$Y59,MATCH(Lists!$L$6,$A$1:$Y$1,0))&amp;""),""),"(no source)")))</f>
        <v/>
      </c>
      <c r="AK59" s="23">
        <f>IFERROR(IF(ISNUMBER(INDEX($A59:$Y59,MATCH(Lists!$L$7,$A$1:$Y$1,0))),INT(INDEX($A59:$Y59,MATCH(Lists!$L$7,$A$1:$Y$1,0))),DATE(VALUE(LEFT(IFERROR(TRIM(INDEX($A59:$Y59,MATCH(Lists!$L$7,$A$1:$Y$1,0))&amp;""),""),4)),VALUE(MID(IFERROR(TRIM(INDEX($A59:$Y59,MATCH(Lists!$L$7,$A$1:$Y$1,0))&amp;""),""),6,2)),VALUE(MID(IFERROR(TRIM(INDEX($A59:$Y59,MATCH(Lists!$L$7,$A$1:$Y$1,0))&amp;""),""),9,2)))),"")</f>
        <v/>
      </c>
      <c r="AL59" s="23">
        <f>IF(OR(AK59="",Lists!$O$2=""),"",AK59+Lists!$O$2)</f>
        <v/>
      </c>
      <c r="AM59" s="22">
        <f>IF(IFERROR(TRIM(INDEX($A59:$Y59,MATCH(Lists!$L$2,$A$1:$Y$1,0))&amp;""),"")="","",IF(AA59="","New",AA59))</f>
        <v/>
      </c>
    </row>
    <row r="60">
      <c r="Z60" s="19" t="n"/>
      <c r="AA60" s="24" t="n"/>
      <c r="AB60" s="24" t="n"/>
      <c r="AC60" s="24" t="n"/>
      <c r="AD60" s="24" t="n"/>
      <c r="AE60" s="25" t="n"/>
      <c r="AF60" s="19" t="n"/>
      <c r="AG60" s="22">
        <f>IF(IFERROR(TRIM(INDEX($A60:$Y60,MATCH(Lists!$L$2,$A$1:$Y$1,0))&amp;""),"")="","",IF(COUNTA(AB60:AD60)=0,"",COUNTIF(AB60:AD60,"Yes")))</f>
        <v/>
      </c>
      <c r="AH60" s="22">
        <f>IFERROR(TRIM(INDEX($A60:$Y60,MATCH(Lists!$L$3,$A$1:$Y$1,0))&amp;""),"")</f>
        <v/>
      </c>
      <c r="AI60" s="22">
        <f>IFERROR(TRIM(INDEX($A60:$Y60,MATCH(Lists!$L$4,$A$1:$Y$1,0))&amp;""),"")</f>
        <v/>
      </c>
      <c r="AJ60" s="22">
        <f>IF(IFERROR(TRIM(INDEX($A60:$Y60,MATCH(Lists!$L$2,$A$1:$Y$1,0))&amp;""),"")="","",IF(IFERROR(TRIM(INDEX($A60:$Y60,MATCH(Lists!$L$5,$A$1:$Y$1,0))&amp;""),"")&lt;&gt;"",IFERROR(TRIM(INDEX($A60:$Y60,MATCH(Lists!$L$5,$A$1:$Y$1,0))&amp;""),""),IF(IFERROR(TRIM(INDEX($A60:$Y60,MATCH(Lists!$L$6,$A$1:$Y$1,0))&amp;""),"")&lt;&gt;"",IFERROR(TRIM(INDEX($A60:$Y60,MATCH(Lists!$L$6,$A$1:$Y$1,0))&amp;""),""),"(no source)")))</f>
        <v/>
      </c>
      <c r="AK60" s="23">
        <f>IFERROR(IF(ISNUMBER(INDEX($A60:$Y60,MATCH(Lists!$L$7,$A$1:$Y$1,0))),INT(INDEX($A60:$Y60,MATCH(Lists!$L$7,$A$1:$Y$1,0))),DATE(VALUE(LEFT(IFERROR(TRIM(INDEX($A60:$Y60,MATCH(Lists!$L$7,$A$1:$Y$1,0))&amp;""),""),4)),VALUE(MID(IFERROR(TRIM(INDEX($A60:$Y60,MATCH(Lists!$L$7,$A$1:$Y$1,0))&amp;""),""),6,2)),VALUE(MID(IFERROR(TRIM(INDEX($A60:$Y60,MATCH(Lists!$L$7,$A$1:$Y$1,0))&amp;""),""),9,2)))),"")</f>
        <v/>
      </c>
      <c r="AL60" s="23">
        <f>IF(OR(AK60="",Lists!$O$2=""),"",AK60+Lists!$O$2)</f>
        <v/>
      </c>
      <c r="AM60" s="22">
        <f>IF(IFERROR(TRIM(INDEX($A60:$Y60,MATCH(Lists!$L$2,$A$1:$Y$1,0))&amp;""),"")="","",IF(AA60="","New",AA60))</f>
        <v/>
      </c>
    </row>
    <row r="61">
      <c r="Z61" s="19" t="n"/>
      <c r="AA61" s="24" t="n"/>
      <c r="AB61" s="24" t="n"/>
      <c r="AC61" s="24" t="n"/>
      <c r="AD61" s="24" t="n"/>
      <c r="AE61" s="25" t="n"/>
      <c r="AF61" s="19" t="n"/>
      <c r="AG61" s="22">
        <f>IF(IFERROR(TRIM(INDEX($A61:$Y61,MATCH(Lists!$L$2,$A$1:$Y$1,0))&amp;""),"")="","",IF(COUNTA(AB61:AD61)=0,"",COUNTIF(AB61:AD61,"Yes")))</f>
        <v/>
      </c>
      <c r="AH61" s="22">
        <f>IFERROR(TRIM(INDEX($A61:$Y61,MATCH(Lists!$L$3,$A$1:$Y$1,0))&amp;""),"")</f>
        <v/>
      </c>
      <c r="AI61" s="22">
        <f>IFERROR(TRIM(INDEX($A61:$Y61,MATCH(Lists!$L$4,$A$1:$Y$1,0))&amp;""),"")</f>
        <v/>
      </c>
      <c r="AJ61" s="22">
        <f>IF(IFERROR(TRIM(INDEX($A61:$Y61,MATCH(Lists!$L$2,$A$1:$Y$1,0))&amp;""),"")="","",IF(IFERROR(TRIM(INDEX($A61:$Y61,MATCH(Lists!$L$5,$A$1:$Y$1,0))&amp;""),"")&lt;&gt;"",IFERROR(TRIM(INDEX($A61:$Y61,MATCH(Lists!$L$5,$A$1:$Y$1,0))&amp;""),""),IF(IFERROR(TRIM(INDEX($A61:$Y61,MATCH(Lists!$L$6,$A$1:$Y$1,0))&amp;""),"")&lt;&gt;"",IFERROR(TRIM(INDEX($A61:$Y61,MATCH(Lists!$L$6,$A$1:$Y$1,0))&amp;""),""),"(no source)")))</f>
        <v/>
      </c>
      <c r="AK61" s="23">
        <f>IFERROR(IF(ISNUMBER(INDEX($A61:$Y61,MATCH(Lists!$L$7,$A$1:$Y$1,0))),INT(INDEX($A61:$Y61,MATCH(Lists!$L$7,$A$1:$Y$1,0))),DATE(VALUE(LEFT(IFERROR(TRIM(INDEX($A61:$Y61,MATCH(Lists!$L$7,$A$1:$Y$1,0))&amp;""),""),4)),VALUE(MID(IFERROR(TRIM(INDEX($A61:$Y61,MATCH(Lists!$L$7,$A$1:$Y$1,0))&amp;""),""),6,2)),VALUE(MID(IFERROR(TRIM(INDEX($A61:$Y61,MATCH(Lists!$L$7,$A$1:$Y$1,0))&amp;""),""),9,2)))),"")</f>
        <v/>
      </c>
      <c r="AL61" s="23">
        <f>IF(OR(AK61="",Lists!$O$2=""),"",AK61+Lists!$O$2)</f>
        <v/>
      </c>
      <c r="AM61" s="22">
        <f>IF(IFERROR(TRIM(INDEX($A61:$Y61,MATCH(Lists!$L$2,$A$1:$Y$1,0))&amp;""),"")="","",IF(AA61="","New",AA61))</f>
        <v/>
      </c>
    </row>
    <row r="62">
      <c r="Z62" s="19" t="n"/>
      <c r="AA62" s="24" t="n"/>
      <c r="AB62" s="24" t="n"/>
      <c r="AC62" s="24" t="n"/>
      <c r="AD62" s="24" t="n"/>
      <c r="AE62" s="25" t="n"/>
      <c r="AF62" s="19" t="n"/>
      <c r="AG62" s="22">
        <f>IF(IFERROR(TRIM(INDEX($A62:$Y62,MATCH(Lists!$L$2,$A$1:$Y$1,0))&amp;""),"")="","",IF(COUNTA(AB62:AD62)=0,"",COUNTIF(AB62:AD62,"Yes")))</f>
        <v/>
      </c>
      <c r="AH62" s="22">
        <f>IFERROR(TRIM(INDEX($A62:$Y62,MATCH(Lists!$L$3,$A$1:$Y$1,0))&amp;""),"")</f>
        <v/>
      </c>
      <c r="AI62" s="22">
        <f>IFERROR(TRIM(INDEX($A62:$Y62,MATCH(Lists!$L$4,$A$1:$Y$1,0))&amp;""),"")</f>
        <v/>
      </c>
      <c r="AJ62" s="22">
        <f>IF(IFERROR(TRIM(INDEX($A62:$Y62,MATCH(Lists!$L$2,$A$1:$Y$1,0))&amp;""),"")="","",IF(IFERROR(TRIM(INDEX($A62:$Y62,MATCH(Lists!$L$5,$A$1:$Y$1,0))&amp;""),"")&lt;&gt;"",IFERROR(TRIM(INDEX($A62:$Y62,MATCH(Lists!$L$5,$A$1:$Y$1,0))&amp;""),""),IF(IFERROR(TRIM(INDEX($A62:$Y62,MATCH(Lists!$L$6,$A$1:$Y$1,0))&amp;""),"")&lt;&gt;"",IFERROR(TRIM(INDEX($A62:$Y62,MATCH(Lists!$L$6,$A$1:$Y$1,0))&amp;""),""),"(no source)")))</f>
        <v/>
      </c>
      <c r="AK62" s="23">
        <f>IFERROR(IF(ISNUMBER(INDEX($A62:$Y62,MATCH(Lists!$L$7,$A$1:$Y$1,0))),INT(INDEX($A62:$Y62,MATCH(Lists!$L$7,$A$1:$Y$1,0))),DATE(VALUE(LEFT(IFERROR(TRIM(INDEX($A62:$Y62,MATCH(Lists!$L$7,$A$1:$Y$1,0))&amp;""),""),4)),VALUE(MID(IFERROR(TRIM(INDEX($A62:$Y62,MATCH(Lists!$L$7,$A$1:$Y$1,0))&amp;""),""),6,2)),VALUE(MID(IFERROR(TRIM(INDEX($A62:$Y62,MATCH(Lists!$L$7,$A$1:$Y$1,0))&amp;""),""),9,2)))),"")</f>
        <v/>
      </c>
      <c r="AL62" s="23">
        <f>IF(OR(AK62="",Lists!$O$2=""),"",AK62+Lists!$O$2)</f>
        <v/>
      </c>
      <c r="AM62" s="22">
        <f>IF(IFERROR(TRIM(INDEX($A62:$Y62,MATCH(Lists!$L$2,$A$1:$Y$1,0))&amp;""),"")="","",IF(AA62="","New",AA62))</f>
        <v/>
      </c>
    </row>
    <row r="63">
      <c r="Z63" s="19" t="n"/>
      <c r="AA63" s="24" t="n"/>
      <c r="AB63" s="24" t="n"/>
      <c r="AC63" s="24" t="n"/>
      <c r="AD63" s="24" t="n"/>
      <c r="AE63" s="25" t="n"/>
      <c r="AF63" s="19" t="n"/>
      <c r="AG63" s="22">
        <f>IF(IFERROR(TRIM(INDEX($A63:$Y63,MATCH(Lists!$L$2,$A$1:$Y$1,0))&amp;""),"")="","",IF(COUNTA(AB63:AD63)=0,"",COUNTIF(AB63:AD63,"Yes")))</f>
        <v/>
      </c>
      <c r="AH63" s="22">
        <f>IFERROR(TRIM(INDEX($A63:$Y63,MATCH(Lists!$L$3,$A$1:$Y$1,0))&amp;""),"")</f>
        <v/>
      </c>
      <c r="AI63" s="22">
        <f>IFERROR(TRIM(INDEX($A63:$Y63,MATCH(Lists!$L$4,$A$1:$Y$1,0))&amp;""),"")</f>
        <v/>
      </c>
      <c r="AJ63" s="22">
        <f>IF(IFERROR(TRIM(INDEX($A63:$Y63,MATCH(Lists!$L$2,$A$1:$Y$1,0))&amp;""),"")="","",IF(IFERROR(TRIM(INDEX($A63:$Y63,MATCH(Lists!$L$5,$A$1:$Y$1,0))&amp;""),"")&lt;&gt;"",IFERROR(TRIM(INDEX($A63:$Y63,MATCH(Lists!$L$5,$A$1:$Y$1,0))&amp;""),""),IF(IFERROR(TRIM(INDEX($A63:$Y63,MATCH(Lists!$L$6,$A$1:$Y$1,0))&amp;""),"")&lt;&gt;"",IFERROR(TRIM(INDEX($A63:$Y63,MATCH(Lists!$L$6,$A$1:$Y$1,0))&amp;""),""),"(no source)")))</f>
        <v/>
      </c>
      <c r="AK63" s="23">
        <f>IFERROR(IF(ISNUMBER(INDEX($A63:$Y63,MATCH(Lists!$L$7,$A$1:$Y$1,0))),INT(INDEX($A63:$Y63,MATCH(Lists!$L$7,$A$1:$Y$1,0))),DATE(VALUE(LEFT(IFERROR(TRIM(INDEX($A63:$Y63,MATCH(Lists!$L$7,$A$1:$Y$1,0))&amp;""),""),4)),VALUE(MID(IFERROR(TRIM(INDEX($A63:$Y63,MATCH(Lists!$L$7,$A$1:$Y$1,0))&amp;""),""),6,2)),VALUE(MID(IFERROR(TRIM(INDEX($A63:$Y63,MATCH(Lists!$L$7,$A$1:$Y$1,0))&amp;""),""),9,2)))),"")</f>
        <v/>
      </c>
      <c r="AL63" s="23">
        <f>IF(OR(AK63="",Lists!$O$2=""),"",AK63+Lists!$O$2)</f>
        <v/>
      </c>
      <c r="AM63" s="22">
        <f>IF(IFERROR(TRIM(INDEX($A63:$Y63,MATCH(Lists!$L$2,$A$1:$Y$1,0))&amp;""),"")="","",IF(AA63="","New",AA63))</f>
        <v/>
      </c>
    </row>
    <row r="64">
      <c r="Z64" s="19" t="n"/>
      <c r="AA64" s="24" t="n"/>
      <c r="AB64" s="24" t="n"/>
      <c r="AC64" s="24" t="n"/>
      <c r="AD64" s="24" t="n"/>
      <c r="AE64" s="25" t="n"/>
      <c r="AF64" s="19" t="n"/>
      <c r="AG64" s="22">
        <f>IF(IFERROR(TRIM(INDEX($A64:$Y64,MATCH(Lists!$L$2,$A$1:$Y$1,0))&amp;""),"")="","",IF(COUNTA(AB64:AD64)=0,"",COUNTIF(AB64:AD64,"Yes")))</f>
        <v/>
      </c>
      <c r="AH64" s="22">
        <f>IFERROR(TRIM(INDEX($A64:$Y64,MATCH(Lists!$L$3,$A$1:$Y$1,0))&amp;""),"")</f>
        <v/>
      </c>
      <c r="AI64" s="22">
        <f>IFERROR(TRIM(INDEX($A64:$Y64,MATCH(Lists!$L$4,$A$1:$Y$1,0))&amp;""),"")</f>
        <v/>
      </c>
      <c r="AJ64" s="22">
        <f>IF(IFERROR(TRIM(INDEX($A64:$Y64,MATCH(Lists!$L$2,$A$1:$Y$1,0))&amp;""),"")="","",IF(IFERROR(TRIM(INDEX($A64:$Y64,MATCH(Lists!$L$5,$A$1:$Y$1,0))&amp;""),"")&lt;&gt;"",IFERROR(TRIM(INDEX($A64:$Y64,MATCH(Lists!$L$5,$A$1:$Y$1,0))&amp;""),""),IF(IFERROR(TRIM(INDEX($A64:$Y64,MATCH(Lists!$L$6,$A$1:$Y$1,0))&amp;""),"")&lt;&gt;"",IFERROR(TRIM(INDEX($A64:$Y64,MATCH(Lists!$L$6,$A$1:$Y$1,0))&amp;""),""),"(no source)")))</f>
        <v/>
      </c>
      <c r="AK64" s="23">
        <f>IFERROR(IF(ISNUMBER(INDEX($A64:$Y64,MATCH(Lists!$L$7,$A$1:$Y$1,0))),INT(INDEX($A64:$Y64,MATCH(Lists!$L$7,$A$1:$Y$1,0))),DATE(VALUE(LEFT(IFERROR(TRIM(INDEX($A64:$Y64,MATCH(Lists!$L$7,$A$1:$Y$1,0))&amp;""),""),4)),VALUE(MID(IFERROR(TRIM(INDEX($A64:$Y64,MATCH(Lists!$L$7,$A$1:$Y$1,0))&amp;""),""),6,2)),VALUE(MID(IFERROR(TRIM(INDEX($A64:$Y64,MATCH(Lists!$L$7,$A$1:$Y$1,0))&amp;""),""),9,2)))),"")</f>
        <v/>
      </c>
      <c r="AL64" s="23">
        <f>IF(OR(AK64="",Lists!$O$2=""),"",AK64+Lists!$O$2)</f>
        <v/>
      </c>
      <c r="AM64" s="22">
        <f>IF(IFERROR(TRIM(INDEX($A64:$Y64,MATCH(Lists!$L$2,$A$1:$Y$1,0))&amp;""),"")="","",IF(AA64="","New",AA64))</f>
        <v/>
      </c>
    </row>
    <row r="65">
      <c r="Z65" s="19" t="n"/>
      <c r="AA65" s="24" t="n"/>
      <c r="AB65" s="24" t="n"/>
      <c r="AC65" s="24" t="n"/>
      <c r="AD65" s="24" t="n"/>
      <c r="AE65" s="25" t="n"/>
      <c r="AF65" s="19" t="n"/>
      <c r="AG65" s="22">
        <f>IF(IFERROR(TRIM(INDEX($A65:$Y65,MATCH(Lists!$L$2,$A$1:$Y$1,0))&amp;""),"")="","",IF(COUNTA(AB65:AD65)=0,"",COUNTIF(AB65:AD65,"Yes")))</f>
        <v/>
      </c>
      <c r="AH65" s="22">
        <f>IFERROR(TRIM(INDEX($A65:$Y65,MATCH(Lists!$L$3,$A$1:$Y$1,0))&amp;""),"")</f>
        <v/>
      </c>
      <c r="AI65" s="22">
        <f>IFERROR(TRIM(INDEX($A65:$Y65,MATCH(Lists!$L$4,$A$1:$Y$1,0))&amp;""),"")</f>
        <v/>
      </c>
      <c r="AJ65" s="22">
        <f>IF(IFERROR(TRIM(INDEX($A65:$Y65,MATCH(Lists!$L$2,$A$1:$Y$1,0))&amp;""),"")="","",IF(IFERROR(TRIM(INDEX($A65:$Y65,MATCH(Lists!$L$5,$A$1:$Y$1,0))&amp;""),"")&lt;&gt;"",IFERROR(TRIM(INDEX($A65:$Y65,MATCH(Lists!$L$5,$A$1:$Y$1,0))&amp;""),""),IF(IFERROR(TRIM(INDEX($A65:$Y65,MATCH(Lists!$L$6,$A$1:$Y$1,0))&amp;""),"")&lt;&gt;"",IFERROR(TRIM(INDEX($A65:$Y65,MATCH(Lists!$L$6,$A$1:$Y$1,0))&amp;""),""),"(no source)")))</f>
        <v/>
      </c>
      <c r="AK65" s="23">
        <f>IFERROR(IF(ISNUMBER(INDEX($A65:$Y65,MATCH(Lists!$L$7,$A$1:$Y$1,0))),INT(INDEX($A65:$Y65,MATCH(Lists!$L$7,$A$1:$Y$1,0))),DATE(VALUE(LEFT(IFERROR(TRIM(INDEX($A65:$Y65,MATCH(Lists!$L$7,$A$1:$Y$1,0))&amp;""),""),4)),VALUE(MID(IFERROR(TRIM(INDEX($A65:$Y65,MATCH(Lists!$L$7,$A$1:$Y$1,0))&amp;""),""),6,2)),VALUE(MID(IFERROR(TRIM(INDEX($A65:$Y65,MATCH(Lists!$L$7,$A$1:$Y$1,0))&amp;""),""),9,2)))),"")</f>
        <v/>
      </c>
      <c r="AL65" s="23">
        <f>IF(OR(AK65="",Lists!$O$2=""),"",AK65+Lists!$O$2)</f>
        <v/>
      </c>
      <c r="AM65" s="22">
        <f>IF(IFERROR(TRIM(INDEX($A65:$Y65,MATCH(Lists!$L$2,$A$1:$Y$1,0))&amp;""),"")="","",IF(AA65="","New",AA65))</f>
        <v/>
      </c>
    </row>
    <row r="66">
      <c r="Z66" s="19" t="n"/>
      <c r="AA66" s="24" t="n"/>
      <c r="AB66" s="24" t="n"/>
      <c r="AC66" s="24" t="n"/>
      <c r="AD66" s="24" t="n"/>
      <c r="AE66" s="25" t="n"/>
      <c r="AF66" s="19" t="n"/>
      <c r="AG66" s="22">
        <f>IF(IFERROR(TRIM(INDEX($A66:$Y66,MATCH(Lists!$L$2,$A$1:$Y$1,0))&amp;""),"")="","",IF(COUNTA(AB66:AD66)=0,"",COUNTIF(AB66:AD66,"Yes")))</f>
        <v/>
      </c>
      <c r="AH66" s="22">
        <f>IFERROR(TRIM(INDEX($A66:$Y66,MATCH(Lists!$L$3,$A$1:$Y$1,0))&amp;""),"")</f>
        <v/>
      </c>
      <c r="AI66" s="22">
        <f>IFERROR(TRIM(INDEX($A66:$Y66,MATCH(Lists!$L$4,$A$1:$Y$1,0))&amp;""),"")</f>
        <v/>
      </c>
      <c r="AJ66" s="22">
        <f>IF(IFERROR(TRIM(INDEX($A66:$Y66,MATCH(Lists!$L$2,$A$1:$Y$1,0))&amp;""),"")="","",IF(IFERROR(TRIM(INDEX($A66:$Y66,MATCH(Lists!$L$5,$A$1:$Y$1,0))&amp;""),"")&lt;&gt;"",IFERROR(TRIM(INDEX($A66:$Y66,MATCH(Lists!$L$5,$A$1:$Y$1,0))&amp;""),""),IF(IFERROR(TRIM(INDEX($A66:$Y66,MATCH(Lists!$L$6,$A$1:$Y$1,0))&amp;""),"")&lt;&gt;"",IFERROR(TRIM(INDEX($A66:$Y66,MATCH(Lists!$L$6,$A$1:$Y$1,0))&amp;""),""),"(no source)")))</f>
        <v/>
      </c>
      <c r="AK66" s="23">
        <f>IFERROR(IF(ISNUMBER(INDEX($A66:$Y66,MATCH(Lists!$L$7,$A$1:$Y$1,0))),INT(INDEX($A66:$Y66,MATCH(Lists!$L$7,$A$1:$Y$1,0))),DATE(VALUE(LEFT(IFERROR(TRIM(INDEX($A66:$Y66,MATCH(Lists!$L$7,$A$1:$Y$1,0))&amp;""),""),4)),VALUE(MID(IFERROR(TRIM(INDEX($A66:$Y66,MATCH(Lists!$L$7,$A$1:$Y$1,0))&amp;""),""),6,2)),VALUE(MID(IFERROR(TRIM(INDEX($A66:$Y66,MATCH(Lists!$L$7,$A$1:$Y$1,0))&amp;""),""),9,2)))),"")</f>
        <v/>
      </c>
      <c r="AL66" s="23">
        <f>IF(OR(AK66="",Lists!$O$2=""),"",AK66+Lists!$O$2)</f>
        <v/>
      </c>
      <c r="AM66" s="22">
        <f>IF(IFERROR(TRIM(INDEX($A66:$Y66,MATCH(Lists!$L$2,$A$1:$Y$1,0))&amp;""),"")="","",IF(AA66="","New",AA66))</f>
        <v/>
      </c>
    </row>
    <row r="67">
      <c r="Z67" s="19" t="n"/>
      <c r="AA67" s="24" t="n"/>
      <c r="AB67" s="24" t="n"/>
      <c r="AC67" s="24" t="n"/>
      <c r="AD67" s="24" t="n"/>
      <c r="AE67" s="25" t="n"/>
      <c r="AF67" s="19" t="n"/>
      <c r="AG67" s="22">
        <f>IF(IFERROR(TRIM(INDEX($A67:$Y67,MATCH(Lists!$L$2,$A$1:$Y$1,0))&amp;""),"")="","",IF(COUNTA(AB67:AD67)=0,"",COUNTIF(AB67:AD67,"Yes")))</f>
        <v/>
      </c>
      <c r="AH67" s="22">
        <f>IFERROR(TRIM(INDEX($A67:$Y67,MATCH(Lists!$L$3,$A$1:$Y$1,0))&amp;""),"")</f>
        <v/>
      </c>
      <c r="AI67" s="22">
        <f>IFERROR(TRIM(INDEX($A67:$Y67,MATCH(Lists!$L$4,$A$1:$Y$1,0))&amp;""),"")</f>
        <v/>
      </c>
      <c r="AJ67" s="22">
        <f>IF(IFERROR(TRIM(INDEX($A67:$Y67,MATCH(Lists!$L$2,$A$1:$Y$1,0))&amp;""),"")="","",IF(IFERROR(TRIM(INDEX($A67:$Y67,MATCH(Lists!$L$5,$A$1:$Y$1,0))&amp;""),"")&lt;&gt;"",IFERROR(TRIM(INDEX($A67:$Y67,MATCH(Lists!$L$5,$A$1:$Y$1,0))&amp;""),""),IF(IFERROR(TRIM(INDEX($A67:$Y67,MATCH(Lists!$L$6,$A$1:$Y$1,0))&amp;""),"")&lt;&gt;"",IFERROR(TRIM(INDEX($A67:$Y67,MATCH(Lists!$L$6,$A$1:$Y$1,0))&amp;""),""),"(no source)")))</f>
        <v/>
      </c>
      <c r="AK67" s="23">
        <f>IFERROR(IF(ISNUMBER(INDEX($A67:$Y67,MATCH(Lists!$L$7,$A$1:$Y$1,0))),INT(INDEX($A67:$Y67,MATCH(Lists!$L$7,$A$1:$Y$1,0))),DATE(VALUE(LEFT(IFERROR(TRIM(INDEX($A67:$Y67,MATCH(Lists!$L$7,$A$1:$Y$1,0))&amp;""),""),4)),VALUE(MID(IFERROR(TRIM(INDEX($A67:$Y67,MATCH(Lists!$L$7,$A$1:$Y$1,0))&amp;""),""),6,2)),VALUE(MID(IFERROR(TRIM(INDEX($A67:$Y67,MATCH(Lists!$L$7,$A$1:$Y$1,0))&amp;""),""),9,2)))),"")</f>
        <v/>
      </c>
      <c r="AL67" s="23">
        <f>IF(OR(AK67="",Lists!$O$2=""),"",AK67+Lists!$O$2)</f>
        <v/>
      </c>
      <c r="AM67" s="22">
        <f>IF(IFERROR(TRIM(INDEX($A67:$Y67,MATCH(Lists!$L$2,$A$1:$Y$1,0))&amp;""),"")="","",IF(AA67="","New",AA67))</f>
        <v/>
      </c>
    </row>
    <row r="68">
      <c r="Z68" s="19" t="n"/>
      <c r="AA68" s="24" t="n"/>
      <c r="AB68" s="24" t="n"/>
      <c r="AC68" s="24" t="n"/>
      <c r="AD68" s="24" t="n"/>
      <c r="AE68" s="25" t="n"/>
      <c r="AF68" s="19" t="n"/>
      <c r="AG68" s="22">
        <f>IF(IFERROR(TRIM(INDEX($A68:$Y68,MATCH(Lists!$L$2,$A$1:$Y$1,0))&amp;""),"")="","",IF(COUNTA(AB68:AD68)=0,"",COUNTIF(AB68:AD68,"Yes")))</f>
        <v/>
      </c>
      <c r="AH68" s="22">
        <f>IFERROR(TRIM(INDEX($A68:$Y68,MATCH(Lists!$L$3,$A$1:$Y$1,0))&amp;""),"")</f>
        <v/>
      </c>
      <c r="AI68" s="22">
        <f>IFERROR(TRIM(INDEX($A68:$Y68,MATCH(Lists!$L$4,$A$1:$Y$1,0))&amp;""),"")</f>
        <v/>
      </c>
      <c r="AJ68" s="22">
        <f>IF(IFERROR(TRIM(INDEX($A68:$Y68,MATCH(Lists!$L$2,$A$1:$Y$1,0))&amp;""),"")="","",IF(IFERROR(TRIM(INDEX($A68:$Y68,MATCH(Lists!$L$5,$A$1:$Y$1,0))&amp;""),"")&lt;&gt;"",IFERROR(TRIM(INDEX($A68:$Y68,MATCH(Lists!$L$5,$A$1:$Y$1,0))&amp;""),""),IF(IFERROR(TRIM(INDEX($A68:$Y68,MATCH(Lists!$L$6,$A$1:$Y$1,0))&amp;""),"")&lt;&gt;"",IFERROR(TRIM(INDEX($A68:$Y68,MATCH(Lists!$L$6,$A$1:$Y$1,0))&amp;""),""),"(no source)")))</f>
        <v/>
      </c>
      <c r="AK68" s="23">
        <f>IFERROR(IF(ISNUMBER(INDEX($A68:$Y68,MATCH(Lists!$L$7,$A$1:$Y$1,0))),INT(INDEX($A68:$Y68,MATCH(Lists!$L$7,$A$1:$Y$1,0))),DATE(VALUE(LEFT(IFERROR(TRIM(INDEX($A68:$Y68,MATCH(Lists!$L$7,$A$1:$Y$1,0))&amp;""),""),4)),VALUE(MID(IFERROR(TRIM(INDEX($A68:$Y68,MATCH(Lists!$L$7,$A$1:$Y$1,0))&amp;""),""),6,2)),VALUE(MID(IFERROR(TRIM(INDEX($A68:$Y68,MATCH(Lists!$L$7,$A$1:$Y$1,0))&amp;""),""),9,2)))),"")</f>
        <v/>
      </c>
      <c r="AL68" s="23">
        <f>IF(OR(AK68="",Lists!$O$2=""),"",AK68+Lists!$O$2)</f>
        <v/>
      </c>
      <c r="AM68" s="22">
        <f>IF(IFERROR(TRIM(INDEX($A68:$Y68,MATCH(Lists!$L$2,$A$1:$Y$1,0))&amp;""),"")="","",IF(AA68="","New",AA68))</f>
        <v/>
      </c>
    </row>
    <row r="69">
      <c r="Z69" s="19" t="n"/>
      <c r="AA69" s="24" t="n"/>
      <c r="AB69" s="24" t="n"/>
      <c r="AC69" s="24" t="n"/>
      <c r="AD69" s="24" t="n"/>
      <c r="AE69" s="25" t="n"/>
      <c r="AF69" s="19" t="n"/>
      <c r="AG69" s="22">
        <f>IF(IFERROR(TRIM(INDEX($A69:$Y69,MATCH(Lists!$L$2,$A$1:$Y$1,0))&amp;""),"")="","",IF(COUNTA(AB69:AD69)=0,"",COUNTIF(AB69:AD69,"Yes")))</f>
        <v/>
      </c>
      <c r="AH69" s="22">
        <f>IFERROR(TRIM(INDEX($A69:$Y69,MATCH(Lists!$L$3,$A$1:$Y$1,0))&amp;""),"")</f>
        <v/>
      </c>
      <c r="AI69" s="22">
        <f>IFERROR(TRIM(INDEX($A69:$Y69,MATCH(Lists!$L$4,$A$1:$Y$1,0))&amp;""),"")</f>
        <v/>
      </c>
      <c r="AJ69" s="22">
        <f>IF(IFERROR(TRIM(INDEX($A69:$Y69,MATCH(Lists!$L$2,$A$1:$Y$1,0))&amp;""),"")="","",IF(IFERROR(TRIM(INDEX($A69:$Y69,MATCH(Lists!$L$5,$A$1:$Y$1,0))&amp;""),"")&lt;&gt;"",IFERROR(TRIM(INDEX($A69:$Y69,MATCH(Lists!$L$5,$A$1:$Y$1,0))&amp;""),""),IF(IFERROR(TRIM(INDEX($A69:$Y69,MATCH(Lists!$L$6,$A$1:$Y$1,0))&amp;""),"")&lt;&gt;"",IFERROR(TRIM(INDEX($A69:$Y69,MATCH(Lists!$L$6,$A$1:$Y$1,0))&amp;""),""),"(no source)")))</f>
        <v/>
      </c>
      <c r="AK69" s="23">
        <f>IFERROR(IF(ISNUMBER(INDEX($A69:$Y69,MATCH(Lists!$L$7,$A$1:$Y$1,0))),INT(INDEX($A69:$Y69,MATCH(Lists!$L$7,$A$1:$Y$1,0))),DATE(VALUE(LEFT(IFERROR(TRIM(INDEX($A69:$Y69,MATCH(Lists!$L$7,$A$1:$Y$1,0))&amp;""),""),4)),VALUE(MID(IFERROR(TRIM(INDEX($A69:$Y69,MATCH(Lists!$L$7,$A$1:$Y$1,0))&amp;""),""),6,2)),VALUE(MID(IFERROR(TRIM(INDEX($A69:$Y69,MATCH(Lists!$L$7,$A$1:$Y$1,0))&amp;""),""),9,2)))),"")</f>
        <v/>
      </c>
      <c r="AL69" s="23">
        <f>IF(OR(AK69="",Lists!$O$2=""),"",AK69+Lists!$O$2)</f>
        <v/>
      </c>
      <c r="AM69" s="22">
        <f>IF(IFERROR(TRIM(INDEX($A69:$Y69,MATCH(Lists!$L$2,$A$1:$Y$1,0))&amp;""),"")="","",IF(AA69="","New",AA69))</f>
        <v/>
      </c>
    </row>
    <row r="70">
      <c r="Z70" s="19" t="n"/>
      <c r="AA70" s="24" t="n"/>
      <c r="AB70" s="24" t="n"/>
      <c r="AC70" s="24" t="n"/>
      <c r="AD70" s="24" t="n"/>
      <c r="AE70" s="25" t="n"/>
      <c r="AF70" s="19" t="n"/>
      <c r="AG70" s="22">
        <f>IF(IFERROR(TRIM(INDEX($A70:$Y70,MATCH(Lists!$L$2,$A$1:$Y$1,0))&amp;""),"")="","",IF(COUNTA(AB70:AD70)=0,"",COUNTIF(AB70:AD70,"Yes")))</f>
        <v/>
      </c>
      <c r="AH70" s="22">
        <f>IFERROR(TRIM(INDEX($A70:$Y70,MATCH(Lists!$L$3,$A$1:$Y$1,0))&amp;""),"")</f>
        <v/>
      </c>
      <c r="AI70" s="22">
        <f>IFERROR(TRIM(INDEX($A70:$Y70,MATCH(Lists!$L$4,$A$1:$Y$1,0))&amp;""),"")</f>
        <v/>
      </c>
      <c r="AJ70" s="22">
        <f>IF(IFERROR(TRIM(INDEX($A70:$Y70,MATCH(Lists!$L$2,$A$1:$Y$1,0))&amp;""),"")="","",IF(IFERROR(TRIM(INDEX($A70:$Y70,MATCH(Lists!$L$5,$A$1:$Y$1,0))&amp;""),"")&lt;&gt;"",IFERROR(TRIM(INDEX($A70:$Y70,MATCH(Lists!$L$5,$A$1:$Y$1,0))&amp;""),""),IF(IFERROR(TRIM(INDEX($A70:$Y70,MATCH(Lists!$L$6,$A$1:$Y$1,0))&amp;""),"")&lt;&gt;"",IFERROR(TRIM(INDEX($A70:$Y70,MATCH(Lists!$L$6,$A$1:$Y$1,0))&amp;""),""),"(no source)")))</f>
        <v/>
      </c>
      <c r="AK70" s="23">
        <f>IFERROR(IF(ISNUMBER(INDEX($A70:$Y70,MATCH(Lists!$L$7,$A$1:$Y$1,0))),INT(INDEX($A70:$Y70,MATCH(Lists!$L$7,$A$1:$Y$1,0))),DATE(VALUE(LEFT(IFERROR(TRIM(INDEX($A70:$Y70,MATCH(Lists!$L$7,$A$1:$Y$1,0))&amp;""),""),4)),VALUE(MID(IFERROR(TRIM(INDEX($A70:$Y70,MATCH(Lists!$L$7,$A$1:$Y$1,0))&amp;""),""),6,2)),VALUE(MID(IFERROR(TRIM(INDEX($A70:$Y70,MATCH(Lists!$L$7,$A$1:$Y$1,0))&amp;""),""),9,2)))),"")</f>
        <v/>
      </c>
      <c r="AL70" s="23">
        <f>IF(OR(AK70="",Lists!$O$2=""),"",AK70+Lists!$O$2)</f>
        <v/>
      </c>
      <c r="AM70" s="22">
        <f>IF(IFERROR(TRIM(INDEX($A70:$Y70,MATCH(Lists!$L$2,$A$1:$Y$1,0))&amp;""),"")="","",IF(AA70="","New",AA70))</f>
        <v/>
      </c>
    </row>
    <row r="71">
      <c r="Z71" s="19" t="n"/>
      <c r="AA71" s="24" t="n"/>
      <c r="AB71" s="24" t="n"/>
      <c r="AC71" s="24" t="n"/>
      <c r="AD71" s="24" t="n"/>
      <c r="AE71" s="25" t="n"/>
      <c r="AF71" s="19" t="n"/>
      <c r="AG71" s="22">
        <f>IF(IFERROR(TRIM(INDEX($A71:$Y71,MATCH(Lists!$L$2,$A$1:$Y$1,0))&amp;""),"")="","",IF(COUNTA(AB71:AD71)=0,"",COUNTIF(AB71:AD71,"Yes")))</f>
        <v/>
      </c>
      <c r="AH71" s="22">
        <f>IFERROR(TRIM(INDEX($A71:$Y71,MATCH(Lists!$L$3,$A$1:$Y$1,0))&amp;""),"")</f>
        <v/>
      </c>
      <c r="AI71" s="22">
        <f>IFERROR(TRIM(INDEX($A71:$Y71,MATCH(Lists!$L$4,$A$1:$Y$1,0))&amp;""),"")</f>
        <v/>
      </c>
      <c r="AJ71" s="22">
        <f>IF(IFERROR(TRIM(INDEX($A71:$Y71,MATCH(Lists!$L$2,$A$1:$Y$1,0))&amp;""),"")="","",IF(IFERROR(TRIM(INDEX($A71:$Y71,MATCH(Lists!$L$5,$A$1:$Y$1,0))&amp;""),"")&lt;&gt;"",IFERROR(TRIM(INDEX($A71:$Y71,MATCH(Lists!$L$5,$A$1:$Y$1,0))&amp;""),""),IF(IFERROR(TRIM(INDEX($A71:$Y71,MATCH(Lists!$L$6,$A$1:$Y$1,0))&amp;""),"")&lt;&gt;"",IFERROR(TRIM(INDEX($A71:$Y71,MATCH(Lists!$L$6,$A$1:$Y$1,0))&amp;""),""),"(no source)")))</f>
        <v/>
      </c>
      <c r="AK71" s="23">
        <f>IFERROR(IF(ISNUMBER(INDEX($A71:$Y71,MATCH(Lists!$L$7,$A$1:$Y$1,0))),INT(INDEX($A71:$Y71,MATCH(Lists!$L$7,$A$1:$Y$1,0))),DATE(VALUE(LEFT(IFERROR(TRIM(INDEX($A71:$Y71,MATCH(Lists!$L$7,$A$1:$Y$1,0))&amp;""),""),4)),VALUE(MID(IFERROR(TRIM(INDEX($A71:$Y71,MATCH(Lists!$L$7,$A$1:$Y$1,0))&amp;""),""),6,2)),VALUE(MID(IFERROR(TRIM(INDEX($A71:$Y71,MATCH(Lists!$L$7,$A$1:$Y$1,0))&amp;""),""),9,2)))),"")</f>
        <v/>
      </c>
      <c r="AL71" s="23">
        <f>IF(OR(AK71="",Lists!$O$2=""),"",AK71+Lists!$O$2)</f>
        <v/>
      </c>
      <c r="AM71" s="22">
        <f>IF(IFERROR(TRIM(INDEX($A71:$Y71,MATCH(Lists!$L$2,$A$1:$Y$1,0))&amp;""),"")="","",IF(AA71="","New",AA71))</f>
        <v/>
      </c>
    </row>
    <row r="72">
      <c r="Z72" s="19" t="n"/>
      <c r="AA72" s="24" t="n"/>
      <c r="AB72" s="24" t="n"/>
      <c r="AC72" s="24" t="n"/>
      <c r="AD72" s="24" t="n"/>
      <c r="AE72" s="25" t="n"/>
      <c r="AF72" s="19" t="n"/>
      <c r="AG72" s="22">
        <f>IF(IFERROR(TRIM(INDEX($A72:$Y72,MATCH(Lists!$L$2,$A$1:$Y$1,0))&amp;""),"")="","",IF(COUNTA(AB72:AD72)=0,"",COUNTIF(AB72:AD72,"Yes")))</f>
        <v/>
      </c>
      <c r="AH72" s="22">
        <f>IFERROR(TRIM(INDEX($A72:$Y72,MATCH(Lists!$L$3,$A$1:$Y$1,0))&amp;""),"")</f>
        <v/>
      </c>
      <c r="AI72" s="22">
        <f>IFERROR(TRIM(INDEX($A72:$Y72,MATCH(Lists!$L$4,$A$1:$Y$1,0))&amp;""),"")</f>
        <v/>
      </c>
      <c r="AJ72" s="22">
        <f>IF(IFERROR(TRIM(INDEX($A72:$Y72,MATCH(Lists!$L$2,$A$1:$Y$1,0))&amp;""),"")="","",IF(IFERROR(TRIM(INDEX($A72:$Y72,MATCH(Lists!$L$5,$A$1:$Y$1,0))&amp;""),"")&lt;&gt;"",IFERROR(TRIM(INDEX($A72:$Y72,MATCH(Lists!$L$5,$A$1:$Y$1,0))&amp;""),""),IF(IFERROR(TRIM(INDEX($A72:$Y72,MATCH(Lists!$L$6,$A$1:$Y$1,0))&amp;""),"")&lt;&gt;"",IFERROR(TRIM(INDEX($A72:$Y72,MATCH(Lists!$L$6,$A$1:$Y$1,0))&amp;""),""),"(no source)")))</f>
        <v/>
      </c>
      <c r="AK72" s="23">
        <f>IFERROR(IF(ISNUMBER(INDEX($A72:$Y72,MATCH(Lists!$L$7,$A$1:$Y$1,0))),INT(INDEX($A72:$Y72,MATCH(Lists!$L$7,$A$1:$Y$1,0))),DATE(VALUE(LEFT(IFERROR(TRIM(INDEX($A72:$Y72,MATCH(Lists!$L$7,$A$1:$Y$1,0))&amp;""),""),4)),VALUE(MID(IFERROR(TRIM(INDEX($A72:$Y72,MATCH(Lists!$L$7,$A$1:$Y$1,0))&amp;""),""),6,2)),VALUE(MID(IFERROR(TRIM(INDEX($A72:$Y72,MATCH(Lists!$L$7,$A$1:$Y$1,0))&amp;""),""),9,2)))),"")</f>
        <v/>
      </c>
      <c r="AL72" s="23">
        <f>IF(OR(AK72="",Lists!$O$2=""),"",AK72+Lists!$O$2)</f>
        <v/>
      </c>
      <c r="AM72" s="22">
        <f>IF(IFERROR(TRIM(INDEX($A72:$Y72,MATCH(Lists!$L$2,$A$1:$Y$1,0))&amp;""),"")="","",IF(AA72="","New",AA72))</f>
        <v/>
      </c>
    </row>
    <row r="73">
      <c r="Z73" s="19" t="n"/>
      <c r="AA73" s="24" t="n"/>
      <c r="AB73" s="24" t="n"/>
      <c r="AC73" s="24" t="n"/>
      <c r="AD73" s="24" t="n"/>
      <c r="AE73" s="25" t="n"/>
      <c r="AF73" s="19" t="n"/>
      <c r="AG73" s="22">
        <f>IF(IFERROR(TRIM(INDEX($A73:$Y73,MATCH(Lists!$L$2,$A$1:$Y$1,0))&amp;""),"")="","",IF(COUNTA(AB73:AD73)=0,"",COUNTIF(AB73:AD73,"Yes")))</f>
        <v/>
      </c>
      <c r="AH73" s="22">
        <f>IFERROR(TRIM(INDEX($A73:$Y73,MATCH(Lists!$L$3,$A$1:$Y$1,0))&amp;""),"")</f>
        <v/>
      </c>
      <c r="AI73" s="22">
        <f>IFERROR(TRIM(INDEX($A73:$Y73,MATCH(Lists!$L$4,$A$1:$Y$1,0))&amp;""),"")</f>
        <v/>
      </c>
      <c r="AJ73" s="22">
        <f>IF(IFERROR(TRIM(INDEX($A73:$Y73,MATCH(Lists!$L$2,$A$1:$Y$1,0))&amp;""),"")="","",IF(IFERROR(TRIM(INDEX($A73:$Y73,MATCH(Lists!$L$5,$A$1:$Y$1,0))&amp;""),"")&lt;&gt;"",IFERROR(TRIM(INDEX($A73:$Y73,MATCH(Lists!$L$5,$A$1:$Y$1,0))&amp;""),""),IF(IFERROR(TRIM(INDEX($A73:$Y73,MATCH(Lists!$L$6,$A$1:$Y$1,0))&amp;""),"")&lt;&gt;"",IFERROR(TRIM(INDEX($A73:$Y73,MATCH(Lists!$L$6,$A$1:$Y$1,0))&amp;""),""),"(no source)")))</f>
        <v/>
      </c>
      <c r="AK73" s="23">
        <f>IFERROR(IF(ISNUMBER(INDEX($A73:$Y73,MATCH(Lists!$L$7,$A$1:$Y$1,0))),INT(INDEX($A73:$Y73,MATCH(Lists!$L$7,$A$1:$Y$1,0))),DATE(VALUE(LEFT(IFERROR(TRIM(INDEX($A73:$Y73,MATCH(Lists!$L$7,$A$1:$Y$1,0))&amp;""),""),4)),VALUE(MID(IFERROR(TRIM(INDEX($A73:$Y73,MATCH(Lists!$L$7,$A$1:$Y$1,0))&amp;""),""),6,2)),VALUE(MID(IFERROR(TRIM(INDEX($A73:$Y73,MATCH(Lists!$L$7,$A$1:$Y$1,0))&amp;""),""),9,2)))),"")</f>
        <v/>
      </c>
      <c r="AL73" s="23">
        <f>IF(OR(AK73="",Lists!$O$2=""),"",AK73+Lists!$O$2)</f>
        <v/>
      </c>
      <c r="AM73" s="22">
        <f>IF(IFERROR(TRIM(INDEX($A73:$Y73,MATCH(Lists!$L$2,$A$1:$Y$1,0))&amp;""),"")="","",IF(AA73="","New",AA73))</f>
        <v/>
      </c>
    </row>
    <row r="74">
      <c r="Z74" s="19" t="n"/>
      <c r="AA74" s="24" t="n"/>
      <c r="AB74" s="24" t="n"/>
      <c r="AC74" s="24" t="n"/>
      <c r="AD74" s="24" t="n"/>
      <c r="AE74" s="25" t="n"/>
      <c r="AF74" s="19" t="n"/>
      <c r="AG74" s="22">
        <f>IF(IFERROR(TRIM(INDEX($A74:$Y74,MATCH(Lists!$L$2,$A$1:$Y$1,0))&amp;""),"")="","",IF(COUNTA(AB74:AD74)=0,"",COUNTIF(AB74:AD74,"Yes")))</f>
        <v/>
      </c>
      <c r="AH74" s="22">
        <f>IFERROR(TRIM(INDEX($A74:$Y74,MATCH(Lists!$L$3,$A$1:$Y$1,0))&amp;""),"")</f>
        <v/>
      </c>
      <c r="AI74" s="22">
        <f>IFERROR(TRIM(INDEX($A74:$Y74,MATCH(Lists!$L$4,$A$1:$Y$1,0))&amp;""),"")</f>
        <v/>
      </c>
      <c r="AJ74" s="22">
        <f>IF(IFERROR(TRIM(INDEX($A74:$Y74,MATCH(Lists!$L$2,$A$1:$Y$1,0))&amp;""),"")="","",IF(IFERROR(TRIM(INDEX($A74:$Y74,MATCH(Lists!$L$5,$A$1:$Y$1,0))&amp;""),"")&lt;&gt;"",IFERROR(TRIM(INDEX($A74:$Y74,MATCH(Lists!$L$5,$A$1:$Y$1,0))&amp;""),""),IF(IFERROR(TRIM(INDEX($A74:$Y74,MATCH(Lists!$L$6,$A$1:$Y$1,0))&amp;""),"")&lt;&gt;"",IFERROR(TRIM(INDEX($A74:$Y74,MATCH(Lists!$L$6,$A$1:$Y$1,0))&amp;""),""),"(no source)")))</f>
        <v/>
      </c>
      <c r="AK74" s="23">
        <f>IFERROR(IF(ISNUMBER(INDEX($A74:$Y74,MATCH(Lists!$L$7,$A$1:$Y$1,0))),INT(INDEX($A74:$Y74,MATCH(Lists!$L$7,$A$1:$Y$1,0))),DATE(VALUE(LEFT(IFERROR(TRIM(INDEX($A74:$Y74,MATCH(Lists!$L$7,$A$1:$Y$1,0))&amp;""),""),4)),VALUE(MID(IFERROR(TRIM(INDEX($A74:$Y74,MATCH(Lists!$L$7,$A$1:$Y$1,0))&amp;""),""),6,2)),VALUE(MID(IFERROR(TRIM(INDEX($A74:$Y74,MATCH(Lists!$L$7,$A$1:$Y$1,0))&amp;""),""),9,2)))),"")</f>
        <v/>
      </c>
      <c r="AL74" s="23">
        <f>IF(OR(AK74="",Lists!$O$2=""),"",AK74+Lists!$O$2)</f>
        <v/>
      </c>
      <c r="AM74" s="22">
        <f>IF(IFERROR(TRIM(INDEX($A74:$Y74,MATCH(Lists!$L$2,$A$1:$Y$1,0))&amp;""),"")="","",IF(AA74="","New",AA74))</f>
        <v/>
      </c>
    </row>
    <row r="75">
      <c r="Z75" s="19" t="n"/>
      <c r="AA75" s="24" t="n"/>
      <c r="AB75" s="24" t="n"/>
      <c r="AC75" s="24" t="n"/>
      <c r="AD75" s="24" t="n"/>
      <c r="AE75" s="25" t="n"/>
      <c r="AF75" s="19" t="n"/>
      <c r="AG75" s="22">
        <f>IF(IFERROR(TRIM(INDEX($A75:$Y75,MATCH(Lists!$L$2,$A$1:$Y$1,0))&amp;""),"")="","",IF(COUNTA(AB75:AD75)=0,"",COUNTIF(AB75:AD75,"Yes")))</f>
        <v/>
      </c>
      <c r="AH75" s="22">
        <f>IFERROR(TRIM(INDEX($A75:$Y75,MATCH(Lists!$L$3,$A$1:$Y$1,0))&amp;""),"")</f>
        <v/>
      </c>
      <c r="AI75" s="22">
        <f>IFERROR(TRIM(INDEX($A75:$Y75,MATCH(Lists!$L$4,$A$1:$Y$1,0))&amp;""),"")</f>
        <v/>
      </c>
      <c r="AJ75" s="22">
        <f>IF(IFERROR(TRIM(INDEX($A75:$Y75,MATCH(Lists!$L$2,$A$1:$Y$1,0))&amp;""),"")="","",IF(IFERROR(TRIM(INDEX($A75:$Y75,MATCH(Lists!$L$5,$A$1:$Y$1,0))&amp;""),"")&lt;&gt;"",IFERROR(TRIM(INDEX($A75:$Y75,MATCH(Lists!$L$5,$A$1:$Y$1,0))&amp;""),""),IF(IFERROR(TRIM(INDEX($A75:$Y75,MATCH(Lists!$L$6,$A$1:$Y$1,0))&amp;""),"")&lt;&gt;"",IFERROR(TRIM(INDEX($A75:$Y75,MATCH(Lists!$L$6,$A$1:$Y$1,0))&amp;""),""),"(no source)")))</f>
        <v/>
      </c>
      <c r="AK75" s="23">
        <f>IFERROR(IF(ISNUMBER(INDEX($A75:$Y75,MATCH(Lists!$L$7,$A$1:$Y$1,0))),INT(INDEX($A75:$Y75,MATCH(Lists!$L$7,$A$1:$Y$1,0))),DATE(VALUE(LEFT(IFERROR(TRIM(INDEX($A75:$Y75,MATCH(Lists!$L$7,$A$1:$Y$1,0))&amp;""),""),4)),VALUE(MID(IFERROR(TRIM(INDEX($A75:$Y75,MATCH(Lists!$L$7,$A$1:$Y$1,0))&amp;""),""),6,2)),VALUE(MID(IFERROR(TRIM(INDEX($A75:$Y75,MATCH(Lists!$L$7,$A$1:$Y$1,0))&amp;""),""),9,2)))),"")</f>
        <v/>
      </c>
      <c r="AL75" s="23">
        <f>IF(OR(AK75="",Lists!$O$2=""),"",AK75+Lists!$O$2)</f>
        <v/>
      </c>
      <c r="AM75" s="22">
        <f>IF(IFERROR(TRIM(INDEX($A75:$Y75,MATCH(Lists!$L$2,$A$1:$Y$1,0))&amp;""),"")="","",IF(AA75="","New",AA75))</f>
        <v/>
      </c>
    </row>
    <row r="76">
      <c r="Z76" s="19" t="n"/>
      <c r="AA76" s="24" t="n"/>
      <c r="AB76" s="24" t="n"/>
      <c r="AC76" s="24" t="n"/>
      <c r="AD76" s="24" t="n"/>
      <c r="AE76" s="25" t="n"/>
      <c r="AF76" s="19" t="n"/>
      <c r="AG76" s="22">
        <f>IF(IFERROR(TRIM(INDEX($A76:$Y76,MATCH(Lists!$L$2,$A$1:$Y$1,0))&amp;""),"")="","",IF(COUNTA(AB76:AD76)=0,"",COUNTIF(AB76:AD76,"Yes")))</f>
        <v/>
      </c>
      <c r="AH76" s="22">
        <f>IFERROR(TRIM(INDEX($A76:$Y76,MATCH(Lists!$L$3,$A$1:$Y$1,0))&amp;""),"")</f>
        <v/>
      </c>
      <c r="AI76" s="22">
        <f>IFERROR(TRIM(INDEX($A76:$Y76,MATCH(Lists!$L$4,$A$1:$Y$1,0))&amp;""),"")</f>
        <v/>
      </c>
      <c r="AJ76" s="22">
        <f>IF(IFERROR(TRIM(INDEX($A76:$Y76,MATCH(Lists!$L$2,$A$1:$Y$1,0))&amp;""),"")="","",IF(IFERROR(TRIM(INDEX($A76:$Y76,MATCH(Lists!$L$5,$A$1:$Y$1,0))&amp;""),"")&lt;&gt;"",IFERROR(TRIM(INDEX($A76:$Y76,MATCH(Lists!$L$5,$A$1:$Y$1,0))&amp;""),""),IF(IFERROR(TRIM(INDEX($A76:$Y76,MATCH(Lists!$L$6,$A$1:$Y$1,0))&amp;""),"")&lt;&gt;"",IFERROR(TRIM(INDEX($A76:$Y76,MATCH(Lists!$L$6,$A$1:$Y$1,0))&amp;""),""),"(no source)")))</f>
        <v/>
      </c>
      <c r="AK76" s="23">
        <f>IFERROR(IF(ISNUMBER(INDEX($A76:$Y76,MATCH(Lists!$L$7,$A$1:$Y$1,0))),INT(INDEX($A76:$Y76,MATCH(Lists!$L$7,$A$1:$Y$1,0))),DATE(VALUE(LEFT(IFERROR(TRIM(INDEX($A76:$Y76,MATCH(Lists!$L$7,$A$1:$Y$1,0))&amp;""),""),4)),VALUE(MID(IFERROR(TRIM(INDEX($A76:$Y76,MATCH(Lists!$L$7,$A$1:$Y$1,0))&amp;""),""),6,2)),VALUE(MID(IFERROR(TRIM(INDEX($A76:$Y76,MATCH(Lists!$L$7,$A$1:$Y$1,0))&amp;""),""),9,2)))),"")</f>
        <v/>
      </c>
      <c r="AL76" s="23">
        <f>IF(OR(AK76="",Lists!$O$2=""),"",AK76+Lists!$O$2)</f>
        <v/>
      </c>
      <c r="AM76" s="22">
        <f>IF(IFERROR(TRIM(INDEX($A76:$Y76,MATCH(Lists!$L$2,$A$1:$Y$1,0))&amp;""),"")="","",IF(AA76="","New",AA76))</f>
        <v/>
      </c>
    </row>
    <row r="77">
      <c r="Z77" s="19" t="n"/>
      <c r="AA77" s="24" t="n"/>
      <c r="AB77" s="24" t="n"/>
      <c r="AC77" s="24" t="n"/>
      <c r="AD77" s="24" t="n"/>
      <c r="AE77" s="25" t="n"/>
      <c r="AF77" s="19" t="n"/>
      <c r="AG77" s="22">
        <f>IF(IFERROR(TRIM(INDEX($A77:$Y77,MATCH(Lists!$L$2,$A$1:$Y$1,0))&amp;""),"")="","",IF(COUNTA(AB77:AD77)=0,"",COUNTIF(AB77:AD77,"Yes")))</f>
        <v/>
      </c>
      <c r="AH77" s="22">
        <f>IFERROR(TRIM(INDEX($A77:$Y77,MATCH(Lists!$L$3,$A$1:$Y$1,0))&amp;""),"")</f>
        <v/>
      </c>
      <c r="AI77" s="22">
        <f>IFERROR(TRIM(INDEX($A77:$Y77,MATCH(Lists!$L$4,$A$1:$Y$1,0))&amp;""),"")</f>
        <v/>
      </c>
      <c r="AJ77" s="22">
        <f>IF(IFERROR(TRIM(INDEX($A77:$Y77,MATCH(Lists!$L$2,$A$1:$Y$1,0))&amp;""),"")="","",IF(IFERROR(TRIM(INDEX($A77:$Y77,MATCH(Lists!$L$5,$A$1:$Y$1,0))&amp;""),"")&lt;&gt;"",IFERROR(TRIM(INDEX($A77:$Y77,MATCH(Lists!$L$5,$A$1:$Y$1,0))&amp;""),""),IF(IFERROR(TRIM(INDEX($A77:$Y77,MATCH(Lists!$L$6,$A$1:$Y$1,0))&amp;""),"")&lt;&gt;"",IFERROR(TRIM(INDEX($A77:$Y77,MATCH(Lists!$L$6,$A$1:$Y$1,0))&amp;""),""),"(no source)")))</f>
        <v/>
      </c>
      <c r="AK77" s="23">
        <f>IFERROR(IF(ISNUMBER(INDEX($A77:$Y77,MATCH(Lists!$L$7,$A$1:$Y$1,0))),INT(INDEX($A77:$Y77,MATCH(Lists!$L$7,$A$1:$Y$1,0))),DATE(VALUE(LEFT(IFERROR(TRIM(INDEX($A77:$Y77,MATCH(Lists!$L$7,$A$1:$Y$1,0))&amp;""),""),4)),VALUE(MID(IFERROR(TRIM(INDEX($A77:$Y77,MATCH(Lists!$L$7,$A$1:$Y$1,0))&amp;""),""),6,2)),VALUE(MID(IFERROR(TRIM(INDEX($A77:$Y77,MATCH(Lists!$L$7,$A$1:$Y$1,0))&amp;""),""),9,2)))),"")</f>
        <v/>
      </c>
      <c r="AL77" s="23">
        <f>IF(OR(AK77="",Lists!$O$2=""),"",AK77+Lists!$O$2)</f>
        <v/>
      </c>
      <c r="AM77" s="22">
        <f>IF(IFERROR(TRIM(INDEX($A77:$Y77,MATCH(Lists!$L$2,$A$1:$Y$1,0))&amp;""),"")="","",IF(AA77="","New",AA77))</f>
        <v/>
      </c>
    </row>
    <row r="78">
      <c r="Z78" s="19" t="n"/>
      <c r="AA78" s="24" t="n"/>
      <c r="AB78" s="24" t="n"/>
      <c r="AC78" s="24" t="n"/>
      <c r="AD78" s="24" t="n"/>
      <c r="AE78" s="25" t="n"/>
      <c r="AF78" s="19" t="n"/>
      <c r="AG78" s="22">
        <f>IF(IFERROR(TRIM(INDEX($A78:$Y78,MATCH(Lists!$L$2,$A$1:$Y$1,0))&amp;""),"")="","",IF(COUNTA(AB78:AD78)=0,"",COUNTIF(AB78:AD78,"Yes")))</f>
        <v/>
      </c>
      <c r="AH78" s="22">
        <f>IFERROR(TRIM(INDEX($A78:$Y78,MATCH(Lists!$L$3,$A$1:$Y$1,0))&amp;""),"")</f>
        <v/>
      </c>
      <c r="AI78" s="22">
        <f>IFERROR(TRIM(INDEX($A78:$Y78,MATCH(Lists!$L$4,$A$1:$Y$1,0))&amp;""),"")</f>
        <v/>
      </c>
      <c r="AJ78" s="22">
        <f>IF(IFERROR(TRIM(INDEX($A78:$Y78,MATCH(Lists!$L$2,$A$1:$Y$1,0))&amp;""),"")="","",IF(IFERROR(TRIM(INDEX($A78:$Y78,MATCH(Lists!$L$5,$A$1:$Y$1,0))&amp;""),"")&lt;&gt;"",IFERROR(TRIM(INDEX($A78:$Y78,MATCH(Lists!$L$5,$A$1:$Y$1,0))&amp;""),""),IF(IFERROR(TRIM(INDEX($A78:$Y78,MATCH(Lists!$L$6,$A$1:$Y$1,0))&amp;""),"")&lt;&gt;"",IFERROR(TRIM(INDEX($A78:$Y78,MATCH(Lists!$L$6,$A$1:$Y$1,0))&amp;""),""),"(no source)")))</f>
        <v/>
      </c>
      <c r="AK78" s="23">
        <f>IFERROR(IF(ISNUMBER(INDEX($A78:$Y78,MATCH(Lists!$L$7,$A$1:$Y$1,0))),INT(INDEX($A78:$Y78,MATCH(Lists!$L$7,$A$1:$Y$1,0))),DATE(VALUE(LEFT(IFERROR(TRIM(INDEX($A78:$Y78,MATCH(Lists!$L$7,$A$1:$Y$1,0))&amp;""),""),4)),VALUE(MID(IFERROR(TRIM(INDEX($A78:$Y78,MATCH(Lists!$L$7,$A$1:$Y$1,0))&amp;""),""),6,2)),VALUE(MID(IFERROR(TRIM(INDEX($A78:$Y78,MATCH(Lists!$L$7,$A$1:$Y$1,0))&amp;""),""),9,2)))),"")</f>
        <v/>
      </c>
      <c r="AL78" s="23">
        <f>IF(OR(AK78="",Lists!$O$2=""),"",AK78+Lists!$O$2)</f>
        <v/>
      </c>
      <c r="AM78" s="22">
        <f>IF(IFERROR(TRIM(INDEX($A78:$Y78,MATCH(Lists!$L$2,$A$1:$Y$1,0))&amp;""),"")="","",IF(AA78="","New",AA78))</f>
        <v/>
      </c>
    </row>
    <row r="79">
      <c r="Z79" s="19" t="n"/>
      <c r="AA79" s="24" t="n"/>
      <c r="AB79" s="24" t="n"/>
      <c r="AC79" s="24" t="n"/>
      <c r="AD79" s="24" t="n"/>
      <c r="AE79" s="25" t="n"/>
      <c r="AF79" s="19" t="n"/>
      <c r="AG79" s="22">
        <f>IF(IFERROR(TRIM(INDEX($A79:$Y79,MATCH(Lists!$L$2,$A$1:$Y$1,0))&amp;""),"")="","",IF(COUNTA(AB79:AD79)=0,"",COUNTIF(AB79:AD79,"Yes")))</f>
        <v/>
      </c>
      <c r="AH79" s="22">
        <f>IFERROR(TRIM(INDEX($A79:$Y79,MATCH(Lists!$L$3,$A$1:$Y$1,0))&amp;""),"")</f>
        <v/>
      </c>
      <c r="AI79" s="22">
        <f>IFERROR(TRIM(INDEX($A79:$Y79,MATCH(Lists!$L$4,$A$1:$Y$1,0))&amp;""),"")</f>
        <v/>
      </c>
      <c r="AJ79" s="22">
        <f>IF(IFERROR(TRIM(INDEX($A79:$Y79,MATCH(Lists!$L$2,$A$1:$Y$1,0))&amp;""),"")="","",IF(IFERROR(TRIM(INDEX($A79:$Y79,MATCH(Lists!$L$5,$A$1:$Y$1,0))&amp;""),"")&lt;&gt;"",IFERROR(TRIM(INDEX($A79:$Y79,MATCH(Lists!$L$5,$A$1:$Y$1,0))&amp;""),""),IF(IFERROR(TRIM(INDEX($A79:$Y79,MATCH(Lists!$L$6,$A$1:$Y$1,0))&amp;""),"")&lt;&gt;"",IFERROR(TRIM(INDEX($A79:$Y79,MATCH(Lists!$L$6,$A$1:$Y$1,0))&amp;""),""),"(no source)")))</f>
        <v/>
      </c>
      <c r="AK79" s="23">
        <f>IFERROR(IF(ISNUMBER(INDEX($A79:$Y79,MATCH(Lists!$L$7,$A$1:$Y$1,0))),INT(INDEX($A79:$Y79,MATCH(Lists!$L$7,$A$1:$Y$1,0))),DATE(VALUE(LEFT(IFERROR(TRIM(INDEX($A79:$Y79,MATCH(Lists!$L$7,$A$1:$Y$1,0))&amp;""),""),4)),VALUE(MID(IFERROR(TRIM(INDEX($A79:$Y79,MATCH(Lists!$L$7,$A$1:$Y$1,0))&amp;""),""),6,2)),VALUE(MID(IFERROR(TRIM(INDEX($A79:$Y79,MATCH(Lists!$L$7,$A$1:$Y$1,0))&amp;""),""),9,2)))),"")</f>
        <v/>
      </c>
      <c r="AL79" s="23">
        <f>IF(OR(AK79="",Lists!$O$2=""),"",AK79+Lists!$O$2)</f>
        <v/>
      </c>
      <c r="AM79" s="22">
        <f>IF(IFERROR(TRIM(INDEX($A79:$Y79,MATCH(Lists!$L$2,$A$1:$Y$1,0))&amp;""),"")="","",IF(AA79="","New",AA79))</f>
        <v/>
      </c>
    </row>
    <row r="80">
      <c r="Z80" s="19" t="n"/>
      <c r="AA80" s="24" t="n"/>
      <c r="AB80" s="24" t="n"/>
      <c r="AC80" s="24" t="n"/>
      <c r="AD80" s="24" t="n"/>
      <c r="AE80" s="25" t="n"/>
      <c r="AF80" s="19" t="n"/>
      <c r="AG80" s="22">
        <f>IF(IFERROR(TRIM(INDEX($A80:$Y80,MATCH(Lists!$L$2,$A$1:$Y$1,0))&amp;""),"")="","",IF(COUNTA(AB80:AD80)=0,"",COUNTIF(AB80:AD80,"Yes")))</f>
        <v/>
      </c>
      <c r="AH80" s="22">
        <f>IFERROR(TRIM(INDEX($A80:$Y80,MATCH(Lists!$L$3,$A$1:$Y$1,0))&amp;""),"")</f>
        <v/>
      </c>
      <c r="AI80" s="22">
        <f>IFERROR(TRIM(INDEX($A80:$Y80,MATCH(Lists!$L$4,$A$1:$Y$1,0))&amp;""),"")</f>
        <v/>
      </c>
      <c r="AJ80" s="22">
        <f>IF(IFERROR(TRIM(INDEX($A80:$Y80,MATCH(Lists!$L$2,$A$1:$Y$1,0))&amp;""),"")="","",IF(IFERROR(TRIM(INDEX($A80:$Y80,MATCH(Lists!$L$5,$A$1:$Y$1,0))&amp;""),"")&lt;&gt;"",IFERROR(TRIM(INDEX($A80:$Y80,MATCH(Lists!$L$5,$A$1:$Y$1,0))&amp;""),""),IF(IFERROR(TRIM(INDEX($A80:$Y80,MATCH(Lists!$L$6,$A$1:$Y$1,0))&amp;""),"")&lt;&gt;"",IFERROR(TRIM(INDEX($A80:$Y80,MATCH(Lists!$L$6,$A$1:$Y$1,0))&amp;""),""),"(no source)")))</f>
        <v/>
      </c>
      <c r="AK80" s="23">
        <f>IFERROR(IF(ISNUMBER(INDEX($A80:$Y80,MATCH(Lists!$L$7,$A$1:$Y$1,0))),INT(INDEX($A80:$Y80,MATCH(Lists!$L$7,$A$1:$Y$1,0))),DATE(VALUE(LEFT(IFERROR(TRIM(INDEX($A80:$Y80,MATCH(Lists!$L$7,$A$1:$Y$1,0))&amp;""),""),4)),VALUE(MID(IFERROR(TRIM(INDEX($A80:$Y80,MATCH(Lists!$L$7,$A$1:$Y$1,0))&amp;""),""),6,2)),VALUE(MID(IFERROR(TRIM(INDEX($A80:$Y80,MATCH(Lists!$L$7,$A$1:$Y$1,0))&amp;""),""),9,2)))),"")</f>
        <v/>
      </c>
      <c r="AL80" s="23">
        <f>IF(OR(AK80="",Lists!$O$2=""),"",AK80+Lists!$O$2)</f>
        <v/>
      </c>
      <c r="AM80" s="22">
        <f>IF(IFERROR(TRIM(INDEX($A80:$Y80,MATCH(Lists!$L$2,$A$1:$Y$1,0))&amp;""),"")="","",IF(AA80="","New",AA80))</f>
        <v/>
      </c>
    </row>
    <row r="81">
      <c r="Z81" s="19" t="n"/>
      <c r="AA81" s="24" t="n"/>
      <c r="AB81" s="24" t="n"/>
      <c r="AC81" s="24" t="n"/>
      <c r="AD81" s="24" t="n"/>
      <c r="AE81" s="25" t="n"/>
      <c r="AF81" s="19" t="n"/>
      <c r="AG81" s="22">
        <f>IF(IFERROR(TRIM(INDEX($A81:$Y81,MATCH(Lists!$L$2,$A$1:$Y$1,0))&amp;""),"")="","",IF(COUNTA(AB81:AD81)=0,"",COUNTIF(AB81:AD81,"Yes")))</f>
        <v/>
      </c>
      <c r="AH81" s="22">
        <f>IFERROR(TRIM(INDEX($A81:$Y81,MATCH(Lists!$L$3,$A$1:$Y$1,0))&amp;""),"")</f>
        <v/>
      </c>
      <c r="AI81" s="22">
        <f>IFERROR(TRIM(INDEX($A81:$Y81,MATCH(Lists!$L$4,$A$1:$Y$1,0))&amp;""),"")</f>
        <v/>
      </c>
      <c r="AJ81" s="22">
        <f>IF(IFERROR(TRIM(INDEX($A81:$Y81,MATCH(Lists!$L$2,$A$1:$Y$1,0))&amp;""),"")="","",IF(IFERROR(TRIM(INDEX($A81:$Y81,MATCH(Lists!$L$5,$A$1:$Y$1,0))&amp;""),"")&lt;&gt;"",IFERROR(TRIM(INDEX($A81:$Y81,MATCH(Lists!$L$5,$A$1:$Y$1,0))&amp;""),""),IF(IFERROR(TRIM(INDEX($A81:$Y81,MATCH(Lists!$L$6,$A$1:$Y$1,0))&amp;""),"")&lt;&gt;"",IFERROR(TRIM(INDEX($A81:$Y81,MATCH(Lists!$L$6,$A$1:$Y$1,0))&amp;""),""),"(no source)")))</f>
        <v/>
      </c>
      <c r="AK81" s="23">
        <f>IFERROR(IF(ISNUMBER(INDEX($A81:$Y81,MATCH(Lists!$L$7,$A$1:$Y$1,0))),INT(INDEX($A81:$Y81,MATCH(Lists!$L$7,$A$1:$Y$1,0))),DATE(VALUE(LEFT(IFERROR(TRIM(INDEX($A81:$Y81,MATCH(Lists!$L$7,$A$1:$Y$1,0))&amp;""),""),4)),VALUE(MID(IFERROR(TRIM(INDEX($A81:$Y81,MATCH(Lists!$L$7,$A$1:$Y$1,0))&amp;""),""),6,2)),VALUE(MID(IFERROR(TRIM(INDEX($A81:$Y81,MATCH(Lists!$L$7,$A$1:$Y$1,0))&amp;""),""),9,2)))),"")</f>
        <v/>
      </c>
      <c r="AL81" s="23">
        <f>IF(OR(AK81="",Lists!$O$2=""),"",AK81+Lists!$O$2)</f>
        <v/>
      </c>
      <c r="AM81" s="22">
        <f>IF(IFERROR(TRIM(INDEX($A81:$Y81,MATCH(Lists!$L$2,$A$1:$Y$1,0))&amp;""),"")="","",IF(AA81="","New",AA81))</f>
        <v/>
      </c>
    </row>
    <row r="82">
      <c r="Z82" s="19" t="n"/>
      <c r="AA82" s="24" t="n"/>
      <c r="AB82" s="24" t="n"/>
      <c r="AC82" s="24" t="n"/>
      <c r="AD82" s="24" t="n"/>
      <c r="AE82" s="25" t="n"/>
      <c r="AF82" s="19" t="n"/>
      <c r="AG82" s="22">
        <f>IF(IFERROR(TRIM(INDEX($A82:$Y82,MATCH(Lists!$L$2,$A$1:$Y$1,0))&amp;""),"")="","",IF(COUNTA(AB82:AD82)=0,"",COUNTIF(AB82:AD82,"Yes")))</f>
        <v/>
      </c>
      <c r="AH82" s="22">
        <f>IFERROR(TRIM(INDEX($A82:$Y82,MATCH(Lists!$L$3,$A$1:$Y$1,0))&amp;""),"")</f>
        <v/>
      </c>
      <c r="AI82" s="22">
        <f>IFERROR(TRIM(INDEX($A82:$Y82,MATCH(Lists!$L$4,$A$1:$Y$1,0))&amp;""),"")</f>
        <v/>
      </c>
      <c r="AJ82" s="22">
        <f>IF(IFERROR(TRIM(INDEX($A82:$Y82,MATCH(Lists!$L$2,$A$1:$Y$1,0))&amp;""),"")="","",IF(IFERROR(TRIM(INDEX($A82:$Y82,MATCH(Lists!$L$5,$A$1:$Y$1,0))&amp;""),"")&lt;&gt;"",IFERROR(TRIM(INDEX($A82:$Y82,MATCH(Lists!$L$5,$A$1:$Y$1,0))&amp;""),""),IF(IFERROR(TRIM(INDEX($A82:$Y82,MATCH(Lists!$L$6,$A$1:$Y$1,0))&amp;""),"")&lt;&gt;"",IFERROR(TRIM(INDEX($A82:$Y82,MATCH(Lists!$L$6,$A$1:$Y$1,0))&amp;""),""),"(no source)")))</f>
        <v/>
      </c>
      <c r="AK82" s="23">
        <f>IFERROR(IF(ISNUMBER(INDEX($A82:$Y82,MATCH(Lists!$L$7,$A$1:$Y$1,0))),INT(INDEX($A82:$Y82,MATCH(Lists!$L$7,$A$1:$Y$1,0))),DATE(VALUE(LEFT(IFERROR(TRIM(INDEX($A82:$Y82,MATCH(Lists!$L$7,$A$1:$Y$1,0))&amp;""),""),4)),VALUE(MID(IFERROR(TRIM(INDEX($A82:$Y82,MATCH(Lists!$L$7,$A$1:$Y$1,0))&amp;""),""),6,2)),VALUE(MID(IFERROR(TRIM(INDEX($A82:$Y82,MATCH(Lists!$L$7,$A$1:$Y$1,0))&amp;""),""),9,2)))),"")</f>
        <v/>
      </c>
      <c r="AL82" s="23">
        <f>IF(OR(AK82="",Lists!$O$2=""),"",AK82+Lists!$O$2)</f>
        <v/>
      </c>
      <c r="AM82" s="22">
        <f>IF(IFERROR(TRIM(INDEX($A82:$Y82,MATCH(Lists!$L$2,$A$1:$Y$1,0))&amp;""),"")="","",IF(AA82="","New",AA82))</f>
        <v/>
      </c>
    </row>
    <row r="83">
      <c r="Z83" s="19" t="n"/>
      <c r="AA83" s="24" t="n"/>
      <c r="AB83" s="24" t="n"/>
      <c r="AC83" s="24" t="n"/>
      <c r="AD83" s="24" t="n"/>
      <c r="AE83" s="25" t="n"/>
      <c r="AF83" s="19" t="n"/>
      <c r="AG83" s="22">
        <f>IF(IFERROR(TRIM(INDEX($A83:$Y83,MATCH(Lists!$L$2,$A$1:$Y$1,0))&amp;""),"")="","",IF(COUNTA(AB83:AD83)=0,"",COUNTIF(AB83:AD83,"Yes")))</f>
        <v/>
      </c>
      <c r="AH83" s="22">
        <f>IFERROR(TRIM(INDEX($A83:$Y83,MATCH(Lists!$L$3,$A$1:$Y$1,0))&amp;""),"")</f>
        <v/>
      </c>
      <c r="AI83" s="22">
        <f>IFERROR(TRIM(INDEX($A83:$Y83,MATCH(Lists!$L$4,$A$1:$Y$1,0))&amp;""),"")</f>
        <v/>
      </c>
      <c r="AJ83" s="22">
        <f>IF(IFERROR(TRIM(INDEX($A83:$Y83,MATCH(Lists!$L$2,$A$1:$Y$1,0))&amp;""),"")="","",IF(IFERROR(TRIM(INDEX($A83:$Y83,MATCH(Lists!$L$5,$A$1:$Y$1,0))&amp;""),"")&lt;&gt;"",IFERROR(TRIM(INDEX($A83:$Y83,MATCH(Lists!$L$5,$A$1:$Y$1,0))&amp;""),""),IF(IFERROR(TRIM(INDEX($A83:$Y83,MATCH(Lists!$L$6,$A$1:$Y$1,0))&amp;""),"")&lt;&gt;"",IFERROR(TRIM(INDEX($A83:$Y83,MATCH(Lists!$L$6,$A$1:$Y$1,0))&amp;""),""),"(no source)")))</f>
        <v/>
      </c>
      <c r="AK83" s="23">
        <f>IFERROR(IF(ISNUMBER(INDEX($A83:$Y83,MATCH(Lists!$L$7,$A$1:$Y$1,0))),INT(INDEX($A83:$Y83,MATCH(Lists!$L$7,$A$1:$Y$1,0))),DATE(VALUE(LEFT(IFERROR(TRIM(INDEX($A83:$Y83,MATCH(Lists!$L$7,$A$1:$Y$1,0))&amp;""),""),4)),VALUE(MID(IFERROR(TRIM(INDEX($A83:$Y83,MATCH(Lists!$L$7,$A$1:$Y$1,0))&amp;""),""),6,2)),VALUE(MID(IFERROR(TRIM(INDEX($A83:$Y83,MATCH(Lists!$L$7,$A$1:$Y$1,0))&amp;""),""),9,2)))),"")</f>
        <v/>
      </c>
      <c r="AL83" s="23">
        <f>IF(OR(AK83="",Lists!$O$2=""),"",AK83+Lists!$O$2)</f>
        <v/>
      </c>
      <c r="AM83" s="22">
        <f>IF(IFERROR(TRIM(INDEX($A83:$Y83,MATCH(Lists!$L$2,$A$1:$Y$1,0))&amp;""),"")="","",IF(AA83="","New",AA83))</f>
        <v/>
      </c>
    </row>
    <row r="84">
      <c r="Z84" s="19" t="n"/>
      <c r="AA84" s="24" t="n"/>
      <c r="AB84" s="24" t="n"/>
      <c r="AC84" s="24" t="n"/>
      <c r="AD84" s="24" t="n"/>
      <c r="AE84" s="25" t="n"/>
      <c r="AF84" s="19" t="n"/>
      <c r="AG84" s="22">
        <f>IF(IFERROR(TRIM(INDEX($A84:$Y84,MATCH(Lists!$L$2,$A$1:$Y$1,0))&amp;""),"")="","",IF(COUNTA(AB84:AD84)=0,"",COUNTIF(AB84:AD84,"Yes")))</f>
        <v/>
      </c>
      <c r="AH84" s="22">
        <f>IFERROR(TRIM(INDEX($A84:$Y84,MATCH(Lists!$L$3,$A$1:$Y$1,0))&amp;""),"")</f>
        <v/>
      </c>
      <c r="AI84" s="22">
        <f>IFERROR(TRIM(INDEX($A84:$Y84,MATCH(Lists!$L$4,$A$1:$Y$1,0))&amp;""),"")</f>
        <v/>
      </c>
      <c r="AJ84" s="22">
        <f>IF(IFERROR(TRIM(INDEX($A84:$Y84,MATCH(Lists!$L$2,$A$1:$Y$1,0))&amp;""),"")="","",IF(IFERROR(TRIM(INDEX($A84:$Y84,MATCH(Lists!$L$5,$A$1:$Y$1,0))&amp;""),"")&lt;&gt;"",IFERROR(TRIM(INDEX($A84:$Y84,MATCH(Lists!$L$5,$A$1:$Y$1,0))&amp;""),""),IF(IFERROR(TRIM(INDEX($A84:$Y84,MATCH(Lists!$L$6,$A$1:$Y$1,0))&amp;""),"")&lt;&gt;"",IFERROR(TRIM(INDEX($A84:$Y84,MATCH(Lists!$L$6,$A$1:$Y$1,0))&amp;""),""),"(no source)")))</f>
        <v/>
      </c>
      <c r="AK84" s="23">
        <f>IFERROR(IF(ISNUMBER(INDEX($A84:$Y84,MATCH(Lists!$L$7,$A$1:$Y$1,0))),INT(INDEX($A84:$Y84,MATCH(Lists!$L$7,$A$1:$Y$1,0))),DATE(VALUE(LEFT(IFERROR(TRIM(INDEX($A84:$Y84,MATCH(Lists!$L$7,$A$1:$Y$1,0))&amp;""),""),4)),VALUE(MID(IFERROR(TRIM(INDEX($A84:$Y84,MATCH(Lists!$L$7,$A$1:$Y$1,0))&amp;""),""),6,2)),VALUE(MID(IFERROR(TRIM(INDEX($A84:$Y84,MATCH(Lists!$L$7,$A$1:$Y$1,0))&amp;""),""),9,2)))),"")</f>
        <v/>
      </c>
      <c r="AL84" s="23">
        <f>IF(OR(AK84="",Lists!$O$2=""),"",AK84+Lists!$O$2)</f>
        <v/>
      </c>
      <c r="AM84" s="22">
        <f>IF(IFERROR(TRIM(INDEX($A84:$Y84,MATCH(Lists!$L$2,$A$1:$Y$1,0))&amp;""),"")="","",IF(AA84="","New",AA84))</f>
        <v/>
      </c>
    </row>
    <row r="85">
      <c r="Z85" s="19" t="n"/>
      <c r="AA85" s="24" t="n"/>
      <c r="AB85" s="24" t="n"/>
      <c r="AC85" s="24" t="n"/>
      <c r="AD85" s="24" t="n"/>
      <c r="AE85" s="25" t="n"/>
      <c r="AF85" s="19" t="n"/>
      <c r="AG85" s="22">
        <f>IF(IFERROR(TRIM(INDEX($A85:$Y85,MATCH(Lists!$L$2,$A$1:$Y$1,0))&amp;""),"")="","",IF(COUNTA(AB85:AD85)=0,"",COUNTIF(AB85:AD85,"Yes")))</f>
        <v/>
      </c>
      <c r="AH85" s="22">
        <f>IFERROR(TRIM(INDEX($A85:$Y85,MATCH(Lists!$L$3,$A$1:$Y$1,0))&amp;""),"")</f>
        <v/>
      </c>
      <c r="AI85" s="22">
        <f>IFERROR(TRIM(INDEX($A85:$Y85,MATCH(Lists!$L$4,$A$1:$Y$1,0))&amp;""),"")</f>
        <v/>
      </c>
      <c r="AJ85" s="22">
        <f>IF(IFERROR(TRIM(INDEX($A85:$Y85,MATCH(Lists!$L$2,$A$1:$Y$1,0))&amp;""),"")="","",IF(IFERROR(TRIM(INDEX($A85:$Y85,MATCH(Lists!$L$5,$A$1:$Y$1,0))&amp;""),"")&lt;&gt;"",IFERROR(TRIM(INDEX($A85:$Y85,MATCH(Lists!$L$5,$A$1:$Y$1,0))&amp;""),""),IF(IFERROR(TRIM(INDEX($A85:$Y85,MATCH(Lists!$L$6,$A$1:$Y$1,0))&amp;""),"")&lt;&gt;"",IFERROR(TRIM(INDEX($A85:$Y85,MATCH(Lists!$L$6,$A$1:$Y$1,0))&amp;""),""),"(no source)")))</f>
        <v/>
      </c>
      <c r="AK85" s="23">
        <f>IFERROR(IF(ISNUMBER(INDEX($A85:$Y85,MATCH(Lists!$L$7,$A$1:$Y$1,0))),INT(INDEX($A85:$Y85,MATCH(Lists!$L$7,$A$1:$Y$1,0))),DATE(VALUE(LEFT(IFERROR(TRIM(INDEX($A85:$Y85,MATCH(Lists!$L$7,$A$1:$Y$1,0))&amp;""),""),4)),VALUE(MID(IFERROR(TRIM(INDEX($A85:$Y85,MATCH(Lists!$L$7,$A$1:$Y$1,0))&amp;""),""),6,2)),VALUE(MID(IFERROR(TRIM(INDEX($A85:$Y85,MATCH(Lists!$L$7,$A$1:$Y$1,0))&amp;""),""),9,2)))),"")</f>
        <v/>
      </c>
      <c r="AL85" s="23">
        <f>IF(OR(AK85="",Lists!$O$2=""),"",AK85+Lists!$O$2)</f>
        <v/>
      </c>
      <c r="AM85" s="22">
        <f>IF(IFERROR(TRIM(INDEX($A85:$Y85,MATCH(Lists!$L$2,$A$1:$Y$1,0))&amp;""),"")="","",IF(AA85="","New",AA85))</f>
        <v/>
      </c>
    </row>
    <row r="86">
      <c r="Z86" s="19" t="n"/>
      <c r="AA86" s="24" t="n"/>
      <c r="AB86" s="24" t="n"/>
      <c r="AC86" s="24" t="n"/>
      <c r="AD86" s="24" t="n"/>
      <c r="AE86" s="25" t="n"/>
      <c r="AF86" s="19" t="n"/>
      <c r="AG86" s="22">
        <f>IF(IFERROR(TRIM(INDEX($A86:$Y86,MATCH(Lists!$L$2,$A$1:$Y$1,0))&amp;""),"")="","",IF(COUNTA(AB86:AD86)=0,"",COUNTIF(AB86:AD86,"Yes")))</f>
        <v/>
      </c>
      <c r="AH86" s="22">
        <f>IFERROR(TRIM(INDEX($A86:$Y86,MATCH(Lists!$L$3,$A$1:$Y$1,0))&amp;""),"")</f>
        <v/>
      </c>
      <c r="AI86" s="22">
        <f>IFERROR(TRIM(INDEX($A86:$Y86,MATCH(Lists!$L$4,$A$1:$Y$1,0))&amp;""),"")</f>
        <v/>
      </c>
      <c r="AJ86" s="22">
        <f>IF(IFERROR(TRIM(INDEX($A86:$Y86,MATCH(Lists!$L$2,$A$1:$Y$1,0))&amp;""),"")="","",IF(IFERROR(TRIM(INDEX($A86:$Y86,MATCH(Lists!$L$5,$A$1:$Y$1,0))&amp;""),"")&lt;&gt;"",IFERROR(TRIM(INDEX($A86:$Y86,MATCH(Lists!$L$5,$A$1:$Y$1,0))&amp;""),""),IF(IFERROR(TRIM(INDEX($A86:$Y86,MATCH(Lists!$L$6,$A$1:$Y$1,0))&amp;""),"")&lt;&gt;"",IFERROR(TRIM(INDEX($A86:$Y86,MATCH(Lists!$L$6,$A$1:$Y$1,0))&amp;""),""),"(no source)")))</f>
        <v/>
      </c>
      <c r="AK86" s="23">
        <f>IFERROR(IF(ISNUMBER(INDEX($A86:$Y86,MATCH(Lists!$L$7,$A$1:$Y$1,0))),INT(INDEX($A86:$Y86,MATCH(Lists!$L$7,$A$1:$Y$1,0))),DATE(VALUE(LEFT(IFERROR(TRIM(INDEX($A86:$Y86,MATCH(Lists!$L$7,$A$1:$Y$1,0))&amp;""),""),4)),VALUE(MID(IFERROR(TRIM(INDEX($A86:$Y86,MATCH(Lists!$L$7,$A$1:$Y$1,0))&amp;""),""),6,2)),VALUE(MID(IFERROR(TRIM(INDEX($A86:$Y86,MATCH(Lists!$L$7,$A$1:$Y$1,0))&amp;""),""),9,2)))),"")</f>
        <v/>
      </c>
      <c r="AL86" s="23">
        <f>IF(OR(AK86="",Lists!$O$2=""),"",AK86+Lists!$O$2)</f>
        <v/>
      </c>
      <c r="AM86" s="22">
        <f>IF(IFERROR(TRIM(INDEX($A86:$Y86,MATCH(Lists!$L$2,$A$1:$Y$1,0))&amp;""),"")="","",IF(AA86="","New",AA86))</f>
        <v/>
      </c>
    </row>
    <row r="87">
      <c r="Z87" s="19" t="n"/>
      <c r="AA87" s="24" t="n"/>
      <c r="AB87" s="24" t="n"/>
      <c r="AC87" s="24" t="n"/>
      <c r="AD87" s="24" t="n"/>
      <c r="AE87" s="25" t="n"/>
      <c r="AF87" s="19" t="n"/>
      <c r="AG87" s="22">
        <f>IF(IFERROR(TRIM(INDEX($A87:$Y87,MATCH(Lists!$L$2,$A$1:$Y$1,0))&amp;""),"")="","",IF(COUNTA(AB87:AD87)=0,"",COUNTIF(AB87:AD87,"Yes")))</f>
        <v/>
      </c>
      <c r="AH87" s="22">
        <f>IFERROR(TRIM(INDEX($A87:$Y87,MATCH(Lists!$L$3,$A$1:$Y$1,0))&amp;""),"")</f>
        <v/>
      </c>
      <c r="AI87" s="22">
        <f>IFERROR(TRIM(INDEX($A87:$Y87,MATCH(Lists!$L$4,$A$1:$Y$1,0))&amp;""),"")</f>
        <v/>
      </c>
      <c r="AJ87" s="22">
        <f>IF(IFERROR(TRIM(INDEX($A87:$Y87,MATCH(Lists!$L$2,$A$1:$Y$1,0))&amp;""),"")="","",IF(IFERROR(TRIM(INDEX($A87:$Y87,MATCH(Lists!$L$5,$A$1:$Y$1,0))&amp;""),"")&lt;&gt;"",IFERROR(TRIM(INDEX($A87:$Y87,MATCH(Lists!$L$5,$A$1:$Y$1,0))&amp;""),""),IF(IFERROR(TRIM(INDEX($A87:$Y87,MATCH(Lists!$L$6,$A$1:$Y$1,0))&amp;""),"")&lt;&gt;"",IFERROR(TRIM(INDEX($A87:$Y87,MATCH(Lists!$L$6,$A$1:$Y$1,0))&amp;""),""),"(no source)")))</f>
        <v/>
      </c>
      <c r="AK87" s="23">
        <f>IFERROR(IF(ISNUMBER(INDEX($A87:$Y87,MATCH(Lists!$L$7,$A$1:$Y$1,0))),INT(INDEX($A87:$Y87,MATCH(Lists!$L$7,$A$1:$Y$1,0))),DATE(VALUE(LEFT(IFERROR(TRIM(INDEX($A87:$Y87,MATCH(Lists!$L$7,$A$1:$Y$1,0))&amp;""),""),4)),VALUE(MID(IFERROR(TRIM(INDEX($A87:$Y87,MATCH(Lists!$L$7,$A$1:$Y$1,0))&amp;""),""),6,2)),VALUE(MID(IFERROR(TRIM(INDEX($A87:$Y87,MATCH(Lists!$L$7,$A$1:$Y$1,0))&amp;""),""),9,2)))),"")</f>
        <v/>
      </c>
      <c r="AL87" s="23">
        <f>IF(OR(AK87="",Lists!$O$2=""),"",AK87+Lists!$O$2)</f>
        <v/>
      </c>
      <c r="AM87" s="22">
        <f>IF(IFERROR(TRIM(INDEX($A87:$Y87,MATCH(Lists!$L$2,$A$1:$Y$1,0))&amp;""),"")="","",IF(AA87="","New",AA87))</f>
        <v/>
      </c>
    </row>
    <row r="88">
      <c r="Z88" s="19" t="n"/>
      <c r="AA88" s="24" t="n"/>
      <c r="AB88" s="24" t="n"/>
      <c r="AC88" s="24" t="n"/>
      <c r="AD88" s="24" t="n"/>
      <c r="AE88" s="25" t="n"/>
      <c r="AF88" s="19" t="n"/>
      <c r="AG88" s="22">
        <f>IF(IFERROR(TRIM(INDEX($A88:$Y88,MATCH(Lists!$L$2,$A$1:$Y$1,0))&amp;""),"")="","",IF(COUNTA(AB88:AD88)=0,"",COUNTIF(AB88:AD88,"Yes")))</f>
        <v/>
      </c>
      <c r="AH88" s="22">
        <f>IFERROR(TRIM(INDEX($A88:$Y88,MATCH(Lists!$L$3,$A$1:$Y$1,0))&amp;""),"")</f>
        <v/>
      </c>
      <c r="AI88" s="22">
        <f>IFERROR(TRIM(INDEX($A88:$Y88,MATCH(Lists!$L$4,$A$1:$Y$1,0))&amp;""),"")</f>
        <v/>
      </c>
      <c r="AJ88" s="22">
        <f>IF(IFERROR(TRIM(INDEX($A88:$Y88,MATCH(Lists!$L$2,$A$1:$Y$1,0))&amp;""),"")="","",IF(IFERROR(TRIM(INDEX($A88:$Y88,MATCH(Lists!$L$5,$A$1:$Y$1,0))&amp;""),"")&lt;&gt;"",IFERROR(TRIM(INDEX($A88:$Y88,MATCH(Lists!$L$5,$A$1:$Y$1,0))&amp;""),""),IF(IFERROR(TRIM(INDEX($A88:$Y88,MATCH(Lists!$L$6,$A$1:$Y$1,0))&amp;""),"")&lt;&gt;"",IFERROR(TRIM(INDEX($A88:$Y88,MATCH(Lists!$L$6,$A$1:$Y$1,0))&amp;""),""),"(no source)")))</f>
        <v/>
      </c>
      <c r="AK88" s="23">
        <f>IFERROR(IF(ISNUMBER(INDEX($A88:$Y88,MATCH(Lists!$L$7,$A$1:$Y$1,0))),INT(INDEX($A88:$Y88,MATCH(Lists!$L$7,$A$1:$Y$1,0))),DATE(VALUE(LEFT(IFERROR(TRIM(INDEX($A88:$Y88,MATCH(Lists!$L$7,$A$1:$Y$1,0))&amp;""),""),4)),VALUE(MID(IFERROR(TRIM(INDEX($A88:$Y88,MATCH(Lists!$L$7,$A$1:$Y$1,0))&amp;""),""),6,2)),VALUE(MID(IFERROR(TRIM(INDEX($A88:$Y88,MATCH(Lists!$L$7,$A$1:$Y$1,0))&amp;""),""),9,2)))),"")</f>
        <v/>
      </c>
      <c r="AL88" s="23">
        <f>IF(OR(AK88="",Lists!$O$2=""),"",AK88+Lists!$O$2)</f>
        <v/>
      </c>
      <c r="AM88" s="22">
        <f>IF(IFERROR(TRIM(INDEX($A88:$Y88,MATCH(Lists!$L$2,$A$1:$Y$1,0))&amp;""),"")="","",IF(AA88="","New",AA88))</f>
        <v/>
      </c>
    </row>
    <row r="89">
      <c r="Z89" s="19" t="n"/>
      <c r="AA89" s="24" t="n"/>
      <c r="AB89" s="24" t="n"/>
      <c r="AC89" s="24" t="n"/>
      <c r="AD89" s="24" t="n"/>
      <c r="AE89" s="25" t="n"/>
      <c r="AF89" s="19" t="n"/>
      <c r="AG89" s="22">
        <f>IF(IFERROR(TRIM(INDEX($A89:$Y89,MATCH(Lists!$L$2,$A$1:$Y$1,0))&amp;""),"")="","",IF(COUNTA(AB89:AD89)=0,"",COUNTIF(AB89:AD89,"Yes")))</f>
        <v/>
      </c>
      <c r="AH89" s="22">
        <f>IFERROR(TRIM(INDEX($A89:$Y89,MATCH(Lists!$L$3,$A$1:$Y$1,0))&amp;""),"")</f>
        <v/>
      </c>
      <c r="AI89" s="22">
        <f>IFERROR(TRIM(INDEX($A89:$Y89,MATCH(Lists!$L$4,$A$1:$Y$1,0))&amp;""),"")</f>
        <v/>
      </c>
      <c r="AJ89" s="22">
        <f>IF(IFERROR(TRIM(INDEX($A89:$Y89,MATCH(Lists!$L$2,$A$1:$Y$1,0))&amp;""),"")="","",IF(IFERROR(TRIM(INDEX($A89:$Y89,MATCH(Lists!$L$5,$A$1:$Y$1,0))&amp;""),"")&lt;&gt;"",IFERROR(TRIM(INDEX($A89:$Y89,MATCH(Lists!$L$5,$A$1:$Y$1,0))&amp;""),""),IF(IFERROR(TRIM(INDEX($A89:$Y89,MATCH(Lists!$L$6,$A$1:$Y$1,0))&amp;""),"")&lt;&gt;"",IFERROR(TRIM(INDEX($A89:$Y89,MATCH(Lists!$L$6,$A$1:$Y$1,0))&amp;""),""),"(no source)")))</f>
        <v/>
      </c>
      <c r="AK89" s="23">
        <f>IFERROR(IF(ISNUMBER(INDEX($A89:$Y89,MATCH(Lists!$L$7,$A$1:$Y$1,0))),INT(INDEX($A89:$Y89,MATCH(Lists!$L$7,$A$1:$Y$1,0))),DATE(VALUE(LEFT(IFERROR(TRIM(INDEX($A89:$Y89,MATCH(Lists!$L$7,$A$1:$Y$1,0))&amp;""),""),4)),VALUE(MID(IFERROR(TRIM(INDEX($A89:$Y89,MATCH(Lists!$L$7,$A$1:$Y$1,0))&amp;""),""),6,2)),VALUE(MID(IFERROR(TRIM(INDEX($A89:$Y89,MATCH(Lists!$L$7,$A$1:$Y$1,0))&amp;""),""),9,2)))),"")</f>
        <v/>
      </c>
      <c r="AL89" s="23">
        <f>IF(OR(AK89="",Lists!$O$2=""),"",AK89+Lists!$O$2)</f>
        <v/>
      </c>
      <c r="AM89" s="22">
        <f>IF(IFERROR(TRIM(INDEX($A89:$Y89,MATCH(Lists!$L$2,$A$1:$Y$1,0))&amp;""),"")="","",IF(AA89="","New",AA89))</f>
        <v/>
      </c>
    </row>
    <row r="90">
      <c r="Z90" s="19" t="n"/>
      <c r="AA90" s="24" t="n"/>
      <c r="AB90" s="24" t="n"/>
      <c r="AC90" s="24" t="n"/>
      <c r="AD90" s="24" t="n"/>
      <c r="AE90" s="25" t="n"/>
      <c r="AF90" s="19" t="n"/>
      <c r="AG90" s="22">
        <f>IF(IFERROR(TRIM(INDEX($A90:$Y90,MATCH(Lists!$L$2,$A$1:$Y$1,0))&amp;""),"")="","",IF(COUNTA(AB90:AD90)=0,"",COUNTIF(AB90:AD90,"Yes")))</f>
        <v/>
      </c>
      <c r="AH90" s="22">
        <f>IFERROR(TRIM(INDEX($A90:$Y90,MATCH(Lists!$L$3,$A$1:$Y$1,0))&amp;""),"")</f>
        <v/>
      </c>
      <c r="AI90" s="22">
        <f>IFERROR(TRIM(INDEX($A90:$Y90,MATCH(Lists!$L$4,$A$1:$Y$1,0))&amp;""),"")</f>
        <v/>
      </c>
      <c r="AJ90" s="22">
        <f>IF(IFERROR(TRIM(INDEX($A90:$Y90,MATCH(Lists!$L$2,$A$1:$Y$1,0))&amp;""),"")="","",IF(IFERROR(TRIM(INDEX($A90:$Y90,MATCH(Lists!$L$5,$A$1:$Y$1,0))&amp;""),"")&lt;&gt;"",IFERROR(TRIM(INDEX($A90:$Y90,MATCH(Lists!$L$5,$A$1:$Y$1,0))&amp;""),""),IF(IFERROR(TRIM(INDEX($A90:$Y90,MATCH(Lists!$L$6,$A$1:$Y$1,0))&amp;""),"")&lt;&gt;"",IFERROR(TRIM(INDEX($A90:$Y90,MATCH(Lists!$L$6,$A$1:$Y$1,0))&amp;""),""),"(no source)")))</f>
        <v/>
      </c>
      <c r="AK90" s="23">
        <f>IFERROR(IF(ISNUMBER(INDEX($A90:$Y90,MATCH(Lists!$L$7,$A$1:$Y$1,0))),INT(INDEX($A90:$Y90,MATCH(Lists!$L$7,$A$1:$Y$1,0))),DATE(VALUE(LEFT(IFERROR(TRIM(INDEX($A90:$Y90,MATCH(Lists!$L$7,$A$1:$Y$1,0))&amp;""),""),4)),VALUE(MID(IFERROR(TRIM(INDEX($A90:$Y90,MATCH(Lists!$L$7,$A$1:$Y$1,0))&amp;""),""),6,2)),VALUE(MID(IFERROR(TRIM(INDEX($A90:$Y90,MATCH(Lists!$L$7,$A$1:$Y$1,0))&amp;""),""),9,2)))),"")</f>
        <v/>
      </c>
      <c r="AL90" s="23">
        <f>IF(OR(AK90="",Lists!$O$2=""),"",AK90+Lists!$O$2)</f>
        <v/>
      </c>
      <c r="AM90" s="22">
        <f>IF(IFERROR(TRIM(INDEX($A90:$Y90,MATCH(Lists!$L$2,$A$1:$Y$1,0))&amp;""),"")="","",IF(AA90="","New",AA90))</f>
        <v/>
      </c>
    </row>
    <row r="91">
      <c r="Z91" s="19" t="n"/>
      <c r="AA91" s="24" t="n"/>
      <c r="AB91" s="24" t="n"/>
      <c r="AC91" s="24" t="n"/>
      <c r="AD91" s="24" t="n"/>
      <c r="AE91" s="25" t="n"/>
      <c r="AF91" s="19" t="n"/>
      <c r="AG91" s="22">
        <f>IF(IFERROR(TRIM(INDEX($A91:$Y91,MATCH(Lists!$L$2,$A$1:$Y$1,0))&amp;""),"")="","",IF(COUNTA(AB91:AD91)=0,"",COUNTIF(AB91:AD91,"Yes")))</f>
        <v/>
      </c>
      <c r="AH91" s="22">
        <f>IFERROR(TRIM(INDEX($A91:$Y91,MATCH(Lists!$L$3,$A$1:$Y$1,0))&amp;""),"")</f>
        <v/>
      </c>
      <c r="AI91" s="22">
        <f>IFERROR(TRIM(INDEX($A91:$Y91,MATCH(Lists!$L$4,$A$1:$Y$1,0))&amp;""),"")</f>
        <v/>
      </c>
      <c r="AJ91" s="22">
        <f>IF(IFERROR(TRIM(INDEX($A91:$Y91,MATCH(Lists!$L$2,$A$1:$Y$1,0))&amp;""),"")="","",IF(IFERROR(TRIM(INDEX($A91:$Y91,MATCH(Lists!$L$5,$A$1:$Y$1,0))&amp;""),"")&lt;&gt;"",IFERROR(TRIM(INDEX($A91:$Y91,MATCH(Lists!$L$5,$A$1:$Y$1,0))&amp;""),""),IF(IFERROR(TRIM(INDEX($A91:$Y91,MATCH(Lists!$L$6,$A$1:$Y$1,0))&amp;""),"")&lt;&gt;"",IFERROR(TRIM(INDEX($A91:$Y91,MATCH(Lists!$L$6,$A$1:$Y$1,0))&amp;""),""),"(no source)")))</f>
        <v/>
      </c>
      <c r="AK91" s="23">
        <f>IFERROR(IF(ISNUMBER(INDEX($A91:$Y91,MATCH(Lists!$L$7,$A$1:$Y$1,0))),INT(INDEX($A91:$Y91,MATCH(Lists!$L$7,$A$1:$Y$1,0))),DATE(VALUE(LEFT(IFERROR(TRIM(INDEX($A91:$Y91,MATCH(Lists!$L$7,$A$1:$Y$1,0))&amp;""),""),4)),VALUE(MID(IFERROR(TRIM(INDEX($A91:$Y91,MATCH(Lists!$L$7,$A$1:$Y$1,0))&amp;""),""),6,2)),VALUE(MID(IFERROR(TRIM(INDEX($A91:$Y91,MATCH(Lists!$L$7,$A$1:$Y$1,0))&amp;""),""),9,2)))),"")</f>
        <v/>
      </c>
      <c r="AL91" s="23">
        <f>IF(OR(AK91="",Lists!$O$2=""),"",AK91+Lists!$O$2)</f>
        <v/>
      </c>
      <c r="AM91" s="22">
        <f>IF(IFERROR(TRIM(INDEX($A91:$Y91,MATCH(Lists!$L$2,$A$1:$Y$1,0))&amp;""),"")="","",IF(AA91="","New",AA91))</f>
        <v/>
      </c>
    </row>
    <row r="92">
      <c r="Z92" s="19" t="n"/>
      <c r="AA92" s="24" t="n"/>
      <c r="AB92" s="24" t="n"/>
      <c r="AC92" s="24" t="n"/>
      <c r="AD92" s="24" t="n"/>
      <c r="AE92" s="25" t="n"/>
      <c r="AF92" s="19" t="n"/>
      <c r="AG92" s="22">
        <f>IF(IFERROR(TRIM(INDEX($A92:$Y92,MATCH(Lists!$L$2,$A$1:$Y$1,0))&amp;""),"")="","",IF(COUNTA(AB92:AD92)=0,"",COUNTIF(AB92:AD92,"Yes")))</f>
        <v/>
      </c>
      <c r="AH92" s="22">
        <f>IFERROR(TRIM(INDEX($A92:$Y92,MATCH(Lists!$L$3,$A$1:$Y$1,0))&amp;""),"")</f>
        <v/>
      </c>
      <c r="AI92" s="22">
        <f>IFERROR(TRIM(INDEX($A92:$Y92,MATCH(Lists!$L$4,$A$1:$Y$1,0))&amp;""),"")</f>
        <v/>
      </c>
      <c r="AJ92" s="22">
        <f>IF(IFERROR(TRIM(INDEX($A92:$Y92,MATCH(Lists!$L$2,$A$1:$Y$1,0))&amp;""),"")="","",IF(IFERROR(TRIM(INDEX($A92:$Y92,MATCH(Lists!$L$5,$A$1:$Y$1,0))&amp;""),"")&lt;&gt;"",IFERROR(TRIM(INDEX($A92:$Y92,MATCH(Lists!$L$5,$A$1:$Y$1,0))&amp;""),""),IF(IFERROR(TRIM(INDEX($A92:$Y92,MATCH(Lists!$L$6,$A$1:$Y$1,0))&amp;""),"")&lt;&gt;"",IFERROR(TRIM(INDEX($A92:$Y92,MATCH(Lists!$L$6,$A$1:$Y$1,0))&amp;""),""),"(no source)")))</f>
        <v/>
      </c>
      <c r="AK92" s="23">
        <f>IFERROR(IF(ISNUMBER(INDEX($A92:$Y92,MATCH(Lists!$L$7,$A$1:$Y$1,0))),INT(INDEX($A92:$Y92,MATCH(Lists!$L$7,$A$1:$Y$1,0))),DATE(VALUE(LEFT(IFERROR(TRIM(INDEX($A92:$Y92,MATCH(Lists!$L$7,$A$1:$Y$1,0))&amp;""),""),4)),VALUE(MID(IFERROR(TRIM(INDEX($A92:$Y92,MATCH(Lists!$L$7,$A$1:$Y$1,0))&amp;""),""),6,2)),VALUE(MID(IFERROR(TRIM(INDEX($A92:$Y92,MATCH(Lists!$L$7,$A$1:$Y$1,0))&amp;""),""),9,2)))),"")</f>
        <v/>
      </c>
      <c r="AL92" s="23">
        <f>IF(OR(AK92="",Lists!$O$2=""),"",AK92+Lists!$O$2)</f>
        <v/>
      </c>
      <c r="AM92" s="22">
        <f>IF(IFERROR(TRIM(INDEX($A92:$Y92,MATCH(Lists!$L$2,$A$1:$Y$1,0))&amp;""),"")="","",IF(AA92="","New",AA92))</f>
        <v/>
      </c>
    </row>
    <row r="93">
      <c r="Z93" s="19" t="n"/>
      <c r="AA93" s="24" t="n"/>
      <c r="AB93" s="24" t="n"/>
      <c r="AC93" s="24" t="n"/>
      <c r="AD93" s="24" t="n"/>
      <c r="AE93" s="25" t="n"/>
      <c r="AF93" s="19" t="n"/>
      <c r="AG93" s="22">
        <f>IF(IFERROR(TRIM(INDEX($A93:$Y93,MATCH(Lists!$L$2,$A$1:$Y$1,0))&amp;""),"")="","",IF(COUNTA(AB93:AD93)=0,"",COUNTIF(AB93:AD93,"Yes")))</f>
        <v/>
      </c>
      <c r="AH93" s="22">
        <f>IFERROR(TRIM(INDEX($A93:$Y93,MATCH(Lists!$L$3,$A$1:$Y$1,0))&amp;""),"")</f>
        <v/>
      </c>
      <c r="AI93" s="22">
        <f>IFERROR(TRIM(INDEX($A93:$Y93,MATCH(Lists!$L$4,$A$1:$Y$1,0))&amp;""),"")</f>
        <v/>
      </c>
      <c r="AJ93" s="22">
        <f>IF(IFERROR(TRIM(INDEX($A93:$Y93,MATCH(Lists!$L$2,$A$1:$Y$1,0))&amp;""),"")="","",IF(IFERROR(TRIM(INDEX($A93:$Y93,MATCH(Lists!$L$5,$A$1:$Y$1,0))&amp;""),"")&lt;&gt;"",IFERROR(TRIM(INDEX($A93:$Y93,MATCH(Lists!$L$5,$A$1:$Y$1,0))&amp;""),""),IF(IFERROR(TRIM(INDEX($A93:$Y93,MATCH(Lists!$L$6,$A$1:$Y$1,0))&amp;""),"")&lt;&gt;"",IFERROR(TRIM(INDEX($A93:$Y93,MATCH(Lists!$L$6,$A$1:$Y$1,0))&amp;""),""),"(no source)")))</f>
        <v/>
      </c>
      <c r="AK93" s="23">
        <f>IFERROR(IF(ISNUMBER(INDEX($A93:$Y93,MATCH(Lists!$L$7,$A$1:$Y$1,0))),INT(INDEX($A93:$Y93,MATCH(Lists!$L$7,$A$1:$Y$1,0))),DATE(VALUE(LEFT(IFERROR(TRIM(INDEX($A93:$Y93,MATCH(Lists!$L$7,$A$1:$Y$1,0))&amp;""),""),4)),VALUE(MID(IFERROR(TRIM(INDEX($A93:$Y93,MATCH(Lists!$L$7,$A$1:$Y$1,0))&amp;""),""),6,2)),VALUE(MID(IFERROR(TRIM(INDEX($A93:$Y93,MATCH(Lists!$L$7,$A$1:$Y$1,0))&amp;""),""),9,2)))),"")</f>
        <v/>
      </c>
      <c r="AL93" s="23">
        <f>IF(OR(AK93="",Lists!$O$2=""),"",AK93+Lists!$O$2)</f>
        <v/>
      </c>
      <c r="AM93" s="22">
        <f>IF(IFERROR(TRIM(INDEX($A93:$Y93,MATCH(Lists!$L$2,$A$1:$Y$1,0))&amp;""),"")="","",IF(AA93="","New",AA93))</f>
        <v/>
      </c>
    </row>
    <row r="94">
      <c r="Z94" s="19" t="n"/>
      <c r="AA94" s="24" t="n"/>
      <c r="AB94" s="24" t="n"/>
      <c r="AC94" s="24" t="n"/>
      <c r="AD94" s="24" t="n"/>
      <c r="AE94" s="25" t="n"/>
      <c r="AF94" s="19" t="n"/>
      <c r="AG94" s="22">
        <f>IF(IFERROR(TRIM(INDEX($A94:$Y94,MATCH(Lists!$L$2,$A$1:$Y$1,0))&amp;""),"")="","",IF(COUNTA(AB94:AD94)=0,"",COUNTIF(AB94:AD94,"Yes")))</f>
        <v/>
      </c>
      <c r="AH94" s="22">
        <f>IFERROR(TRIM(INDEX($A94:$Y94,MATCH(Lists!$L$3,$A$1:$Y$1,0))&amp;""),"")</f>
        <v/>
      </c>
      <c r="AI94" s="22">
        <f>IFERROR(TRIM(INDEX($A94:$Y94,MATCH(Lists!$L$4,$A$1:$Y$1,0))&amp;""),"")</f>
        <v/>
      </c>
      <c r="AJ94" s="22">
        <f>IF(IFERROR(TRIM(INDEX($A94:$Y94,MATCH(Lists!$L$2,$A$1:$Y$1,0))&amp;""),"")="","",IF(IFERROR(TRIM(INDEX($A94:$Y94,MATCH(Lists!$L$5,$A$1:$Y$1,0))&amp;""),"")&lt;&gt;"",IFERROR(TRIM(INDEX($A94:$Y94,MATCH(Lists!$L$5,$A$1:$Y$1,0))&amp;""),""),IF(IFERROR(TRIM(INDEX($A94:$Y94,MATCH(Lists!$L$6,$A$1:$Y$1,0))&amp;""),"")&lt;&gt;"",IFERROR(TRIM(INDEX($A94:$Y94,MATCH(Lists!$L$6,$A$1:$Y$1,0))&amp;""),""),"(no source)")))</f>
        <v/>
      </c>
      <c r="AK94" s="23">
        <f>IFERROR(IF(ISNUMBER(INDEX($A94:$Y94,MATCH(Lists!$L$7,$A$1:$Y$1,0))),INT(INDEX($A94:$Y94,MATCH(Lists!$L$7,$A$1:$Y$1,0))),DATE(VALUE(LEFT(IFERROR(TRIM(INDEX($A94:$Y94,MATCH(Lists!$L$7,$A$1:$Y$1,0))&amp;""),""),4)),VALUE(MID(IFERROR(TRIM(INDEX($A94:$Y94,MATCH(Lists!$L$7,$A$1:$Y$1,0))&amp;""),""),6,2)),VALUE(MID(IFERROR(TRIM(INDEX($A94:$Y94,MATCH(Lists!$L$7,$A$1:$Y$1,0))&amp;""),""),9,2)))),"")</f>
        <v/>
      </c>
      <c r="AL94" s="23">
        <f>IF(OR(AK94="",Lists!$O$2=""),"",AK94+Lists!$O$2)</f>
        <v/>
      </c>
      <c r="AM94" s="22">
        <f>IF(IFERROR(TRIM(INDEX($A94:$Y94,MATCH(Lists!$L$2,$A$1:$Y$1,0))&amp;""),"")="","",IF(AA94="","New",AA94))</f>
        <v/>
      </c>
    </row>
    <row r="95">
      <c r="Z95" s="19" t="n"/>
      <c r="AA95" s="24" t="n"/>
      <c r="AB95" s="24" t="n"/>
      <c r="AC95" s="24" t="n"/>
      <c r="AD95" s="24" t="n"/>
      <c r="AE95" s="25" t="n"/>
      <c r="AF95" s="19" t="n"/>
      <c r="AG95" s="22">
        <f>IF(IFERROR(TRIM(INDEX($A95:$Y95,MATCH(Lists!$L$2,$A$1:$Y$1,0))&amp;""),"")="","",IF(COUNTA(AB95:AD95)=0,"",COUNTIF(AB95:AD95,"Yes")))</f>
        <v/>
      </c>
      <c r="AH95" s="22">
        <f>IFERROR(TRIM(INDEX($A95:$Y95,MATCH(Lists!$L$3,$A$1:$Y$1,0))&amp;""),"")</f>
        <v/>
      </c>
      <c r="AI95" s="22">
        <f>IFERROR(TRIM(INDEX($A95:$Y95,MATCH(Lists!$L$4,$A$1:$Y$1,0))&amp;""),"")</f>
        <v/>
      </c>
      <c r="AJ95" s="22">
        <f>IF(IFERROR(TRIM(INDEX($A95:$Y95,MATCH(Lists!$L$2,$A$1:$Y$1,0))&amp;""),"")="","",IF(IFERROR(TRIM(INDEX($A95:$Y95,MATCH(Lists!$L$5,$A$1:$Y$1,0))&amp;""),"")&lt;&gt;"",IFERROR(TRIM(INDEX($A95:$Y95,MATCH(Lists!$L$5,$A$1:$Y$1,0))&amp;""),""),IF(IFERROR(TRIM(INDEX($A95:$Y95,MATCH(Lists!$L$6,$A$1:$Y$1,0))&amp;""),"")&lt;&gt;"",IFERROR(TRIM(INDEX($A95:$Y95,MATCH(Lists!$L$6,$A$1:$Y$1,0))&amp;""),""),"(no source)")))</f>
        <v/>
      </c>
      <c r="AK95" s="23">
        <f>IFERROR(IF(ISNUMBER(INDEX($A95:$Y95,MATCH(Lists!$L$7,$A$1:$Y$1,0))),INT(INDEX($A95:$Y95,MATCH(Lists!$L$7,$A$1:$Y$1,0))),DATE(VALUE(LEFT(IFERROR(TRIM(INDEX($A95:$Y95,MATCH(Lists!$L$7,$A$1:$Y$1,0))&amp;""),""),4)),VALUE(MID(IFERROR(TRIM(INDEX($A95:$Y95,MATCH(Lists!$L$7,$A$1:$Y$1,0))&amp;""),""),6,2)),VALUE(MID(IFERROR(TRIM(INDEX($A95:$Y95,MATCH(Lists!$L$7,$A$1:$Y$1,0))&amp;""),""),9,2)))),"")</f>
        <v/>
      </c>
      <c r="AL95" s="23">
        <f>IF(OR(AK95="",Lists!$O$2=""),"",AK95+Lists!$O$2)</f>
        <v/>
      </c>
      <c r="AM95" s="22">
        <f>IF(IFERROR(TRIM(INDEX($A95:$Y95,MATCH(Lists!$L$2,$A$1:$Y$1,0))&amp;""),"")="","",IF(AA95="","New",AA95))</f>
        <v/>
      </c>
    </row>
    <row r="96">
      <c r="Z96" s="19" t="n"/>
      <c r="AA96" s="24" t="n"/>
      <c r="AB96" s="24" t="n"/>
      <c r="AC96" s="24" t="n"/>
      <c r="AD96" s="24" t="n"/>
      <c r="AE96" s="25" t="n"/>
      <c r="AF96" s="19" t="n"/>
      <c r="AG96" s="22">
        <f>IF(IFERROR(TRIM(INDEX($A96:$Y96,MATCH(Lists!$L$2,$A$1:$Y$1,0))&amp;""),"")="","",IF(COUNTA(AB96:AD96)=0,"",COUNTIF(AB96:AD96,"Yes")))</f>
        <v/>
      </c>
      <c r="AH96" s="22">
        <f>IFERROR(TRIM(INDEX($A96:$Y96,MATCH(Lists!$L$3,$A$1:$Y$1,0))&amp;""),"")</f>
        <v/>
      </c>
      <c r="AI96" s="22">
        <f>IFERROR(TRIM(INDEX($A96:$Y96,MATCH(Lists!$L$4,$A$1:$Y$1,0))&amp;""),"")</f>
        <v/>
      </c>
      <c r="AJ96" s="22">
        <f>IF(IFERROR(TRIM(INDEX($A96:$Y96,MATCH(Lists!$L$2,$A$1:$Y$1,0))&amp;""),"")="","",IF(IFERROR(TRIM(INDEX($A96:$Y96,MATCH(Lists!$L$5,$A$1:$Y$1,0))&amp;""),"")&lt;&gt;"",IFERROR(TRIM(INDEX($A96:$Y96,MATCH(Lists!$L$5,$A$1:$Y$1,0))&amp;""),""),IF(IFERROR(TRIM(INDEX($A96:$Y96,MATCH(Lists!$L$6,$A$1:$Y$1,0))&amp;""),"")&lt;&gt;"",IFERROR(TRIM(INDEX($A96:$Y96,MATCH(Lists!$L$6,$A$1:$Y$1,0))&amp;""),""),"(no source)")))</f>
        <v/>
      </c>
      <c r="AK96" s="23">
        <f>IFERROR(IF(ISNUMBER(INDEX($A96:$Y96,MATCH(Lists!$L$7,$A$1:$Y$1,0))),INT(INDEX($A96:$Y96,MATCH(Lists!$L$7,$A$1:$Y$1,0))),DATE(VALUE(LEFT(IFERROR(TRIM(INDEX($A96:$Y96,MATCH(Lists!$L$7,$A$1:$Y$1,0))&amp;""),""),4)),VALUE(MID(IFERROR(TRIM(INDEX($A96:$Y96,MATCH(Lists!$L$7,$A$1:$Y$1,0))&amp;""),""),6,2)),VALUE(MID(IFERROR(TRIM(INDEX($A96:$Y96,MATCH(Lists!$L$7,$A$1:$Y$1,0))&amp;""),""),9,2)))),"")</f>
        <v/>
      </c>
      <c r="AL96" s="23">
        <f>IF(OR(AK96="",Lists!$O$2=""),"",AK96+Lists!$O$2)</f>
        <v/>
      </c>
      <c r="AM96" s="22">
        <f>IF(IFERROR(TRIM(INDEX($A96:$Y96,MATCH(Lists!$L$2,$A$1:$Y$1,0))&amp;""),"")="","",IF(AA96="","New",AA96))</f>
        <v/>
      </c>
    </row>
    <row r="97">
      <c r="Z97" s="19" t="n"/>
      <c r="AA97" s="24" t="n"/>
      <c r="AB97" s="24" t="n"/>
      <c r="AC97" s="24" t="n"/>
      <c r="AD97" s="24" t="n"/>
      <c r="AE97" s="25" t="n"/>
      <c r="AF97" s="19" t="n"/>
      <c r="AG97" s="22">
        <f>IF(IFERROR(TRIM(INDEX($A97:$Y97,MATCH(Lists!$L$2,$A$1:$Y$1,0))&amp;""),"")="","",IF(COUNTA(AB97:AD97)=0,"",COUNTIF(AB97:AD97,"Yes")))</f>
        <v/>
      </c>
      <c r="AH97" s="22">
        <f>IFERROR(TRIM(INDEX($A97:$Y97,MATCH(Lists!$L$3,$A$1:$Y$1,0))&amp;""),"")</f>
        <v/>
      </c>
      <c r="AI97" s="22">
        <f>IFERROR(TRIM(INDEX($A97:$Y97,MATCH(Lists!$L$4,$A$1:$Y$1,0))&amp;""),"")</f>
        <v/>
      </c>
      <c r="AJ97" s="22">
        <f>IF(IFERROR(TRIM(INDEX($A97:$Y97,MATCH(Lists!$L$2,$A$1:$Y$1,0))&amp;""),"")="","",IF(IFERROR(TRIM(INDEX($A97:$Y97,MATCH(Lists!$L$5,$A$1:$Y$1,0))&amp;""),"")&lt;&gt;"",IFERROR(TRIM(INDEX($A97:$Y97,MATCH(Lists!$L$5,$A$1:$Y$1,0))&amp;""),""),IF(IFERROR(TRIM(INDEX($A97:$Y97,MATCH(Lists!$L$6,$A$1:$Y$1,0))&amp;""),"")&lt;&gt;"",IFERROR(TRIM(INDEX($A97:$Y97,MATCH(Lists!$L$6,$A$1:$Y$1,0))&amp;""),""),"(no source)")))</f>
        <v/>
      </c>
      <c r="AK97" s="23">
        <f>IFERROR(IF(ISNUMBER(INDEX($A97:$Y97,MATCH(Lists!$L$7,$A$1:$Y$1,0))),INT(INDEX($A97:$Y97,MATCH(Lists!$L$7,$A$1:$Y$1,0))),DATE(VALUE(LEFT(IFERROR(TRIM(INDEX($A97:$Y97,MATCH(Lists!$L$7,$A$1:$Y$1,0))&amp;""),""),4)),VALUE(MID(IFERROR(TRIM(INDEX($A97:$Y97,MATCH(Lists!$L$7,$A$1:$Y$1,0))&amp;""),""),6,2)),VALUE(MID(IFERROR(TRIM(INDEX($A97:$Y97,MATCH(Lists!$L$7,$A$1:$Y$1,0))&amp;""),""),9,2)))),"")</f>
        <v/>
      </c>
      <c r="AL97" s="23">
        <f>IF(OR(AK97="",Lists!$O$2=""),"",AK97+Lists!$O$2)</f>
        <v/>
      </c>
      <c r="AM97" s="22">
        <f>IF(IFERROR(TRIM(INDEX($A97:$Y97,MATCH(Lists!$L$2,$A$1:$Y$1,0))&amp;""),"")="","",IF(AA97="","New",AA97))</f>
        <v/>
      </c>
    </row>
    <row r="98">
      <c r="Z98" s="19" t="n"/>
      <c r="AA98" s="24" t="n"/>
      <c r="AB98" s="24" t="n"/>
      <c r="AC98" s="24" t="n"/>
      <c r="AD98" s="24" t="n"/>
      <c r="AE98" s="25" t="n"/>
      <c r="AF98" s="19" t="n"/>
      <c r="AG98" s="22">
        <f>IF(IFERROR(TRIM(INDEX($A98:$Y98,MATCH(Lists!$L$2,$A$1:$Y$1,0))&amp;""),"")="","",IF(COUNTA(AB98:AD98)=0,"",COUNTIF(AB98:AD98,"Yes")))</f>
        <v/>
      </c>
      <c r="AH98" s="22">
        <f>IFERROR(TRIM(INDEX($A98:$Y98,MATCH(Lists!$L$3,$A$1:$Y$1,0))&amp;""),"")</f>
        <v/>
      </c>
      <c r="AI98" s="22">
        <f>IFERROR(TRIM(INDEX($A98:$Y98,MATCH(Lists!$L$4,$A$1:$Y$1,0))&amp;""),"")</f>
        <v/>
      </c>
      <c r="AJ98" s="22">
        <f>IF(IFERROR(TRIM(INDEX($A98:$Y98,MATCH(Lists!$L$2,$A$1:$Y$1,0))&amp;""),"")="","",IF(IFERROR(TRIM(INDEX($A98:$Y98,MATCH(Lists!$L$5,$A$1:$Y$1,0))&amp;""),"")&lt;&gt;"",IFERROR(TRIM(INDEX($A98:$Y98,MATCH(Lists!$L$5,$A$1:$Y$1,0))&amp;""),""),IF(IFERROR(TRIM(INDEX($A98:$Y98,MATCH(Lists!$L$6,$A$1:$Y$1,0))&amp;""),"")&lt;&gt;"",IFERROR(TRIM(INDEX($A98:$Y98,MATCH(Lists!$L$6,$A$1:$Y$1,0))&amp;""),""),"(no source)")))</f>
        <v/>
      </c>
      <c r="AK98" s="23">
        <f>IFERROR(IF(ISNUMBER(INDEX($A98:$Y98,MATCH(Lists!$L$7,$A$1:$Y$1,0))),INT(INDEX($A98:$Y98,MATCH(Lists!$L$7,$A$1:$Y$1,0))),DATE(VALUE(LEFT(IFERROR(TRIM(INDEX($A98:$Y98,MATCH(Lists!$L$7,$A$1:$Y$1,0))&amp;""),""),4)),VALUE(MID(IFERROR(TRIM(INDEX($A98:$Y98,MATCH(Lists!$L$7,$A$1:$Y$1,0))&amp;""),""),6,2)),VALUE(MID(IFERROR(TRIM(INDEX($A98:$Y98,MATCH(Lists!$L$7,$A$1:$Y$1,0))&amp;""),""),9,2)))),"")</f>
        <v/>
      </c>
      <c r="AL98" s="23">
        <f>IF(OR(AK98="",Lists!$O$2=""),"",AK98+Lists!$O$2)</f>
        <v/>
      </c>
      <c r="AM98" s="22">
        <f>IF(IFERROR(TRIM(INDEX($A98:$Y98,MATCH(Lists!$L$2,$A$1:$Y$1,0))&amp;""),"")="","",IF(AA98="","New",AA98))</f>
        <v/>
      </c>
    </row>
    <row r="99">
      <c r="Z99" s="19" t="n"/>
      <c r="AA99" s="24" t="n"/>
      <c r="AB99" s="24" t="n"/>
      <c r="AC99" s="24" t="n"/>
      <c r="AD99" s="24" t="n"/>
      <c r="AE99" s="25" t="n"/>
      <c r="AF99" s="19" t="n"/>
      <c r="AG99" s="22">
        <f>IF(IFERROR(TRIM(INDEX($A99:$Y99,MATCH(Lists!$L$2,$A$1:$Y$1,0))&amp;""),"")="","",IF(COUNTA(AB99:AD99)=0,"",COUNTIF(AB99:AD99,"Yes")))</f>
        <v/>
      </c>
      <c r="AH99" s="22">
        <f>IFERROR(TRIM(INDEX($A99:$Y99,MATCH(Lists!$L$3,$A$1:$Y$1,0))&amp;""),"")</f>
        <v/>
      </c>
      <c r="AI99" s="22">
        <f>IFERROR(TRIM(INDEX($A99:$Y99,MATCH(Lists!$L$4,$A$1:$Y$1,0))&amp;""),"")</f>
        <v/>
      </c>
      <c r="AJ99" s="22">
        <f>IF(IFERROR(TRIM(INDEX($A99:$Y99,MATCH(Lists!$L$2,$A$1:$Y$1,0))&amp;""),"")="","",IF(IFERROR(TRIM(INDEX($A99:$Y99,MATCH(Lists!$L$5,$A$1:$Y$1,0))&amp;""),"")&lt;&gt;"",IFERROR(TRIM(INDEX($A99:$Y99,MATCH(Lists!$L$5,$A$1:$Y$1,0))&amp;""),""),IF(IFERROR(TRIM(INDEX($A99:$Y99,MATCH(Lists!$L$6,$A$1:$Y$1,0))&amp;""),"")&lt;&gt;"",IFERROR(TRIM(INDEX($A99:$Y99,MATCH(Lists!$L$6,$A$1:$Y$1,0))&amp;""),""),"(no source)")))</f>
        <v/>
      </c>
      <c r="AK99" s="23">
        <f>IFERROR(IF(ISNUMBER(INDEX($A99:$Y99,MATCH(Lists!$L$7,$A$1:$Y$1,0))),INT(INDEX($A99:$Y99,MATCH(Lists!$L$7,$A$1:$Y$1,0))),DATE(VALUE(LEFT(IFERROR(TRIM(INDEX($A99:$Y99,MATCH(Lists!$L$7,$A$1:$Y$1,0))&amp;""),""),4)),VALUE(MID(IFERROR(TRIM(INDEX($A99:$Y99,MATCH(Lists!$L$7,$A$1:$Y$1,0))&amp;""),""),6,2)),VALUE(MID(IFERROR(TRIM(INDEX($A99:$Y99,MATCH(Lists!$L$7,$A$1:$Y$1,0))&amp;""),""),9,2)))),"")</f>
        <v/>
      </c>
      <c r="AL99" s="23">
        <f>IF(OR(AK99="",Lists!$O$2=""),"",AK99+Lists!$O$2)</f>
        <v/>
      </c>
      <c r="AM99" s="22">
        <f>IF(IFERROR(TRIM(INDEX($A99:$Y99,MATCH(Lists!$L$2,$A$1:$Y$1,0))&amp;""),"")="","",IF(AA99="","New",AA99))</f>
        <v/>
      </c>
    </row>
    <row r="100">
      <c r="Z100" s="19" t="n"/>
      <c r="AA100" s="24" t="n"/>
      <c r="AB100" s="24" t="n"/>
      <c r="AC100" s="24" t="n"/>
      <c r="AD100" s="24" t="n"/>
      <c r="AE100" s="25" t="n"/>
      <c r="AF100" s="19" t="n"/>
      <c r="AG100" s="22">
        <f>IF(IFERROR(TRIM(INDEX($A100:$Y100,MATCH(Lists!$L$2,$A$1:$Y$1,0))&amp;""),"")="","",IF(COUNTA(AB100:AD100)=0,"",COUNTIF(AB100:AD100,"Yes")))</f>
        <v/>
      </c>
      <c r="AH100" s="22">
        <f>IFERROR(TRIM(INDEX($A100:$Y100,MATCH(Lists!$L$3,$A$1:$Y$1,0))&amp;""),"")</f>
        <v/>
      </c>
      <c r="AI100" s="22">
        <f>IFERROR(TRIM(INDEX($A100:$Y100,MATCH(Lists!$L$4,$A$1:$Y$1,0))&amp;""),"")</f>
        <v/>
      </c>
      <c r="AJ100" s="22">
        <f>IF(IFERROR(TRIM(INDEX($A100:$Y100,MATCH(Lists!$L$2,$A$1:$Y$1,0))&amp;""),"")="","",IF(IFERROR(TRIM(INDEX($A100:$Y100,MATCH(Lists!$L$5,$A$1:$Y$1,0))&amp;""),"")&lt;&gt;"",IFERROR(TRIM(INDEX($A100:$Y100,MATCH(Lists!$L$5,$A$1:$Y$1,0))&amp;""),""),IF(IFERROR(TRIM(INDEX($A100:$Y100,MATCH(Lists!$L$6,$A$1:$Y$1,0))&amp;""),"")&lt;&gt;"",IFERROR(TRIM(INDEX($A100:$Y100,MATCH(Lists!$L$6,$A$1:$Y$1,0))&amp;""),""),"(no source)")))</f>
        <v/>
      </c>
      <c r="AK100" s="23">
        <f>IFERROR(IF(ISNUMBER(INDEX($A100:$Y100,MATCH(Lists!$L$7,$A$1:$Y$1,0))),INT(INDEX($A100:$Y100,MATCH(Lists!$L$7,$A$1:$Y$1,0))),DATE(VALUE(LEFT(IFERROR(TRIM(INDEX($A100:$Y100,MATCH(Lists!$L$7,$A$1:$Y$1,0))&amp;""),""),4)),VALUE(MID(IFERROR(TRIM(INDEX($A100:$Y100,MATCH(Lists!$L$7,$A$1:$Y$1,0))&amp;""),""),6,2)),VALUE(MID(IFERROR(TRIM(INDEX($A100:$Y100,MATCH(Lists!$L$7,$A$1:$Y$1,0))&amp;""),""),9,2)))),"")</f>
        <v/>
      </c>
      <c r="AL100" s="23">
        <f>IF(OR(AK100="",Lists!$O$2=""),"",AK100+Lists!$O$2)</f>
        <v/>
      </c>
      <c r="AM100" s="22">
        <f>IF(IFERROR(TRIM(INDEX($A100:$Y100,MATCH(Lists!$L$2,$A$1:$Y$1,0))&amp;""),"")="","",IF(AA100="","New",AA100))</f>
        <v/>
      </c>
    </row>
    <row r="101">
      <c r="Z101" s="19" t="n"/>
      <c r="AA101" s="24" t="n"/>
      <c r="AB101" s="24" t="n"/>
      <c r="AC101" s="24" t="n"/>
      <c r="AD101" s="24" t="n"/>
      <c r="AE101" s="25" t="n"/>
      <c r="AF101" s="19" t="n"/>
      <c r="AG101" s="22">
        <f>IF(IFERROR(TRIM(INDEX($A101:$Y101,MATCH(Lists!$L$2,$A$1:$Y$1,0))&amp;""),"")="","",IF(COUNTA(AB101:AD101)=0,"",COUNTIF(AB101:AD101,"Yes")))</f>
        <v/>
      </c>
      <c r="AH101" s="22">
        <f>IFERROR(TRIM(INDEX($A101:$Y101,MATCH(Lists!$L$3,$A$1:$Y$1,0))&amp;""),"")</f>
        <v/>
      </c>
      <c r="AI101" s="22">
        <f>IFERROR(TRIM(INDEX($A101:$Y101,MATCH(Lists!$L$4,$A$1:$Y$1,0))&amp;""),"")</f>
        <v/>
      </c>
      <c r="AJ101" s="22">
        <f>IF(IFERROR(TRIM(INDEX($A101:$Y101,MATCH(Lists!$L$2,$A$1:$Y$1,0))&amp;""),"")="","",IF(IFERROR(TRIM(INDEX($A101:$Y101,MATCH(Lists!$L$5,$A$1:$Y$1,0))&amp;""),"")&lt;&gt;"",IFERROR(TRIM(INDEX($A101:$Y101,MATCH(Lists!$L$5,$A$1:$Y$1,0))&amp;""),""),IF(IFERROR(TRIM(INDEX($A101:$Y101,MATCH(Lists!$L$6,$A$1:$Y$1,0))&amp;""),"")&lt;&gt;"",IFERROR(TRIM(INDEX($A101:$Y101,MATCH(Lists!$L$6,$A$1:$Y$1,0))&amp;""),""),"(no source)")))</f>
        <v/>
      </c>
      <c r="AK101" s="23">
        <f>IFERROR(IF(ISNUMBER(INDEX($A101:$Y101,MATCH(Lists!$L$7,$A$1:$Y$1,0))),INT(INDEX($A101:$Y101,MATCH(Lists!$L$7,$A$1:$Y$1,0))),DATE(VALUE(LEFT(IFERROR(TRIM(INDEX($A101:$Y101,MATCH(Lists!$L$7,$A$1:$Y$1,0))&amp;""),""),4)),VALUE(MID(IFERROR(TRIM(INDEX($A101:$Y101,MATCH(Lists!$L$7,$A$1:$Y$1,0))&amp;""),""),6,2)),VALUE(MID(IFERROR(TRIM(INDEX($A101:$Y101,MATCH(Lists!$L$7,$A$1:$Y$1,0))&amp;""),""),9,2)))),"")</f>
        <v/>
      </c>
      <c r="AL101" s="23">
        <f>IF(OR(AK101="",Lists!$O$2=""),"",AK101+Lists!$O$2)</f>
        <v/>
      </c>
      <c r="AM101" s="22">
        <f>IF(IFERROR(TRIM(INDEX($A101:$Y101,MATCH(Lists!$L$2,$A$1:$Y$1,0))&amp;""),"")="","",IF(AA101="","New",AA101))</f>
        <v/>
      </c>
    </row>
    <row r="102">
      <c r="Z102" s="19" t="n"/>
      <c r="AA102" s="24" t="n"/>
      <c r="AB102" s="24" t="n"/>
      <c r="AC102" s="24" t="n"/>
      <c r="AD102" s="24" t="n"/>
      <c r="AE102" s="25" t="n"/>
      <c r="AF102" s="19" t="n"/>
      <c r="AG102" s="22">
        <f>IF(IFERROR(TRIM(INDEX($A102:$Y102,MATCH(Lists!$L$2,$A$1:$Y$1,0))&amp;""),"")="","",IF(COUNTA(AB102:AD102)=0,"",COUNTIF(AB102:AD102,"Yes")))</f>
        <v/>
      </c>
      <c r="AH102" s="22">
        <f>IFERROR(TRIM(INDEX($A102:$Y102,MATCH(Lists!$L$3,$A$1:$Y$1,0))&amp;""),"")</f>
        <v/>
      </c>
      <c r="AI102" s="22">
        <f>IFERROR(TRIM(INDEX($A102:$Y102,MATCH(Lists!$L$4,$A$1:$Y$1,0))&amp;""),"")</f>
        <v/>
      </c>
      <c r="AJ102" s="22">
        <f>IF(IFERROR(TRIM(INDEX($A102:$Y102,MATCH(Lists!$L$2,$A$1:$Y$1,0))&amp;""),"")="","",IF(IFERROR(TRIM(INDEX($A102:$Y102,MATCH(Lists!$L$5,$A$1:$Y$1,0))&amp;""),"")&lt;&gt;"",IFERROR(TRIM(INDEX($A102:$Y102,MATCH(Lists!$L$5,$A$1:$Y$1,0))&amp;""),""),IF(IFERROR(TRIM(INDEX($A102:$Y102,MATCH(Lists!$L$6,$A$1:$Y$1,0))&amp;""),"")&lt;&gt;"",IFERROR(TRIM(INDEX($A102:$Y102,MATCH(Lists!$L$6,$A$1:$Y$1,0))&amp;""),""),"(no source)")))</f>
        <v/>
      </c>
      <c r="AK102" s="23">
        <f>IFERROR(IF(ISNUMBER(INDEX($A102:$Y102,MATCH(Lists!$L$7,$A$1:$Y$1,0))),INT(INDEX($A102:$Y102,MATCH(Lists!$L$7,$A$1:$Y$1,0))),DATE(VALUE(LEFT(IFERROR(TRIM(INDEX($A102:$Y102,MATCH(Lists!$L$7,$A$1:$Y$1,0))&amp;""),""),4)),VALUE(MID(IFERROR(TRIM(INDEX($A102:$Y102,MATCH(Lists!$L$7,$A$1:$Y$1,0))&amp;""),""),6,2)),VALUE(MID(IFERROR(TRIM(INDEX($A102:$Y102,MATCH(Lists!$L$7,$A$1:$Y$1,0))&amp;""),""),9,2)))),"")</f>
        <v/>
      </c>
      <c r="AL102" s="23">
        <f>IF(OR(AK102="",Lists!$O$2=""),"",AK102+Lists!$O$2)</f>
        <v/>
      </c>
      <c r="AM102" s="22">
        <f>IF(IFERROR(TRIM(INDEX($A102:$Y102,MATCH(Lists!$L$2,$A$1:$Y$1,0))&amp;""),"")="","",IF(AA102="","New",AA102))</f>
        <v/>
      </c>
    </row>
    <row r="103">
      <c r="Z103" s="19" t="n"/>
      <c r="AA103" s="24" t="n"/>
      <c r="AB103" s="24" t="n"/>
      <c r="AC103" s="24" t="n"/>
      <c r="AD103" s="24" t="n"/>
      <c r="AE103" s="25" t="n"/>
      <c r="AF103" s="19" t="n"/>
      <c r="AG103" s="22">
        <f>IF(IFERROR(TRIM(INDEX($A103:$Y103,MATCH(Lists!$L$2,$A$1:$Y$1,0))&amp;""),"")="","",IF(COUNTA(AB103:AD103)=0,"",COUNTIF(AB103:AD103,"Yes")))</f>
        <v/>
      </c>
      <c r="AH103" s="22">
        <f>IFERROR(TRIM(INDEX($A103:$Y103,MATCH(Lists!$L$3,$A$1:$Y$1,0))&amp;""),"")</f>
        <v/>
      </c>
      <c r="AI103" s="22">
        <f>IFERROR(TRIM(INDEX($A103:$Y103,MATCH(Lists!$L$4,$A$1:$Y$1,0))&amp;""),"")</f>
        <v/>
      </c>
      <c r="AJ103" s="22">
        <f>IF(IFERROR(TRIM(INDEX($A103:$Y103,MATCH(Lists!$L$2,$A$1:$Y$1,0))&amp;""),"")="","",IF(IFERROR(TRIM(INDEX($A103:$Y103,MATCH(Lists!$L$5,$A$1:$Y$1,0))&amp;""),"")&lt;&gt;"",IFERROR(TRIM(INDEX($A103:$Y103,MATCH(Lists!$L$5,$A$1:$Y$1,0))&amp;""),""),IF(IFERROR(TRIM(INDEX($A103:$Y103,MATCH(Lists!$L$6,$A$1:$Y$1,0))&amp;""),"")&lt;&gt;"",IFERROR(TRIM(INDEX($A103:$Y103,MATCH(Lists!$L$6,$A$1:$Y$1,0))&amp;""),""),"(no source)")))</f>
        <v/>
      </c>
      <c r="AK103" s="23">
        <f>IFERROR(IF(ISNUMBER(INDEX($A103:$Y103,MATCH(Lists!$L$7,$A$1:$Y$1,0))),INT(INDEX($A103:$Y103,MATCH(Lists!$L$7,$A$1:$Y$1,0))),DATE(VALUE(LEFT(IFERROR(TRIM(INDEX($A103:$Y103,MATCH(Lists!$L$7,$A$1:$Y$1,0))&amp;""),""),4)),VALUE(MID(IFERROR(TRIM(INDEX($A103:$Y103,MATCH(Lists!$L$7,$A$1:$Y$1,0))&amp;""),""),6,2)),VALUE(MID(IFERROR(TRIM(INDEX($A103:$Y103,MATCH(Lists!$L$7,$A$1:$Y$1,0))&amp;""),""),9,2)))),"")</f>
        <v/>
      </c>
      <c r="AL103" s="23">
        <f>IF(OR(AK103="",Lists!$O$2=""),"",AK103+Lists!$O$2)</f>
        <v/>
      </c>
      <c r="AM103" s="22">
        <f>IF(IFERROR(TRIM(INDEX($A103:$Y103,MATCH(Lists!$L$2,$A$1:$Y$1,0))&amp;""),"")="","",IF(AA103="","New",AA103))</f>
        <v/>
      </c>
    </row>
    <row r="104">
      <c r="Z104" s="19" t="n"/>
      <c r="AA104" s="24" t="n"/>
      <c r="AB104" s="24" t="n"/>
      <c r="AC104" s="24" t="n"/>
      <c r="AD104" s="24" t="n"/>
      <c r="AE104" s="25" t="n"/>
      <c r="AF104" s="19" t="n"/>
      <c r="AG104" s="22">
        <f>IF(IFERROR(TRIM(INDEX($A104:$Y104,MATCH(Lists!$L$2,$A$1:$Y$1,0))&amp;""),"")="","",IF(COUNTA(AB104:AD104)=0,"",COUNTIF(AB104:AD104,"Yes")))</f>
        <v/>
      </c>
      <c r="AH104" s="22">
        <f>IFERROR(TRIM(INDEX($A104:$Y104,MATCH(Lists!$L$3,$A$1:$Y$1,0))&amp;""),"")</f>
        <v/>
      </c>
      <c r="AI104" s="22">
        <f>IFERROR(TRIM(INDEX($A104:$Y104,MATCH(Lists!$L$4,$A$1:$Y$1,0))&amp;""),"")</f>
        <v/>
      </c>
      <c r="AJ104" s="22">
        <f>IF(IFERROR(TRIM(INDEX($A104:$Y104,MATCH(Lists!$L$2,$A$1:$Y$1,0))&amp;""),"")="","",IF(IFERROR(TRIM(INDEX($A104:$Y104,MATCH(Lists!$L$5,$A$1:$Y$1,0))&amp;""),"")&lt;&gt;"",IFERROR(TRIM(INDEX($A104:$Y104,MATCH(Lists!$L$5,$A$1:$Y$1,0))&amp;""),""),IF(IFERROR(TRIM(INDEX($A104:$Y104,MATCH(Lists!$L$6,$A$1:$Y$1,0))&amp;""),"")&lt;&gt;"",IFERROR(TRIM(INDEX($A104:$Y104,MATCH(Lists!$L$6,$A$1:$Y$1,0))&amp;""),""),"(no source)")))</f>
        <v/>
      </c>
      <c r="AK104" s="23">
        <f>IFERROR(IF(ISNUMBER(INDEX($A104:$Y104,MATCH(Lists!$L$7,$A$1:$Y$1,0))),INT(INDEX($A104:$Y104,MATCH(Lists!$L$7,$A$1:$Y$1,0))),DATE(VALUE(LEFT(IFERROR(TRIM(INDEX($A104:$Y104,MATCH(Lists!$L$7,$A$1:$Y$1,0))&amp;""),""),4)),VALUE(MID(IFERROR(TRIM(INDEX($A104:$Y104,MATCH(Lists!$L$7,$A$1:$Y$1,0))&amp;""),""),6,2)),VALUE(MID(IFERROR(TRIM(INDEX($A104:$Y104,MATCH(Lists!$L$7,$A$1:$Y$1,0))&amp;""),""),9,2)))),"")</f>
        <v/>
      </c>
      <c r="AL104" s="23">
        <f>IF(OR(AK104="",Lists!$O$2=""),"",AK104+Lists!$O$2)</f>
        <v/>
      </c>
      <c r="AM104" s="22">
        <f>IF(IFERROR(TRIM(INDEX($A104:$Y104,MATCH(Lists!$L$2,$A$1:$Y$1,0))&amp;""),"")="","",IF(AA104="","New",AA104))</f>
        <v/>
      </c>
    </row>
    <row r="105">
      <c r="Z105" s="19" t="n"/>
      <c r="AA105" s="24" t="n"/>
      <c r="AB105" s="24" t="n"/>
      <c r="AC105" s="24" t="n"/>
      <c r="AD105" s="24" t="n"/>
      <c r="AE105" s="25" t="n"/>
      <c r="AF105" s="19" t="n"/>
      <c r="AG105" s="22">
        <f>IF(IFERROR(TRIM(INDEX($A105:$Y105,MATCH(Lists!$L$2,$A$1:$Y$1,0))&amp;""),"")="","",IF(COUNTA(AB105:AD105)=0,"",COUNTIF(AB105:AD105,"Yes")))</f>
        <v/>
      </c>
      <c r="AH105" s="22">
        <f>IFERROR(TRIM(INDEX($A105:$Y105,MATCH(Lists!$L$3,$A$1:$Y$1,0))&amp;""),"")</f>
        <v/>
      </c>
      <c r="AI105" s="22">
        <f>IFERROR(TRIM(INDEX($A105:$Y105,MATCH(Lists!$L$4,$A$1:$Y$1,0))&amp;""),"")</f>
        <v/>
      </c>
      <c r="AJ105" s="22">
        <f>IF(IFERROR(TRIM(INDEX($A105:$Y105,MATCH(Lists!$L$2,$A$1:$Y$1,0))&amp;""),"")="","",IF(IFERROR(TRIM(INDEX($A105:$Y105,MATCH(Lists!$L$5,$A$1:$Y$1,0))&amp;""),"")&lt;&gt;"",IFERROR(TRIM(INDEX($A105:$Y105,MATCH(Lists!$L$5,$A$1:$Y$1,0))&amp;""),""),IF(IFERROR(TRIM(INDEX($A105:$Y105,MATCH(Lists!$L$6,$A$1:$Y$1,0))&amp;""),"")&lt;&gt;"",IFERROR(TRIM(INDEX($A105:$Y105,MATCH(Lists!$L$6,$A$1:$Y$1,0))&amp;""),""),"(no source)")))</f>
        <v/>
      </c>
      <c r="AK105" s="23">
        <f>IFERROR(IF(ISNUMBER(INDEX($A105:$Y105,MATCH(Lists!$L$7,$A$1:$Y$1,0))),INT(INDEX($A105:$Y105,MATCH(Lists!$L$7,$A$1:$Y$1,0))),DATE(VALUE(LEFT(IFERROR(TRIM(INDEX($A105:$Y105,MATCH(Lists!$L$7,$A$1:$Y$1,0))&amp;""),""),4)),VALUE(MID(IFERROR(TRIM(INDEX($A105:$Y105,MATCH(Lists!$L$7,$A$1:$Y$1,0))&amp;""),""),6,2)),VALUE(MID(IFERROR(TRIM(INDEX($A105:$Y105,MATCH(Lists!$L$7,$A$1:$Y$1,0))&amp;""),""),9,2)))),"")</f>
        <v/>
      </c>
      <c r="AL105" s="23">
        <f>IF(OR(AK105="",Lists!$O$2=""),"",AK105+Lists!$O$2)</f>
        <v/>
      </c>
      <c r="AM105" s="22">
        <f>IF(IFERROR(TRIM(INDEX($A105:$Y105,MATCH(Lists!$L$2,$A$1:$Y$1,0))&amp;""),"")="","",IF(AA105="","New",AA105))</f>
        <v/>
      </c>
    </row>
    <row r="106">
      <c r="Z106" s="19" t="n"/>
      <c r="AA106" s="24" t="n"/>
      <c r="AB106" s="24" t="n"/>
      <c r="AC106" s="24" t="n"/>
      <c r="AD106" s="24" t="n"/>
      <c r="AE106" s="25" t="n"/>
      <c r="AF106" s="19" t="n"/>
      <c r="AG106" s="22">
        <f>IF(IFERROR(TRIM(INDEX($A106:$Y106,MATCH(Lists!$L$2,$A$1:$Y$1,0))&amp;""),"")="","",IF(COUNTA(AB106:AD106)=0,"",COUNTIF(AB106:AD106,"Yes")))</f>
        <v/>
      </c>
      <c r="AH106" s="22">
        <f>IFERROR(TRIM(INDEX($A106:$Y106,MATCH(Lists!$L$3,$A$1:$Y$1,0))&amp;""),"")</f>
        <v/>
      </c>
      <c r="AI106" s="22">
        <f>IFERROR(TRIM(INDEX($A106:$Y106,MATCH(Lists!$L$4,$A$1:$Y$1,0))&amp;""),"")</f>
        <v/>
      </c>
      <c r="AJ106" s="22">
        <f>IF(IFERROR(TRIM(INDEX($A106:$Y106,MATCH(Lists!$L$2,$A$1:$Y$1,0))&amp;""),"")="","",IF(IFERROR(TRIM(INDEX($A106:$Y106,MATCH(Lists!$L$5,$A$1:$Y$1,0))&amp;""),"")&lt;&gt;"",IFERROR(TRIM(INDEX($A106:$Y106,MATCH(Lists!$L$5,$A$1:$Y$1,0))&amp;""),""),IF(IFERROR(TRIM(INDEX($A106:$Y106,MATCH(Lists!$L$6,$A$1:$Y$1,0))&amp;""),"")&lt;&gt;"",IFERROR(TRIM(INDEX($A106:$Y106,MATCH(Lists!$L$6,$A$1:$Y$1,0))&amp;""),""),"(no source)")))</f>
        <v/>
      </c>
      <c r="AK106" s="23">
        <f>IFERROR(IF(ISNUMBER(INDEX($A106:$Y106,MATCH(Lists!$L$7,$A$1:$Y$1,0))),INT(INDEX($A106:$Y106,MATCH(Lists!$L$7,$A$1:$Y$1,0))),DATE(VALUE(LEFT(IFERROR(TRIM(INDEX($A106:$Y106,MATCH(Lists!$L$7,$A$1:$Y$1,0))&amp;""),""),4)),VALUE(MID(IFERROR(TRIM(INDEX($A106:$Y106,MATCH(Lists!$L$7,$A$1:$Y$1,0))&amp;""),""),6,2)),VALUE(MID(IFERROR(TRIM(INDEX($A106:$Y106,MATCH(Lists!$L$7,$A$1:$Y$1,0))&amp;""),""),9,2)))),"")</f>
        <v/>
      </c>
      <c r="AL106" s="23">
        <f>IF(OR(AK106="",Lists!$O$2=""),"",AK106+Lists!$O$2)</f>
        <v/>
      </c>
      <c r="AM106" s="22">
        <f>IF(IFERROR(TRIM(INDEX($A106:$Y106,MATCH(Lists!$L$2,$A$1:$Y$1,0))&amp;""),"")="","",IF(AA106="","New",AA106))</f>
        <v/>
      </c>
    </row>
    <row r="107">
      <c r="Z107" s="19" t="n"/>
      <c r="AA107" s="24" t="n"/>
      <c r="AB107" s="24" t="n"/>
      <c r="AC107" s="24" t="n"/>
      <c r="AD107" s="24" t="n"/>
      <c r="AE107" s="25" t="n"/>
      <c r="AF107" s="19" t="n"/>
      <c r="AG107" s="22">
        <f>IF(IFERROR(TRIM(INDEX($A107:$Y107,MATCH(Lists!$L$2,$A$1:$Y$1,0))&amp;""),"")="","",IF(COUNTA(AB107:AD107)=0,"",COUNTIF(AB107:AD107,"Yes")))</f>
        <v/>
      </c>
      <c r="AH107" s="22">
        <f>IFERROR(TRIM(INDEX($A107:$Y107,MATCH(Lists!$L$3,$A$1:$Y$1,0))&amp;""),"")</f>
        <v/>
      </c>
      <c r="AI107" s="22">
        <f>IFERROR(TRIM(INDEX($A107:$Y107,MATCH(Lists!$L$4,$A$1:$Y$1,0))&amp;""),"")</f>
        <v/>
      </c>
      <c r="AJ107" s="22">
        <f>IF(IFERROR(TRIM(INDEX($A107:$Y107,MATCH(Lists!$L$2,$A$1:$Y$1,0))&amp;""),"")="","",IF(IFERROR(TRIM(INDEX($A107:$Y107,MATCH(Lists!$L$5,$A$1:$Y$1,0))&amp;""),"")&lt;&gt;"",IFERROR(TRIM(INDEX($A107:$Y107,MATCH(Lists!$L$5,$A$1:$Y$1,0))&amp;""),""),IF(IFERROR(TRIM(INDEX($A107:$Y107,MATCH(Lists!$L$6,$A$1:$Y$1,0))&amp;""),"")&lt;&gt;"",IFERROR(TRIM(INDEX($A107:$Y107,MATCH(Lists!$L$6,$A$1:$Y$1,0))&amp;""),""),"(no source)")))</f>
        <v/>
      </c>
      <c r="AK107" s="23">
        <f>IFERROR(IF(ISNUMBER(INDEX($A107:$Y107,MATCH(Lists!$L$7,$A$1:$Y$1,0))),INT(INDEX($A107:$Y107,MATCH(Lists!$L$7,$A$1:$Y$1,0))),DATE(VALUE(LEFT(IFERROR(TRIM(INDEX($A107:$Y107,MATCH(Lists!$L$7,$A$1:$Y$1,0))&amp;""),""),4)),VALUE(MID(IFERROR(TRIM(INDEX($A107:$Y107,MATCH(Lists!$L$7,$A$1:$Y$1,0))&amp;""),""),6,2)),VALUE(MID(IFERROR(TRIM(INDEX($A107:$Y107,MATCH(Lists!$L$7,$A$1:$Y$1,0))&amp;""),""),9,2)))),"")</f>
        <v/>
      </c>
      <c r="AL107" s="23">
        <f>IF(OR(AK107="",Lists!$O$2=""),"",AK107+Lists!$O$2)</f>
        <v/>
      </c>
      <c r="AM107" s="22">
        <f>IF(IFERROR(TRIM(INDEX($A107:$Y107,MATCH(Lists!$L$2,$A$1:$Y$1,0))&amp;""),"")="","",IF(AA107="","New",AA107))</f>
        <v/>
      </c>
    </row>
    <row r="108">
      <c r="Z108" s="19" t="n"/>
      <c r="AA108" s="24" t="n"/>
      <c r="AB108" s="24" t="n"/>
      <c r="AC108" s="24" t="n"/>
      <c r="AD108" s="24" t="n"/>
      <c r="AE108" s="25" t="n"/>
      <c r="AF108" s="19" t="n"/>
      <c r="AG108" s="22">
        <f>IF(IFERROR(TRIM(INDEX($A108:$Y108,MATCH(Lists!$L$2,$A$1:$Y$1,0))&amp;""),"")="","",IF(COUNTA(AB108:AD108)=0,"",COUNTIF(AB108:AD108,"Yes")))</f>
        <v/>
      </c>
      <c r="AH108" s="22">
        <f>IFERROR(TRIM(INDEX($A108:$Y108,MATCH(Lists!$L$3,$A$1:$Y$1,0))&amp;""),"")</f>
        <v/>
      </c>
      <c r="AI108" s="22">
        <f>IFERROR(TRIM(INDEX($A108:$Y108,MATCH(Lists!$L$4,$A$1:$Y$1,0))&amp;""),"")</f>
        <v/>
      </c>
      <c r="AJ108" s="22">
        <f>IF(IFERROR(TRIM(INDEX($A108:$Y108,MATCH(Lists!$L$2,$A$1:$Y$1,0))&amp;""),"")="","",IF(IFERROR(TRIM(INDEX($A108:$Y108,MATCH(Lists!$L$5,$A$1:$Y$1,0))&amp;""),"")&lt;&gt;"",IFERROR(TRIM(INDEX($A108:$Y108,MATCH(Lists!$L$5,$A$1:$Y$1,0))&amp;""),""),IF(IFERROR(TRIM(INDEX($A108:$Y108,MATCH(Lists!$L$6,$A$1:$Y$1,0))&amp;""),"")&lt;&gt;"",IFERROR(TRIM(INDEX($A108:$Y108,MATCH(Lists!$L$6,$A$1:$Y$1,0))&amp;""),""),"(no source)")))</f>
        <v/>
      </c>
      <c r="AK108" s="23">
        <f>IFERROR(IF(ISNUMBER(INDEX($A108:$Y108,MATCH(Lists!$L$7,$A$1:$Y$1,0))),INT(INDEX($A108:$Y108,MATCH(Lists!$L$7,$A$1:$Y$1,0))),DATE(VALUE(LEFT(IFERROR(TRIM(INDEX($A108:$Y108,MATCH(Lists!$L$7,$A$1:$Y$1,0))&amp;""),""),4)),VALUE(MID(IFERROR(TRIM(INDEX($A108:$Y108,MATCH(Lists!$L$7,$A$1:$Y$1,0))&amp;""),""),6,2)),VALUE(MID(IFERROR(TRIM(INDEX($A108:$Y108,MATCH(Lists!$L$7,$A$1:$Y$1,0))&amp;""),""),9,2)))),"")</f>
        <v/>
      </c>
      <c r="AL108" s="23">
        <f>IF(OR(AK108="",Lists!$O$2=""),"",AK108+Lists!$O$2)</f>
        <v/>
      </c>
      <c r="AM108" s="22">
        <f>IF(IFERROR(TRIM(INDEX($A108:$Y108,MATCH(Lists!$L$2,$A$1:$Y$1,0))&amp;""),"")="","",IF(AA108="","New",AA108))</f>
        <v/>
      </c>
    </row>
    <row r="109">
      <c r="Z109" s="19" t="n"/>
      <c r="AA109" s="24" t="n"/>
      <c r="AB109" s="24" t="n"/>
      <c r="AC109" s="24" t="n"/>
      <c r="AD109" s="24" t="n"/>
      <c r="AE109" s="25" t="n"/>
      <c r="AF109" s="19" t="n"/>
      <c r="AG109" s="22">
        <f>IF(IFERROR(TRIM(INDEX($A109:$Y109,MATCH(Lists!$L$2,$A$1:$Y$1,0))&amp;""),"")="","",IF(COUNTA(AB109:AD109)=0,"",COUNTIF(AB109:AD109,"Yes")))</f>
        <v/>
      </c>
      <c r="AH109" s="22">
        <f>IFERROR(TRIM(INDEX($A109:$Y109,MATCH(Lists!$L$3,$A$1:$Y$1,0))&amp;""),"")</f>
        <v/>
      </c>
      <c r="AI109" s="22">
        <f>IFERROR(TRIM(INDEX($A109:$Y109,MATCH(Lists!$L$4,$A$1:$Y$1,0))&amp;""),"")</f>
        <v/>
      </c>
      <c r="AJ109" s="22">
        <f>IF(IFERROR(TRIM(INDEX($A109:$Y109,MATCH(Lists!$L$2,$A$1:$Y$1,0))&amp;""),"")="","",IF(IFERROR(TRIM(INDEX($A109:$Y109,MATCH(Lists!$L$5,$A$1:$Y$1,0))&amp;""),"")&lt;&gt;"",IFERROR(TRIM(INDEX($A109:$Y109,MATCH(Lists!$L$5,$A$1:$Y$1,0))&amp;""),""),IF(IFERROR(TRIM(INDEX($A109:$Y109,MATCH(Lists!$L$6,$A$1:$Y$1,0))&amp;""),"")&lt;&gt;"",IFERROR(TRIM(INDEX($A109:$Y109,MATCH(Lists!$L$6,$A$1:$Y$1,0))&amp;""),""),"(no source)")))</f>
        <v/>
      </c>
      <c r="AK109" s="23">
        <f>IFERROR(IF(ISNUMBER(INDEX($A109:$Y109,MATCH(Lists!$L$7,$A$1:$Y$1,0))),INT(INDEX($A109:$Y109,MATCH(Lists!$L$7,$A$1:$Y$1,0))),DATE(VALUE(LEFT(IFERROR(TRIM(INDEX($A109:$Y109,MATCH(Lists!$L$7,$A$1:$Y$1,0))&amp;""),""),4)),VALUE(MID(IFERROR(TRIM(INDEX($A109:$Y109,MATCH(Lists!$L$7,$A$1:$Y$1,0))&amp;""),""),6,2)),VALUE(MID(IFERROR(TRIM(INDEX($A109:$Y109,MATCH(Lists!$L$7,$A$1:$Y$1,0))&amp;""),""),9,2)))),"")</f>
        <v/>
      </c>
      <c r="AL109" s="23">
        <f>IF(OR(AK109="",Lists!$O$2=""),"",AK109+Lists!$O$2)</f>
        <v/>
      </c>
      <c r="AM109" s="22">
        <f>IF(IFERROR(TRIM(INDEX($A109:$Y109,MATCH(Lists!$L$2,$A$1:$Y$1,0))&amp;""),"")="","",IF(AA109="","New",AA109))</f>
        <v/>
      </c>
    </row>
    <row r="110">
      <c r="Z110" s="19" t="n"/>
      <c r="AA110" s="24" t="n"/>
      <c r="AB110" s="24" t="n"/>
      <c r="AC110" s="24" t="n"/>
      <c r="AD110" s="24" t="n"/>
      <c r="AE110" s="25" t="n"/>
      <c r="AF110" s="19" t="n"/>
      <c r="AG110" s="22">
        <f>IF(IFERROR(TRIM(INDEX($A110:$Y110,MATCH(Lists!$L$2,$A$1:$Y$1,0))&amp;""),"")="","",IF(COUNTA(AB110:AD110)=0,"",COUNTIF(AB110:AD110,"Yes")))</f>
        <v/>
      </c>
      <c r="AH110" s="22">
        <f>IFERROR(TRIM(INDEX($A110:$Y110,MATCH(Lists!$L$3,$A$1:$Y$1,0))&amp;""),"")</f>
        <v/>
      </c>
      <c r="AI110" s="22">
        <f>IFERROR(TRIM(INDEX($A110:$Y110,MATCH(Lists!$L$4,$A$1:$Y$1,0))&amp;""),"")</f>
        <v/>
      </c>
      <c r="AJ110" s="22">
        <f>IF(IFERROR(TRIM(INDEX($A110:$Y110,MATCH(Lists!$L$2,$A$1:$Y$1,0))&amp;""),"")="","",IF(IFERROR(TRIM(INDEX($A110:$Y110,MATCH(Lists!$L$5,$A$1:$Y$1,0))&amp;""),"")&lt;&gt;"",IFERROR(TRIM(INDEX($A110:$Y110,MATCH(Lists!$L$5,$A$1:$Y$1,0))&amp;""),""),IF(IFERROR(TRIM(INDEX($A110:$Y110,MATCH(Lists!$L$6,$A$1:$Y$1,0))&amp;""),"")&lt;&gt;"",IFERROR(TRIM(INDEX($A110:$Y110,MATCH(Lists!$L$6,$A$1:$Y$1,0))&amp;""),""),"(no source)")))</f>
        <v/>
      </c>
      <c r="AK110" s="23">
        <f>IFERROR(IF(ISNUMBER(INDEX($A110:$Y110,MATCH(Lists!$L$7,$A$1:$Y$1,0))),INT(INDEX($A110:$Y110,MATCH(Lists!$L$7,$A$1:$Y$1,0))),DATE(VALUE(LEFT(IFERROR(TRIM(INDEX($A110:$Y110,MATCH(Lists!$L$7,$A$1:$Y$1,0))&amp;""),""),4)),VALUE(MID(IFERROR(TRIM(INDEX($A110:$Y110,MATCH(Lists!$L$7,$A$1:$Y$1,0))&amp;""),""),6,2)),VALUE(MID(IFERROR(TRIM(INDEX($A110:$Y110,MATCH(Lists!$L$7,$A$1:$Y$1,0))&amp;""),""),9,2)))),"")</f>
        <v/>
      </c>
      <c r="AL110" s="23">
        <f>IF(OR(AK110="",Lists!$O$2=""),"",AK110+Lists!$O$2)</f>
        <v/>
      </c>
      <c r="AM110" s="22">
        <f>IF(IFERROR(TRIM(INDEX($A110:$Y110,MATCH(Lists!$L$2,$A$1:$Y$1,0))&amp;""),"")="","",IF(AA110="","New",AA110))</f>
        <v/>
      </c>
    </row>
    <row r="111">
      <c r="Z111" s="19" t="n"/>
      <c r="AA111" s="24" t="n"/>
      <c r="AB111" s="24" t="n"/>
      <c r="AC111" s="24" t="n"/>
      <c r="AD111" s="24" t="n"/>
      <c r="AE111" s="25" t="n"/>
      <c r="AF111" s="19" t="n"/>
      <c r="AG111" s="22">
        <f>IF(IFERROR(TRIM(INDEX($A111:$Y111,MATCH(Lists!$L$2,$A$1:$Y$1,0))&amp;""),"")="","",IF(COUNTA(AB111:AD111)=0,"",COUNTIF(AB111:AD111,"Yes")))</f>
        <v/>
      </c>
      <c r="AH111" s="22">
        <f>IFERROR(TRIM(INDEX($A111:$Y111,MATCH(Lists!$L$3,$A$1:$Y$1,0))&amp;""),"")</f>
        <v/>
      </c>
      <c r="AI111" s="22">
        <f>IFERROR(TRIM(INDEX($A111:$Y111,MATCH(Lists!$L$4,$A$1:$Y$1,0))&amp;""),"")</f>
        <v/>
      </c>
      <c r="AJ111" s="22">
        <f>IF(IFERROR(TRIM(INDEX($A111:$Y111,MATCH(Lists!$L$2,$A$1:$Y$1,0))&amp;""),"")="","",IF(IFERROR(TRIM(INDEX($A111:$Y111,MATCH(Lists!$L$5,$A$1:$Y$1,0))&amp;""),"")&lt;&gt;"",IFERROR(TRIM(INDEX($A111:$Y111,MATCH(Lists!$L$5,$A$1:$Y$1,0))&amp;""),""),IF(IFERROR(TRIM(INDEX($A111:$Y111,MATCH(Lists!$L$6,$A$1:$Y$1,0))&amp;""),"")&lt;&gt;"",IFERROR(TRIM(INDEX($A111:$Y111,MATCH(Lists!$L$6,$A$1:$Y$1,0))&amp;""),""),"(no source)")))</f>
        <v/>
      </c>
      <c r="AK111" s="23">
        <f>IFERROR(IF(ISNUMBER(INDEX($A111:$Y111,MATCH(Lists!$L$7,$A$1:$Y$1,0))),INT(INDEX($A111:$Y111,MATCH(Lists!$L$7,$A$1:$Y$1,0))),DATE(VALUE(LEFT(IFERROR(TRIM(INDEX($A111:$Y111,MATCH(Lists!$L$7,$A$1:$Y$1,0))&amp;""),""),4)),VALUE(MID(IFERROR(TRIM(INDEX($A111:$Y111,MATCH(Lists!$L$7,$A$1:$Y$1,0))&amp;""),""),6,2)),VALUE(MID(IFERROR(TRIM(INDEX($A111:$Y111,MATCH(Lists!$L$7,$A$1:$Y$1,0))&amp;""),""),9,2)))),"")</f>
        <v/>
      </c>
      <c r="AL111" s="23">
        <f>IF(OR(AK111="",Lists!$O$2=""),"",AK111+Lists!$O$2)</f>
        <v/>
      </c>
      <c r="AM111" s="22">
        <f>IF(IFERROR(TRIM(INDEX($A111:$Y111,MATCH(Lists!$L$2,$A$1:$Y$1,0))&amp;""),"")="","",IF(AA111="","New",AA111))</f>
        <v/>
      </c>
    </row>
    <row r="112">
      <c r="Z112" s="19" t="n"/>
      <c r="AA112" s="24" t="n"/>
      <c r="AB112" s="24" t="n"/>
      <c r="AC112" s="24" t="n"/>
      <c r="AD112" s="24" t="n"/>
      <c r="AE112" s="25" t="n"/>
      <c r="AF112" s="19" t="n"/>
      <c r="AG112" s="22">
        <f>IF(IFERROR(TRIM(INDEX($A112:$Y112,MATCH(Lists!$L$2,$A$1:$Y$1,0))&amp;""),"")="","",IF(COUNTA(AB112:AD112)=0,"",COUNTIF(AB112:AD112,"Yes")))</f>
        <v/>
      </c>
      <c r="AH112" s="22">
        <f>IFERROR(TRIM(INDEX($A112:$Y112,MATCH(Lists!$L$3,$A$1:$Y$1,0))&amp;""),"")</f>
        <v/>
      </c>
      <c r="AI112" s="22">
        <f>IFERROR(TRIM(INDEX($A112:$Y112,MATCH(Lists!$L$4,$A$1:$Y$1,0))&amp;""),"")</f>
        <v/>
      </c>
      <c r="AJ112" s="22">
        <f>IF(IFERROR(TRIM(INDEX($A112:$Y112,MATCH(Lists!$L$2,$A$1:$Y$1,0))&amp;""),"")="","",IF(IFERROR(TRIM(INDEX($A112:$Y112,MATCH(Lists!$L$5,$A$1:$Y$1,0))&amp;""),"")&lt;&gt;"",IFERROR(TRIM(INDEX($A112:$Y112,MATCH(Lists!$L$5,$A$1:$Y$1,0))&amp;""),""),IF(IFERROR(TRIM(INDEX($A112:$Y112,MATCH(Lists!$L$6,$A$1:$Y$1,0))&amp;""),"")&lt;&gt;"",IFERROR(TRIM(INDEX($A112:$Y112,MATCH(Lists!$L$6,$A$1:$Y$1,0))&amp;""),""),"(no source)")))</f>
        <v/>
      </c>
      <c r="AK112" s="23">
        <f>IFERROR(IF(ISNUMBER(INDEX($A112:$Y112,MATCH(Lists!$L$7,$A$1:$Y$1,0))),INT(INDEX($A112:$Y112,MATCH(Lists!$L$7,$A$1:$Y$1,0))),DATE(VALUE(LEFT(IFERROR(TRIM(INDEX($A112:$Y112,MATCH(Lists!$L$7,$A$1:$Y$1,0))&amp;""),""),4)),VALUE(MID(IFERROR(TRIM(INDEX($A112:$Y112,MATCH(Lists!$L$7,$A$1:$Y$1,0))&amp;""),""),6,2)),VALUE(MID(IFERROR(TRIM(INDEX($A112:$Y112,MATCH(Lists!$L$7,$A$1:$Y$1,0))&amp;""),""),9,2)))),"")</f>
        <v/>
      </c>
      <c r="AL112" s="23">
        <f>IF(OR(AK112="",Lists!$O$2=""),"",AK112+Lists!$O$2)</f>
        <v/>
      </c>
      <c r="AM112" s="22">
        <f>IF(IFERROR(TRIM(INDEX($A112:$Y112,MATCH(Lists!$L$2,$A$1:$Y$1,0))&amp;""),"")="","",IF(AA112="","New",AA112))</f>
        <v/>
      </c>
    </row>
    <row r="113">
      <c r="Z113" s="19" t="n"/>
      <c r="AA113" s="24" t="n"/>
      <c r="AB113" s="24" t="n"/>
      <c r="AC113" s="24" t="n"/>
      <c r="AD113" s="24" t="n"/>
      <c r="AE113" s="25" t="n"/>
      <c r="AF113" s="19" t="n"/>
      <c r="AG113" s="22">
        <f>IF(IFERROR(TRIM(INDEX($A113:$Y113,MATCH(Lists!$L$2,$A$1:$Y$1,0))&amp;""),"")="","",IF(COUNTA(AB113:AD113)=0,"",COUNTIF(AB113:AD113,"Yes")))</f>
        <v/>
      </c>
      <c r="AH113" s="22">
        <f>IFERROR(TRIM(INDEX($A113:$Y113,MATCH(Lists!$L$3,$A$1:$Y$1,0))&amp;""),"")</f>
        <v/>
      </c>
      <c r="AI113" s="22">
        <f>IFERROR(TRIM(INDEX($A113:$Y113,MATCH(Lists!$L$4,$A$1:$Y$1,0))&amp;""),"")</f>
        <v/>
      </c>
      <c r="AJ113" s="22">
        <f>IF(IFERROR(TRIM(INDEX($A113:$Y113,MATCH(Lists!$L$2,$A$1:$Y$1,0))&amp;""),"")="","",IF(IFERROR(TRIM(INDEX($A113:$Y113,MATCH(Lists!$L$5,$A$1:$Y$1,0))&amp;""),"")&lt;&gt;"",IFERROR(TRIM(INDEX($A113:$Y113,MATCH(Lists!$L$5,$A$1:$Y$1,0))&amp;""),""),IF(IFERROR(TRIM(INDEX($A113:$Y113,MATCH(Lists!$L$6,$A$1:$Y$1,0))&amp;""),"")&lt;&gt;"",IFERROR(TRIM(INDEX($A113:$Y113,MATCH(Lists!$L$6,$A$1:$Y$1,0))&amp;""),""),"(no source)")))</f>
        <v/>
      </c>
      <c r="AK113" s="23">
        <f>IFERROR(IF(ISNUMBER(INDEX($A113:$Y113,MATCH(Lists!$L$7,$A$1:$Y$1,0))),INT(INDEX($A113:$Y113,MATCH(Lists!$L$7,$A$1:$Y$1,0))),DATE(VALUE(LEFT(IFERROR(TRIM(INDEX($A113:$Y113,MATCH(Lists!$L$7,$A$1:$Y$1,0))&amp;""),""),4)),VALUE(MID(IFERROR(TRIM(INDEX($A113:$Y113,MATCH(Lists!$L$7,$A$1:$Y$1,0))&amp;""),""),6,2)),VALUE(MID(IFERROR(TRIM(INDEX($A113:$Y113,MATCH(Lists!$L$7,$A$1:$Y$1,0))&amp;""),""),9,2)))),"")</f>
        <v/>
      </c>
      <c r="AL113" s="23">
        <f>IF(OR(AK113="",Lists!$O$2=""),"",AK113+Lists!$O$2)</f>
        <v/>
      </c>
      <c r="AM113" s="22">
        <f>IF(IFERROR(TRIM(INDEX($A113:$Y113,MATCH(Lists!$L$2,$A$1:$Y$1,0))&amp;""),"")="","",IF(AA113="","New",AA113))</f>
        <v/>
      </c>
    </row>
    <row r="114">
      <c r="Z114" s="19" t="n"/>
      <c r="AA114" s="24" t="n"/>
      <c r="AB114" s="24" t="n"/>
      <c r="AC114" s="24" t="n"/>
      <c r="AD114" s="24" t="n"/>
      <c r="AE114" s="25" t="n"/>
      <c r="AF114" s="19" t="n"/>
      <c r="AG114" s="22">
        <f>IF(IFERROR(TRIM(INDEX($A114:$Y114,MATCH(Lists!$L$2,$A$1:$Y$1,0))&amp;""),"")="","",IF(COUNTA(AB114:AD114)=0,"",COUNTIF(AB114:AD114,"Yes")))</f>
        <v/>
      </c>
      <c r="AH114" s="22">
        <f>IFERROR(TRIM(INDEX($A114:$Y114,MATCH(Lists!$L$3,$A$1:$Y$1,0))&amp;""),"")</f>
        <v/>
      </c>
      <c r="AI114" s="22">
        <f>IFERROR(TRIM(INDEX($A114:$Y114,MATCH(Lists!$L$4,$A$1:$Y$1,0))&amp;""),"")</f>
        <v/>
      </c>
      <c r="AJ114" s="22">
        <f>IF(IFERROR(TRIM(INDEX($A114:$Y114,MATCH(Lists!$L$2,$A$1:$Y$1,0))&amp;""),"")="","",IF(IFERROR(TRIM(INDEX($A114:$Y114,MATCH(Lists!$L$5,$A$1:$Y$1,0))&amp;""),"")&lt;&gt;"",IFERROR(TRIM(INDEX($A114:$Y114,MATCH(Lists!$L$5,$A$1:$Y$1,0))&amp;""),""),IF(IFERROR(TRIM(INDEX($A114:$Y114,MATCH(Lists!$L$6,$A$1:$Y$1,0))&amp;""),"")&lt;&gt;"",IFERROR(TRIM(INDEX($A114:$Y114,MATCH(Lists!$L$6,$A$1:$Y$1,0))&amp;""),""),"(no source)")))</f>
        <v/>
      </c>
      <c r="AK114" s="23">
        <f>IFERROR(IF(ISNUMBER(INDEX($A114:$Y114,MATCH(Lists!$L$7,$A$1:$Y$1,0))),INT(INDEX($A114:$Y114,MATCH(Lists!$L$7,$A$1:$Y$1,0))),DATE(VALUE(LEFT(IFERROR(TRIM(INDEX($A114:$Y114,MATCH(Lists!$L$7,$A$1:$Y$1,0))&amp;""),""),4)),VALUE(MID(IFERROR(TRIM(INDEX($A114:$Y114,MATCH(Lists!$L$7,$A$1:$Y$1,0))&amp;""),""),6,2)),VALUE(MID(IFERROR(TRIM(INDEX($A114:$Y114,MATCH(Lists!$L$7,$A$1:$Y$1,0))&amp;""),""),9,2)))),"")</f>
        <v/>
      </c>
      <c r="AL114" s="23">
        <f>IF(OR(AK114="",Lists!$O$2=""),"",AK114+Lists!$O$2)</f>
        <v/>
      </c>
      <c r="AM114" s="22">
        <f>IF(IFERROR(TRIM(INDEX($A114:$Y114,MATCH(Lists!$L$2,$A$1:$Y$1,0))&amp;""),"")="","",IF(AA114="","New",AA114))</f>
        <v/>
      </c>
    </row>
    <row r="115">
      <c r="Z115" s="19" t="n"/>
      <c r="AA115" s="24" t="n"/>
      <c r="AB115" s="24" t="n"/>
      <c r="AC115" s="24" t="n"/>
      <c r="AD115" s="24" t="n"/>
      <c r="AE115" s="25" t="n"/>
      <c r="AF115" s="19" t="n"/>
      <c r="AG115" s="22">
        <f>IF(IFERROR(TRIM(INDEX($A115:$Y115,MATCH(Lists!$L$2,$A$1:$Y$1,0))&amp;""),"")="","",IF(COUNTA(AB115:AD115)=0,"",COUNTIF(AB115:AD115,"Yes")))</f>
        <v/>
      </c>
      <c r="AH115" s="22">
        <f>IFERROR(TRIM(INDEX($A115:$Y115,MATCH(Lists!$L$3,$A$1:$Y$1,0))&amp;""),"")</f>
        <v/>
      </c>
      <c r="AI115" s="22">
        <f>IFERROR(TRIM(INDEX($A115:$Y115,MATCH(Lists!$L$4,$A$1:$Y$1,0))&amp;""),"")</f>
        <v/>
      </c>
      <c r="AJ115" s="22">
        <f>IF(IFERROR(TRIM(INDEX($A115:$Y115,MATCH(Lists!$L$2,$A$1:$Y$1,0))&amp;""),"")="","",IF(IFERROR(TRIM(INDEX($A115:$Y115,MATCH(Lists!$L$5,$A$1:$Y$1,0))&amp;""),"")&lt;&gt;"",IFERROR(TRIM(INDEX($A115:$Y115,MATCH(Lists!$L$5,$A$1:$Y$1,0))&amp;""),""),IF(IFERROR(TRIM(INDEX($A115:$Y115,MATCH(Lists!$L$6,$A$1:$Y$1,0))&amp;""),"")&lt;&gt;"",IFERROR(TRIM(INDEX($A115:$Y115,MATCH(Lists!$L$6,$A$1:$Y$1,0))&amp;""),""),"(no source)")))</f>
        <v/>
      </c>
      <c r="AK115" s="23">
        <f>IFERROR(IF(ISNUMBER(INDEX($A115:$Y115,MATCH(Lists!$L$7,$A$1:$Y$1,0))),INT(INDEX($A115:$Y115,MATCH(Lists!$L$7,$A$1:$Y$1,0))),DATE(VALUE(LEFT(IFERROR(TRIM(INDEX($A115:$Y115,MATCH(Lists!$L$7,$A$1:$Y$1,0))&amp;""),""),4)),VALUE(MID(IFERROR(TRIM(INDEX($A115:$Y115,MATCH(Lists!$L$7,$A$1:$Y$1,0))&amp;""),""),6,2)),VALUE(MID(IFERROR(TRIM(INDEX($A115:$Y115,MATCH(Lists!$L$7,$A$1:$Y$1,0))&amp;""),""),9,2)))),"")</f>
        <v/>
      </c>
      <c r="AL115" s="23">
        <f>IF(OR(AK115="",Lists!$O$2=""),"",AK115+Lists!$O$2)</f>
        <v/>
      </c>
      <c r="AM115" s="22">
        <f>IF(IFERROR(TRIM(INDEX($A115:$Y115,MATCH(Lists!$L$2,$A$1:$Y$1,0))&amp;""),"")="","",IF(AA115="","New",AA115))</f>
        <v/>
      </c>
    </row>
    <row r="116">
      <c r="Z116" s="19" t="n"/>
      <c r="AA116" s="24" t="n"/>
      <c r="AB116" s="24" t="n"/>
      <c r="AC116" s="24" t="n"/>
      <c r="AD116" s="24" t="n"/>
      <c r="AE116" s="25" t="n"/>
      <c r="AF116" s="19" t="n"/>
      <c r="AG116" s="22">
        <f>IF(IFERROR(TRIM(INDEX($A116:$Y116,MATCH(Lists!$L$2,$A$1:$Y$1,0))&amp;""),"")="","",IF(COUNTA(AB116:AD116)=0,"",COUNTIF(AB116:AD116,"Yes")))</f>
        <v/>
      </c>
      <c r="AH116" s="22">
        <f>IFERROR(TRIM(INDEX($A116:$Y116,MATCH(Lists!$L$3,$A$1:$Y$1,0))&amp;""),"")</f>
        <v/>
      </c>
      <c r="AI116" s="22">
        <f>IFERROR(TRIM(INDEX($A116:$Y116,MATCH(Lists!$L$4,$A$1:$Y$1,0))&amp;""),"")</f>
        <v/>
      </c>
      <c r="AJ116" s="22">
        <f>IF(IFERROR(TRIM(INDEX($A116:$Y116,MATCH(Lists!$L$2,$A$1:$Y$1,0))&amp;""),"")="","",IF(IFERROR(TRIM(INDEX($A116:$Y116,MATCH(Lists!$L$5,$A$1:$Y$1,0))&amp;""),"")&lt;&gt;"",IFERROR(TRIM(INDEX($A116:$Y116,MATCH(Lists!$L$5,$A$1:$Y$1,0))&amp;""),""),IF(IFERROR(TRIM(INDEX($A116:$Y116,MATCH(Lists!$L$6,$A$1:$Y$1,0))&amp;""),"")&lt;&gt;"",IFERROR(TRIM(INDEX($A116:$Y116,MATCH(Lists!$L$6,$A$1:$Y$1,0))&amp;""),""),"(no source)")))</f>
        <v/>
      </c>
      <c r="AK116" s="23">
        <f>IFERROR(IF(ISNUMBER(INDEX($A116:$Y116,MATCH(Lists!$L$7,$A$1:$Y$1,0))),INT(INDEX($A116:$Y116,MATCH(Lists!$L$7,$A$1:$Y$1,0))),DATE(VALUE(LEFT(IFERROR(TRIM(INDEX($A116:$Y116,MATCH(Lists!$L$7,$A$1:$Y$1,0))&amp;""),""),4)),VALUE(MID(IFERROR(TRIM(INDEX($A116:$Y116,MATCH(Lists!$L$7,$A$1:$Y$1,0))&amp;""),""),6,2)),VALUE(MID(IFERROR(TRIM(INDEX($A116:$Y116,MATCH(Lists!$L$7,$A$1:$Y$1,0))&amp;""),""),9,2)))),"")</f>
        <v/>
      </c>
      <c r="AL116" s="23">
        <f>IF(OR(AK116="",Lists!$O$2=""),"",AK116+Lists!$O$2)</f>
        <v/>
      </c>
      <c r="AM116" s="22">
        <f>IF(IFERROR(TRIM(INDEX($A116:$Y116,MATCH(Lists!$L$2,$A$1:$Y$1,0))&amp;""),"")="","",IF(AA116="","New",AA116))</f>
        <v/>
      </c>
    </row>
    <row r="117">
      <c r="Z117" s="19" t="n"/>
      <c r="AA117" s="24" t="n"/>
      <c r="AB117" s="24" t="n"/>
      <c r="AC117" s="24" t="n"/>
      <c r="AD117" s="24" t="n"/>
      <c r="AE117" s="25" t="n"/>
      <c r="AF117" s="19" t="n"/>
      <c r="AG117" s="22">
        <f>IF(IFERROR(TRIM(INDEX($A117:$Y117,MATCH(Lists!$L$2,$A$1:$Y$1,0))&amp;""),"")="","",IF(COUNTA(AB117:AD117)=0,"",COUNTIF(AB117:AD117,"Yes")))</f>
        <v/>
      </c>
      <c r="AH117" s="22">
        <f>IFERROR(TRIM(INDEX($A117:$Y117,MATCH(Lists!$L$3,$A$1:$Y$1,0))&amp;""),"")</f>
        <v/>
      </c>
      <c r="AI117" s="22">
        <f>IFERROR(TRIM(INDEX($A117:$Y117,MATCH(Lists!$L$4,$A$1:$Y$1,0))&amp;""),"")</f>
        <v/>
      </c>
      <c r="AJ117" s="22">
        <f>IF(IFERROR(TRIM(INDEX($A117:$Y117,MATCH(Lists!$L$2,$A$1:$Y$1,0))&amp;""),"")="","",IF(IFERROR(TRIM(INDEX($A117:$Y117,MATCH(Lists!$L$5,$A$1:$Y$1,0))&amp;""),"")&lt;&gt;"",IFERROR(TRIM(INDEX($A117:$Y117,MATCH(Lists!$L$5,$A$1:$Y$1,0))&amp;""),""),IF(IFERROR(TRIM(INDEX($A117:$Y117,MATCH(Lists!$L$6,$A$1:$Y$1,0))&amp;""),"")&lt;&gt;"",IFERROR(TRIM(INDEX($A117:$Y117,MATCH(Lists!$L$6,$A$1:$Y$1,0))&amp;""),""),"(no source)")))</f>
        <v/>
      </c>
      <c r="AK117" s="23">
        <f>IFERROR(IF(ISNUMBER(INDEX($A117:$Y117,MATCH(Lists!$L$7,$A$1:$Y$1,0))),INT(INDEX($A117:$Y117,MATCH(Lists!$L$7,$A$1:$Y$1,0))),DATE(VALUE(LEFT(IFERROR(TRIM(INDEX($A117:$Y117,MATCH(Lists!$L$7,$A$1:$Y$1,0))&amp;""),""),4)),VALUE(MID(IFERROR(TRIM(INDEX($A117:$Y117,MATCH(Lists!$L$7,$A$1:$Y$1,0))&amp;""),""),6,2)),VALUE(MID(IFERROR(TRIM(INDEX($A117:$Y117,MATCH(Lists!$L$7,$A$1:$Y$1,0))&amp;""),""),9,2)))),"")</f>
        <v/>
      </c>
      <c r="AL117" s="23">
        <f>IF(OR(AK117="",Lists!$O$2=""),"",AK117+Lists!$O$2)</f>
        <v/>
      </c>
      <c r="AM117" s="22">
        <f>IF(IFERROR(TRIM(INDEX($A117:$Y117,MATCH(Lists!$L$2,$A$1:$Y$1,0))&amp;""),"")="","",IF(AA117="","New",AA117))</f>
        <v/>
      </c>
    </row>
    <row r="118">
      <c r="Z118" s="19" t="n"/>
      <c r="AA118" s="24" t="n"/>
      <c r="AB118" s="24" t="n"/>
      <c r="AC118" s="24" t="n"/>
      <c r="AD118" s="24" t="n"/>
      <c r="AE118" s="25" t="n"/>
      <c r="AF118" s="19" t="n"/>
      <c r="AG118" s="22">
        <f>IF(IFERROR(TRIM(INDEX($A118:$Y118,MATCH(Lists!$L$2,$A$1:$Y$1,0))&amp;""),"")="","",IF(COUNTA(AB118:AD118)=0,"",COUNTIF(AB118:AD118,"Yes")))</f>
        <v/>
      </c>
      <c r="AH118" s="22">
        <f>IFERROR(TRIM(INDEX($A118:$Y118,MATCH(Lists!$L$3,$A$1:$Y$1,0))&amp;""),"")</f>
        <v/>
      </c>
      <c r="AI118" s="22">
        <f>IFERROR(TRIM(INDEX($A118:$Y118,MATCH(Lists!$L$4,$A$1:$Y$1,0))&amp;""),"")</f>
        <v/>
      </c>
      <c r="AJ118" s="22">
        <f>IF(IFERROR(TRIM(INDEX($A118:$Y118,MATCH(Lists!$L$2,$A$1:$Y$1,0))&amp;""),"")="","",IF(IFERROR(TRIM(INDEX($A118:$Y118,MATCH(Lists!$L$5,$A$1:$Y$1,0))&amp;""),"")&lt;&gt;"",IFERROR(TRIM(INDEX($A118:$Y118,MATCH(Lists!$L$5,$A$1:$Y$1,0))&amp;""),""),IF(IFERROR(TRIM(INDEX($A118:$Y118,MATCH(Lists!$L$6,$A$1:$Y$1,0))&amp;""),"")&lt;&gt;"",IFERROR(TRIM(INDEX($A118:$Y118,MATCH(Lists!$L$6,$A$1:$Y$1,0))&amp;""),""),"(no source)")))</f>
        <v/>
      </c>
      <c r="AK118" s="23">
        <f>IFERROR(IF(ISNUMBER(INDEX($A118:$Y118,MATCH(Lists!$L$7,$A$1:$Y$1,0))),INT(INDEX($A118:$Y118,MATCH(Lists!$L$7,$A$1:$Y$1,0))),DATE(VALUE(LEFT(IFERROR(TRIM(INDEX($A118:$Y118,MATCH(Lists!$L$7,$A$1:$Y$1,0))&amp;""),""),4)),VALUE(MID(IFERROR(TRIM(INDEX($A118:$Y118,MATCH(Lists!$L$7,$A$1:$Y$1,0))&amp;""),""),6,2)),VALUE(MID(IFERROR(TRIM(INDEX($A118:$Y118,MATCH(Lists!$L$7,$A$1:$Y$1,0))&amp;""),""),9,2)))),"")</f>
        <v/>
      </c>
      <c r="AL118" s="23">
        <f>IF(OR(AK118="",Lists!$O$2=""),"",AK118+Lists!$O$2)</f>
        <v/>
      </c>
      <c r="AM118" s="22">
        <f>IF(IFERROR(TRIM(INDEX($A118:$Y118,MATCH(Lists!$L$2,$A$1:$Y$1,0))&amp;""),"")="","",IF(AA118="","New",AA118))</f>
        <v/>
      </c>
    </row>
    <row r="119">
      <c r="Z119" s="19" t="n"/>
      <c r="AA119" s="24" t="n"/>
      <c r="AB119" s="24" t="n"/>
      <c r="AC119" s="24" t="n"/>
      <c r="AD119" s="24" t="n"/>
      <c r="AE119" s="25" t="n"/>
      <c r="AF119" s="19" t="n"/>
      <c r="AG119" s="22">
        <f>IF(IFERROR(TRIM(INDEX($A119:$Y119,MATCH(Lists!$L$2,$A$1:$Y$1,0))&amp;""),"")="","",IF(COUNTA(AB119:AD119)=0,"",COUNTIF(AB119:AD119,"Yes")))</f>
        <v/>
      </c>
      <c r="AH119" s="22">
        <f>IFERROR(TRIM(INDEX($A119:$Y119,MATCH(Lists!$L$3,$A$1:$Y$1,0))&amp;""),"")</f>
        <v/>
      </c>
      <c r="AI119" s="22">
        <f>IFERROR(TRIM(INDEX($A119:$Y119,MATCH(Lists!$L$4,$A$1:$Y$1,0))&amp;""),"")</f>
        <v/>
      </c>
      <c r="AJ119" s="22">
        <f>IF(IFERROR(TRIM(INDEX($A119:$Y119,MATCH(Lists!$L$2,$A$1:$Y$1,0))&amp;""),"")="","",IF(IFERROR(TRIM(INDEX($A119:$Y119,MATCH(Lists!$L$5,$A$1:$Y$1,0))&amp;""),"")&lt;&gt;"",IFERROR(TRIM(INDEX($A119:$Y119,MATCH(Lists!$L$5,$A$1:$Y$1,0))&amp;""),""),IF(IFERROR(TRIM(INDEX($A119:$Y119,MATCH(Lists!$L$6,$A$1:$Y$1,0))&amp;""),"")&lt;&gt;"",IFERROR(TRIM(INDEX($A119:$Y119,MATCH(Lists!$L$6,$A$1:$Y$1,0))&amp;""),""),"(no source)")))</f>
        <v/>
      </c>
      <c r="AK119" s="23">
        <f>IFERROR(IF(ISNUMBER(INDEX($A119:$Y119,MATCH(Lists!$L$7,$A$1:$Y$1,0))),INT(INDEX($A119:$Y119,MATCH(Lists!$L$7,$A$1:$Y$1,0))),DATE(VALUE(LEFT(IFERROR(TRIM(INDEX($A119:$Y119,MATCH(Lists!$L$7,$A$1:$Y$1,0))&amp;""),""),4)),VALUE(MID(IFERROR(TRIM(INDEX($A119:$Y119,MATCH(Lists!$L$7,$A$1:$Y$1,0))&amp;""),""),6,2)),VALUE(MID(IFERROR(TRIM(INDEX($A119:$Y119,MATCH(Lists!$L$7,$A$1:$Y$1,0))&amp;""),""),9,2)))),"")</f>
        <v/>
      </c>
      <c r="AL119" s="23">
        <f>IF(OR(AK119="",Lists!$O$2=""),"",AK119+Lists!$O$2)</f>
        <v/>
      </c>
      <c r="AM119" s="22">
        <f>IF(IFERROR(TRIM(INDEX($A119:$Y119,MATCH(Lists!$L$2,$A$1:$Y$1,0))&amp;""),"")="","",IF(AA119="","New",AA119))</f>
        <v/>
      </c>
    </row>
    <row r="120">
      <c r="Z120" s="19" t="n"/>
      <c r="AA120" s="24" t="n"/>
      <c r="AB120" s="24" t="n"/>
      <c r="AC120" s="24" t="n"/>
      <c r="AD120" s="24" t="n"/>
      <c r="AE120" s="25" t="n"/>
      <c r="AF120" s="19" t="n"/>
      <c r="AG120" s="22">
        <f>IF(IFERROR(TRIM(INDEX($A120:$Y120,MATCH(Lists!$L$2,$A$1:$Y$1,0))&amp;""),"")="","",IF(COUNTA(AB120:AD120)=0,"",COUNTIF(AB120:AD120,"Yes")))</f>
        <v/>
      </c>
      <c r="AH120" s="22">
        <f>IFERROR(TRIM(INDEX($A120:$Y120,MATCH(Lists!$L$3,$A$1:$Y$1,0))&amp;""),"")</f>
        <v/>
      </c>
      <c r="AI120" s="22">
        <f>IFERROR(TRIM(INDEX($A120:$Y120,MATCH(Lists!$L$4,$A$1:$Y$1,0))&amp;""),"")</f>
        <v/>
      </c>
      <c r="AJ120" s="22">
        <f>IF(IFERROR(TRIM(INDEX($A120:$Y120,MATCH(Lists!$L$2,$A$1:$Y$1,0))&amp;""),"")="","",IF(IFERROR(TRIM(INDEX($A120:$Y120,MATCH(Lists!$L$5,$A$1:$Y$1,0))&amp;""),"")&lt;&gt;"",IFERROR(TRIM(INDEX($A120:$Y120,MATCH(Lists!$L$5,$A$1:$Y$1,0))&amp;""),""),IF(IFERROR(TRIM(INDEX($A120:$Y120,MATCH(Lists!$L$6,$A$1:$Y$1,0))&amp;""),"")&lt;&gt;"",IFERROR(TRIM(INDEX($A120:$Y120,MATCH(Lists!$L$6,$A$1:$Y$1,0))&amp;""),""),"(no source)")))</f>
        <v/>
      </c>
      <c r="AK120" s="23">
        <f>IFERROR(IF(ISNUMBER(INDEX($A120:$Y120,MATCH(Lists!$L$7,$A$1:$Y$1,0))),INT(INDEX($A120:$Y120,MATCH(Lists!$L$7,$A$1:$Y$1,0))),DATE(VALUE(LEFT(IFERROR(TRIM(INDEX($A120:$Y120,MATCH(Lists!$L$7,$A$1:$Y$1,0))&amp;""),""),4)),VALUE(MID(IFERROR(TRIM(INDEX($A120:$Y120,MATCH(Lists!$L$7,$A$1:$Y$1,0))&amp;""),""),6,2)),VALUE(MID(IFERROR(TRIM(INDEX($A120:$Y120,MATCH(Lists!$L$7,$A$1:$Y$1,0))&amp;""),""),9,2)))),"")</f>
        <v/>
      </c>
      <c r="AL120" s="23">
        <f>IF(OR(AK120="",Lists!$O$2=""),"",AK120+Lists!$O$2)</f>
        <v/>
      </c>
      <c r="AM120" s="22">
        <f>IF(IFERROR(TRIM(INDEX($A120:$Y120,MATCH(Lists!$L$2,$A$1:$Y$1,0))&amp;""),"")="","",IF(AA120="","New",AA120))</f>
        <v/>
      </c>
    </row>
    <row r="121">
      <c r="Z121" s="19" t="n"/>
      <c r="AA121" s="24" t="n"/>
      <c r="AB121" s="24" t="n"/>
      <c r="AC121" s="24" t="n"/>
      <c r="AD121" s="24" t="n"/>
      <c r="AE121" s="25" t="n"/>
      <c r="AF121" s="19" t="n"/>
      <c r="AG121" s="22">
        <f>IF(IFERROR(TRIM(INDEX($A121:$Y121,MATCH(Lists!$L$2,$A$1:$Y$1,0))&amp;""),"")="","",IF(COUNTA(AB121:AD121)=0,"",COUNTIF(AB121:AD121,"Yes")))</f>
        <v/>
      </c>
      <c r="AH121" s="22">
        <f>IFERROR(TRIM(INDEX($A121:$Y121,MATCH(Lists!$L$3,$A$1:$Y$1,0))&amp;""),"")</f>
        <v/>
      </c>
      <c r="AI121" s="22">
        <f>IFERROR(TRIM(INDEX($A121:$Y121,MATCH(Lists!$L$4,$A$1:$Y$1,0))&amp;""),"")</f>
        <v/>
      </c>
      <c r="AJ121" s="22">
        <f>IF(IFERROR(TRIM(INDEX($A121:$Y121,MATCH(Lists!$L$2,$A$1:$Y$1,0))&amp;""),"")="","",IF(IFERROR(TRIM(INDEX($A121:$Y121,MATCH(Lists!$L$5,$A$1:$Y$1,0))&amp;""),"")&lt;&gt;"",IFERROR(TRIM(INDEX($A121:$Y121,MATCH(Lists!$L$5,$A$1:$Y$1,0))&amp;""),""),IF(IFERROR(TRIM(INDEX($A121:$Y121,MATCH(Lists!$L$6,$A$1:$Y$1,0))&amp;""),"")&lt;&gt;"",IFERROR(TRIM(INDEX($A121:$Y121,MATCH(Lists!$L$6,$A$1:$Y$1,0))&amp;""),""),"(no source)")))</f>
        <v/>
      </c>
      <c r="AK121" s="23">
        <f>IFERROR(IF(ISNUMBER(INDEX($A121:$Y121,MATCH(Lists!$L$7,$A$1:$Y$1,0))),INT(INDEX($A121:$Y121,MATCH(Lists!$L$7,$A$1:$Y$1,0))),DATE(VALUE(LEFT(IFERROR(TRIM(INDEX($A121:$Y121,MATCH(Lists!$L$7,$A$1:$Y$1,0))&amp;""),""),4)),VALUE(MID(IFERROR(TRIM(INDEX($A121:$Y121,MATCH(Lists!$L$7,$A$1:$Y$1,0))&amp;""),""),6,2)),VALUE(MID(IFERROR(TRIM(INDEX($A121:$Y121,MATCH(Lists!$L$7,$A$1:$Y$1,0))&amp;""),""),9,2)))),"")</f>
        <v/>
      </c>
      <c r="AL121" s="23">
        <f>IF(OR(AK121="",Lists!$O$2=""),"",AK121+Lists!$O$2)</f>
        <v/>
      </c>
      <c r="AM121" s="22">
        <f>IF(IFERROR(TRIM(INDEX($A121:$Y121,MATCH(Lists!$L$2,$A$1:$Y$1,0))&amp;""),"")="","",IF(AA121="","New",AA121))</f>
        <v/>
      </c>
    </row>
    <row r="122">
      <c r="Z122" s="19" t="n"/>
      <c r="AA122" s="24" t="n"/>
      <c r="AB122" s="24" t="n"/>
      <c r="AC122" s="24" t="n"/>
      <c r="AD122" s="24" t="n"/>
      <c r="AE122" s="25" t="n"/>
      <c r="AF122" s="19" t="n"/>
      <c r="AG122" s="22">
        <f>IF(IFERROR(TRIM(INDEX($A122:$Y122,MATCH(Lists!$L$2,$A$1:$Y$1,0))&amp;""),"")="","",IF(COUNTA(AB122:AD122)=0,"",COUNTIF(AB122:AD122,"Yes")))</f>
        <v/>
      </c>
      <c r="AH122" s="22">
        <f>IFERROR(TRIM(INDEX($A122:$Y122,MATCH(Lists!$L$3,$A$1:$Y$1,0))&amp;""),"")</f>
        <v/>
      </c>
      <c r="AI122" s="22">
        <f>IFERROR(TRIM(INDEX($A122:$Y122,MATCH(Lists!$L$4,$A$1:$Y$1,0))&amp;""),"")</f>
        <v/>
      </c>
      <c r="AJ122" s="22">
        <f>IF(IFERROR(TRIM(INDEX($A122:$Y122,MATCH(Lists!$L$2,$A$1:$Y$1,0))&amp;""),"")="","",IF(IFERROR(TRIM(INDEX($A122:$Y122,MATCH(Lists!$L$5,$A$1:$Y$1,0))&amp;""),"")&lt;&gt;"",IFERROR(TRIM(INDEX($A122:$Y122,MATCH(Lists!$L$5,$A$1:$Y$1,0))&amp;""),""),IF(IFERROR(TRIM(INDEX($A122:$Y122,MATCH(Lists!$L$6,$A$1:$Y$1,0))&amp;""),"")&lt;&gt;"",IFERROR(TRIM(INDEX($A122:$Y122,MATCH(Lists!$L$6,$A$1:$Y$1,0))&amp;""),""),"(no source)")))</f>
        <v/>
      </c>
      <c r="AK122" s="23">
        <f>IFERROR(IF(ISNUMBER(INDEX($A122:$Y122,MATCH(Lists!$L$7,$A$1:$Y$1,0))),INT(INDEX($A122:$Y122,MATCH(Lists!$L$7,$A$1:$Y$1,0))),DATE(VALUE(LEFT(IFERROR(TRIM(INDEX($A122:$Y122,MATCH(Lists!$L$7,$A$1:$Y$1,0))&amp;""),""),4)),VALUE(MID(IFERROR(TRIM(INDEX($A122:$Y122,MATCH(Lists!$L$7,$A$1:$Y$1,0))&amp;""),""),6,2)),VALUE(MID(IFERROR(TRIM(INDEX($A122:$Y122,MATCH(Lists!$L$7,$A$1:$Y$1,0))&amp;""),""),9,2)))),"")</f>
        <v/>
      </c>
      <c r="AL122" s="23">
        <f>IF(OR(AK122="",Lists!$O$2=""),"",AK122+Lists!$O$2)</f>
        <v/>
      </c>
      <c r="AM122" s="22">
        <f>IF(IFERROR(TRIM(INDEX($A122:$Y122,MATCH(Lists!$L$2,$A$1:$Y$1,0))&amp;""),"")="","",IF(AA122="","New",AA122))</f>
        <v/>
      </c>
    </row>
    <row r="123">
      <c r="Z123" s="19" t="n"/>
      <c r="AA123" s="24" t="n"/>
      <c r="AB123" s="24" t="n"/>
      <c r="AC123" s="24" t="n"/>
      <c r="AD123" s="24" t="n"/>
      <c r="AE123" s="25" t="n"/>
      <c r="AF123" s="19" t="n"/>
      <c r="AG123" s="22">
        <f>IF(IFERROR(TRIM(INDEX($A123:$Y123,MATCH(Lists!$L$2,$A$1:$Y$1,0))&amp;""),"")="","",IF(COUNTA(AB123:AD123)=0,"",COUNTIF(AB123:AD123,"Yes")))</f>
        <v/>
      </c>
      <c r="AH123" s="22">
        <f>IFERROR(TRIM(INDEX($A123:$Y123,MATCH(Lists!$L$3,$A$1:$Y$1,0))&amp;""),"")</f>
        <v/>
      </c>
      <c r="AI123" s="22">
        <f>IFERROR(TRIM(INDEX($A123:$Y123,MATCH(Lists!$L$4,$A$1:$Y$1,0))&amp;""),"")</f>
        <v/>
      </c>
      <c r="AJ123" s="22">
        <f>IF(IFERROR(TRIM(INDEX($A123:$Y123,MATCH(Lists!$L$2,$A$1:$Y$1,0))&amp;""),"")="","",IF(IFERROR(TRIM(INDEX($A123:$Y123,MATCH(Lists!$L$5,$A$1:$Y$1,0))&amp;""),"")&lt;&gt;"",IFERROR(TRIM(INDEX($A123:$Y123,MATCH(Lists!$L$5,$A$1:$Y$1,0))&amp;""),""),IF(IFERROR(TRIM(INDEX($A123:$Y123,MATCH(Lists!$L$6,$A$1:$Y$1,0))&amp;""),"")&lt;&gt;"",IFERROR(TRIM(INDEX($A123:$Y123,MATCH(Lists!$L$6,$A$1:$Y$1,0))&amp;""),""),"(no source)")))</f>
        <v/>
      </c>
      <c r="AK123" s="23">
        <f>IFERROR(IF(ISNUMBER(INDEX($A123:$Y123,MATCH(Lists!$L$7,$A$1:$Y$1,0))),INT(INDEX($A123:$Y123,MATCH(Lists!$L$7,$A$1:$Y$1,0))),DATE(VALUE(LEFT(IFERROR(TRIM(INDEX($A123:$Y123,MATCH(Lists!$L$7,$A$1:$Y$1,0))&amp;""),""),4)),VALUE(MID(IFERROR(TRIM(INDEX($A123:$Y123,MATCH(Lists!$L$7,$A$1:$Y$1,0))&amp;""),""),6,2)),VALUE(MID(IFERROR(TRIM(INDEX($A123:$Y123,MATCH(Lists!$L$7,$A$1:$Y$1,0))&amp;""),""),9,2)))),"")</f>
        <v/>
      </c>
      <c r="AL123" s="23">
        <f>IF(OR(AK123="",Lists!$O$2=""),"",AK123+Lists!$O$2)</f>
        <v/>
      </c>
      <c r="AM123" s="22">
        <f>IF(IFERROR(TRIM(INDEX($A123:$Y123,MATCH(Lists!$L$2,$A$1:$Y$1,0))&amp;""),"")="","",IF(AA123="","New",AA123))</f>
        <v/>
      </c>
    </row>
    <row r="124">
      <c r="Z124" s="19" t="n"/>
      <c r="AA124" s="24" t="n"/>
      <c r="AB124" s="24" t="n"/>
      <c r="AC124" s="24" t="n"/>
      <c r="AD124" s="24" t="n"/>
      <c r="AE124" s="25" t="n"/>
      <c r="AF124" s="19" t="n"/>
      <c r="AG124" s="22">
        <f>IF(IFERROR(TRIM(INDEX($A124:$Y124,MATCH(Lists!$L$2,$A$1:$Y$1,0))&amp;""),"")="","",IF(COUNTA(AB124:AD124)=0,"",COUNTIF(AB124:AD124,"Yes")))</f>
        <v/>
      </c>
      <c r="AH124" s="22">
        <f>IFERROR(TRIM(INDEX($A124:$Y124,MATCH(Lists!$L$3,$A$1:$Y$1,0))&amp;""),"")</f>
        <v/>
      </c>
      <c r="AI124" s="22">
        <f>IFERROR(TRIM(INDEX($A124:$Y124,MATCH(Lists!$L$4,$A$1:$Y$1,0))&amp;""),"")</f>
        <v/>
      </c>
      <c r="AJ124" s="22">
        <f>IF(IFERROR(TRIM(INDEX($A124:$Y124,MATCH(Lists!$L$2,$A$1:$Y$1,0))&amp;""),"")="","",IF(IFERROR(TRIM(INDEX($A124:$Y124,MATCH(Lists!$L$5,$A$1:$Y$1,0))&amp;""),"")&lt;&gt;"",IFERROR(TRIM(INDEX($A124:$Y124,MATCH(Lists!$L$5,$A$1:$Y$1,0))&amp;""),""),IF(IFERROR(TRIM(INDEX($A124:$Y124,MATCH(Lists!$L$6,$A$1:$Y$1,0))&amp;""),"")&lt;&gt;"",IFERROR(TRIM(INDEX($A124:$Y124,MATCH(Lists!$L$6,$A$1:$Y$1,0))&amp;""),""),"(no source)")))</f>
        <v/>
      </c>
      <c r="AK124" s="23">
        <f>IFERROR(IF(ISNUMBER(INDEX($A124:$Y124,MATCH(Lists!$L$7,$A$1:$Y$1,0))),INT(INDEX($A124:$Y124,MATCH(Lists!$L$7,$A$1:$Y$1,0))),DATE(VALUE(LEFT(IFERROR(TRIM(INDEX($A124:$Y124,MATCH(Lists!$L$7,$A$1:$Y$1,0))&amp;""),""),4)),VALUE(MID(IFERROR(TRIM(INDEX($A124:$Y124,MATCH(Lists!$L$7,$A$1:$Y$1,0))&amp;""),""),6,2)),VALUE(MID(IFERROR(TRIM(INDEX($A124:$Y124,MATCH(Lists!$L$7,$A$1:$Y$1,0))&amp;""),""),9,2)))),"")</f>
        <v/>
      </c>
      <c r="AL124" s="23">
        <f>IF(OR(AK124="",Lists!$O$2=""),"",AK124+Lists!$O$2)</f>
        <v/>
      </c>
      <c r="AM124" s="22">
        <f>IF(IFERROR(TRIM(INDEX($A124:$Y124,MATCH(Lists!$L$2,$A$1:$Y$1,0))&amp;""),"")="","",IF(AA124="","New",AA124))</f>
        <v/>
      </c>
    </row>
    <row r="125">
      <c r="Z125" s="19" t="n"/>
      <c r="AA125" s="24" t="n"/>
      <c r="AB125" s="24" t="n"/>
      <c r="AC125" s="24" t="n"/>
      <c r="AD125" s="24" t="n"/>
      <c r="AE125" s="25" t="n"/>
      <c r="AF125" s="19" t="n"/>
      <c r="AG125" s="22">
        <f>IF(IFERROR(TRIM(INDEX($A125:$Y125,MATCH(Lists!$L$2,$A$1:$Y$1,0))&amp;""),"")="","",IF(COUNTA(AB125:AD125)=0,"",COUNTIF(AB125:AD125,"Yes")))</f>
        <v/>
      </c>
      <c r="AH125" s="22">
        <f>IFERROR(TRIM(INDEX($A125:$Y125,MATCH(Lists!$L$3,$A$1:$Y$1,0))&amp;""),"")</f>
        <v/>
      </c>
      <c r="AI125" s="22">
        <f>IFERROR(TRIM(INDEX($A125:$Y125,MATCH(Lists!$L$4,$A$1:$Y$1,0))&amp;""),"")</f>
        <v/>
      </c>
      <c r="AJ125" s="22">
        <f>IF(IFERROR(TRIM(INDEX($A125:$Y125,MATCH(Lists!$L$2,$A$1:$Y$1,0))&amp;""),"")="","",IF(IFERROR(TRIM(INDEX($A125:$Y125,MATCH(Lists!$L$5,$A$1:$Y$1,0))&amp;""),"")&lt;&gt;"",IFERROR(TRIM(INDEX($A125:$Y125,MATCH(Lists!$L$5,$A$1:$Y$1,0))&amp;""),""),IF(IFERROR(TRIM(INDEX($A125:$Y125,MATCH(Lists!$L$6,$A$1:$Y$1,0))&amp;""),"")&lt;&gt;"",IFERROR(TRIM(INDEX($A125:$Y125,MATCH(Lists!$L$6,$A$1:$Y$1,0))&amp;""),""),"(no source)")))</f>
        <v/>
      </c>
      <c r="AK125" s="23">
        <f>IFERROR(IF(ISNUMBER(INDEX($A125:$Y125,MATCH(Lists!$L$7,$A$1:$Y$1,0))),INT(INDEX($A125:$Y125,MATCH(Lists!$L$7,$A$1:$Y$1,0))),DATE(VALUE(LEFT(IFERROR(TRIM(INDEX($A125:$Y125,MATCH(Lists!$L$7,$A$1:$Y$1,0))&amp;""),""),4)),VALUE(MID(IFERROR(TRIM(INDEX($A125:$Y125,MATCH(Lists!$L$7,$A$1:$Y$1,0))&amp;""),""),6,2)),VALUE(MID(IFERROR(TRIM(INDEX($A125:$Y125,MATCH(Lists!$L$7,$A$1:$Y$1,0))&amp;""),""),9,2)))),"")</f>
        <v/>
      </c>
      <c r="AL125" s="23">
        <f>IF(OR(AK125="",Lists!$O$2=""),"",AK125+Lists!$O$2)</f>
        <v/>
      </c>
      <c r="AM125" s="22">
        <f>IF(IFERROR(TRIM(INDEX($A125:$Y125,MATCH(Lists!$L$2,$A$1:$Y$1,0))&amp;""),"")="","",IF(AA125="","New",AA125))</f>
        <v/>
      </c>
    </row>
    <row r="126">
      <c r="Z126" s="19" t="n"/>
      <c r="AA126" s="24" t="n"/>
      <c r="AB126" s="24" t="n"/>
      <c r="AC126" s="24" t="n"/>
      <c r="AD126" s="24" t="n"/>
      <c r="AE126" s="25" t="n"/>
      <c r="AF126" s="19" t="n"/>
      <c r="AG126" s="22">
        <f>IF(IFERROR(TRIM(INDEX($A126:$Y126,MATCH(Lists!$L$2,$A$1:$Y$1,0))&amp;""),"")="","",IF(COUNTA(AB126:AD126)=0,"",COUNTIF(AB126:AD126,"Yes")))</f>
        <v/>
      </c>
      <c r="AH126" s="22">
        <f>IFERROR(TRIM(INDEX($A126:$Y126,MATCH(Lists!$L$3,$A$1:$Y$1,0))&amp;""),"")</f>
        <v/>
      </c>
      <c r="AI126" s="22">
        <f>IFERROR(TRIM(INDEX($A126:$Y126,MATCH(Lists!$L$4,$A$1:$Y$1,0))&amp;""),"")</f>
        <v/>
      </c>
      <c r="AJ126" s="22">
        <f>IF(IFERROR(TRIM(INDEX($A126:$Y126,MATCH(Lists!$L$2,$A$1:$Y$1,0))&amp;""),"")="","",IF(IFERROR(TRIM(INDEX($A126:$Y126,MATCH(Lists!$L$5,$A$1:$Y$1,0))&amp;""),"")&lt;&gt;"",IFERROR(TRIM(INDEX($A126:$Y126,MATCH(Lists!$L$5,$A$1:$Y$1,0))&amp;""),""),IF(IFERROR(TRIM(INDEX($A126:$Y126,MATCH(Lists!$L$6,$A$1:$Y$1,0))&amp;""),"")&lt;&gt;"",IFERROR(TRIM(INDEX($A126:$Y126,MATCH(Lists!$L$6,$A$1:$Y$1,0))&amp;""),""),"(no source)")))</f>
        <v/>
      </c>
      <c r="AK126" s="23">
        <f>IFERROR(IF(ISNUMBER(INDEX($A126:$Y126,MATCH(Lists!$L$7,$A$1:$Y$1,0))),INT(INDEX($A126:$Y126,MATCH(Lists!$L$7,$A$1:$Y$1,0))),DATE(VALUE(LEFT(IFERROR(TRIM(INDEX($A126:$Y126,MATCH(Lists!$L$7,$A$1:$Y$1,0))&amp;""),""),4)),VALUE(MID(IFERROR(TRIM(INDEX($A126:$Y126,MATCH(Lists!$L$7,$A$1:$Y$1,0))&amp;""),""),6,2)),VALUE(MID(IFERROR(TRIM(INDEX($A126:$Y126,MATCH(Lists!$L$7,$A$1:$Y$1,0))&amp;""),""),9,2)))),"")</f>
        <v/>
      </c>
      <c r="AL126" s="23">
        <f>IF(OR(AK126="",Lists!$O$2=""),"",AK126+Lists!$O$2)</f>
        <v/>
      </c>
      <c r="AM126" s="22">
        <f>IF(IFERROR(TRIM(INDEX($A126:$Y126,MATCH(Lists!$L$2,$A$1:$Y$1,0))&amp;""),"")="","",IF(AA126="","New",AA126))</f>
        <v/>
      </c>
    </row>
    <row r="127">
      <c r="Z127" s="19" t="n"/>
      <c r="AA127" s="24" t="n"/>
      <c r="AB127" s="24" t="n"/>
      <c r="AC127" s="24" t="n"/>
      <c r="AD127" s="24" t="n"/>
      <c r="AE127" s="25" t="n"/>
      <c r="AF127" s="19" t="n"/>
      <c r="AG127" s="22">
        <f>IF(IFERROR(TRIM(INDEX($A127:$Y127,MATCH(Lists!$L$2,$A$1:$Y$1,0))&amp;""),"")="","",IF(COUNTA(AB127:AD127)=0,"",COUNTIF(AB127:AD127,"Yes")))</f>
        <v/>
      </c>
      <c r="AH127" s="22">
        <f>IFERROR(TRIM(INDEX($A127:$Y127,MATCH(Lists!$L$3,$A$1:$Y$1,0))&amp;""),"")</f>
        <v/>
      </c>
      <c r="AI127" s="22">
        <f>IFERROR(TRIM(INDEX($A127:$Y127,MATCH(Lists!$L$4,$A$1:$Y$1,0))&amp;""),"")</f>
        <v/>
      </c>
      <c r="AJ127" s="22">
        <f>IF(IFERROR(TRIM(INDEX($A127:$Y127,MATCH(Lists!$L$2,$A$1:$Y$1,0))&amp;""),"")="","",IF(IFERROR(TRIM(INDEX($A127:$Y127,MATCH(Lists!$L$5,$A$1:$Y$1,0))&amp;""),"")&lt;&gt;"",IFERROR(TRIM(INDEX($A127:$Y127,MATCH(Lists!$L$5,$A$1:$Y$1,0))&amp;""),""),IF(IFERROR(TRIM(INDEX($A127:$Y127,MATCH(Lists!$L$6,$A$1:$Y$1,0))&amp;""),"")&lt;&gt;"",IFERROR(TRIM(INDEX($A127:$Y127,MATCH(Lists!$L$6,$A$1:$Y$1,0))&amp;""),""),"(no source)")))</f>
        <v/>
      </c>
      <c r="AK127" s="23">
        <f>IFERROR(IF(ISNUMBER(INDEX($A127:$Y127,MATCH(Lists!$L$7,$A$1:$Y$1,0))),INT(INDEX($A127:$Y127,MATCH(Lists!$L$7,$A$1:$Y$1,0))),DATE(VALUE(LEFT(IFERROR(TRIM(INDEX($A127:$Y127,MATCH(Lists!$L$7,$A$1:$Y$1,0))&amp;""),""),4)),VALUE(MID(IFERROR(TRIM(INDEX($A127:$Y127,MATCH(Lists!$L$7,$A$1:$Y$1,0))&amp;""),""),6,2)),VALUE(MID(IFERROR(TRIM(INDEX($A127:$Y127,MATCH(Lists!$L$7,$A$1:$Y$1,0))&amp;""),""),9,2)))),"")</f>
        <v/>
      </c>
      <c r="AL127" s="23">
        <f>IF(OR(AK127="",Lists!$O$2=""),"",AK127+Lists!$O$2)</f>
        <v/>
      </c>
      <c r="AM127" s="22">
        <f>IF(IFERROR(TRIM(INDEX($A127:$Y127,MATCH(Lists!$L$2,$A$1:$Y$1,0))&amp;""),"")="","",IF(AA127="","New",AA127))</f>
        <v/>
      </c>
    </row>
    <row r="128">
      <c r="Z128" s="19" t="n"/>
      <c r="AA128" s="24" t="n"/>
      <c r="AB128" s="24" t="n"/>
      <c r="AC128" s="24" t="n"/>
      <c r="AD128" s="24" t="n"/>
      <c r="AE128" s="25" t="n"/>
      <c r="AF128" s="19" t="n"/>
      <c r="AG128" s="22">
        <f>IF(IFERROR(TRIM(INDEX($A128:$Y128,MATCH(Lists!$L$2,$A$1:$Y$1,0))&amp;""),"")="","",IF(COUNTA(AB128:AD128)=0,"",COUNTIF(AB128:AD128,"Yes")))</f>
        <v/>
      </c>
      <c r="AH128" s="22">
        <f>IFERROR(TRIM(INDEX($A128:$Y128,MATCH(Lists!$L$3,$A$1:$Y$1,0))&amp;""),"")</f>
        <v/>
      </c>
      <c r="AI128" s="22">
        <f>IFERROR(TRIM(INDEX($A128:$Y128,MATCH(Lists!$L$4,$A$1:$Y$1,0))&amp;""),"")</f>
        <v/>
      </c>
      <c r="AJ128" s="22">
        <f>IF(IFERROR(TRIM(INDEX($A128:$Y128,MATCH(Lists!$L$2,$A$1:$Y$1,0))&amp;""),"")="","",IF(IFERROR(TRIM(INDEX($A128:$Y128,MATCH(Lists!$L$5,$A$1:$Y$1,0))&amp;""),"")&lt;&gt;"",IFERROR(TRIM(INDEX($A128:$Y128,MATCH(Lists!$L$5,$A$1:$Y$1,0))&amp;""),""),IF(IFERROR(TRIM(INDEX($A128:$Y128,MATCH(Lists!$L$6,$A$1:$Y$1,0))&amp;""),"")&lt;&gt;"",IFERROR(TRIM(INDEX($A128:$Y128,MATCH(Lists!$L$6,$A$1:$Y$1,0))&amp;""),""),"(no source)")))</f>
        <v/>
      </c>
      <c r="AK128" s="23">
        <f>IFERROR(IF(ISNUMBER(INDEX($A128:$Y128,MATCH(Lists!$L$7,$A$1:$Y$1,0))),INT(INDEX($A128:$Y128,MATCH(Lists!$L$7,$A$1:$Y$1,0))),DATE(VALUE(LEFT(IFERROR(TRIM(INDEX($A128:$Y128,MATCH(Lists!$L$7,$A$1:$Y$1,0))&amp;""),""),4)),VALUE(MID(IFERROR(TRIM(INDEX($A128:$Y128,MATCH(Lists!$L$7,$A$1:$Y$1,0))&amp;""),""),6,2)),VALUE(MID(IFERROR(TRIM(INDEX($A128:$Y128,MATCH(Lists!$L$7,$A$1:$Y$1,0))&amp;""),""),9,2)))),"")</f>
        <v/>
      </c>
      <c r="AL128" s="23">
        <f>IF(OR(AK128="",Lists!$O$2=""),"",AK128+Lists!$O$2)</f>
        <v/>
      </c>
      <c r="AM128" s="22">
        <f>IF(IFERROR(TRIM(INDEX($A128:$Y128,MATCH(Lists!$L$2,$A$1:$Y$1,0))&amp;""),"")="","",IF(AA128="","New",AA128))</f>
        <v/>
      </c>
    </row>
    <row r="129">
      <c r="Z129" s="19" t="n"/>
      <c r="AA129" s="24" t="n"/>
      <c r="AB129" s="24" t="n"/>
      <c r="AC129" s="24" t="n"/>
      <c r="AD129" s="24" t="n"/>
      <c r="AE129" s="25" t="n"/>
      <c r="AF129" s="19" t="n"/>
      <c r="AG129" s="22">
        <f>IF(IFERROR(TRIM(INDEX($A129:$Y129,MATCH(Lists!$L$2,$A$1:$Y$1,0))&amp;""),"")="","",IF(COUNTA(AB129:AD129)=0,"",COUNTIF(AB129:AD129,"Yes")))</f>
        <v/>
      </c>
      <c r="AH129" s="22">
        <f>IFERROR(TRIM(INDEX($A129:$Y129,MATCH(Lists!$L$3,$A$1:$Y$1,0))&amp;""),"")</f>
        <v/>
      </c>
      <c r="AI129" s="22">
        <f>IFERROR(TRIM(INDEX($A129:$Y129,MATCH(Lists!$L$4,$A$1:$Y$1,0))&amp;""),"")</f>
        <v/>
      </c>
      <c r="AJ129" s="22">
        <f>IF(IFERROR(TRIM(INDEX($A129:$Y129,MATCH(Lists!$L$2,$A$1:$Y$1,0))&amp;""),"")="","",IF(IFERROR(TRIM(INDEX($A129:$Y129,MATCH(Lists!$L$5,$A$1:$Y$1,0))&amp;""),"")&lt;&gt;"",IFERROR(TRIM(INDEX($A129:$Y129,MATCH(Lists!$L$5,$A$1:$Y$1,0))&amp;""),""),IF(IFERROR(TRIM(INDEX($A129:$Y129,MATCH(Lists!$L$6,$A$1:$Y$1,0))&amp;""),"")&lt;&gt;"",IFERROR(TRIM(INDEX($A129:$Y129,MATCH(Lists!$L$6,$A$1:$Y$1,0))&amp;""),""),"(no source)")))</f>
        <v/>
      </c>
      <c r="AK129" s="23">
        <f>IFERROR(IF(ISNUMBER(INDEX($A129:$Y129,MATCH(Lists!$L$7,$A$1:$Y$1,0))),INT(INDEX($A129:$Y129,MATCH(Lists!$L$7,$A$1:$Y$1,0))),DATE(VALUE(LEFT(IFERROR(TRIM(INDEX($A129:$Y129,MATCH(Lists!$L$7,$A$1:$Y$1,0))&amp;""),""),4)),VALUE(MID(IFERROR(TRIM(INDEX($A129:$Y129,MATCH(Lists!$L$7,$A$1:$Y$1,0))&amp;""),""),6,2)),VALUE(MID(IFERROR(TRIM(INDEX($A129:$Y129,MATCH(Lists!$L$7,$A$1:$Y$1,0))&amp;""),""),9,2)))),"")</f>
        <v/>
      </c>
      <c r="AL129" s="23">
        <f>IF(OR(AK129="",Lists!$O$2=""),"",AK129+Lists!$O$2)</f>
        <v/>
      </c>
      <c r="AM129" s="22">
        <f>IF(IFERROR(TRIM(INDEX($A129:$Y129,MATCH(Lists!$L$2,$A$1:$Y$1,0))&amp;""),"")="","",IF(AA129="","New",AA129))</f>
        <v/>
      </c>
    </row>
    <row r="130">
      <c r="Z130" s="19" t="n"/>
      <c r="AA130" s="24" t="n"/>
      <c r="AB130" s="24" t="n"/>
      <c r="AC130" s="24" t="n"/>
      <c r="AD130" s="24" t="n"/>
      <c r="AE130" s="25" t="n"/>
      <c r="AF130" s="19" t="n"/>
      <c r="AG130" s="22">
        <f>IF(IFERROR(TRIM(INDEX($A130:$Y130,MATCH(Lists!$L$2,$A$1:$Y$1,0))&amp;""),"")="","",IF(COUNTA(AB130:AD130)=0,"",COUNTIF(AB130:AD130,"Yes")))</f>
        <v/>
      </c>
      <c r="AH130" s="22">
        <f>IFERROR(TRIM(INDEX($A130:$Y130,MATCH(Lists!$L$3,$A$1:$Y$1,0))&amp;""),"")</f>
        <v/>
      </c>
      <c r="AI130" s="22">
        <f>IFERROR(TRIM(INDEX($A130:$Y130,MATCH(Lists!$L$4,$A$1:$Y$1,0))&amp;""),"")</f>
        <v/>
      </c>
      <c r="AJ130" s="22">
        <f>IF(IFERROR(TRIM(INDEX($A130:$Y130,MATCH(Lists!$L$2,$A$1:$Y$1,0))&amp;""),"")="","",IF(IFERROR(TRIM(INDEX($A130:$Y130,MATCH(Lists!$L$5,$A$1:$Y$1,0))&amp;""),"")&lt;&gt;"",IFERROR(TRIM(INDEX($A130:$Y130,MATCH(Lists!$L$5,$A$1:$Y$1,0))&amp;""),""),IF(IFERROR(TRIM(INDEX($A130:$Y130,MATCH(Lists!$L$6,$A$1:$Y$1,0))&amp;""),"")&lt;&gt;"",IFERROR(TRIM(INDEX($A130:$Y130,MATCH(Lists!$L$6,$A$1:$Y$1,0))&amp;""),""),"(no source)")))</f>
        <v/>
      </c>
      <c r="AK130" s="23">
        <f>IFERROR(IF(ISNUMBER(INDEX($A130:$Y130,MATCH(Lists!$L$7,$A$1:$Y$1,0))),INT(INDEX($A130:$Y130,MATCH(Lists!$L$7,$A$1:$Y$1,0))),DATE(VALUE(LEFT(IFERROR(TRIM(INDEX($A130:$Y130,MATCH(Lists!$L$7,$A$1:$Y$1,0))&amp;""),""),4)),VALUE(MID(IFERROR(TRIM(INDEX($A130:$Y130,MATCH(Lists!$L$7,$A$1:$Y$1,0))&amp;""),""),6,2)),VALUE(MID(IFERROR(TRIM(INDEX($A130:$Y130,MATCH(Lists!$L$7,$A$1:$Y$1,0))&amp;""),""),9,2)))),"")</f>
        <v/>
      </c>
      <c r="AL130" s="23">
        <f>IF(OR(AK130="",Lists!$O$2=""),"",AK130+Lists!$O$2)</f>
        <v/>
      </c>
      <c r="AM130" s="22">
        <f>IF(IFERROR(TRIM(INDEX($A130:$Y130,MATCH(Lists!$L$2,$A$1:$Y$1,0))&amp;""),"")="","",IF(AA130="","New",AA130))</f>
        <v/>
      </c>
    </row>
    <row r="131">
      <c r="Z131" s="19" t="n"/>
      <c r="AA131" s="24" t="n"/>
      <c r="AB131" s="24" t="n"/>
      <c r="AC131" s="24" t="n"/>
      <c r="AD131" s="24" t="n"/>
      <c r="AE131" s="25" t="n"/>
      <c r="AF131" s="19" t="n"/>
      <c r="AG131" s="22">
        <f>IF(IFERROR(TRIM(INDEX($A131:$Y131,MATCH(Lists!$L$2,$A$1:$Y$1,0))&amp;""),"")="","",IF(COUNTA(AB131:AD131)=0,"",COUNTIF(AB131:AD131,"Yes")))</f>
        <v/>
      </c>
      <c r="AH131" s="22">
        <f>IFERROR(TRIM(INDEX($A131:$Y131,MATCH(Lists!$L$3,$A$1:$Y$1,0))&amp;""),"")</f>
        <v/>
      </c>
      <c r="AI131" s="22">
        <f>IFERROR(TRIM(INDEX($A131:$Y131,MATCH(Lists!$L$4,$A$1:$Y$1,0))&amp;""),"")</f>
        <v/>
      </c>
      <c r="AJ131" s="22">
        <f>IF(IFERROR(TRIM(INDEX($A131:$Y131,MATCH(Lists!$L$2,$A$1:$Y$1,0))&amp;""),"")="","",IF(IFERROR(TRIM(INDEX($A131:$Y131,MATCH(Lists!$L$5,$A$1:$Y$1,0))&amp;""),"")&lt;&gt;"",IFERROR(TRIM(INDEX($A131:$Y131,MATCH(Lists!$L$5,$A$1:$Y$1,0))&amp;""),""),IF(IFERROR(TRIM(INDEX($A131:$Y131,MATCH(Lists!$L$6,$A$1:$Y$1,0))&amp;""),"")&lt;&gt;"",IFERROR(TRIM(INDEX($A131:$Y131,MATCH(Lists!$L$6,$A$1:$Y$1,0))&amp;""),""),"(no source)")))</f>
        <v/>
      </c>
      <c r="AK131" s="23">
        <f>IFERROR(IF(ISNUMBER(INDEX($A131:$Y131,MATCH(Lists!$L$7,$A$1:$Y$1,0))),INT(INDEX($A131:$Y131,MATCH(Lists!$L$7,$A$1:$Y$1,0))),DATE(VALUE(LEFT(IFERROR(TRIM(INDEX($A131:$Y131,MATCH(Lists!$L$7,$A$1:$Y$1,0))&amp;""),""),4)),VALUE(MID(IFERROR(TRIM(INDEX($A131:$Y131,MATCH(Lists!$L$7,$A$1:$Y$1,0))&amp;""),""),6,2)),VALUE(MID(IFERROR(TRIM(INDEX($A131:$Y131,MATCH(Lists!$L$7,$A$1:$Y$1,0))&amp;""),""),9,2)))),"")</f>
        <v/>
      </c>
      <c r="AL131" s="23">
        <f>IF(OR(AK131="",Lists!$O$2=""),"",AK131+Lists!$O$2)</f>
        <v/>
      </c>
      <c r="AM131" s="22">
        <f>IF(IFERROR(TRIM(INDEX($A131:$Y131,MATCH(Lists!$L$2,$A$1:$Y$1,0))&amp;""),"")="","",IF(AA131="","New",AA131))</f>
        <v/>
      </c>
    </row>
    <row r="132">
      <c r="Z132" s="19" t="n"/>
      <c r="AA132" s="24" t="n"/>
      <c r="AB132" s="24" t="n"/>
      <c r="AC132" s="24" t="n"/>
      <c r="AD132" s="24" t="n"/>
      <c r="AE132" s="25" t="n"/>
      <c r="AF132" s="19" t="n"/>
      <c r="AG132" s="22">
        <f>IF(IFERROR(TRIM(INDEX($A132:$Y132,MATCH(Lists!$L$2,$A$1:$Y$1,0))&amp;""),"")="","",IF(COUNTA(AB132:AD132)=0,"",COUNTIF(AB132:AD132,"Yes")))</f>
        <v/>
      </c>
      <c r="AH132" s="22">
        <f>IFERROR(TRIM(INDEX($A132:$Y132,MATCH(Lists!$L$3,$A$1:$Y$1,0))&amp;""),"")</f>
        <v/>
      </c>
      <c r="AI132" s="22">
        <f>IFERROR(TRIM(INDEX($A132:$Y132,MATCH(Lists!$L$4,$A$1:$Y$1,0))&amp;""),"")</f>
        <v/>
      </c>
      <c r="AJ132" s="22">
        <f>IF(IFERROR(TRIM(INDEX($A132:$Y132,MATCH(Lists!$L$2,$A$1:$Y$1,0))&amp;""),"")="","",IF(IFERROR(TRIM(INDEX($A132:$Y132,MATCH(Lists!$L$5,$A$1:$Y$1,0))&amp;""),"")&lt;&gt;"",IFERROR(TRIM(INDEX($A132:$Y132,MATCH(Lists!$L$5,$A$1:$Y$1,0))&amp;""),""),IF(IFERROR(TRIM(INDEX($A132:$Y132,MATCH(Lists!$L$6,$A$1:$Y$1,0))&amp;""),"")&lt;&gt;"",IFERROR(TRIM(INDEX($A132:$Y132,MATCH(Lists!$L$6,$A$1:$Y$1,0))&amp;""),""),"(no source)")))</f>
        <v/>
      </c>
      <c r="AK132" s="23">
        <f>IFERROR(IF(ISNUMBER(INDEX($A132:$Y132,MATCH(Lists!$L$7,$A$1:$Y$1,0))),INT(INDEX($A132:$Y132,MATCH(Lists!$L$7,$A$1:$Y$1,0))),DATE(VALUE(LEFT(IFERROR(TRIM(INDEX($A132:$Y132,MATCH(Lists!$L$7,$A$1:$Y$1,0))&amp;""),""),4)),VALUE(MID(IFERROR(TRIM(INDEX($A132:$Y132,MATCH(Lists!$L$7,$A$1:$Y$1,0))&amp;""),""),6,2)),VALUE(MID(IFERROR(TRIM(INDEX($A132:$Y132,MATCH(Lists!$L$7,$A$1:$Y$1,0))&amp;""),""),9,2)))),"")</f>
        <v/>
      </c>
      <c r="AL132" s="23">
        <f>IF(OR(AK132="",Lists!$O$2=""),"",AK132+Lists!$O$2)</f>
        <v/>
      </c>
      <c r="AM132" s="22">
        <f>IF(IFERROR(TRIM(INDEX($A132:$Y132,MATCH(Lists!$L$2,$A$1:$Y$1,0))&amp;""),"")="","",IF(AA132="","New",AA132))</f>
        <v/>
      </c>
    </row>
    <row r="133">
      <c r="Z133" s="19" t="n"/>
      <c r="AA133" s="24" t="n"/>
      <c r="AB133" s="24" t="n"/>
      <c r="AC133" s="24" t="n"/>
      <c r="AD133" s="24" t="n"/>
      <c r="AE133" s="25" t="n"/>
      <c r="AF133" s="19" t="n"/>
      <c r="AG133" s="22">
        <f>IF(IFERROR(TRIM(INDEX($A133:$Y133,MATCH(Lists!$L$2,$A$1:$Y$1,0))&amp;""),"")="","",IF(COUNTA(AB133:AD133)=0,"",COUNTIF(AB133:AD133,"Yes")))</f>
        <v/>
      </c>
      <c r="AH133" s="22">
        <f>IFERROR(TRIM(INDEX($A133:$Y133,MATCH(Lists!$L$3,$A$1:$Y$1,0))&amp;""),"")</f>
        <v/>
      </c>
      <c r="AI133" s="22">
        <f>IFERROR(TRIM(INDEX($A133:$Y133,MATCH(Lists!$L$4,$A$1:$Y$1,0))&amp;""),"")</f>
        <v/>
      </c>
      <c r="AJ133" s="22">
        <f>IF(IFERROR(TRIM(INDEX($A133:$Y133,MATCH(Lists!$L$2,$A$1:$Y$1,0))&amp;""),"")="","",IF(IFERROR(TRIM(INDEX($A133:$Y133,MATCH(Lists!$L$5,$A$1:$Y$1,0))&amp;""),"")&lt;&gt;"",IFERROR(TRIM(INDEX($A133:$Y133,MATCH(Lists!$L$5,$A$1:$Y$1,0))&amp;""),""),IF(IFERROR(TRIM(INDEX($A133:$Y133,MATCH(Lists!$L$6,$A$1:$Y$1,0))&amp;""),"")&lt;&gt;"",IFERROR(TRIM(INDEX($A133:$Y133,MATCH(Lists!$L$6,$A$1:$Y$1,0))&amp;""),""),"(no source)")))</f>
        <v/>
      </c>
      <c r="AK133" s="23">
        <f>IFERROR(IF(ISNUMBER(INDEX($A133:$Y133,MATCH(Lists!$L$7,$A$1:$Y$1,0))),INT(INDEX($A133:$Y133,MATCH(Lists!$L$7,$A$1:$Y$1,0))),DATE(VALUE(LEFT(IFERROR(TRIM(INDEX($A133:$Y133,MATCH(Lists!$L$7,$A$1:$Y$1,0))&amp;""),""),4)),VALUE(MID(IFERROR(TRIM(INDEX($A133:$Y133,MATCH(Lists!$L$7,$A$1:$Y$1,0))&amp;""),""),6,2)),VALUE(MID(IFERROR(TRIM(INDEX($A133:$Y133,MATCH(Lists!$L$7,$A$1:$Y$1,0))&amp;""),""),9,2)))),"")</f>
        <v/>
      </c>
      <c r="AL133" s="23">
        <f>IF(OR(AK133="",Lists!$O$2=""),"",AK133+Lists!$O$2)</f>
        <v/>
      </c>
      <c r="AM133" s="22">
        <f>IF(IFERROR(TRIM(INDEX($A133:$Y133,MATCH(Lists!$L$2,$A$1:$Y$1,0))&amp;""),"")="","",IF(AA133="","New",AA133))</f>
        <v/>
      </c>
    </row>
    <row r="134">
      <c r="Z134" s="19" t="n"/>
      <c r="AA134" s="24" t="n"/>
      <c r="AB134" s="24" t="n"/>
      <c r="AC134" s="24" t="n"/>
      <c r="AD134" s="24" t="n"/>
      <c r="AE134" s="25" t="n"/>
      <c r="AF134" s="19" t="n"/>
      <c r="AG134" s="22">
        <f>IF(IFERROR(TRIM(INDEX($A134:$Y134,MATCH(Lists!$L$2,$A$1:$Y$1,0))&amp;""),"")="","",IF(COUNTA(AB134:AD134)=0,"",COUNTIF(AB134:AD134,"Yes")))</f>
        <v/>
      </c>
      <c r="AH134" s="22">
        <f>IFERROR(TRIM(INDEX($A134:$Y134,MATCH(Lists!$L$3,$A$1:$Y$1,0))&amp;""),"")</f>
        <v/>
      </c>
      <c r="AI134" s="22">
        <f>IFERROR(TRIM(INDEX($A134:$Y134,MATCH(Lists!$L$4,$A$1:$Y$1,0))&amp;""),"")</f>
        <v/>
      </c>
      <c r="AJ134" s="22">
        <f>IF(IFERROR(TRIM(INDEX($A134:$Y134,MATCH(Lists!$L$2,$A$1:$Y$1,0))&amp;""),"")="","",IF(IFERROR(TRIM(INDEX($A134:$Y134,MATCH(Lists!$L$5,$A$1:$Y$1,0))&amp;""),"")&lt;&gt;"",IFERROR(TRIM(INDEX($A134:$Y134,MATCH(Lists!$L$5,$A$1:$Y$1,0))&amp;""),""),IF(IFERROR(TRIM(INDEX($A134:$Y134,MATCH(Lists!$L$6,$A$1:$Y$1,0))&amp;""),"")&lt;&gt;"",IFERROR(TRIM(INDEX($A134:$Y134,MATCH(Lists!$L$6,$A$1:$Y$1,0))&amp;""),""),"(no source)")))</f>
        <v/>
      </c>
      <c r="AK134" s="23">
        <f>IFERROR(IF(ISNUMBER(INDEX($A134:$Y134,MATCH(Lists!$L$7,$A$1:$Y$1,0))),INT(INDEX($A134:$Y134,MATCH(Lists!$L$7,$A$1:$Y$1,0))),DATE(VALUE(LEFT(IFERROR(TRIM(INDEX($A134:$Y134,MATCH(Lists!$L$7,$A$1:$Y$1,0))&amp;""),""),4)),VALUE(MID(IFERROR(TRIM(INDEX($A134:$Y134,MATCH(Lists!$L$7,$A$1:$Y$1,0))&amp;""),""),6,2)),VALUE(MID(IFERROR(TRIM(INDEX($A134:$Y134,MATCH(Lists!$L$7,$A$1:$Y$1,0))&amp;""),""),9,2)))),"")</f>
        <v/>
      </c>
      <c r="AL134" s="23">
        <f>IF(OR(AK134="",Lists!$O$2=""),"",AK134+Lists!$O$2)</f>
        <v/>
      </c>
      <c r="AM134" s="22">
        <f>IF(IFERROR(TRIM(INDEX($A134:$Y134,MATCH(Lists!$L$2,$A$1:$Y$1,0))&amp;""),"")="","",IF(AA134="","New",AA134))</f>
        <v/>
      </c>
    </row>
    <row r="135">
      <c r="Z135" s="19" t="n"/>
      <c r="AA135" s="24" t="n"/>
      <c r="AB135" s="24" t="n"/>
      <c r="AC135" s="24" t="n"/>
      <c r="AD135" s="24" t="n"/>
      <c r="AE135" s="25" t="n"/>
      <c r="AF135" s="19" t="n"/>
      <c r="AG135" s="22">
        <f>IF(IFERROR(TRIM(INDEX($A135:$Y135,MATCH(Lists!$L$2,$A$1:$Y$1,0))&amp;""),"")="","",IF(COUNTA(AB135:AD135)=0,"",COUNTIF(AB135:AD135,"Yes")))</f>
        <v/>
      </c>
      <c r="AH135" s="22">
        <f>IFERROR(TRIM(INDEX($A135:$Y135,MATCH(Lists!$L$3,$A$1:$Y$1,0))&amp;""),"")</f>
        <v/>
      </c>
      <c r="AI135" s="22">
        <f>IFERROR(TRIM(INDEX($A135:$Y135,MATCH(Lists!$L$4,$A$1:$Y$1,0))&amp;""),"")</f>
        <v/>
      </c>
      <c r="AJ135" s="22">
        <f>IF(IFERROR(TRIM(INDEX($A135:$Y135,MATCH(Lists!$L$2,$A$1:$Y$1,0))&amp;""),"")="","",IF(IFERROR(TRIM(INDEX($A135:$Y135,MATCH(Lists!$L$5,$A$1:$Y$1,0))&amp;""),"")&lt;&gt;"",IFERROR(TRIM(INDEX($A135:$Y135,MATCH(Lists!$L$5,$A$1:$Y$1,0))&amp;""),""),IF(IFERROR(TRIM(INDEX($A135:$Y135,MATCH(Lists!$L$6,$A$1:$Y$1,0))&amp;""),"")&lt;&gt;"",IFERROR(TRIM(INDEX($A135:$Y135,MATCH(Lists!$L$6,$A$1:$Y$1,0))&amp;""),""),"(no source)")))</f>
        <v/>
      </c>
      <c r="AK135" s="23">
        <f>IFERROR(IF(ISNUMBER(INDEX($A135:$Y135,MATCH(Lists!$L$7,$A$1:$Y$1,0))),INT(INDEX($A135:$Y135,MATCH(Lists!$L$7,$A$1:$Y$1,0))),DATE(VALUE(LEFT(IFERROR(TRIM(INDEX($A135:$Y135,MATCH(Lists!$L$7,$A$1:$Y$1,0))&amp;""),""),4)),VALUE(MID(IFERROR(TRIM(INDEX($A135:$Y135,MATCH(Lists!$L$7,$A$1:$Y$1,0))&amp;""),""),6,2)),VALUE(MID(IFERROR(TRIM(INDEX($A135:$Y135,MATCH(Lists!$L$7,$A$1:$Y$1,0))&amp;""),""),9,2)))),"")</f>
        <v/>
      </c>
      <c r="AL135" s="23">
        <f>IF(OR(AK135="",Lists!$O$2=""),"",AK135+Lists!$O$2)</f>
        <v/>
      </c>
      <c r="AM135" s="22">
        <f>IF(IFERROR(TRIM(INDEX($A135:$Y135,MATCH(Lists!$L$2,$A$1:$Y$1,0))&amp;""),"")="","",IF(AA135="","New",AA135))</f>
        <v/>
      </c>
    </row>
    <row r="136">
      <c r="Z136" s="19" t="n"/>
      <c r="AA136" s="24" t="n"/>
      <c r="AB136" s="24" t="n"/>
      <c r="AC136" s="24" t="n"/>
      <c r="AD136" s="24" t="n"/>
      <c r="AE136" s="25" t="n"/>
      <c r="AF136" s="19" t="n"/>
      <c r="AG136" s="22">
        <f>IF(IFERROR(TRIM(INDEX($A136:$Y136,MATCH(Lists!$L$2,$A$1:$Y$1,0))&amp;""),"")="","",IF(COUNTA(AB136:AD136)=0,"",COUNTIF(AB136:AD136,"Yes")))</f>
        <v/>
      </c>
      <c r="AH136" s="22">
        <f>IFERROR(TRIM(INDEX($A136:$Y136,MATCH(Lists!$L$3,$A$1:$Y$1,0))&amp;""),"")</f>
        <v/>
      </c>
      <c r="AI136" s="22">
        <f>IFERROR(TRIM(INDEX($A136:$Y136,MATCH(Lists!$L$4,$A$1:$Y$1,0))&amp;""),"")</f>
        <v/>
      </c>
      <c r="AJ136" s="22">
        <f>IF(IFERROR(TRIM(INDEX($A136:$Y136,MATCH(Lists!$L$2,$A$1:$Y$1,0))&amp;""),"")="","",IF(IFERROR(TRIM(INDEX($A136:$Y136,MATCH(Lists!$L$5,$A$1:$Y$1,0))&amp;""),"")&lt;&gt;"",IFERROR(TRIM(INDEX($A136:$Y136,MATCH(Lists!$L$5,$A$1:$Y$1,0))&amp;""),""),IF(IFERROR(TRIM(INDEX($A136:$Y136,MATCH(Lists!$L$6,$A$1:$Y$1,0))&amp;""),"")&lt;&gt;"",IFERROR(TRIM(INDEX($A136:$Y136,MATCH(Lists!$L$6,$A$1:$Y$1,0))&amp;""),""),"(no source)")))</f>
        <v/>
      </c>
      <c r="AK136" s="23">
        <f>IFERROR(IF(ISNUMBER(INDEX($A136:$Y136,MATCH(Lists!$L$7,$A$1:$Y$1,0))),INT(INDEX($A136:$Y136,MATCH(Lists!$L$7,$A$1:$Y$1,0))),DATE(VALUE(LEFT(IFERROR(TRIM(INDEX($A136:$Y136,MATCH(Lists!$L$7,$A$1:$Y$1,0))&amp;""),""),4)),VALUE(MID(IFERROR(TRIM(INDEX($A136:$Y136,MATCH(Lists!$L$7,$A$1:$Y$1,0))&amp;""),""),6,2)),VALUE(MID(IFERROR(TRIM(INDEX($A136:$Y136,MATCH(Lists!$L$7,$A$1:$Y$1,0))&amp;""),""),9,2)))),"")</f>
        <v/>
      </c>
      <c r="AL136" s="23">
        <f>IF(OR(AK136="",Lists!$O$2=""),"",AK136+Lists!$O$2)</f>
        <v/>
      </c>
      <c r="AM136" s="22">
        <f>IF(IFERROR(TRIM(INDEX($A136:$Y136,MATCH(Lists!$L$2,$A$1:$Y$1,0))&amp;""),"")="","",IF(AA136="","New",AA136))</f>
        <v/>
      </c>
    </row>
    <row r="137">
      <c r="Z137" s="19" t="n"/>
      <c r="AA137" s="24" t="n"/>
      <c r="AB137" s="24" t="n"/>
      <c r="AC137" s="24" t="n"/>
      <c r="AD137" s="24" t="n"/>
      <c r="AE137" s="25" t="n"/>
      <c r="AF137" s="19" t="n"/>
      <c r="AG137" s="22">
        <f>IF(IFERROR(TRIM(INDEX($A137:$Y137,MATCH(Lists!$L$2,$A$1:$Y$1,0))&amp;""),"")="","",IF(COUNTA(AB137:AD137)=0,"",COUNTIF(AB137:AD137,"Yes")))</f>
        <v/>
      </c>
      <c r="AH137" s="22">
        <f>IFERROR(TRIM(INDEX($A137:$Y137,MATCH(Lists!$L$3,$A$1:$Y$1,0))&amp;""),"")</f>
        <v/>
      </c>
      <c r="AI137" s="22">
        <f>IFERROR(TRIM(INDEX($A137:$Y137,MATCH(Lists!$L$4,$A$1:$Y$1,0))&amp;""),"")</f>
        <v/>
      </c>
      <c r="AJ137" s="22">
        <f>IF(IFERROR(TRIM(INDEX($A137:$Y137,MATCH(Lists!$L$2,$A$1:$Y$1,0))&amp;""),"")="","",IF(IFERROR(TRIM(INDEX($A137:$Y137,MATCH(Lists!$L$5,$A$1:$Y$1,0))&amp;""),"")&lt;&gt;"",IFERROR(TRIM(INDEX($A137:$Y137,MATCH(Lists!$L$5,$A$1:$Y$1,0))&amp;""),""),IF(IFERROR(TRIM(INDEX($A137:$Y137,MATCH(Lists!$L$6,$A$1:$Y$1,0))&amp;""),"")&lt;&gt;"",IFERROR(TRIM(INDEX($A137:$Y137,MATCH(Lists!$L$6,$A$1:$Y$1,0))&amp;""),""),"(no source)")))</f>
        <v/>
      </c>
      <c r="AK137" s="23">
        <f>IFERROR(IF(ISNUMBER(INDEX($A137:$Y137,MATCH(Lists!$L$7,$A$1:$Y$1,0))),INT(INDEX($A137:$Y137,MATCH(Lists!$L$7,$A$1:$Y$1,0))),DATE(VALUE(LEFT(IFERROR(TRIM(INDEX($A137:$Y137,MATCH(Lists!$L$7,$A$1:$Y$1,0))&amp;""),""),4)),VALUE(MID(IFERROR(TRIM(INDEX($A137:$Y137,MATCH(Lists!$L$7,$A$1:$Y$1,0))&amp;""),""),6,2)),VALUE(MID(IFERROR(TRIM(INDEX($A137:$Y137,MATCH(Lists!$L$7,$A$1:$Y$1,0))&amp;""),""),9,2)))),"")</f>
        <v/>
      </c>
      <c r="AL137" s="23">
        <f>IF(OR(AK137="",Lists!$O$2=""),"",AK137+Lists!$O$2)</f>
        <v/>
      </c>
      <c r="AM137" s="22">
        <f>IF(IFERROR(TRIM(INDEX($A137:$Y137,MATCH(Lists!$L$2,$A$1:$Y$1,0))&amp;""),"")="","",IF(AA137="","New",AA137))</f>
        <v/>
      </c>
    </row>
    <row r="138">
      <c r="Z138" s="19" t="n"/>
      <c r="AA138" s="24" t="n"/>
      <c r="AB138" s="24" t="n"/>
      <c r="AC138" s="24" t="n"/>
      <c r="AD138" s="24" t="n"/>
      <c r="AE138" s="25" t="n"/>
      <c r="AF138" s="19" t="n"/>
      <c r="AG138" s="22">
        <f>IF(IFERROR(TRIM(INDEX($A138:$Y138,MATCH(Lists!$L$2,$A$1:$Y$1,0))&amp;""),"")="","",IF(COUNTA(AB138:AD138)=0,"",COUNTIF(AB138:AD138,"Yes")))</f>
        <v/>
      </c>
      <c r="AH138" s="22">
        <f>IFERROR(TRIM(INDEX($A138:$Y138,MATCH(Lists!$L$3,$A$1:$Y$1,0))&amp;""),"")</f>
        <v/>
      </c>
      <c r="AI138" s="22">
        <f>IFERROR(TRIM(INDEX($A138:$Y138,MATCH(Lists!$L$4,$A$1:$Y$1,0))&amp;""),"")</f>
        <v/>
      </c>
      <c r="AJ138" s="22">
        <f>IF(IFERROR(TRIM(INDEX($A138:$Y138,MATCH(Lists!$L$2,$A$1:$Y$1,0))&amp;""),"")="","",IF(IFERROR(TRIM(INDEX($A138:$Y138,MATCH(Lists!$L$5,$A$1:$Y$1,0))&amp;""),"")&lt;&gt;"",IFERROR(TRIM(INDEX($A138:$Y138,MATCH(Lists!$L$5,$A$1:$Y$1,0))&amp;""),""),IF(IFERROR(TRIM(INDEX($A138:$Y138,MATCH(Lists!$L$6,$A$1:$Y$1,0))&amp;""),"")&lt;&gt;"",IFERROR(TRIM(INDEX($A138:$Y138,MATCH(Lists!$L$6,$A$1:$Y$1,0))&amp;""),""),"(no source)")))</f>
        <v/>
      </c>
      <c r="AK138" s="23">
        <f>IFERROR(IF(ISNUMBER(INDEX($A138:$Y138,MATCH(Lists!$L$7,$A$1:$Y$1,0))),INT(INDEX($A138:$Y138,MATCH(Lists!$L$7,$A$1:$Y$1,0))),DATE(VALUE(LEFT(IFERROR(TRIM(INDEX($A138:$Y138,MATCH(Lists!$L$7,$A$1:$Y$1,0))&amp;""),""),4)),VALUE(MID(IFERROR(TRIM(INDEX($A138:$Y138,MATCH(Lists!$L$7,$A$1:$Y$1,0))&amp;""),""),6,2)),VALUE(MID(IFERROR(TRIM(INDEX($A138:$Y138,MATCH(Lists!$L$7,$A$1:$Y$1,0))&amp;""),""),9,2)))),"")</f>
        <v/>
      </c>
      <c r="AL138" s="23">
        <f>IF(OR(AK138="",Lists!$O$2=""),"",AK138+Lists!$O$2)</f>
        <v/>
      </c>
      <c r="AM138" s="22">
        <f>IF(IFERROR(TRIM(INDEX($A138:$Y138,MATCH(Lists!$L$2,$A$1:$Y$1,0))&amp;""),"")="","",IF(AA138="","New",AA138))</f>
        <v/>
      </c>
    </row>
    <row r="139">
      <c r="Z139" s="19" t="n"/>
      <c r="AA139" s="24" t="n"/>
      <c r="AB139" s="24" t="n"/>
      <c r="AC139" s="24" t="n"/>
      <c r="AD139" s="24" t="n"/>
      <c r="AE139" s="25" t="n"/>
      <c r="AF139" s="19" t="n"/>
      <c r="AG139" s="22">
        <f>IF(IFERROR(TRIM(INDEX($A139:$Y139,MATCH(Lists!$L$2,$A$1:$Y$1,0))&amp;""),"")="","",IF(COUNTA(AB139:AD139)=0,"",COUNTIF(AB139:AD139,"Yes")))</f>
        <v/>
      </c>
      <c r="AH139" s="22">
        <f>IFERROR(TRIM(INDEX($A139:$Y139,MATCH(Lists!$L$3,$A$1:$Y$1,0))&amp;""),"")</f>
        <v/>
      </c>
      <c r="AI139" s="22">
        <f>IFERROR(TRIM(INDEX($A139:$Y139,MATCH(Lists!$L$4,$A$1:$Y$1,0))&amp;""),"")</f>
        <v/>
      </c>
      <c r="AJ139" s="22">
        <f>IF(IFERROR(TRIM(INDEX($A139:$Y139,MATCH(Lists!$L$2,$A$1:$Y$1,0))&amp;""),"")="","",IF(IFERROR(TRIM(INDEX($A139:$Y139,MATCH(Lists!$L$5,$A$1:$Y$1,0))&amp;""),"")&lt;&gt;"",IFERROR(TRIM(INDEX($A139:$Y139,MATCH(Lists!$L$5,$A$1:$Y$1,0))&amp;""),""),IF(IFERROR(TRIM(INDEX($A139:$Y139,MATCH(Lists!$L$6,$A$1:$Y$1,0))&amp;""),"")&lt;&gt;"",IFERROR(TRIM(INDEX($A139:$Y139,MATCH(Lists!$L$6,$A$1:$Y$1,0))&amp;""),""),"(no source)")))</f>
        <v/>
      </c>
      <c r="AK139" s="23">
        <f>IFERROR(IF(ISNUMBER(INDEX($A139:$Y139,MATCH(Lists!$L$7,$A$1:$Y$1,0))),INT(INDEX($A139:$Y139,MATCH(Lists!$L$7,$A$1:$Y$1,0))),DATE(VALUE(LEFT(IFERROR(TRIM(INDEX($A139:$Y139,MATCH(Lists!$L$7,$A$1:$Y$1,0))&amp;""),""),4)),VALUE(MID(IFERROR(TRIM(INDEX($A139:$Y139,MATCH(Lists!$L$7,$A$1:$Y$1,0))&amp;""),""),6,2)),VALUE(MID(IFERROR(TRIM(INDEX($A139:$Y139,MATCH(Lists!$L$7,$A$1:$Y$1,0))&amp;""),""),9,2)))),"")</f>
        <v/>
      </c>
      <c r="AL139" s="23">
        <f>IF(OR(AK139="",Lists!$O$2=""),"",AK139+Lists!$O$2)</f>
        <v/>
      </c>
      <c r="AM139" s="22">
        <f>IF(IFERROR(TRIM(INDEX($A139:$Y139,MATCH(Lists!$L$2,$A$1:$Y$1,0))&amp;""),"")="","",IF(AA139="","New",AA139))</f>
        <v/>
      </c>
    </row>
    <row r="140">
      <c r="Z140" s="19" t="n"/>
      <c r="AA140" s="24" t="n"/>
      <c r="AB140" s="24" t="n"/>
      <c r="AC140" s="24" t="n"/>
      <c r="AD140" s="24" t="n"/>
      <c r="AE140" s="25" t="n"/>
      <c r="AF140" s="19" t="n"/>
      <c r="AG140" s="22">
        <f>IF(IFERROR(TRIM(INDEX($A140:$Y140,MATCH(Lists!$L$2,$A$1:$Y$1,0))&amp;""),"")="","",IF(COUNTA(AB140:AD140)=0,"",COUNTIF(AB140:AD140,"Yes")))</f>
        <v/>
      </c>
      <c r="AH140" s="22">
        <f>IFERROR(TRIM(INDEX($A140:$Y140,MATCH(Lists!$L$3,$A$1:$Y$1,0))&amp;""),"")</f>
        <v/>
      </c>
      <c r="AI140" s="22">
        <f>IFERROR(TRIM(INDEX($A140:$Y140,MATCH(Lists!$L$4,$A$1:$Y$1,0))&amp;""),"")</f>
        <v/>
      </c>
      <c r="AJ140" s="22">
        <f>IF(IFERROR(TRIM(INDEX($A140:$Y140,MATCH(Lists!$L$2,$A$1:$Y$1,0))&amp;""),"")="","",IF(IFERROR(TRIM(INDEX($A140:$Y140,MATCH(Lists!$L$5,$A$1:$Y$1,0))&amp;""),"")&lt;&gt;"",IFERROR(TRIM(INDEX($A140:$Y140,MATCH(Lists!$L$5,$A$1:$Y$1,0))&amp;""),""),IF(IFERROR(TRIM(INDEX($A140:$Y140,MATCH(Lists!$L$6,$A$1:$Y$1,0))&amp;""),"")&lt;&gt;"",IFERROR(TRIM(INDEX($A140:$Y140,MATCH(Lists!$L$6,$A$1:$Y$1,0))&amp;""),""),"(no source)")))</f>
        <v/>
      </c>
      <c r="AK140" s="23">
        <f>IFERROR(IF(ISNUMBER(INDEX($A140:$Y140,MATCH(Lists!$L$7,$A$1:$Y$1,0))),INT(INDEX($A140:$Y140,MATCH(Lists!$L$7,$A$1:$Y$1,0))),DATE(VALUE(LEFT(IFERROR(TRIM(INDEX($A140:$Y140,MATCH(Lists!$L$7,$A$1:$Y$1,0))&amp;""),""),4)),VALUE(MID(IFERROR(TRIM(INDEX($A140:$Y140,MATCH(Lists!$L$7,$A$1:$Y$1,0))&amp;""),""),6,2)),VALUE(MID(IFERROR(TRIM(INDEX($A140:$Y140,MATCH(Lists!$L$7,$A$1:$Y$1,0))&amp;""),""),9,2)))),"")</f>
        <v/>
      </c>
      <c r="AL140" s="23">
        <f>IF(OR(AK140="",Lists!$O$2=""),"",AK140+Lists!$O$2)</f>
        <v/>
      </c>
      <c r="AM140" s="22">
        <f>IF(IFERROR(TRIM(INDEX($A140:$Y140,MATCH(Lists!$L$2,$A$1:$Y$1,0))&amp;""),"")="","",IF(AA140="","New",AA140))</f>
        <v/>
      </c>
    </row>
    <row r="141">
      <c r="Z141" s="19" t="n"/>
      <c r="AA141" s="24" t="n"/>
      <c r="AB141" s="24" t="n"/>
      <c r="AC141" s="24" t="n"/>
      <c r="AD141" s="24" t="n"/>
      <c r="AE141" s="25" t="n"/>
      <c r="AF141" s="19" t="n"/>
      <c r="AG141" s="22">
        <f>IF(IFERROR(TRIM(INDEX($A141:$Y141,MATCH(Lists!$L$2,$A$1:$Y$1,0))&amp;""),"")="","",IF(COUNTA(AB141:AD141)=0,"",COUNTIF(AB141:AD141,"Yes")))</f>
        <v/>
      </c>
      <c r="AH141" s="22">
        <f>IFERROR(TRIM(INDEX($A141:$Y141,MATCH(Lists!$L$3,$A$1:$Y$1,0))&amp;""),"")</f>
        <v/>
      </c>
      <c r="AI141" s="22">
        <f>IFERROR(TRIM(INDEX($A141:$Y141,MATCH(Lists!$L$4,$A$1:$Y$1,0))&amp;""),"")</f>
        <v/>
      </c>
      <c r="AJ141" s="22">
        <f>IF(IFERROR(TRIM(INDEX($A141:$Y141,MATCH(Lists!$L$2,$A$1:$Y$1,0))&amp;""),"")="","",IF(IFERROR(TRIM(INDEX($A141:$Y141,MATCH(Lists!$L$5,$A$1:$Y$1,0))&amp;""),"")&lt;&gt;"",IFERROR(TRIM(INDEX($A141:$Y141,MATCH(Lists!$L$5,$A$1:$Y$1,0))&amp;""),""),IF(IFERROR(TRIM(INDEX($A141:$Y141,MATCH(Lists!$L$6,$A$1:$Y$1,0))&amp;""),"")&lt;&gt;"",IFERROR(TRIM(INDEX($A141:$Y141,MATCH(Lists!$L$6,$A$1:$Y$1,0))&amp;""),""),"(no source)")))</f>
        <v/>
      </c>
      <c r="AK141" s="23">
        <f>IFERROR(IF(ISNUMBER(INDEX($A141:$Y141,MATCH(Lists!$L$7,$A$1:$Y$1,0))),INT(INDEX($A141:$Y141,MATCH(Lists!$L$7,$A$1:$Y$1,0))),DATE(VALUE(LEFT(IFERROR(TRIM(INDEX($A141:$Y141,MATCH(Lists!$L$7,$A$1:$Y$1,0))&amp;""),""),4)),VALUE(MID(IFERROR(TRIM(INDEX($A141:$Y141,MATCH(Lists!$L$7,$A$1:$Y$1,0))&amp;""),""),6,2)),VALUE(MID(IFERROR(TRIM(INDEX($A141:$Y141,MATCH(Lists!$L$7,$A$1:$Y$1,0))&amp;""),""),9,2)))),"")</f>
        <v/>
      </c>
      <c r="AL141" s="23">
        <f>IF(OR(AK141="",Lists!$O$2=""),"",AK141+Lists!$O$2)</f>
        <v/>
      </c>
      <c r="AM141" s="22">
        <f>IF(IFERROR(TRIM(INDEX($A141:$Y141,MATCH(Lists!$L$2,$A$1:$Y$1,0))&amp;""),"")="","",IF(AA141="","New",AA141))</f>
        <v/>
      </c>
    </row>
    <row r="142">
      <c r="Z142" s="19" t="n"/>
      <c r="AA142" s="24" t="n"/>
      <c r="AB142" s="24" t="n"/>
      <c r="AC142" s="24" t="n"/>
      <c r="AD142" s="24" t="n"/>
      <c r="AE142" s="25" t="n"/>
      <c r="AF142" s="19" t="n"/>
      <c r="AG142" s="22">
        <f>IF(IFERROR(TRIM(INDEX($A142:$Y142,MATCH(Lists!$L$2,$A$1:$Y$1,0))&amp;""),"")="","",IF(COUNTA(AB142:AD142)=0,"",COUNTIF(AB142:AD142,"Yes")))</f>
        <v/>
      </c>
      <c r="AH142" s="22">
        <f>IFERROR(TRIM(INDEX($A142:$Y142,MATCH(Lists!$L$3,$A$1:$Y$1,0))&amp;""),"")</f>
        <v/>
      </c>
      <c r="AI142" s="22">
        <f>IFERROR(TRIM(INDEX($A142:$Y142,MATCH(Lists!$L$4,$A$1:$Y$1,0))&amp;""),"")</f>
        <v/>
      </c>
      <c r="AJ142" s="22">
        <f>IF(IFERROR(TRIM(INDEX($A142:$Y142,MATCH(Lists!$L$2,$A$1:$Y$1,0))&amp;""),"")="","",IF(IFERROR(TRIM(INDEX($A142:$Y142,MATCH(Lists!$L$5,$A$1:$Y$1,0))&amp;""),"")&lt;&gt;"",IFERROR(TRIM(INDEX($A142:$Y142,MATCH(Lists!$L$5,$A$1:$Y$1,0))&amp;""),""),IF(IFERROR(TRIM(INDEX($A142:$Y142,MATCH(Lists!$L$6,$A$1:$Y$1,0))&amp;""),"")&lt;&gt;"",IFERROR(TRIM(INDEX($A142:$Y142,MATCH(Lists!$L$6,$A$1:$Y$1,0))&amp;""),""),"(no source)")))</f>
        <v/>
      </c>
      <c r="AK142" s="23">
        <f>IFERROR(IF(ISNUMBER(INDEX($A142:$Y142,MATCH(Lists!$L$7,$A$1:$Y$1,0))),INT(INDEX($A142:$Y142,MATCH(Lists!$L$7,$A$1:$Y$1,0))),DATE(VALUE(LEFT(IFERROR(TRIM(INDEX($A142:$Y142,MATCH(Lists!$L$7,$A$1:$Y$1,0))&amp;""),""),4)),VALUE(MID(IFERROR(TRIM(INDEX($A142:$Y142,MATCH(Lists!$L$7,$A$1:$Y$1,0))&amp;""),""),6,2)),VALUE(MID(IFERROR(TRIM(INDEX($A142:$Y142,MATCH(Lists!$L$7,$A$1:$Y$1,0))&amp;""),""),9,2)))),"")</f>
        <v/>
      </c>
      <c r="AL142" s="23">
        <f>IF(OR(AK142="",Lists!$O$2=""),"",AK142+Lists!$O$2)</f>
        <v/>
      </c>
      <c r="AM142" s="22">
        <f>IF(IFERROR(TRIM(INDEX($A142:$Y142,MATCH(Lists!$L$2,$A$1:$Y$1,0))&amp;""),"")="","",IF(AA142="","New",AA142))</f>
        <v/>
      </c>
    </row>
    <row r="143">
      <c r="Z143" s="19" t="n"/>
      <c r="AA143" s="24" t="n"/>
      <c r="AB143" s="24" t="n"/>
      <c r="AC143" s="24" t="n"/>
      <c r="AD143" s="24" t="n"/>
      <c r="AE143" s="25" t="n"/>
      <c r="AF143" s="19" t="n"/>
      <c r="AG143" s="22">
        <f>IF(IFERROR(TRIM(INDEX($A143:$Y143,MATCH(Lists!$L$2,$A$1:$Y$1,0))&amp;""),"")="","",IF(COUNTA(AB143:AD143)=0,"",COUNTIF(AB143:AD143,"Yes")))</f>
        <v/>
      </c>
      <c r="AH143" s="22">
        <f>IFERROR(TRIM(INDEX($A143:$Y143,MATCH(Lists!$L$3,$A$1:$Y$1,0))&amp;""),"")</f>
        <v/>
      </c>
      <c r="AI143" s="22">
        <f>IFERROR(TRIM(INDEX($A143:$Y143,MATCH(Lists!$L$4,$A$1:$Y$1,0))&amp;""),"")</f>
        <v/>
      </c>
      <c r="AJ143" s="22">
        <f>IF(IFERROR(TRIM(INDEX($A143:$Y143,MATCH(Lists!$L$2,$A$1:$Y$1,0))&amp;""),"")="","",IF(IFERROR(TRIM(INDEX($A143:$Y143,MATCH(Lists!$L$5,$A$1:$Y$1,0))&amp;""),"")&lt;&gt;"",IFERROR(TRIM(INDEX($A143:$Y143,MATCH(Lists!$L$5,$A$1:$Y$1,0))&amp;""),""),IF(IFERROR(TRIM(INDEX($A143:$Y143,MATCH(Lists!$L$6,$A$1:$Y$1,0))&amp;""),"")&lt;&gt;"",IFERROR(TRIM(INDEX($A143:$Y143,MATCH(Lists!$L$6,$A$1:$Y$1,0))&amp;""),""),"(no source)")))</f>
        <v/>
      </c>
      <c r="AK143" s="23">
        <f>IFERROR(IF(ISNUMBER(INDEX($A143:$Y143,MATCH(Lists!$L$7,$A$1:$Y$1,0))),INT(INDEX($A143:$Y143,MATCH(Lists!$L$7,$A$1:$Y$1,0))),DATE(VALUE(LEFT(IFERROR(TRIM(INDEX($A143:$Y143,MATCH(Lists!$L$7,$A$1:$Y$1,0))&amp;""),""),4)),VALUE(MID(IFERROR(TRIM(INDEX($A143:$Y143,MATCH(Lists!$L$7,$A$1:$Y$1,0))&amp;""),""),6,2)),VALUE(MID(IFERROR(TRIM(INDEX($A143:$Y143,MATCH(Lists!$L$7,$A$1:$Y$1,0))&amp;""),""),9,2)))),"")</f>
        <v/>
      </c>
      <c r="AL143" s="23">
        <f>IF(OR(AK143="",Lists!$O$2=""),"",AK143+Lists!$O$2)</f>
        <v/>
      </c>
      <c r="AM143" s="22">
        <f>IF(IFERROR(TRIM(INDEX($A143:$Y143,MATCH(Lists!$L$2,$A$1:$Y$1,0))&amp;""),"")="","",IF(AA143="","New",AA143))</f>
        <v/>
      </c>
    </row>
    <row r="144">
      <c r="Z144" s="19" t="n"/>
      <c r="AA144" s="24" t="n"/>
      <c r="AB144" s="24" t="n"/>
      <c r="AC144" s="24" t="n"/>
      <c r="AD144" s="24" t="n"/>
      <c r="AE144" s="25" t="n"/>
      <c r="AF144" s="19" t="n"/>
      <c r="AG144" s="22">
        <f>IF(IFERROR(TRIM(INDEX($A144:$Y144,MATCH(Lists!$L$2,$A$1:$Y$1,0))&amp;""),"")="","",IF(COUNTA(AB144:AD144)=0,"",COUNTIF(AB144:AD144,"Yes")))</f>
        <v/>
      </c>
      <c r="AH144" s="22">
        <f>IFERROR(TRIM(INDEX($A144:$Y144,MATCH(Lists!$L$3,$A$1:$Y$1,0))&amp;""),"")</f>
        <v/>
      </c>
      <c r="AI144" s="22">
        <f>IFERROR(TRIM(INDEX($A144:$Y144,MATCH(Lists!$L$4,$A$1:$Y$1,0))&amp;""),"")</f>
        <v/>
      </c>
      <c r="AJ144" s="22">
        <f>IF(IFERROR(TRIM(INDEX($A144:$Y144,MATCH(Lists!$L$2,$A$1:$Y$1,0))&amp;""),"")="","",IF(IFERROR(TRIM(INDEX($A144:$Y144,MATCH(Lists!$L$5,$A$1:$Y$1,0))&amp;""),"")&lt;&gt;"",IFERROR(TRIM(INDEX($A144:$Y144,MATCH(Lists!$L$5,$A$1:$Y$1,0))&amp;""),""),IF(IFERROR(TRIM(INDEX($A144:$Y144,MATCH(Lists!$L$6,$A$1:$Y$1,0))&amp;""),"")&lt;&gt;"",IFERROR(TRIM(INDEX($A144:$Y144,MATCH(Lists!$L$6,$A$1:$Y$1,0))&amp;""),""),"(no source)")))</f>
        <v/>
      </c>
      <c r="AK144" s="23">
        <f>IFERROR(IF(ISNUMBER(INDEX($A144:$Y144,MATCH(Lists!$L$7,$A$1:$Y$1,0))),INT(INDEX($A144:$Y144,MATCH(Lists!$L$7,$A$1:$Y$1,0))),DATE(VALUE(LEFT(IFERROR(TRIM(INDEX($A144:$Y144,MATCH(Lists!$L$7,$A$1:$Y$1,0))&amp;""),""),4)),VALUE(MID(IFERROR(TRIM(INDEX($A144:$Y144,MATCH(Lists!$L$7,$A$1:$Y$1,0))&amp;""),""),6,2)),VALUE(MID(IFERROR(TRIM(INDEX($A144:$Y144,MATCH(Lists!$L$7,$A$1:$Y$1,0))&amp;""),""),9,2)))),"")</f>
        <v/>
      </c>
      <c r="AL144" s="23">
        <f>IF(OR(AK144="",Lists!$O$2=""),"",AK144+Lists!$O$2)</f>
        <v/>
      </c>
      <c r="AM144" s="22">
        <f>IF(IFERROR(TRIM(INDEX($A144:$Y144,MATCH(Lists!$L$2,$A$1:$Y$1,0))&amp;""),"")="","",IF(AA144="","New",AA144))</f>
        <v/>
      </c>
    </row>
    <row r="145">
      <c r="Z145" s="19" t="n"/>
      <c r="AA145" s="24" t="n"/>
      <c r="AB145" s="24" t="n"/>
      <c r="AC145" s="24" t="n"/>
      <c r="AD145" s="24" t="n"/>
      <c r="AE145" s="25" t="n"/>
      <c r="AF145" s="19" t="n"/>
      <c r="AG145" s="22">
        <f>IF(IFERROR(TRIM(INDEX($A145:$Y145,MATCH(Lists!$L$2,$A$1:$Y$1,0))&amp;""),"")="","",IF(COUNTA(AB145:AD145)=0,"",COUNTIF(AB145:AD145,"Yes")))</f>
        <v/>
      </c>
      <c r="AH145" s="22">
        <f>IFERROR(TRIM(INDEX($A145:$Y145,MATCH(Lists!$L$3,$A$1:$Y$1,0))&amp;""),"")</f>
        <v/>
      </c>
      <c r="AI145" s="22">
        <f>IFERROR(TRIM(INDEX($A145:$Y145,MATCH(Lists!$L$4,$A$1:$Y$1,0))&amp;""),"")</f>
        <v/>
      </c>
      <c r="AJ145" s="22">
        <f>IF(IFERROR(TRIM(INDEX($A145:$Y145,MATCH(Lists!$L$2,$A$1:$Y$1,0))&amp;""),"")="","",IF(IFERROR(TRIM(INDEX($A145:$Y145,MATCH(Lists!$L$5,$A$1:$Y$1,0))&amp;""),"")&lt;&gt;"",IFERROR(TRIM(INDEX($A145:$Y145,MATCH(Lists!$L$5,$A$1:$Y$1,0))&amp;""),""),IF(IFERROR(TRIM(INDEX($A145:$Y145,MATCH(Lists!$L$6,$A$1:$Y$1,0))&amp;""),"")&lt;&gt;"",IFERROR(TRIM(INDEX($A145:$Y145,MATCH(Lists!$L$6,$A$1:$Y$1,0))&amp;""),""),"(no source)")))</f>
        <v/>
      </c>
      <c r="AK145" s="23">
        <f>IFERROR(IF(ISNUMBER(INDEX($A145:$Y145,MATCH(Lists!$L$7,$A$1:$Y$1,0))),INT(INDEX($A145:$Y145,MATCH(Lists!$L$7,$A$1:$Y$1,0))),DATE(VALUE(LEFT(IFERROR(TRIM(INDEX($A145:$Y145,MATCH(Lists!$L$7,$A$1:$Y$1,0))&amp;""),""),4)),VALUE(MID(IFERROR(TRIM(INDEX($A145:$Y145,MATCH(Lists!$L$7,$A$1:$Y$1,0))&amp;""),""),6,2)),VALUE(MID(IFERROR(TRIM(INDEX($A145:$Y145,MATCH(Lists!$L$7,$A$1:$Y$1,0))&amp;""),""),9,2)))),"")</f>
        <v/>
      </c>
      <c r="AL145" s="23">
        <f>IF(OR(AK145="",Lists!$O$2=""),"",AK145+Lists!$O$2)</f>
        <v/>
      </c>
      <c r="AM145" s="22">
        <f>IF(IFERROR(TRIM(INDEX($A145:$Y145,MATCH(Lists!$L$2,$A$1:$Y$1,0))&amp;""),"")="","",IF(AA145="","New",AA145))</f>
        <v/>
      </c>
    </row>
    <row r="146">
      <c r="Z146" s="19" t="n"/>
      <c r="AA146" s="24" t="n"/>
      <c r="AB146" s="24" t="n"/>
      <c r="AC146" s="24" t="n"/>
      <c r="AD146" s="24" t="n"/>
      <c r="AE146" s="25" t="n"/>
      <c r="AF146" s="19" t="n"/>
      <c r="AG146" s="22">
        <f>IF(IFERROR(TRIM(INDEX($A146:$Y146,MATCH(Lists!$L$2,$A$1:$Y$1,0))&amp;""),"")="","",IF(COUNTA(AB146:AD146)=0,"",COUNTIF(AB146:AD146,"Yes")))</f>
        <v/>
      </c>
      <c r="AH146" s="22">
        <f>IFERROR(TRIM(INDEX($A146:$Y146,MATCH(Lists!$L$3,$A$1:$Y$1,0))&amp;""),"")</f>
        <v/>
      </c>
      <c r="AI146" s="22">
        <f>IFERROR(TRIM(INDEX($A146:$Y146,MATCH(Lists!$L$4,$A$1:$Y$1,0))&amp;""),"")</f>
        <v/>
      </c>
      <c r="AJ146" s="22">
        <f>IF(IFERROR(TRIM(INDEX($A146:$Y146,MATCH(Lists!$L$2,$A$1:$Y$1,0))&amp;""),"")="","",IF(IFERROR(TRIM(INDEX($A146:$Y146,MATCH(Lists!$L$5,$A$1:$Y$1,0))&amp;""),"")&lt;&gt;"",IFERROR(TRIM(INDEX($A146:$Y146,MATCH(Lists!$L$5,$A$1:$Y$1,0))&amp;""),""),IF(IFERROR(TRIM(INDEX($A146:$Y146,MATCH(Lists!$L$6,$A$1:$Y$1,0))&amp;""),"")&lt;&gt;"",IFERROR(TRIM(INDEX($A146:$Y146,MATCH(Lists!$L$6,$A$1:$Y$1,0))&amp;""),""),"(no source)")))</f>
        <v/>
      </c>
      <c r="AK146" s="23">
        <f>IFERROR(IF(ISNUMBER(INDEX($A146:$Y146,MATCH(Lists!$L$7,$A$1:$Y$1,0))),INT(INDEX($A146:$Y146,MATCH(Lists!$L$7,$A$1:$Y$1,0))),DATE(VALUE(LEFT(IFERROR(TRIM(INDEX($A146:$Y146,MATCH(Lists!$L$7,$A$1:$Y$1,0))&amp;""),""),4)),VALUE(MID(IFERROR(TRIM(INDEX($A146:$Y146,MATCH(Lists!$L$7,$A$1:$Y$1,0))&amp;""),""),6,2)),VALUE(MID(IFERROR(TRIM(INDEX($A146:$Y146,MATCH(Lists!$L$7,$A$1:$Y$1,0))&amp;""),""),9,2)))),"")</f>
        <v/>
      </c>
      <c r="AL146" s="23">
        <f>IF(OR(AK146="",Lists!$O$2=""),"",AK146+Lists!$O$2)</f>
        <v/>
      </c>
      <c r="AM146" s="22">
        <f>IF(IFERROR(TRIM(INDEX($A146:$Y146,MATCH(Lists!$L$2,$A$1:$Y$1,0))&amp;""),"")="","",IF(AA146="","New",AA146))</f>
        <v/>
      </c>
    </row>
    <row r="147">
      <c r="Z147" s="19" t="n"/>
      <c r="AA147" s="24" t="n"/>
      <c r="AB147" s="24" t="n"/>
      <c r="AC147" s="24" t="n"/>
      <c r="AD147" s="24" t="n"/>
      <c r="AE147" s="25" t="n"/>
      <c r="AF147" s="19" t="n"/>
      <c r="AG147" s="22">
        <f>IF(IFERROR(TRIM(INDEX($A147:$Y147,MATCH(Lists!$L$2,$A$1:$Y$1,0))&amp;""),"")="","",IF(COUNTA(AB147:AD147)=0,"",COUNTIF(AB147:AD147,"Yes")))</f>
        <v/>
      </c>
      <c r="AH147" s="22">
        <f>IFERROR(TRIM(INDEX($A147:$Y147,MATCH(Lists!$L$3,$A$1:$Y$1,0))&amp;""),"")</f>
        <v/>
      </c>
      <c r="AI147" s="22">
        <f>IFERROR(TRIM(INDEX($A147:$Y147,MATCH(Lists!$L$4,$A$1:$Y$1,0))&amp;""),"")</f>
        <v/>
      </c>
      <c r="AJ147" s="22">
        <f>IF(IFERROR(TRIM(INDEX($A147:$Y147,MATCH(Lists!$L$2,$A$1:$Y$1,0))&amp;""),"")="","",IF(IFERROR(TRIM(INDEX($A147:$Y147,MATCH(Lists!$L$5,$A$1:$Y$1,0))&amp;""),"")&lt;&gt;"",IFERROR(TRIM(INDEX($A147:$Y147,MATCH(Lists!$L$5,$A$1:$Y$1,0))&amp;""),""),IF(IFERROR(TRIM(INDEX($A147:$Y147,MATCH(Lists!$L$6,$A$1:$Y$1,0))&amp;""),"")&lt;&gt;"",IFERROR(TRIM(INDEX($A147:$Y147,MATCH(Lists!$L$6,$A$1:$Y$1,0))&amp;""),""),"(no source)")))</f>
        <v/>
      </c>
      <c r="AK147" s="23">
        <f>IFERROR(IF(ISNUMBER(INDEX($A147:$Y147,MATCH(Lists!$L$7,$A$1:$Y$1,0))),INT(INDEX($A147:$Y147,MATCH(Lists!$L$7,$A$1:$Y$1,0))),DATE(VALUE(LEFT(IFERROR(TRIM(INDEX($A147:$Y147,MATCH(Lists!$L$7,$A$1:$Y$1,0))&amp;""),""),4)),VALUE(MID(IFERROR(TRIM(INDEX($A147:$Y147,MATCH(Lists!$L$7,$A$1:$Y$1,0))&amp;""),""),6,2)),VALUE(MID(IFERROR(TRIM(INDEX($A147:$Y147,MATCH(Lists!$L$7,$A$1:$Y$1,0))&amp;""),""),9,2)))),"")</f>
        <v/>
      </c>
      <c r="AL147" s="23">
        <f>IF(OR(AK147="",Lists!$O$2=""),"",AK147+Lists!$O$2)</f>
        <v/>
      </c>
      <c r="AM147" s="22">
        <f>IF(IFERROR(TRIM(INDEX($A147:$Y147,MATCH(Lists!$L$2,$A$1:$Y$1,0))&amp;""),"")="","",IF(AA147="","New",AA147))</f>
        <v/>
      </c>
    </row>
    <row r="148">
      <c r="Z148" s="19" t="n"/>
      <c r="AA148" s="24" t="n"/>
      <c r="AB148" s="24" t="n"/>
      <c r="AC148" s="24" t="n"/>
      <c r="AD148" s="24" t="n"/>
      <c r="AE148" s="25" t="n"/>
      <c r="AF148" s="19" t="n"/>
      <c r="AG148" s="22">
        <f>IF(IFERROR(TRIM(INDEX($A148:$Y148,MATCH(Lists!$L$2,$A$1:$Y$1,0))&amp;""),"")="","",IF(COUNTA(AB148:AD148)=0,"",COUNTIF(AB148:AD148,"Yes")))</f>
        <v/>
      </c>
      <c r="AH148" s="22">
        <f>IFERROR(TRIM(INDEX($A148:$Y148,MATCH(Lists!$L$3,$A$1:$Y$1,0))&amp;""),"")</f>
        <v/>
      </c>
      <c r="AI148" s="22">
        <f>IFERROR(TRIM(INDEX($A148:$Y148,MATCH(Lists!$L$4,$A$1:$Y$1,0))&amp;""),"")</f>
        <v/>
      </c>
      <c r="AJ148" s="22">
        <f>IF(IFERROR(TRIM(INDEX($A148:$Y148,MATCH(Lists!$L$2,$A$1:$Y$1,0))&amp;""),"")="","",IF(IFERROR(TRIM(INDEX($A148:$Y148,MATCH(Lists!$L$5,$A$1:$Y$1,0))&amp;""),"")&lt;&gt;"",IFERROR(TRIM(INDEX($A148:$Y148,MATCH(Lists!$L$5,$A$1:$Y$1,0))&amp;""),""),IF(IFERROR(TRIM(INDEX($A148:$Y148,MATCH(Lists!$L$6,$A$1:$Y$1,0))&amp;""),"")&lt;&gt;"",IFERROR(TRIM(INDEX($A148:$Y148,MATCH(Lists!$L$6,$A$1:$Y$1,0))&amp;""),""),"(no source)")))</f>
        <v/>
      </c>
      <c r="AK148" s="23">
        <f>IFERROR(IF(ISNUMBER(INDEX($A148:$Y148,MATCH(Lists!$L$7,$A$1:$Y$1,0))),INT(INDEX($A148:$Y148,MATCH(Lists!$L$7,$A$1:$Y$1,0))),DATE(VALUE(LEFT(IFERROR(TRIM(INDEX($A148:$Y148,MATCH(Lists!$L$7,$A$1:$Y$1,0))&amp;""),""),4)),VALUE(MID(IFERROR(TRIM(INDEX($A148:$Y148,MATCH(Lists!$L$7,$A$1:$Y$1,0))&amp;""),""),6,2)),VALUE(MID(IFERROR(TRIM(INDEX($A148:$Y148,MATCH(Lists!$L$7,$A$1:$Y$1,0))&amp;""),""),9,2)))),"")</f>
        <v/>
      </c>
      <c r="AL148" s="23">
        <f>IF(OR(AK148="",Lists!$O$2=""),"",AK148+Lists!$O$2)</f>
        <v/>
      </c>
      <c r="AM148" s="22">
        <f>IF(IFERROR(TRIM(INDEX($A148:$Y148,MATCH(Lists!$L$2,$A$1:$Y$1,0))&amp;""),"")="","",IF(AA148="","New",AA148))</f>
        <v/>
      </c>
    </row>
    <row r="149">
      <c r="Z149" s="19" t="n"/>
      <c r="AA149" s="24" t="n"/>
      <c r="AB149" s="24" t="n"/>
      <c r="AC149" s="24" t="n"/>
      <c r="AD149" s="24" t="n"/>
      <c r="AE149" s="25" t="n"/>
      <c r="AF149" s="19" t="n"/>
      <c r="AG149" s="22">
        <f>IF(IFERROR(TRIM(INDEX($A149:$Y149,MATCH(Lists!$L$2,$A$1:$Y$1,0))&amp;""),"")="","",IF(COUNTA(AB149:AD149)=0,"",COUNTIF(AB149:AD149,"Yes")))</f>
        <v/>
      </c>
      <c r="AH149" s="22">
        <f>IFERROR(TRIM(INDEX($A149:$Y149,MATCH(Lists!$L$3,$A$1:$Y$1,0))&amp;""),"")</f>
        <v/>
      </c>
      <c r="AI149" s="22">
        <f>IFERROR(TRIM(INDEX($A149:$Y149,MATCH(Lists!$L$4,$A$1:$Y$1,0))&amp;""),"")</f>
        <v/>
      </c>
      <c r="AJ149" s="22">
        <f>IF(IFERROR(TRIM(INDEX($A149:$Y149,MATCH(Lists!$L$2,$A$1:$Y$1,0))&amp;""),"")="","",IF(IFERROR(TRIM(INDEX($A149:$Y149,MATCH(Lists!$L$5,$A$1:$Y$1,0))&amp;""),"")&lt;&gt;"",IFERROR(TRIM(INDEX($A149:$Y149,MATCH(Lists!$L$5,$A$1:$Y$1,0))&amp;""),""),IF(IFERROR(TRIM(INDEX($A149:$Y149,MATCH(Lists!$L$6,$A$1:$Y$1,0))&amp;""),"")&lt;&gt;"",IFERROR(TRIM(INDEX($A149:$Y149,MATCH(Lists!$L$6,$A$1:$Y$1,0))&amp;""),""),"(no source)")))</f>
        <v/>
      </c>
      <c r="AK149" s="23">
        <f>IFERROR(IF(ISNUMBER(INDEX($A149:$Y149,MATCH(Lists!$L$7,$A$1:$Y$1,0))),INT(INDEX($A149:$Y149,MATCH(Lists!$L$7,$A$1:$Y$1,0))),DATE(VALUE(LEFT(IFERROR(TRIM(INDEX($A149:$Y149,MATCH(Lists!$L$7,$A$1:$Y$1,0))&amp;""),""),4)),VALUE(MID(IFERROR(TRIM(INDEX($A149:$Y149,MATCH(Lists!$L$7,$A$1:$Y$1,0))&amp;""),""),6,2)),VALUE(MID(IFERROR(TRIM(INDEX($A149:$Y149,MATCH(Lists!$L$7,$A$1:$Y$1,0))&amp;""),""),9,2)))),"")</f>
        <v/>
      </c>
      <c r="AL149" s="23">
        <f>IF(OR(AK149="",Lists!$O$2=""),"",AK149+Lists!$O$2)</f>
        <v/>
      </c>
      <c r="AM149" s="22">
        <f>IF(IFERROR(TRIM(INDEX($A149:$Y149,MATCH(Lists!$L$2,$A$1:$Y$1,0))&amp;""),"")="","",IF(AA149="","New",AA149))</f>
        <v/>
      </c>
    </row>
    <row r="150">
      <c r="Z150" s="19" t="n"/>
      <c r="AA150" s="24" t="n"/>
      <c r="AB150" s="24" t="n"/>
      <c r="AC150" s="24" t="n"/>
      <c r="AD150" s="24" t="n"/>
      <c r="AE150" s="25" t="n"/>
      <c r="AF150" s="19" t="n"/>
      <c r="AG150" s="22">
        <f>IF(IFERROR(TRIM(INDEX($A150:$Y150,MATCH(Lists!$L$2,$A$1:$Y$1,0))&amp;""),"")="","",IF(COUNTA(AB150:AD150)=0,"",COUNTIF(AB150:AD150,"Yes")))</f>
        <v/>
      </c>
      <c r="AH150" s="22">
        <f>IFERROR(TRIM(INDEX($A150:$Y150,MATCH(Lists!$L$3,$A$1:$Y$1,0))&amp;""),"")</f>
        <v/>
      </c>
      <c r="AI150" s="22">
        <f>IFERROR(TRIM(INDEX($A150:$Y150,MATCH(Lists!$L$4,$A$1:$Y$1,0))&amp;""),"")</f>
        <v/>
      </c>
      <c r="AJ150" s="22">
        <f>IF(IFERROR(TRIM(INDEX($A150:$Y150,MATCH(Lists!$L$2,$A$1:$Y$1,0))&amp;""),"")="","",IF(IFERROR(TRIM(INDEX($A150:$Y150,MATCH(Lists!$L$5,$A$1:$Y$1,0))&amp;""),"")&lt;&gt;"",IFERROR(TRIM(INDEX($A150:$Y150,MATCH(Lists!$L$5,$A$1:$Y$1,0))&amp;""),""),IF(IFERROR(TRIM(INDEX($A150:$Y150,MATCH(Lists!$L$6,$A$1:$Y$1,0))&amp;""),"")&lt;&gt;"",IFERROR(TRIM(INDEX($A150:$Y150,MATCH(Lists!$L$6,$A$1:$Y$1,0))&amp;""),""),"(no source)")))</f>
        <v/>
      </c>
      <c r="AK150" s="23">
        <f>IFERROR(IF(ISNUMBER(INDEX($A150:$Y150,MATCH(Lists!$L$7,$A$1:$Y$1,0))),INT(INDEX($A150:$Y150,MATCH(Lists!$L$7,$A$1:$Y$1,0))),DATE(VALUE(LEFT(IFERROR(TRIM(INDEX($A150:$Y150,MATCH(Lists!$L$7,$A$1:$Y$1,0))&amp;""),""),4)),VALUE(MID(IFERROR(TRIM(INDEX($A150:$Y150,MATCH(Lists!$L$7,$A$1:$Y$1,0))&amp;""),""),6,2)),VALUE(MID(IFERROR(TRIM(INDEX($A150:$Y150,MATCH(Lists!$L$7,$A$1:$Y$1,0))&amp;""),""),9,2)))),"")</f>
        <v/>
      </c>
      <c r="AL150" s="23">
        <f>IF(OR(AK150="",Lists!$O$2=""),"",AK150+Lists!$O$2)</f>
        <v/>
      </c>
      <c r="AM150" s="22">
        <f>IF(IFERROR(TRIM(INDEX($A150:$Y150,MATCH(Lists!$L$2,$A$1:$Y$1,0))&amp;""),"")="","",IF(AA150="","New",AA150))</f>
        <v/>
      </c>
    </row>
    <row r="151">
      <c r="Z151" s="19" t="n"/>
      <c r="AA151" s="24" t="n"/>
      <c r="AB151" s="24" t="n"/>
      <c r="AC151" s="24" t="n"/>
      <c r="AD151" s="24" t="n"/>
      <c r="AE151" s="25" t="n"/>
      <c r="AF151" s="19" t="n"/>
      <c r="AG151" s="22">
        <f>IF(IFERROR(TRIM(INDEX($A151:$Y151,MATCH(Lists!$L$2,$A$1:$Y$1,0))&amp;""),"")="","",IF(COUNTA(AB151:AD151)=0,"",COUNTIF(AB151:AD151,"Yes")))</f>
        <v/>
      </c>
      <c r="AH151" s="22">
        <f>IFERROR(TRIM(INDEX($A151:$Y151,MATCH(Lists!$L$3,$A$1:$Y$1,0))&amp;""),"")</f>
        <v/>
      </c>
      <c r="AI151" s="22">
        <f>IFERROR(TRIM(INDEX($A151:$Y151,MATCH(Lists!$L$4,$A$1:$Y$1,0))&amp;""),"")</f>
        <v/>
      </c>
      <c r="AJ151" s="22">
        <f>IF(IFERROR(TRIM(INDEX($A151:$Y151,MATCH(Lists!$L$2,$A$1:$Y$1,0))&amp;""),"")="","",IF(IFERROR(TRIM(INDEX($A151:$Y151,MATCH(Lists!$L$5,$A$1:$Y$1,0))&amp;""),"")&lt;&gt;"",IFERROR(TRIM(INDEX($A151:$Y151,MATCH(Lists!$L$5,$A$1:$Y$1,0))&amp;""),""),IF(IFERROR(TRIM(INDEX($A151:$Y151,MATCH(Lists!$L$6,$A$1:$Y$1,0))&amp;""),"")&lt;&gt;"",IFERROR(TRIM(INDEX($A151:$Y151,MATCH(Lists!$L$6,$A$1:$Y$1,0))&amp;""),""),"(no source)")))</f>
        <v/>
      </c>
      <c r="AK151" s="23">
        <f>IFERROR(IF(ISNUMBER(INDEX($A151:$Y151,MATCH(Lists!$L$7,$A$1:$Y$1,0))),INT(INDEX($A151:$Y151,MATCH(Lists!$L$7,$A$1:$Y$1,0))),DATE(VALUE(LEFT(IFERROR(TRIM(INDEX($A151:$Y151,MATCH(Lists!$L$7,$A$1:$Y$1,0))&amp;""),""),4)),VALUE(MID(IFERROR(TRIM(INDEX($A151:$Y151,MATCH(Lists!$L$7,$A$1:$Y$1,0))&amp;""),""),6,2)),VALUE(MID(IFERROR(TRIM(INDEX($A151:$Y151,MATCH(Lists!$L$7,$A$1:$Y$1,0))&amp;""),""),9,2)))),"")</f>
        <v/>
      </c>
      <c r="AL151" s="23">
        <f>IF(OR(AK151="",Lists!$O$2=""),"",AK151+Lists!$O$2)</f>
        <v/>
      </c>
      <c r="AM151" s="22">
        <f>IF(IFERROR(TRIM(INDEX($A151:$Y151,MATCH(Lists!$L$2,$A$1:$Y$1,0))&amp;""),"")="","",IF(AA151="","New",AA151))</f>
        <v/>
      </c>
    </row>
    <row r="152">
      <c r="Z152" s="19" t="n"/>
      <c r="AA152" s="24" t="n"/>
      <c r="AB152" s="24" t="n"/>
      <c r="AC152" s="24" t="n"/>
      <c r="AD152" s="24" t="n"/>
      <c r="AE152" s="25" t="n"/>
      <c r="AF152" s="19" t="n"/>
      <c r="AG152" s="22">
        <f>IF(IFERROR(TRIM(INDEX($A152:$Y152,MATCH(Lists!$L$2,$A$1:$Y$1,0))&amp;""),"")="","",IF(COUNTA(AB152:AD152)=0,"",COUNTIF(AB152:AD152,"Yes")))</f>
        <v/>
      </c>
      <c r="AH152" s="22">
        <f>IFERROR(TRIM(INDEX($A152:$Y152,MATCH(Lists!$L$3,$A$1:$Y$1,0))&amp;""),"")</f>
        <v/>
      </c>
      <c r="AI152" s="22">
        <f>IFERROR(TRIM(INDEX($A152:$Y152,MATCH(Lists!$L$4,$A$1:$Y$1,0))&amp;""),"")</f>
        <v/>
      </c>
      <c r="AJ152" s="22">
        <f>IF(IFERROR(TRIM(INDEX($A152:$Y152,MATCH(Lists!$L$2,$A$1:$Y$1,0))&amp;""),"")="","",IF(IFERROR(TRIM(INDEX($A152:$Y152,MATCH(Lists!$L$5,$A$1:$Y$1,0))&amp;""),"")&lt;&gt;"",IFERROR(TRIM(INDEX($A152:$Y152,MATCH(Lists!$L$5,$A$1:$Y$1,0))&amp;""),""),IF(IFERROR(TRIM(INDEX($A152:$Y152,MATCH(Lists!$L$6,$A$1:$Y$1,0))&amp;""),"")&lt;&gt;"",IFERROR(TRIM(INDEX($A152:$Y152,MATCH(Lists!$L$6,$A$1:$Y$1,0))&amp;""),""),"(no source)")))</f>
        <v/>
      </c>
      <c r="AK152" s="23">
        <f>IFERROR(IF(ISNUMBER(INDEX($A152:$Y152,MATCH(Lists!$L$7,$A$1:$Y$1,0))),INT(INDEX($A152:$Y152,MATCH(Lists!$L$7,$A$1:$Y$1,0))),DATE(VALUE(LEFT(IFERROR(TRIM(INDEX($A152:$Y152,MATCH(Lists!$L$7,$A$1:$Y$1,0))&amp;""),""),4)),VALUE(MID(IFERROR(TRIM(INDEX($A152:$Y152,MATCH(Lists!$L$7,$A$1:$Y$1,0))&amp;""),""),6,2)),VALUE(MID(IFERROR(TRIM(INDEX($A152:$Y152,MATCH(Lists!$L$7,$A$1:$Y$1,0))&amp;""),""),9,2)))),"")</f>
        <v/>
      </c>
      <c r="AL152" s="23">
        <f>IF(OR(AK152="",Lists!$O$2=""),"",AK152+Lists!$O$2)</f>
        <v/>
      </c>
      <c r="AM152" s="22">
        <f>IF(IFERROR(TRIM(INDEX($A152:$Y152,MATCH(Lists!$L$2,$A$1:$Y$1,0))&amp;""),"")="","",IF(AA152="","New",AA152))</f>
        <v/>
      </c>
    </row>
    <row r="153">
      <c r="Z153" s="19" t="n"/>
      <c r="AA153" s="24" t="n"/>
      <c r="AB153" s="24" t="n"/>
      <c r="AC153" s="24" t="n"/>
      <c r="AD153" s="24" t="n"/>
      <c r="AE153" s="25" t="n"/>
      <c r="AF153" s="19" t="n"/>
      <c r="AG153" s="22">
        <f>IF(IFERROR(TRIM(INDEX($A153:$Y153,MATCH(Lists!$L$2,$A$1:$Y$1,0))&amp;""),"")="","",IF(COUNTA(AB153:AD153)=0,"",COUNTIF(AB153:AD153,"Yes")))</f>
        <v/>
      </c>
      <c r="AH153" s="22">
        <f>IFERROR(TRIM(INDEX($A153:$Y153,MATCH(Lists!$L$3,$A$1:$Y$1,0))&amp;""),"")</f>
        <v/>
      </c>
      <c r="AI153" s="22">
        <f>IFERROR(TRIM(INDEX($A153:$Y153,MATCH(Lists!$L$4,$A$1:$Y$1,0))&amp;""),"")</f>
        <v/>
      </c>
      <c r="AJ153" s="22">
        <f>IF(IFERROR(TRIM(INDEX($A153:$Y153,MATCH(Lists!$L$2,$A$1:$Y$1,0))&amp;""),"")="","",IF(IFERROR(TRIM(INDEX($A153:$Y153,MATCH(Lists!$L$5,$A$1:$Y$1,0))&amp;""),"")&lt;&gt;"",IFERROR(TRIM(INDEX($A153:$Y153,MATCH(Lists!$L$5,$A$1:$Y$1,0))&amp;""),""),IF(IFERROR(TRIM(INDEX($A153:$Y153,MATCH(Lists!$L$6,$A$1:$Y$1,0))&amp;""),"")&lt;&gt;"",IFERROR(TRIM(INDEX($A153:$Y153,MATCH(Lists!$L$6,$A$1:$Y$1,0))&amp;""),""),"(no source)")))</f>
        <v/>
      </c>
      <c r="AK153" s="23">
        <f>IFERROR(IF(ISNUMBER(INDEX($A153:$Y153,MATCH(Lists!$L$7,$A$1:$Y$1,0))),INT(INDEX($A153:$Y153,MATCH(Lists!$L$7,$A$1:$Y$1,0))),DATE(VALUE(LEFT(IFERROR(TRIM(INDEX($A153:$Y153,MATCH(Lists!$L$7,$A$1:$Y$1,0))&amp;""),""),4)),VALUE(MID(IFERROR(TRIM(INDEX($A153:$Y153,MATCH(Lists!$L$7,$A$1:$Y$1,0))&amp;""),""),6,2)),VALUE(MID(IFERROR(TRIM(INDEX($A153:$Y153,MATCH(Lists!$L$7,$A$1:$Y$1,0))&amp;""),""),9,2)))),"")</f>
        <v/>
      </c>
      <c r="AL153" s="23">
        <f>IF(OR(AK153="",Lists!$O$2=""),"",AK153+Lists!$O$2)</f>
        <v/>
      </c>
      <c r="AM153" s="22">
        <f>IF(IFERROR(TRIM(INDEX($A153:$Y153,MATCH(Lists!$L$2,$A$1:$Y$1,0))&amp;""),"")="","",IF(AA153="","New",AA153))</f>
        <v/>
      </c>
    </row>
    <row r="154">
      <c r="Z154" s="19" t="n"/>
      <c r="AA154" s="24" t="n"/>
      <c r="AB154" s="24" t="n"/>
      <c r="AC154" s="24" t="n"/>
      <c r="AD154" s="24" t="n"/>
      <c r="AE154" s="25" t="n"/>
      <c r="AF154" s="19" t="n"/>
      <c r="AG154" s="22">
        <f>IF(IFERROR(TRIM(INDEX($A154:$Y154,MATCH(Lists!$L$2,$A$1:$Y$1,0))&amp;""),"")="","",IF(COUNTA(AB154:AD154)=0,"",COUNTIF(AB154:AD154,"Yes")))</f>
        <v/>
      </c>
      <c r="AH154" s="22">
        <f>IFERROR(TRIM(INDEX($A154:$Y154,MATCH(Lists!$L$3,$A$1:$Y$1,0))&amp;""),"")</f>
        <v/>
      </c>
      <c r="AI154" s="22">
        <f>IFERROR(TRIM(INDEX($A154:$Y154,MATCH(Lists!$L$4,$A$1:$Y$1,0))&amp;""),"")</f>
        <v/>
      </c>
      <c r="AJ154" s="22">
        <f>IF(IFERROR(TRIM(INDEX($A154:$Y154,MATCH(Lists!$L$2,$A$1:$Y$1,0))&amp;""),"")="","",IF(IFERROR(TRIM(INDEX($A154:$Y154,MATCH(Lists!$L$5,$A$1:$Y$1,0))&amp;""),"")&lt;&gt;"",IFERROR(TRIM(INDEX($A154:$Y154,MATCH(Lists!$L$5,$A$1:$Y$1,0))&amp;""),""),IF(IFERROR(TRIM(INDEX($A154:$Y154,MATCH(Lists!$L$6,$A$1:$Y$1,0))&amp;""),"")&lt;&gt;"",IFERROR(TRIM(INDEX($A154:$Y154,MATCH(Lists!$L$6,$A$1:$Y$1,0))&amp;""),""),"(no source)")))</f>
        <v/>
      </c>
      <c r="AK154" s="23">
        <f>IFERROR(IF(ISNUMBER(INDEX($A154:$Y154,MATCH(Lists!$L$7,$A$1:$Y$1,0))),INT(INDEX($A154:$Y154,MATCH(Lists!$L$7,$A$1:$Y$1,0))),DATE(VALUE(LEFT(IFERROR(TRIM(INDEX($A154:$Y154,MATCH(Lists!$L$7,$A$1:$Y$1,0))&amp;""),""),4)),VALUE(MID(IFERROR(TRIM(INDEX($A154:$Y154,MATCH(Lists!$L$7,$A$1:$Y$1,0))&amp;""),""),6,2)),VALUE(MID(IFERROR(TRIM(INDEX($A154:$Y154,MATCH(Lists!$L$7,$A$1:$Y$1,0))&amp;""),""),9,2)))),"")</f>
        <v/>
      </c>
      <c r="AL154" s="23">
        <f>IF(OR(AK154="",Lists!$O$2=""),"",AK154+Lists!$O$2)</f>
        <v/>
      </c>
      <c r="AM154" s="22">
        <f>IF(IFERROR(TRIM(INDEX($A154:$Y154,MATCH(Lists!$L$2,$A$1:$Y$1,0))&amp;""),"")="","",IF(AA154="","New",AA154))</f>
        <v/>
      </c>
    </row>
    <row r="155">
      <c r="Z155" s="19" t="n"/>
      <c r="AA155" s="24" t="n"/>
      <c r="AB155" s="24" t="n"/>
      <c r="AC155" s="24" t="n"/>
      <c r="AD155" s="24" t="n"/>
      <c r="AE155" s="25" t="n"/>
      <c r="AF155" s="19" t="n"/>
      <c r="AG155" s="22">
        <f>IF(IFERROR(TRIM(INDEX($A155:$Y155,MATCH(Lists!$L$2,$A$1:$Y$1,0))&amp;""),"")="","",IF(COUNTA(AB155:AD155)=0,"",COUNTIF(AB155:AD155,"Yes")))</f>
        <v/>
      </c>
      <c r="AH155" s="22">
        <f>IFERROR(TRIM(INDEX($A155:$Y155,MATCH(Lists!$L$3,$A$1:$Y$1,0))&amp;""),"")</f>
        <v/>
      </c>
      <c r="AI155" s="22">
        <f>IFERROR(TRIM(INDEX($A155:$Y155,MATCH(Lists!$L$4,$A$1:$Y$1,0))&amp;""),"")</f>
        <v/>
      </c>
      <c r="AJ155" s="22">
        <f>IF(IFERROR(TRIM(INDEX($A155:$Y155,MATCH(Lists!$L$2,$A$1:$Y$1,0))&amp;""),"")="","",IF(IFERROR(TRIM(INDEX($A155:$Y155,MATCH(Lists!$L$5,$A$1:$Y$1,0))&amp;""),"")&lt;&gt;"",IFERROR(TRIM(INDEX($A155:$Y155,MATCH(Lists!$L$5,$A$1:$Y$1,0))&amp;""),""),IF(IFERROR(TRIM(INDEX($A155:$Y155,MATCH(Lists!$L$6,$A$1:$Y$1,0))&amp;""),"")&lt;&gt;"",IFERROR(TRIM(INDEX($A155:$Y155,MATCH(Lists!$L$6,$A$1:$Y$1,0))&amp;""),""),"(no source)")))</f>
        <v/>
      </c>
      <c r="AK155" s="23">
        <f>IFERROR(IF(ISNUMBER(INDEX($A155:$Y155,MATCH(Lists!$L$7,$A$1:$Y$1,0))),INT(INDEX($A155:$Y155,MATCH(Lists!$L$7,$A$1:$Y$1,0))),DATE(VALUE(LEFT(IFERROR(TRIM(INDEX($A155:$Y155,MATCH(Lists!$L$7,$A$1:$Y$1,0))&amp;""),""),4)),VALUE(MID(IFERROR(TRIM(INDEX($A155:$Y155,MATCH(Lists!$L$7,$A$1:$Y$1,0))&amp;""),""),6,2)),VALUE(MID(IFERROR(TRIM(INDEX($A155:$Y155,MATCH(Lists!$L$7,$A$1:$Y$1,0))&amp;""),""),9,2)))),"")</f>
        <v/>
      </c>
      <c r="AL155" s="23">
        <f>IF(OR(AK155="",Lists!$O$2=""),"",AK155+Lists!$O$2)</f>
        <v/>
      </c>
      <c r="AM155" s="22">
        <f>IF(IFERROR(TRIM(INDEX($A155:$Y155,MATCH(Lists!$L$2,$A$1:$Y$1,0))&amp;""),"")="","",IF(AA155="","New",AA155))</f>
        <v/>
      </c>
    </row>
    <row r="156">
      <c r="Z156" s="19" t="n"/>
      <c r="AA156" s="24" t="n"/>
      <c r="AB156" s="24" t="n"/>
      <c r="AC156" s="24" t="n"/>
      <c r="AD156" s="24" t="n"/>
      <c r="AE156" s="25" t="n"/>
      <c r="AF156" s="19" t="n"/>
      <c r="AG156" s="22">
        <f>IF(IFERROR(TRIM(INDEX($A156:$Y156,MATCH(Lists!$L$2,$A$1:$Y$1,0))&amp;""),"")="","",IF(COUNTA(AB156:AD156)=0,"",COUNTIF(AB156:AD156,"Yes")))</f>
        <v/>
      </c>
      <c r="AH156" s="22">
        <f>IFERROR(TRIM(INDEX($A156:$Y156,MATCH(Lists!$L$3,$A$1:$Y$1,0))&amp;""),"")</f>
        <v/>
      </c>
      <c r="AI156" s="22">
        <f>IFERROR(TRIM(INDEX($A156:$Y156,MATCH(Lists!$L$4,$A$1:$Y$1,0))&amp;""),"")</f>
        <v/>
      </c>
      <c r="AJ156" s="22">
        <f>IF(IFERROR(TRIM(INDEX($A156:$Y156,MATCH(Lists!$L$2,$A$1:$Y$1,0))&amp;""),"")="","",IF(IFERROR(TRIM(INDEX($A156:$Y156,MATCH(Lists!$L$5,$A$1:$Y$1,0))&amp;""),"")&lt;&gt;"",IFERROR(TRIM(INDEX($A156:$Y156,MATCH(Lists!$L$5,$A$1:$Y$1,0))&amp;""),""),IF(IFERROR(TRIM(INDEX($A156:$Y156,MATCH(Lists!$L$6,$A$1:$Y$1,0))&amp;""),"")&lt;&gt;"",IFERROR(TRIM(INDEX($A156:$Y156,MATCH(Lists!$L$6,$A$1:$Y$1,0))&amp;""),""),"(no source)")))</f>
        <v/>
      </c>
      <c r="AK156" s="23">
        <f>IFERROR(IF(ISNUMBER(INDEX($A156:$Y156,MATCH(Lists!$L$7,$A$1:$Y$1,0))),INT(INDEX($A156:$Y156,MATCH(Lists!$L$7,$A$1:$Y$1,0))),DATE(VALUE(LEFT(IFERROR(TRIM(INDEX($A156:$Y156,MATCH(Lists!$L$7,$A$1:$Y$1,0))&amp;""),""),4)),VALUE(MID(IFERROR(TRIM(INDEX($A156:$Y156,MATCH(Lists!$L$7,$A$1:$Y$1,0))&amp;""),""),6,2)),VALUE(MID(IFERROR(TRIM(INDEX($A156:$Y156,MATCH(Lists!$L$7,$A$1:$Y$1,0))&amp;""),""),9,2)))),"")</f>
        <v/>
      </c>
      <c r="AL156" s="23">
        <f>IF(OR(AK156="",Lists!$O$2=""),"",AK156+Lists!$O$2)</f>
        <v/>
      </c>
      <c r="AM156" s="22">
        <f>IF(IFERROR(TRIM(INDEX($A156:$Y156,MATCH(Lists!$L$2,$A$1:$Y$1,0))&amp;""),"")="","",IF(AA156="","New",AA156))</f>
        <v/>
      </c>
    </row>
    <row r="157">
      <c r="Z157" s="19" t="n"/>
      <c r="AA157" s="24" t="n"/>
      <c r="AB157" s="24" t="n"/>
      <c r="AC157" s="24" t="n"/>
      <c r="AD157" s="24" t="n"/>
      <c r="AE157" s="25" t="n"/>
      <c r="AF157" s="19" t="n"/>
      <c r="AG157" s="22">
        <f>IF(IFERROR(TRIM(INDEX($A157:$Y157,MATCH(Lists!$L$2,$A$1:$Y$1,0))&amp;""),"")="","",IF(COUNTA(AB157:AD157)=0,"",COUNTIF(AB157:AD157,"Yes")))</f>
        <v/>
      </c>
      <c r="AH157" s="22">
        <f>IFERROR(TRIM(INDEX($A157:$Y157,MATCH(Lists!$L$3,$A$1:$Y$1,0))&amp;""),"")</f>
        <v/>
      </c>
      <c r="AI157" s="22">
        <f>IFERROR(TRIM(INDEX($A157:$Y157,MATCH(Lists!$L$4,$A$1:$Y$1,0))&amp;""),"")</f>
        <v/>
      </c>
      <c r="AJ157" s="22">
        <f>IF(IFERROR(TRIM(INDEX($A157:$Y157,MATCH(Lists!$L$2,$A$1:$Y$1,0))&amp;""),"")="","",IF(IFERROR(TRIM(INDEX($A157:$Y157,MATCH(Lists!$L$5,$A$1:$Y$1,0))&amp;""),"")&lt;&gt;"",IFERROR(TRIM(INDEX($A157:$Y157,MATCH(Lists!$L$5,$A$1:$Y$1,0))&amp;""),""),IF(IFERROR(TRIM(INDEX($A157:$Y157,MATCH(Lists!$L$6,$A$1:$Y$1,0))&amp;""),"")&lt;&gt;"",IFERROR(TRIM(INDEX($A157:$Y157,MATCH(Lists!$L$6,$A$1:$Y$1,0))&amp;""),""),"(no source)")))</f>
        <v/>
      </c>
      <c r="AK157" s="23">
        <f>IFERROR(IF(ISNUMBER(INDEX($A157:$Y157,MATCH(Lists!$L$7,$A$1:$Y$1,0))),INT(INDEX($A157:$Y157,MATCH(Lists!$L$7,$A$1:$Y$1,0))),DATE(VALUE(LEFT(IFERROR(TRIM(INDEX($A157:$Y157,MATCH(Lists!$L$7,$A$1:$Y$1,0))&amp;""),""),4)),VALUE(MID(IFERROR(TRIM(INDEX($A157:$Y157,MATCH(Lists!$L$7,$A$1:$Y$1,0))&amp;""),""),6,2)),VALUE(MID(IFERROR(TRIM(INDEX($A157:$Y157,MATCH(Lists!$L$7,$A$1:$Y$1,0))&amp;""),""),9,2)))),"")</f>
        <v/>
      </c>
      <c r="AL157" s="23">
        <f>IF(OR(AK157="",Lists!$O$2=""),"",AK157+Lists!$O$2)</f>
        <v/>
      </c>
      <c r="AM157" s="22">
        <f>IF(IFERROR(TRIM(INDEX($A157:$Y157,MATCH(Lists!$L$2,$A$1:$Y$1,0))&amp;""),"")="","",IF(AA157="","New",AA157))</f>
        <v/>
      </c>
    </row>
    <row r="158">
      <c r="Z158" s="19" t="n"/>
      <c r="AA158" s="24" t="n"/>
      <c r="AB158" s="24" t="n"/>
      <c r="AC158" s="24" t="n"/>
      <c r="AD158" s="24" t="n"/>
      <c r="AE158" s="25" t="n"/>
      <c r="AF158" s="19" t="n"/>
      <c r="AG158" s="22">
        <f>IF(IFERROR(TRIM(INDEX($A158:$Y158,MATCH(Lists!$L$2,$A$1:$Y$1,0))&amp;""),"")="","",IF(COUNTA(AB158:AD158)=0,"",COUNTIF(AB158:AD158,"Yes")))</f>
        <v/>
      </c>
      <c r="AH158" s="22">
        <f>IFERROR(TRIM(INDEX($A158:$Y158,MATCH(Lists!$L$3,$A$1:$Y$1,0))&amp;""),"")</f>
        <v/>
      </c>
      <c r="AI158" s="22">
        <f>IFERROR(TRIM(INDEX($A158:$Y158,MATCH(Lists!$L$4,$A$1:$Y$1,0))&amp;""),"")</f>
        <v/>
      </c>
      <c r="AJ158" s="22">
        <f>IF(IFERROR(TRIM(INDEX($A158:$Y158,MATCH(Lists!$L$2,$A$1:$Y$1,0))&amp;""),"")="","",IF(IFERROR(TRIM(INDEX($A158:$Y158,MATCH(Lists!$L$5,$A$1:$Y$1,0))&amp;""),"")&lt;&gt;"",IFERROR(TRIM(INDEX($A158:$Y158,MATCH(Lists!$L$5,$A$1:$Y$1,0))&amp;""),""),IF(IFERROR(TRIM(INDEX($A158:$Y158,MATCH(Lists!$L$6,$A$1:$Y$1,0))&amp;""),"")&lt;&gt;"",IFERROR(TRIM(INDEX($A158:$Y158,MATCH(Lists!$L$6,$A$1:$Y$1,0))&amp;""),""),"(no source)")))</f>
        <v/>
      </c>
      <c r="AK158" s="23">
        <f>IFERROR(IF(ISNUMBER(INDEX($A158:$Y158,MATCH(Lists!$L$7,$A$1:$Y$1,0))),INT(INDEX($A158:$Y158,MATCH(Lists!$L$7,$A$1:$Y$1,0))),DATE(VALUE(LEFT(IFERROR(TRIM(INDEX($A158:$Y158,MATCH(Lists!$L$7,$A$1:$Y$1,0))&amp;""),""),4)),VALUE(MID(IFERROR(TRIM(INDEX($A158:$Y158,MATCH(Lists!$L$7,$A$1:$Y$1,0))&amp;""),""),6,2)),VALUE(MID(IFERROR(TRIM(INDEX($A158:$Y158,MATCH(Lists!$L$7,$A$1:$Y$1,0))&amp;""),""),9,2)))),"")</f>
        <v/>
      </c>
      <c r="AL158" s="23">
        <f>IF(OR(AK158="",Lists!$O$2=""),"",AK158+Lists!$O$2)</f>
        <v/>
      </c>
      <c r="AM158" s="22">
        <f>IF(IFERROR(TRIM(INDEX($A158:$Y158,MATCH(Lists!$L$2,$A$1:$Y$1,0))&amp;""),"")="","",IF(AA158="","New",AA158))</f>
        <v/>
      </c>
    </row>
    <row r="159">
      <c r="Z159" s="19" t="n"/>
      <c r="AA159" s="24" t="n"/>
      <c r="AB159" s="24" t="n"/>
      <c r="AC159" s="24" t="n"/>
      <c r="AD159" s="24" t="n"/>
      <c r="AE159" s="25" t="n"/>
      <c r="AF159" s="19" t="n"/>
      <c r="AG159" s="22">
        <f>IF(IFERROR(TRIM(INDEX($A159:$Y159,MATCH(Lists!$L$2,$A$1:$Y$1,0))&amp;""),"")="","",IF(COUNTA(AB159:AD159)=0,"",COUNTIF(AB159:AD159,"Yes")))</f>
        <v/>
      </c>
      <c r="AH159" s="22">
        <f>IFERROR(TRIM(INDEX($A159:$Y159,MATCH(Lists!$L$3,$A$1:$Y$1,0))&amp;""),"")</f>
        <v/>
      </c>
      <c r="AI159" s="22">
        <f>IFERROR(TRIM(INDEX($A159:$Y159,MATCH(Lists!$L$4,$A$1:$Y$1,0))&amp;""),"")</f>
        <v/>
      </c>
      <c r="AJ159" s="22">
        <f>IF(IFERROR(TRIM(INDEX($A159:$Y159,MATCH(Lists!$L$2,$A$1:$Y$1,0))&amp;""),"")="","",IF(IFERROR(TRIM(INDEX($A159:$Y159,MATCH(Lists!$L$5,$A$1:$Y$1,0))&amp;""),"")&lt;&gt;"",IFERROR(TRIM(INDEX($A159:$Y159,MATCH(Lists!$L$5,$A$1:$Y$1,0))&amp;""),""),IF(IFERROR(TRIM(INDEX($A159:$Y159,MATCH(Lists!$L$6,$A$1:$Y$1,0))&amp;""),"")&lt;&gt;"",IFERROR(TRIM(INDEX($A159:$Y159,MATCH(Lists!$L$6,$A$1:$Y$1,0))&amp;""),""),"(no source)")))</f>
        <v/>
      </c>
      <c r="AK159" s="23">
        <f>IFERROR(IF(ISNUMBER(INDEX($A159:$Y159,MATCH(Lists!$L$7,$A$1:$Y$1,0))),INT(INDEX($A159:$Y159,MATCH(Lists!$L$7,$A$1:$Y$1,0))),DATE(VALUE(LEFT(IFERROR(TRIM(INDEX($A159:$Y159,MATCH(Lists!$L$7,$A$1:$Y$1,0))&amp;""),""),4)),VALUE(MID(IFERROR(TRIM(INDEX($A159:$Y159,MATCH(Lists!$L$7,$A$1:$Y$1,0))&amp;""),""),6,2)),VALUE(MID(IFERROR(TRIM(INDEX($A159:$Y159,MATCH(Lists!$L$7,$A$1:$Y$1,0))&amp;""),""),9,2)))),"")</f>
        <v/>
      </c>
      <c r="AL159" s="23">
        <f>IF(OR(AK159="",Lists!$O$2=""),"",AK159+Lists!$O$2)</f>
        <v/>
      </c>
      <c r="AM159" s="22">
        <f>IF(IFERROR(TRIM(INDEX($A159:$Y159,MATCH(Lists!$L$2,$A$1:$Y$1,0))&amp;""),"")="","",IF(AA159="","New",AA159))</f>
        <v/>
      </c>
    </row>
    <row r="160">
      <c r="Z160" s="19" t="n"/>
      <c r="AA160" s="24" t="n"/>
      <c r="AB160" s="24" t="n"/>
      <c r="AC160" s="24" t="n"/>
      <c r="AD160" s="24" t="n"/>
      <c r="AE160" s="25" t="n"/>
      <c r="AF160" s="19" t="n"/>
      <c r="AG160" s="22">
        <f>IF(IFERROR(TRIM(INDEX($A160:$Y160,MATCH(Lists!$L$2,$A$1:$Y$1,0))&amp;""),"")="","",IF(COUNTA(AB160:AD160)=0,"",COUNTIF(AB160:AD160,"Yes")))</f>
        <v/>
      </c>
      <c r="AH160" s="22">
        <f>IFERROR(TRIM(INDEX($A160:$Y160,MATCH(Lists!$L$3,$A$1:$Y$1,0))&amp;""),"")</f>
        <v/>
      </c>
      <c r="AI160" s="22">
        <f>IFERROR(TRIM(INDEX($A160:$Y160,MATCH(Lists!$L$4,$A$1:$Y$1,0))&amp;""),"")</f>
        <v/>
      </c>
      <c r="AJ160" s="22">
        <f>IF(IFERROR(TRIM(INDEX($A160:$Y160,MATCH(Lists!$L$2,$A$1:$Y$1,0))&amp;""),"")="","",IF(IFERROR(TRIM(INDEX($A160:$Y160,MATCH(Lists!$L$5,$A$1:$Y$1,0))&amp;""),"")&lt;&gt;"",IFERROR(TRIM(INDEX($A160:$Y160,MATCH(Lists!$L$5,$A$1:$Y$1,0))&amp;""),""),IF(IFERROR(TRIM(INDEX($A160:$Y160,MATCH(Lists!$L$6,$A$1:$Y$1,0))&amp;""),"")&lt;&gt;"",IFERROR(TRIM(INDEX($A160:$Y160,MATCH(Lists!$L$6,$A$1:$Y$1,0))&amp;""),""),"(no source)")))</f>
        <v/>
      </c>
      <c r="AK160" s="23">
        <f>IFERROR(IF(ISNUMBER(INDEX($A160:$Y160,MATCH(Lists!$L$7,$A$1:$Y$1,0))),INT(INDEX($A160:$Y160,MATCH(Lists!$L$7,$A$1:$Y$1,0))),DATE(VALUE(LEFT(IFERROR(TRIM(INDEX($A160:$Y160,MATCH(Lists!$L$7,$A$1:$Y$1,0))&amp;""),""),4)),VALUE(MID(IFERROR(TRIM(INDEX($A160:$Y160,MATCH(Lists!$L$7,$A$1:$Y$1,0))&amp;""),""),6,2)),VALUE(MID(IFERROR(TRIM(INDEX($A160:$Y160,MATCH(Lists!$L$7,$A$1:$Y$1,0))&amp;""),""),9,2)))),"")</f>
        <v/>
      </c>
      <c r="AL160" s="23">
        <f>IF(OR(AK160="",Lists!$O$2=""),"",AK160+Lists!$O$2)</f>
        <v/>
      </c>
      <c r="AM160" s="22">
        <f>IF(IFERROR(TRIM(INDEX($A160:$Y160,MATCH(Lists!$L$2,$A$1:$Y$1,0))&amp;""),"")="","",IF(AA160="","New",AA160))</f>
        <v/>
      </c>
    </row>
    <row r="161">
      <c r="Z161" s="19" t="n"/>
      <c r="AA161" s="24" t="n"/>
      <c r="AB161" s="24" t="n"/>
      <c r="AC161" s="24" t="n"/>
      <c r="AD161" s="24" t="n"/>
      <c r="AE161" s="25" t="n"/>
      <c r="AF161" s="19" t="n"/>
      <c r="AG161" s="22">
        <f>IF(IFERROR(TRIM(INDEX($A161:$Y161,MATCH(Lists!$L$2,$A$1:$Y$1,0))&amp;""),"")="","",IF(COUNTA(AB161:AD161)=0,"",COUNTIF(AB161:AD161,"Yes")))</f>
        <v/>
      </c>
      <c r="AH161" s="22">
        <f>IFERROR(TRIM(INDEX($A161:$Y161,MATCH(Lists!$L$3,$A$1:$Y$1,0))&amp;""),"")</f>
        <v/>
      </c>
      <c r="AI161" s="22">
        <f>IFERROR(TRIM(INDEX($A161:$Y161,MATCH(Lists!$L$4,$A$1:$Y$1,0))&amp;""),"")</f>
        <v/>
      </c>
      <c r="AJ161" s="22">
        <f>IF(IFERROR(TRIM(INDEX($A161:$Y161,MATCH(Lists!$L$2,$A$1:$Y$1,0))&amp;""),"")="","",IF(IFERROR(TRIM(INDEX($A161:$Y161,MATCH(Lists!$L$5,$A$1:$Y$1,0))&amp;""),"")&lt;&gt;"",IFERROR(TRIM(INDEX($A161:$Y161,MATCH(Lists!$L$5,$A$1:$Y$1,0))&amp;""),""),IF(IFERROR(TRIM(INDEX($A161:$Y161,MATCH(Lists!$L$6,$A$1:$Y$1,0))&amp;""),"")&lt;&gt;"",IFERROR(TRIM(INDEX($A161:$Y161,MATCH(Lists!$L$6,$A$1:$Y$1,0))&amp;""),""),"(no source)")))</f>
        <v/>
      </c>
      <c r="AK161" s="23">
        <f>IFERROR(IF(ISNUMBER(INDEX($A161:$Y161,MATCH(Lists!$L$7,$A$1:$Y$1,0))),INT(INDEX($A161:$Y161,MATCH(Lists!$L$7,$A$1:$Y$1,0))),DATE(VALUE(LEFT(IFERROR(TRIM(INDEX($A161:$Y161,MATCH(Lists!$L$7,$A$1:$Y$1,0))&amp;""),""),4)),VALUE(MID(IFERROR(TRIM(INDEX($A161:$Y161,MATCH(Lists!$L$7,$A$1:$Y$1,0))&amp;""),""),6,2)),VALUE(MID(IFERROR(TRIM(INDEX($A161:$Y161,MATCH(Lists!$L$7,$A$1:$Y$1,0))&amp;""),""),9,2)))),"")</f>
        <v/>
      </c>
      <c r="AL161" s="23">
        <f>IF(OR(AK161="",Lists!$O$2=""),"",AK161+Lists!$O$2)</f>
        <v/>
      </c>
      <c r="AM161" s="22">
        <f>IF(IFERROR(TRIM(INDEX($A161:$Y161,MATCH(Lists!$L$2,$A$1:$Y$1,0))&amp;""),"")="","",IF(AA161="","New",AA161))</f>
        <v/>
      </c>
    </row>
    <row r="162">
      <c r="Z162" s="19" t="n"/>
      <c r="AA162" s="24" t="n"/>
      <c r="AB162" s="24" t="n"/>
      <c r="AC162" s="24" t="n"/>
      <c r="AD162" s="24" t="n"/>
      <c r="AE162" s="25" t="n"/>
      <c r="AF162" s="19" t="n"/>
      <c r="AG162" s="22">
        <f>IF(IFERROR(TRIM(INDEX($A162:$Y162,MATCH(Lists!$L$2,$A$1:$Y$1,0))&amp;""),"")="","",IF(COUNTA(AB162:AD162)=0,"",COUNTIF(AB162:AD162,"Yes")))</f>
        <v/>
      </c>
      <c r="AH162" s="22">
        <f>IFERROR(TRIM(INDEX($A162:$Y162,MATCH(Lists!$L$3,$A$1:$Y$1,0))&amp;""),"")</f>
        <v/>
      </c>
      <c r="AI162" s="22">
        <f>IFERROR(TRIM(INDEX($A162:$Y162,MATCH(Lists!$L$4,$A$1:$Y$1,0))&amp;""),"")</f>
        <v/>
      </c>
      <c r="AJ162" s="22">
        <f>IF(IFERROR(TRIM(INDEX($A162:$Y162,MATCH(Lists!$L$2,$A$1:$Y$1,0))&amp;""),"")="","",IF(IFERROR(TRIM(INDEX($A162:$Y162,MATCH(Lists!$L$5,$A$1:$Y$1,0))&amp;""),"")&lt;&gt;"",IFERROR(TRIM(INDEX($A162:$Y162,MATCH(Lists!$L$5,$A$1:$Y$1,0))&amp;""),""),IF(IFERROR(TRIM(INDEX($A162:$Y162,MATCH(Lists!$L$6,$A$1:$Y$1,0))&amp;""),"")&lt;&gt;"",IFERROR(TRIM(INDEX($A162:$Y162,MATCH(Lists!$L$6,$A$1:$Y$1,0))&amp;""),""),"(no source)")))</f>
        <v/>
      </c>
      <c r="AK162" s="23">
        <f>IFERROR(IF(ISNUMBER(INDEX($A162:$Y162,MATCH(Lists!$L$7,$A$1:$Y$1,0))),INT(INDEX($A162:$Y162,MATCH(Lists!$L$7,$A$1:$Y$1,0))),DATE(VALUE(LEFT(IFERROR(TRIM(INDEX($A162:$Y162,MATCH(Lists!$L$7,$A$1:$Y$1,0))&amp;""),""),4)),VALUE(MID(IFERROR(TRIM(INDEX($A162:$Y162,MATCH(Lists!$L$7,$A$1:$Y$1,0))&amp;""),""),6,2)),VALUE(MID(IFERROR(TRIM(INDEX($A162:$Y162,MATCH(Lists!$L$7,$A$1:$Y$1,0))&amp;""),""),9,2)))),"")</f>
        <v/>
      </c>
      <c r="AL162" s="23">
        <f>IF(OR(AK162="",Lists!$O$2=""),"",AK162+Lists!$O$2)</f>
        <v/>
      </c>
      <c r="AM162" s="22">
        <f>IF(IFERROR(TRIM(INDEX($A162:$Y162,MATCH(Lists!$L$2,$A$1:$Y$1,0))&amp;""),"")="","",IF(AA162="","New",AA162))</f>
        <v/>
      </c>
    </row>
    <row r="163">
      <c r="Z163" s="19" t="n"/>
      <c r="AA163" s="24" t="n"/>
      <c r="AB163" s="24" t="n"/>
      <c r="AC163" s="24" t="n"/>
      <c r="AD163" s="24" t="n"/>
      <c r="AE163" s="25" t="n"/>
      <c r="AF163" s="19" t="n"/>
      <c r="AG163" s="22">
        <f>IF(IFERROR(TRIM(INDEX($A163:$Y163,MATCH(Lists!$L$2,$A$1:$Y$1,0))&amp;""),"")="","",IF(COUNTA(AB163:AD163)=0,"",COUNTIF(AB163:AD163,"Yes")))</f>
        <v/>
      </c>
      <c r="AH163" s="22">
        <f>IFERROR(TRIM(INDEX($A163:$Y163,MATCH(Lists!$L$3,$A$1:$Y$1,0))&amp;""),"")</f>
        <v/>
      </c>
      <c r="AI163" s="22">
        <f>IFERROR(TRIM(INDEX($A163:$Y163,MATCH(Lists!$L$4,$A$1:$Y$1,0))&amp;""),"")</f>
        <v/>
      </c>
      <c r="AJ163" s="22">
        <f>IF(IFERROR(TRIM(INDEX($A163:$Y163,MATCH(Lists!$L$2,$A$1:$Y$1,0))&amp;""),"")="","",IF(IFERROR(TRIM(INDEX($A163:$Y163,MATCH(Lists!$L$5,$A$1:$Y$1,0))&amp;""),"")&lt;&gt;"",IFERROR(TRIM(INDEX($A163:$Y163,MATCH(Lists!$L$5,$A$1:$Y$1,0))&amp;""),""),IF(IFERROR(TRIM(INDEX($A163:$Y163,MATCH(Lists!$L$6,$A$1:$Y$1,0))&amp;""),"")&lt;&gt;"",IFERROR(TRIM(INDEX($A163:$Y163,MATCH(Lists!$L$6,$A$1:$Y$1,0))&amp;""),""),"(no source)")))</f>
        <v/>
      </c>
      <c r="AK163" s="23">
        <f>IFERROR(IF(ISNUMBER(INDEX($A163:$Y163,MATCH(Lists!$L$7,$A$1:$Y$1,0))),INT(INDEX($A163:$Y163,MATCH(Lists!$L$7,$A$1:$Y$1,0))),DATE(VALUE(LEFT(IFERROR(TRIM(INDEX($A163:$Y163,MATCH(Lists!$L$7,$A$1:$Y$1,0))&amp;""),""),4)),VALUE(MID(IFERROR(TRIM(INDEX($A163:$Y163,MATCH(Lists!$L$7,$A$1:$Y$1,0))&amp;""),""),6,2)),VALUE(MID(IFERROR(TRIM(INDEX($A163:$Y163,MATCH(Lists!$L$7,$A$1:$Y$1,0))&amp;""),""),9,2)))),"")</f>
        <v/>
      </c>
      <c r="AL163" s="23">
        <f>IF(OR(AK163="",Lists!$O$2=""),"",AK163+Lists!$O$2)</f>
        <v/>
      </c>
      <c r="AM163" s="22">
        <f>IF(IFERROR(TRIM(INDEX($A163:$Y163,MATCH(Lists!$L$2,$A$1:$Y$1,0))&amp;""),"")="","",IF(AA163="","New",AA163))</f>
        <v/>
      </c>
    </row>
    <row r="164">
      <c r="Z164" s="19" t="n"/>
      <c r="AA164" s="24" t="n"/>
      <c r="AB164" s="24" t="n"/>
      <c r="AC164" s="24" t="n"/>
      <c r="AD164" s="24" t="n"/>
      <c r="AE164" s="25" t="n"/>
      <c r="AF164" s="19" t="n"/>
      <c r="AG164" s="22">
        <f>IF(IFERROR(TRIM(INDEX($A164:$Y164,MATCH(Lists!$L$2,$A$1:$Y$1,0))&amp;""),"")="","",IF(COUNTA(AB164:AD164)=0,"",COUNTIF(AB164:AD164,"Yes")))</f>
        <v/>
      </c>
      <c r="AH164" s="22">
        <f>IFERROR(TRIM(INDEX($A164:$Y164,MATCH(Lists!$L$3,$A$1:$Y$1,0))&amp;""),"")</f>
        <v/>
      </c>
      <c r="AI164" s="22">
        <f>IFERROR(TRIM(INDEX($A164:$Y164,MATCH(Lists!$L$4,$A$1:$Y$1,0))&amp;""),"")</f>
        <v/>
      </c>
      <c r="AJ164" s="22">
        <f>IF(IFERROR(TRIM(INDEX($A164:$Y164,MATCH(Lists!$L$2,$A$1:$Y$1,0))&amp;""),"")="","",IF(IFERROR(TRIM(INDEX($A164:$Y164,MATCH(Lists!$L$5,$A$1:$Y$1,0))&amp;""),"")&lt;&gt;"",IFERROR(TRIM(INDEX($A164:$Y164,MATCH(Lists!$L$5,$A$1:$Y$1,0))&amp;""),""),IF(IFERROR(TRIM(INDEX($A164:$Y164,MATCH(Lists!$L$6,$A$1:$Y$1,0))&amp;""),"")&lt;&gt;"",IFERROR(TRIM(INDEX($A164:$Y164,MATCH(Lists!$L$6,$A$1:$Y$1,0))&amp;""),""),"(no source)")))</f>
        <v/>
      </c>
      <c r="AK164" s="23">
        <f>IFERROR(IF(ISNUMBER(INDEX($A164:$Y164,MATCH(Lists!$L$7,$A$1:$Y$1,0))),INT(INDEX($A164:$Y164,MATCH(Lists!$L$7,$A$1:$Y$1,0))),DATE(VALUE(LEFT(IFERROR(TRIM(INDEX($A164:$Y164,MATCH(Lists!$L$7,$A$1:$Y$1,0))&amp;""),""),4)),VALUE(MID(IFERROR(TRIM(INDEX($A164:$Y164,MATCH(Lists!$L$7,$A$1:$Y$1,0))&amp;""),""),6,2)),VALUE(MID(IFERROR(TRIM(INDEX($A164:$Y164,MATCH(Lists!$L$7,$A$1:$Y$1,0))&amp;""),""),9,2)))),"")</f>
        <v/>
      </c>
      <c r="AL164" s="23">
        <f>IF(OR(AK164="",Lists!$O$2=""),"",AK164+Lists!$O$2)</f>
        <v/>
      </c>
      <c r="AM164" s="22">
        <f>IF(IFERROR(TRIM(INDEX($A164:$Y164,MATCH(Lists!$L$2,$A$1:$Y$1,0))&amp;""),"")="","",IF(AA164="","New",AA164))</f>
        <v/>
      </c>
    </row>
    <row r="165">
      <c r="Z165" s="19" t="n"/>
      <c r="AA165" s="24" t="n"/>
      <c r="AB165" s="24" t="n"/>
      <c r="AC165" s="24" t="n"/>
      <c r="AD165" s="24" t="n"/>
      <c r="AE165" s="25" t="n"/>
      <c r="AF165" s="19" t="n"/>
      <c r="AG165" s="22">
        <f>IF(IFERROR(TRIM(INDEX($A165:$Y165,MATCH(Lists!$L$2,$A$1:$Y$1,0))&amp;""),"")="","",IF(COUNTA(AB165:AD165)=0,"",COUNTIF(AB165:AD165,"Yes")))</f>
        <v/>
      </c>
      <c r="AH165" s="22">
        <f>IFERROR(TRIM(INDEX($A165:$Y165,MATCH(Lists!$L$3,$A$1:$Y$1,0))&amp;""),"")</f>
        <v/>
      </c>
      <c r="AI165" s="22">
        <f>IFERROR(TRIM(INDEX($A165:$Y165,MATCH(Lists!$L$4,$A$1:$Y$1,0))&amp;""),"")</f>
        <v/>
      </c>
      <c r="AJ165" s="22">
        <f>IF(IFERROR(TRIM(INDEX($A165:$Y165,MATCH(Lists!$L$2,$A$1:$Y$1,0))&amp;""),"")="","",IF(IFERROR(TRIM(INDEX($A165:$Y165,MATCH(Lists!$L$5,$A$1:$Y$1,0))&amp;""),"")&lt;&gt;"",IFERROR(TRIM(INDEX($A165:$Y165,MATCH(Lists!$L$5,$A$1:$Y$1,0))&amp;""),""),IF(IFERROR(TRIM(INDEX($A165:$Y165,MATCH(Lists!$L$6,$A$1:$Y$1,0))&amp;""),"")&lt;&gt;"",IFERROR(TRIM(INDEX($A165:$Y165,MATCH(Lists!$L$6,$A$1:$Y$1,0))&amp;""),""),"(no source)")))</f>
        <v/>
      </c>
      <c r="AK165" s="23">
        <f>IFERROR(IF(ISNUMBER(INDEX($A165:$Y165,MATCH(Lists!$L$7,$A$1:$Y$1,0))),INT(INDEX($A165:$Y165,MATCH(Lists!$L$7,$A$1:$Y$1,0))),DATE(VALUE(LEFT(IFERROR(TRIM(INDEX($A165:$Y165,MATCH(Lists!$L$7,$A$1:$Y$1,0))&amp;""),""),4)),VALUE(MID(IFERROR(TRIM(INDEX($A165:$Y165,MATCH(Lists!$L$7,$A$1:$Y$1,0))&amp;""),""),6,2)),VALUE(MID(IFERROR(TRIM(INDEX($A165:$Y165,MATCH(Lists!$L$7,$A$1:$Y$1,0))&amp;""),""),9,2)))),"")</f>
        <v/>
      </c>
      <c r="AL165" s="23">
        <f>IF(OR(AK165="",Lists!$O$2=""),"",AK165+Lists!$O$2)</f>
        <v/>
      </c>
      <c r="AM165" s="22">
        <f>IF(IFERROR(TRIM(INDEX($A165:$Y165,MATCH(Lists!$L$2,$A$1:$Y$1,0))&amp;""),"")="","",IF(AA165="","New",AA165))</f>
        <v/>
      </c>
    </row>
    <row r="166">
      <c r="Z166" s="19" t="n"/>
      <c r="AA166" s="24" t="n"/>
      <c r="AB166" s="24" t="n"/>
      <c r="AC166" s="24" t="n"/>
      <c r="AD166" s="24" t="n"/>
      <c r="AE166" s="25" t="n"/>
      <c r="AF166" s="19" t="n"/>
      <c r="AG166" s="22">
        <f>IF(IFERROR(TRIM(INDEX($A166:$Y166,MATCH(Lists!$L$2,$A$1:$Y$1,0))&amp;""),"")="","",IF(COUNTA(AB166:AD166)=0,"",COUNTIF(AB166:AD166,"Yes")))</f>
        <v/>
      </c>
      <c r="AH166" s="22">
        <f>IFERROR(TRIM(INDEX($A166:$Y166,MATCH(Lists!$L$3,$A$1:$Y$1,0))&amp;""),"")</f>
        <v/>
      </c>
      <c r="AI166" s="22">
        <f>IFERROR(TRIM(INDEX($A166:$Y166,MATCH(Lists!$L$4,$A$1:$Y$1,0))&amp;""),"")</f>
        <v/>
      </c>
      <c r="AJ166" s="22">
        <f>IF(IFERROR(TRIM(INDEX($A166:$Y166,MATCH(Lists!$L$2,$A$1:$Y$1,0))&amp;""),"")="","",IF(IFERROR(TRIM(INDEX($A166:$Y166,MATCH(Lists!$L$5,$A$1:$Y$1,0))&amp;""),"")&lt;&gt;"",IFERROR(TRIM(INDEX($A166:$Y166,MATCH(Lists!$L$5,$A$1:$Y$1,0))&amp;""),""),IF(IFERROR(TRIM(INDEX($A166:$Y166,MATCH(Lists!$L$6,$A$1:$Y$1,0))&amp;""),"")&lt;&gt;"",IFERROR(TRIM(INDEX($A166:$Y166,MATCH(Lists!$L$6,$A$1:$Y$1,0))&amp;""),""),"(no source)")))</f>
        <v/>
      </c>
      <c r="AK166" s="23">
        <f>IFERROR(IF(ISNUMBER(INDEX($A166:$Y166,MATCH(Lists!$L$7,$A$1:$Y$1,0))),INT(INDEX($A166:$Y166,MATCH(Lists!$L$7,$A$1:$Y$1,0))),DATE(VALUE(LEFT(IFERROR(TRIM(INDEX($A166:$Y166,MATCH(Lists!$L$7,$A$1:$Y$1,0))&amp;""),""),4)),VALUE(MID(IFERROR(TRIM(INDEX($A166:$Y166,MATCH(Lists!$L$7,$A$1:$Y$1,0))&amp;""),""),6,2)),VALUE(MID(IFERROR(TRIM(INDEX($A166:$Y166,MATCH(Lists!$L$7,$A$1:$Y$1,0))&amp;""),""),9,2)))),"")</f>
        <v/>
      </c>
      <c r="AL166" s="23">
        <f>IF(OR(AK166="",Lists!$O$2=""),"",AK166+Lists!$O$2)</f>
        <v/>
      </c>
      <c r="AM166" s="22">
        <f>IF(IFERROR(TRIM(INDEX($A166:$Y166,MATCH(Lists!$L$2,$A$1:$Y$1,0))&amp;""),"")="","",IF(AA166="","New",AA166))</f>
        <v/>
      </c>
    </row>
    <row r="167">
      <c r="Z167" s="19" t="n"/>
      <c r="AA167" s="24" t="n"/>
      <c r="AB167" s="24" t="n"/>
      <c r="AC167" s="24" t="n"/>
      <c r="AD167" s="24" t="n"/>
      <c r="AE167" s="25" t="n"/>
      <c r="AF167" s="19" t="n"/>
      <c r="AG167" s="22">
        <f>IF(IFERROR(TRIM(INDEX($A167:$Y167,MATCH(Lists!$L$2,$A$1:$Y$1,0))&amp;""),"")="","",IF(COUNTA(AB167:AD167)=0,"",COUNTIF(AB167:AD167,"Yes")))</f>
        <v/>
      </c>
      <c r="AH167" s="22">
        <f>IFERROR(TRIM(INDEX($A167:$Y167,MATCH(Lists!$L$3,$A$1:$Y$1,0))&amp;""),"")</f>
        <v/>
      </c>
      <c r="AI167" s="22">
        <f>IFERROR(TRIM(INDEX($A167:$Y167,MATCH(Lists!$L$4,$A$1:$Y$1,0))&amp;""),"")</f>
        <v/>
      </c>
      <c r="AJ167" s="22">
        <f>IF(IFERROR(TRIM(INDEX($A167:$Y167,MATCH(Lists!$L$2,$A$1:$Y$1,0))&amp;""),"")="","",IF(IFERROR(TRIM(INDEX($A167:$Y167,MATCH(Lists!$L$5,$A$1:$Y$1,0))&amp;""),"")&lt;&gt;"",IFERROR(TRIM(INDEX($A167:$Y167,MATCH(Lists!$L$5,$A$1:$Y$1,0))&amp;""),""),IF(IFERROR(TRIM(INDEX($A167:$Y167,MATCH(Lists!$L$6,$A$1:$Y$1,0))&amp;""),"")&lt;&gt;"",IFERROR(TRIM(INDEX($A167:$Y167,MATCH(Lists!$L$6,$A$1:$Y$1,0))&amp;""),""),"(no source)")))</f>
        <v/>
      </c>
      <c r="AK167" s="23">
        <f>IFERROR(IF(ISNUMBER(INDEX($A167:$Y167,MATCH(Lists!$L$7,$A$1:$Y$1,0))),INT(INDEX($A167:$Y167,MATCH(Lists!$L$7,$A$1:$Y$1,0))),DATE(VALUE(LEFT(IFERROR(TRIM(INDEX($A167:$Y167,MATCH(Lists!$L$7,$A$1:$Y$1,0))&amp;""),""),4)),VALUE(MID(IFERROR(TRIM(INDEX($A167:$Y167,MATCH(Lists!$L$7,$A$1:$Y$1,0))&amp;""),""),6,2)),VALUE(MID(IFERROR(TRIM(INDEX($A167:$Y167,MATCH(Lists!$L$7,$A$1:$Y$1,0))&amp;""),""),9,2)))),"")</f>
        <v/>
      </c>
      <c r="AL167" s="23">
        <f>IF(OR(AK167="",Lists!$O$2=""),"",AK167+Lists!$O$2)</f>
        <v/>
      </c>
      <c r="AM167" s="22">
        <f>IF(IFERROR(TRIM(INDEX($A167:$Y167,MATCH(Lists!$L$2,$A$1:$Y$1,0))&amp;""),"")="","",IF(AA167="","New",AA167))</f>
        <v/>
      </c>
    </row>
    <row r="168">
      <c r="Z168" s="19" t="n"/>
      <c r="AA168" s="24" t="n"/>
      <c r="AB168" s="24" t="n"/>
      <c r="AC168" s="24" t="n"/>
      <c r="AD168" s="24" t="n"/>
      <c r="AE168" s="25" t="n"/>
      <c r="AF168" s="19" t="n"/>
      <c r="AG168" s="22">
        <f>IF(IFERROR(TRIM(INDEX($A168:$Y168,MATCH(Lists!$L$2,$A$1:$Y$1,0))&amp;""),"")="","",IF(COUNTA(AB168:AD168)=0,"",COUNTIF(AB168:AD168,"Yes")))</f>
        <v/>
      </c>
      <c r="AH168" s="22">
        <f>IFERROR(TRIM(INDEX($A168:$Y168,MATCH(Lists!$L$3,$A$1:$Y$1,0))&amp;""),"")</f>
        <v/>
      </c>
      <c r="AI168" s="22">
        <f>IFERROR(TRIM(INDEX($A168:$Y168,MATCH(Lists!$L$4,$A$1:$Y$1,0))&amp;""),"")</f>
        <v/>
      </c>
      <c r="AJ168" s="22">
        <f>IF(IFERROR(TRIM(INDEX($A168:$Y168,MATCH(Lists!$L$2,$A$1:$Y$1,0))&amp;""),"")="","",IF(IFERROR(TRIM(INDEX($A168:$Y168,MATCH(Lists!$L$5,$A$1:$Y$1,0))&amp;""),"")&lt;&gt;"",IFERROR(TRIM(INDEX($A168:$Y168,MATCH(Lists!$L$5,$A$1:$Y$1,0))&amp;""),""),IF(IFERROR(TRIM(INDEX($A168:$Y168,MATCH(Lists!$L$6,$A$1:$Y$1,0))&amp;""),"")&lt;&gt;"",IFERROR(TRIM(INDEX($A168:$Y168,MATCH(Lists!$L$6,$A$1:$Y$1,0))&amp;""),""),"(no source)")))</f>
        <v/>
      </c>
      <c r="AK168" s="23">
        <f>IFERROR(IF(ISNUMBER(INDEX($A168:$Y168,MATCH(Lists!$L$7,$A$1:$Y$1,0))),INT(INDEX($A168:$Y168,MATCH(Lists!$L$7,$A$1:$Y$1,0))),DATE(VALUE(LEFT(IFERROR(TRIM(INDEX($A168:$Y168,MATCH(Lists!$L$7,$A$1:$Y$1,0))&amp;""),""),4)),VALUE(MID(IFERROR(TRIM(INDEX($A168:$Y168,MATCH(Lists!$L$7,$A$1:$Y$1,0))&amp;""),""),6,2)),VALUE(MID(IFERROR(TRIM(INDEX($A168:$Y168,MATCH(Lists!$L$7,$A$1:$Y$1,0))&amp;""),""),9,2)))),"")</f>
        <v/>
      </c>
      <c r="AL168" s="23">
        <f>IF(OR(AK168="",Lists!$O$2=""),"",AK168+Lists!$O$2)</f>
        <v/>
      </c>
      <c r="AM168" s="22">
        <f>IF(IFERROR(TRIM(INDEX($A168:$Y168,MATCH(Lists!$L$2,$A$1:$Y$1,0))&amp;""),"")="","",IF(AA168="","New",AA168))</f>
        <v/>
      </c>
    </row>
    <row r="169">
      <c r="Z169" s="19" t="n"/>
      <c r="AA169" s="24" t="n"/>
      <c r="AB169" s="24" t="n"/>
      <c r="AC169" s="24" t="n"/>
      <c r="AD169" s="24" t="n"/>
      <c r="AE169" s="25" t="n"/>
      <c r="AF169" s="19" t="n"/>
      <c r="AG169" s="22">
        <f>IF(IFERROR(TRIM(INDEX($A169:$Y169,MATCH(Lists!$L$2,$A$1:$Y$1,0))&amp;""),"")="","",IF(COUNTA(AB169:AD169)=0,"",COUNTIF(AB169:AD169,"Yes")))</f>
        <v/>
      </c>
      <c r="AH169" s="22">
        <f>IFERROR(TRIM(INDEX($A169:$Y169,MATCH(Lists!$L$3,$A$1:$Y$1,0))&amp;""),"")</f>
        <v/>
      </c>
      <c r="AI169" s="22">
        <f>IFERROR(TRIM(INDEX($A169:$Y169,MATCH(Lists!$L$4,$A$1:$Y$1,0))&amp;""),"")</f>
        <v/>
      </c>
      <c r="AJ169" s="22">
        <f>IF(IFERROR(TRIM(INDEX($A169:$Y169,MATCH(Lists!$L$2,$A$1:$Y$1,0))&amp;""),"")="","",IF(IFERROR(TRIM(INDEX($A169:$Y169,MATCH(Lists!$L$5,$A$1:$Y$1,0))&amp;""),"")&lt;&gt;"",IFERROR(TRIM(INDEX($A169:$Y169,MATCH(Lists!$L$5,$A$1:$Y$1,0))&amp;""),""),IF(IFERROR(TRIM(INDEX($A169:$Y169,MATCH(Lists!$L$6,$A$1:$Y$1,0))&amp;""),"")&lt;&gt;"",IFERROR(TRIM(INDEX($A169:$Y169,MATCH(Lists!$L$6,$A$1:$Y$1,0))&amp;""),""),"(no source)")))</f>
        <v/>
      </c>
      <c r="AK169" s="23">
        <f>IFERROR(IF(ISNUMBER(INDEX($A169:$Y169,MATCH(Lists!$L$7,$A$1:$Y$1,0))),INT(INDEX($A169:$Y169,MATCH(Lists!$L$7,$A$1:$Y$1,0))),DATE(VALUE(LEFT(IFERROR(TRIM(INDEX($A169:$Y169,MATCH(Lists!$L$7,$A$1:$Y$1,0))&amp;""),""),4)),VALUE(MID(IFERROR(TRIM(INDEX($A169:$Y169,MATCH(Lists!$L$7,$A$1:$Y$1,0))&amp;""),""),6,2)),VALUE(MID(IFERROR(TRIM(INDEX($A169:$Y169,MATCH(Lists!$L$7,$A$1:$Y$1,0))&amp;""),""),9,2)))),"")</f>
        <v/>
      </c>
      <c r="AL169" s="23">
        <f>IF(OR(AK169="",Lists!$O$2=""),"",AK169+Lists!$O$2)</f>
        <v/>
      </c>
      <c r="AM169" s="22">
        <f>IF(IFERROR(TRIM(INDEX($A169:$Y169,MATCH(Lists!$L$2,$A$1:$Y$1,0))&amp;""),"")="","",IF(AA169="","New",AA169))</f>
        <v/>
      </c>
    </row>
    <row r="170">
      <c r="Z170" s="19" t="n"/>
      <c r="AA170" s="24" t="n"/>
      <c r="AB170" s="24" t="n"/>
      <c r="AC170" s="24" t="n"/>
      <c r="AD170" s="24" t="n"/>
      <c r="AE170" s="25" t="n"/>
      <c r="AF170" s="19" t="n"/>
      <c r="AG170" s="22">
        <f>IF(IFERROR(TRIM(INDEX($A170:$Y170,MATCH(Lists!$L$2,$A$1:$Y$1,0))&amp;""),"")="","",IF(COUNTA(AB170:AD170)=0,"",COUNTIF(AB170:AD170,"Yes")))</f>
        <v/>
      </c>
      <c r="AH170" s="22">
        <f>IFERROR(TRIM(INDEX($A170:$Y170,MATCH(Lists!$L$3,$A$1:$Y$1,0))&amp;""),"")</f>
        <v/>
      </c>
      <c r="AI170" s="22">
        <f>IFERROR(TRIM(INDEX($A170:$Y170,MATCH(Lists!$L$4,$A$1:$Y$1,0))&amp;""),"")</f>
        <v/>
      </c>
      <c r="AJ170" s="22">
        <f>IF(IFERROR(TRIM(INDEX($A170:$Y170,MATCH(Lists!$L$2,$A$1:$Y$1,0))&amp;""),"")="","",IF(IFERROR(TRIM(INDEX($A170:$Y170,MATCH(Lists!$L$5,$A$1:$Y$1,0))&amp;""),"")&lt;&gt;"",IFERROR(TRIM(INDEX($A170:$Y170,MATCH(Lists!$L$5,$A$1:$Y$1,0))&amp;""),""),IF(IFERROR(TRIM(INDEX($A170:$Y170,MATCH(Lists!$L$6,$A$1:$Y$1,0))&amp;""),"")&lt;&gt;"",IFERROR(TRIM(INDEX($A170:$Y170,MATCH(Lists!$L$6,$A$1:$Y$1,0))&amp;""),""),"(no source)")))</f>
        <v/>
      </c>
      <c r="AK170" s="23">
        <f>IFERROR(IF(ISNUMBER(INDEX($A170:$Y170,MATCH(Lists!$L$7,$A$1:$Y$1,0))),INT(INDEX($A170:$Y170,MATCH(Lists!$L$7,$A$1:$Y$1,0))),DATE(VALUE(LEFT(IFERROR(TRIM(INDEX($A170:$Y170,MATCH(Lists!$L$7,$A$1:$Y$1,0))&amp;""),""),4)),VALUE(MID(IFERROR(TRIM(INDEX($A170:$Y170,MATCH(Lists!$L$7,$A$1:$Y$1,0))&amp;""),""),6,2)),VALUE(MID(IFERROR(TRIM(INDEX($A170:$Y170,MATCH(Lists!$L$7,$A$1:$Y$1,0))&amp;""),""),9,2)))),"")</f>
        <v/>
      </c>
      <c r="AL170" s="23">
        <f>IF(OR(AK170="",Lists!$O$2=""),"",AK170+Lists!$O$2)</f>
        <v/>
      </c>
      <c r="AM170" s="22">
        <f>IF(IFERROR(TRIM(INDEX($A170:$Y170,MATCH(Lists!$L$2,$A$1:$Y$1,0))&amp;""),"")="","",IF(AA170="","New",AA170))</f>
        <v/>
      </c>
    </row>
    <row r="171">
      <c r="Z171" s="19" t="n"/>
      <c r="AA171" s="24" t="n"/>
      <c r="AB171" s="24" t="n"/>
      <c r="AC171" s="24" t="n"/>
      <c r="AD171" s="24" t="n"/>
      <c r="AE171" s="25" t="n"/>
      <c r="AF171" s="19" t="n"/>
      <c r="AG171" s="22">
        <f>IF(IFERROR(TRIM(INDEX($A171:$Y171,MATCH(Lists!$L$2,$A$1:$Y$1,0))&amp;""),"")="","",IF(COUNTA(AB171:AD171)=0,"",COUNTIF(AB171:AD171,"Yes")))</f>
        <v/>
      </c>
      <c r="AH171" s="22">
        <f>IFERROR(TRIM(INDEX($A171:$Y171,MATCH(Lists!$L$3,$A$1:$Y$1,0))&amp;""),"")</f>
        <v/>
      </c>
      <c r="AI171" s="22">
        <f>IFERROR(TRIM(INDEX($A171:$Y171,MATCH(Lists!$L$4,$A$1:$Y$1,0))&amp;""),"")</f>
        <v/>
      </c>
      <c r="AJ171" s="22">
        <f>IF(IFERROR(TRIM(INDEX($A171:$Y171,MATCH(Lists!$L$2,$A$1:$Y$1,0))&amp;""),"")="","",IF(IFERROR(TRIM(INDEX($A171:$Y171,MATCH(Lists!$L$5,$A$1:$Y$1,0))&amp;""),"")&lt;&gt;"",IFERROR(TRIM(INDEX($A171:$Y171,MATCH(Lists!$L$5,$A$1:$Y$1,0))&amp;""),""),IF(IFERROR(TRIM(INDEX($A171:$Y171,MATCH(Lists!$L$6,$A$1:$Y$1,0))&amp;""),"")&lt;&gt;"",IFERROR(TRIM(INDEX($A171:$Y171,MATCH(Lists!$L$6,$A$1:$Y$1,0))&amp;""),""),"(no source)")))</f>
        <v/>
      </c>
      <c r="AK171" s="23">
        <f>IFERROR(IF(ISNUMBER(INDEX($A171:$Y171,MATCH(Lists!$L$7,$A$1:$Y$1,0))),INT(INDEX($A171:$Y171,MATCH(Lists!$L$7,$A$1:$Y$1,0))),DATE(VALUE(LEFT(IFERROR(TRIM(INDEX($A171:$Y171,MATCH(Lists!$L$7,$A$1:$Y$1,0))&amp;""),""),4)),VALUE(MID(IFERROR(TRIM(INDEX($A171:$Y171,MATCH(Lists!$L$7,$A$1:$Y$1,0))&amp;""),""),6,2)),VALUE(MID(IFERROR(TRIM(INDEX($A171:$Y171,MATCH(Lists!$L$7,$A$1:$Y$1,0))&amp;""),""),9,2)))),"")</f>
        <v/>
      </c>
      <c r="AL171" s="23">
        <f>IF(OR(AK171="",Lists!$O$2=""),"",AK171+Lists!$O$2)</f>
        <v/>
      </c>
      <c r="AM171" s="22">
        <f>IF(IFERROR(TRIM(INDEX($A171:$Y171,MATCH(Lists!$L$2,$A$1:$Y$1,0))&amp;""),"")="","",IF(AA171="","New",AA171))</f>
        <v/>
      </c>
    </row>
    <row r="172">
      <c r="Z172" s="19" t="n"/>
      <c r="AA172" s="24" t="n"/>
      <c r="AB172" s="24" t="n"/>
      <c r="AC172" s="24" t="n"/>
      <c r="AD172" s="24" t="n"/>
      <c r="AE172" s="25" t="n"/>
      <c r="AF172" s="19" t="n"/>
      <c r="AG172" s="22">
        <f>IF(IFERROR(TRIM(INDEX($A172:$Y172,MATCH(Lists!$L$2,$A$1:$Y$1,0))&amp;""),"")="","",IF(COUNTA(AB172:AD172)=0,"",COUNTIF(AB172:AD172,"Yes")))</f>
        <v/>
      </c>
      <c r="AH172" s="22">
        <f>IFERROR(TRIM(INDEX($A172:$Y172,MATCH(Lists!$L$3,$A$1:$Y$1,0))&amp;""),"")</f>
        <v/>
      </c>
      <c r="AI172" s="22">
        <f>IFERROR(TRIM(INDEX($A172:$Y172,MATCH(Lists!$L$4,$A$1:$Y$1,0))&amp;""),"")</f>
        <v/>
      </c>
      <c r="AJ172" s="22">
        <f>IF(IFERROR(TRIM(INDEX($A172:$Y172,MATCH(Lists!$L$2,$A$1:$Y$1,0))&amp;""),"")="","",IF(IFERROR(TRIM(INDEX($A172:$Y172,MATCH(Lists!$L$5,$A$1:$Y$1,0))&amp;""),"")&lt;&gt;"",IFERROR(TRIM(INDEX($A172:$Y172,MATCH(Lists!$L$5,$A$1:$Y$1,0))&amp;""),""),IF(IFERROR(TRIM(INDEX($A172:$Y172,MATCH(Lists!$L$6,$A$1:$Y$1,0))&amp;""),"")&lt;&gt;"",IFERROR(TRIM(INDEX($A172:$Y172,MATCH(Lists!$L$6,$A$1:$Y$1,0))&amp;""),""),"(no source)")))</f>
        <v/>
      </c>
      <c r="AK172" s="23">
        <f>IFERROR(IF(ISNUMBER(INDEX($A172:$Y172,MATCH(Lists!$L$7,$A$1:$Y$1,0))),INT(INDEX($A172:$Y172,MATCH(Lists!$L$7,$A$1:$Y$1,0))),DATE(VALUE(LEFT(IFERROR(TRIM(INDEX($A172:$Y172,MATCH(Lists!$L$7,$A$1:$Y$1,0))&amp;""),""),4)),VALUE(MID(IFERROR(TRIM(INDEX($A172:$Y172,MATCH(Lists!$L$7,$A$1:$Y$1,0))&amp;""),""),6,2)),VALUE(MID(IFERROR(TRIM(INDEX($A172:$Y172,MATCH(Lists!$L$7,$A$1:$Y$1,0))&amp;""),""),9,2)))),"")</f>
        <v/>
      </c>
      <c r="AL172" s="23">
        <f>IF(OR(AK172="",Lists!$O$2=""),"",AK172+Lists!$O$2)</f>
        <v/>
      </c>
      <c r="AM172" s="22">
        <f>IF(IFERROR(TRIM(INDEX($A172:$Y172,MATCH(Lists!$L$2,$A$1:$Y$1,0))&amp;""),"")="","",IF(AA172="","New",AA172))</f>
        <v/>
      </c>
    </row>
    <row r="173">
      <c r="Z173" s="19" t="n"/>
      <c r="AA173" s="24" t="n"/>
      <c r="AB173" s="24" t="n"/>
      <c r="AC173" s="24" t="n"/>
      <c r="AD173" s="24" t="n"/>
      <c r="AE173" s="25" t="n"/>
      <c r="AF173" s="19" t="n"/>
      <c r="AG173" s="22">
        <f>IF(IFERROR(TRIM(INDEX($A173:$Y173,MATCH(Lists!$L$2,$A$1:$Y$1,0))&amp;""),"")="","",IF(COUNTA(AB173:AD173)=0,"",COUNTIF(AB173:AD173,"Yes")))</f>
        <v/>
      </c>
      <c r="AH173" s="22">
        <f>IFERROR(TRIM(INDEX($A173:$Y173,MATCH(Lists!$L$3,$A$1:$Y$1,0))&amp;""),"")</f>
        <v/>
      </c>
      <c r="AI173" s="22">
        <f>IFERROR(TRIM(INDEX($A173:$Y173,MATCH(Lists!$L$4,$A$1:$Y$1,0))&amp;""),"")</f>
        <v/>
      </c>
      <c r="AJ173" s="22">
        <f>IF(IFERROR(TRIM(INDEX($A173:$Y173,MATCH(Lists!$L$2,$A$1:$Y$1,0))&amp;""),"")="","",IF(IFERROR(TRIM(INDEX($A173:$Y173,MATCH(Lists!$L$5,$A$1:$Y$1,0))&amp;""),"")&lt;&gt;"",IFERROR(TRIM(INDEX($A173:$Y173,MATCH(Lists!$L$5,$A$1:$Y$1,0))&amp;""),""),IF(IFERROR(TRIM(INDEX($A173:$Y173,MATCH(Lists!$L$6,$A$1:$Y$1,0))&amp;""),"")&lt;&gt;"",IFERROR(TRIM(INDEX($A173:$Y173,MATCH(Lists!$L$6,$A$1:$Y$1,0))&amp;""),""),"(no source)")))</f>
        <v/>
      </c>
      <c r="AK173" s="23">
        <f>IFERROR(IF(ISNUMBER(INDEX($A173:$Y173,MATCH(Lists!$L$7,$A$1:$Y$1,0))),INT(INDEX($A173:$Y173,MATCH(Lists!$L$7,$A$1:$Y$1,0))),DATE(VALUE(LEFT(IFERROR(TRIM(INDEX($A173:$Y173,MATCH(Lists!$L$7,$A$1:$Y$1,0))&amp;""),""),4)),VALUE(MID(IFERROR(TRIM(INDEX($A173:$Y173,MATCH(Lists!$L$7,$A$1:$Y$1,0))&amp;""),""),6,2)),VALUE(MID(IFERROR(TRIM(INDEX($A173:$Y173,MATCH(Lists!$L$7,$A$1:$Y$1,0))&amp;""),""),9,2)))),"")</f>
        <v/>
      </c>
      <c r="AL173" s="23">
        <f>IF(OR(AK173="",Lists!$O$2=""),"",AK173+Lists!$O$2)</f>
        <v/>
      </c>
      <c r="AM173" s="22">
        <f>IF(IFERROR(TRIM(INDEX($A173:$Y173,MATCH(Lists!$L$2,$A$1:$Y$1,0))&amp;""),"")="","",IF(AA173="","New",AA173))</f>
        <v/>
      </c>
    </row>
    <row r="174">
      <c r="Z174" s="19" t="n"/>
      <c r="AA174" s="24" t="n"/>
      <c r="AB174" s="24" t="n"/>
      <c r="AC174" s="24" t="n"/>
      <c r="AD174" s="24" t="n"/>
      <c r="AE174" s="25" t="n"/>
      <c r="AF174" s="19" t="n"/>
      <c r="AG174" s="22">
        <f>IF(IFERROR(TRIM(INDEX($A174:$Y174,MATCH(Lists!$L$2,$A$1:$Y$1,0))&amp;""),"")="","",IF(COUNTA(AB174:AD174)=0,"",COUNTIF(AB174:AD174,"Yes")))</f>
        <v/>
      </c>
      <c r="AH174" s="22">
        <f>IFERROR(TRIM(INDEX($A174:$Y174,MATCH(Lists!$L$3,$A$1:$Y$1,0))&amp;""),"")</f>
        <v/>
      </c>
      <c r="AI174" s="22">
        <f>IFERROR(TRIM(INDEX($A174:$Y174,MATCH(Lists!$L$4,$A$1:$Y$1,0))&amp;""),"")</f>
        <v/>
      </c>
      <c r="AJ174" s="22">
        <f>IF(IFERROR(TRIM(INDEX($A174:$Y174,MATCH(Lists!$L$2,$A$1:$Y$1,0))&amp;""),"")="","",IF(IFERROR(TRIM(INDEX($A174:$Y174,MATCH(Lists!$L$5,$A$1:$Y$1,0))&amp;""),"")&lt;&gt;"",IFERROR(TRIM(INDEX($A174:$Y174,MATCH(Lists!$L$5,$A$1:$Y$1,0))&amp;""),""),IF(IFERROR(TRIM(INDEX($A174:$Y174,MATCH(Lists!$L$6,$A$1:$Y$1,0))&amp;""),"")&lt;&gt;"",IFERROR(TRIM(INDEX($A174:$Y174,MATCH(Lists!$L$6,$A$1:$Y$1,0))&amp;""),""),"(no source)")))</f>
        <v/>
      </c>
      <c r="AK174" s="23">
        <f>IFERROR(IF(ISNUMBER(INDEX($A174:$Y174,MATCH(Lists!$L$7,$A$1:$Y$1,0))),INT(INDEX($A174:$Y174,MATCH(Lists!$L$7,$A$1:$Y$1,0))),DATE(VALUE(LEFT(IFERROR(TRIM(INDEX($A174:$Y174,MATCH(Lists!$L$7,$A$1:$Y$1,0))&amp;""),""),4)),VALUE(MID(IFERROR(TRIM(INDEX($A174:$Y174,MATCH(Lists!$L$7,$A$1:$Y$1,0))&amp;""),""),6,2)),VALUE(MID(IFERROR(TRIM(INDEX($A174:$Y174,MATCH(Lists!$L$7,$A$1:$Y$1,0))&amp;""),""),9,2)))),"")</f>
        <v/>
      </c>
      <c r="AL174" s="23">
        <f>IF(OR(AK174="",Lists!$O$2=""),"",AK174+Lists!$O$2)</f>
        <v/>
      </c>
      <c r="AM174" s="22">
        <f>IF(IFERROR(TRIM(INDEX($A174:$Y174,MATCH(Lists!$L$2,$A$1:$Y$1,0))&amp;""),"")="","",IF(AA174="","New",AA174))</f>
        <v/>
      </c>
    </row>
    <row r="175">
      <c r="Z175" s="19" t="n"/>
      <c r="AA175" s="24" t="n"/>
      <c r="AB175" s="24" t="n"/>
      <c r="AC175" s="24" t="n"/>
      <c r="AD175" s="24" t="n"/>
      <c r="AE175" s="25" t="n"/>
      <c r="AF175" s="19" t="n"/>
      <c r="AG175" s="22">
        <f>IF(IFERROR(TRIM(INDEX($A175:$Y175,MATCH(Lists!$L$2,$A$1:$Y$1,0))&amp;""),"")="","",IF(COUNTA(AB175:AD175)=0,"",COUNTIF(AB175:AD175,"Yes")))</f>
        <v/>
      </c>
      <c r="AH175" s="22">
        <f>IFERROR(TRIM(INDEX($A175:$Y175,MATCH(Lists!$L$3,$A$1:$Y$1,0))&amp;""),"")</f>
        <v/>
      </c>
      <c r="AI175" s="22">
        <f>IFERROR(TRIM(INDEX($A175:$Y175,MATCH(Lists!$L$4,$A$1:$Y$1,0))&amp;""),"")</f>
        <v/>
      </c>
      <c r="AJ175" s="22">
        <f>IF(IFERROR(TRIM(INDEX($A175:$Y175,MATCH(Lists!$L$2,$A$1:$Y$1,0))&amp;""),"")="","",IF(IFERROR(TRIM(INDEX($A175:$Y175,MATCH(Lists!$L$5,$A$1:$Y$1,0))&amp;""),"")&lt;&gt;"",IFERROR(TRIM(INDEX($A175:$Y175,MATCH(Lists!$L$5,$A$1:$Y$1,0))&amp;""),""),IF(IFERROR(TRIM(INDEX($A175:$Y175,MATCH(Lists!$L$6,$A$1:$Y$1,0))&amp;""),"")&lt;&gt;"",IFERROR(TRIM(INDEX($A175:$Y175,MATCH(Lists!$L$6,$A$1:$Y$1,0))&amp;""),""),"(no source)")))</f>
        <v/>
      </c>
      <c r="AK175" s="23">
        <f>IFERROR(IF(ISNUMBER(INDEX($A175:$Y175,MATCH(Lists!$L$7,$A$1:$Y$1,0))),INT(INDEX($A175:$Y175,MATCH(Lists!$L$7,$A$1:$Y$1,0))),DATE(VALUE(LEFT(IFERROR(TRIM(INDEX($A175:$Y175,MATCH(Lists!$L$7,$A$1:$Y$1,0))&amp;""),""),4)),VALUE(MID(IFERROR(TRIM(INDEX($A175:$Y175,MATCH(Lists!$L$7,$A$1:$Y$1,0))&amp;""),""),6,2)),VALUE(MID(IFERROR(TRIM(INDEX($A175:$Y175,MATCH(Lists!$L$7,$A$1:$Y$1,0))&amp;""),""),9,2)))),"")</f>
        <v/>
      </c>
      <c r="AL175" s="23">
        <f>IF(OR(AK175="",Lists!$O$2=""),"",AK175+Lists!$O$2)</f>
        <v/>
      </c>
      <c r="AM175" s="22">
        <f>IF(IFERROR(TRIM(INDEX($A175:$Y175,MATCH(Lists!$L$2,$A$1:$Y$1,0))&amp;""),"")="","",IF(AA175="","New",AA175))</f>
        <v/>
      </c>
    </row>
    <row r="176">
      <c r="Z176" s="19" t="n"/>
      <c r="AA176" s="24" t="n"/>
      <c r="AB176" s="24" t="n"/>
      <c r="AC176" s="24" t="n"/>
      <c r="AD176" s="24" t="n"/>
      <c r="AE176" s="25" t="n"/>
      <c r="AF176" s="19" t="n"/>
      <c r="AG176" s="22">
        <f>IF(IFERROR(TRIM(INDEX($A176:$Y176,MATCH(Lists!$L$2,$A$1:$Y$1,0))&amp;""),"")="","",IF(COUNTA(AB176:AD176)=0,"",COUNTIF(AB176:AD176,"Yes")))</f>
        <v/>
      </c>
      <c r="AH176" s="22">
        <f>IFERROR(TRIM(INDEX($A176:$Y176,MATCH(Lists!$L$3,$A$1:$Y$1,0))&amp;""),"")</f>
        <v/>
      </c>
      <c r="AI176" s="22">
        <f>IFERROR(TRIM(INDEX($A176:$Y176,MATCH(Lists!$L$4,$A$1:$Y$1,0))&amp;""),"")</f>
        <v/>
      </c>
      <c r="AJ176" s="22">
        <f>IF(IFERROR(TRIM(INDEX($A176:$Y176,MATCH(Lists!$L$2,$A$1:$Y$1,0))&amp;""),"")="","",IF(IFERROR(TRIM(INDEX($A176:$Y176,MATCH(Lists!$L$5,$A$1:$Y$1,0))&amp;""),"")&lt;&gt;"",IFERROR(TRIM(INDEX($A176:$Y176,MATCH(Lists!$L$5,$A$1:$Y$1,0))&amp;""),""),IF(IFERROR(TRIM(INDEX($A176:$Y176,MATCH(Lists!$L$6,$A$1:$Y$1,0))&amp;""),"")&lt;&gt;"",IFERROR(TRIM(INDEX($A176:$Y176,MATCH(Lists!$L$6,$A$1:$Y$1,0))&amp;""),""),"(no source)")))</f>
        <v/>
      </c>
      <c r="AK176" s="23">
        <f>IFERROR(IF(ISNUMBER(INDEX($A176:$Y176,MATCH(Lists!$L$7,$A$1:$Y$1,0))),INT(INDEX($A176:$Y176,MATCH(Lists!$L$7,$A$1:$Y$1,0))),DATE(VALUE(LEFT(IFERROR(TRIM(INDEX($A176:$Y176,MATCH(Lists!$L$7,$A$1:$Y$1,0))&amp;""),""),4)),VALUE(MID(IFERROR(TRIM(INDEX($A176:$Y176,MATCH(Lists!$L$7,$A$1:$Y$1,0))&amp;""),""),6,2)),VALUE(MID(IFERROR(TRIM(INDEX($A176:$Y176,MATCH(Lists!$L$7,$A$1:$Y$1,0))&amp;""),""),9,2)))),"")</f>
        <v/>
      </c>
      <c r="AL176" s="23">
        <f>IF(OR(AK176="",Lists!$O$2=""),"",AK176+Lists!$O$2)</f>
        <v/>
      </c>
      <c r="AM176" s="22">
        <f>IF(IFERROR(TRIM(INDEX($A176:$Y176,MATCH(Lists!$L$2,$A$1:$Y$1,0))&amp;""),"")="","",IF(AA176="","New",AA176))</f>
        <v/>
      </c>
    </row>
    <row r="177">
      <c r="Z177" s="19" t="n"/>
      <c r="AA177" s="24" t="n"/>
      <c r="AB177" s="24" t="n"/>
      <c r="AC177" s="24" t="n"/>
      <c r="AD177" s="24" t="n"/>
      <c r="AE177" s="25" t="n"/>
      <c r="AF177" s="19" t="n"/>
      <c r="AG177" s="22">
        <f>IF(IFERROR(TRIM(INDEX($A177:$Y177,MATCH(Lists!$L$2,$A$1:$Y$1,0))&amp;""),"")="","",IF(COUNTA(AB177:AD177)=0,"",COUNTIF(AB177:AD177,"Yes")))</f>
        <v/>
      </c>
      <c r="AH177" s="22">
        <f>IFERROR(TRIM(INDEX($A177:$Y177,MATCH(Lists!$L$3,$A$1:$Y$1,0))&amp;""),"")</f>
        <v/>
      </c>
      <c r="AI177" s="22">
        <f>IFERROR(TRIM(INDEX($A177:$Y177,MATCH(Lists!$L$4,$A$1:$Y$1,0))&amp;""),"")</f>
        <v/>
      </c>
      <c r="AJ177" s="22">
        <f>IF(IFERROR(TRIM(INDEX($A177:$Y177,MATCH(Lists!$L$2,$A$1:$Y$1,0))&amp;""),"")="","",IF(IFERROR(TRIM(INDEX($A177:$Y177,MATCH(Lists!$L$5,$A$1:$Y$1,0))&amp;""),"")&lt;&gt;"",IFERROR(TRIM(INDEX($A177:$Y177,MATCH(Lists!$L$5,$A$1:$Y$1,0))&amp;""),""),IF(IFERROR(TRIM(INDEX($A177:$Y177,MATCH(Lists!$L$6,$A$1:$Y$1,0))&amp;""),"")&lt;&gt;"",IFERROR(TRIM(INDEX($A177:$Y177,MATCH(Lists!$L$6,$A$1:$Y$1,0))&amp;""),""),"(no source)")))</f>
        <v/>
      </c>
      <c r="AK177" s="23">
        <f>IFERROR(IF(ISNUMBER(INDEX($A177:$Y177,MATCH(Lists!$L$7,$A$1:$Y$1,0))),INT(INDEX($A177:$Y177,MATCH(Lists!$L$7,$A$1:$Y$1,0))),DATE(VALUE(LEFT(IFERROR(TRIM(INDEX($A177:$Y177,MATCH(Lists!$L$7,$A$1:$Y$1,0))&amp;""),""),4)),VALUE(MID(IFERROR(TRIM(INDEX($A177:$Y177,MATCH(Lists!$L$7,$A$1:$Y$1,0))&amp;""),""),6,2)),VALUE(MID(IFERROR(TRIM(INDEX($A177:$Y177,MATCH(Lists!$L$7,$A$1:$Y$1,0))&amp;""),""),9,2)))),"")</f>
        <v/>
      </c>
      <c r="AL177" s="23">
        <f>IF(OR(AK177="",Lists!$O$2=""),"",AK177+Lists!$O$2)</f>
        <v/>
      </c>
      <c r="AM177" s="22">
        <f>IF(IFERROR(TRIM(INDEX($A177:$Y177,MATCH(Lists!$L$2,$A$1:$Y$1,0))&amp;""),"")="","",IF(AA177="","New",AA177))</f>
        <v/>
      </c>
    </row>
    <row r="178">
      <c r="Z178" s="19" t="n"/>
      <c r="AA178" s="24" t="n"/>
      <c r="AB178" s="24" t="n"/>
      <c r="AC178" s="24" t="n"/>
      <c r="AD178" s="24" t="n"/>
      <c r="AE178" s="25" t="n"/>
      <c r="AF178" s="19" t="n"/>
      <c r="AG178" s="22">
        <f>IF(IFERROR(TRIM(INDEX($A178:$Y178,MATCH(Lists!$L$2,$A$1:$Y$1,0))&amp;""),"")="","",IF(COUNTA(AB178:AD178)=0,"",COUNTIF(AB178:AD178,"Yes")))</f>
        <v/>
      </c>
      <c r="AH178" s="22">
        <f>IFERROR(TRIM(INDEX($A178:$Y178,MATCH(Lists!$L$3,$A$1:$Y$1,0))&amp;""),"")</f>
        <v/>
      </c>
      <c r="AI178" s="22">
        <f>IFERROR(TRIM(INDEX($A178:$Y178,MATCH(Lists!$L$4,$A$1:$Y$1,0))&amp;""),"")</f>
        <v/>
      </c>
      <c r="AJ178" s="22">
        <f>IF(IFERROR(TRIM(INDEX($A178:$Y178,MATCH(Lists!$L$2,$A$1:$Y$1,0))&amp;""),"")="","",IF(IFERROR(TRIM(INDEX($A178:$Y178,MATCH(Lists!$L$5,$A$1:$Y$1,0))&amp;""),"")&lt;&gt;"",IFERROR(TRIM(INDEX($A178:$Y178,MATCH(Lists!$L$5,$A$1:$Y$1,0))&amp;""),""),IF(IFERROR(TRIM(INDEX($A178:$Y178,MATCH(Lists!$L$6,$A$1:$Y$1,0))&amp;""),"")&lt;&gt;"",IFERROR(TRIM(INDEX($A178:$Y178,MATCH(Lists!$L$6,$A$1:$Y$1,0))&amp;""),""),"(no source)")))</f>
        <v/>
      </c>
      <c r="AK178" s="23">
        <f>IFERROR(IF(ISNUMBER(INDEX($A178:$Y178,MATCH(Lists!$L$7,$A$1:$Y$1,0))),INT(INDEX($A178:$Y178,MATCH(Lists!$L$7,$A$1:$Y$1,0))),DATE(VALUE(LEFT(IFERROR(TRIM(INDEX($A178:$Y178,MATCH(Lists!$L$7,$A$1:$Y$1,0))&amp;""),""),4)),VALUE(MID(IFERROR(TRIM(INDEX($A178:$Y178,MATCH(Lists!$L$7,$A$1:$Y$1,0))&amp;""),""),6,2)),VALUE(MID(IFERROR(TRIM(INDEX($A178:$Y178,MATCH(Lists!$L$7,$A$1:$Y$1,0))&amp;""),""),9,2)))),"")</f>
        <v/>
      </c>
      <c r="AL178" s="23">
        <f>IF(OR(AK178="",Lists!$O$2=""),"",AK178+Lists!$O$2)</f>
        <v/>
      </c>
      <c r="AM178" s="22">
        <f>IF(IFERROR(TRIM(INDEX($A178:$Y178,MATCH(Lists!$L$2,$A$1:$Y$1,0))&amp;""),"")="","",IF(AA178="","New",AA178))</f>
        <v/>
      </c>
    </row>
    <row r="179">
      <c r="Z179" s="19" t="n"/>
      <c r="AA179" s="24" t="n"/>
      <c r="AB179" s="24" t="n"/>
      <c r="AC179" s="24" t="n"/>
      <c r="AD179" s="24" t="n"/>
      <c r="AE179" s="25" t="n"/>
      <c r="AF179" s="19" t="n"/>
      <c r="AG179" s="22">
        <f>IF(IFERROR(TRIM(INDEX($A179:$Y179,MATCH(Lists!$L$2,$A$1:$Y$1,0))&amp;""),"")="","",IF(COUNTA(AB179:AD179)=0,"",COUNTIF(AB179:AD179,"Yes")))</f>
        <v/>
      </c>
      <c r="AH179" s="22">
        <f>IFERROR(TRIM(INDEX($A179:$Y179,MATCH(Lists!$L$3,$A$1:$Y$1,0))&amp;""),"")</f>
        <v/>
      </c>
      <c r="AI179" s="22">
        <f>IFERROR(TRIM(INDEX($A179:$Y179,MATCH(Lists!$L$4,$A$1:$Y$1,0))&amp;""),"")</f>
        <v/>
      </c>
      <c r="AJ179" s="22">
        <f>IF(IFERROR(TRIM(INDEX($A179:$Y179,MATCH(Lists!$L$2,$A$1:$Y$1,0))&amp;""),"")="","",IF(IFERROR(TRIM(INDEX($A179:$Y179,MATCH(Lists!$L$5,$A$1:$Y$1,0))&amp;""),"")&lt;&gt;"",IFERROR(TRIM(INDEX($A179:$Y179,MATCH(Lists!$L$5,$A$1:$Y$1,0))&amp;""),""),IF(IFERROR(TRIM(INDEX($A179:$Y179,MATCH(Lists!$L$6,$A$1:$Y$1,0))&amp;""),"")&lt;&gt;"",IFERROR(TRIM(INDEX($A179:$Y179,MATCH(Lists!$L$6,$A$1:$Y$1,0))&amp;""),""),"(no source)")))</f>
        <v/>
      </c>
      <c r="AK179" s="23">
        <f>IFERROR(IF(ISNUMBER(INDEX($A179:$Y179,MATCH(Lists!$L$7,$A$1:$Y$1,0))),INT(INDEX($A179:$Y179,MATCH(Lists!$L$7,$A$1:$Y$1,0))),DATE(VALUE(LEFT(IFERROR(TRIM(INDEX($A179:$Y179,MATCH(Lists!$L$7,$A$1:$Y$1,0))&amp;""),""),4)),VALUE(MID(IFERROR(TRIM(INDEX($A179:$Y179,MATCH(Lists!$L$7,$A$1:$Y$1,0))&amp;""),""),6,2)),VALUE(MID(IFERROR(TRIM(INDEX($A179:$Y179,MATCH(Lists!$L$7,$A$1:$Y$1,0))&amp;""),""),9,2)))),"")</f>
        <v/>
      </c>
      <c r="AL179" s="23">
        <f>IF(OR(AK179="",Lists!$O$2=""),"",AK179+Lists!$O$2)</f>
        <v/>
      </c>
      <c r="AM179" s="22">
        <f>IF(IFERROR(TRIM(INDEX($A179:$Y179,MATCH(Lists!$L$2,$A$1:$Y$1,0))&amp;""),"")="","",IF(AA179="","New",AA179))</f>
        <v/>
      </c>
    </row>
    <row r="180">
      <c r="Z180" s="19" t="n"/>
      <c r="AA180" s="24" t="n"/>
      <c r="AB180" s="24" t="n"/>
      <c r="AC180" s="24" t="n"/>
      <c r="AD180" s="24" t="n"/>
      <c r="AE180" s="25" t="n"/>
      <c r="AF180" s="19" t="n"/>
      <c r="AG180" s="22">
        <f>IF(IFERROR(TRIM(INDEX($A180:$Y180,MATCH(Lists!$L$2,$A$1:$Y$1,0))&amp;""),"")="","",IF(COUNTA(AB180:AD180)=0,"",COUNTIF(AB180:AD180,"Yes")))</f>
        <v/>
      </c>
      <c r="AH180" s="22">
        <f>IFERROR(TRIM(INDEX($A180:$Y180,MATCH(Lists!$L$3,$A$1:$Y$1,0))&amp;""),"")</f>
        <v/>
      </c>
      <c r="AI180" s="22">
        <f>IFERROR(TRIM(INDEX($A180:$Y180,MATCH(Lists!$L$4,$A$1:$Y$1,0))&amp;""),"")</f>
        <v/>
      </c>
      <c r="AJ180" s="22">
        <f>IF(IFERROR(TRIM(INDEX($A180:$Y180,MATCH(Lists!$L$2,$A$1:$Y$1,0))&amp;""),"")="","",IF(IFERROR(TRIM(INDEX($A180:$Y180,MATCH(Lists!$L$5,$A$1:$Y$1,0))&amp;""),"")&lt;&gt;"",IFERROR(TRIM(INDEX($A180:$Y180,MATCH(Lists!$L$5,$A$1:$Y$1,0))&amp;""),""),IF(IFERROR(TRIM(INDEX($A180:$Y180,MATCH(Lists!$L$6,$A$1:$Y$1,0))&amp;""),"")&lt;&gt;"",IFERROR(TRIM(INDEX($A180:$Y180,MATCH(Lists!$L$6,$A$1:$Y$1,0))&amp;""),""),"(no source)")))</f>
        <v/>
      </c>
      <c r="AK180" s="23">
        <f>IFERROR(IF(ISNUMBER(INDEX($A180:$Y180,MATCH(Lists!$L$7,$A$1:$Y$1,0))),INT(INDEX($A180:$Y180,MATCH(Lists!$L$7,$A$1:$Y$1,0))),DATE(VALUE(LEFT(IFERROR(TRIM(INDEX($A180:$Y180,MATCH(Lists!$L$7,$A$1:$Y$1,0))&amp;""),""),4)),VALUE(MID(IFERROR(TRIM(INDEX($A180:$Y180,MATCH(Lists!$L$7,$A$1:$Y$1,0))&amp;""),""),6,2)),VALUE(MID(IFERROR(TRIM(INDEX($A180:$Y180,MATCH(Lists!$L$7,$A$1:$Y$1,0))&amp;""),""),9,2)))),"")</f>
        <v/>
      </c>
      <c r="AL180" s="23">
        <f>IF(OR(AK180="",Lists!$O$2=""),"",AK180+Lists!$O$2)</f>
        <v/>
      </c>
      <c r="AM180" s="22">
        <f>IF(IFERROR(TRIM(INDEX($A180:$Y180,MATCH(Lists!$L$2,$A$1:$Y$1,0))&amp;""),"")="","",IF(AA180="","New",AA180))</f>
        <v/>
      </c>
    </row>
    <row r="181">
      <c r="Z181" s="19" t="n"/>
      <c r="AA181" s="24" t="n"/>
      <c r="AB181" s="24" t="n"/>
      <c r="AC181" s="24" t="n"/>
      <c r="AD181" s="24" t="n"/>
      <c r="AE181" s="25" t="n"/>
      <c r="AF181" s="19" t="n"/>
      <c r="AG181" s="22">
        <f>IF(IFERROR(TRIM(INDEX($A181:$Y181,MATCH(Lists!$L$2,$A$1:$Y$1,0))&amp;""),"")="","",IF(COUNTA(AB181:AD181)=0,"",COUNTIF(AB181:AD181,"Yes")))</f>
        <v/>
      </c>
      <c r="AH181" s="22">
        <f>IFERROR(TRIM(INDEX($A181:$Y181,MATCH(Lists!$L$3,$A$1:$Y$1,0))&amp;""),"")</f>
        <v/>
      </c>
      <c r="AI181" s="22">
        <f>IFERROR(TRIM(INDEX($A181:$Y181,MATCH(Lists!$L$4,$A$1:$Y$1,0))&amp;""),"")</f>
        <v/>
      </c>
      <c r="AJ181" s="22">
        <f>IF(IFERROR(TRIM(INDEX($A181:$Y181,MATCH(Lists!$L$2,$A$1:$Y$1,0))&amp;""),"")="","",IF(IFERROR(TRIM(INDEX($A181:$Y181,MATCH(Lists!$L$5,$A$1:$Y$1,0))&amp;""),"")&lt;&gt;"",IFERROR(TRIM(INDEX($A181:$Y181,MATCH(Lists!$L$5,$A$1:$Y$1,0))&amp;""),""),IF(IFERROR(TRIM(INDEX($A181:$Y181,MATCH(Lists!$L$6,$A$1:$Y$1,0))&amp;""),"")&lt;&gt;"",IFERROR(TRIM(INDEX($A181:$Y181,MATCH(Lists!$L$6,$A$1:$Y$1,0))&amp;""),""),"(no source)")))</f>
        <v/>
      </c>
      <c r="AK181" s="23">
        <f>IFERROR(IF(ISNUMBER(INDEX($A181:$Y181,MATCH(Lists!$L$7,$A$1:$Y$1,0))),INT(INDEX($A181:$Y181,MATCH(Lists!$L$7,$A$1:$Y$1,0))),DATE(VALUE(LEFT(IFERROR(TRIM(INDEX($A181:$Y181,MATCH(Lists!$L$7,$A$1:$Y$1,0))&amp;""),""),4)),VALUE(MID(IFERROR(TRIM(INDEX($A181:$Y181,MATCH(Lists!$L$7,$A$1:$Y$1,0))&amp;""),""),6,2)),VALUE(MID(IFERROR(TRIM(INDEX($A181:$Y181,MATCH(Lists!$L$7,$A$1:$Y$1,0))&amp;""),""),9,2)))),"")</f>
        <v/>
      </c>
      <c r="AL181" s="23">
        <f>IF(OR(AK181="",Lists!$O$2=""),"",AK181+Lists!$O$2)</f>
        <v/>
      </c>
      <c r="AM181" s="22">
        <f>IF(IFERROR(TRIM(INDEX($A181:$Y181,MATCH(Lists!$L$2,$A$1:$Y$1,0))&amp;""),"")="","",IF(AA181="","New",AA181))</f>
        <v/>
      </c>
    </row>
    <row r="182">
      <c r="Z182" s="19" t="n"/>
      <c r="AA182" s="24" t="n"/>
      <c r="AB182" s="24" t="n"/>
      <c r="AC182" s="24" t="n"/>
      <c r="AD182" s="24" t="n"/>
      <c r="AE182" s="25" t="n"/>
      <c r="AF182" s="19" t="n"/>
      <c r="AG182" s="22">
        <f>IF(IFERROR(TRIM(INDEX($A182:$Y182,MATCH(Lists!$L$2,$A$1:$Y$1,0))&amp;""),"")="","",IF(COUNTA(AB182:AD182)=0,"",COUNTIF(AB182:AD182,"Yes")))</f>
        <v/>
      </c>
      <c r="AH182" s="22">
        <f>IFERROR(TRIM(INDEX($A182:$Y182,MATCH(Lists!$L$3,$A$1:$Y$1,0))&amp;""),"")</f>
        <v/>
      </c>
      <c r="AI182" s="22">
        <f>IFERROR(TRIM(INDEX($A182:$Y182,MATCH(Lists!$L$4,$A$1:$Y$1,0))&amp;""),"")</f>
        <v/>
      </c>
      <c r="AJ182" s="22">
        <f>IF(IFERROR(TRIM(INDEX($A182:$Y182,MATCH(Lists!$L$2,$A$1:$Y$1,0))&amp;""),"")="","",IF(IFERROR(TRIM(INDEX($A182:$Y182,MATCH(Lists!$L$5,$A$1:$Y$1,0))&amp;""),"")&lt;&gt;"",IFERROR(TRIM(INDEX($A182:$Y182,MATCH(Lists!$L$5,$A$1:$Y$1,0))&amp;""),""),IF(IFERROR(TRIM(INDEX($A182:$Y182,MATCH(Lists!$L$6,$A$1:$Y$1,0))&amp;""),"")&lt;&gt;"",IFERROR(TRIM(INDEX($A182:$Y182,MATCH(Lists!$L$6,$A$1:$Y$1,0))&amp;""),""),"(no source)")))</f>
        <v/>
      </c>
      <c r="AK182" s="23">
        <f>IFERROR(IF(ISNUMBER(INDEX($A182:$Y182,MATCH(Lists!$L$7,$A$1:$Y$1,0))),INT(INDEX($A182:$Y182,MATCH(Lists!$L$7,$A$1:$Y$1,0))),DATE(VALUE(LEFT(IFERROR(TRIM(INDEX($A182:$Y182,MATCH(Lists!$L$7,$A$1:$Y$1,0))&amp;""),""),4)),VALUE(MID(IFERROR(TRIM(INDEX($A182:$Y182,MATCH(Lists!$L$7,$A$1:$Y$1,0))&amp;""),""),6,2)),VALUE(MID(IFERROR(TRIM(INDEX($A182:$Y182,MATCH(Lists!$L$7,$A$1:$Y$1,0))&amp;""),""),9,2)))),"")</f>
        <v/>
      </c>
      <c r="AL182" s="23">
        <f>IF(OR(AK182="",Lists!$O$2=""),"",AK182+Lists!$O$2)</f>
        <v/>
      </c>
      <c r="AM182" s="22">
        <f>IF(IFERROR(TRIM(INDEX($A182:$Y182,MATCH(Lists!$L$2,$A$1:$Y$1,0))&amp;""),"")="","",IF(AA182="","New",AA182))</f>
        <v/>
      </c>
    </row>
    <row r="183">
      <c r="Z183" s="19" t="n"/>
      <c r="AA183" s="24" t="n"/>
      <c r="AB183" s="24" t="n"/>
      <c r="AC183" s="24" t="n"/>
      <c r="AD183" s="24" t="n"/>
      <c r="AE183" s="25" t="n"/>
      <c r="AF183" s="19" t="n"/>
      <c r="AG183" s="22">
        <f>IF(IFERROR(TRIM(INDEX($A183:$Y183,MATCH(Lists!$L$2,$A$1:$Y$1,0))&amp;""),"")="","",IF(COUNTA(AB183:AD183)=0,"",COUNTIF(AB183:AD183,"Yes")))</f>
        <v/>
      </c>
      <c r="AH183" s="22">
        <f>IFERROR(TRIM(INDEX($A183:$Y183,MATCH(Lists!$L$3,$A$1:$Y$1,0))&amp;""),"")</f>
        <v/>
      </c>
      <c r="AI183" s="22">
        <f>IFERROR(TRIM(INDEX($A183:$Y183,MATCH(Lists!$L$4,$A$1:$Y$1,0))&amp;""),"")</f>
        <v/>
      </c>
      <c r="AJ183" s="22">
        <f>IF(IFERROR(TRIM(INDEX($A183:$Y183,MATCH(Lists!$L$2,$A$1:$Y$1,0))&amp;""),"")="","",IF(IFERROR(TRIM(INDEX($A183:$Y183,MATCH(Lists!$L$5,$A$1:$Y$1,0))&amp;""),"")&lt;&gt;"",IFERROR(TRIM(INDEX($A183:$Y183,MATCH(Lists!$L$5,$A$1:$Y$1,0))&amp;""),""),IF(IFERROR(TRIM(INDEX($A183:$Y183,MATCH(Lists!$L$6,$A$1:$Y$1,0))&amp;""),"")&lt;&gt;"",IFERROR(TRIM(INDEX($A183:$Y183,MATCH(Lists!$L$6,$A$1:$Y$1,0))&amp;""),""),"(no source)")))</f>
        <v/>
      </c>
      <c r="AK183" s="23">
        <f>IFERROR(IF(ISNUMBER(INDEX($A183:$Y183,MATCH(Lists!$L$7,$A$1:$Y$1,0))),INT(INDEX($A183:$Y183,MATCH(Lists!$L$7,$A$1:$Y$1,0))),DATE(VALUE(LEFT(IFERROR(TRIM(INDEX($A183:$Y183,MATCH(Lists!$L$7,$A$1:$Y$1,0))&amp;""),""),4)),VALUE(MID(IFERROR(TRIM(INDEX($A183:$Y183,MATCH(Lists!$L$7,$A$1:$Y$1,0))&amp;""),""),6,2)),VALUE(MID(IFERROR(TRIM(INDEX($A183:$Y183,MATCH(Lists!$L$7,$A$1:$Y$1,0))&amp;""),""),9,2)))),"")</f>
        <v/>
      </c>
      <c r="AL183" s="23">
        <f>IF(OR(AK183="",Lists!$O$2=""),"",AK183+Lists!$O$2)</f>
        <v/>
      </c>
      <c r="AM183" s="22">
        <f>IF(IFERROR(TRIM(INDEX($A183:$Y183,MATCH(Lists!$L$2,$A$1:$Y$1,0))&amp;""),"")="","",IF(AA183="","New",AA183))</f>
        <v/>
      </c>
    </row>
    <row r="184">
      <c r="Z184" s="19" t="n"/>
      <c r="AA184" s="24" t="n"/>
      <c r="AB184" s="24" t="n"/>
      <c r="AC184" s="24" t="n"/>
      <c r="AD184" s="24" t="n"/>
      <c r="AE184" s="25" t="n"/>
      <c r="AF184" s="19" t="n"/>
      <c r="AG184" s="22">
        <f>IF(IFERROR(TRIM(INDEX($A184:$Y184,MATCH(Lists!$L$2,$A$1:$Y$1,0))&amp;""),"")="","",IF(COUNTA(AB184:AD184)=0,"",COUNTIF(AB184:AD184,"Yes")))</f>
        <v/>
      </c>
      <c r="AH184" s="22">
        <f>IFERROR(TRIM(INDEX($A184:$Y184,MATCH(Lists!$L$3,$A$1:$Y$1,0))&amp;""),"")</f>
        <v/>
      </c>
      <c r="AI184" s="22">
        <f>IFERROR(TRIM(INDEX($A184:$Y184,MATCH(Lists!$L$4,$A$1:$Y$1,0))&amp;""),"")</f>
        <v/>
      </c>
      <c r="AJ184" s="22">
        <f>IF(IFERROR(TRIM(INDEX($A184:$Y184,MATCH(Lists!$L$2,$A$1:$Y$1,0))&amp;""),"")="","",IF(IFERROR(TRIM(INDEX($A184:$Y184,MATCH(Lists!$L$5,$A$1:$Y$1,0))&amp;""),"")&lt;&gt;"",IFERROR(TRIM(INDEX($A184:$Y184,MATCH(Lists!$L$5,$A$1:$Y$1,0))&amp;""),""),IF(IFERROR(TRIM(INDEX($A184:$Y184,MATCH(Lists!$L$6,$A$1:$Y$1,0))&amp;""),"")&lt;&gt;"",IFERROR(TRIM(INDEX($A184:$Y184,MATCH(Lists!$L$6,$A$1:$Y$1,0))&amp;""),""),"(no source)")))</f>
        <v/>
      </c>
      <c r="AK184" s="23">
        <f>IFERROR(IF(ISNUMBER(INDEX($A184:$Y184,MATCH(Lists!$L$7,$A$1:$Y$1,0))),INT(INDEX($A184:$Y184,MATCH(Lists!$L$7,$A$1:$Y$1,0))),DATE(VALUE(LEFT(IFERROR(TRIM(INDEX($A184:$Y184,MATCH(Lists!$L$7,$A$1:$Y$1,0))&amp;""),""),4)),VALUE(MID(IFERROR(TRIM(INDEX($A184:$Y184,MATCH(Lists!$L$7,$A$1:$Y$1,0))&amp;""),""),6,2)),VALUE(MID(IFERROR(TRIM(INDEX($A184:$Y184,MATCH(Lists!$L$7,$A$1:$Y$1,0))&amp;""),""),9,2)))),"")</f>
        <v/>
      </c>
      <c r="AL184" s="23">
        <f>IF(OR(AK184="",Lists!$O$2=""),"",AK184+Lists!$O$2)</f>
        <v/>
      </c>
      <c r="AM184" s="22">
        <f>IF(IFERROR(TRIM(INDEX($A184:$Y184,MATCH(Lists!$L$2,$A$1:$Y$1,0))&amp;""),"")="","",IF(AA184="","New",AA184))</f>
        <v/>
      </c>
    </row>
    <row r="185">
      <c r="Z185" s="19" t="n"/>
      <c r="AA185" s="24" t="n"/>
      <c r="AB185" s="24" t="n"/>
      <c r="AC185" s="24" t="n"/>
      <c r="AD185" s="24" t="n"/>
      <c r="AE185" s="25" t="n"/>
      <c r="AF185" s="19" t="n"/>
      <c r="AG185" s="22">
        <f>IF(IFERROR(TRIM(INDEX($A185:$Y185,MATCH(Lists!$L$2,$A$1:$Y$1,0))&amp;""),"")="","",IF(COUNTA(AB185:AD185)=0,"",COUNTIF(AB185:AD185,"Yes")))</f>
        <v/>
      </c>
      <c r="AH185" s="22">
        <f>IFERROR(TRIM(INDEX($A185:$Y185,MATCH(Lists!$L$3,$A$1:$Y$1,0))&amp;""),"")</f>
        <v/>
      </c>
      <c r="AI185" s="22">
        <f>IFERROR(TRIM(INDEX($A185:$Y185,MATCH(Lists!$L$4,$A$1:$Y$1,0))&amp;""),"")</f>
        <v/>
      </c>
      <c r="AJ185" s="22">
        <f>IF(IFERROR(TRIM(INDEX($A185:$Y185,MATCH(Lists!$L$2,$A$1:$Y$1,0))&amp;""),"")="","",IF(IFERROR(TRIM(INDEX($A185:$Y185,MATCH(Lists!$L$5,$A$1:$Y$1,0))&amp;""),"")&lt;&gt;"",IFERROR(TRIM(INDEX($A185:$Y185,MATCH(Lists!$L$5,$A$1:$Y$1,0))&amp;""),""),IF(IFERROR(TRIM(INDEX($A185:$Y185,MATCH(Lists!$L$6,$A$1:$Y$1,0))&amp;""),"")&lt;&gt;"",IFERROR(TRIM(INDEX($A185:$Y185,MATCH(Lists!$L$6,$A$1:$Y$1,0))&amp;""),""),"(no source)")))</f>
        <v/>
      </c>
      <c r="AK185" s="23">
        <f>IFERROR(IF(ISNUMBER(INDEX($A185:$Y185,MATCH(Lists!$L$7,$A$1:$Y$1,0))),INT(INDEX($A185:$Y185,MATCH(Lists!$L$7,$A$1:$Y$1,0))),DATE(VALUE(LEFT(IFERROR(TRIM(INDEX($A185:$Y185,MATCH(Lists!$L$7,$A$1:$Y$1,0))&amp;""),""),4)),VALUE(MID(IFERROR(TRIM(INDEX($A185:$Y185,MATCH(Lists!$L$7,$A$1:$Y$1,0))&amp;""),""),6,2)),VALUE(MID(IFERROR(TRIM(INDEX($A185:$Y185,MATCH(Lists!$L$7,$A$1:$Y$1,0))&amp;""),""),9,2)))),"")</f>
        <v/>
      </c>
      <c r="AL185" s="23">
        <f>IF(OR(AK185="",Lists!$O$2=""),"",AK185+Lists!$O$2)</f>
        <v/>
      </c>
      <c r="AM185" s="22">
        <f>IF(IFERROR(TRIM(INDEX($A185:$Y185,MATCH(Lists!$L$2,$A$1:$Y$1,0))&amp;""),"")="","",IF(AA185="","New",AA185))</f>
        <v/>
      </c>
    </row>
    <row r="186">
      <c r="Z186" s="19" t="n"/>
      <c r="AA186" s="24" t="n"/>
      <c r="AB186" s="24" t="n"/>
      <c r="AC186" s="24" t="n"/>
      <c r="AD186" s="24" t="n"/>
      <c r="AE186" s="25" t="n"/>
      <c r="AF186" s="19" t="n"/>
      <c r="AG186" s="22">
        <f>IF(IFERROR(TRIM(INDEX($A186:$Y186,MATCH(Lists!$L$2,$A$1:$Y$1,0))&amp;""),"")="","",IF(COUNTA(AB186:AD186)=0,"",COUNTIF(AB186:AD186,"Yes")))</f>
        <v/>
      </c>
      <c r="AH186" s="22">
        <f>IFERROR(TRIM(INDEX($A186:$Y186,MATCH(Lists!$L$3,$A$1:$Y$1,0))&amp;""),"")</f>
        <v/>
      </c>
      <c r="AI186" s="22">
        <f>IFERROR(TRIM(INDEX($A186:$Y186,MATCH(Lists!$L$4,$A$1:$Y$1,0))&amp;""),"")</f>
        <v/>
      </c>
      <c r="AJ186" s="22">
        <f>IF(IFERROR(TRIM(INDEX($A186:$Y186,MATCH(Lists!$L$2,$A$1:$Y$1,0))&amp;""),"")="","",IF(IFERROR(TRIM(INDEX($A186:$Y186,MATCH(Lists!$L$5,$A$1:$Y$1,0))&amp;""),"")&lt;&gt;"",IFERROR(TRIM(INDEX($A186:$Y186,MATCH(Lists!$L$5,$A$1:$Y$1,0))&amp;""),""),IF(IFERROR(TRIM(INDEX($A186:$Y186,MATCH(Lists!$L$6,$A$1:$Y$1,0))&amp;""),"")&lt;&gt;"",IFERROR(TRIM(INDEX($A186:$Y186,MATCH(Lists!$L$6,$A$1:$Y$1,0))&amp;""),""),"(no source)")))</f>
        <v/>
      </c>
      <c r="AK186" s="23">
        <f>IFERROR(IF(ISNUMBER(INDEX($A186:$Y186,MATCH(Lists!$L$7,$A$1:$Y$1,0))),INT(INDEX($A186:$Y186,MATCH(Lists!$L$7,$A$1:$Y$1,0))),DATE(VALUE(LEFT(IFERROR(TRIM(INDEX($A186:$Y186,MATCH(Lists!$L$7,$A$1:$Y$1,0))&amp;""),""),4)),VALUE(MID(IFERROR(TRIM(INDEX($A186:$Y186,MATCH(Lists!$L$7,$A$1:$Y$1,0))&amp;""),""),6,2)),VALUE(MID(IFERROR(TRIM(INDEX($A186:$Y186,MATCH(Lists!$L$7,$A$1:$Y$1,0))&amp;""),""),9,2)))),"")</f>
        <v/>
      </c>
      <c r="AL186" s="23">
        <f>IF(OR(AK186="",Lists!$O$2=""),"",AK186+Lists!$O$2)</f>
        <v/>
      </c>
      <c r="AM186" s="22">
        <f>IF(IFERROR(TRIM(INDEX($A186:$Y186,MATCH(Lists!$L$2,$A$1:$Y$1,0))&amp;""),"")="","",IF(AA186="","New",AA186))</f>
        <v/>
      </c>
    </row>
    <row r="187">
      <c r="Z187" s="19" t="n"/>
      <c r="AA187" s="24" t="n"/>
      <c r="AB187" s="24" t="n"/>
      <c r="AC187" s="24" t="n"/>
      <c r="AD187" s="24" t="n"/>
      <c r="AE187" s="25" t="n"/>
      <c r="AF187" s="19" t="n"/>
      <c r="AG187" s="22">
        <f>IF(IFERROR(TRIM(INDEX($A187:$Y187,MATCH(Lists!$L$2,$A$1:$Y$1,0))&amp;""),"")="","",IF(COUNTA(AB187:AD187)=0,"",COUNTIF(AB187:AD187,"Yes")))</f>
        <v/>
      </c>
      <c r="AH187" s="22">
        <f>IFERROR(TRIM(INDEX($A187:$Y187,MATCH(Lists!$L$3,$A$1:$Y$1,0))&amp;""),"")</f>
        <v/>
      </c>
      <c r="AI187" s="22">
        <f>IFERROR(TRIM(INDEX($A187:$Y187,MATCH(Lists!$L$4,$A$1:$Y$1,0))&amp;""),"")</f>
        <v/>
      </c>
      <c r="AJ187" s="22">
        <f>IF(IFERROR(TRIM(INDEX($A187:$Y187,MATCH(Lists!$L$2,$A$1:$Y$1,0))&amp;""),"")="","",IF(IFERROR(TRIM(INDEX($A187:$Y187,MATCH(Lists!$L$5,$A$1:$Y$1,0))&amp;""),"")&lt;&gt;"",IFERROR(TRIM(INDEX($A187:$Y187,MATCH(Lists!$L$5,$A$1:$Y$1,0))&amp;""),""),IF(IFERROR(TRIM(INDEX($A187:$Y187,MATCH(Lists!$L$6,$A$1:$Y$1,0))&amp;""),"")&lt;&gt;"",IFERROR(TRIM(INDEX($A187:$Y187,MATCH(Lists!$L$6,$A$1:$Y$1,0))&amp;""),""),"(no source)")))</f>
        <v/>
      </c>
      <c r="AK187" s="23">
        <f>IFERROR(IF(ISNUMBER(INDEX($A187:$Y187,MATCH(Lists!$L$7,$A$1:$Y$1,0))),INT(INDEX($A187:$Y187,MATCH(Lists!$L$7,$A$1:$Y$1,0))),DATE(VALUE(LEFT(IFERROR(TRIM(INDEX($A187:$Y187,MATCH(Lists!$L$7,$A$1:$Y$1,0))&amp;""),""),4)),VALUE(MID(IFERROR(TRIM(INDEX($A187:$Y187,MATCH(Lists!$L$7,$A$1:$Y$1,0))&amp;""),""),6,2)),VALUE(MID(IFERROR(TRIM(INDEX($A187:$Y187,MATCH(Lists!$L$7,$A$1:$Y$1,0))&amp;""),""),9,2)))),"")</f>
        <v/>
      </c>
      <c r="AL187" s="23">
        <f>IF(OR(AK187="",Lists!$O$2=""),"",AK187+Lists!$O$2)</f>
        <v/>
      </c>
      <c r="AM187" s="22">
        <f>IF(IFERROR(TRIM(INDEX($A187:$Y187,MATCH(Lists!$L$2,$A$1:$Y$1,0))&amp;""),"")="","",IF(AA187="","New",AA187))</f>
        <v/>
      </c>
    </row>
    <row r="188">
      <c r="Z188" s="19" t="n"/>
      <c r="AA188" s="24" t="n"/>
      <c r="AB188" s="24" t="n"/>
      <c r="AC188" s="24" t="n"/>
      <c r="AD188" s="24" t="n"/>
      <c r="AE188" s="25" t="n"/>
      <c r="AF188" s="19" t="n"/>
      <c r="AG188" s="22">
        <f>IF(IFERROR(TRIM(INDEX($A188:$Y188,MATCH(Lists!$L$2,$A$1:$Y$1,0))&amp;""),"")="","",IF(COUNTA(AB188:AD188)=0,"",COUNTIF(AB188:AD188,"Yes")))</f>
        <v/>
      </c>
      <c r="AH188" s="22">
        <f>IFERROR(TRIM(INDEX($A188:$Y188,MATCH(Lists!$L$3,$A$1:$Y$1,0))&amp;""),"")</f>
        <v/>
      </c>
      <c r="AI188" s="22">
        <f>IFERROR(TRIM(INDEX($A188:$Y188,MATCH(Lists!$L$4,$A$1:$Y$1,0))&amp;""),"")</f>
        <v/>
      </c>
      <c r="AJ188" s="22">
        <f>IF(IFERROR(TRIM(INDEX($A188:$Y188,MATCH(Lists!$L$2,$A$1:$Y$1,0))&amp;""),"")="","",IF(IFERROR(TRIM(INDEX($A188:$Y188,MATCH(Lists!$L$5,$A$1:$Y$1,0))&amp;""),"")&lt;&gt;"",IFERROR(TRIM(INDEX($A188:$Y188,MATCH(Lists!$L$5,$A$1:$Y$1,0))&amp;""),""),IF(IFERROR(TRIM(INDEX($A188:$Y188,MATCH(Lists!$L$6,$A$1:$Y$1,0))&amp;""),"")&lt;&gt;"",IFERROR(TRIM(INDEX($A188:$Y188,MATCH(Lists!$L$6,$A$1:$Y$1,0))&amp;""),""),"(no source)")))</f>
        <v/>
      </c>
      <c r="AK188" s="23">
        <f>IFERROR(IF(ISNUMBER(INDEX($A188:$Y188,MATCH(Lists!$L$7,$A$1:$Y$1,0))),INT(INDEX($A188:$Y188,MATCH(Lists!$L$7,$A$1:$Y$1,0))),DATE(VALUE(LEFT(IFERROR(TRIM(INDEX($A188:$Y188,MATCH(Lists!$L$7,$A$1:$Y$1,0))&amp;""),""),4)),VALUE(MID(IFERROR(TRIM(INDEX($A188:$Y188,MATCH(Lists!$L$7,$A$1:$Y$1,0))&amp;""),""),6,2)),VALUE(MID(IFERROR(TRIM(INDEX($A188:$Y188,MATCH(Lists!$L$7,$A$1:$Y$1,0))&amp;""),""),9,2)))),"")</f>
        <v/>
      </c>
      <c r="AL188" s="23">
        <f>IF(OR(AK188="",Lists!$O$2=""),"",AK188+Lists!$O$2)</f>
        <v/>
      </c>
      <c r="AM188" s="22">
        <f>IF(IFERROR(TRIM(INDEX($A188:$Y188,MATCH(Lists!$L$2,$A$1:$Y$1,0))&amp;""),"")="","",IF(AA188="","New",AA188))</f>
        <v/>
      </c>
    </row>
    <row r="189">
      <c r="Z189" s="19" t="n"/>
      <c r="AA189" s="24" t="n"/>
      <c r="AB189" s="24" t="n"/>
      <c r="AC189" s="24" t="n"/>
      <c r="AD189" s="24" t="n"/>
      <c r="AE189" s="25" t="n"/>
      <c r="AF189" s="19" t="n"/>
      <c r="AG189" s="22">
        <f>IF(IFERROR(TRIM(INDEX($A189:$Y189,MATCH(Lists!$L$2,$A$1:$Y$1,0))&amp;""),"")="","",IF(COUNTA(AB189:AD189)=0,"",COUNTIF(AB189:AD189,"Yes")))</f>
        <v/>
      </c>
      <c r="AH189" s="22">
        <f>IFERROR(TRIM(INDEX($A189:$Y189,MATCH(Lists!$L$3,$A$1:$Y$1,0))&amp;""),"")</f>
        <v/>
      </c>
      <c r="AI189" s="22">
        <f>IFERROR(TRIM(INDEX($A189:$Y189,MATCH(Lists!$L$4,$A$1:$Y$1,0))&amp;""),"")</f>
        <v/>
      </c>
      <c r="AJ189" s="22">
        <f>IF(IFERROR(TRIM(INDEX($A189:$Y189,MATCH(Lists!$L$2,$A$1:$Y$1,0))&amp;""),"")="","",IF(IFERROR(TRIM(INDEX($A189:$Y189,MATCH(Lists!$L$5,$A$1:$Y$1,0))&amp;""),"")&lt;&gt;"",IFERROR(TRIM(INDEX($A189:$Y189,MATCH(Lists!$L$5,$A$1:$Y$1,0))&amp;""),""),IF(IFERROR(TRIM(INDEX($A189:$Y189,MATCH(Lists!$L$6,$A$1:$Y$1,0))&amp;""),"")&lt;&gt;"",IFERROR(TRIM(INDEX($A189:$Y189,MATCH(Lists!$L$6,$A$1:$Y$1,0))&amp;""),""),"(no source)")))</f>
        <v/>
      </c>
      <c r="AK189" s="23">
        <f>IFERROR(IF(ISNUMBER(INDEX($A189:$Y189,MATCH(Lists!$L$7,$A$1:$Y$1,0))),INT(INDEX($A189:$Y189,MATCH(Lists!$L$7,$A$1:$Y$1,0))),DATE(VALUE(LEFT(IFERROR(TRIM(INDEX($A189:$Y189,MATCH(Lists!$L$7,$A$1:$Y$1,0))&amp;""),""),4)),VALUE(MID(IFERROR(TRIM(INDEX($A189:$Y189,MATCH(Lists!$L$7,$A$1:$Y$1,0))&amp;""),""),6,2)),VALUE(MID(IFERROR(TRIM(INDEX($A189:$Y189,MATCH(Lists!$L$7,$A$1:$Y$1,0))&amp;""),""),9,2)))),"")</f>
        <v/>
      </c>
      <c r="AL189" s="23">
        <f>IF(OR(AK189="",Lists!$O$2=""),"",AK189+Lists!$O$2)</f>
        <v/>
      </c>
      <c r="AM189" s="22">
        <f>IF(IFERROR(TRIM(INDEX($A189:$Y189,MATCH(Lists!$L$2,$A$1:$Y$1,0))&amp;""),"")="","",IF(AA189="","New",AA189))</f>
        <v/>
      </c>
    </row>
    <row r="190">
      <c r="Z190" s="19" t="n"/>
      <c r="AA190" s="24" t="n"/>
      <c r="AB190" s="24" t="n"/>
      <c r="AC190" s="24" t="n"/>
      <c r="AD190" s="24" t="n"/>
      <c r="AE190" s="25" t="n"/>
      <c r="AF190" s="19" t="n"/>
      <c r="AG190" s="22">
        <f>IF(IFERROR(TRIM(INDEX($A190:$Y190,MATCH(Lists!$L$2,$A$1:$Y$1,0))&amp;""),"")="","",IF(COUNTA(AB190:AD190)=0,"",COUNTIF(AB190:AD190,"Yes")))</f>
        <v/>
      </c>
      <c r="AH190" s="22">
        <f>IFERROR(TRIM(INDEX($A190:$Y190,MATCH(Lists!$L$3,$A$1:$Y$1,0))&amp;""),"")</f>
        <v/>
      </c>
      <c r="AI190" s="22">
        <f>IFERROR(TRIM(INDEX($A190:$Y190,MATCH(Lists!$L$4,$A$1:$Y$1,0))&amp;""),"")</f>
        <v/>
      </c>
      <c r="AJ190" s="22">
        <f>IF(IFERROR(TRIM(INDEX($A190:$Y190,MATCH(Lists!$L$2,$A$1:$Y$1,0))&amp;""),"")="","",IF(IFERROR(TRIM(INDEX($A190:$Y190,MATCH(Lists!$L$5,$A$1:$Y$1,0))&amp;""),"")&lt;&gt;"",IFERROR(TRIM(INDEX($A190:$Y190,MATCH(Lists!$L$5,$A$1:$Y$1,0))&amp;""),""),IF(IFERROR(TRIM(INDEX($A190:$Y190,MATCH(Lists!$L$6,$A$1:$Y$1,0))&amp;""),"")&lt;&gt;"",IFERROR(TRIM(INDEX($A190:$Y190,MATCH(Lists!$L$6,$A$1:$Y$1,0))&amp;""),""),"(no source)")))</f>
        <v/>
      </c>
      <c r="AK190" s="23">
        <f>IFERROR(IF(ISNUMBER(INDEX($A190:$Y190,MATCH(Lists!$L$7,$A$1:$Y$1,0))),INT(INDEX($A190:$Y190,MATCH(Lists!$L$7,$A$1:$Y$1,0))),DATE(VALUE(LEFT(IFERROR(TRIM(INDEX($A190:$Y190,MATCH(Lists!$L$7,$A$1:$Y$1,0))&amp;""),""),4)),VALUE(MID(IFERROR(TRIM(INDEX($A190:$Y190,MATCH(Lists!$L$7,$A$1:$Y$1,0))&amp;""),""),6,2)),VALUE(MID(IFERROR(TRIM(INDEX($A190:$Y190,MATCH(Lists!$L$7,$A$1:$Y$1,0))&amp;""),""),9,2)))),"")</f>
        <v/>
      </c>
      <c r="AL190" s="23">
        <f>IF(OR(AK190="",Lists!$O$2=""),"",AK190+Lists!$O$2)</f>
        <v/>
      </c>
      <c r="AM190" s="22">
        <f>IF(IFERROR(TRIM(INDEX($A190:$Y190,MATCH(Lists!$L$2,$A$1:$Y$1,0))&amp;""),"")="","",IF(AA190="","New",AA190))</f>
        <v/>
      </c>
    </row>
    <row r="191">
      <c r="Z191" s="19" t="n"/>
      <c r="AA191" s="24" t="n"/>
      <c r="AB191" s="24" t="n"/>
      <c r="AC191" s="24" t="n"/>
      <c r="AD191" s="24" t="n"/>
      <c r="AE191" s="25" t="n"/>
      <c r="AF191" s="19" t="n"/>
      <c r="AG191" s="22">
        <f>IF(IFERROR(TRIM(INDEX($A191:$Y191,MATCH(Lists!$L$2,$A$1:$Y$1,0))&amp;""),"")="","",IF(COUNTA(AB191:AD191)=0,"",COUNTIF(AB191:AD191,"Yes")))</f>
        <v/>
      </c>
      <c r="AH191" s="22">
        <f>IFERROR(TRIM(INDEX($A191:$Y191,MATCH(Lists!$L$3,$A$1:$Y$1,0))&amp;""),"")</f>
        <v/>
      </c>
      <c r="AI191" s="22">
        <f>IFERROR(TRIM(INDEX($A191:$Y191,MATCH(Lists!$L$4,$A$1:$Y$1,0))&amp;""),"")</f>
        <v/>
      </c>
      <c r="AJ191" s="22">
        <f>IF(IFERROR(TRIM(INDEX($A191:$Y191,MATCH(Lists!$L$2,$A$1:$Y$1,0))&amp;""),"")="","",IF(IFERROR(TRIM(INDEX($A191:$Y191,MATCH(Lists!$L$5,$A$1:$Y$1,0))&amp;""),"")&lt;&gt;"",IFERROR(TRIM(INDEX($A191:$Y191,MATCH(Lists!$L$5,$A$1:$Y$1,0))&amp;""),""),IF(IFERROR(TRIM(INDEX($A191:$Y191,MATCH(Lists!$L$6,$A$1:$Y$1,0))&amp;""),"")&lt;&gt;"",IFERROR(TRIM(INDEX($A191:$Y191,MATCH(Lists!$L$6,$A$1:$Y$1,0))&amp;""),""),"(no source)")))</f>
        <v/>
      </c>
      <c r="AK191" s="23">
        <f>IFERROR(IF(ISNUMBER(INDEX($A191:$Y191,MATCH(Lists!$L$7,$A$1:$Y$1,0))),INT(INDEX($A191:$Y191,MATCH(Lists!$L$7,$A$1:$Y$1,0))),DATE(VALUE(LEFT(IFERROR(TRIM(INDEX($A191:$Y191,MATCH(Lists!$L$7,$A$1:$Y$1,0))&amp;""),""),4)),VALUE(MID(IFERROR(TRIM(INDEX($A191:$Y191,MATCH(Lists!$L$7,$A$1:$Y$1,0))&amp;""),""),6,2)),VALUE(MID(IFERROR(TRIM(INDEX($A191:$Y191,MATCH(Lists!$L$7,$A$1:$Y$1,0))&amp;""),""),9,2)))),"")</f>
        <v/>
      </c>
      <c r="AL191" s="23">
        <f>IF(OR(AK191="",Lists!$O$2=""),"",AK191+Lists!$O$2)</f>
        <v/>
      </c>
      <c r="AM191" s="22">
        <f>IF(IFERROR(TRIM(INDEX($A191:$Y191,MATCH(Lists!$L$2,$A$1:$Y$1,0))&amp;""),"")="","",IF(AA191="","New",AA191))</f>
        <v/>
      </c>
    </row>
    <row r="192">
      <c r="Z192" s="19" t="n"/>
      <c r="AA192" s="24" t="n"/>
      <c r="AB192" s="24" t="n"/>
      <c r="AC192" s="24" t="n"/>
      <c r="AD192" s="24" t="n"/>
      <c r="AE192" s="25" t="n"/>
      <c r="AF192" s="19" t="n"/>
      <c r="AG192" s="22">
        <f>IF(IFERROR(TRIM(INDEX($A192:$Y192,MATCH(Lists!$L$2,$A$1:$Y$1,0))&amp;""),"")="","",IF(COUNTA(AB192:AD192)=0,"",COUNTIF(AB192:AD192,"Yes")))</f>
        <v/>
      </c>
      <c r="AH192" s="22">
        <f>IFERROR(TRIM(INDEX($A192:$Y192,MATCH(Lists!$L$3,$A$1:$Y$1,0))&amp;""),"")</f>
        <v/>
      </c>
      <c r="AI192" s="22">
        <f>IFERROR(TRIM(INDEX($A192:$Y192,MATCH(Lists!$L$4,$A$1:$Y$1,0))&amp;""),"")</f>
        <v/>
      </c>
      <c r="AJ192" s="22">
        <f>IF(IFERROR(TRIM(INDEX($A192:$Y192,MATCH(Lists!$L$2,$A$1:$Y$1,0))&amp;""),"")="","",IF(IFERROR(TRIM(INDEX($A192:$Y192,MATCH(Lists!$L$5,$A$1:$Y$1,0))&amp;""),"")&lt;&gt;"",IFERROR(TRIM(INDEX($A192:$Y192,MATCH(Lists!$L$5,$A$1:$Y$1,0))&amp;""),""),IF(IFERROR(TRIM(INDEX($A192:$Y192,MATCH(Lists!$L$6,$A$1:$Y$1,0))&amp;""),"")&lt;&gt;"",IFERROR(TRIM(INDEX($A192:$Y192,MATCH(Lists!$L$6,$A$1:$Y$1,0))&amp;""),""),"(no source)")))</f>
        <v/>
      </c>
      <c r="AK192" s="23">
        <f>IFERROR(IF(ISNUMBER(INDEX($A192:$Y192,MATCH(Lists!$L$7,$A$1:$Y$1,0))),INT(INDEX($A192:$Y192,MATCH(Lists!$L$7,$A$1:$Y$1,0))),DATE(VALUE(LEFT(IFERROR(TRIM(INDEX($A192:$Y192,MATCH(Lists!$L$7,$A$1:$Y$1,0))&amp;""),""),4)),VALUE(MID(IFERROR(TRIM(INDEX($A192:$Y192,MATCH(Lists!$L$7,$A$1:$Y$1,0))&amp;""),""),6,2)),VALUE(MID(IFERROR(TRIM(INDEX($A192:$Y192,MATCH(Lists!$L$7,$A$1:$Y$1,0))&amp;""),""),9,2)))),"")</f>
        <v/>
      </c>
      <c r="AL192" s="23">
        <f>IF(OR(AK192="",Lists!$O$2=""),"",AK192+Lists!$O$2)</f>
        <v/>
      </c>
      <c r="AM192" s="22">
        <f>IF(IFERROR(TRIM(INDEX($A192:$Y192,MATCH(Lists!$L$2,$A$1:$Y$1,0))&amp;""),"")="","",IF(AA192="","New",AA192))</f>
        <v/>
      </c>
    </row>
    <row r="193">
      <c r="Z193" s="19" t="n"/>
      <c r="AA193" s="24" t="n"/>
      <c r="AB193" s="24" t="n"/>
      <c r="AC193" s="24" t="n"/>
      <c r="AD193" s="24" t="n"/>
      <c r="AE193" s="25" t="n"/>
      <c r="AF193" s="19" t="n"/>
      <c r="AG193" s="22">
        <f>IF(IFERROR(TRIM(INDEX($A193:$Y193,MATCH(Lists!$L$2,$A$1:$Y$1,0))&amp;""),"")="","",IF(COUNTA(AB193:AD193)=0,"",COUNTIF(AB193:AD193,"Yes")))</f>
        <v/>
      </c>
      <c r="AH193" s="22">
        <f>IFERROR(TRIM(INDEX($A193:$Y193,MATCH(Lists!$L$3,$A$1:$Y$1,0))&amp;""),"")</f>
        <v/>
      </c>
      <c r="AI193" s="22">
        <f>IFERROR(TRIM(INDEX($A193:$Y193,MATCH(Lists!$L$4,$A$1:$Y$1,0))&amp;""),"")</f>
        <v/>
      </c>
      <c r="AJ193" s="22">
        <f>IF(IFERROR(TRIM(INDEX($A193:$Y193,MATCH(Lists!$L$2,$A$1:$Y$1,0))&amp;""),"")="","",IF(IFERROR(TRIM(INDEX($A193:$Y193,MATCH(Lists!$L$5,$A$1:$Y$1,0))&amp;""),"")&lt;&gt;"",IFERROR(TRIM(INDEX($A193:$Y193,MATCH(Lists!$L$5,$A$1:$Y$1,0))&amp;""),""),IF(IFERROR(TRIM(INDEX($A193:$Y193,MATCH(Lists!$L$6,$A$1:$Y$1,0))&amp;""),"")&lt;&gt;"",IFERROR(TRIM(INDEX($A193:$Y193,MATCH(Lists!$L$6,$A$1:$Y$1,0))&amp;""),""),"(no source)")))</f>
        <v/>
      </c>
      <c r="AK193" s="23">
        <f>IFERROR(IF(ISNUMBER(INDEX($A193:$Y193,MATCH(Lists!$L$7,$A$1:$Y$1,0))),INT(INDEX($A193:$Y193,MATCH(Lists!$L$7,$A$1:$Y$1,0))),DATE(VALUE(LEFT(IFERROR(TRIM(INDEX($A193:$Y193,MATCH(Lists!$L$7,$A$1:$Y$1,0))&amp;""),""),4)),VALUE(MID(IFERROR(TRIM(INDEX($A193:$Y193,MATCH(Lists!$L$7,$A$1:$Y$1,0))&amp;""),""),6,2)),VALUE(MID(IFERROR(TRIM(INDEX($A193:$Y193,MATCH(Lists!$L$7,$A$1:$Y$1,0))&amp;""),""),9,2)))),"")</f>
        <v/>
      </c>
      <c r="AL193" s="23">
        <f>IF(OR(AK193="",Lists!$O$2=""),"",AK193+Lists!$O$2)</f>
        <v/>
      </c>
      <c r="AM193" s="22">
        <f>IF(IFERROR(TRIM(INDEX($A193:$Y193,MATCH(Lists!$L$2,$A$1:$Y$1,0))&amp;""),"")="","",IF(AA193="","New",AA193))</f>
        <v/>
      </c>
    </row>
    <row r="194">
      <c r="Z194" s="19" t="n"/>
      <c r="AA194" s="24" t="n"/>
      <c r="AB194" s="24" t="n"/>
      <c r="AC194" s="24" t="n"/>
      <c r="AD194" s="24" t="n"/>
      <c r="AE194" s="25" t="n"/>
      <c r="AF194" s="19" t="n"/>
      <c r="AG194" s="22">
        <f>IF(IFERROR(TRIM(INDEX($A194:$Y194,MATCH(Lists!$L$2,$A$1:$Y$1,0))&amp;""),"")="","",IF(COUNTA(AB194:AD194)=0,"",COUNTIF(AB194:AD194,"Yes")))</f>
        <v/>
      </c>
      <c r="AH194" s="22">
        <f>IFERROR(TRIM(INDEX($A194:$Y194,MATCH(Lists!$L$3,$A$1:$Y$1,0))&amp;""),"")</f>
        <v/>
      </c>
      <c r="AI194" s="22">
        <f>IFERROR(TRIM(INDEX($A194:$Y194,MATCH(Lists!$L$4,$A$1:$Y$1,0))&amp;""),"")</f>
        <v/>
      </c>
      <c r="AJ194" s="22">
        <f>IF(IFERROR(TRIM(INDEX($A194:$Y194,MATCH(Lists!$L$2,$A$1:$Y$1,0))&amp;""),"")="","",IF(IFERROR(TRIM(INDEX($A194:$Y194,MATCH(Lists!$L$5,$A$1:$Y$1,0))&amp;""),"")&lt;&gt;"",IFERROR(TRIM(INDEX($A194:$Y194,MATCH(Lists!$L$5,$A$1:$Y$1,0))&amp;""),""),IF(IFERROR(TRIM(INDEX($A194:$Y194,MATCH(Lists!$L$6,$A$1:$Y$1,0))&amp;""),"")&lt;&gt;"",IFERROR(TRIM(INDEX($A194:$Y194,MATCH(Lists!$L$6,$A$1:$Y$1,0))&amp;""),""),"(no source)")))</f>
        <v/>
      </c>
      <c r="AK194" s="23">
        <f>IFERROR(IF(ISNUMBER(INDEX($A194:$Y194,MATCH(Lists!$L$7,$A$1:$Y$1,0))),INT(INDEX($A194:$Y194,MATCH(Lists!$L$7,$A$1:$Y$1,0))),DATE(VALUE(LEFT(IFERROR(TRIM(INDEX($A194:$Y194,MATCH(Lists!$L$7,$A$1:$Y$1,0))&amp;""),""),4)),VALUE(MID(IFERROR(TRIM(INDEX($A194:$Y194,MATCH(Lists!$L$7,$A$1:$Y$1,0))&amp;""),""),6,2)),VALUE(MID(IFERROR(TRIM(INDEX($A194:$Y194,MATCH(Lists!$L$7,$A$1:$Y$1,0))&amp;""),""),9,2)))),"")</f>
        <v/>
      </c>
      <c r="AL194" s="23">
        <f>IF(OR(AK194="",Lists!$O$2=""),"",AK194+Lists!$O$2)</f>
        <v/>
      </c>
      <c r="AM194" s="22">
        <f>IF(IFERROR(TRIM(INDEX($A194:$Y194,MATCH(Lists!$L$2,$A$1:$Y$1,0))&amp;""),"")="","",IF(AA194="","New",AA194))</f>
        <v/>
      </c>
    </row>
    <row r="195">
      <c r="Z195" s="19" t="n"/>
      <c r="AA195" s="24" t="n"/>
      <c r="AB195" s="24" t="n"/>
      <c r="AC195" s="24" t="n"/>
      <c r="AD195" s="24" t="n"/>
      <c r="AE195" s="25" t="n"/>
      <c r="AF195" s="19" t="n"/>
      <c r="AG195" s="22">
        <f>IF(IFERROR(TRIM(INDEX($A195:$Y195,MATCH(Lists!$L$2,$A$1:$Y$1,0))&amp;""),"")="","",IF(COUNTA(AB195:AD195)=0,"",COUNTIF(AB195:AD195,"Yes")))</f>
        <v/>
      </c>
      <c r="AH195" s="22">
        <f>IFERROR(TRIM(INDEX($A195:$Y195,MATCH(Lists!$L$3,$A$1:$Y$1,0))&amp;""),"")</f>
        <v/>
      </c>
      <c r="AI195" s="22">
        <f>IFERROR(TRIM(INDEX($A195:$Y195,MATCH(Lists!$L$4,$A$1:$Y$1,0))&amp;""),"")</f>
        <v/>
      </c>
      <c r="AJ195" s="22">
        <f>IF(IFERROR(TRIM(INDEX($A195:$Y195,MATCH(Lists!$L$2,$A$1:$Y$1,0))&amp;""),"")="","",IF(IFERROR(TRIM(INDEX($A195:$Y195,MATCH(Lists!$L$5,$A$1:$Y$1,0))&amp;""),"")&lt;&gt;"",IFERROR(TRIM(INDEX($A195:$Y195,MATCH(Lists!$L$5,$A$1:$Y$1,0))&amp;""),""),IF(IFERROR(TRIM(INDEX($A195:$Y195,MATCH(Lists!$L$6,$A$1:$Y$1,0))&amp;""),"")&lt;&gt;"",IFERROR(TRIM(INDEX($A195:$Y195,MATCH(Lists!$L$6,$A$1:$Y$1,0))&amp;""),""),"(no source)")))</f>
        <v/>
      </c>
      <c r="AK195" s="23">
        <f>IFERROR(IF(ISNUMBER(INDEX($A195:$Y195,MATCH(Lists!$L$7,$A$1:$Y$1,0))),INT(INDEX($A195:$Y195,MATCH(Lists!$L$7,$A$1:$Y$1,0))),DATE(VALUE(LEFT(IFERROR(TRIM(INDEX($A195:$Y195,MATCH(Lists!$L$7,$A$1:$Y$1,0))&amp;""),""),4)),VALUE(MID(IFERROR(TRIM(INDEX($A195:$Y195,MATCH(Lists!$L$7,$A$1:$Y$1,0))&amp;""),""),6,2)),VALUE(MID(IFERROR(TRIM(INDEX($A195:$Y195,MATCH(Lists!$L$7,$A$1:$Y$1,0))&amp;""),""),9,2)))),"")</f>
        <v/>
      </c>
      <c r="AL195" s="23">
        <f>IF(OR(AK195="",Lists!$O$2=""),"",AK195+Lists!$O$2)</f>
        <v/>
      </c>
      <c r="AM195" s="22">
        <f>IF(IFERROR(TRIM(INDEX($A195:$Y195,MATCH(Lists!$L$2,$A$1:$Y$1,0))&amp;""),"")="","",IF(AA195="","New",AA195))</f>
        <v/>
      </c>
    </row>
    <row r="196">
      <c r="Z196" s="19" t="n"/>
      <c r="AA196" s="24" t="n"/>
      <c r="AB196" s="24" t="n"/>
      <c r="AC196" s="24" t="n"/>
      <c r="AD196" s="24" t="n"/>
      <c r="AE196" s="25" t="n"/>
      <c r="AF196" s="19" t="n"/>
      <c r="AG196" s="22">
        <f>IF(IFERROR(TRIM(INDEX($A196:$Y196,MATCH(Lists!$L$2,$A$1:$Y$1,0))&amp;""),"")="","",IF(COUNTA(AB196:AD196)=0,"",COUNTIF(AB196:AD196,"Yes")))</f>
        <v/>
      </c>
      <c r="AH196" s="22">
        <f>IFERROR(TRIM(INDEX($A196:$Y196,MATCH(Lists!$L$3,$A$1:$Y$1,0))&amp;""),"")</f>
        <v/>
      </c>
      <c r="AI196" s="22">
        <f>IFERROR(TRIM(INDEX($A196:$Y196,MATCH(Lists!$L$4,$A$1:$Y$1,0))&amp;""),"")</f>
        <v/>
      </c>
      <c r="AJ196" s="22">
        <f>IF(IFERROR(TRIM(INDEX($A196:$Y196,MATCH(Lists!$L$2,$A$1:$Y$1,0))&amp;""),"")="","",IF(IFERROR(TRIM(INDEX($A196:$Y196,MATCH(Lists!$L$5,$A$1:$Y$1,0))&amp;""),"")&lt;&gt;"",IFERROR(TRIM(INDEX($A196:$Y196,MATCH(Lists!$L$5,$A$1:$Y$1,0))&amp;""),""),IF(IFERROR(TRIM(INDEX($A196:$Y196,MATCH(Lists!$L$6,$A$1:$Y$1,0))&amp;""),"")&lt;&gt;"",IFERROR(TRIM(INDEX($A196:$Y196,MATCH(Lists!$L$6,$A$1:$Y$1,0))&amp;""),""),"(no source)")))</f>
        <v/>
      </c>
      <c r="AK196" s="23">
        <f>IFERROR(IF(ISNUMBER(INDEX($A196:$Y196,MATCH(Lists!$L$7,$A$1:$Y$1,0))),INT(INDEX($A196:$Y196,MATCH(Lists!$L$7,$A$1:$Y$1,0))),DATE(VALUE(LEFT(IFERROR(TRIM(INDEX($A196:$Y196,MATCH(Lists!$L$7,$A$1:$Y$1,0))&amp;""),""),4)),VALUE(MID(IFERROR(TRIM(INDEX($A196:$Y196,MATCH(Lists!$L$7,$A$1:$Y$1,0))&amp;""),""),6,2)),VALUE(MID(IFERROR(TRIM(INDEX($A196:$Y196,MATCH(Lists!$L$7,$A$1:$Y$1,0))&amp;""),""),9,2)))),"")</f>
        <v/>
      </c>
      <c r="AL196" s="23">
        <f>IF(OR(AK196="",Lists!$O$2=""),"",AK196+Lists!$O$2)</f>
        <v/>
      </c>
      <c r="AM196" s="22">
        <f>IF(IFERROR(TRIM(INDEX($A196:$Y196,MATCH(Lists!$L$2,$A$1:$Y$1,0))&amp;""),"")="","",IF(AA196="","New",AA196))</f>
        <v/>
      </c>
    </row>
    <row r="197">
      <c r="Z197" s="19" t="n"/>
      <c r="AA197" s="24" t="n"/>
      <c r="AB197" s="24" t="n"/>
      <c r="AC197" s="24" t="n"/>
      <c r="AD197" s="24" t="n"/>
      <c r="AE197" s="25" t="n"/>
      <c r="AF197" s="19" t="n"/>
      <c r="AG197" s="22">
        <f>IF(IFERROR(TRIM(INDEX($A197:$Y197,MATCH(Lists!$L$2,$A$1:$Y$1,0))&amp;""),"")="","",IF(COUNTA(AB197:AD197)=0,"",COUNTIF(AB197:AD197,"Yes")))</f>
        <v/>
      </c>
      <c r="AH197" s="22">
        <f>IFERROR(TRIM(INDEX($A197:$Y197,MATCH(Lists!$L$3,$A$1:$Y$1,0))&amp;""),"")</f>
        <v/>
      </c>
      <c r="AI197" s="22">
        <f>IFERROR(TRIM(INDEX($A197:$Y197,MATCH(Lists!$L$4,$A$1:$Y$1,0))&amp;""),"")</f>
        <v/>
      </c>
      <c r="AJ197" s="22">
        <f>IF(IFERROR(TRIM(INDEX($A197:$Y197,MATCH(Lists!$L$2,$A$1:$Y$1,0))&amp;""),"")="","",IF(IFERROR(TRIM(INDEX($A197:$Y197,MATCH(Lists!$L$5,$A$1:$Y$1,0))&amp;""),"")&lt;&gt;"",IFERROR(TRIM(INDEX($A197:$Y197,MATCH(Lists!$L$5,$A$1:$Y$1,0))&amp;""),""),IF(IFERROR(TRIM(INDEX($A197:$Y197,MATCH(Lists!$L$6,$A$1:$Y$1,0))&amp;""),"")&lt;&gt;"",IFERROR(TRIM(INDEX($A197:$Y197,MATCH(Lists!$L$6,$A$1:$Y$1,0))&amp;""),""),"(no source)")))</f>
        <v/>
      </c>
      <c r="AK197" s="23">
        <f>IFERROR(IF(ISNUMBER(INDEX($A197:$Y197,MATCH(Lists!$L$7,$A$1:$Y$1,0))),INT(INDEX($A197:$Y197,MATCH(Lists!$L$7,$A$1:$Y$1,0))),DATE(VALUE(LEFT(IFERROR(TRIM(INDEX($A197:$Y197,MATCH(Lists!$L$7,$A$1:$Y$1,0))&amp;""),""),4)),VALUE(MID(IFERROR(TRIM(INDEX($A197:$Y197,MATCH(Lists!$L$7,$A$1:$Y$1,0))&amp;""),""),6,2)),VALUE(MID(IFERROR(TRIM(INDEX($A197:$Y197,MATCH(Lists!$L$7,$A$1:$Y$1,0))&amp;""),""),9,2)))),"")</f>
        <v/>
      </c>
      <c r="AL197" s="23">
        <f>IF(OR(AK197="",Lists!$O$2=""),"",AK197+Lists!$O$2)</f>
        <v/>
      </c>
      <c r="AM197" s="22">
        <f>IF(IFERROR(TRIM(INDEX($A197:$Y197,MATCH(Lists!$L$2,$A$1:$Y$1,0))&amp;""),"")="","",IF(AA197="","New",AA197))</f>
        <v/>
      </c>
    </row>
    <row r="198">
      <c r="Z198" s="19" t="n"/>
      <c r="AA198" s="24" t="n"/>
      <c r="AB198" s="24" t="n"/>
      <c r="AC198" s="24" t="n"/>
      <c r="AD198" s="24" t="n"/>
      <c r="AE198" s="25" t="n"/>
      <c r="AF198" s="19" t="n"/>
      <c r="AG198" s="22">
        <f>IF(IFERROR(TRIM(INDEX($A198:$Y198,MATCH(Lists!$L$2,$A$1:$Y$1,0))&amp;""),"")="","",IF(COUNTA(AB198:AD198)=0,"",COUNTIF(AB198:AD198,"Yes")))</f>
        <v/>
      </c>
      <c r="AH198" s="22">
        <f>IFERROR(TRIM(INDEX($A198:$Y198,MATCH(Lists!$L$3,$A$1:$Y$1,0))&amp;""),"")</f>
        <v/>
      </c>
      <c r="AI198" s="22">
        <f>IFERROR(TRIM(INDEX($A198:$Y198,MATCH(Lists!$L$4,$A$1:$Y$1,0))&amp;""),"")</f>
        <v/>
      </c>
      <c r="AJ198" s="22">
        <f>IF(IFERROR(TRIM(INDEX($A198:$Y198,MATCH(Lists!$L$2,$A$1:$Y$1,0))&amp;""),"")="","",IF(IFERROR(TRIM(INDEX($A198:$Y198,MATCH(Lists!$L$5,$A$1:$Y$1,0))&amp;""),"")&lt;&gt;"",IFERROR(TRIM(INDEX($A198:$Y198,MATCH(Lists!$L$5,$A$1:$Y$1,0))&amp;""),""),IF(IFERROR(TRIM(INDEX($A198:$Y198,MATCH(Lists!$L$6,$A$1:$Y$1,0))&amp;""),"")&lt;&gt;"",IFERROR(TRIM(INDEX($A198:$Y198,MATCH(Lists!$L$6,$A$1:$Y$1,0))&amp;""),""),"(no source)")))</f>
        <v/>
      </c>
      <c r="AK198" s="23">
        <f>IFERROR(IF(ISNUMBER(INDEX($A198:$Y198,MATCH(Lists!$L$7,$A$1:$Y$1,0))),INT(INDEX($A198:$Y198,MATCH(Lists!$L$7,$A$1:$Y$1,0))),DATE(VALUE(LEFT(IFERROR(TRIM(INDEX($A198:$Y198,MATCH(Lists!$L$7,$A$1:$Y$1,0))&amp;""),""),4)),VALUE(MID(IFERROR(TRIM(INDEX($A198:$Y198,MATCH(Lists!$L$7,$A$1:$Y$1,0))&amp;""),""),6,2)),VALUE(MID(IFERROR(TRIM(INDEX($A198:$Y198,MATCH(Lists!$L$7,$A$1:$Y$1,0))&amp;""),""),9,2)))),"")</f>
        <v/>
      </c>
      <c r="AL198" s="23">
        <f>IF(OR(AK198="",Lists!$O$2=""),"",AK198+Lists!$O$2)</f>
        <v/>
      </c>
      <c r="AM198" s="22">
        <f>IF(IFERROR(TRIM(INDEX($A198:$Y198,MATCH(Lists!$L$2,$A$1:$Y$1,0))&amp;""),"")="","",IF(AA198="","New",AA198))</f>
        <v/>
      </c>
    </row>
    <row r="199">
      <c r="Z199" s="19" t="n"/>
      <c r="AA199" s="24" t="n"/>
      <c r="AB199" s="24" t="n"/>
      <c r="AC199" s="24" t="n"/>
      <c r="AD199" s="24" t="n"/>
      <c r="AE199" s="25" t="n"/>
      <c r="AF199" s="19" t="n"/>
      <c r="AG199" s="22">
        <f>IF(IFERROR(TRIM(INDEX($A199:$Y199,MATCH(Lists!$L$2,$A$1:$Y$1,0))&amp;""),"")="","",IF(COUNTA(AB199:AD199)=0,"",COUNTIF(AB199:AD199,"Yes")))</f>
        <v/>
      </c>
      <c r="AH199" s="22">
        <f>IFERROR(TRIM(INDEX($A199:$Y199,MATCH(Lists!$L$3,$A$1:$Y$1,0))&amp;""),"")</f>
        <v/>
      </c>
      <c r="AI199" s="22">
        <f>IFERROR(TRIM(INDEX($A199:$Y199,MATCH(Lists!$L$4,$A$1:$Y$1,0))&amp;""),"")</f>
        <v/>
      </c>
      <c r="AJ199" s="22">
        <f>IF(IFERROR(TRIM(INDEX($A199:$Y199,MATCH(Lists!$L$2,$A$1:$Y$1,0))&amp;""),"")="","",IF(IFERROR(TRIM(INDEX($A199:$Y199,MATCH(Lists!$L$5,$A$1:$Y$1,0))&amp;""),"")&lt;&gt;"",IFERROR(TRIM(INDEX($A199:$Y199,MATCH(Lists!$L$5,$A$1:$Y$1,0))&amp;""),""),IF(IFERROR(TRIM(INDEX($A199:$Y199,MATCH(Lists!$L$6,$A$1:$Y$1,0))&amp;""),"")&lt;&gt;"",IFERROR(TRIM(INDEX($A199:$Y199,MATCH(Lists!$L$6,$A$1:$Y$1,0))&amp;""),""),"(no source)")))</f>
        <v/>
      </c>
      <c r="AK199" s="23">
        <f>IFERROR(IF(ISNUMBER(INDEX($A199:$Y199,MATCH(Lists!$L$7,$A$1:$Y$1,0))),INT(INDEX($A199:$Y199,MATCH(Lists!$L$7,$A$1:$Y$1,0))),DATE(VALUE(LEFT(IFERROR(TRIM(INDEX($A199:$Y199,MATCH(Lists!$L$7,$A$1:$Y$1,0))&amp;""),""),4)),VALUE(MID(IFERROR(TRIM(INDEX($A199:$Y199,MATCH(Lists!$L$7,$A$1:$Y$1,0))&amp;""),""),6,2)),VALUE(MID(IFERROR(TRIM(INDEX($A199:$Y199,MATCH(Lists!$L$7,$A$1:$Y$1,0))&amp;""),""),9,2)))),"")</f>
        <v/>
      </c>
      <c r="AL199" s="23">
        <f>IF(OR(AK199="",Lists!$O$2=""),"",AK199+Lists!$O$2)</f>
        <v/>
      </c>
      <c r="AM199" s="22">
        <f>IF(IFERROR(TRIM(INDEX($A199:$Y199,MATCH(Lists!$L$2,$A$1:$Y$1,0))&amp;""),"")="","",IF(AA199="","New",AA199))</f>
        <v/>
      </c>
    </row>
    <row r="200">
      <c r="Z200" s="19" t="n"/>
      <c r="AA200" s="24" t="n"/>
      <c r="AB200" s="24" t="n"/>
      <c r="AC200" s="24" t="n"/>
      <c r="AD200" s="24" t="n"/>
      <c r="AE200" s="25" t="n"/>
      <c r="AF200" s="19" t="n"/>
      <c r="AG200" s="22">
        <f>IF(IFERROR(TRIM(INDEX($A200:$Y200,MATCH(Lists!$L$2,$A$1:$Y$1,0))&amp;""),"")="","",IF(COUNTA(AB200:AD200)=0,"",COUNTIF(AB200:AD200,"Yes")))</f>
        <v/>
      </c>
      <c r="AH200" s="22">
        <f>IFERROR(TRIM(INDEX($A200:$Y200,MATCH(Lists!$L$3,$A$1:$Y$1,0))&amp;""),"")</f>
        <v/>
      </c>
      <c r="AI200" s="22">
        <f>IFERROR(TRIM(INDEX($A200:$Y200,MATCH(Lists!$L$4,$A$1:$Y$1,0))&amp;""),"")</f>
        <v/>
      </c>
      <c r="AJ200" s="22">
        <f>IF(IFERROR(TRIM(INDEX($A200:$Y200,MATCH(Lists!$L$2,$A$1:$Y$1,0))&amp;""),"")="","",IF(IFERROR(TRIM(INDEX($A200:$Y200,MATCH(Lists!$L$5,$A$1:$Y$1,0))&amp;""),"")&lt;&gt;"",IFERROR(TRIM(INDEX($A200:$Y200,MATCH(Lists!$L$5,$A$1:$Y$1,0))&amp;""),""),IF(IFERROR(TRIM(INDEX($A200:$Y200,MATCH(Lists!$L$6,$A$1:$Y$1,0))&amp;""),"")&lt;&gt;"",IFERROR(TRIM(INDEX($A200:$Y200,MATCH(Lists!$L$6,$A$1:$Y$1,0))&amp;""),""),"(no source)")))</f>
        <v/>
      </c>
      <c r="AK200" s="23">
        <f>IFERROR(IF(ISNUMBER(INDEX($A200:$Y200,MATCH(Lists!$L$7,$A$1:$Y$1,0))),INT(INDEX($A200:$Y200,MATCH(Lists!$L$7,$A$1:$Y$1,0))),DATE(VALUE(LEFT(IFERROR(TRIM(INDEX($A200:$Y200,MATCH(Lists!$L$7,$A$1:$Y$1,0))&amp;""),""),4)),VALUE(MID(IFERROR(TRIM(INDEX($A200:$Y200,MATCH(Lists!$L$7,$A$1:$Y$1,0))&amp;""),""),6,2)),VALUE(MID(IFERROR(TRIM(INDEX($A200:$Y200,MATCH(Lists!$L$7,$A$1:$Y$1,0))&amp;""),""),9,2)))),"")</f>
        <v/>
      </c>
      <c r="AL200" s="23">
        <f>IF(OR(AK200="",Lists!$O$2=""),"",AK200+Lists!$O$2)</f>
        <v/>
      </c>
      <c r="AM200" s="22">
        <f>IF(IFERROR(TRIM(INDEX($A200:$Y200,MATCH(Lists!$L$2,$A$1:$Y$1,0))&amp;""),"")="","",IF(AA200="","New",AA200))</f>
        <v/>
      </c>
    </row>
    <row r="201">
      <c r="Z201" s="19" t="n"/>
      <c r="AA201" s="24" t="n"/>
      <c r="AB201" s="24" t="n"/>
      <c r="AC201" s="24" t="n"/>
      <c r="AD201" s="24" t="n"/>
      <c r="AE201" s="25" t="n"/>
      <c r="AF201" s="19" t="n"/>
      <c r="AG201" s="22">
        <f>IF(IFERROR(TRIM(INDEX($A201:$Y201,MATCH(Lists!$L$2,$A$1:$Y$1,0))&amp;""),"")="","",IF(COUNTA(AB201:AD201)=0,"",COUNTIF(AB201:AD201,"Yes")))</f>
        <v/>
      </c>
      <c r="AH201" s="22">
        <f>IFERROR(TRIM(INDEX($A201:$Y201,MATCH(Lists!$L$3,$A$1:$Y$1,0))&amp;""),"")</f>
        <v/>
      </c>
      <c r="AI201" s="22">
        <f>IFERROR(TRIM(INDEX($A201:$Y201,MATCH(Lists!$L$4,$A$1:$Y$1,0))&amp;""),"")</f>
        <v/>
      </c>
      <c r="AJ201" s="22">
        <f>IF(IFERROR(TRIM(INDEX($A201:$Y201,MATCH(Lists!$L$2,$A$1:$Y$1,0))&amp;""),"")="","",IF(IFERROR(TRIM(INDEX($A201:$Y201,MATCH(Lists!$L$5,$A$1:$Y$1,0))&amp;""),"")&lt;&gt;"",IFERROR(TRIM(INDEX($A201:$Y201,MATCH(Lists!$L$5,$A$1:$Y$1,0))&amp;""),""),IF(IFERROR(TRIM(INDEX($A201:$Y201,MATCH(Lists!$L$6,$A$1:$Y$1,0))&amp;""),"")&lt;&gt;"",IFERROR(TRIM(INDEX($A201:$Y201,MATCH(Lists!$L$6,$A$1:$Y$1,0))&amp;""),""),"(no source)")))</f>
        <v/>
      </c>
      <c r="AK201" s="23">
        <f>IFERROR(IF(ISNUMBER(INDEX($A201:$Y201,MATCH(Lists!$L$7,$A$1:$Y$1,0))),INT(INDEX($A201:$Y201,MATCH(Lists!$L$7,$A$1:$Y$1,0))),DATE(VALUE(LEFT(IFERROR(TRIM(INDEX($A201:$Y201,MATCH(Lists!$L$7,$A$1:$Y$1,0))&amp;""),""),4)),VALUE(MID(IFERROR(TRIM(INDEX($A201:$Y201,MATCH(Lists!$L$7,$A$1:$Y$1,0))&amp;""),""),6,2)),VALUE(MID(IFERROR(TRIM(INDEX($A201:$Y201,MATCH(Lists!$L$7,$A$1:$Y$1,0))&amp;""),""),9,2)))),"")</f>
        <v/>
      </c>
      <c r="AL201" s="23">
        <f>IF(OR(AK201="",Lists!$O$2=""),"",AK201+Lists!$O$2)</f>
        <v/>
      </c>
      <c r="AM201" s="22">
        <f>IF(IFERROR(TRIM(INDEX($A201:$Y201,MATCH(Lists!$L$2,$A$1:$Y$1,0))&amp;""),"")="","",IF(AA201="","New",AA201))</f>
        <v/>
      </c>
    </row>
    <row r="202">
      <c r="Z202" s="19" t="n"/>
      <c r="AA202" s="24" t="n"/>
      <c r="AB202" s="24" t="n"/>
      <c r="AC202" s="24" t="n"/>
      <c r="AD202" s="24" t="n"/>
      <c r="AE202" s="25" t="n"/>
      <c r="AF202" s="19" t="n"/>
      <c r="AG202" s="22">
        <f>IF(IFERROR(TRIM(INDEX($A202:$Y202,MATCH(Lists!$L$2,$A$1:$Y$1,0))&amp;""),"")="","",IF(COUNTA(AB202:AD202)=0,"",COUNTIF(AB202:AD202,"Yes")))</f>
        <v/>
      </c>
      <c r="AH202" s="22">
        <f>IFERROR(TRIM(INDEX($A202:$Y202,MATCH(Lists!$L$3,$A$1:$Y$1,0))&amp;""),"")</f>
        <v/>
      </c>
      <c r="AI202" s="22">
        <f>IFERROR(TRIM(INDEX($A202:$Y202,MATCH(Lists!$L$4,$A$1:$Y$1,0))&amp;""),"")</f>
        <v/>
      </c>
      <c r="AJ202" s="22">
        <f>IF(IFERROR(TRIM(INDEX($A202:$Y202,MATCH(Lists!$L$2,$A$1:$Y$1,0))&amp;""),"")="","",IF(IFERROR(TRIM(INDEX($A202:$Y202,MATCH(Lists!$L$5,$A$1:$Y$1,0))&amp;""),"")&lt;&gt;"",IFERROR(TRIM(INDEX($A202:$Y202,MATCH(Lists!$L$5,$A$1:$Y$1,0))&amp;""),""),IF(IFERROR(TRIM(INDEX($A202:$Y202,MATCH(Lists!$L$6,$A$1:$Y$1,0))&amp;""),"")&lt;&gt;"",IFERROR(TRIM(INDEX($A202:$Y202,MATCH(Lists!$L$6,$A$1:$Y$1,0))&amp;""),""),"(no source)")))</f>
        <v/>
      </c>
      <c r="AK202" s="23">
        <f>IFERROR(IF(ISNUMBER(INDEX($A202:$Y202,MATCH(Lists!$L$7,$A$1:$Y$1,0))),INT(INDEX($A202:$Y202,MATCH(Lists!$L$7,$A$1:$Y$1,0))),DATE(VALUE(LEFT(IFERROR(TRIM(INDEX($A202:$Y202,MATCH(Lists!$L$7,$A$1:$Y$1,0))&amp;""),""),4)),VALUE(MID(IFERROR(TRIM(INDEX($A202:$Y202,MATCH(Lists!$L$7,$A$1:$Y$1,0))&amp;""),""),6,2)),VALUE(MID(IFERROR(TRIM(INDEX($A202:$Y202,MATCH(Lists!$L$7,$A$1:$Y$1,0))&amp;""),""),9,2)))),"")</f>
        <v/>
      </c>
      <c r="AL202" s="23">
        <f>IF(OR(AK202="",Lists!$O$2=""),"",AK202+Lists!$O$2)</f>
        <v/>
      </c>
      <c r="AM202" s="22">
        <f>IF(IFERROR(TRIM(INDEX($A202:$Y202,MATCH(Lists!$L$2,$A$1:$Y$1,0))&amp;""),"")="","",IF(AA202="","New",AA202))</f>
        <v/>
      </c>
    </row>
    <row r="203">
      <c r="Z203" s="19" t="n"/>
      <c r="AA203" s="24" t="n"/>
      <c r="AB203" s="24" t="n"/>
      <c r="AC203" s="24" t="n"/>
      <c r="AD203" s="24" t="n"/>
      <c r="AE203" s="25" t="n"/>
      <c r="AF203" s="19" t="n"/>
      <c r="AG203" s="22">
        <f>IF(IFERROR(TRIM(INDEX($A203:$Y203,MATCH(Lists!$L$2,$A$1:$Y$1,0))&amp;""),"")="","",IF(COUNTA(AB203:AD203)=0,"",COUNTIF(AB203:AD203,"Yes")))</f>
        <v/>
      </c>
      <c r="AH203" s="22">
        <f>IFERROR(TRIM(INDEX($A203:$Y203,MATCH(Lists!$L$3,$A$1:$Y$1,0))&amp;""),"")</f>
        <v/>
      </c>
      <c r="AI203" s="22">
        <f>IFERROR(TRIM(INDEX($A203:$Y203,MATCH(Lists!$L$4,$A$1:$Y$1,0))&amp;""),"")</f>
        <v/>
      </c>
      <c r="AJ203" s="22">
        <f>IF(IFERROR(TRIM(INDEX($A203:$Y203,MATCH(Lists!$L$2,$A$1:$Y$1,0))&amp;""),"")="","",IF(IFERROR(TRIM(INDEX($A203:$Y203,MATCH(Lists!$L$5,$A$1:$Y$1,0))&amp;""),"")&lt;&gt;"",IFERROR(TRIM(INDEX($A203:$Y203,MATCH(Lists!$L$5,$A$1:$Y$1,0))&amp;""),""),IF(IFERROR(TRIM(INDEX($A203:$Y203,MATCH(Lists!$L$6,$A$1:$Y$1,0))&amp;""),"")&lt;&gt;"",IFERROR(TRIM(INDEX($A203:$Y203,MATCH(Lists!$L$6,$A$1:$Y$1,0))&amp;""),""),"(no source)")))</f>
        <v/>
      </c>
      <c r="AK203" s="23">
        <f>IFERROR(IF(ISNUMBER(INDEX($A203:$Y203,MATCH(Lists!$L$7,$A$1:$Y$1,0))),INT(INDEX($A203:$Y203,MATCH(Lists!$L$7,$A$1:$Y$1,0))),DATE(VALUE(LEFT(IFERROR(TRIM(INDEX($A203:$Y203,MATCH(Lists!$L$7,$A$1:$Y$1,0))&amp;""),""),4)),VALUE(MID(IFERROR(TRIM(INDEX($A203:$Y203,MATCH(Lists!$L$7,$A$1:$Y$1,0))&amp;""),""),6,2)),VALUE(MID(IFERROR(TRIM(INDEX($A203:$Y203,MATCH(Lists!$L$7,$A$1:$Y$1,0))&amp;""),""),9,2)))),"")</f>
        <v/>
      </c>
      <c r="AL203" s="23">
        <f>IF(OR(AK203="",Lists!$O$2=""),"",AK203+Lists!$O$2)</f>
        <v/>
      </c>
      <c r="AM203" s="22">
        <f>IF(IFERROR(TRIM(INDEX($A203:$Y203,MATCH(Lists!$L$2,$A$1:$Y$1,0))&amp;""),"")="","",IF(AA203="","New",AA203))</f>
        <v/>
      </c>
    </row>
    <row r="204">
      <c r="Z204" s="19" t="n"/>
      <c r="AA204" s="24" t="n"/>
      <c r="AB204" s="24" t="n"/>
      <c r="AC204" s="24" t="n"/>
      <c r="AD204" s="24" t="n"/>
      <c r="AE204" s="25" t="n"/>
      <c r="AF204" s="19" t="n"/>
      <c r="AG204" s="22">
        <f>IF(IFERROR(TRIM(INDEX($A204:$Y204,MATCH(Lists!$L$2,$A$1:$Y$1,0))&amp;""),"")="","",IF(COUNTA(AB204:AD204)=0,"",COUNTIF(AB204:AD204,"Yes")))</f>
        <v/>
      </c>
      <c r="AH204" s="22">
        <f>IFERROR(TRIM(INDEX($A204:$Y204,MATCH(Lists!$L$3,$A$1:$Y$1,0))&amp;""),"")</f>
        <v/>
      </c>
      <c r="AI204" s="22">
        <f>IFERROR(TRIM(INDEX($A204:$Y204,MATCH(Lists!$L$4,$A$1:$Y$1,0))&amp;""),"")</f>
        <v/>
      </c>
      <c r="AJ204" s="22">
        <f>IF(IFERROR(TRIM(INDEX($A204:$Y204,MATCH(Lists!$L$2,$A$1:$Y$1,0))&amp;""),"")="","",IF(IFERROR(TRIM(INDEX($A204:$Y204,MATCH(Lists!$L$5,$A$1:$Y$1,0))&amp;""),"")&lt;&gt;"",IFERROR(TRIM(INDEX($A204:$Y204,MATCH(Lists!$L$5,$A$1:$Y$1,0))&amp;""),""),IF(IFERROR(TRIM(INDEX($A204:$Y204,MATCH(Lists!$L$6,$A$1:$Y$1,0))&amp;""),"")&lt;&gt;"",IFERROR(TRIM(INDEX($A204:$Y204,MATCH(Lists!$L$6,$A$1:$Y$1,0))&amp;""),""),"(no source)")))</f>
        <v/>
      </c>
      <c r="AK204" s="23">
        <f>IFERROR(IF(ISNUMBER(INDEX($A204:$Y204,MATCH(Lists!$L$7,$A$1:$Y$1,0))),INT(INDEX($A204:$Y204,MATCH(Lists!$L$7,$A$1:$Y$1,0))),DATE(VALUE(LEFT(IFERROR(TRIM(INDEX($A204:$Y204,MATCH(Lists!$L$7,$A$1:$Y$1,0))&amp;""),""),4)),VALUE(MID(IFERROR(TRIM(INDEX($A204:$Y204,MATCH(Lists!$L$7,$A$1:$Y$1,0))&amp;""),""),6,2)),VALUE(MID(IFERROR(TRIM(INDEX($A204:$Y204,MATCH(Lists!$L$7,$A$1:$Y$1,0))&amp;""),""),9,2)))),"")</f>
        <v/>
      </c>
      <c r="AL204" s="23">
        <f>IF(OR(AK204="",Lists!$O$2=""),"",AK204+Lists!$O$2)</f>
        <v/>
      </c>
      <c r="AM204" s="22">
        <f>IF(IFERROR(TRIM(INDEX($A204:$Y204,MATCH(Lists!$L$2,$A$1:$Y$1,0))&amp;""),"")="","",IF(AA204="","New",AA204))</f>
        <v/>
      </c>
    </row>
    <row r="205">
      <c r="Z205" s="19" t="n"/>
      <c r="AA205" s="24" t="n"/>
      <c r="AB205" s="24" t="n"/>
      <c r="AC205" s="24" t="n"/>
      <c r="AD205" s="24" t="n"/>
      <c r="AE205" s="25" t="n"/>
      <c r="AF205" s="19" t="n"/>
      <c r="AG205" s="22">
        <f>IF(IFERROR(TRIM(INDEX($A205:$Y205,MATCH(Lists!$L$2,$A$1:$Y$1,0))&amp;""),"")="","",IF(COUNTA(AB205:AD205)=0,"",COUNTIF(AB205:AD205,"Yes")))</f>
        <v/>
      </c>
      <c r="AH205" s="22">
        <f>IFERROR(TRIM(INDEX($A205:$Y205,MATCH(Lists!$L$3,$A$1:$Y$1,0))&amp;""),"")</f>
        <v/>
      </c>
      <c r="AI205" s="22">
        <f>IFERROR(TRIM(INDEX($A205:$Y205,MATCH(Lists!$L$4,$A$1:$Y$1,0))&amp;""),"")</f>
        <v/>
      </c>
      <c r="AJ205" s="22">
        <f>IF(IFERROR(TRIM(INDEX($A205:$Y205,MATCH(Lists!$L$2,$A$1:$Y$1,0))&amp;""),"")="","",IF(IFERROR(TRIM(INDEX($A205:$Y205,MATCH(Lists!$L$5,$A$1:$Y$1,0))&amp;""),"")&lt;&gt;"",IFERROR(TRIM(INDEX($A205:$Y205,MATCH(Lists!$L$5,$A$1:$Y$1,0))&amp;""),""),IF(IFERROR(TRIM(INDEX($A205:$Y205,MATCH(Lists!$L$6,$A$1:$Y$1,0))&amp;""),"")&lt;&gt;"",IFERROR(TRIM(INDEX($A205:$Y205,MATCH(Lists!$L$6,$A$1:$Y$1,0))&amp;""),""),"(no source)")))</f>
        <v/>
      </c>
      <c r="AK205" s="23">
        <f>IFERROR(IF(ISNUMBER(INDEX($A205:$Y205,MATCH(Lists!$L$7,$A$1:$Y$1,0))),INT(INDEX($A205:$Y205,MATCH(Lists!$L$7,$A$1:$Y$1,0))),DATE(VALUE(LEFT(IFERROR(TRIM(INDEX($A205:$Y205,MATCH(Lists!$L$7,$A$1:$Y$1,0))&amp;""),""),4)),VALUE(MID(IFERROR(TRIM(INDEX($A205:$Y205,MATCH(Lists!$L$7,$A$1:$Y$1,0))&amp;""),""),6,2)),VALUE(MID(IFERROR(TRIM(INDEX($A205:$Y205,MATCH(Lists!$L$7,$A$1:$Y$1,0))&amp;""),""),9,2)))),"")</f>
        <v/>
      </c>
      <c r="AL205" s="23">
        <f>IF(OR(AK205="",Lists!$O$2=""),"",AK205+Lists!$O$2)</f>
        <v/>
      </c>
      <c r="AM205" s="22">
        <f>IF(IFERROR(TRIM(INDEX($A205:$Y205,MATCH(Lists!$L$2,$A$1:$Y$1,0))&amp;""),"")="","",IF(AA205="","New",AA205))</f>
        <v/>
      </c>
    </row>
    <row r="206">
      <c r="Z206" s="19" t="n"/>
      <c r="AA206" s="24" t="n"/>
      <c r="AB206" s="24" t="n"/>
      <c r="AC206" s="24" t="n"/>
      <c r="AD206" s="24" t="n"/>
      <c r="AE206" s="25" t="n"/>
      <c r="AF206" s="19" t="n"/>
      <c r="AG206" s="22">
        <f>IF(IFERROR(TRIM(INDEX($A206:$Y206,MATCH(Lists!$L$2,$A$1:$Y$1,0))&amp;""),"")="","",IF(COUNTA(AB206:AD206)=0,"",COUNTIF(AB206:AD206,"Yes")))</f>
        <v/>
      </c>
      <c r="AH206" s="22">
        <f>IFERROR(TRIM(INDEX($A206:$Y206,MATCH(Lists!$L$3,$A$1:$Y$1,0))&amp;""),"")</f>
        <v/>
      </c>
      <c r="AI206" s="22">
        <f>IFERROR(TRIM(INDEX($A206:$Y206,MATCH(Lists!$L$4,$A$1:$Y$1,0))&amp;""),"")</f>
        <v/>
      </c>
      <c r="AJ206" s="22">
        <f>IF(IFERROR(TRIM(INDEX($A206:$Y206,MATCH(Lists!$L$2,$A$1:$Y$1,0))&amp;""),"")="","",IF(IFERROR(TRIM(INDEX($A206:$Y206,MATCH(Lists!$L$5,$A$1:$Y$1,0))&amp;""),"")&lt;&gt;"",IFERROR(TRIM(INDEX($A206:$Y206,MATCH(Lists!$L$5,$A$1:$Y$1,0))&amp;""),""),IF(IFERROR(TRIM(INDEX($A206:$Y206,MATCH(Lists!$L$6,$A$1:$Y$1,0))&amp;""),"")&lt;&gt;"",IFERROR(TRIM(INDEX($A206:$Y206,MATCH(Lists!$L$6,$A$1:$Y$1,0))&amp;""),""),"(no source)")))</f>
        <v/>
      </c>
      <c r="AK206" s="23">
        <f>IFERROR(IF(ISNUMBER(INDEX($A206:$Y206,MATCH(Lists!$L$7,$A$1:$Y$1,0))),INT(INDEX($A206:$Y206,MATCH(Lists!$L$7,$A$1:$Y$1,0))),DATE(VALUE(LEFT(IFERROR(TRIM(INDEX($A206:$Y206,MATCH(Lists!$L$7,$A$1:$Y$1,0))&amp;""),""),4)),VALUE(MID(IFERROR(TRIM(INDEX($A206:$Y206,MATCH(Lists!$L$7,$A$1:$Y$1,0))&amp;""),""),6,2)),VALUE(MID(IFERROR(TRIM(INDEX($A206:$Y206,MATCH(Lists!$L$7,$A$1:$Y$1,0))&amp;""),""),9,2)))),"")</f>
        <v/>
      </c>
      <c r="AL206" s="23">
        <f>IF(OR(AK206="",Lists!$O$2=""),"",AK206+Lists!$O$2)</f>
        <v/>
      </c>
      <c r="AM206" s="22">
        <f>IF(IFERROR(TRIM(INDEX($A206:$Y206,MATCH(Lists!$L$2,$A$1:$Y$1,0))&amp;""),"")="","",IF(AA206="","New",AA206))</f>
        <v/>
      </c>
    </row>
    <row r="207">
      <c r="Z207" s="19" t="n"/>
      <c r="AA207" s="24" t="n"/>
      <c r="AB207" s="24" t="n"/>
      <c r="AC207" s="24" t="n"/>
      <c r="AD207" s="24" t="n"/>
      <c r="AE207" s="25" t="n"/>
      <c r="AF207" s="19" t="n"/>
      <c r="AG207" s="22">
        <f>IF(IFERROR(TRIM(INDEX($A207:$Y207,MATCH(Lists!$L$2,$A$1:$Y$1,0))&amp;""),"")="","",IF(COUNTA(AB207:AD207)=0,"",COUNTIF(AB207:AD207,"Yes")))</f>
        <v/>
      </c>
      <c r="AH207" s="22">
        <f>IFERROR(TRIM(INDEX($A207:$Y207,MATCH(Lists!$L$3,$A$1:$Y$1,0))&amp;""),"")</f>
        <v/>
      </c>
      <c r="AI207" s="22">
        <f>IFERROR(TRIM(INDEX($A207:$Y207,MATCH(Lists!$L$4,$A$1:$Y$1,0))&amp;""),"")</f>
        <v/>
      </c>
      <c r="AJ207" s="22">
        <f>IF(IFERROR(TRIM(INDEX($A207:$Y207,MATCH(Lists!$L$2,$A$1:$Y$1,0))&amp;""),"")="","",IF(IFERROR(TRIM(INDEX($A207:$Y207,MATCH(Lists!$L$5,$A$1:$Y$1,0))&amp;""),"")&lt;&gt;"",IFERROR(TRIM(INDEX($A207:$Y207,MATCH(Lists!$L$5,$A$1:$Y$1,0))&amp;""),""),IF(IFERROR(TRIM(INDEX($A207:$Y207,MATCH(Lists!$L$6,$A$1:$Y$1,0))&amp;""),"")&lt;&gt;"",IFERROR(TRIM(INDEX($A207:$Y207,MATCH(Lists!$L$6,$A$1:$Y$1,0))&amp;""),""),"(no source)")))</f>
        <v/>
      </c>
      <c r="AK207" s="23">
        <f>IFERROR(IF(ISNUMBER(INDEX($A207:$Y207,MATCH(Lists!$L$7,$A$1:$Y$1,0))),INT(INDEX($A207:$Y207,MATCH(Lists!$L$7,$A$1:$Y$1,0))),DATE(VALUE(LEFT(IFERROR(TRIM(INDEX($A207:$Y207,MATCH(Lists!$L$7,$A$1:$Y$1,0))&amp;""),""),4)),VALUE(MID(IFERROR(TRIM(INDEX($A207:$Y207,MATCH(Lists!$L$7,$A$1:$Y$1,0))&amp;""),""),6,2)),VALUE(MID(IFERROR(TRIM(INDEX($A207:$Y207,MATCH(Lists!$L$7,$A$1:$Y$1,0))&amp;""),""),9,2)))),"")</f>
        <v/>
      </c>
      <c r="AL207" s="23">
        <f>IF(OR(AK207="",Lists!$O$2=""),"",AK207+Lists!$O$2)</f>
        <v/>
      </c>
      <c r="AM207" s="22">
        <f>IF(IFERROR(TRIM(INDEX($A207:$Y207,MATCH(Lists!$L$2,$A$1:$Y$1,0))&amp;""),"")="","",IF(AA207="","New",AA207))</f>
        <v/>
      </c>
    </row>
    <row r="208">
      <c r="Z208" s="19" t="n"/>
      <c r="AA208" s="24" t="n"/>
      <c r="AB208" s="24" t="n"/>
      <c r="AC208" s="24" t="n"/>
      <c r="AD208" s="24" t="n"/>
      <c r="AE208" s="25" t="n"/>
      <c r="AF208" s="19" t="n"/>
      <c r="AG208" s="22">
        <f>IF(IFERROR(TRIM(INDEX($A208:$Y208,MATCH(Lists!$L$2,$A$1:$Y$1,0))&amp;""),"")="","",IF(COUNTA(AB208:AD208)=0,"",COUNTIF(AB208:AD208,"Yes")))</f>
        <v/>
      </c>
      <c r="AH208" s="22">
        <f>IFERROR(TRIM(INDEX($A208:$Y208,MATCH(Lists!$L$3,$A$1:$Y$1,0))&amp;""),"")</f>
        <v/>
      </c>
      <c r="AI208" s="22">
        <f>IFERROR(TRIM(INDEX($A208:$Y208,MATCH(Lists!$L$4,$A$1:$Y$1,0))&amp;""),"")</f>
        <v/>
      </c>
      <c r="AJ208" s="22">
        <f>IF(IFERROR(TRIM(INDEX($A208:$Y208,MATCH(Lists!$L$2,$A$1:$Y$1,0))&amp;""),"")="","",IF(IFERROR(TRIM(INDEX($A208:$Y208,MATCH(Lists!$L$5,$A$1:$Y$1,0))&amp;""),"")&lt;&gt;"",IFERROR(TRIM(INDEX($A208:$Y208,MATCH(Lists!$L$5,$A$1:$Y$1,0))&amp;""),""),IF(IFERROR(TRIM(INDEX($A208:$Y208,MATCH(Lists!$L$6,$A$1:$Y$1,0))&amp;""),"")&lt;&gt;"",IFERROR(TRIM(INDEX($A208:$Y208,MATCH(Lists!$L$6,$A$1:$Y$1,0))&amp;""),""),"(no source)")))</f>
        <v/>
      </c>
      <c r="AK208" s="23">
        <f>IFERROR(IF(ISNUMBER(INDEX($A208:$Y208,MATCH(Lists!$L$7,$A$1:$Y$1,0))),INT(INDEX($A208:$Y208,MATCH(Lists!$L$7,$A$1:$Y$1,0))),DATE(VALUE(LEFT(IFERROR(TRIM(INDEX($A208:$Y208,MATCH(Lists!$L$7,$A$1:$Y$1,0))&amp;""),""),4)),VALUE(MID(IFERROR(TRIM(INDEX($A208:$Y208,MATCH(Lists!$L$7,$A$1:$Y$1,0))&amp;""),""),6,2)),VALUE(MID(IFERROR(TRIM(INDEX($A208:$Y208,MATCH(Lists!$L$7,$A$1:$Y$1,0))&amp;""),""),9,2)))),"")</f>
        <v/>
      </c>
      <c r="AL208" s="23">
        <f>IF(OR(AK208="",Lists!$O$2=""),"",AK208+Lists!$O$2)</f>
        <v/>
      </c>
      <c r="AM208" s="22">
        <f>IF(IFERROR(TRIM(INDEX($A208:$Y208,MATCH(Lists!$L$2,$A$1:$Y$1,0))&amp;""),"")="","",IF(AA208="","New",AA208))</f>
        <v/>
      </c>
    </row>
    <row r="209">
      <c r="Z209" s="19" t="n"/>
      <c r="AA209" s="24" t="n"/>
      <c r="AB209" s="24" t="n"/>
      <c r="AC209" s="24" t="n"/>
      <c r="AD209" s="24" t="n"/>
      <c r="AE209" s="25" t="n"/>
      <c r="AF209" s="19" t="n"/>
      <c r="AG209" s="22">
        <f>IF(IFERROR(TRIM(INDEX($A209:$Y209,MATCH(Lists!$L$2,$A$1:$Y$1,0))&amp;""),"")="","",IF(COUNTA(AB209:AD209)=0,"",COUNTIF(AB209:AD209,"Yes")))</f>
        <v/>
      </c>
      <c r="AH209" s="22">
        <f>IFERROR(TRIM(INDEX($A209:$Y209,MATCH(Lists!$L$3,$A$1:$Y$1,0))&amp;""),"")</f>
        <v/>
      </c>
      <c r="AI209" s="22">
        <f>IFERROR(TRIM(INDEX($A209:$Y209,MATCH(Lists!$L$4,$A$1:$Y$1,0))&amp;""),"")</f>
        <v/>
      </c>
      <c r="AJ209" s="22">
        <f>IF(IFERROR(TRIM(INDEX($A209:$Y209,MATCH(Lists!$L$2,$A$1:$Y$1,0))&amp;""),"")="","",IF(IFERROR(TRIM(INDEX($A209:$Y209,MATCH(Lists!$L$5,$A$1:$Y$1,0))&amp;""),"")&lt;&gt;"",IFERROR(TRIM(INDEX($A209:$Y209,MATCH(Lists!$L$5,$A$1:$Y$1,0))&amp;""),""),IF(IFERROR(TRIM(INDEX($A209:$Y209,MATCH(Lists!$L$6,$A$1:$Y$1,0))&amp;""),"")&lt;&gt;"",IFERROR(TRIM(INDEX($A209:$Y209,MATCH(Lists!$L$6,$A$1:$Y$1,0))&amp;""),""),"(no source)")))</f>
        <v/>
      </c>
      <c r="AK209" s="23">
        <f>IFERROR(IF(ISNUMBER(INDEX($A209:$Y209,MATCH(Lists!$L$7,$A$1:$Y$1,0))),INT(INDEX($A209:$Y209,MATCH(Lists!$L$7,$A$1:$Y$1,0))),DATE(VALUE(LEFT(IFERROR(TRIM(INDEX($A209:$Y209,MATCH(Lists!$L$7,$A$1:$Y$1,0))&amp;""),""),4)),VALUE(MID(IFERROR(TRIM(INDEX($A209:$Y209,MATCH(Lists!$L$7,$A$1:$Y$1,0))&amp;""),""),6,2)),VALUE(MID(IFERROR(TRIM(INDEX($A209:$Y209,MATCH(Lists!$L$7,$A$1:$Y$1,0))&amp;""),""),9,2)))),"")</f>
        <v/>
      </c>
      <c r="AL209" s="23">
        <f>IF(OR(AK209="",Lists!$O$2=""),"",AK209+Lists!$O$2)</f>
        <v/>
      </c>
      <c r="AM209" s="22">
        <f>IF(IFERROR(TRIM(INDEX($A209:$Y209,MATCH(Lists!$L$2,$A$1:$Y$1,0))&amp;""),"")="","",IF(AA209="","New",AA209))</f>
        <v/>
      </c>
    </row>
    <row r="210">
      <c r="Z210" s="19" t="n"/>
      <c r="AA210" s="24" t="n"/>
      <c r="AB210" s="24" t="n"/>
      <c r="AC210" s="24" t="n"/>
      <c r="AD210" s="24" t="n"/>
      <c r="AE210" s="25" t="n"/>
      <c r="AF210" s="19" t="n"/>
      <c r="AG210" s="22">
        <f>IF(IFERROR(TRIM(INDEX($A210:$Y210,MATCH(Lists!$L$2,$A$1:$Y$1,0))&amp;""),"")="","",IF(COUNTA(AB210:AD210)=0,"",COUNTIF(AB210:AD210,"Yes")))</f>
        <v/>
      </c>
      <c r="AH210" s="22">
        <f>IFERROR(TRIM(INDEX($A210:$Y210,MATCH(Lists!$L$3,$A$1:$Y$1,0))&amp;""),"")</f>
        <v/>
      </c>
      <c r="AI210" s="22">
        <f>IFERROR(TRIM(INDEX($A210:$Y210,MATCH(Lists!$L$4,$A$1:$Y$1,0))&amp;""),"")</f>
        <v/>
      </c>
      <c r="AJ210" s="22">
        <f>IF(IFERROR(TRIM(INDEX($A210:$Y210,MATCH(Lists!$L$2,$A$1:$Y$1,0))&amp;""),"")="","",IF(IFERROR(TRIM(INDEX($A210:$Y210,MATCH(Lists!$L$5,$A$1:$Y$1,0))&amp;""),"")&lt;&gt;"",IFERROR(TRIM(INDEX($A210:$Y210,MATCH(Lists!$L$5,$A$1:$Y$1,0))&amp;""),""),IF(IFERROR(TRIM(INDEX($A210:$Y210,MATCH(Lists!$L$6,$A$1:$Y$1,0))&amp;""),"")&lt;&gt;"",IFERROR(TRIM(INDEX($A210:$Y210,MATCH(Lists!$L$6,$A$1:$Y$1,0))&amp;""),""),"(no source)")))</f>
        <v/>
      </c>
      <c r="AK210" s="23">
        <f>IFERROR(IF(ISNUMBER(INDEX($A210:$Y210,MATCH(Lists!$L$7,$A$1:$Y$1,0))),INT(INDEX($A210:$Y210,MATCH(Lists!$L$7,$A$1:$Y$1,0))),DATE(VALUE(LEFT(IFERROR(TRIM(INDEX($A210:$Y210,MATCH(Lists!$L$7,$A$1:$Y$1,0))&amp;""),""),4)),VALUE(MID(IFERROR(TRIM(INDEX($A210:$Y210,MATCH(Lists!$L$7,$A$1:$Y$1,0))&amp;""),""),6,2)),VALUE(MID(IFERROR(TRIM(INDEX($A210:$Y210,MATCH(Lists!$L$7,$A$1:$Y$1,0))&amp;""),""),9,2)))),"")</f>
        <v/>
      </c>
      <c r="AL210" s="23">
        <f>IF(OR(AK210="",Lists!$O$2=""),"",AK210+Lists!$O$2)</f>
        <v/>
      </c>
      <c r="AM210" s="22">
        <f>IF(IFERROR(TRIM(INDEX($A210:$Y210,MATCH(Lists!$L$2,$A$1:$Y$1,0))&amp;""),"")="","",IF(AA210="","New",AA210))</f>
        <v/>
      </c>
    </row>
    <row r="211">
      <c r="Z211" s="19" t="n"/>
      <c r="AA211" s="24" t="n"/>
      <c r="AB211" s="24" t="n"/>
      <c r="AC211" s="24" t="n"/>
      <c r="AD211" s="24" t="n"/>
      <c r="AE211" s="25" t="n"/>
      <c r="AF211" s="19" t="n"/>
      <c r="AG211" s="22">
        <f>IF(IFERROR(TRIM(INDEX($A211:$Y211,MATCH(Lists!$L$2,$A$1:$Y$1,0))&amp;""),"")="","",IF(COUNTA(AB211:AD211)=0,"",COUNTIF(AB211:AD211,"Yes")))</f>
        <v/>
      </c>
      <c r="AH211" s="22">
        <f>IFERROR(TRIM(INDEX($A211:$Y211,MATCH(Lists!$L$3,$A$1:$Y$1,0))&amp;""),"")</f>
        <v/>
      </c>
      <c r="AI211" s="22">
        <f>IFERROR(TRIM(INDEX($A211:$Y211,MATCH(Lists!$L$4,$A$1:$Y$1,0))&amp;""),"")</f>
        <v/>
      </c>
      <c r="AJ211" s="22">
        <f>IF(IFERROR(TRIM(INDEX($A211:$Y211,MATCH(Lists!$L$2,$A$1:$Y$1,0))&amp;""),"")="","",IF(IFERROR(TRIM(INDEX($A211:$Y211,MATCH(Lists!$L$5,$A$1:$Y$1,0))&amp;""),"")&lt;&gt;"",IFERROR(TRIM(INDEX($A211:$Y211,MATCH(Lists!$L$5,$A$1:$Y$1,0))&amp;""),""),IF(IFERROR(TRIM(INDEX($A211:$Y211,MATCH(Lists!$L$6,$A$1:$Y$1,0))&amp;""),"")&lt;&gt;"",IFERROR(TRIM(INDEX($A211:$Y211,MATCH(Lists!$L$6,$A$1:$Y$1,0))&amp;""),""),"(no source)")))</f>
        <v/>
      </c>
      <c r="AK211" s="23">
        <f>IFERROR(IF(ISNUMBER(INDEX($A211:$Y211,MATCH(Lists!$L$7,$A$1:$Y$1,0))),INT(INDEX($A211:$Y211,MATCH(Lists!$L$7,$A$1:$Y$1,0))),DATE(VALUE(LEFT(IFERROR(TRIM(INDEX($A211:$Y211,MATCH(Lists!$L$7,$A$1:$Y$1,0))&amp;""),""),4)),VALUE(MID(IFERROR(TRIM(INDEX($A211:$Y211,MATCH(Lists!$L$7,$A$1:$Y$1,0))&amp;""),""),6,2)),VALUE(MID(IFERROR(TRIM(INDEX($A211:$Y211,MATCH(Lists!$L$7,$A$1:$Y$1,0))&amp;""),""),9,2)))),"")</f>
        <v/>
      </c>
      <c r="AL211" s="23">
        <f>IF(OR(AK211="",Lists!$O$2=""),"",AK211+Lists!$O$2)</f>
        <v/>
      </c>
      <c r="AM211" s="22">
        <f>IF(IFERROR(TRIM(INDEX($A211:$Y211,MATCH(Lists!$L$2,$A$1:$Y$1,0))&amp;""),"")="","",IF(AA211="","New",AA211))</f>
        <v/>
      </c>
    </row>
    <row r="212">
      <c r="Z212" s="19" t="n"/>
      <c r="AA212" s="24" t="n"/>
      <c r="AB212" s="24" t="n"/>
      <c r="AC212" s="24" t="n"/>
      <c r="AD212" s="24" t="n"/>
      <c r="AE212" s="25" t="n"/>
      <c r="AF212" s="19" t="n"/>
      <c r="AG212" s="22">
        <f>IF(IFERROR(TRIM(INDEX($A212:$Y212,MATCH(Lists!$L$2,$A$1:$Y$1,0))&amp;""),"")="","",IF(COUNTA(AB212:AD212)=0,"",COUNTIF(AB212:AD212,"Yes")))</f>
        <v/>
      </c>
      <c r="AH212" s="22">
        <f>IFERROR(TRIM(INDEX($A212:$Y212,MATCH(Lists!$L$3,$A$1:$Y$1,0))&amp;""),"")</f>
        <v/>
      </c>
      <c r="AI212" s="22">
        <f>IFERROR(TRIM(INDEX($A212:$Y212,MATCH(Lists!$L$4,$A$1:$Y$1,0))&amp;""),"")</f>
        <v/>
      </c>
      <c r="AJ212" s="22">
        <f>IF(IFERROR(TRIM(INDEX($A212:$Y212,MATCH(Lists!$L$2,$A$1:$Y$1,0))&amp;""),"")="","",IF(IFERROR(TRIM(INDEX($A212:$Y212,MATCH(Lists!$L$5,$A$1:$Y$1,0))&amp;""),"")&lt;&gt;"",IFERROR(TRIM(INDEX($A212:$Y212,MATCH(Lists!$L$5,$A$1:$Y$1,0))&amp;""),""),IF(IFERROR(TRIM(INDEX($A212:$Y212,MATCH(Lists!$L$6,$A$1:$Y$1,0))&amp;""),"")&lt;&gt;"",IFERROR(TRIM(INDEX($A212:$Y212,MATCH(Lists!$L$6,$A$1:$Y$1,0))&amp;""),""),"(no source)")))</f>
        <v/>
      </c>
      <c r="AK212" s="23">
        <f>IFERROR(IF(ISNUMBER(INDEX($A212:$Y212,MATCH(Lists!$L$7,$A$1:$Y$1,0))),INT(INDEX($A212:$Y212,MATCH(Lists!$L$7,$A$1:$Y$1,0))),DATE(VALUE(LEFT(IFERROR(TRIM(INDEX($A212:$Y212,MATCH(Lists!$L$7,$A$1:$Y$1,0))&amp;""),""),4)),VALUE(MID(IFERROR(TRIM(INDEX($A212:$Y212,MATCH(Lists!$L$7,$A$1:$Y$1,0))&amp;""),""),6,2)),VALUE(MID(IFERROR(TRIM(INDEX($A212:$Y212,MATCH(Lists!$L$7,$A$1:$Y$1,0))&amp;""),""),9,2)))),"")</f>
        <v/>
      </c>
      <c r="AL212" s="23">
        <f>IF(OR(AK212="",Lists!$O$2=""),"",AK212+Lists!$O$2)</f>
        <v/>
      </c>
      <c r="AM212" s="22">
        <f>IF(IFERROR(TRIM(INDEX($A212:$Y212,MATCH(Lists!$L$2,$A$1:$Y$1,0))&amp;""),"")="","",IF(AA212="","New",AA212))</f>
        <v/>
      </c>
    </row>
    <row r="213">
      <c r="Z213" s="19" t="n"/>
      <c r="AA213" s="24" t="n"/>
      <c r="AB213" s="24" t="n"/>
      <c r="AC213" s="24" t="n"/>
      <c r="AD213" s="24" t="n"/>
      <c r="AE213" s="25" t="n"/>
      <c r="AF213" s="19" t="n"/>
      <c r="AG213" s="22">
        <f>IF(IFERROR(TRIM(INDEX($A213:$Y213,MATCH(Lists!$L$2,$A$1:$Y$1,0))&amp;""),"")="","",IF(COUNTA(AB213:AD213)=0,"",COUNTIF(AB213:AD213,"Yes")))</f>
        <v/>
      </c>
      <c r="AH213" s="22">
        <f>IFERROR(TRIM(INDEX($A213:$Y213,MATCH(Lists!$L$3,$A$1:$Y$1,0))&amp;""),"")</f>
        <v/>
      </c>
      <c r="AI213" s="22">
        <f>IFERROR(TRIM(INDEX($A213:$Y213,MATCH(Lists!$L$4,$A$1:$Y$1,0))&amp;""),"")</f>
        <v/>
      </c>
      <c r="AJ213" s="22">
        <f>IF(IFERROR(TRIM(INDEX($A213:$Y213,MATCH(Lists!$L$2,$A$1:$Y$1,0))&amp;""),"")="","",IF(IFERROR(TRIM(INDEX($A213:$Y213,MATCH(Lists!$L$5,$A$1:$Y$1,0))&amp;""),"")&lt;&gt;"",IFERROR(TRIM(INDEX($A213:$Y213,MATCH(Lists!$L$5,$A$1:$Y$1,0))&amp;""),""),IF(IFERROR(TRIM(INDEX($A213:$Y213,MATCH(Lists!$L$6,$A$1:$Y$1,0))&amp;""),"")&lt;&gt;"",IFERROR(TRIM(INDEX($A213:$Y213,MATCH(Lists!$L$6,$A$1:$Y$1,0))&amp;""),""),"(no source)")))</f>
        <v/>
      </c>
      <c r="AK213" s="23">
        <f>IFERROR(IF(ISNUMBER(INDEX($A213:$Y213,MATCH(Lists!$L$7,$A$1:$Y$1,0))),INT(INDEX($A213:$Y213,MATCH(Lists!$L$7,$A$1:$Y$1,0))),DATE(VALUE(LEFT(IFERROR(TRIM(INDEX($A213:$Y213,MATCH(Lists!$L$7,$A$1:$Y$1,0))&amp;""),""),4)),VALUE(MID(IFERROR(TRIM(INDEX($A213:$Y213,MATCH(Lists!$L$7,$A$1:$Y$1,0))&amp;""),""),6,2)),VALUE(MID(IFERROR(TRIM(INDEX($A213:$Y213,MATCH(Lists!$L$7,$A$1:$Y$1,0))&amp;""),""),9,2)))),"")</f>
        <v/>
      </c>
      <c r="AL213" s="23">
        <f>IF(OR(AK213="",Lists!$O$2=""),"",AK213+Lists!$O$2)</f>
        <v/>
      </c>
      <c r="AM213" s="22">
        <f>IF(IFERROR(TRIM(INDEX($A213:$Y213,MATCH(Lists!$L$2,$A$1:$Y$1,0))&amp;""),"")="","",IF(AA213="","New",AA213))</f>
        <v/>
      </c>
    </row>
    <row r="214">
      <c r="Z214" s="19" t="n"/>
      <c r="AA214" s="24" t="n"/>
      <c r="AB214" s="24" t="n"/>
      <c r="AC214" s="24" t="n"/>
      <c r="AD214" s="24" t="n"/>
      <c r="AE214" s="25" t="n"/>
      <c r="AF214" s="19" t="n"/>
      <c r="AG214" s="22">
        <f>IF(IFERROR(TRIM(INDEX($A214:$Y214,MATCH(Lists!$L$2,$A$1:$Y$1,0))&amp;""),"")="","",IF(COUNTA(AB214:AD214)=0,"",COUNTIF(AB214:AD214,"Yes")))</f>
        <v/>
      </c>
      <c r="AH214" s="22">
        <f>IFERROR(TRIM(INDEX($A214:$Y214,MATCH(Lists!$L$3,$A$1:$Y$1,0))&amp;""),"")</f>
        <v/>
      </c>
      <c r="AI214" s="22">
        <f>IFERROR(TRIM(INDEX($A214:$Y214,MATCH(Lists!$L$4,$A$1:$Y$1,0))&amp;""),"")</f>
        <v/>
      </c>
      <c r="AJ214" s="22">
        <f>IF(IFERROR(TRIM(INDEX($A214:$Y214,MATCH(Lists!$L$2,$A$1:$Y$1,0))&amp;""),"")="","",IF(IFERROR(TRIM(INDEX($A214:$Y214,MATCH(Lists!$L$5,$A$1:$Y$1,0))&amp;""),"")&lt;&gt;"",IFERROR(TRIM(INDEX($A214:$Y214,MATCH(Lists!$L$5,$A$1:$Y$1,0))&amp;""),""),IF(IFERROR(TRIM(INDEX($A214:$Y214,MATCH(Lists!$L$6,$A$1:$Y$1,0))&amp;""),"")&lt;&gt;"",IFERROR(TRIM(INDEX($A214:$Y214,MATCH(Lists!$L$6,$A$1:$Y$1,0))&amp;""),""),"(no source)")))</f>
        <v/>
      </c>
      <c r="AK214" s="23">
        <f>IFERROR(IF(ISNUMBER(INDEX($A214:$Y214,MATCH(Lists!$L$7,$A$1:$Y$1,0))),INT(INDEX($A214:$Y214,MATCH(Lists!$L$7,$A$1:$Y$1,0))),DATE(VALUE(LEFT(IFERROR(TRIM(INDEX($A214:$Y214,MATCH(Lists!$L$7,$A$1:$Y$1,0))&amp;""),""),4)),VALUE(MID(IFERROR(TRIM(INDEX($A214:$Y214,MATCH(Lists!$L$7,$A$1:$Y$1,0))&amp;""),""),6,2)),VALUE(MID(IFERROR(TRIM(INDEX($A214:$Y214,MATCH(Lists!$L$7,$A$1:$Y$1,0))&amp;""),""),9,2)))),"")</f>
        <v/>
      </c>
      <c r="AL214" s="23">
        <f>IF(OR(AK214="",Lists!$O$2=""),"",AK214+Lists!$O$2)</f>
        <v/>
      </c>
      <c r="AM214" s="22">
        <f>IF(IFERROR(TRIM(INDEX($A214:$Y214,MATCH(Lists!$L$2,$A$1:$Y$1,0))&amp;""),"")="","",IF(AA214="","New",AA214))</f>
        <v/>
      </c>
    </row>
    <row r="215">
      <c r="Z215" s="19" t="n"/>
      <c r="AA215" s="24" t="n"/>
      <c r="AB215" s="24" t="n"/>
      <c r="AC215" s="24" t="n"/>
      <c r="AD215" s="24" t="n"/>
      <c r="AE215" s="25" t="n"/>
      <c r="AF215" s="19" t="n"/>
      <c r="AG215" s="22">
        <f>IF(IFERROR(TRIM(INDEX($A215:$Y215,MATCH(Lists!$L$2,$A$1:$Y$1,0))&amp;""),"")="","",IF(COUNTA(AB215:AD215)=0,"",COUNTIF(AB215:AD215,"Yes")))</f>
        <v/>
      </c>
      <c r="AH215" s="22">
        <f>IFERROR(TRIM(INDEX($A215:$Y215,MATCH(Lists!$L$3,$A$1:$Y$1,0))&amp;""),"")</f>
        <v/>
      </c>
      <c r="AI215" s="22">
        <f>IFERROR(TRIM(INDEX($A215:$Y215,MATCH(Lists!$L$4,$A$1:$Y$1,0))&amp;""),"")</f>
        <v/>
      </c>
      <c r="AJ215" s="22">
        <f>IF(IFERROR(TRIM(INDEX($A215:$Y215,MATCH(Lists!$L$2,$A$1:$Y$1,0))&amp;""),"")="","",IF(IFERROR(TRIM(INDEX($A215:$Y215,MATCH(Lists!$L$5,$A$1:$Y$1,0))&amp;""),"")&lt;&gt;"",IFERROR(TRIM(INDEX($A215:$Y215,MATCH(Lists!$L$5,$A$1:$Y$1,0))&amp;""),""),IF(IFERROR(TRIM(INDEX($A215:$Y215,MATCH(Lists!$L$6,$A$1:$Y$1,0))&amp;""),"")&lt;&gt;"",IFERROR(TRIM(INDEX($A215:$Y215,MATCH(Lists!$L$6,$A$1:$Y$1,0))&amp;""),""),"(no source)")))</f>
        <v/>
      </c>
      <c r="AK215" s="23">
        <f>IFERROR(IF(ISNUMBER(INDEX($A215:$Y215,MATCH(Lists!$L$7,$A$1:$Y$1,0))),INT(INDEX($A215:$Y215,MATCH(Lists!$L$7,$A$1:$Y$1,0))),DATE(VALUE(LEFT(IFERROR(TRIM(INDEX($A215:$Y215,MATCH(Lists!$L$7,$A$1:$Y$1,0))&amp;""),""),4)),VALUE(MID(IFERROR(TRIM(INDEX($A215:$Y215,MATCH(Lists!$L$7,$A$1:$Y$1,0))&amp;""),""),6,2)),VALUE(MID(IFERROR(TRIM(INDEX($A215:$Y215,MATCH(Lists!$L$7,$A$1:$Y$1,0))&amp;""),""),9,2)))),"")</f>
        <v/>
      </c>
      <c r="AL215" s="23">
        <f>IF(OR(AK215="",Lists!$O$2=""),"",AK215+Lists!$O$2)</f>
        <v/>
      </c>
      <c r="AM215" s="22">
        <f>IF(IFERROR(TRIM(INDEX($A215:$Y215,MATCH(Lists!$L$2,$A$1:$Y$1,0))&amp;""),"")="","",IF(AA215="","New",AA215))</f>
        <v/>
      </c>
    </row>
    <row r="216">
      <c r="Z216" s="19" t="n"/>
      <c r="AA216" s="24" t="n"/>
      <c r="AB216" s="24" t="n"/>
      <c r="AC216" s="24" t="n"/>
      <c r="AD216" s="24" t="n"/>
      <c r="AE216" s="25" t="n"/>
      <c r="AF216" s="19" t="n"/>
      <c r="AG216" s="22">
        <f>IF(IFERROR(TRIM(INDEX($A216:$Y216,MATCH(Lists!$L$2,$A$1:$Y$1,0))&amp;""),"")="","",IF(COUNTA(AB216:AD216)=0,"",COUNTIF(AB216:AD216,"Yes")))</f>
        <v/>
      </c>
      <c r="AH216" s="22">
        <f>IFERROR(TRIM(INDEX($A216:$Y216,MATCH(Lists!$L$3,$A$1:$Y$1,0))&amp;""),"")</f>
        <v/>
      </c>
      <c r="AI216" s="22">
        <f>IFERROR(TRIM(INDEX($A216:$Y216,MATCH(Lists!$L$4,$A$1:$Y$1,0))&amp;""),"")</f>
        <v/>
      </c>
      <c r="AJ216" s="22">
        <f>IF(IFERROR(TRIM(INDEX($A216:$Y216,MATCH(Lists!$L$2,$A$1:$Y$1,0))&amp;""),"")="","",IF(IFERROR(TRIM(INDEX($A216:$Y216,MATCH(Lists!$L$5,$A$1:$Y$1,0))&amp;""),"")&lt;&gt;"",IFERROR(TRIM(INDEX($A216:$Y216,MATCH(Lists!$L$5,$A$1:$Y$1,0))&amp;""),""),IF(IFERROR(TRIM(INDEX($A216:$Y216,MATCH(Lists!$L$6,$A$1:$Y$1,0))&amp;""),"")&lt;&gt;"",IFERROR(TRIM(INDEX($A216:$Y216,MATCH(Lists!$L$6,$A$1:$Y$1,0))&amp;""),""),"(no source)")))</f>
        <v/>
      </c>
      <c r="AK216" s="23">
        <f>IFERROR(IF(ISNUMBER(INDEX($A216:$Y216,MATCH(Lists!$L$7,$A$1:$Y$1,0))),INT(INDEX($A216:$Y216,MATCH(Lists!$L$7,$A$1:$Y$1,0))),DATE(VALUE(LEFT(IFERROR(TRIM(INDEX($A216:$Y216,MATCH(Lists!$L$7,$A$1:$Y$1,0))&amp;""),""),4)),VALUE(MID(IFERROR(TRIM(INDEX($A216:$Y216,MATCH(Lists!$L$7,$A$1:$Y$1,0))&amp;""),""),6,2)),VALUE(MID(IFERROR(TRIM(INDEX($A216:$Y216,MATCH(Lists!$L$7,$A$1:$Y$1,0))&amp;""),""),9,2)))),"")</f>
        <v/>
      </c>
      <c r="AL216" s="23">
        <f>IF(OR(AK216="",Lists!$O$2=""),"",AK216+Lists!$O$2)</f>
        <v/>
      </c>
      <c r="AM216" s="22">
        <f>IF(IFERROR(TRIM(INDEX($A216:$Y216,MATCH(Lists!$L$2,$A$1:$Y$1,0))&amp;""),"")="","",IF(AA216="","New",AA216))</f>
        <v/>
      </c>
    </row>
    <row r="217">
      <c r="Z217" s="19" t="n"/>
      <c r="AA217" s="24" t="n"/>
      <c r="AB217" s="24" t="n"/>
      <c r="AC217" s="24" t="n"/>
      <c r="AD217" s="24" t="n"/>
      <c r="AE217" s="25" t="n"/>
      <c r="AF217" s="19" t="n"/>
      <c r="AG217" s="22">
        <f>IF(IFERROR(TRIM(INDEX($A217:$Y217,MATCH(Lists!$L$2,$A$1:$Y$1,0))&amp;""),"")="","",IF(COUNTA(AB217:AD217)=0,"",COUNTIF(AB217:AD217,"Yes")))</f>
        <v/>
      </c>
      <c r="AH217" s="22">
        <f>IFERROR(TRIM(INDEX($A217:$Y217,MATCH(Lists!$L$3,$A$1:$Y$1,0))&amp;""),"")</f>
        <v/>
      </c>
      <c r="AI217" s="22">
        <f>IFERROR(TRIM(INDEX($A217:$Y217,MATCH(Lists!$L$4,$A$1:$Y$1,0))&amp;""),"")</f>
        <v/>
      </c>
      <c r="AJ217" s="22">
        <f>IF(IFERROR(TRIM(INDEX($A217:$Y217,MATCH(Lists!$L$2,$A$1:$Y$1,0))&amp;""),"")="","",IF(IFERROR(TRIM(INDEX($A217:$Y217,MATCH(Lists!$L$5,$A$1:$Y$1,0))&amp;""),"")&lt;&gt;"",IFERROR(TRIM(INDEX($A217:$Y217,MATCH(Lists!$L$5,$A$1:$Y$1,0))&amp;""),""),IF(IFERROR(TRIM(INDEX($A217:$Y217,MATCH(Lists!$L$6,$A$1:$Y$1,0))&amp;""),"")&lt;&gt;"",IFERROR(TRIM(INDEX($A217:$Y217,MATCH(Lists!$L$6,$A$1:$Y$1,0))&amp;""),""),"(no source)")))</f>
        <v/>
      </c>
      <c r="AK217" s="23">
        <f>IFERROR(IF(ISNUMBER(INDEX($A217:$Y217,MATCH(Lists!$L$7,$A$1:$Y$1,0))),INT(INDEX($A217:$Y217,MATCH(Lists!$L$7,$A$1:$Y$1,0))),DATE(VALUE(LEFT(IFERROR(TRIM(INDEX($A217:$Y217,MATCH(Lists!$L$7,$A$1:$Y$1,0))&amp;""),""),4)),VALUE(MID(IFERROR(TRIM(INDEX($A217:$Y217,MATCH(Lists!$L$7,$A$1:$Y$1,0))&amp;""),""),6,2)),VALUE(MID(IFERROR(TRIM(INDEX($A217:$Y217,MATCH(Lists!$L$7,$A$1:$Y$1,0))&amp;""),""),9,2)))),"")</f>
        <v/>
      </c>
      <c r="AL217" s="23">
        <f>IF(OR(AK217="",Lists!$O$2=""),"",AK217+Lists!$O$2)</f>
        <v/>
      </c>
      <c r="AM217" s="22">
        <f>IF(IFERROR(TRIM(INDEX($A217:$Y217,MATCH(Lists!$L$2,$A$1:$Y$1,0))&amp;""),"")="","",IF(AA217="","New",AA217))</f>
        <v/>
      </c>
    </row>
    <row r="218">
      <c r="Z218" s="19" t="n"/>
      <c r="AA218" s="24" t="n"/>
      <c r="AB218" s="24" t="n"/>
      <c r="AC218" s="24" t="n"/>
      <c r="AD218" s="24" t="n"/>
      <c r="AE218" s="25" t="n"/>
      <c r="AF218" s="19" t="n"/>
      <c r="AG218" s="22">
        <f>IF(IFERROR(TRIM(INDEX($A218:$Y218,MATCH(Lists!$L$2,$A$1:$Y$1,0))&amp;""),"")="","",IF(COUNTA(AB218:AD218)=0,"",COUNTIF(AB218:AD218,"Yes")))</f>
        <v/>
      </c>
      <c r="AH218" s="22">
        <f>IFERROR(TRIM(INDEX($A218:$Y218,MATCH(Lists!$L$3,$A$1:$Y$1,0))&amp;""),"")</f>
        <v/>
      </c>
      <c r="AI218" s="22">
        <f>IFERROR(TRIM(INDEX($A218:$Y218,MATCH(Lists!$L$4,$A$1:$Y$1,0))&amp;""),"")</f>
        <v/>
      </c>
      <c r="AJ218" s="22">
        <f>IF(IFERROR(TRIM(INDEX($A218:$Y218,MATCH(Lists!$L$2,$A$1:$Y$1,0))&amp;""),"")="","",IF(IFERROR(TRIM(INDEX($A218:$Y218,MATCH(Lists!$L$5,$A$1:$Y$1,0))&amp;""),"")&lt;&gt;"",IFERROR(TRIM(INDEX($A218:$Y218,MATCH(Lists!$L$5,$A$1:$Y$1,0))&amp;""),""),IF(IFERROR(TRIM(INDEX($A218:$Y218,MATCH(Lists!$L$6,$A$1:$Y$1,0))&amp;""),"")&lt;&gt;"",IFERROR(TRIM(INDEX($A218:$Y218,MATCH(Lists!$L$6,$A$1:$Y$1,0))&amp;""),""),"(no source)")))</f>
        <v/>
      </c>
      <c r="AK218" s="23">
        <f>IFERROR(IF(ISNUMBER(INDEX($A218:$Y218,MATCH(Lists!$L$7,$A$1:$Y$1,0))),INT(INDEX($A218:$Y218,MATCH(Lists!$L$7,$A$1:$Y$1,0))),DATE(VALUE(LEFT(IFERROR(TRIM(INDEX($A218:$Y218,MATCH(Lists!$L$7,$A$1:$Y$1,0))&amp;""),""),4)),VALUE(MID(IFERROR(TRIM(INDEX($A218:$Y218,MATCH(Lists!$L$7,$A$1:$Y$1,0))&amp;""),""),6,2)),VALUE(MID(IFERROR(TRIM(INDEX($A218:$Y218,MATCH(Lists!$L$7,$A$1:$Y$1,0))&amp;""),""),9,2)))),"")</f>
        <v/>
      </c>
      <c r="AL218" s="23">
        <f>IF(OR(AK218="",Lists!$O$2=""),"",AK218+Lists!$O$2)</f>
        <v/>
      </c>
      <c r="AM218" s="22">
        <f>IF(IFERROR(TRIM(INDEX($A218:$Y218,MATCH(Lists!$L$2,$A$1:$Y$1,0))&amp;""),"")="","",IF(AA218="","New",AA218))</f>
        <v/>
      </c>
    </row>
    <row r="219">
      <c r="Z219" s="19" t="n"/>
      <c r="AA219" s="24" t="n"/>
      <c r="AB219" s="24" t="n"/>
      <c r="AC219" s="24" t="n"/>
      <c r="AD219" s="24" t="n"/>
      <c r="AE219" s="25" t="n"/>
      <c r="AF219" s="19" t="n"/>
      <c r="AG219" s="22">
        <f>IF(IFERROR(TRIM(INDEX($A219:$Y219,MATCH(Lists!$L$2,$A$1:$Y$1,0))&amp;""),"")="","",IF(COUNTA(AB219:AD219)=0,"",COUNTIF(AB219:AD219,"Yes")))</f>
        <v/>
      </c>
      <c r="AH219" s="22">
        <f>IFERROR(TRIM(INDEX($A219:$Y219,MATCH(Lists!$L$3,$A$1:$Y$1,0))&amp;""),"")</f>
        <v/>
      </c>
      <c r="AI219" s="22">
        <f>IFERROR(TRIM(INDEX($A219:$Y219,MATCH(Lists!$L$4,$A$1:$Y$1,0))&amp;""),"")</f>
        <v/>
      </c>
      <c r="AJ219" s="22">
        <f>IF(IFERROR(TRIM(INDEX($A219:$Y219,MATCH(Lists!$L$2,$A$1:$Y$1,0))&amp;""),"")="","",IF(IFERROR(TRIM(INDEX($A219:$Y219,MATCH(Lists!$L$5,$A$1:$Y$1,0))&amp;""),"")&lt;&gt;"",IFERROR(TRIM(INDEX($A219:$Y219,MATCH(Lists!$L$5,$A$1:$Y$1,0))&amp;""),""),IF(IFERROR(TRIM(INDEX($A219:$Y219,MATCH(Lists!$L$6,$A$1:$Y$1,0))&amp;""),"")&lt;&gt;"",IFERROR(TRIM(INDEX($A219:$Y219,MATCH(Lists!$L$6,$A$1:$Y$1,0))&amp;""),""),"(no source)")))</f>
        <v/>
      </c>
      <c r="AK219" s="23">
        <f>IFERROR(IF(ISNUMBER(INDEX($A219:$Y219,MATCH(Lists!$L$7,$A$1:$Y$1,0))),INT(INDEX($A219:$Y219,MATCH(Lists!$L$7,$A$1:$Y$1,0))),DATE(VALUE(LEFT(IFERROR(TRIM(INDEX($A219:$Y219,MATCH(Lists!$L$7,$A$1:$Y$1,0))&amp;""),""),4)),VALUE(MID(IFERROR(TRIM(INDEX($A219:$Y219,MATCH(Lists!$L$7,$A$1:$Y$1,0))&amp;""),""),6,2)),VALUE(MID(IFERROR(TRIM(INDEX($A219:$Y219,MATCH(Lists!$L$7,$A$1:$Y$1,0))&amp;""),""),9,2)))),"")</f>
        <v/>
      </c>
      <c r="AL219" s="23">
        <f>IF(OR(AK219="",Lists!$O$2=""),"",AK219+Lists!$O$2)</f>
        <v/>
      </c>
      <c r="AM219" s="22">
        <f>IF(IFERROR(TRIM(INDEX($A219:$Y219,MATCH(Lists!$L$2,$A$1:$Y$1,0))&amp;""),"")="","",IF(AA219="","New",AA219))</f>
        <v/>
      </c>
    </row>
    <row r="220">
      <c r="Z220" s="19" t="n"/>
      <c r="AA220" s="24" t="n"/>
      <c r="AB220" s="24" t="n"/>
      <c r="AC220" s="24" t="n"/>
      <c r="AD220" s="24" t="n"/>
      <c r="AE220" s="25" t="n"/>
      <c r="AF220" s="19" t="n"/>
      <c r="AG220" s="22">
        <f>IF(IFERROR(TRIM(INDEX($A220:$Y220,MATCH(Lists!$L$2,$A$1:$Y$1,0))&amp;""),"")="","",IF(COUNTA(AB220:AD220)=0,"",COUNTIF(AB220:AD220,"Yes")))</f>
        <v/>
      </c>
      <c r="AH220" s="22">
        <f>IFERROR(TRIM(INDEX($A220:$Y220,MATCH(Lists!$L$3,$A$1:$Y$1,0))&amp;""),"")</f>
        <v/>
      </c>
      <c r="AI220" s="22">
        <f>IFERROR(TRIM(INDEX($A220:$Y220,MATCH(Lists!$L$4,$A$1:$Y$1,0))&amp;""),"")</f>
        <v/>
      </c>
      <c r="AJ220" s="22">
        <f>IF(IFERROR(TRIM(INDEX($A220:$Y220,MATCH(Lists!$L$2,$A$1:$Y$1,0))&amp;""),"")="","",IF(IFERROR(TRIM(INDEX($A220:$Y220,MATCH(Lists!$L$5,$A$1:$Y$1,0))&amp;""),"")&lt;&gt;"",IFERROR(TRIM(INDEX($A220:$Y220,MATCH(Lists!$L$5,$A$1:$Y$1,0))&amp;""),""),IF(IFERROR(TRIM(INDEX($A220:$Y220,MATCH(Lists!$L$6,$A$1:$Y$1,0))&amp;""),"")&lt;&gt;"",IFERROR(TRIM(INDEX($A220:$Y220,MATCH(Lists!$L$6,$A$1:$Y$1,0))&amp;""),""),"(no source)")))</f>
        <v/>
      </c>
      <c r="AK220" s="23">
        <f>IFERROR(IF(ISNUMBER(INDEX($A220:$Y220,MATCH(Lists!$L$7,$A$1:$Y$1,0))),INT(INDEX($A220:$Y220,MATCH(Lists!$L$7,$A$1:$Y$1,0))),DATE(VALUE(LEFT(IFERROR(TRIM(INDEX($A220:$Y220,MATCH(Lists!$L$7,$A$1:$Y$1,0))&amp;""),""),4)),VALUE(MID(IFERROR(TRIM(INDEX($A220:$Y220,MATCH(Lists!$L$7,$A$1:$Y$1,0))&amp;""),""),6,2)),VALUE(MID(IFERROR(TRIM(INDEX($A220:$Y220,MATCH(Lists!$L$7,$A$1:$Y$1,0))&amp;""),""),9,2)))),"")</f>
        <v/>
      </c>
      <c r="AL220" s="23">
        <f>IF(OR(AK220="",Lists!$O$2=""),"",AK220+Lists!$O$2)</f>
        <v/>
      </c>
      <c r="AM220" s="22">
        <f>IF(IFERROR(TRIM(INDEX($A220:$Y220,MATCH(Lists!$L$2,$A$1:$Y$1,0))&amp;""),"")="","",IF(AA220="","New",AA220))</f>
        <v/>
      </c>
    </row>
    <row r="221">
      <c r="Z221" s="19" t="n"/>
      <c r="AA221" s="24" t="n"/>
      <c r="AB221" s="24" t="n"/>
      <c r="AC221" s="24" t="n"/>
      <c r="AD221" s="24" t="n"/>
      <c r="AE221" s="25" t="n"/>
      <c r="AF221" s="19" t="n"/>
      <c r="AG221" s="22">
        <f>IF(IFERROR(TRIM(INDEX($A221:$Y221,MATCH(Lists!$L$2,$A$1:$Y$1,0))&amp;""),"")="","",IF(COUNTA(AB221:AD221)=0,"",COUNTIF(AB221:AD221,"Yes")))</f>
        <v/>
      </c>
      <c r="AH221" s="22">
        <f>IFERROR(TRIM(INDEX($A221:$Y221,MATCH(Lists!$L$3,$A$1:$Y$1,0))&amp;""),"")</f>
        <v/>
      </c>
      <c r="AI221" s="22">
        <f>IFERROR(TRIM(INDEX($A221:$Y221,MATCH(Lists!$L$4,$A$1:$Y$1,0))&amp;""),"")</f>
        <v/>
      </c>
      <c r="AJ221" s="22">
        <f>IF(IFERROR(TRIM(INDEX($A221:$Y221,MATCH(Lists!$L$2,$A$1:$Y$1,0))&amp;""),"")="","",IF(IFERROR(TRIM(INDEX($A221:$Y221,MATCH(Lists!$L$5,$A$1:$Y$1,0))&amp;""),"")&lt;&gt;"",IFERROR(TRIM(INDEX($A221:$Y221,MATCH(Lists!$L$5,$A$1:$Y$1,0))&amp;""),""),IF(IFERROR(TRIM(INDEX($A221:$Y221,MATCH(Lists!$L$6,$A$1:$Y$1,0))&amp;""),"")&lt;&gt;"",IFERROR(TRIM(INDEX($A221:$Y221,MATCH(Lists!$L$6,$A$1:$Y$1,0))&amp;""),""),"(no source)")))</f>
        <v/>
      </c>
      <c r="AK221" s="23">
        <f>IFERROR(IF(ISNUMBER(INDEX($A221:$Y221,MATCH(Lists!$L$7,$A$1:$Y$1,0))),INT(INDEX($A221:$Y221,MATCH(Lists!$L$7,$A$1:$Y$1,0))),DATE(VALUE(LEFT(IFERROR(TRIM(INDEX($A221:$Y221,MATCH(Lists!$L$7,$A$1:$Y$1,0))&amp;""),""),4)),VALUE(MID(IFERROR(TRIM(INDEX($A221:$Y221,MATCH(Lists!$L$7,$A$1:$Y$1,0))&amp;""),""),6,2)),VALUE(MID(IFERROR(TRIM(INDEX($A221:$Y221,MATCH(Lists!$L$7,$A$1:$Y$1,0))&amp;""),""),9,2)))),"")</f>
        <v/>
      </c>
      <c r="AL221" s="23">
        <f>IF(OR(AK221="",Lists!$O$2=""),"",AK221+Lists!$O$2)</f>
        <v/>
      </c>
      <c r="AM221" s="22">
        <f>IF(IFERROR(TRIM(INDEX($A221:$Y221,MATCH(Lists!$L$2,$A$1:$Y$1,0))&amp;""),"")="","",IF(AA221="","New",AA221))</f>
        <v/>
      </c>
    </row>
    <row r="222">
      <c r="Z222" s="19" t="n"/>
      <c r="AA222" s="24" t="n"/>
      <c r="AB222" s="24" t="n"/>
      <c r="AC222" s="24" t="n"/>
      <c r="AD222" s="24" t="n"/>
      <c r="AE222" s="25" t="n"/>
      <c r="AF222" s="19" t="n"/>
      <c r="AG222" s="22">
        <f>IF(IFERROR(TRIM(INDEX($A222:$Y222,MATCH(Lists!$L$2,$A$1:$Y$1,0))&amp;""),"")="","",IF(COUNTA(AB222:AD222)=0,"",COUNTIF(AB222:AD222,"Yes")))</f>
        <v/>
      </c>
      <c r="AH222" s="22">
        <f>IFERROR(TRIM(INDEX($A222:$Y222,MATCH(Lists!$L$3,$A$1:$Y$1,0))&amp;""),"")</f>
        <v/>
      </c>
      <c r="AI222" s="22">
        <f>IFERROR(TRIM(INDEX($A222:$Y222,MATCH(Lists!$L$4,$A$1:$Y$1,0))&amp;""),"")</f>
        <v/>
      </c>
      <c r="AJ222" s="22">
        <f>IF(IFERROR(TRIM(INDEX($A222:$Y222,MATCH(Lists!$L$2,$A$1:$Y$1,0))&amp;""),"")="","",IF(IFERROR(TRIM(INDEX($A222:$Y222,MATCH(Lists!$L$5,$A$1:$Y$1,0))&amp;""),"")&lt;&gt;"",IFERROR(TRIM(INDEX($A222:$Y222,MATCH(Lists!$L$5,$A$1:$Y$1,0))&amp;""),""),IF(IFERROR(TRIM(INDEX($A222:$Y222,MATCH(Lists!$L$6,$A$1:$Y$1,0))&amp;""),"")&lt;&gt;"",IFERROR(TRIM(INDEX($A222:$Y222,MATCH(Lists!$L$6,$A$1:$Y$1,0))&amp;""),""),"(no source)")))</f>
        <v/>
      </c>
      <c r="AK222" s="23">
        <f>IFERROR(IF(ISNUMBER(INDEX($A222:$Y222,MATCH(Lists!$L$7,$A$1:$Y$1,0))),INT(INDEX($A222:$Y222,MATCH(Lists!$L$7,$A$1:$Y$1,0))),DATE(VALUE(LEFT(IFERROR(TRIM(INDEX($A222:$Y222,MATCH(Lists!$L$7,$A$1:$Y$1,0))&amp;""),""),4)),VALUE(MID(IFERROR(TRIM(INDEX($A222:$Y222,MATCH(Lists!$L$7,$A$1:$Y$1,0))&amp;""),""),6,2)),VALUE(MID(IFERROR(TRIM(INDEX($A222:$Y222,MATCH(Lists!$L$7,$A$1:$Y$1,0))&amp;""),""),9,2)))),"")</f>
        <v/>
      </c>
      <c r="AL222" s="23">
        <f>IF(OR(AK222="",Lists!$O$2=""),"",AK222+Lists!$O$2)</f>
        <v/>
      </c>
      <c r="AM222" s="22">
        <f>IF(IFERROR(TRIM(INDEX($A222:$Y222,MATCH(Lists!$L$2,$A$1:$Y$1,0))&amp;""),"")="","",IF(AA222="","New",AA222))</f>
        <v/>
      </c>
    </row>
    <row r="223">
      <c r="Z223" s="19" t="n"/>
      <c r="AA223" s="24" t="n"/>
      <c r="AB223" s="24" t="n"/>
      <c r="AC223" s="24" t="n"/>
      <c r="AD223" s="24" t="n"/>
      <c r="AE223" s="25" t="n"/>
      <c r="AF223" s="19" t="n"/>
      <c r="AG223" s="22">
        <f>IF(IFERROR(TRIM(INDEX($A223:$Y223,MATCH(Lists!$L$2,$A$1:$Y$1,0))&amp;""),"")="","",IF(COUNTA(AB223:AD223)=0,"",COUNTIF(AB223:AD223,"Yes")))</f>
        <v/>
      </c>
      <c r="AH223" s="22">
        <f>IFERROR(TRIM(INDEX($A223:$Y223,MATCH(Lists!$L$3,$A$1:$Y$1,0))&amp;""),"")</f>
        <v/>
      </c>
      <c r="AI223" s="22">
        <f>IFERROR(TRIM(INDEX($A223:$Y223,MATCH(Lists!$L$4,$A$1:$Y$1,0))&amp;""),"")</f>
        <v/>
      </c>
      <c r="AJ223" s="22">
        <f>IF(IFERROR(TRIM(INDEX($A223:$Y223,MATCH(Lists!$L$2,$A$1:$Y$1,0))&amp;""),"")="","",IF(IFERROR(TRIM(INDEX($A223:$Y223,MATCH(Lists!$L$5,$A$1:$Y$1,0))&amp;""),"")&lt;&gt;"",IFERROR(TRIM(INDEX($A223:$Y223,MATCH(Lists!$L$5,$A$1:$Y$1,0))&amp;""),""),IF(IFERROR(TRIM(INDEX($A223:$Y223,MATCH(Lists!$L$6,$A$1:$Y$1,0))&amp;""),"")&lt;&gt;"",IFERROR(TRIM(INDEX($A223:$Y223,MATCH(Lists!$L$6,$A$1:$Y$1,0))&amp;""),""),"(no source)")))</f>
        <v/>
      </c>
      <c r="AK223" s="23">
        <f>IFERROR(IF(ISNUMBER(INDEX($A223:$Y223,MATCH(Lists!$L$7,$A$1:$Y$1,0))),INT(INDEX($A223:$Y223,MATCH(Lists!$L$7,$A$1:$Y$1,0))),DATE(VALUE(LEFT(IFERROR(TRIM(INDEX($A223:$Y223,MATCH(Lists!$L$7,$A$1:$Y$1,0))&amp;""),""),4)),VALUE(MID(IFERROR(TRIM(INDEX($A223:$Y223,MATCH(Lists!$L$7,$A$1:$Y$1,0))&amp;""),""),6,2)),VALUE(MID(IFERROR(TRIM(INDEX($A223:$Y223,MATCH(Lists!$L$7,$A$1:$Y$1,0))&amp;""),""),9,2)))),"")</f>
        <v/>
      </c>
      <c r="AL223" s="23">
        <f>IF(OR(AK223="",Lists!$O$2=""),"",AK223+Lists!$O$2)</f>
        <v/>
      </c>
      <c r="AM223" s="22">
        <f>IF(IFERROR(TRIM(INDEX($A223:$Y223,MATCH(Lists!$L$2,$A$1:$Y$1,0))&amp;""),"")="","",IF(AA223="","New",AA223))</f>
        <v/>
      </c>
    </row>
    <row r="224">
      <c r="Z224" s="19" t="n"/>
      <c r="AA224" s="24" t="n"/>
      <c r="AB224" s="24" t="n"/>
      <c r="AC224" s="24" t="n"/>
      <c r="AD224" s="24" t="n"/>
      <c r="AE224" s="25" t="n"/>
      <c r="AF224" s="19" t="n"/>
      <c r="AG224" s="22">
        <f>IF(IFERROR(TRIM(INDEX($A224:$Y224,MATCH(Lists!$L$2,$A$1:$Y$1,0))&amp;""),"")="","",IF(COUNTA(AB224:AD224)=0,"",COUNTIF(AB224:AD224,"Yes")))</f>
        <v/>
      </c>
      <c r="AH224" s="22">
        <f>IFERROR(TRIM(INDEX($A224:$Y224,MATCH(Lists!$L$3,$A$1:$Y$1,0))&amp;""),"")</f>
        <v/>
      </c>
      <c r="AI224" s="22">
        <f>IFERROR(TRIM(INDEX($A224:$Y224,MATCH(Lists!$L$4,$A$1:$Y$1,0))&amp;""),"")</f>
        <v/>
      </c>
      <c r="AJ224" s="22">
        <f>IF(IFERROR(TRIM(INDEX($A224:$Y224,MATCH(Lists!$L$2,$A$1:$Y$1,0))&amp;""),"")="","",IF(IFERROR(TRIM(INDEX($A224:$Y224,MATCH(Lists!$L$5,$A$1:$Y$1,0))&amp;""),"")&lt;&gt;"",IFERROR(TRIM(INDEX($A224:$Y224,MATCH(Lists!$L$5,$A$1:$Y$1,0))&amp;""),""),IF(IFERROR(TRIM(INDEX($A224:$Y224,MATCH(Lists!$L$6,$A$1:$Y$1,0))&amp;""),"")&lt;&gt;"",IFERROR(TRIM(INDEX($A224:$Y224,MATCH(Lists!$L$6,$A$1:$Y$1,0))&amp;""),""),"(no source)")))</f>
        <v/>
      </c>
      <c r="AK224" s="23">
        <f>IFERROR(IF(ISNUMBER(INDEX($A224:$Y224,MATCH(Lists!$L$7,$A$1:$Y$1,0))),INT(INDEX($A224:$Y224,MATCH(Lists!$L$7,$A$1:$Y$1,0))),DATE(VALUE(LEFT(IFERROR(TRIM(INDEX($A224:$Y224,MATCH(Lists!$L$7,$A$1:$Y$1,0))&amp;""),""),4)),VALUE(MID(IFERROR(TRIM(INDEX($A224:$Y224,MATCH(Lists!$L$7,$A$1:$Y$1,0))&amp;""),""),6,2)),VALUE(MID(IFERROR(TRIM(INDEX($A224:$Y224,MATCH(Lists!$L$7,$A$1:$Y$1,0))&amp;""),""),9,2)))),"")</f>
        <v/>
      </c>
      <c r="AL224" s="23">
        <f>IF(OR(AK224="",Lists!$O$2=""),"",AK224+Lists!$O$2)</f>
        <v/>
      </c>
      <c r="AM224" s="22">
        <f>IF(IFERROR(TRIM(INDEX($A224:$Y224,MATCH(Lists!$L$2,$A$1:$Y$1,0))&amp;""),"")="","",IF(AA224="","New",AA224))</f>
        <v/>
      </c>
    </row>
    <row r="225">
      <c r="Z225" s="19" t="n"/>
      <c r="AA225" s="24" t="n"/>
      <c r="AB225" s="24" t="n"/>
      <c r="AC225" s="24" t="n"/>
      <c r="AD225" s="24" t="n"/>
      <c r="AE225" s="25" t="n"/>
      <c r="AF225" s="19" t="n"/>
      <c r="AG225" s="22">
        <f>IF(IFERROR(TRIM(INDEX($A225:$Y225,MATCH(Lists!$L$2,$A$1:$Y$1,0))&amp;""),"")="","",IF(COUNTA(AB225:AD225)=0,"",COUNTIF(AB225:AD225,"Yes")))</f>
        <v/>
      </c>
      <c r="AH225" s="22">
        <f>IFERROR(TRIM(INDEX($A225:$Y225,MATCH(Lists!$L$3,$A$1:$Y$1,0))&amp;""),"")</f>
        <v/>
      </c>
      <c r="AI225" s="22">
        <f>IFERROR(TRIM(INDEX($A225:$Y225,MATCH(Lists!$L$4,$A$1:$Y$1,0))&amp;""),"")</f>
        <v/>
      </c>
      <c r="AJ225" s="22">
        <f>IF(IFERROR(TRIM(INDEX($A225:$Y225,MATCH(Lists!$L$2,$A$1:$Y$1,0))&amp;""),"")="","",IF(IFERROR(TRIM(INDEX($A225:$Y225,MATCH(Lists!$L$5,$A$1:$Y$1,0))&amp;""),"")&lt;&gt;"",IFERROR(TRIM(INDEX($A225:$Y225,MATCH(Lists!$L$5,$A$1:$Y$1,0))&amp;""),""),IF(IFERROR(TRIM(INDEX($A225:$Y225,MATCH(Lists!$L$6,$A$1:$Y$1,0))&amp;""),"")&lt;&gt;"",IFERROR(TRIM(INDEX($A225:$Y225,MATCH(Lists!$L$6,$A$1:$Y$1,0))&amp;""),""),"(no source)")))</f>
        <v/>
      </c>
      <c r="AK225" s="23">
        <f>IFERROR(IF(ISNUMBER(INDEX($A225:$Y225,MATCH(Lists!$L$7,$A$1:$Y$1,0))),INT(INDEX($A225:$Y225,MATCH(Lists!$L$7,$A$1:$Y$1,0))),DATE(VALUE(LEFT(IFERROR(TRIM(INDEX($A225:$Y225,MATCH(Lists!$L$7,$A$1:$Y$1,0))&amp;""),""),4)),VALUE(MID(IFERROR(TRIM(INDEX($A225:$Y225,MATCH(Lists!$L$7,$A$1:$Y$1,0))&amp;""),""),6,2)),VALUE(MID(IFERROR(TRIM(INDEX($A225:$Y225,MATCH(Lists!$L$7,$A$1:$Y$1,0))&amp;""),""),9,2)))),"")</f>
        <v/>
      </c>
      <c r="AL225" s="23">
        <f>IF(OR(AK225="",Lists!$O$2=""),"",AK225+Lists!$O$2)</f>
        <v/>
      </c>
      <c r="AM225" s="22">
        <f>IF(IFERROR(TRIM(INDEX($A225:$Y225,MATCH(Lists!$L$2,$A$1:$Y$1,0))&amp;""),"")="","",IF(AA225="","New",AA225))</f>
        <v/>
      </c>
    </row>
    <row r="226">
      <c r="Z226" s="19" t="n"/>
      <c r="AA226" s="24" t="n"/>
      <c r="AB226" s="24" t="n"/>
      <c r="AC226" s="24" t="n"/>
      <c r="AD226" s="24" t="n"/>
      <c r="AE226" s="25" t="n"/>
      <c r="AF226" s="19" t="n"/>
      <c r="AG226" s="22">
        <f>IF(IFERROR(TRIM(INDEX($A226:$Y226,MATCH(Lists!$L$2,$A$1:$Y$1,0))&amp;""),"")="","",IF(COUNTA(AB226:AD226)=0,"",COUNTIF(AB226:AD226,"Yes")))</f>
        <v/>
      </c>
      <c r="AH226" s="22">
        <f>IFERROR(TRIM(INDEX($A226:$Y226,MATCH(Lists!$L$3,$A$1:$Y$1,0))&amp;""),"")</f>
        <v/>
      </c>
      <c r="AI226" s="22">
        <f>IFERROR(TRIM(INDEX($A226:$Y226,MATCH(Lists!$L$4,$A$1:$Y$1,0))&amp;""),"")</f>
        <v/>
      </c>
      <c r="AJ226" s="22">
        <f>IF(IFERROR(TRIM(INDEX($A226:$Y226,MATCH(Lists!$L$2,$A$1:$Y$1,0))&amp;""),"")="","",IF(IFERROR(TRIM(INDEX($A226:$Y226,MATCH(Lists!$L$5,$A$1:$Y$1,0))&amp;""),"")&lt;&gt;"",IFERROR(TRIM(INDEX($A226:$Y226,MATCH(Lists!$L$5,$A$1:$Y$1,0))&amp;""),""),IF(IFERROR(TRIM(INDEX($A226:$Y226,MATCH(Lists!$L$6,$A$1:$Y$1,0))&amp;""),"")&lt;&gt;"",IFERROR(TRIM(INDEX($A226:$Y226,MATCH(Lists!$L$6,$A$1:$Y$1,0))&amp;""),""),"(no source)")))</f>
        <v/>
      </c>
      <c r="AK226" s="23">
        <f>IFERROR(IF(ISNUMBER(INDEX($A226:$Y226,MATCH(Lists!$L$7,$A$1:$Y$1,0))),INT(INDEX($A226:$Y226,MATCH(Lists!$L$7,$A$1:$Y$1,0))),DATE(VALUE(LEFT(IFERROR(TRIM(INDEX($A226:$Y226,MATCH(Lists!$L$7,$A$1:$Y$1,0))&amp;""),""),4)),VALUE(MID(IFERROR(TRIM(INDEX($A226:$Y226,MATCH(Lists!$L$7,$A$1:$Y$1,0))&amp;""),""),6,2)),VALUE(MID(IFERROR(TRIM(INDEX($A226:$Y226,MATCH(Lists!$L$7,$A$1:$Y$1,0))&amp;""),""),9,2)))),"")</f>
        <v/>
      </c>
      <c r="AL226" s="23">
        <f>IF(OR(AK226="",Lists!$O$2=""),"",AK226+Lists!$O$2)</f>
        <v/>
      </c>
      <c r="AM226" s="22">
        <f>IF(IFERROR(TRIM(INDEX($A226:$Y226,MATCH(Lists!$L$2,$A$1:$Y$1,0))&amp;""),"")="","",IF(AA226="","New",AA226))</f>
        <v/>
      </c>
    </row>
    <row r="227">
      <c r="Z227" s="19" t="n"/>
      <c r="AA227" s="24" t="n"/>
      <c r="AB227" s="24" t="n"/>
      <c r="AC227" s="24" t="n"/>
      <c r="AD227" s="24" t="n"/>
      <c r="AE227" s="25" t="n"/>
      <c r="AF227" s="19" t="n"/>
      <c r="AG227" s="22">
        <f>IF(IFERROR(TRIM(INDEX($A227:$Y227,MATCH(Lists!$L$2,$A$1:$Y$1,0))&amp;""),"")="","",IF(COUNTA(AB227:AD227)=0,"",COUNTIF(AB227:AD227,"Yes")))</f>
        <v/>
      </c>
      <c r="AH227" s="22">
        <f>IFERROR(TRIM(INDEX($A227:$Y227,MATCH(Lists!$L$3,$A$1:$Y$1,0))&amp;""),"")</f>
        <v/>
      </c>
      <c r="AI227" s="22">
        <f>IFERROR(TRIM(INDEX($A227:$Y227,MATCH(Lists!$L$4,$A$1:$Y$1,0))&amp;""),"")</f>
        <v/>
      </c>
      <c r="AJ227" s="22">
        <f>IF(IFERROR(TRIM(INDEX($A227:$Y227,MATCH(Lists!$L$2,$A$1:$Y$1,0))&amp;""),"")="","",IF(IFERROR(TRIM(INDEX($A227:$Y227,MATCH(Lists!$L$5,$A$1:$Y$1,0))&amp;""),"")&lt;&gt;"",IFERROR(TRIM(INDEX($A227:$Y227,MATCH(Lists!$L$5,$A$1:$Y$1,0))&amp;""),""),IF(IFERROR(TRIM(INDEX($A227:$Y227,MATCH(Lists!$L$6,$A$1:$Y$1,0))&amp;""),"")&lt;&gt;"",IFERROR(TRIM(INDEX($A227:$Y227,MATCH(Lists!$L$6,$A$1:$Y$1,0))&amp;""),""),"(no source)")))</f>
        <v/>
      </c>
      <c r="AK227" s="23">
        <f>IFERROR(IF(ISNUMBER(INDEX($A227:$Y227,MATCH(Lists!$L$7,$A$1:$Y$1,0))),INT(INDEX($A227:$Y227,MATCH(Lists!$L$7,$A$1:$Y$1,0))),DATE(VALUE(LEFT(IFERROR(TRIM(INDEX($A227:$Y227,MATCH(Lists!$L$7,$A$1:$Y$1,0))&amp;""),""),4)),VALUE(MID(IFERROR(TRIM(INDEX($A227:$Y227,MATCH(Lists!$L$7,$A$1:$Y$1,0))&amp;""),""),6,2)),VALUE(MID(IFERROR(TRIM(INDEX($A227:$Y227,MATCH(Lists!$L$7,$A$1:$Y$1,0))&amp;""),""),9,2)))),"")</f>
        <v/>
      </c>
      <c r="AL227" s="23">
        <f>IF(OR(AK227="",Lists!$O$2=""),"",AK227+Lists!$O$2)</f>
        <v/>
      </c>
      <c r="AM227" s="22">
        <f>IF(IFERROR(TRIM(INDEX($A227:$Y227,MATCH(Lists!$L$2,$A$1:$Y$1,0))&amp;""),"")="","",IF(AA227="","New",AA227))</f>
        <v/>
      </c>
    </row>
    <row r="228">
      <c r="Z228" s="19" t="n"/>
      <c r="AA228" s="24" t="n"/>
      <c r="AB228" s="24" t="n"/>
      <c r="AC228" s="24" t="n"/>
      <c r="AD228" s="24" t="n"/>
      <c r="AE228" s="25" t="n"/>
      <c r="AF228" s="19" t="n"/>
      <c r="AG228" s="22">
        <f>IF(IFERROR(TRIM(INDEX($A228:$Y228,MATCH(Lists!$L$2,$A$1:$Y$1,0))&amp;""),"")="","",IF(COUNTA(AB228:AD228)=0,"",COUNTIF(AB228:AD228,"Yes")))</f>
        <v/>
      </c>
      <c r="AH228" s="22">
        <f>IFERROR(TRIM(INDEX($A228:$Y228,MATCH(Lists!$L$3,$A$1:$Y$1,0))&amp;""),"")</f>
        <v/>
      </c>
      <c r="AI228" s="22">
        <f>IFERROR(TRIM(INDEX($A228:$Y228,MATCH(Lists!$L$4,$A$1:$Y$1,0))&amp;""),"")</f>
        <v/>
      </c>
      <c r="AJ228" s="22">
        <f>IF(IFERROR(TRIM(INDEX($A228:$Y228,MATCH(Lists!$L$2,$A$1:$Y$1,0))&amp;""),"")="","",IF(IFERROR(TRIM(INDEX($A228:$Y228,MATCH(Lists!$L$5,$A$1:$Y$1,0))&amp;""),"")&lt;&gt;"",IFERROR(TRIM(INDEX($A228:$Y228,MATCH(Lists!$L$5,$A$1:$Y$1,0))&amp;""),""),IF(IFERROR(TRIM(INDEX($A228:$Y228,MATCH(Lists!$L$6,$A$1:$Y$1,0))&amp;""),"")&lt;&gt;"",IFERROR(TRIM(INDEX($A228:$Y228,MATCH(Lists!$L$6,$A$1:$Y$1,0))&amp;""),""),"(no source)")))</f>
        <v/>
      </c>
      <c r="AK228" s="23">
        <f>IFERROR(IF(ISNUMBER(INDEX($A228:$Y228,MATCH(Lists!$L$7,$A$1:$Y$1,0))),INT(INDEX($A228:$Y228,MATCH(Lists!$L$7,$A$1:$Y$1,0))),DATE(VALUE(LEFT(IFERROR(TRIM(INDEX($A228:$Y228,MATCH(Lists!$L$7,$A$1:$Y$1,0))&amp;""),""),4)),VALUE(MID(IFERROR(TRIM(INDEX($A228:$Y228,MATCH(Lists!$L$7,$A$1:$Y$1,0))&amp;""),""),6,2)),VALUE(MID(IFERROR(TRIM(INDEX($A228:$Y228,MATCH(Lists!$L$7,$A$1:$Y$1,0))&amp;""),""),9,2)))),"")</f>
        <v/>
      </c>
      <c r="AL228" s="23">
        <f>IF(OR(AK228="",Lists!$O$2=""),"",AK228+Lists!$O$2)</f>
        <v/>
      </c>
      <c r="AM228" s="22">
        <f>IF(IFERROR(TRIM(INDEX($A228:$Y228,MATCH(Lists!$L$2,$A$1:$Y$1,0))&amp;""),"")="","",IF(AA228="","New",AA228))</f>
        <v/>
      </c>
    </row>
    <row r="229">
      <c r="Z229" s="19" t="n"/>
      <c r="AA229" s="24" t="n"/>
      <c r="AB229" s="24" t="n"/>
      <c r="AC229" s="24" t="n"/>
      <c r="AD229" s="24" t="n"/>
      <c r="AE229" s="25" t="n"/>
      <c r="AF229" s="19" t="n"/>
      <c r="AG229" s="22">
        <f>IF(IFERROR(TRIM(INDEX($A229:$Y229,MATCH(Lists!$L$2,$A$1:$Y$1,0))&amp;""),"")="","",IF(COUNTA(AB229:AD229)=0,"",COUNTIF(AB229:AD229,"Yes")))</f>
        <v/>
      </c>
      <c r="AH229" s="22">
        <f>IFERROR(TRIM(INDEX($A229:$Y229,MATCH(Lists!$L$3,$A$1:$Y$1,0))&amp;""),"")</f>
        <v/>
      </c>
      <c r="AI229" s="22">
        <f>IFERROR(TRIM(INDEX($A229:$Y229,MATCH(Lists!$L$4,$A$1:$Y$1,0))&amp;""),"")</f>
        <v/>
      </c>
      <c r="AJ229" s="22">
        <f>IF(IFERROR(TRIM(INDEX($A229:$Y229,MATCH(Lists!$L$2,$A$1:$Y$1,0))&amp;""),"")="","",IF(IFERROR(TRIM(INDEX($A229:$Y229,MATCH(Lists!$L$5,$A$1:$Y$1,0))&amp;""),"")&lt;&gt;"",IFERROR(TRIM(INDEX($A229:$Y229,MATCH(Lists!$L$5,$A$1:$Y$1,0))&amp;""),""),IF(IFERROR(TRIM(INDEX($A229:$Y229,MATCH(Lists!$L$6,$A$1:$Y$1,0))&amp;""),"")&lt;&gt;"",IFERROR(TRIM(INDEX($A229:$Y229,MATCH(Lists!$L$6,$A$1:$Y$1,0))&amp;""),""),"(no source)")))</f>
        <v/>
      </c>
      <c r="AK229" s="23">
        <f>IFERROR(IF(ISNUMBER(INDEX($A229:$Y229,MATCH(Lists!$L$7,$A$1:$Y$1,0))),INT(INDEX($A229:$Y229,MATCH(Lists!$L$7,$A$1:$Y$1,0))),DATE(VALUE(LEFT(IFERROR(TRIM(INDEX($A229:$Y229,MATCH(Lists!$L$7,$A$1:$Y$1,0))&amp;""),""),4)),VALUE(MID(IFERROR(TRIM(INDEX($A229:$Y229,MATCH(Lists!$L$7,$A$1:$Y$1,0))&amp;""),""),6,2)),VALUE(MID(IFERROR(TRIM(INDEX($A229:$Y229,MATCH(Lists!$L$7,$A$1:$Y$1,0))&amp;""),""),9,2)))),"")</f>
        <v/>
      </c>
      <c r="AL229" s="23">
        <f>IF(OR(AK229="",Lists!$O$2=""),"",AK229+Lists!$O$2)</f>
        <v/>
      </c>
      <c r="AM229" s="22">
        <f>IF(IFERROR(TRIM(INDEX($A229:$Y229,MATCH(Lists!$L$2,$A$1:$Y$1,0))&amp;""),"")="","",IF(AA229="","New",AA229))</f>
        <v/>
      </c>
    </row>
    <row r="230">
      <c r="Z230" s="19" t="n"/>
      <c r="AA230" s="24" t="n"/>
      <c r="AB230" s="24" t="n"/>
      <c r="AC230" s="24" t="n"/>
      <c r="AD230" s="24" t="n"/>
      <c r="AE230" s="25" t="n"/>
      <c r="AF230" s="19" t="n"/>
      <c r="AG230" s="22">
        <f>IF(IFERROR(TRIM(INDEX($A230:$Y230,MATCH(Lists!$L$2,$A$1:$Y$1,0))&amp;""),"")="","",IF(COUNTA(AB230:AD230)=0,"",COUNTIF(AB230:AD230,"Yes")))</f>
        <v/>
      </c>
      <c r="AH230" s="22">
        <f>IFERROR(TRIM(INDEX($A230:$Y230,MATCH(Lists!$L$3,$A$1:$Y$1,0))&amp;""),"")</f>
        <v/>
      </c>
      <c r="AI230" s="22">
        <f>IFERROR(TRIM(INDEX($A230:$Y230,MATCH(Lists!$L$4,$A$1:$Y$1,0))&amp;""),"")</f>
        <v/>
      </c>
      <c r="AJ230" s="22">
        <f>IF(IFERROR(TRIM(INDEX($A230:$Y230,MATCH(Lists!$L$2,$A$1:$Y$1,0))&amp;""),"")="","",IF(IFERROR(TRIM(INDEX($A230:$Y230,MATCH(Lists!$L$5,$A$1:$Y$1,0))&amp;""),"")&lt;&gt;"",IFERROR(TRIM(INDEX($A230:$Y230,MATCH(Lists!$L$5,$A$1:$Y$1,0))&amp;""),""),IF(IFERROR(TRIM(INDEX($A230:$Y230,MATCH(Lists!$L$6,$A$1:$Y$1,0))&amp;""),"")&lt;&gt;"",IFERROR(TRIM(INDEX($A230:$Y230,MATCH(Lists!$L$6,$A$1:$Y$1,0))&amp;""),""),"(no source)")))</f>
        <v/>
      </c>
      <c r="AK230" s="23">
        <f>IFERROR(IF(ISNUMBER(INDEX($A230:$Y230,MATCH(Lists!$L$7,$A$1:$Y$1,0))),INT(INDEX($A230:$Y230,MATCH(Lists!$L$7,$A$1:$Y$1,0))),DATE(VALUE(LEFT(IFERROR(TRIM(INDEX($A230:$Y230,MATCH(Lists!$L$7,$A$1:$Y$1,0))&amp;""),""),4)),VALUE(MID(IFERROR(TRIM(INDEX($A230:$Y230,MATCH(Lists!$L$7,$A$1:$Y$1,0))&amp;""),""),6,2)),VALUE(MID(IFERROR(TRIM(INDEX($A230:$Y230,MATCH(Lists!$L$7,$A$1:$Y$1,0))&amp;""),""),9,2)))),"")</f>
        <v/>
      </c>
      <c r="AL230" s="23">
        <f>IF(OR(AK230="",Lists!$O$2=""),"",AK230+Lists!$O$2)</f>
        <v/>
      </c>
      <c r="AM230" s="22">
        <f>IF(IFERROR(TRIM(INDEX($A230:$Y230,MATCH(Lists!$L$2,$A$1:$Y$1,0))&amp;""),"")="","",IF(AA230="","New",AA230))</f>
        <v/>
      </c>
    </row>
    <row r="231">
      <c r="Z231" s="19" t="n"/>
      <c r="AA231" s="24" t="n"/>
      <c r="AB231" s="24" t="n"/>
      <c r="AC231" s="24" t="n"/>
      <c r="AD231" s="24" t="n"/>
      <c r="AE231" s="25" t="n"/>
      <c r="AF231" s="19" t="n"/>
      <c r="AG231" s="22">
        <f>IF(IFERROR(TRIM(INDEX($A231:$Y231,MATCH(Lists!$L$2,$A$1:$Y$1,0))&amp;""),"")="","",IF(COUNTA(AB231:AD231)=0,"",COUNTIF(AB231:AD231,"Yes")))</f>
        <v/>
      </c>
      <c r="AH231" s="22">
        <f>IFERROR(TRIM(INDEX($A231:$Y231,MATCH(Lists!$L$3,$A$1:$Y$1,0))&amp;""),"")</f>
        <v/>
      </c>
      <c r="AI231" s="22">
        <f>IFERROR(TRIM(INDEX($A231:$Y231,MATCH(Lists!$L$4,$A$1:$Y$1,0))&amp;""),"")</f>
        <v/>
      </c>
      <c r="AJ231" s="22">
        <f>IF(IFERROR(TRIM(INDEX($A231:$Y231,MATCH(Lists!$L$2,$A$1:$Y$1,0))&amp;""),"")="","",IF(IFERROR(TRIM(INDEX($A231:$Y231,MATCH(Lists!$L$5,$A$1:$Y$1,0))&amp;""),"")&lt;&gt;"",IFERROR(TRIM(INDEX($A231:$Y231,MATCH(Lists!$L$5,$A$1:$Y$1,0))&amp;""),""),IF(IFERROR(TRIM(INDEX($A231:$Y231,MATCH(Lists!$L$6,$A$1:$Y$1,0))&amp;""),"")&lt;&gt;"",IFERROR(TRIM(INDEX($A231:$Y231,MATCH(Lists!$L$6,$A$1:$Y$1,0))&amp;""),""),"(no source)")))</f>
        <v/>
      </c>
      <c r="AK231" s="23">
        <f>IFERROR(IF(ISNUMBER(INDEX($A231:$Y231,MATCH(Lists!$L$7,$A$1:$Y$1,0))),INT(INDEX($A231:$Y231,MATCH(Lists!$L$7,$A$1:$Y$1,0))),DATE(VALUE(LEFT(IFERROR(TRIM(INDEX($A231:$Y231,MATCH(Lists!$L$7,$A$1:$Y$1,0))&amp;""),""),4)),VALUE(MID(IFERROR(TRIM(INDEX($A231:$Y231,MATCH(Lists!$L$7,$A$1:$Y$1,0))&amp;""),""),6,2)),VALUE(MID(IFERROR(TRIM(INDEX($A231:$Y231,MATCH(Lists!$L$7,$A$1:$Y$1,0))&amp;""),""),9,2)))),"")</f>
        <v/>
      </c>
      <c r="AL231" s="23">
        <f>IF(OR(AK231="",Lists!$O$2=""),"",AK231+Lists!$O$2)</f>
        <v/>
      </c>
      <c r="AM231" s="22">
        <f>IF(IFERROR(TRIM(INDEX($A231:$Y231,MATCH(Lists!$L$2,$A$1:$Y$1,0))&amp;""),"")="","",IF(AA231="","New",AA231))</f>
        <v/>
      </c>
    </row>
    <row r="232">
      <c r="Z232" s="19" t="n"/>
      <c r="AA232" s="24" t="n"/>
      <c r="AB232" s="24" t="n"/>
      <c r="AC232" s="24" t="n"/>
      <c r="AD232" s="24" t="n"/>
      <c r="AE232" s="25" t="n"/>
      <c r="AF232" s="19" t="n"/>
      <c r="AG232" s="22">
        <f>IF(IFERROR(TRIM(INDEX($A232:$Y232,MATCH(Lists!$L$2,$A$1:$Y$1,0))&amp;""),"")="","",IF(COUNTA(AB232:AD232)=0,"",COUNTIF(AB232:AD232,"Yes")))</f>
        <v/>
      </c>
      <c r="AH232" s="22">
        <f>IFERROR(TRIM(INDEX($A232:$Y232,MATCH(Lists!$L$3,$A$1:$Y$1,0))&amp;""),"")</f>
        <v/>
      </c>
      <c r="AI232" s="22">
        <f>IFERROR(TRIM(INDEX($A232:$Y232,MATCH(Lists!$L$4,$A$1:$Y$1,0))&amp;""),"")</f>
        <v/>
      </c>
      <c r="AJ232" s="22">
        <f>IF(IFERROR(TRIM(INDEX($A232:$Y232,MATCH(Lists!$L$2,$A$1:$Y$1,0))&amp;""),"")="","",IF(IFERROR(TRIM(INDEX($A232:$Y232,MATCH(Lists!$L$5,$A$1:$Y$1,0))&amp;""),"")&lt;&gt;"",IFERROR(TRIM(INDEX($A232:$Y232,MATCH(Lists!$L$5,$A$1:$Y$1,0))&amp;""),""),IF(IFERROR(TRIM(INDEX($A232:$Y232,MATCH(Lists!$L$6,$A$1:$Y$1,0))&amp;""),"")&lt;&gt;"",IFERROR(TRIM(INDEX($A232:$Y232,MATCH(Lists!$L$6,$A$1:$Y$1,0))&amp;""),""),"(no source)")))</f>
        <v/>
      </c>
      <c r="AK232" s="23">
        <f>IFERROR(IF(ISNUMBER(INDEX($A232:$Y232,MATCH(Lists!$L$7,$A$1:$Y$1,0))),INT(INDEX($A232:$Y232,MATCH(Lists!$L$7,$A$1:$Y$1,0))),DATE(VALUE(LEFT(IFERROR(TRIM(INDEX($A232:$Y232,MATCH(Lists!$L$7,$A$1:$Y$1,0))&amp;""),""),4)),VALUE(MID(IFERROR(TRIM(INDEX($A232:$Y232,MATCH(Lists!$L$7,$A$1:$Y$1,0))&amp;""),""),6,2)),VALUE(MID(IFERROR(TRIM(INDEX($A232:$Y232,MATCH(Lists!$L$7,$A$1:$Y$1,0))&amp;""),""),9,2)))),"")</f>
        <v/>
      </c>
      <c r="AL232" s="23">
        <f>IF(OR(AK232="",Lists!$O$2=""),"",AK232+Lists!$O$2)</f>
        <v/>
      </c>
      <c r="AM232" s="22">
        <f>IF(IFERROR(TRIM(INDEX($A232:$Y232,MATCH(Lists!$L$2,$A$1:$Y$1,0))&amp;""),"")="","",IF(AA232="","New",AA232))</f>
        <v/>
      </c>
    </row>
    <row r="233">
      <c r="Z233" s="19" t="n"/>
      <c r="AA233" s="24" t="n"/>
      <c r="AB233" s="24" t="n"/>
      <c r="AC233" s="24" t="n"/>
      <c r="AD233" s="24" t="n"/>
      <c r="AE233" s="25" t="n"/>
      <c r="AF233" s="19" t="n"/>
      <c r="AG233" s="22">
        <f>IF(IFERROR(TRIM(INDEX($A233:$Y233,MATCH(Lists!$L$2,$A$1:$Y$1,0))&amp;""),"")="","",IF(COUNTA(AB233:AD233)=0,"",COUNTIF(AB233:AD233,"Yes")))</f>
        <v/>
      </c>
      <c r="AH233" s="22">
        <f>IFERROR(TRIM(INDEX($A233:$Y233,MATCH(Lists!$L$3,$A$1:$Y$1,0))&amp;""),"")</f>
        <v/>
      </c>
      <c r="AI233" s="22">
        <f>IFERROR(TRIM(INDEX($A233:$Y233,MATCH(Lists!$L$4,$A$1:$Y$1,0))&amp;""),"")</f>
        <v/>
      </c>
      <c r="AJ233" s="22">
        <f>IF(IFERROR(TRIM(INDEX($A233:$Y233,MATCH(Lists!$L$2,$A$1:$Y$1,0))&amp;""),"")="","",IF(IFERROR(TRIM(INDEX($A233:$Y233,MATCH(Lists!$L$5,$A$1:$Y$1,0))&amp;""),"")&lt;&gt;"",IFERROR(TRIM(INDEX($A233:$Y233,MATCH(Lists!$L$5,$A$1:$Y$1,0))&amp;""),""),IF(IFERROR(TRIM(INDEX($A233:$Y233,MATCH(Lists!$L$6,$A$1:$Y$1,0))&amp;""),"")&lt;&gt;"",IFERROR(TRIM(INDEX($A233:$Y233,MATCH(Lists!$L$6,$A$1:$Y$1,0))&amp;""),""),"(no source)")))</f>
        <v/>
      </c>
      <c r="AK233" s="23">
        <f>IFERROR(IF(ISNUMBER(INDEX($A233:$Y233,MATCH(Lists!$L$7,$A$1:$Y$1,0))),INT(INDEX($A233:$Y233,MATCH(Lists!$L$7,$A$1:$Y$1,0))),DATE(VALUE(LEFT(IFERROR(TRIM(INDEX($A233:$Y233,MATCH(Lists!$L$7,$A$1:$Y$1,0))&amp;""),""),4)),VALUE(MID(IFERROR(TRIM(INDEX($A233:$Y233,MATCH(Lists!$L$7,$A$1:$Y$1,0))&amp;""),""),6,2)),VALUE(MID(IFERROR(TRIM(INDEX($A233:$Y233,MATCH(Lists!$L$7,$A$1:$Y$1,0))&amp;""),""),9,2)))),"")</f>
        <v/>
      </c>
      <c r="AL233" s="23">
        <f>IF(OR(AK233="",Lists!$O$2=""),"",AK233+Lists!$O$2)</f>
        <v/>
      </c>
      <c r="AM233" s="22">
        <f>IF(IFERROR(TRIM(INDEX($A233:$Y233,MATCH(Lists!$L$2,$A$1:$Y$1,0))&amp;""),"")="","",IF(AA233="","New",AA233))</f>
        <v/>
      </c>
    </row>
    <row r="234">
      <c r="Z234" s="19" t="n"/>
      <c r="AA234" s="24" t="n"/>
      <c r="AB234" s="24" t="n"/>
      <c r="AC234" s="24" t="n"/>
      <c r="AD234" s="24" t="n"/>
      <c r="AE234" s="25" t="n"/>
      <c r="AF234" s="19" t="n"/>
      <c r="AG234" s="22">
        <f>IF(IFERROR(TRIM(INDEX($A234:$Y234,MATCH(Lists!$L$2,$A$1:$Y$1,0))&amp;""),"")="","",IF(COUNTA(AB234:AD234)=0,"",COUNTIF(AB234:AD234,"Yes")))</f>
        <v/>
      </c>
      <c r="AH234" s="22">
        <f>IFERROR(TRIM(INDEX($A234:$Y234,MATCH(Lists!$L$3,$A$1:$Y$1,0))&amp;""),"")</f>
        <v/>
      </c>
      <c r="AI234" s="22">
        <f>IFERROR(TRIM(INDEX($A234:$Y234,MATCH(Lists!$L$4,$A$1:$Y$1,0))&amp;""),"")</f>
        <v/>
      </c>
      <c r="AJ234" s="22">
        <f>IF(IFERROR(TRIM(INDEX($A234:$Y234,MATCH(Lists!$L$2,$A$1:$Y$1,0))&amp;""),"")="","",IF(IFERROR(TRIM(INDEX($A234:$Y234,MATCH(Lists!$L$5,$A$1:$Y$1,0))&amp;""),"")&lt;&gt;"",IFERROR(TRIM(INDEX($A234:$Y234,MATCH(Lists!$L$5,$A$1:$Y$1,0))&amp;""),""),IF(IFERROR(TRIM(INDEX($A234:$Y234,MATCH(Lists!$L$6,$A$1:$Y$1,0))&amp;""),"")&lt;&gt;"",IFERROR(TRIM(INDEX($A234:$Y234,MATCH(Lists!$L$6,$A$1:$Y$1,0))&amp;""),""),"(no source)")))</f>
        <v/>
      </c>
      <c r="AK234" s="23">
        <f>IFERROR(IF(ISNUMBER(INDEX($A234:$Y234,MATCH(Lists!$L$7,$A$1:$Y$1,0))),INT(INDEX($A234:$Y234,MATCH(Lists!$L$7,$A$1:$Y$1,0))),DATE(VALUE(LEFT(IFERROR(TRIM(INDEX($A234:$Y234,MATCH(Lists!$L$7,$A$1:$Y$1,0))&amp;""),""),4)),VALUE(MID(IFERROR(TRIM(INDEX($A234:$Y234,MATCH(Lists!$L$7,$A$1:$Y$1,0))&amp;""),""),6,2)),VALUE(MID(IFERROR(TRIM(INDEX($A234:$Y234,MATCH(Lists!$L$7,$A$1:$Y$1,0))&amp;""),""),9,2)))),"")</f>
        <v/>
      </c>
      <c r="AL234" s="23">
        <f>IF(OR(AK234="",Lists!$O$2=""),"",AK234+Lists!$O$2)</f>
        <v/>
      </c>
      <c r="AM234" s="22">
        <f>IF(IFERROR(TRIM(INDEX($A234:$Y234,MATCH(Lists!$L$2,$A$1:$Y$1,0))&amp;""),"")="","",IF(AA234="","New",AA234))</f>
        <v/>
      </c>
    </row>
    <row r="235">
      <c r="Z235" s="19" t="n"/>
      <c r="AA235" s="24" t="n"/>
      <c r="AB235" s="24" t="n"/>
      <c r="AC235" s="24" t="n"/>
      <c r="AD235" s="24" t="n"/>
      <c r="AE235" s="25" t="n"/>
      <c r="AF235" s="19" t="n"/>
      <c r="AG235" s="22">
        <f>IF(IFERROR(TRIM(INDEX($A235:$Y235,MATCH(Lists!$L$2,$A$1:$Y$1,0))&amp;""),"")="","",IF(COUNTA(AB235:AD235)=0,"",COUNTIF(AB235:AD235,"Yes")))</f>
        <v/>
      </c>
      <c r="AH235" s="22">
        <f>IFERROR(TRIM(INDEX($A235:$Y235,MATCH(Lists!$L$3,$A$1:$Y$1,0))&amp;""),"")</f>
        <v/>
      </c>
      <c r="AI235" s="22">
        <f>IFERROR(TRIM(INDEX($A235:$Y235,MATCH(Lists!$L$4,$A$1:$Y$1,0))&amp;""),"")</f>
        <v/>
      </c>
      <c r="AJ235" s="22">
        <f>IF(IFERROR(TRIM(INDEX($A235:$Y235,MATCH(Lists!$L$2,$A$1:$Y$1,0))&amp;""),"")="","",IF(IFERROR(TRIM(INDEX($A235:$Y235,MATCH(Lists!$L$5,$A$1:$Y$1,0))&amp;""),"")&lt;&gt;"",IFERROR(TRIM(INDEX($A235:$Y235,MATCH(Lists!$L$5,$A$1:$Y$1,0))&amp;""),""),IF(IFERROR(TRIM(INDEX($A235:$Y235,MATCH(Lists!$L$6,$A$1:$Y$1,0))&amp;""),"")&lt;&gt;"",IFERROR(TRIM(INDEX($A235:$Y235,MATCH(Lists!$L$6,$A$1:$Y$1,0))&amp;""),""),"(no source)")))</f>
        <v/>
      </c>
      <c r="AK235" s="23">
        <f>IFERROR(IF(ISNUMBER(INDEX($A235:$Y235,MATCH(Lists!$L$7,$A$1:$Y$1,0))),INT(INDEX($A235:$Y235,MATCH(Lists!$L$7,$A$1:$Y$1,0))),DATE(VALUE(LEFT(IFERROR(TRIM(INDEX($A235:$Y235,MATCH(Lists!$L$7,$A$1:$Y$1,0))&amp;""),""),4)),VALUE(MID(IFERROR(TRIM(INDEX($A235:$Y235,MATCH(Lists!$L$7,$A$1:$Y$1,0))&amp;""),""),6,2)),VALUE(MID(IFERROR(TRIM(INDEX($A235:$Y235,MATCH(Lists!$L$7,$A$1:$Y$1,0))&amp;""),""),9,2)))),"")</f>
        <v/>
      </c>
      <c r="AL235" s="23">
        <f>IF(OR(AK235="",Lists!$O$2=""),"",AK235+Lists!$O$2)</f>
        <v/>
      </c>
      <c r="AM235" s="22">
        <f>IF(IFERROR(TRIM(INDEX($A235:$Y235,MATCH(Lists!$L$2,$A$1:$Y$1,0))&amp;""),"")="","",IF(AA235="","New",AA235))</f>
        <v/>
      </c>
    </row>
    <row r="236">
      <c r="Z236" s="19" t="n"/>
      <c r="AA236" s="24" t="n"/>
      <c r="AB236" s="24" t="n"/>
      <c r="AC236" s="24" t="n"/>
      <c r="AD236" s="24" t="n"/>
      <c r="AE236" s="25" t="n"/>
      <c r="AF236" s="19" t="n"/>
      <c r="AG236" s="22">
        <f>IF(IFERROR(TRIM(INDEX($A236:$Y236,MATCH(Lists!$L$2,$A$1:$Y$1,0))&amp;""),"")="","",IF(COUNTA(AB236:AD236)=0,"",COUNTIF(AB236:AD236,"Yes")))</f>
        <v/>
      </c>
      <c r="AH236" s="22">
        <f>IFERROR(TRIM(INDEX($A236:$Y236,MATCH(Lists!$L$3,$A$1:$Y$1,0))&amp;""),"")</f>
        <v/>
      </c>
      <c r="AI236" s="22">
        <f>IFERROR(TRIM(INDEX($A236:$Y236,MATCH(Lists!$L$4,$A$1:$Y$1,0))&amp;""),"")</f>
        <v/>
      </c>
      <c r="AJ236" s="22">
        <f>IF(IFERROR(TRIM(INDEX($A236:$Y236,MATCH(Lists!$L$2,$A$1:$Y$1,0))&amp;""),"")="","",IF(IFERROR(TRIM(INDEX($A236:$Y236,MATCH(Lists!$L$5,$A$1:$Y$1,0))&amp;""),"")&lt;&gt;"",IFERROR(TRIM(INDEX($A236:$Y236,MATCH(Lists!$L$5,$A$1:$Y$1,0))&amp;""),""),IF(IFERROR(TRIM(INDEX($A236:$Y236,MATCH(Lists!$L$6,$A$1:$Y$1,0))&amp;""),"")&lt;&gt;"",IFERROR(TRIM(INDEX($A236:$Y236,MATCH(Lists!$L$6,$A$1:$Y$1,0))&amp;""),""),"(no source)")))</f>
        <v/>
      </c>
      <c r="AK236" s="23">
        <f>IFERROR(IF(ISNUMBER(INDEX($A236:$Y236,MATCH(Lists!$L$7,$A$1:$Y$1,0))),INT(INDEX($A236:$Y236,MATCH(Lists!$L$7,$A$1:$Y$1,0))),DATE(VALUE(LEFT(IFERROR(TRIM(INDEX($A236:$Y236,MATCH(Lists!$L$7,$A$1:$Y$1,0))&amp;""),""),4)),VALUE(MID(IFERROR(TRIM(INDEX($A236:$Y236,MATCH(Lists!$L$7,$A$1:$Y$1,0))&amp;""),""),6,2)),VALUE(MID(IFERROR(TRIM(INDEX($A236:$Y236,MATCH(Lists!$L$7,$A$1:$Y$1,0))&amp;""),""),9,2)))),"")</f>
        <v/>
      </c>
      <c r="AL236" s="23">
        <f>IF(OR(AK236="",Lists!$O$2=""),"",AK236+Lists!$O$2)</f>
        <v/>
      </c>
      <c r="AM236" s="22">
        <f>IF(IFERROR(TRIM(INDEX($A236:$Y236,MATCH(Lists!$L$2,$A$1:$Y$1,0))&amp;""),"")="","",IF(AA236="","New",AA236))</f>
        <v/>
      </c>
    </row>
    <row r="237">
      <c r="Z237" s="19" t="n"/>
      <c r="AA237" s="24" t="n"/>
      <c r="AB237" s="24" t="n"/>
      <c r="AC237" s="24" t="n"/>
      <c r="AD237" s="24" t="n"/>
      <c r="AE237" s="25" t="n"/>
      <c r="AF237" s="19" t="n"/>
      <c r="AG237" s="22">
        <f>IF(IFERROR(TRIM(INDEX($A237:$Y237,MATCH(Lists!$L$2,$A$1:$Y$1,0))&amp;""),"")="","",IF(COUNTA(AB237:AD237)=0,"",COUNTIF(AB237:AD237,"Yes")))</f>
        <v/>
      </c>
      <c r="AH237" s="22">
        <f>IFERROR(TRIM(INDEX($A237:$Y237,MATCH(Lists!$L$3,$A$1:$Y$1,0))&amp;""),"")</f>
        <v/>
      </c>
      <c r="AI237" s="22">
        <f>IFERROR(TRIM(INDEX($A237:$Y237,MATCH(Lists!$L$4,$A$1:$Y$1,0))&amp;""),"")</f>
        <v/>
      </c>
      <c r="AJ237" s="22">
        <f>IF(IFERROR(TRIM(INDEX($A237:$Y237,MATCH(Lists!$L$2,$A$1:$Y$1,0))&amp;""),"")="","",IF(IFERROR(TRIM(INDEX($A237:$Y237,MATCH(Lists!$L$5,$A$1:$Y$1,0))&amp;""),"")&lt;&gt;"",IFERROR(TRIM(INDEX($A237:$Y237,MATCH(Lists!$L$5,$A$1:$Y$1,0))&amp;""),""),IF(IFERROR(TRIM(INDEX($A237:$Y237,MATCH(Lists!$L$6,$A$1:$Y$1,0))&amp;""),"")&lt;&gt;"",IFERROR(TRIM(INDEX($A237:$Y237,MATCH(Lists!$L$6,$A$1:$Y$1,0))&amp;""),""),"(no source)")))</f>
        <v/>
      </c>
      <c r="AK237" s="23">
        <f>IFERROR(IF(ISNUMBER(INDEX($A237:$Y237,MATCH(Lists!$L$7,$A$1:$Y$1,0))),INT(INDEX($A237:$Y237,MATCH(Lists!$L$7,$A$1:$Y$1,0))),DATE(VALUE(LEFT(IFERROR(TRIM(INDEX($A237:$Y237,MATCH(Lists!$L$7,$A$1:$Y$1,0))&amp;""),""),4)),VALUE(MID(IFERROR(TRIM(INDEX($A237:$Y237,MATCH(Lists!$L$7,$A$1:$Y$1,0))&amp;""),""),6,2)),VALUE(MID(IFERROR(TRIM(INDEX($A237:$Y237,MATCH(Lists!$L$7,$A$1:$Y$1,0))&amp;""),""),9,2)))),"")</f>
        <v/>
      </c>
      <c r="AL237" s="23">
        <f>IF(OR(AK237="",Lists!$O$2=""),"",AK237+Lists!$O$2)</f>
        <v/>
      </c>
      <c r="AM237" s="22">
        <f>IF(IFERROR(TRIM(INDEX($A237:$Y237,MATCH(Lists!$L$2,$A$1:$Y$1,0))&amp;""),"")="","",IF(AA237="","New",AA237))</f>
        <v/>
      </c>
    </row>
    <row r="238">
      <c r="Z238" s="19" t="n"/>
      <c r="AA238" s="24" t="n"/>
      <c r="AB238" s="24" t="n"/>
      <c r="AC238" s="24" t="n"/>
      <c r="AD238" s="24" t="n"/>
      <c r="AE238" s="25" t="n"/>
      <c r="AF238" s="19" t="n"/>
      <c r="AG238" s="22">
        <f>IF(IFERROR(TRIM(INDEX($A238:$Y238,MATCH(Lists!$L$2,$A$1:$Y$1,0))&amp;""),"")="","",IF(COUNTA(AB238:AD238)=0,"",COUNTIF(AB238:AD238,"Yes")))</f>
        <v/>
      </c>
      <c r="AH238" s="22">
        <f>IFERROR(TRIM(INDEX($A238:$Y238,MATCH(Lists!$L$3,$A$1:$Y$1,0))&amp;""),"")</f>
        <v/>
      </c>
      <c r="AI238" s="22">
        <f>IFERROR(TRIM(INDEX($A238:$Y238,MATCH(Lists!$L$4,$A$1:$Y$1,0))&amp;""),"")</f>
        <v/>
      </c>
      <c r="AJ238" s="22">
        <f>IF(IFERROR(TRIM(INDEX($A238:$Y238,MATCH(Lists!$L$2,$A$1:$Y$1,0))&amp;""),"")="","",IF(IFERROR(TRIM(INDEX($A238:$Y238,MATCH(Lists!$L$5,$A$1:$Y$1,0))&amp;""),"")&lt;&gt;"",IFERROR(TRIM(INDEX($A238:$Y238,MATCH(Lists!$L$5,$A$1:$Y$1,0))&amp;""),""),IF(IFERROR(TRIM(INDEX($A238:$Y238,MATCH(Lists!$L$6,$A$1:$Y$1,0))&amp;""),"")&lt;&gt;"",IFERROR(TRIM(INDEX($A238:$Y238,MATCH(Lists!$L$6,$A$1:$Y$1,0))&amp;""),""),"(no source)")))</f>
        <v/>
      </c>
      <c r="AK238" s="23">
        <f>IFERROR(IF(ISNUMBER(INDEX($A238:$Y238,MATCH(Lists!$L$7,$A$1:$Y$1,0))),INT(INDEX($A238:$Y238,MATCH(Lists!$L$7,$A$1:$Y$1,0))),DATE(VALUE(LEFT(IFERROR(TRIM(INDEX($A238:$Y238,MATCH(Lists!$L$7,$A$1:$Y$1,0))&amp;""),""),4)),VALUE(MID(IFERROR(TRIM(INDEX($A238:$Y238,MATCH(Lists!$L$7,$A$1:$Y$1,0))&amp;""),""),6,2)),VALUE(MID(IFERROR(TRIM(INDEX($A238:$Y238,MATCH(Lists!$L$7,$A$1:$Y$1,0))&amp;""),""),9,2)))),"")</f>
        <v/>
      </c>
      <c r="AL238" s="23">
        <f>IF(OR(AK238="",Lists!$O$2=""),"",AK238+Lists!$O$2)</f>
        <v/>
      </c>
      <c r="AM238" s="22">
        <f>IF(IFERROR(TRIM(INDEX($A238:$Y238,MATCH(Lists!$L$2,$A$1:$Y$1,0))&amp;""),"")="","",IF(AA238="","New",AA238))</f>
        <v/>
      </c>
    </row>
    <row r="239">
      <c r="Z239" s="19" t="n"/>
      <c r="AA239" s="24" t="n"/>
      <c r="AB239" s="24" t="n"/>
      <c r="AC239" s="24" t="n"/>
      <c r="AD239" s="24" t="n"/>
      <c r="AE239" s="25" t="n"/>
      <c r="AF239" s="19" t="n"/>
      <c r="AG239" s="22">
        <f>IF(IFERROR(TRIM(INDEX($A239:$Y239,MATCH(Lists!$L$2,$A$1:$Y$1,0))&amp;""),"")="","",IF(COUNTA(AB239:AD239)=0,"",COUNTIF(AB239:AD239,"Yes")))</f>
        <v/>
      </c>
      <c r="AH239" s="22">
        <f>IFERROR(TRIM(INDEX($A239:$Y239,MATCH(Lists!$L$3,$A$1:$Y$1,0))&amp;""),"")</f>
        <v/>
      </c>
      <c r="AI239" s="22">
        <f>IFERROR(TRIM(INDEX($A239:$Y239,MATCH(Lists!$L$4,$A$1:$Y$1,0))&amp;""),"")</f>
        <v/>
      </c>
      <c r="AJ239" s="22">
        <f>IF(IFERROR(TRIM(INDEX($A239:$Y239,MATCH(Lists!$L$2,$A$1:$Y$1,0))&amp;""),"")="","",IF(IFERROR(TRIM(INDEX($A239:$Y239,MATCH(Lists!$L$5,$A$1:$Y$1,0))&amp;""),"")&lt;&gt;"",IFERROR(TRIM(INDEX($A239:$Y239,MATCH(Lists!$L$5,$A$1:$Y$1,0))&amp;""),""),IF(IFERROR(TRIM(INDEX($A239:$Y239,MATCH(Lists!$L$6,$A$1:$Y$1,0))&amp;""),"")&lt;&gt;"",IFERROR(TRIM(INDEX($A239:$Y239,MATCH(Lists!$L$6,$A$1:$Y$1,0))&amp;""),""),"(no source)")))</f>
        <v/>
      </c>
      <c r="AK239" s="23">
        <f>IFERROR(IF(ISNUMBER(INDEX($A239:$Y239,MATCH(Lists!$L$7,$A$1:$Y$1,0))),INT(INDEX($A239:$Y239,MATCH(Lists!$L$7,$A$1:$Y$1,0))),DATE(VALUE(LEFT(IFERROR(TRIM(INDEX($A239:$Y239,MATCH(Lists!$L$7,$A$1:$Y$1,0))&amp;""),""),4)),VALUE(MID(IFERROR(TRIM(INDEX($A239:$Y239,MATCH(Lists!$L$7,$A$1:$Y$1,0))&amp;""),""),6,2)),VALUE(MID(IFERROR(TRIM(INDEX($A239:$Y239,MATCH(Lists!$L$7,$A$1:$Y$1,0))&amp;""),""),9,2)))),"")</f>
        <v/>
      </c>
      <c r="AL239" s="23">
        <f>IF(OR(AK239="",Lists!$O$2=""),"",AK239+Lists!$O$2)</f>
        <v/>
      </c>
      <c r="AM239" s="22">
        <f>IF(IFERROR(TRIM(INDEX($A239:$Y239,MATCH(Lists!$L$2,$A$1:$Y$1,0))&amp;""),"")="","",IF(AA239="","New",AA239))</f>
        <v/>
      </c>
    </row>
    <row r="240">
      <c r="Z240" s="19" t="n"/>
      <c r="AA240" s="24" t="n"/>
      <c r="AB240" s="24" t="n"/>
      <c r="AC240" s="24" t="n"/>
      <c r="AD240" s="24" t="n"/>
      <c r="AE240" s="25" t="n"/>
      <c r="AF240" s="19" t="n"/>
      <c r="AG240" s="22">
        <f>IF(IFERROR(TRIM(INDEX($A240:$Y240,MATCH(Lists!$L$2,$A$1:$Y$1,0))&amp;""),"")="","",IF(COUNTA(AB240:AD240)=0,"",COUNTIF(AB240:AD240,"Yes")))</f>
        <v/>
      </c>
      <c r="AH240" s="22">
        <f>IFERROR(TRIM(INDEX($A240:$Y240,MATCH(Lists!$L$3,$A$1:$Y$1,0))&amp;""),"")</f>
        <v/>
      </c>
      <c r="AI240" s="22">
        <f>IFERROR(TRIM(INDEX($A240:$Y240,MATCH(Lists!$L$4,$A$1:$Y$1,0))&amp;""),"")</f>
        <v/>
      </c>
      <c r="AJ240" s="22">
        <f>IF(IFERROR(TRIM(INDEX($A240:$Y240,MATCH(Lists!$L$2,$A$1:$Y$1,0))&amp;""),"")="","",IF(IFERROR(TRIM(INDEX($A240:$Y240,MATCH(Lists!$L$5,$A$1:$Y$1,0))&amp;""),"")&lt;&gt;"",IFERROR(TRIM(INDEX($A240:$Y240,MATCH(Lists!$L$5,$A$1:$Y$1,0))&amp;""),""),IF(IFERROR(TRIM(INDEX($A240:$Y240,MATCH(Lists!$L$6,$A$1:$Y$1,0))&amp;""),"")&lt;&gt;"",IFERROR(TRIM(INDEX($A240:$Y240,MATCH(Lists!$L$6,$A$1:$Y$1,0))&amp;""),""),"(no source)")))</f>
        <v/>
      </c>
      <c r="AK240" s="23">
        <f>IFERROR(IF(ISNUMBER(INDEX($A240:$Y240,MATCH(Lists!$L$7,$A$1:$Y$1,0))),INT(INDEX($A240:$Y240,MATCH(Lists!$L$7,$A$1:$Y$1,0))),DATE(VALUE(LEFT(IFERROR(TRIM(INDEX($A240:$Y240,MATCH(Lists!$L$7,$A$1:$Y$1,0))&amp;""),""),4)),VALUE(MID(IFERROR(TRIM(INDEX($A240:$Y240,MATCH(Lists!$L$7,$A$1:$Y$1,0))&amp;""),""),6,2)),VALUE(MID(IFERROR(TRIM(INDEX($A240:$Y240,MATCH(Lists!$L$7,$A$1:$Y$1,0))&amp;""),""),9,2)))),"")</f>
        <v/>
      </c>
      <c r="AL240" s="23">
        <f>IF(OR(AK240="",Lists!$O$2=""),"",AK240+Lists!$O$2)</f>
        <v/>
      </c>
      <c r="AM240" s="22">
        <f>IF(IFERROR(TRIM(INDEX($A240:$Y240,MATCH(Lists!$L$2,$A$1:$Y$1,0))&amp;""),"")="","",IF(AA240="","New",AA240))</f>
        <v/>
      </c>
    </row>
    <row r="241">
      <c r="Z241" s="19" t="n"/>
      <c r="AA241" s="24" t="n"/>
      <c r="AB241" s="24" t="n"/>
      <c r="AC241" s="24" t="n"/>
      <c r="AD241" s="24" t="n"/>
      <c r="AE241" s="25" t="n"/>
      <c r="AF241" s="19" t="n"/>
      <c r="AG241" s="22">
        <f>IF(IFERROR(TRIM(INDEX($A241:$Y241,MATCH(Lists!$L$2,$A$1:$Y$1,0))&amp;""),"")="","",IF(COUNTA(AB241:AD241)=0,"",COUNTIF(AB241:AD241,"Yes")))</f>
        <v/>
      </c>
      <c r="AH241" s="22">
        <f>IFERROR(TRIM(INDEX($A241:$Y241,MATCH(Lists!$L$3,$A$1:$Y$1,0))&amp;""),"")</f>
        <v/>
      </c>
      <c r="AI241" s="22">
        <f>IFERROR(TRIM(INDEX($A241:$Y241,MATCH(Lists!$L$4,$A$1:$Y$1,0))&amp;""),"")</f>
        <v/>
      </c>
      <c r="AJ241" s="22">
        <f>IF(IFERROR(TRIM(INDEX($A241:$Y241,MATCH(Lists!$L$2,$A$1:$Y$1,0))&amp;""),"")="","",IF(IFERROR(TRIM(INDEX($A241:$Y241,MATCH(Lists!$L$5,$A$1:$Y$1,0))&amp;""),"")&lt;&gt;"",IFERROR(TRIM(INDEX($A241:$Y241,MATCH(Lists!$L$5,$A$1:$Y$1,0))&amp;""),""),IF(IFERROR(TRIM(INDEX($A241:$Y241,MATCH(Lists!$L$6,$A$1:$Y$1,0))&amp;""),"")&lt;&gt;"",IFERROR(TRIM(INDEX($A241:$Y241,MATCH(Lists!$L$6,$A$1:$Y$1,0))&amp;""),""),"(no source)")))</f>
        <v/>
      </c>
      <c r="AK241" s="23">
        <f>IFERROR(IF(ISNUMBER(INDEX($A241:$Y241,MATCH(Lists!$L$7,$A$1:$Y$1,0))),INT(INDEX($A241:$Y241,MATCH(Lists!$L$7,$A$1:$Y$1,0))),DATE(VALUE(LEFT(IFERROR(TRIM(INDEX($A241:$Y241,MATCH(Lists!$L$7,$A$1:$Y$1,0))&amp;""),""),4)),VALUE(MID(IFERROR(TRIM(INDEX($A241:$Y241,MATCH(Lists!$L$7,$A$1:$Y$1,0))&amp;""),""),6,2)),VALUE(MID(IFERROR(TRIM(INDEX($A241:$Y241,MATCH(Lists!$L$7,$A$1:$Y$1,0))&amp;""),""),9,2)))),"")</f>
        <v/>
      </c>
      <c r="AL241" s="23">
        <f>IF(OR(AK241="",Lists!$O$2=""),"",AK241+Lists!$O$2)</f>
        <v/>
      </c>
      <c r="AM241" s="22">
        <f>IF(IFERROR(TRIM(INDEX($A241:$Y241,MATCH(Lists!$L$2,$A$1:$Y$1,0))&amp;""),"")="","",IF(AA241="","New",AA241))</f>
        <v/>
      </c>
    </row>
    <row r="242">
      <c r="Z242" s="19" t="n"/>
      <c r="AA242" s="24" t="n"/>
      <c r="AB242" s="24" t="n"/>
      <c r="AC242" s="24" t="n"/>
      <c r="AD242" s="24" t="n"/>
      <c r="AE242" s="25" t="n"/>
      <c r="AF242" s="19" t="n"/>
      <c r="AG242" s="22">
        <f>IF(IFERROR(TRIM(INDEX($A242:$Y242,MATCH(Lists!$L$2,$A$1:$Y$1,0))&amp;""),"")="","",IF(COUNTA(AB242:AD242)=0,"",COUNTIF(AB242:AD242,"Yes")))</f>
        <v/>
      </c>
      <c r="AH242" s="22">
        <f>IFERROR(TRIM(INDEX($A242:$Y242,MATCH(Lists!$L$3,$A$1:$Y$1,0))&amp;""),"")</f>
        <v/>
      </c>
      <c r="AI242" s="22">
        <f>IFERROR(TRIM(INDEX($A242:$Y242,MATCH(Lists!$L$4,$A$1:$Y$1,0))&amp;""),"")</f>
        <v/>
      </c>
      <c r="AJ242" s="22">
        <f>IF(IFERROR(TRIM(INDEX($A242:$Y242,MATCH(Lists!$L$2,$A$1:$Y$1,0))&amp;""),"")="","",IF(IFERROR(TRIM(INDEX($A242:$Y242,MATCH(Lists!$L$5,$A$1:$Y$1,0))&amp;""),"")&lt;&gt;"",IFERROR(TRIM(INDEX($A242:$Y242,MATCH(Lists!$L$5,$A$1:$Y$1,0))&amp;""),""),IF(IFERROR(TRIM(INDEX($A242:$Y242,MATCH(Lists!$L$6,$A$1:$Y$1,0))&amp;""),"")&lt;&gt;"",IFERROR(TRIM(INDEX($A242:$Y242,MATCH(Lists!$L$6,$A$1:$Y$1,0))&amp;""),""),"(no source)")))</f>
        <v/>
      </c>
      <c r="AK242" s="23">
        <f>IFERROR(IF(ISNUMBER(INDEX($A242:$Y242,MATCH(Lists!$L$7,$A$1:$Y$1,0))),INT(INDEX($A242:$Y242,MATCH(Lists!$L$7,$A$1:$Y$1,0))),DATE(VALUE(LEFT(IFERROR(TRIM(INDEX($A242:$Y242,MATCH(Lists!$L$7,$A$1:$Y$1,0))&amp;""),""),4)),VALUE(MID(IFERROR(TRIM(INDEX($A242:$Y242,MATCH(Lists!$L$7,$A$1:$Y$1,0))&amp;""),""),6,2)),VALUE(MID(IFERROR(TRIM(INDEX($A242:$Y242,MATCH(Lists!$L$7,$A$1:$Y$1,0))&amp;""),""),9,2)))),"")</f>
        <v/>
      </c>
      <c r="AL242" s="23">
        <f>IF(OR(AK242="",Lists!$O$2=""),"",AK242+Lists!$O$2)</f>
        <v/>
      </c>
      <c r="AM242" s="22">
        <f>IF(IFERROR(TRIM(INDEX($A242:$Y242,MATCH(Lists!$L$2,$A$1:$Y$1,0))&amp;""),"")="","",IF(AA242="","New",AA242))</f>
        <v/>
      </c>
    </row>
    <row r="243">
      <c r="Z243" s="19" t="n"/>
      <c r="AA243" s="24" t="n"/>
      <c r="AB243" s="24" t="n"/>
      <c r="AC243" s="24" t="n"/>
      <c r="AD243" s="24" t="n"/>
      <c r="AE243" s="25" t="n"/>
      <c r="AF243" s="19" t="n"/>
      <c r="AG243" s="22">
        <f>IF(IFERROR(TRIM(INDEX($A243:$Y243,MATCH(Lists!$L$2,$A$1:$Y$1,0))&amp;""),"")="","",IF(COUNTA(AB243:AD243)=0,"",COUNTIF(AB243:AD243,"Yes")))</f>
        <v/>
      </c>
      <c r="AH243" s="22">
        <f>IFERROR(TRIM(INDEX($A243:$Y243,MATCH(Lists!$L$3,$A$1:$Y$1,0))&amp;""),"")</f>
        <v/>
      </c>
      <c r="AI243" s="22">
        <f>IFERROR(TRIM(INDEX($A243:$Y243,MATCH(Lists!$L$4,$A$1:$Y$1,0))&amp;""),"")</f>
        <v/>
      </c>
      <c r="AJ243" s="22">
        <f>IF(IFERROR(TRIM(INDEX($A243:$Y243,MATCH(Lists!$L$2,$A$1:$Y$1,0))&amp;""),"")="","",IF(IFERROR(TRIM(INDEX($A243:$Y243,MATCH(Lists!$L$5,$A$1:$Y$1,0))&amp;""),"")&lt;&gt;"",IFERROR(TRIM(INDEX($A243:$Y243,MATCH(Lists!$L$5,$A$1:$Y$1,0))&amp;""),""),IF(IFERROR(TRIM(INDEX($A243:$Y243,MATCH(Lists!$L$6,$A$1:$Y$1,0))&amp;""),"")&lt;&gt;"",IFERROR(TRIM(INDEX($A243:$Y243,MATCH(Lists!$L$6,$A$1:$Y$1,0))&amp;""),""),"(no source)")))</f>
        <v/>
      </c>
      <c r="AK243" s="23">
        <f>IFERROR(IF(ISNUMBER(INDEX($A243:$Y243,MATCH(Lists!$L$7,$A$1:$Y$1,0))),INT(INDEX($A243:$Y243,MATCH(Lists!$L$7,$A$1:$Y$1,0))),DATE(VALUE(LEFT(IFERROR(TRIM(INDEX($A243:$Y243,MATCH(Lists!$L$7,$A$1:$Y$1,0))&amp;""),""),4)),VALUE(MID(IFERROR(TRIM(INDEX($A243:$Y243,MATCH(Lists!$L$7,$A$1:$Y$1,0))&amp;""),""),6,2)),VALUE(MID(IFERROR(TRIM(INDEX($A243:$Y243,MATCH(Lists!$L$7,$A$1:$Y$1,0))&amp;""),""),9,2)))),"")</f>
        <v/>
      </c>
      <c r="AL243" s="23">
        <f>IF(OR(AK243="",Lists!$O$2=""),"",AK243+Lists!$O$2)</f>
        <v/>
      </c>
      <c r="AM243" s="22">
        <f>IF(IFERROR(TRIM(INDEX($A243:$Y243,MATCH(Lists!$L$2,$A$1:$Y$1,0))&amp;""),"")="","",IF(AA243="","New",AA243))</f>
        <v/>
      </c>
    </row>
    <row r="244">
      <c r="Z244" s="19" t="n"/>
      <c r="AA244" s="24" t="n"/>
      <c r="AB244" s="24" t="n"/>
      <c r="AC244" s="24" t="n"/>
      <c r="AD244" s="24" t="n"/>
      <c r="AE244" s="25" t="n"/>
      <c r="AF244" s="19" t="n"/>
      <c r="AG244" s="22">
        <f>IF(IFERROR(TRIM(INDEX($A244:$Y244,MATCH(Lists!$L$2,$A$1:$Y$1,0))&amp;""),"")="","",IF(COUNTA(AB244:AD244)=0,"",COUNTIF(AB244:AD244,"Yes")))</f>
        <v/>
      </c>
      <c r="AH244" s="22">
        <f>IFERROR(TRIM(INDEX($A244:$Y244,MATCH(Lists!$L$3,$A$1:$Y$1,0))&amp;""),"")</f>
        <v/>
      </c>
      <c r="AI244" s="22">
        <f>IFERROR(TRIM(INDEX($A244:$Y244,MATCH(Lists!$L$4,$A$1:$Y$1,0))&amp;""),"")</f>
        <v/>
      </c>
      <c r="AJ244" s="22">
        <f>IF(IFERROR(TRIM(INDEX($A244:$Y244,MATCH(Lists!$L$2,$A$1:$Y$1,0))&amp;""),"")="","",IF(IFERROR(TRIM(INDEX($A244:$Y244,MATCH(Lists!$L$5,$A$1:$Y$1,0))&amp;""),"")&lt;&gt;"",IFERROR(TRIM(INDEX($A244:$Y244,MATCH(Lists!$L$5,$A$1:$Y$1,0))&amp;""),""),IF(IFERROR(TRIM(INDEX($A244:$Y244,MATCH(Lists!$L$6,$A$1:$Y$1,0))&amp;""),"")&lt;&gt;"",IFERROR(TRIM(INDEX($A244:$Y244,MATCH(Lists!$L$6,$A$1:$Y$1,0))&amp;""),""),"(no source)")))</f>
        <v/>
      </c>
      <c r="AK244" s="23">
        <f>IFERROR(IF(ISNUMBER(INDEX($A244:$Y244,MATCH(Lists!$L$7,$A$1:$Y$1,0))),INT(INDEX($A244:$Y244,MATCH(Lists!$L$7,$A$1:$Y$1,0))),DATE(VALUE(LEFT(IFERROR(TRIM(INDEX($A244:$Y244,MATCH(Lists!$L$7,$A$1:$Y$1,0))&amp;""),""),4)),VALUE(MID(IFERROR(TRIM(INDEX($A244:$Y244,MATCH(Lists!$L$7,$A$1:$Y$1,0))&amp;""),""),6,2)),VALUE(MID(IFERROR(TRIM(INDEX($A244:$Y244,MATCH(Lists!$L$7,$A$1:$Y$1,0))&amp;""),""),9,2)))),"")</f>
        <v/>
      </c>
      <c r="AL244" s="23">
        <f>IF(OR(AK244="",Lists!$O$2=""),"",AK244+Lists!$O$2)</f>
        <v/>
      </c>
      <c r="AM244" s="22">
        <f>IF(IFERROR(TRIM(INDEX($A244:$Y244,MATCH(Lists!$L$2,$A$1:$Y$1,0))&amp;""),"")="","",IF(AA244="","New",AA244))</f>
        <v/>
      </c>
    </row>
    <row r="245">
      <c r="Z245" s="19" t="n"/>
      <c r="AA245" s="24" t="n"/>
      <c r="AB245" s="24" t="n"/>
      <c r="AC245" s="24" t="n"/>
      <c r="AD245" s="24" t="n"/>
      <c r="AE245" s="25" t="n"/>
      <c r="AF245" s="19" t="n"/>
      <c r="AG245" s="22">
        <f>IF(IFERROR(TRIM(INDEX($A245:$Y245,MATCH(Lists!$L$2,$A$1:$Y$1,0))&amp;""),"")="","",IF(COUNTA(AB245:AD245)=0,"",COUNTIF(AB245:AD245,"Yes")))</f>
        <v/>
      </c>
      <c r="AH245" s="22">
        <f>IFERROR(TRIM(INDEX($A245:$Y245,MATCH(Lists!$L$3,$A$1:$Y$1,0))&amp;""),"")</f>
        <v/>
      </c>
      <c r="AI245" s="22">
        <f>IFERROR(TRIM(INDEX($A245:$Y245,MATCH(Lists!$L$4,$A$1:$Y$1,0))&amp;""),"")</f>
        <v/>
      </c>
      <c r="AJ245" s="22">
        <f>IF(IFERROR(TRIM(INDEX($A245:$Y245,MATCH(Lists!$L$2,$A$1:$Y$1,0))&amp;""),"")="","",IF(IFERROR(TRIM(INDEX($A245:$Y245,MATCH(Lists!$L$5,$A$1:$Y$1,0))&amp;""),"")&lt;&gt;"",IFERROR(TRIM(INDEX($A245:$Y245,MATCH(Lists!$L$5,$A$1:$Y$1,0))&amp;""),""),IF(IFERROR(TRIM(INDEX($A245:$Y245,MATCH(Lists!$L$6,$A$1:$Y$1,0))&amp;""),"")&lt;&gt;"",IFERROR(TRIM(INDEX($A245:$Y245,MATCH(Lists!$L$6,$A$1:$Y$1,0))&amp;""),""),"(no source)")))</f>
        <v/>
      </c>
      <c r="AK245" s="23">
        <f>IFERROR(IF(ISNUMBER(INDEX($A245:$Y245,MATCH(Lists!$L$7,$A$1:$Y$1,0))),INT(INDEX($A245:$Y245,MATCH(Lists!$L$7,$A$1:$Y$1,0))),DATE(VALUE(LEFT(IFERROR(TRIM(INDEX($A245:$Y245,MATCH(Lists!$L$7,$A$1:$Y$1,0))&amp;""),""),4)),VALUE(MID(IFERROR(TRIM(INDEX($A245:$Y245,MATCH(Lists!$L$7,$A$1:$Y$1,0))&amp;""),""),6,2)),VALUE(MID(IFERROR(TRIM(INDEX($A245:$Y245,MATCH(Lists!$L$7,$A$1:$Y$1,0))&amp;""),""),9,2)))),"")</f>
        <v/>
      </c>
      <c r="AL245" s="23">
        <f>IF(OR(AK245="",Lists!$O$2=""),"",AK245+Lists!$O$2)</f>
        <v/>
      </c>
      <c r="AM245" s="22">
        <f>IF(IFERROR(TRIM(INDEX($A245:$Y245,MATCH(Lists!$L$2,$A$1:$Y$1,0))&amp;""),"")="","",IF(AA245="","New",AA245))</f>
        <v/>
      </c>
    </row>
    <row r="246">
      <c r="Z246" s="19" t="n"/>
      <c r="AA246" s="24" t="n"/>
      <c r="AB246" s="24" t="n"/>
      <c r="AC246" s="24" t="n"/>
      <c r="AD246" s="24" t="n"/>
      <c r="AE246" s="25" t="n"/>
      <c r="AF246" s="19" t="n"/>
      <c r="AG246" s="22">
        <f>IF(IFERROR(TRIM(INDEX($A246:$Y246,MATCH(Lists!$L$2,$A$1:$Y$1,0))&amp;""),"")="","",IF(COUNTA(AB246:AD246)=0,"",COUNTIF(AB246:AD246,"Yes")))</f>
        <v/>
      </c>
      <c r="AH246" s="22">
        <f>IFERROR(TRIM(INDEX($A246:$Y246,MATCH(Lists!$L$3,$A$1:$Y$1,0))&amp;""),"")</f>
        <v/>
      </c>
      <c r="AI246" s="22">
        <f>IFERROR(TRIM(INDEX($A246:$Y246,MATCH(Lists!$L$4,$A$1:$Y$1,0))&amp;""),"")</f>
        <v/>
      </c>
      <c r="AJ246" s="22">
        <f>IF(IFERROR(TRIM(INDEX($A246:$Y246,MATCH(Lists!$L$2,$A$1:$Y$1,0))&amp;""),"")="","",IF(IFERROR(TRIM(INDEX($A246:$Y246,MATCH(Lists!$L$5,$A$1:$Y$1,0))&amp;""),"")&lt;&gt;"",IFERROR(TRIM(INDEX($A246:$Y246,MATCH(Lists!$L$5,$A$1:$Y$1,0))&amp;""),""),IF(IFERROR(TRIM(INDEX($A246:$Y246,MATCH(Lists!$L$6,$A$1:$Y$1,0))&amp;""),"")&lt;&gt;"",IFERROR(TRIM(INDEX($A246:$Y246,MATCH(Lists!$L$6,$A$1:$Y$1,0))&amp;""),""),"(no source)")))</f>
        <v/>
      </c>
      <c r="AK246" s="23">
        <f>IFERROR(IF(ISNUMBER(INDEX($A246:$Y246,MATCH(Lists!$L$7,$A$1:$Y$1,0))),INT(INDEX($A246:$Y246,MATCH(Lists!$L$7,$A$1:$Y$1,0))),DATE(VALUE(LEFT(IFERROR(TRIM(INDEX($A246:$Y246,MATCH(Lists!$L$7,$A$1:$Y$1,0))&amp;""),""),4)),VALUE(MID(IFERROR(TRIM(INDEX($A246:$Y246,MATCH(Lists!$L$7,$A$1:$Y$1,0))&amp;""),""),6,2)),VALUE(MID(IFERROR(TRIM(INDEX($A246:$Y246,MATCH(Lists!$L$7,$A$1:$Y$1,0))&amp;""),""),9,2)))),"")</f>
        <v/>
      </c>
      <c r="AL246" s="23">
        <f>IF(OR(AK246="",Lists!$O$2=""),"",AK246+Lists!$O$2)</f>
        <v/>
      </c>
      <c r="AM246" s="22">
        <f>IF(IFERROR(TRIM(INDEX($A246:$Y246,MATCH(Lists!$L$2,$A$1:$Y$1,0))&amp;""),"")="","",IF(AA246="","New",AA246))</f>
        <v/>
      </c>
    </row>
    <row r="247">
      <c r="Z247" s="19" t="n"/>
      <c r="AA247" s="24" t="n"/>
      <c r="AB247" s="24" t="n"/>
      <c r="AC247" s="24" t="n"/>
      <c r="AD247" s="24" t="n"/>
      <c r="AE247" s="25" t="n"/>
      <c r="AF247" s="19" t="n"/>
      <c r="AG247" s="22">
        <f>IF(IFERROR(TRIM(INDEX($A247:$Y247,MATCH(Lists!$L$2,$A$1:$Y$1,0))&amp;""),"")="","",IF(COUNTA(AB247:AD247)=0,"",COUNTIF(AB247:AD247,"Yes")))</f>
        <v/>
      </c>
      <c r="AH247" s="22">
        <f>IFERROR(TRIM(INDEX($A247:$Y247,MATCH(Lists!$L$3,$A$1:$Y$1,0))&amp;""),"")</f>
        <v/>
      </c>
      <c r="AI247" s="22">
        <f>IFERROR(TRIM(INDEX($A247:$Y247,MATCH(Lists!$L$4,$A$1:$Y$1,0))&amp;""),"")</f>
        <v/>
      </c>
      <c r="AJ247" s="22">
        <f>IF(IFERROR(TRIM(INDEX($A247:$Y247,MATCH(Lists!$L$2,$A$1:$Y$1,0))&amp;""),"")="","",IF(IFERROR(TRIM(INDEX($A247:$Y247,MATCH(Lists!$L$5,$A$1:$Y$1,0))&amp;""),"")&lt;&gt;"",IFERROR(TRIM(INDEX($A247:$Y247,MATCH(Lists!$L$5,$A$1:$Y$1,0))&amp;""),""),IF(IFERROR(TRIM(INDEX($A247:$Y247,MATCH(Lists!$L$6,$A$1:$Y$1,0))&amp;""),"")&lt;&gt;"",IFERROR(TRIM(INDEX($A247:$Y247,MATCH(Lists!$L$6,$A$1:$Y$1,0))&amp;""),""),"(no source)")))</f>
        <v/>
      </c>
      <c r="AK247" s="23">
        <f>IFERROR(IF(ISNUMBER(INDEX($A247:$Y247,MATCH(Lists!$L$7,$A$1:$Y$1,0))),INT(INDEX($A247:$Y247,MATCH(Lists!$L$7,$A$1:$Y$1,0))),DATE(VALUE(LEFT(IFERROR(TRIM(INDEX($A247:$Y247,MATCH(Lists!$L$7,$A$1:$Y$1,0))&amp;""),""),4)),VALUE(MID(IFERROR(TRIM(INDEX($A247:$Y247,MATCH(Lists!$L$7,$A$1:$Y$1,0))&amp;""),""),6,2)),VALUE(MID(IFERROR(TRIM(INDEX($A247:$Y247,MATCH(Lists!$L$7,$A$1:$Y$1,0))&amp;""),""),9,2)))),"")</f>
        <v/>
      </c>
      <c r="AL247" s="23">
        <f>IF(OR(AK247="",Lists!$O$2=""),"",AK247+Lists!$O$2)</f>
        <v/>
      </c>
      <c r="AM247" s="22">
        <f>IF(IFERROR(TRIM(INDEX($A247:$Y247,MATCH(Lists!$L$2,$A$1:$Y$1,0))&amp;""),"")="","",IF(AA247="","New",AA247))</f>
        <v/>
      </c>
    </row>
    <row r="248">
      <c r="Z248" s="19" t="n"/>
      <c r="AA248" s="24" t="n"/>
      <c r="AB248" s="24" t="n"/>
      <c r="AC248" s="24" t="n"/>
      <c r="AD248" s="24" t="n"/>
      <c r="AE248" s="25" t="n"/>
      <c r="AF248" s="19" t="n"/>
      <c r="AG248" s="22">
        <f>IF(IFERROR(TRIM(INDEX($A248:$Y248,MATCH(Lists!$L$2,$A$1:$Y$1,0))&amp;""),"")="","",IF(COUNTA(AB248:AD248)=0,"",COUNTIF(AB248:AD248,"Yes")))</f>
        <v/>
      </c>
      <c r="AH248" s="22">
        <f>IFERROR(TRIM(INDEX($A248:$Y248,MATCH(Lists!$L$3,$A$1:$Y$1,0))&amp;""),"")</f>
        <v/>
      </c>
      <c r="AI248" s="22">
        <f>IFERROR(TRIM(INDEX($A248:$Y248,MATCH(Lists!$L$4,$A$1:$Y$1,0))&amp;""),"")</f>
        <v/>
      </c>
      <c r="AJ248" s="22">
        <f>IF(IFERROR(TRIM(INDEX($A248:$Y248,MATCH(Lists!$L$2,$A$1:$Y$1,0))&amp;""),"")="","",IF(IFERROR(TRIM(INDEX($A248:$Y248,MATCH(Lists!$L$5,$A$1:$Y$1,0))&amp;""),"")&lt;&gt;"",IFERROR(TRIM(INDEX($A248:$Y248,MATCH(Lists!$L$5,$A$1:$Y$1,0))&amp;""),""),IF(IFERROR(TRIM(INDEX($A248:$Y248,MATCH(Lists!$L$6,$A$1:$Y$1,0))&amp;""),"")&lt;&gt;"",IFERROR(TRIM(INDEX($A248:$Y248,MATCH(Lists!$L$6,$A$1:$Y$1,0))&amp;""),""),"(no source)")))</f>
        <v/>
      </c>
      <c r="AK248" s="23">
        <f>IFERROR(IF(ISNUMBER(INDEX($A248:$Y248,MATCH(Lists!$L$7,$A$1:$Y$1,0))),INT(INDEX($A248:$Y248,MATCH(Lists!$L$7,$A$1:$Y$1,0))),DATE(VALUE(LEFT(IFERROR(TRIM(INDEX($A248:$Y248,MATCH(Lists!$L$7,$A$1:$Y$1,0))&amp;""),""),4)),VALUE(MID(IFERROR(TRIM(INDEX($A248:$Y248,MATCH(Lists!$L$7,$A$1:$Y$1,0))&amp;""),""),6,2)),VALUE(MID(IFERROR(TRIM(INDEX($A248:$Y248,MATCH(Lists!$L$7,$A$1:$Y$1,0))&amp;""),""),9,2)))),"")</f>
        <v/>
      </c>
      <c r="AL248" s="23">
        <f>IF(OR(AK248="",Lists!$O$2=""),"",AK248+Lists!$O$2)</f>
        <v/>
      </c>
      <c r="AM248" s="22">
        <f>IF(IFERROR(TRIM(INDEX($A248:$Y248,MATCH(Lists!$L$2,$A$1:$Y$1,0))&amp;""),"")="","",IF(AA248="","New",AA248))</f>
        <v/>
      </c>
    </row>
    <row r="249">
      <c r="Z249" s="19" t="n"/>
      <c r="AA249" s="24" t="n"/>
      <c r="AB249" s="24" t="n"/>
      <c r="AC249" s="24" t="n"/>
      <c r="AD249" s="24" t="n"/>
      <c r="AE249" s="25" t="n"/>
      <c r="AF249" s="19" t="n"/>
      <c r="AG249" s="22">
        <f>IF(IFERROR(TRIM(INDEX($A249:$Y249,MATCH(Lists!$L$2,$A$1:$Y$1,0))&amp;""),"")="","",IF(COUNTA(AB249:AD249)=0,"",COUNTIF(AB249:AD249,"Yes")))</f>
        <v/>
      </c>
      <c r="AH249" s="22">
        <f>IFERROR(TRIM(INDEX($A249:$Y249,MATCH(Lists!$L$3,$A$1:$Y$1,0))&amp;""),"")</f>
        <v/>
      </c>
      <c r="AI249" s="22">
        <f>IFERROR(TRIM(INDEX($A249:$Y249,MATCH(Lists!$L$4,$A$1:$Y$1,0))&amp;""),"")</f>
        <v/>
      </c>
      <c r="AJ249" s="22">
        <f>IF(IFERROR(TRIM(INDEX($A249:$Y249,MATCH(Lists!$L$2,$A$1:$Y$1,0))&amp;""),"")="","",IF(IFERROR(TRIM(INDEX($A249:$Y249,MATCH(Lists!$L$5,$A$1:$Y$1,0))&amp;""),"")&lt;&gt;"",IFERROR(TRIM(INDEX($A249:$Y249,MATCH(Lists!$L$5,$A$1:$Y$1,0))&amp;""),""),IF(IFERROR(TRIM(INDEX($A249:$Y249,MATCH(Lists!$L$6,$A$1:$Y$1,0))&amp;""),"")&lt;&gt;"",IFERROR(TRIM(INDEX($A249:$Y249,MATCH(Lists!$L$6,$A$1:$Y$1,0))&amp;""),""),"(no source)")))</f>
        <v/>
      </c>
      <c r="AK249" s="23">
        <f>IFERROR(IF(ISNUMBER(INDEX($A249:$Y249,MATCH(Lists!$L$7,$A$1:$Y$1,0))),INT(INDEX($A249:$Y249,MATCH(Lists!$L$7,$A$1:$Y$1,0))),DATE(VALUE(LEFT(IFERROR(TRIM(INDEX($A249:$Y249,MATCH(Lists!$L$7,$A$1:$Y$1,0))&amp;""),""),4)),VALUE(MID(IFERROR(TRIM(INDEX($A249:$Y249,MATCH(Lists!$L$7,$A$1:$Y$1,0))&amp;""),""),6,2)),VALUE(MID(IFERROR(TRIM(INDEX($A249:$Y249,MATCH(Lists!$L$7,$A$1:$Y$1,0))&amp;""),""),9,2)))),"")</f>
        <v/>
      </c>
      <c r="AL249" s="23">
        <f>IF(OR(AK249="",Lists!$O$2=""),"",AK249+Lists!$O$2)</f>
        <v/>
      </c>
      <c r="AM249" s="22">
        <f>IF(IFERROR(TRIM(INDEX($A249:$Y249,MATCH(Lists!$L$2,$A$1:$Y$1,0))&amp;""),"")="","",IF(AA249="","New",AA249))</f>
        <v/>
      </c>
    </row>
    <row r="250">
      <c r="Z250" s="19" t="n"/>
      <c r="AA250" s="24" t="n"/>
      <c r="AB250" s="24" t="n"/>
      <c r="AC250" s="24" t="n"/>
      <c r="AD250" s="24" t="n"/>
      <c r="AE250" s="25" t="n"/>
      <c r="AF250" s="19" t="n"/>
      <c r="AG250" s="22">
        <f>IF(IFERROR(TRIM(INDEX($A250:$Y250,MATCH(Lists!$L$2,$A$1:$Y$1,0))&amp;""),"")="","",IF(COUNTA(AB250:AD250)=0,"",COUNTIF(AB250:AD250,"Yes")))</f>
        <v/>
      </c>
      <c r="AH250" s="22">
        <f>IFERROR(TRIM(INDEX($A250:$Y250,MATCH(Lists!$L$3,$A$1:$Y$1,0))&amp;""),"")</f>
        <v/>
      </c>
      <c r="AI250" s="22">
        <f>IFERROR(TRIM(INDEX($A250:$Y250,MATCH(Lists!$L$4,$A$1:$Y$1,0))&amp;""),"")</f>
        <v/>
      </c>
      <c r="AJ250" s="22">
        <f>IF(IFERROR(TRIM(INDEX($A250:$Y250,MATCH(Lists!$L$2,$A$1:$Y$1,0))&amp;""),"")="","",IF(IFERROR(TRIM(INDEX($A250:$Y250,MATCH(Lists!$L$5,$A$1:$Y$1,0))&amp;""),"")&lt;&gt;"",IFERROR(TRIM(INDEX($A250:$Y250,MATCH(Lists!$L$5,$A$1:$Y$1,0))&amp;""),""),IF(IFERROR(TRIM(INDEX($A250:$Y250,MATCH(Lists!$L$6,$A$1:$Y$1,0))&amp;""),"")&lt;&gt;"",IFERROR(TRIM(INDEX($A250:$Y250,MATCH(Lists!$L$6,$A$1:$Y$1,0))&amp;""),""),"(no source)")))</f>
        <v/>
      </c>
      <c r="AK250" s="23">
        <f>IFERROR(IF(ISNUMBER(INDEX($A250:$Y250,MATCH(Lists!$L$7,$A$1:$Y$1,0))),INT(INDEX($A250:$Y250,MATCH(Lists!$L$7,$A$1:$Y$1,0))),DATE(VALUE(LEFT(IFERROR(TRIM(INDEX($A250:$Y250,MATCH(Lists!$L$7,$A$1:$Y$1,0))&amp;""),""),4)),VALUE(MID(IFERROR(TRIM(INDEX($A250:$Y250,MATCH(Lists!$L$7,$A$1:$Y$1,0))&amp;""),""),6,2)),VALUE(MID(IFERROR(TRIM(INDEX($A250:$Y250,MATCH(Lists!$L$7,$A$1:$Y$1,0))&amp;""),""),9,2)))),"")</f>
        <v/>
      </c>
      <c r="AL250" s="23">
        <f>IF(OR(AK250="",Lists!$O$2=""),"",AK250+Lists!$O$2)</f>
        <v/>
      </c>
      <c r="AM250" s="22">
        <f>IF(IFERROR(TRIM(INDEX($A250:$Y250,MATCH(Lists!$L$2,$A$1:$Y$1,0))&amp;""),"")="","",IF(AA250="","New",AA250))</f>
        <v/>
      </c>
    </row>
    <row r="251">
      <c r="Z251" s="19" t="n"/>
      <c r="AA251" s="24" t="n"/>
      <c r="AB251" s="24" t="n"/>
      <c r="AC251" s="24" t="n"/>
      <c r="AD251" s="24" t="n"/>
      <c r="AE251" s="25" t="n"/>
      <c r="AF251" s="19" t="n"/>
      <c r="AG251" s="22">
        <f>IF(IFERROR(TRIM(INDEX($A251:$Y251,MATCH(Lists!$L$2,$A$1:$Y$1,0))&amp;""),"")="","",IF(COUNTA(AB251:AD251)=0,"",COUNTIF(AB251:AD251,"Yes")))</f>
        <v/>
      </c>
      <c r="AH251" s="22">
        <f>IFERROR(TRIM(INDEX($A251:$Y251,MATCH(Lists!$L$3,$A$1:$Y$1,0))&amp;""),"")</f>
        <v/>
      </c>
      <c r="AI251" s="22">
        <f>IFERROR(TRIM(INDEX($A251:$Y251,MATCH(Lists!$L$4,$A$1:$Y$1,0))&amp;""),"")</f>
        <v/>
      </c>
      <c r="AJ251" s="22">
        <f>IF(IFERROR(TRIM(INDEX($A251:$Y251,MATCH(Lists!$L$2,$A$1:$Y$1,0))&amp;""),"")="","",IF(IFERROR(TRIM(INDEX($A251:$Y251,MATCH(Lists!$L$5,$A$1:$Y$1,0))&amp;""),"")&lt;&gt;"",IFERROR(TRIM(INDEX($A251:$Y251,MATCH(Lists!$L$5,$A$1:$Y$1,0))&amp;""),""),IF(IFERROR(TRIM(INDEX($A251:$Y251,MATCH(Lists!$L$6,$A$1:$Y$1,0))&amp;""),"")&lt;&gt;"",IFERROR(TRIM(INDEX($A251:$Y251,MATCH(Lists!$L$6,$A$1:$Y$1,0))&amp;""),""),"(no source)")))</f>
        <v/>
      </c>
      <c r="AK251" s="23">
        <f>IFERROR(IF(ISNUMBER(INDEX($A251:$Y251,MATCH(Lists!$L$7,$A$1:$Y$1,0))),INT(INDEX($A251:$Y251,MATCH(Lists!$L$7,$A$1:$Y$1,0))),DATE(VALUE(LEFT(IFERROR(TRIM(INDEX($A251:$Y251,MATCH(Lists!$L$7,$A$1:$Y$1,0))&amp;""),""),4)),VALUE(MID(IFERROR(TRIM(INDEX($A251:$Y251,MATCH(Lists!$L$7,$A$1:$Y$1,0))&amp;""),""),6,2)),VALUE(MID(IFERROR(TRIM(INDEX($A251:$Y251,MATCH(Lists!$L$7,$A$1:$Y$1,0))&amp;""),""),9,2)))),"")</f>
        <v/>
      </c>
      <c r="AL251" s="23">
        <f>IF(OR(AK251="",Lists!$O$2=""),"",AK251+Lists!$O$2)</f>
        <v/>
      </c>
      <c r="AM251" s="22">
        <f>IF(IFERROR(TRIM(INDEX($A251:$Y251,MATCH(Lists!$L$2,$A$1:$Y$1,0))&amp;""),"")="","",IF(AA251="","New",AA251))</f>
        <v/>
      </c>
    </row>
    <row r="252">
      <c r="Z252" s="19" t="n"/>
      <c r="AA252" s="24" t="n"/>
      <c r="AB252" s="24" t="n"/>
      <c r="AC252" s="24" t="n"/>
      <c r="AD252" s="24" t="n"/>
      <c r="AE252" s="25" t="n"/>
      <c r="AF252" s="19" t="n"/>
      <c r="AG252" s="22">
        <f>IF(IFERROR(TRIM(INDEX($A252:$Y252,MATCH(Lists!$L$2,$A$1:$Y$1,0))&amp;""),"")="","",IF(COUNTA(AB252:AD252)=0,"",COUNTIF(AB252:AD252,"Yes")))</f>
        <v/>
      </c>
      <c r="AH252" s="22">
        <f>IFERROR(TRIM(INDEX($A252:$Y252,MATCH(Lists!$L$3,$A$1:$Y$1,0))&amp;""),"")</f>
        <v/>
      </c>
      <c r="AI252" s="22">
        <f>IFERROR(TRIM(INDEX($A252:$Y252,MATCH(Lists!$L$4,$A$1:$Y$1,0))&amp;""),"")</f>
        <v/>
      </c>
      <c r="AJ252" s="22">
        <f>IF(IFERROR(TRIM(INDEX($A252:$Y252,MATCH(Lists!$L$2,$A$1:$Y$1,0))&amp;""),"")="","",IF(IFERROR(TRIM(INDEX($A252:$Y252,MATCH(Lists!$L$5,$A$1:$Y$1,0))&amp;""),"")&lt;&gt;"",IFERROR(TRIM(INDEX($A252:$Y252,MATCH(Lists!$L$5,$A$1:$Y$1,0))&amp;""),""),IF(IFERROR(TRIM(INDEX($A252:$Y252,MATCH(Lists!$L$6,$A$1:$Y$1,0))&amp;""),"")&lt;&gt;"",IFERROR(TRIM(INDEX($A252:$Y252,MATCH(Lists!$L$6,$A$1:$Y$1,0))&amp;""),""),"(no source)")))</f>
        <v/>
      </c>
      <c r="AK252" s="23">
        <f>IFERROR(IF(ISNUMBER(INDEX($A252:$Y252,MATCH(Lists!$L$7,$A$1:$Y$1,0))),INT(INDEX($A252:$Y252,MATCH(Lists!$L$7,$A$1:$Y$1,0))),DATE(VALUE(LEFT(IFERROR(TRIM(INDEX($A252:$Y252,MATCH(Lists!$L$7,$A$1:$Y$1,0))&amp;""),""),4)),VALUE(MID(IFERROR(TRIM(INDEX($A252:$Y252,MATCH(Lists!$L$7,$A$1:$Y$1,0))&amp;""),""),6,2)),VALUE(MID(IFERROR(TRIM(INDEX($A252:$Y252,MATCH(Lists!$L$7,$A$1:$Y$1,0))&amp;""),""),9,2)))),"")</f>
        <v/>
      </c>
      <c r="AL252" s="23">
        <f>IF(OR(AK252="",Lists!$O$2=""),"",AK252+Lists!$O$2)</f>
        <v/>
      </c>
      <c r="AM252" s="22">
        <f>IF(IFERROR(TRIM(INDEX($A252:$Y252,MATCH(Lists!$L$2,$A$1:$Y$1,0))&amp;""),"")="","",IF(AA252="","New",AA252))</f>
        <v/>
      </c>
    </row>
    <row r="253">
      <c r="Z253" s="19" t="n"/>
      <c r="AA253" s="24" t="n"/>
      <c r="AB253" s="24" t="n"/>
      <c r="AC253" s="24" t="n"/>
      <c r="AD253" s="24" t="n"/>
      <c r="AE253" s="25" t="n"/>
      <c r="AF253" s="19" t="n"/>
      <c r="AG253" s="22">
        <f>IF(IFERROR(TRIM(INDEX($A253:$Y253,MATCH(Lists!$L$2,$A$1:$Y$1,0))&amp;""),"")="","",IF(COUNTA(AB253:AD253)=0,"",COUNTIF(AB253:AD253,"Yes")))</f>
        <v/>
      </c>
      <c r="AH253" s="22">
        <f>IFERROR(TRIM(INDEX($A253:$Y253,MATCH(Lists!$L$3,$A$1:$Y$1,0))&amp;""),"")</f>
        <v/>
      </c>
      <c r="AI253" s="22">
        <f>IFERROR(TRIM(INDEX($A253:$Y253,MATCH(Lists!$L$4,$A$1:$Y$1,0))&amp;""),"")</f>
        <v/>
      </c>
      <c r="AJ253" s="22">
        <f>IF(IFERROR(TRIM(INDEX($A253:$Y253,MATCH(Lists!$L$2,$A$1:$Y$1,0))&amp;""),"")="","",IF(IFERROR(TRIM(INDEX($A253:$Y253,MATCH(Lists!$L$5,$A$1:$Y$1,0))&amp;""),"")&lt;&gt;"",IFERROR(TRIM(INDEX($A253:$Y253,MATCH(Lists!$L$5,$A$1:$Y$1,0))&amp;""),""),IF(IFERROR(TRIM(INDEX($A253:$Y253,MATCH(Lists!$L$6,$A$1:$Y$1,0))&amp;""),"")&lt;&gt;"",IFERROR(TRIM(INDEX($A253:$Y253,MATCH(Lists!$L$6,$A$1:$Y$1,0))&amp;""),""),"(no source)")))</f>
        <v/>
      </c>
      <c r="AK253" s="23">
        <f>IFERROR(IF(ISNUMBER(INDEX($A253:$Y253,MATCH(Lists!$L$7,$A$1:$Y$1,0))),INT(INDEX($A253:$Y253,MATCH(Lists!$L$7,$A$1:$Y$1,0))),DATE(VALUE(LEFT(IFERROR(TRIM(INDEX($A253:$Y253,MATCH(Lists!$L$7,$A$1:$Y$1,0))&amp;""),""),4)),VALUE(MID(IFERROR(TRIM(INDEX($A253:$Y253,MATCH(Lists!$L$7,$A$1:$Y$1,0))&amp;""),""),6,2)),VALUE(MID(IFERROR(TRIM(INDEX($A253:$Y253,MATCH(Lists!$L$7,$A$1:$Y$1,0))&amp;""),""),9,2)))),"")</f>
        <v/>
      </c>
      <c r="AL253" s="23">
        <f>IF(OR(AK253="",Lists!$O$2=""),"",AK253+Lists!$O$2)</f>
        <v/>
      </c>
      <c r="AM253" s="22">
        <f>IF(IFERROR(TRIM(INDEX($A253:$Y253,MATCH(Lists!$L$2,$A$1:$Y$1,0))&amp;""),"")="","",IF(AA253="","New",AA253))</f>
        <v/>
      </c>
    </row>
    <row r="254">
      <c r="Z254" s="19" t="n"/>
      <c r="AA254" s="24" t="n"/>
      <c r="AB254" s="24" t="n"/>
      <c r="AC254" s="24" t="n"/>
      <c r="AD254" s="24" t="n"/>
      <c r="AE254" s="25" t="n"/>
      <c r="AF254" s="19" t="n"/>
      <c r="AG254" s="22">
        <f>IF(IFERROR(TRIM(INDEX($A254:$Y254,MATCH(Lists!$L$2,$A$1:$Y$1,0))&amp;""),"")="","",IF(COUNTA(AB254:AD254)=0,"",COUNTIF(AB254:AD254,"Yes")))</f>
        <v/>
      </c>
      <c r="AH254" s="22">
        <f>IFERROR(TRIM(INDEX($A254:$Y254,MATCH(Lists!$L$3,$A$1:$Y$1,0))&amp;""),"")</f>
        <v/>
      </c>
      <c r="AI254" s="22">
        <f>IFERROR(TRIM(INDEX($A254:$Y254,MATCH(Lists!$L$4,$A$1:$Y$1,0))&amp;""),"")</f>
        <v/>
      </c>
      <c r="AJ254" s="22">
        <f>IF(IFERROR(TRIM(INDEX($A254:$Y254,MATCH(Lists!$L$2,$A$1:$Y$1,0))&amp;""),"")="","",IF(IFERROR(TRIM(INDEX($A254:$Y254,MATCH(Lists!$L$5,$A$1:$Y$1,0))&amp;""),"")&lt;&gt;"",IFERROR(TRIM(INDEX($A254:$Y254,MATCH(Lists!$L$5,$A$1:$Y$1,0))&amp;""),""),IF(IFERROR(TRIM(INDEX($A254:$Y254,MATCH(Lists!$L$6,$A$1:$Y$1,0))&amp;""),"")&lt;&gt;"",IFERROR(TRIM(INDEX($A254:$Y254,MATCH(Lists!$L$6,$A$1:$Y$1,0))&amp;""),""),"(no source)")))</f>
        <v/>
      </c>
      <c r="AK254" s="23">
        <f>IFERROR(IF(ISNUMBER(INDEX($A254:$Y254,MATCH(Lists!$L$7,$A$1:$Y$1,0))),INT(INDEX($A254:$Y254,MATCH(Lists!$L$7,$A$1:$Y$1,0))),DATE(VALUE(LEFT(IFERROR(TRIM(INDEX($A254:$Y254,MATCH(Lists!$L$7,$A$1:$Y$1,0))&amp;""),""),4)),VALUE(MID(IFERROR(TRIM(INDEX($A254:$Y254,MATCH(Lists!$L$7,$A$1:$Y$1,0))&amp;""),""),6,2)),VALUE(MID(IFERROR(TRIM(INDEX($A254:$Y254,MATCH(Lists!$L$7,$A$1:$Y$1,0))&amp;""),""),9,2)))),"")</f>
        <v/>
      </c>
      <c r="AL254" s="23">
        <f>IF(OR(AK254="",Lists!$O$2=""),"",AK254+Lists!$O$2)</f>
        <v/>
      </c>
      <c r="AM254" s="22">
        <f>IF(IFERROR(TRIM(INDEX($A254:$Y254,MATCH(Lists!$L$2,$A$1:$Y$1,0))&amp;""),"")="","",IF(AA254="","New",AA254))</f>
        <v/>
      </c>
    </row>
    <row r="255">
      <c r="Z255" s="19" t="n"/>
      <c r="AA255" s="24" t="n"/>
      <c r="AB255" s="24" t="n"/>
      <c r="AC255" s="24" t="n"/>
      <c r="AD255" s="24" t="n"/>
      <c r="AE255" s="25" t="n"/>
      <c r="AF255" s="19" t="n"/>
      <c r="AG255" s="22">
        <f>IF(IFERROR(TRIM(INDEX($A255:$Y255,MATCH(Lists!$L$2,$A$1:$Y$1,0))&amp;""),"")="","",IF(COUNTA(AB255:AD255)=0,"",COUNTIF(AB255:AD255,"Yes")))</f>
        <v/>
      </c>
      <c r="AH255" s="22">
        <f>IFERROR(TRIM(INDEX($A255:$Y255,MATCH(Lists!$L$3,$A$1:$Y$1,0))&amp;""),"")</f>
        <v/>
      </c>
      <c r="AI255" s="22">
        <f>IFERROR(TRIM(INDEX($A255:$Y255,MATCH(Lists!$L$4,$A$1:$Y$1,0))&amp;""),"")</f>
        <v/>
      </c>
      <c r="AJ255" s="22">
        <f>IF(IFERROR(TRIM(INDEX($A255:$Y255,MATCH(Lists!$L$2,$A$1:$Y$1,0))&amp;""),"")="","",IF(IFERROR(TRIM(INDEX($A255:$Y255,MATCH(Lists!$L$5,$A$1:$Y$1,0))&amp;""),"")&lt;&gt;"",IFERROR(TRIM(INDEX($A255:$Y255,MATCH(Lists!$L$5,$A$1:$Y$1,0))&amp;""),""),IF(IFERROR(TRIM(INDEX($A255:$Y255,MATCH(Lists!$L$6,$A$1:$Y$1,0))&amp;""),"")&lt;&gt;"",IFERROR(TRIM(INDEX($A255:$Y255,MATCH(Lists!$L$6,$A$1:$Y$1,0))&amp;""),""),"(no source)")))</f>
        <v/>
      </c>
      <c r="AK255" s="23">
        <f>IFERROR(IF(ISNUMBER(INDEX($A255:$Y255,MATCH(Lists!$L$7,$A$1:$Y$1,0))),INT(INDEX($A255:$Y255,MATCH(Lists!$L$7,$A$1:$Y$1,0))),DATE(VALUE(LEFT(IFERROR(TRIM(INDEX($A255:$Y255,MATCH(Lists!$L$7,$A$1:$Y$1,0))&amp;""),""),4)),VALUE(MID(IFERROR(TRIM(INDEX($A255:$Y255,MATCH(Lists!$L$7,$A$1:$Y$1,0))&amp;""),""),6,2)),VALUE(MID(IFERROR(TRIM(INDEX($A255:$Y255,MATCH(Lists!$L$7,$A$1:$Y$1,0))&amp;""),""),9,2)))),"")</f>
        <v/>
      </c>
      <c r="AL255" s="23">
        <f>IF(OR(AK255="",Lists!$O$2=""),"",AK255+Lists!$O$2)</f>
        <v/>
      </c>
      <c r="AM255" s="22">
        <f>IF(IFERROR(TRIM(INDEX($A255:$Y255,MATCH(Lists!$L$2,$A$1:$Y$1,0))&amp;""),"")="","",IF(AA255="","New",AA255))</f>
        <v/>
      </c>
    </row>
    <row r="256">
      <c r="Z256" s="19" t="n"/>
      <c r="AA256" s="24" t="n"/>
      <c r="AB256" s="24" t="n"/>
      <c r="AC256" s="24" t="n"/>
      <c r="AD256" s="24" t="n"/>
      <c r="AE256" s="25" t="n"/>
      <c r="AF256" s="19" t="n"/>
      <c r="AG256" s="22">
        <f>IF(IFERROR(TRIM(INDEX($A256:$Y256,MATCH(Lists!$L$2,$A$1:$Y$1,0))&amp;""),"")="","",IF(COUNTA(AB256:AD256)=0,"",COUNTIF(AB256:AD256,"Yes")))</f>
        <v/>
      </c>
      <c r="AH256" s="22">
        <f>IFERROR(TRIM(INDEX($A256:$Y256,MATCH(Lists!$L$3,$A$1:$Y$1,0))&amp;""),"")</f>
        <v/>
      </c>
      <c r="AI256" s="22">
        <f>IFERROR(TRIM(INDEX($A256:$Y256,MATCH(Lists!$L$4,$A$1:$Y$1,0))&amp;""),"")</f>
        <v/>
      </c>
      <c r="AJ256" s="22">
        <f>IF(IFERROR(TRIM(INDEX($A256:$Y256,MATCH(Lists!$L$2,$A$1:$Y$1,0))&amp;""),"")="","",IF(IFERROR(TRIM(INDEX($A256:$Y256,MATCH(Lists!$L$5,$A$1:$Y$1,0))&amp;""),"")&lt;&gt;"",IFERROR(TRIM(INDEX($A256:$Y256,MATCH(Lists!$L$5,$A$1:$Y$1,0))&amp;""),""),IF(IFERROR(TRIM(INDEX($A256:$Y256,MATCH(Lists!$L$6,$A$1:$Y$1,0))&amp;""),"")&lt;&gt;"",IFERROR(TRIM(INDEX($A256:$Y256,MATCH(Lists!$L$6,$A$1:$Y$1,0))&amp;""),""),"(no source)")))</f>
        <v/>
      </c>
      <c r="AK256" s="23">
        <f>IFERROR(IF(ISNUMBER(INDEX($A256:$Y256,MATCH(Lists!$L$7,$A$1:$Y$1,0))),INT(INDEX($A256:$Y256,MATCH(Lists!$L$7,$A$1:$Y$1,0))),DATE(VALUE(LEFT(IFERROR(TRIM(INDEX($A256:$Y256,MATCH(Lists!$L$7,$A$1:$Y$1,0))&amp;""),""),4)),VALUE(MID(IFERROR(TRIM(INDEX($A256:$Y256,MATCH(Lists!$L$7,$A$1:$Y$1,0))&amp;""),""),6,2)),VALUE(MID(IFERROR(TRIM(INDEX($A256:$Y256,MATCH(Lists!$L$7,$A$1:$Y$1,0))&amp;""),""),9,2)))),"")</f>
        <v/>
      </c>
      <c r="AL256" s="23">
        <f>IF(OR(AK256="",Lists!$O$2=""),"",AK256+Lists!$O$2)</f>
        <v/>
      </c>
      <c r="AM256" s="22">
        <f>IF(IFERROR(TRIM(INDEX($A256:$Y256,MATCH(Lists!$L$2,$A$1:$Y$1,0))&amp;""),"")="","",IF(AA256="","New",AA256))</f>
        <v/>
      </c>
    </row>
    <row r="257">
      <c r="Z257" s="19" t="n"/>
      <c r="AA257" s="24" t="n"/>
      <c r="AB257" s="24" t="n"/>
      <c r="AC257" s="24" t="n"/>
      <c r="AD257" s="24" t="n"/>
      <c r="AE257" s="25" t="n"/>
      <c r="AF257" s="19" t="n"/>
      <c r="AG257" s="22">
        <f>IF(IFERROR(TRIM(INDEX($A257:$Y257,MATCH(Lists!$L$2,$A$1:$Y$1,0))&amp;""),"")="","",IF(COUNTA(AB257:AD257)=0,"",COUNTIF(AB257:AD257,"Yes")))</f>
        <v/>
      </c>
      <c r="AH257" s="22">
        <f>IFERROR(TRIM(INDEX($A257:$Y257,MATCH(Lists!$L$3,$A$1:$Y$1,0))&amp;""),"")</f>
        <v/>
      </c>
      <c r="AI257" s="22">
        <f>IFERROR(TRIM(INDEX($A257:$Y257,MATCH(Lists!$L$4,$A$1:$Y$1,0))&amp;""),"")</f>
        <v/>
      </c>
      <c r="AJ257" s="22">
        <f>IF(IFERROR(TRIM(INDEX($A257:$Y257,MATCH(Lists!$L$2,$A$1:$Y$1,0))&amp;""),"")="","",IF(IFERROR(TRIM(INDEX($A257:$Y257,MATCH(Lists!$L$5,$A$1:$Y$1,0))&amp;""),"")&lt;&gt;"",IFERROR(TRIM(INDEX($A257:$Y257,MATCH(Lists!$L$5,$A$1:$Y$1,0))&amp;""),""),IF(IFERROR(TRIM(INDEX($A257:$Y257,MATCH(Lists!$L$6,$A$1:$Y$1,0))&amp;""),"")&lt;&gt;"",IFERROR(TRIM(INDEX($A257:$Y257,MATCH(Lists!$L$6,$A$1:$Y$1,0))&amp;""),""),"(no source)")))</f>
        <v/>
      </c>
      <c r="AK257" s="23">
        <f>IFERROR(IF(ISNUMBER(INDEX($A257:$Y257,MATCH(Lists!$L$7,$A$1:$Y$1,0))),INT(INDEX($A257:$Y257,MATCH(Lists!$L$7,$A$1:$Y$1,0))),DATE(VALUE(LEFT(IFERROR(TRIM(INDEX($A257:$Y257,MATCH(Lists!$L$7,$A$1:$Y$1,0))&amp;""),""),4)),VALUE(MID(IFERROR(TRIM(INDEX($A257:$Y257,MATCH(Lists!$L$7,$A$1:$Y$1,0))&amp;""),""),6,2)),VALUE(MID(IFERROR(TRIM(INDEX($A257:$Y257,MATCH(Lists!$L$7,$A$1:$Y$1,0))&amp;""),""),9,2)))),"")</f>
        <v/>
      </c>
      <c r="AL257" s="23">
        <f>IF(OR(AK257="",Lists!$O$2=""),"",AK257+Lists!$O$2)</f>
        <v/>
      </c>
      <c r="AM257" s="22">
        <f>IF(IFERROR(TRIM(INDEX($A257:$Y257,MATCH(Lists!$L$2,$A$1:$Y$1,0))&amp;""),"")="","",IF(AA257="","New",AA257))</f>
        <v/>
      </c>
    </row>
    <row r="258">
      <c r="Z258" s="19" t="n"/>
      <c r="AA258" s="24" t="n"/>
      <c r="AB258" s="24" t="n"/>
      <c r="AC258" s="24" t="n"/>
      <c r="AD258" s="24" t="n"/>
      <c r="AE258" s="25" t="n"/>
      <c r="AF258" s="19" t="n"/>
      <c r="AG258" s="22">
        <f>IF(IFERROR(TRIM(INDEX($A258:$Y258,MATCH(Lists!$L$2,$A$1:$Y$1,0))&amp;""),"")="","",IF(COUNTA(AB258:AD258)=0,"",COUNTIF(AB258:AD258,"Yes")))</f>
        <v/>
      </c>
      <c r="AH258" s="22">
        <f>IFERROR(TRIM(INDEX($A258:$Y258,MATCH(Lists!$L$3,$A$1:$Y$1,0))&amp;""),"")</f>
        <v/>
      </c>
      <c r="AI258" s="22">
        <f>IFERROR(TRIM(INDEX($A258:$Y258,MATCH(Lists!$L$4,$A$1:$Y$1,0))&amp;""),"")</f>
        <v/>
      </c>
      <c r="AJ258" s="22">
        <f>IF(IFERROR(TRIM(INDEX($A258:$Y258,MATCH(Lists!$L$2,$A$1:$Y$1,0))&amp;""),"")="","",IF(IFERROR(TRIM(INDEX($A258:$Y258,MATCH(Lists!$L$5,$A$1:$Y$1,0))&amp;""),"")&lt;&gt;"",IFERROR(TRIM(INDEX($A258:$Y258,MATCH(Lists!$L$5,$A$1:$Y$1,0))&amp;""),""),IF(IFERROR(TRIM(INDEX($A258:$Y258,MATCH(Lists!$L$6,$A$1:$Y$1,0))&amp;""),"")&lt;&gt;"",IFERROR(TRIM(INDEX($A258:$Y258,MATCH(Lists!$L$6,$A$1:$Y$1,0))&amp;""),""),"(no source)")))</f>
        <v/>
      </c>
      <c r="AK258" s="23">
        <f>IFERROR(IF(ISNUMBER(INDEX($A258:$Y258,MATCH(Lists!$L$7,$A$1:$Y$1,0))),INT(INDEX($A258:$Y258,MATCH(Lists!$L$7,$A$1:$Y$1,0))),DATE(VALUE(LEFT(IFERROR(TRIM(INDEX($A258:$Y258,MATCH(Lists!$L$7,$A$1:$Y$1,0))&amp;""),""),4)),VALUE(MID(IFERROR(TRIM(INDEX($A258:$Y258,MATCH(Lists!$L$7,$A$1:$Y$1,0))&amp;""),""),6,2)),VALUE(MID(IFERROR(TRIM(INDEX($A258:$Y258,MATCH(Lists!$L$7,$A$1:$Y$1,0))&amp;""),""),9,2)))),"")</f>
        <v/>
      </c>
      <c r="AL258" s="23">
        <f>IF(OR(AK258="",Lists!$O$2=""),"",AK258+Lists!$O$2)</f>
        <v/>
      </c>
      <c r="AM258" s="22">
        <f>IF(IFERROR(TRIM(INDEX($A258:$Y258,MATCH(Lists!$L$2,$A$1:$Y$1,0))&amp;""),"")="","",IF(AA258="","New",AA258))</f>
        <v/>
      </c>
    </row>
    <row r="259">
      <c r="Z259" s="19" t="n"/>
      <c r="AA259" s="24" t="n"/>
      <c r="AB259" s="24" t="n"/>
      <c r="AC259" s="24" t="n"/>
      <c r="AD259" s="24" t="n"/>
      <c r="AE259" s="25" t="n"/>
      <c r="AF259" s="19" t="n"/>
      <c r="AG259" s="22">
        <f>IF(IFERROR(TRIM(INDEX($A259:$Y259,MATCH(Lists!$L$2,$A$1:$Y$1,0))&amp;""),"")="","",IF(COUNTA(AB259:AD259)=0,"",COUNTIF(AB259:AD259,"Yes")))</f>
        <v/>
      </c>
      <c r="AH259" s="22">
        <f>IFERROR(TRIM(INDEX($A259:$Y259,MATCH(Lists!$L$3,$A$1:$Y$1,0))&amp;""),"")</f>
        <v/>
      </c>
      <c r="AI259" s="22">
        <f>IFERROR(TRIM(INDEX($A259:$Y259,MATCH(Lists!$L$4,$A$1:$Y$1,0))&amp;""),"")</f>
        <v/>
      </c>
      <c r="AJ259" s="22">
        <f>IF(IFERROR(TRIM(INDEX($A259:$Y259,MATCH(Lists!$L$2,$A$1:$Y$1,0))&amp;""),"")="","",IF(IFERROR(TRIM(INDEX($A259:$Y259,MATCH(Lists!$L$5,$A$1:$Y$1,0))&amp;""),"")&lt;&gt;"",IFERROR(TRIM(INDEX($A259:$Y259,MATCH(Lists!$L$5,$A$1:$Y$1,0))&amp;""),""),IF(IFERROR(TRIM(INDEX($A259:$Y259,MATCH(Lists!$L$6,$A$1:$Y$1,0))&amp;""),"")&lt;&gt;"",IFERROR(TRIM(INDEX($A259:$Y259,MATCH(Lists!$L$6,$A$1:$Y$1,0))&amp;""),""),"(no source)")))</f>
        <v/>
      </c>
      <c r="AK259" s="23">
        <f>IFERROR(IF(ISNUMBER(INDEX($A259:$Y259,MATCH(Lists!$L$7,$A$1:$Y$1,0))),INT(INDEX($A259:$Y259,MATCH(Lists!$L$7,$A$1:$Y$1,0))),DATE(VALUE(LEFT(IFERROR(TRIM(INDEX($A259:$Y259,MATCH(Lists!$L$7,$A$1:$Y$1,0))&amp;""),""),4)),VALUE(MID(IFERROR(TRIM(INDEX($A259:$Y259,MATCH(Lists!$L$7,$A$1:$Y$1,0))&amp;""),""),6,2)),VALUE(MID(IFERROR(TRIM(INDEX($A259:$Y259,MATCH(Lists!$L$7,$A$1:$Y$1,0))&amp;""),""),9,2)))),"")</f>
        <v/>
      </c>
      <c r="AL259" s="23">
        <f>IF(OR(AK259="",Lists!$O$2=""),"",AK259+Lists!$O$2)</f>
        <v/>
      </c>
      <c r="AM259" s="22">
        <f>IF(IFERROR(TRIM(INDEX($A259:$Y259,MATCH(Lists!$L$2,$A$1:$Y$1,0))&amp;""),"")="","",IF(AA259="","New",AA259))</f>
        <v/>
      </c>
    </row>
    <row r="260">
      <c r="Z260" s="19" t="n"/>
      <c r="AA260" s="24" t="n"/>
      <c r="AB260" s="24" t="n"/>
      <c r="AC260" s="24" t="n"/>
      <c r="AD260" s="24" t="n"/>
      <c r="AE260" s="25" t="n"/>
      <c r="AF260" s="19" t="n"/>
      <c r="AG260" s="22">
        <f>IF(IFERROR(TRIM(INDEX($A260:$Y260,MATCH(Lists!$L$2,$A$1:$Y$1,0))&amp;""),"")="","",IF(COUNTA(AB260:AD260)=0,"",COUNTIF(AB260:AD260,"Yes")))</f>
        <v/>
      </c>
      <c r="AH260" s="22">
        <f>IFERROR(TRIM(INDEX($A260:$Y260,MATCH(Lists!$L$3,$A$1:$Y$1,0))&amp;""),"")</f>
        <v/>
      </c>
      <c r="AI260" s="22">
        <f>IFERROR(TRIM(INDEX($A260:$Y260,MATCH(Lists!$L$4,$A$1:$Y$1,0))&amp;""),"")</f>
        <v/>
      </c>
      <c r="AJ260" s="22">
        <f>IF(IFERROR(TRIM(INDEX($A260:$Y260,MATCH(Lists!$L$2,$A$1:$Y$1,0))&amp;""),"")="","",IF(IFERROR(TRIM(INDEX($A260:$Y260,MATCH(Lists!$L$5,$A$1:$Y$1,0))&amp;""),"")&lt;&gt;"",IFERROR(TRIM(INDEX($A260:$Y260,MATCH(Lists!$L$5,$A$1:$Y$1,0))&amp;""),""),IF(IFERROR(TRIM(INDEX($A260:$Y260,MATCH(Lists!$L$6,$A$1:$Y$1,0))&amp;""),"")&lt;&gt;"",IFERROR(TRIM(INDEX($A260:$Y260,MATCH(Lists!$L$6,$A$1:$Y$1,0))&amp;""),""),"(no source)")))</f>
        <v/>
      </c>
      <c r="AK260" s="23">
        <f>IFERROR(IF(ISNUMBER(INDEX($A260:$Y260,MATCH(Lists!$L$7,$A$1:$Y$1,0))),INT(INDEX($A260:$Y260,MATCH(Lists!$L$7,$A$1:$Y$1,0))),DATE(VALUE(LEFT(IFERROR(TRIM(INDEX($A260:$Y260,MATCH(Lists!$L$7,$A$1:$Y$1,0))&amp;""),""),4)),VALUE(MID(IFERROR(TRIM(INDEX($A260:$Y260,MATCH(Lists!$L$7,$A$1:$Y$1,0))&amp;""),""),6,2)),VALUE(MID(IFERROR(TRIM(INDEX($A260:$Y260,MATCH(Lists!$L$7,$A$1:$Y$1,0))&amp;""),""),9,2)))),"")</f>
        <v/>
      </c>
      <c r="AL260" s="23">
        <f>IF(OR(AK260="",Lists!$O$2=""),"",AK260+Lists!$O$2)</f>
        <v/>
      </c>
      <c r="AM260" s="22">
        <f>IF(IFERROR(TRIM(INDEX($A260:$Y260,MATCH(Lists!$L$2,$A$1:$Y$1,0))&amp;""),"")="","",IF(AA260="","New",AA260))</f>
        <v/>
      </c>
    </row>
    <row r="261">
      <c r="Z261" s="19" t="n"/>
      <c r="AA261" s="24" t="n"/>
      <c r="AB261" s="24" t="n"/>
      <c r="AC261" s="24" t="n"/>
      <c r="AD261" s="24" t="n"/>
      <c r="AE261" s="25" t="n"/>
      <c r="AF261" s="19" t="n"/>
      <c r="AG261" s="22">
        <f>IF(IFERROR(TRIM(INDEX($A261:$Y261,MATCH(Lists!$L$2,$A$1:$Y$1,0))&amp;""),"")="","",IF(COUNTA(AB261:AD261)=0,"",COUNTIF(AB261:AD261,"Yes")))</f>
        <v/>
      </c>
      <c r="AH261" s="22">
        <f>IFERROR(TRIM(INDEX($A261:$Y261,MATCH(Lists!$L$3,$A$1:$Y$1,0))&amp;""),"")</f>
        <v/>
      </c>
      <c r="AI261" s="22">
        <f>IFERROR(TRIM(INDEX($A261:$Y261,MATCH(Lists!$L$4,$A$1:$Y$1,0))&amp;""),"")</f>
        <v/>
      </c>
      <c r="AJ261" s="22">
        <f>IF(IFERROR(TRIM(INDEX($A261:$Y261,MATCH(Lists!$L$2,$A$1:$Y$1,0))&amp;""),"")="","",IF(IFERROR(TRIM(INDEX($A261:$Y261,MATCH(Lists!$L$5,$A$1:$Y$1,0))&amp;""),"")&lt;&gt;"",IFERROR(TRIM(INDEX($A261:$Y261,MATCH(Lists!$L$5,$A$1:$Y$1,0))&amp;""),""),IF(IFERROR(TRIM(INDEX($A261:$Y261,MATCH(Lists!$L$6,$A$1:$Y$1,0))&amp;""),"")&lt;&gt;"",IFERROR(TRIM(INDEX($A261:$Y261,MATCH(Lists!$L$6,$A$1:$Y$1,0))&amp;""),""),"(no source)")))</f>
        <v/>
      </c>
      <c r="AK261" s="23">
        <f>IFERROR(IF(ISNUMBER(INDEX($A261:$Y261,MATCH(Lists!$L$7,$A$1:$Y$1,0))),INT(INDEX($A261:$Y261,MATCH(Lists!$L$7,$A$1:$Y$1,0))),DATE(VALUE(LEFT(IFERROR(TRIM(INDEX($A261:$Y261,MATCH(Lists!$L$7,$A$1:$Y$1,0))&amp;""),""),4)),VALUE(MID(IFERROR(TRIM(INDEX($A261:$Y261,MATCH(Lists!$L$7,$A$1:$Y$1,0))&amp;""),""),6,2)),VALUE(MID(IFERROR(TRIM(INDEX($A261:$Y261,MATCH(Lists!$L$7,$A$1:$Y$1,0))&amp;""),""),9,2)))),"")</f>
        <v/>
      </c>
      <c r="AL261" s="23">
        <f>IF(OR(AK261="",Lists!$O$2=""),"",AK261+Lists!$O$2)</f>
        <v/>
      </c>
      <c r="AM261" s="22">
        <f>IF(IFERROR(TRIM(INDEX($A261:$Y261,MATCH(Lists!$L$2,$A$1:$Y$1,0))&amp;""),"")="","",IF(AA261="","New",AA261))</f>
        <v/>
      </c>
    </row>
    <row r="262">
      <c r="Z262" s="19" t="n"/>
      <c r="AA262" s="24" t="n"/>
      <c r="AB262" s="24" t="n"/>
      <c r="AC262" s="24" t="n"/>
      <c r="AD262" s="24" t="n"/>
      <c r="AE262" s="25" t="n"/>
      <c r="AF262" s="19" t="n"/>
      <c r="AG262" s="22">
        <f>IF(IFERROR(TRIM(INDEX($A262:$Y262,MATCH(Lists!$L$2,$A$1:$Y$1,0))&amp;""),"")="","",IF(COUNTA(AB262:AD262)=0,"",COUNTIF(AB262:AD262,"Yes")))</f>
        <v/>
      </c>
      <c r="AH262" s="22">
        <f>IFERROR(TRIM(INDEX($A262:$Y262,MATCH(Lists!$L$3,$A$1:$Y$1,0))&amp;""),"")</f>
        <v/>
      </c>
      <c r="AI262" s="22">
        <f>IFERROR(TRIM(INDEX($A262:$Y262,MATCH(Lists!$L$4,$A$1:$Y$1,0))&amp;""),"")</f>
        <v/>
      </c>
      <c r="AJ262" s="22">
        <f>IF(IFERROR(TRIM(INDEX($A262:$Y262,MATCH(Lists!$L$2,$A$1:$Y$1,0))&amp;""),"")="","",IF(IFERROR(TRIM(INDEX($A262:$Y262,MATCH(Lists!$L$5,$A$1:$Y$1,0))&amp;""),"")&lt;&gt;"",IFERROR(TRIM(INDEX($A262:$Y262,MATCH(Lists!$L$5,$A$1:$Y$1,0))&amp;""),""),IF(IFERROR(TRIM(INDEX($A262:$Y262,MATCH(Lists!$L$6,$A$1:$Y$1,0))&amp;""),"")&lt;&gt;"",IFERROR(TRIM(INDEX($A262:$Y262,MATCH(Lists!$L$6,$A$1:$Y$1,0))&amp;""),""),"(no source)")))</f>
        <v/>
      </c>
      <c r="AK262" s="23">
        <f>IFERROR(IF(ISNUMBER(INDEX($A262:$Y262,MATCH(Lists!$L$7,$A$1:$Y$1,0))),INT(INDEX($A262:$Y262,MATCH(Lists!$L$7,$A$1:$Y$1,0))),DATE(VALUE(LEFT(IFERROR(TRIM(INDEX($A262:$Y262,MATCH(Lists!$L$7,$A$1:$Y$1,0))&amp;""),""),4)),VALUE(MID(IFERROR(TRIM(INDEX($A262:$Y262,MATCH(Lists!$L$7,$A$1:$Y$1,0))&amp;""),""),6,2)),VALUE(MID(IFERROR(TRIM(INDEX($A262:$Y262,MATCH(Lists!$L$7,$A$1:$Y$1,0))&amp;""),""),9,2)))),"")</f>
        <v/>
      </c>
      <c r="AL262" s="23">
        <f>IF(OR(AK262="",Lists!$O$2=""),"",AK262+Lists!$O$2)</f>
        <v/>
      </c>
      <c r="AM262" s="22">
        <f>IF(IFERROR(TRIM(INDEX($A262:$Y262,MATCH(Lists!$L$2,$A$1:$Y$1,0))&amp;""),"")="","",IF(AA262="","New",AA262))</f>
        <v/>
      </c>
    </row>
    <row r="263">
      <c r="Z263" s="19" t="n"/>
      <c r="AA263" s="24" t="n"/>
      <c r="AB263" s="24" t="n"/>
      <c r="AC263" s="24" t="n"/>
      <c r="AD263" s="24" t="n"/>
      <c r="AE263" s="25" t="n"/>
      <c r="AF263" s="19" t="n"/>
      <c r="AG263" s="22">
        <f>IF(IFERROR(TRIM(INDEX($A263:$Y263,MATCH(Lists!$L$2,$A$1:$Y$1,0))&amp;""),"")="","",IF(COUNTA(AB263:AD263)=0,"",COUNTIF(AB263:AD263,"Yes")))</f>
        <v/>
      </c>
      <c r="AH263" s="22">
        <f>IFERROR(TRIM(INDEX($A263:$Y263,MATCH(Lists!$L$3,$A$1:$Y$1,0))&amp;""),"")</f>
        <v/>
      </c>
      <c r="AI263" s="22">
        <f>IFERROR(TRIM(INDEX($A263:$Y263,MATCH(Lists!$L$4,$A$1:$Y$1,0))&amp;""),"")</f>
        <v/>
      </c>
      <c r="AJ263" s="22">
        <f>IF(IFERROR(TRIM(INDEX($A263:$Y263,MATCH(Lists!$L$2,$A$1:$Y$1,0))&amp;""),"")="","",IF(IFERROR(TRIM(INDEX($A263:$Y263,MATCH(Lists!$L$5,$A$1:$Y$1,0))&amp;""),"")&lt;&gt;"",IFERROR(TRIM(INDEX($A263:$Y263,MATCH(Lists!$L$5,$A$1:$Y$1,0))&amp;""),""),IF(IFERROR(TRIM(INDEX($A263:$Y263,MATCH(Lists!$L$6,$A$1:$Y$1,0))&amp;""),"")&lt;&gt;"",IFERROR(TRIM(INDEX($A263:$Y263,MATCH(Lists!$L$6,$A$1:$Y$1,0))&amp;""),""),"(no source)")))</f>
        <v/>
      </c>
      <c r="AK263" s="23">
        <f>IFERROR(IF(ISNUMBER(INDEX($A263:$Y263,MATCH(Lists!$L$7,$A$1:$Y$1,0))),INT(INDEX($A263:$Y263,MATCH(Lists!$L$7,$A$1:$Y$1,0))),DATE(VALUE(LEFT(IFERROR(TRIM(INDEX($A263:$Y263,MATCH(Lists!$L$7,$A$1:$Y$1,0))&amp;""),""),4)),VALUE(MID(IFERROR(TRIM(INDEX($A263:$Y263,MATCH(Lists!$L$7,$A$1:$Y$1,0))&amp;""),""),6,2)),VALUE(MID(IFERROR(TRIM(INDEX($A263:$Y263,MATCH(Lists!$L$7,$A$1:$Y$1,0))&amp;""),""),9,2)))),"")</f>
        <v/>
      </c>
      <c r="AL263" s="23">
        <f>IF(OR(AK263="",Lists!$O$2=""),"",AK263+Lists!$O$2)</f>
        <v/>
      </c>
      <c r="AM263" s="22">
        <f>IF(IFERROR(TRIM(INDEX($A263:$Y263,MATCH(Lists!$L$2,$A$1:$Y$1,0))&amp;""),"")="","",IF(AA263="","New",AA263))</f>
        <v/>
      </c>
    </row>
    <row r="264">
      <c r="Z264" s="19" t="n"/>
      <c r="AA264" s="24" t="n"/>
      <c r="AB264" s="24" t="n"/>
      <c r="AC264" s="24" t="n"/>
      <c r="AD264" s="24" t="n"/>
      <c r="AE264" s="25" t="n"/>
      <c r="AF264" s="19" t="n"/>
      <c r="AG264" s="22">
        <f>IF(IFERROR(TRIM(INDEX($A264:$Y264,MATCH(Lists!$L$2,$A$1:$Y$1,0))&amp;""),"")="","",IF(COUNTA(AB264:AD264)=0,"",COUNTIF(AB264:AD264,"Yes")))</f>
        <v/>
      </c>
      <c r="AH264" s="22">
        <f>IFERROR(TRIM(INDEX($A264:$Y264,MATCH(Lists!$L$3,$A$1:$Y$1,0))&amp;""),"")</f>
        <v/>
      </c>
      <c r="AI264" s="22">
        <f>IFERROR(TRIM(INDEX($A264:$Y264,MATCH(Lists!$L$4,$A$1:$Y$1,0))&amp;""),"")</f>
        <v/>
      </c>
      <c r="AJ264" s="22">
        <f>IF(IFERROR(TRIM(INDEX($A264:$Y264,MATCH(Lists!$L$2,$A$1:$Y$1,0))&amp;""),"")="","",IF(IFERROR(TRIM(INDEX($A264:$Y264,MATCH(Lists!$L$5,$A$1:$Y$1,0))&amp;""),"")&lt;&gt;"",IFERROR(TRIM(INDEX($A264:$Y264,MATCH(Lists!$L$5,$A$1:$Y$1,0))&amp;""),""),IF(IFERROR(TRIM(INDEX($A264:$Y264,MATCH(Lists!$L$6,$A$1:$Y$1,0))&amp;""),"")&lt;&gt;"",IFERROR(TRIM(INDEX($A264:$Y264,MATCH(Lists!$L$6,$A$1:$Y$1,0))&amp;""),""),"(no source)")))</f>
        <v/>
      </c>
      <c r="AK264" s="23">
        <f>IFERROR(IF(ISNUMBER(INDEX($A264:$Y264,MATCH(Lists!$L$7,$A$1:$Y$1,0))),INT(INDEX($A264:$Y264,MATCH(Lists!$L$7,$A$1:$Y$1,0))),DATE(VALUE(LEFT(IFERROR(TRIM(INDEX($A264:$Y264,MATCH(Lists!$L$7,$A$1:$Y$1,0))&amp;""),""),4)),VALUE(MID(IFERROR(TRIM(INDEX($A264:$Y264,MATCH(Lists!$L$7,$A$1:$Y$1,0))&amp;""),""),6,2)),VALUE(MID(IFERROR(TRIM(INDEX($A264:$Y264,MATCH(Lists!$L$7,$A$1:$Y$1,0))&amp;""),""),9,2)))),"")</f>
        <v/>
      </c>
      <c r="AL264" s="23">
        <f>IF(OR(AK264="",Lists!$O$2=""),"",AK264+Lists!$O$2)</f>
        <v/>
      </c>
      <c r="AM264" s="22">
        <f>IF(IFERROR(TRIM(INDEX($A264:$Y264,MATCH(Lists!$L$2,$A$1:$Y$1,0))&amp;""),"")="","",IF(AA264="","New",AA264))</f>
        <v/>
      </c>
    </row>
    <row r="265">
      <c r="Z265" s="19" t="n"/>
      <c r="AA265" s="24" t="n"/>
      <c r="AB265" s="24" t="n"/>
      <c r="AC265" s="24" t="n"/>
      <c r="AD265" s="24" t="n"/>
      <c r="AE265" s="25" t="n"/>
      <c r="AF265" s="19" t="n"/>
      <c r="AG265" s="22">
        <f>IF(IFERROR(TRIM(INDEX($A265:$Y265,MATCH(Lists!$L$2,$A$1:$Y$1,0))&amp;""),"")="","",IF(COUNTA(AB265:AD265)=0,"",COUNTIF(AB265:AD265,"Yes")))</f>
        <v/>
      </c>
      <c r="AH265" s="22">
        <f>IFERROR(TRIM(INDEX($A265:$Y265,MATCH(Lists!$L$3,$A$1:$Y$1,0))&amp;""),"")</f>
        <v/>
      </c>
      <c r="AI265" s="22">
        <f>IFERROR(TRIM(INDEX($A265:$Y265,MATCH(Lists!$L$4,$A$1:$Y$1,0))&amp;""),"")</f>
        <v/>
      </c>
      <c r="AJ265" s="22">
        <f>IF(IFERROR(TRIM(INDEX($A265:$Y265,MATCH(Lists!$L$2,$A$1:$Y$1,0))&amp;""),"")="","",IF(IFERROR(TRIM(INDEX($A265:$Y265,MATCH(Lists!$L$5,$A$1:$Y$1,0))&amp;""),"")&lt;&gt;"",IFERROR(TRIM(INDEX($A265:$Y265,MATCH(Lists!$L$5,$A$1:$Y$1,0))&amp;""),""),IF(IFERROR(TRIM(INDEX($A265:$Y265,MATCH(Lists!$L$6,$A$1:$Y$1,0))&amp;""),"")&lt;&gt;"",IFERROR(TRIM(INDEX($A265:$Y265,MATCH(Lists!$L$6,$A$1:$Y$1,0))&amp;""),""),"(no source)")))</f>
        <v/>
      </c>
      <c r="AK265" s="23">
        <f>IFERROR(IF(ISNUMBER(INDEX($A265:$Y265,MATCH(Lists!$L$7,$A$1:$Y$1,0))),INT(INDEX($A265:$Y265,MATCH(Lists!$L$7,$A$1:$Y$1,0))),DATE(VALUE(LEFT(IFERROR(TRIM(INDEX($A265:$Y265,MATCH(Lists!$L$7,$A$1:$Y$1,0))&amp;""),""),4)),VALUE(MID(IFERROR(TRIM(INDEX($A265:$Y265,MATCH(Lists!$L$7,$A$1:$Y$1,0))&amp;""),""),6,2)),VALUE(MID(IFERROR(TRIM(INDEX($A265:$Y265,MATCH(Lists!$L$7,$A$1:$Y$1,0))&amp;""),""),9,2)))),"")</f>
        <v/>
      </c>
      <c r="AL265" s="23">
        <f>IF(OR(AK265="",Lists!$O$2=""),"",AK265+Lists!$O$2)</f>
        <v/>
      </c>
      <c r="AM265" s="22">
        <f>IF(IFERROR(TRIM(INDEX($A265:$Y265,MATCH(Lists!$L$2,$A$1:$Y$1,0))&amp;""),"")="","",IF(AA265="","New",AA265))</f>
        <v/>
      </c>
    </row>
    <row r="266">
      <c r="Z266" s="19" t="n"/>
      <c r="AA266" s="24" t="n"/>
      <c r="AB266" s="24" t="n"/>
      <c r="AC266" s="24" t="n"/>
      <c r="AD266" s="24" t="n"/>
      <c r="AE266" s="25" t="n"/>
      <c r="AF266" s="19" t="n"/>
      <c r="AG266" s="22">
        <f>IF(IFERROR(TRIM(INDEX($A266:$Y266,MATCH(Lists!$L$2,$A$1:$Y$1,0))&amp;""),"")="","",IF(COUNTA(AB266:AD266)=0,"",COUNTIF(AB266:AD266,"Yes")))</f>
        <v/>
      </c>
      <c r="AH266" s="22">
        <f>IFERROR(TRIM(INDEX($A266:$Y266,MATCH(Lists!$L$3,$A$1:$Y$1,0))&amp;""),"")</f>
        <v/>
      </c>
      <c r="AI266" s="22">
        <f>IFERROR(TRIM(INDEX($A266:$Y266,MATCH(Lists!$L$4,$A$1:$Y$1,0))&amp;""),"")</f>
        <v/>
      </c>
      <c r="AJ266" s="22">
        <f>IF(IFERROR(TRIM(INDEX($A266:$Y266,MATCH(Lists!$L$2,$A$1:$Y$1,0))&amp;""),"")="","",IF(IFERROR(TRIM(INDEX($A266:$Y266,MATCH(Lists!$L$5,$A$1:$Y$1,0))&amp;""),"")&lt;&gt;"",IFERROR(TRIM(INDEX($A266:$Y266,MATCH(Lists!$L$5,$A$1:$Y$1,0))&amp;""),""),IF(IFERROR(TRIM(INDEX($A266:$Y266,MATCH(Lists!$L$6,$A$1:$Y$1,0))&amp;""),"")&lt;&gt;"",IFERROR(TRIM(INDEX($A266:$Y266,MATCH(Lists!$L$6,$A$1:$Y$1,0))&amp;""),""),"(no source)")))</f>
        <v/>
      </c>
      <c r="AK266" s="23">
        <f>IFERROR(IF(ISNUMBER(INDEX($A266:$Y266,MATCH(Lists!$L$7,$A$1:$Y$1,0))),INT(INDEX($A266:$Y266,MATCH(Lists!$L$7,$A$1:$Y$1,0))),DATE(VALUE(LEFT(IFERROR(TRIM(INDEX($A266:$Y266,MATCH(Lists!$L$7,$A$1:$Y$1,0))&amp;""),""),4)),VALUE(MID(IFERROR(TRIM(INDEX($A266:$Y266,MATCH(Lists!$L$7,$A$1:$Y$1,0))&amp;""),""),6,2)),VALUE(MID(IFERROR(TRIM(INDEX($A266:$Y266,MATCH(Lists!$L$7,$A$1:$Y$1,0))&amp;""),""),9,2)))),"")</f>
        <v/>
      </c>
      <c r="AL266" s="23">
        <f>IF(OR(AK266="",Lists!$O$2=""),"",AK266+Lists!$O$2)</f>
        <v/>
      </c>
      <c r="AM266" s="22">
        <f>IF(IFERROR(TRIM(INDEX($A266:$Y266,MATCH(Lists!$L$2,$A$1:$Y$1,0))&amp;""),"")="","",IF(AA266="","New",AA266))</f>
        <v/>
      </c>
    </row>
    <row r="267">
      <c r="Z267" s="19" t="n"/>
      <c r="AA267" s="24" t="n"/>
      <c r="AB267" s="24" t="n"/>
      <c r="AC267" s="24" t="n"/>
      <c r="AD267" s="24" t="n"/>
      <c r="AE267" s="25" t="n"/>
      <c r="AF267" s="19" t="n"/>
      <c r="AG267" s="22">
        <f>IF(IFERROR(TRIM(INDEX($A267:$Y267,MATCH(Lists!$L$2,$A$1:$Y$1,0))&amp;""),"")="","",IF(COUNTA(AB267:AD267)=0,"",COUNTIF(AB267:AD267,"Yes")))</f>
        <v/>
      </c>
      <c r="AH267" s="22">
        <f>IFERROR(TRIM(INDEX($A267:$Y267,MATCH(Lists!$L$3,$A$1:$Y$1,0))&amp;""),"")</f>
        <v/>
      </c>
      <c r="AI267" s="22">
        <f>IFERROR(TRIM(INDEX($A267:$Y267,MATCH(Lists!$L$4,$A$1:$Y$1,0))&amp;""),"")</f>
        <v/>
      </c>
      <c r="AJ267" s="22">
        <f>IF(IFERROR(TRIM(INDEX($A267:$Y267,MATCH(Lists!$L$2,$A$1:$Y$1,0))&amp;""),"")="","",IF(IFERROR(TRIM(INDEX($A267:$Y267,MATCH(Lists!$L$5,$A$1:$Y$1,0))&amp;""),"")&lt;&gt;"",IFERROR(TRIM(INDEX($A267:$Y267,MATCH(Lists!$L$5,$A$1:$Y$1,0))&amp;""),""),IF(IFERROR(TRIM(INDEX($A267:$Y267,MATCH(Lists!$L$6,$A$1:$Y$1,0))&amp;""),"")&lt;&gt;"",IFERROR(TRIM(INDEX($A267:$Y267,MATCH(Lists!$L$6,$A$1:$Y$1,0))&amp;""),""),"(no source)")))</f>
        <v/>
      </c>
      <c r="AK267" s="23">
        <f>IFERROR(IF(ISNUMBER(INDEX($A267:$Y267,MATCH(Lists!$L$7,$A$1:$Y$1,0))),INT(INDEX($A267:$Y267,MATCH(Lists!$L$7,$A$1:$Y$1,0))),DATE(VALUE(LEFT(IFERROR(TRIM(INDEX($A267:$Y267,MATCH(Lists!$L$7,$A$1:$Y$1,0))&amp;""),""),4)),VALUE(MID(IFERROR(TRIM(INDEX($A267:$Y267,MATCH(Lists!$L$7,$A$1:$Y$1,0))&amp;""),""),6,2)),VALUE(MID(IFERROR(TRIM(INDEX($A267:$Y267,MATCH(Lists!$L$7,$A$1:$Y$1,0))&amp;""),""),9,2)))),"")</f>
        <v/>
      </c>
      <c r="AL267" s="23">
        <f>IF(OR(AK267="",Lists!$O$2=""),"",AK267+Lists!$O$2)</f>
        <v/>
      </c>
      <c r="AM267" s="22">
        <f>IF(IFERROR(TRIM(INDEX($A267:$Y267,MATCH(Lists!$L$2,$A$1:$Y$1,0))&amp;""),"")="","",IF(AA267="","New",AA267))</f>
        <v/>
      </c>
    </row>
    <row r="268">
      <c r="Z268" s="19" t="n"/>
      <c r="AA268" s="24" t="n"/>
      <c r="AB268" s="24" t="n"/>
      <c r="AC268" s="24" t="n"/>
      <c r="AD268" s="24" t="n"/>
      <c r="AE268" s="25" t="n"/>
      <c r="AF268" s="19" t="n"/>
      <c r="AG268" s="22">
        <f>IF(IFERROR(TRIM(INDEX($A268:$Y268,MATCH(Lists!$L$2,$A$1:$Y$1,0))&amp;""),"")="","",IF(COUNTA(AB268:AD268)=0,"",COUNTIF(AB268:AD268,"Yes")))</f>
        <v/>
      </c>
      <c r="AH268" s="22">
        <f>IFERROR(TRIM(INDEX($A268:$Y268,MATCH(Lists!$L$3,$A$1:$Y$1,0))&amp;""),"")</f>
        <v/>
      </c>
      <c r="AI268" s="22">
        <f>IFERROR(TRIM(INDEX($A268:$Y268,MATCH(Lists!$L$4,$A$1:$Y$1,0))&amp;""),"")</f>
        <v/>
      </c>
      <c r="AJ268" s="22">
        <f>IF(IFERROR(TRIM(INDEX($A268:$Y268,MATCH(Lists!$L$2,$A$1:$Y$1,0))&amp;""),"")="","",IF(IFERROR(TRIM(INDEX($A268:$Y268,MATCH(Lists!$L$5,$A$1:$Y$1,0))&amp;""),"")&lt;&gt;"",IFERROR(TRIM(INDEX($A268:$Y268,MATCH(Lists!$L$5,$A$1:$Y$1,0))&amp;""),""),IF(IFERROR(TRIM(INDEX($A268:$Y268,MATCH(Lists!$L$6,$A$1:$Y$1,0))&amp;""),"")&lt;&gt;"",IFERROR(TRIM(INDEX($A268:$Y268,MATCH(Lists!$L$6,$A$1:$Y$1,0))&amp;""),""),"(no source)")))</f>
        <v/>
      </c>
      <c r="AK268" s="23">
        <f>IFERROR(IF(ISNUMBER(INDEX($A268:$Y268,MATCH(Lists!$L$7,$A$1:$Y$1,0))),INT(INDEX($A268:$Y268,MATCH(Lists!$L$7,$A$1:$Y$1,0))),DATE(VALUE(LEFT(IFERROR(TRIM(INDEX($A268:$Y268,MATCH(Lists!$L$7,$A$1:$Y$1,0))&amp;""),""),4)),VALUE(MID(IFERROR(TRIM(INDEX($A268:$Y268,MATCH(Lists!$L$7,$A$1:$Y$1,0))&amp;""),""),6,2)),VALUE(MID(IFERROR(TRIM(INDEX($A268:$Y268,MATCH(Lists!$L$7,$A$1:$Y$1,0))&amp;""),""),9,2)))),"")</f>
        <v/>
      </c>
      <c r="AL268" s="23">
        <f>IF(OR(AK268="",Lists!$O$2=""),"",AK268+Lists!$O$2)</f>
        <v/>
      </c>
      <c r="AM268" s="22">
        <f>IF(IFERROR(TRIM(INDEX($A268:$Y268,MATCH(Lists!$L$2,$A$1:$Y$1,0))&amp;""),"")="","",IF(AA268="","New",AA268))</f>
        <v/>
      </c>
    </row>
    <row r="269">
      <c r="Z269" s="19" t="n"/>
      <c r="AA269" s="24" t="n"/>
      <c r="AB269" s="24" t="n"/>
      <c r="AC269" s="24" t="n"/>
      <c r="AD269" s="24" t="n"/>
      <c r="AE269" s="25" t="n"/>
      <c r="AF269" s="19" t="n"/>
      <c r="AG269" s="22">
        <f>IF(IFERROR(TRIM(INDEX($A269:$Y269,MATCH(Lists!$L$2,$A$1:$Y$1,0))&amp;""),"")="","",IF(COUNTA(AB269:AD269)=0,"",COUNTIF(AB269:AD269,"Yes")))</f>
        <v/>
      </c>
      <c r="AH269" s="22">
        <f>IFERROR(TRIM(INDEX($A269:$Y269,MATCH(Lists!$L$3,$A$1:$Y$1,0))&amp;""),"")</f>
        <v/>
      </c>
      <c r="AI269" s="22">
        <f>IFERROR(TRIM(INDEX($A269:$Y269,MATCH(Lists!$L$4,$A$1:$Y$1,0))&amp;""),"")</f>
        <v/>
      </c>
      <c r="AJ269" s="22">
        <f>IF(IFERROR(TRIM(INDEX($A269:$Y269,MATCH(Lists!$L$2,$A$1:$Y$1,0))&amp;""),"")="","",IF(IFERROR(TRIM(INDEX($A269:$Y269,MATCH(Lists!$L$5,$A$1:$Y$1,0))&amp;""),"")&lt;&gt;"",IFERROR(TRIM(INDEX($A269:$Y269,MATCH(Lists!$L$5,$A$1:$Y$1,0))&amp;""),""),IF(IFERROR(TRIM(INDEX($A269:$Y269,MATCH(Lists!$L$6,$A$1:$Y$1,0))&amp;""),"")&lt;&gt;"",IFERROR(TRIM(INDEX($A269:$Y269,MATCH(Lists!$L$6,$A$1:$Y$1,0))&amp;""),""),"(no source)")))</f>
        <v/>
      </c>
      <c r="AK269" s="23">
        <f>IFERROR(IF(ISNUMBER(INDEX($A269:$Y269,MATCH(Lists!$L$7,$A$1:$Y$1,0))),INT(INDEX($A269:$Y269,MATCH(Lists!$L$7,$A$1:$Y$1,0))),DATE(VALUE(LEFT(IFERROR(TRIM(INDEX($A269:$Y269,MATCH(Lists!$L$7,$A$1:$Y$1,0))&amp;""),""),4)),VALUE(MID(IFERROR(TRIM(INDEX($A269:$Y269,MATCH(Lists!$L$7,$A$1:$Y$1,0))&amp;""),""),6,2)),VALUE(MID(IFERROR(TRIM(INDEX($A269:$Y269,MATCH(Lists!$L$7,$A$1:$Y$1,0))&amp;""),""),9,2)))),"")</f>
        <v/>
      </c>
      <c r="AL269" s="23">
        <f>IF(OR(AK269="",Lists!$O$2=""),"",AK269+Lists!$O$2)</f>
        <v/>
      </c>
      <c r="AM269" s="22">
        <f>IF(IFERROR(TRIM(INDEX($A269:$Y269,MATCH(Lists!$L$2,$A$1:$Y$1,0))&amp;""),"")="","",IF(AA269="","New",AA269))</f>
        <v/>
      </c>
    </row>
    <row r="270">
      <c r="Z270" s="19" t="n"/>
      <c r="AA270" s="24" t="n"/>
      <c r="AB270" s="24" t="n"/>
      <c r="AC270" s="24" t="n"/>
      <c r="AD270" s="24" t="n"/>
      <c r="AE270" s="25" t="n"/>
      <c r="AF270" s="19" t="n"/>
      <c r="AG270" s="22">
        <f>IF(IFERROR(TRIM(INDEX($A270:$Y270,MATCH(Lists!$L$2,$A$1:$Y$1,0))&amp;""),"")="","",IF(COUNTA(AB270:AD270)=0,"",COUNTIF(AB270:AD270,"Yes")))</f>
        <v/>
      </c>
      <c r="AH270" s="22">
        <f>IFERROR(TRIM(INDEX($A270:$Y270,MATCH(Lists!$L$3,$A$1:$Y$1,0))&amp;""),"")</f>
        <v/>
      </c>
      <c r="AI270" s="22">
        <f>IFERROR(TRIM(INDEX($A270:$Y270,MATCH(Lists!$L$4,$A$1:$Y$1,0))&amp;""),"")</f>
        <v/>
      </c>
      <c r="AJ270" s="22">
        <f>IF(IFERROR(TRIM(INDEX($A270:$Y270,MATCH(Lists!$L$2,$A$1:$Y$1,0))&amp;""),"")="","",IF(IFERROR(TRIM(INDEX($A270:$Y270,MATCH(Lists!$L$5,$A$1:$Y$1,0))&amp;""),"")&lt;&gt;"",IFERROR(TRIM(INDEX($A270:$Y270,MATCH(Lists!$L$5,$A$1:$Y$1,0))&amp;""),""),IF(IFERROR(TRIM(INDEX($A270:$Y270,MATCH(Lists!$L$6,$A$1:$Y$1,0))&amp;""),"")&lt;&gt;"",IFERROR(TRIM(INDEX($A270:$Y270,MATCH(Lists!$L$6,$A$1:$Y$1,0))&amp;""),""),"(no source)")))</f>
        <v/>
      </c>
      <c r="AK270" s="23">
        <f>IFERROR(IF(ISNUMBER(INDEX($A270:$Y270,MATCH(Lists!$L$7,$A$1:$Y$1,0))),INT(INDEX($A270:$Y270,MATCH(Lists!$L$7,$A$1:$Y$1,0))),DATE(VALUE(LEFT(IFERROR(TRIM(INDEX($A270:$Y270,MATCH(Lists!$L$7,$A$1:$Y$1,0))&amp;""),""),4)),VALUE(MID(IFERROR(TRIM(INDEX($A270:$Y270,MATCH(Lists!$L$7,$A$1:$Y$1,0))&amp;""),""),6,2)),VALUE(MID(IFERROR(TRIM(INDEX($A270:$Y270,MATCH(Lists!$L$7,$A$1:$Y$1,0))&amp;""),""),9,2)))),"")</f>
        <v/>
      </c>
      <c r="AL270" s="23">
        <f>IF(OR(AK270="",Lists!$O$2=""),"",AK270+Lists!$O$2)</f>
        <v/>
      </c>
      <c r="AM270" s="22">
        <f>IF(IFERROR(TRIM(INDEX($A270:$Y270,MATCH(Lists!$L$2,$A$1:$Y$1,0))&amp;""),"")="","",IF(AA270="","New",AA270))</f>
        <v/>
      </c>
    </row>
    <row r="271">
      <c r="Z271" s="19" t="n"/>
      <c r="AA271" s="24" t="n"/>
      <c r="AB271" s="24" t="n"/>
      <c r="AC271" s="24" t="n"/>
      <c r="AD271" s="24" t="n"/>
      <c r="AE271" s="25" t="n"/>
      <c r="AF271" s="19" t="n"/>
      <c r="AG271" s="22">
        <f>IF(IFERROR(TRIM(INDEX($A271:$Y271,MATCH(Lists!$L$2,$A$1:$Y$1,0))&amp;""),"")="","",IF(COUNTA(AB271:AD271)=0,"",COUNTIF(AB271:AD271,"Yes")))</f>
        <v/>
      </c>
      <c r="AH271" s="22">
        <f>IFERROR(TRIM(INDEX($A271:$Y271,MATCH(Lists!$L$3,$A$1:$Y$1,0))&amp;""),"")</f>
        <v/>
      </c>
      <c r="AI271" s="22">
        <f>IFERROR(TRIM(INDEX($A271:$Y271,MATCH(Lists!$L$4,$A$1:$Y$1,0))&amp;""),"")</f>
        <v/>
      </c>
      <c r="AJ271" s="22">
        <f>IF(IFERROR(TRIM(INDEX($A271:$Y271,MATCH(Lists!$L$2,$A$1:$Y$1,0))&amp;""),"")="","",IF(IFERROR(TRIM(INDEX($A271:$Y271,MATCH(Lists!$L$5,$A$1:$Y$1,0))&amp;""),"")&lt;&gt;"",IFERROR(TRIM(INDEX($A271:$Y271,MATCH(Lists!$L$5,$A$1:$Y$1,0))&amp;""),""),IF(IFERROR(TRIM(INDEX($A271:$Y271,MATCH(Lists!$L$6,$A$1:$Y$1,0))&amp;""),"")&lt;&gt;"",IFERROR(TRIM(INDEX($A271:$Y271,MATCH(Lists!$L$6,$A$1:$Y$1,0))&amp;""),""),"(no source)")))</f>
        <v/>
      </c>
      <c r="AK271" s="23">
        <f>IFERROR(IF(ISNUMBER(INDEX($A271:$Y271,MATCH(Lists!$L$7,$A$1:$Y$1,0))),INT(INDEX($A271:$Y271,MATCH(Lists!$L$7,$A$1:$Y$1,0))),DATE(VALUE(LEFT(IFERROR(TRIM(INDEX($A271:$Y271,MATCH(Lists!$L$7,$A$1:$Y$1,0))&amp;""),""),4)),VALUE(MID(IFERROR(TRIM(INDEX($A271:$Y271,MATCH(Lists!$L$7,$A$1:$Y$1,0))&amp;""),""),6,2)),VALUE(MID(IFERROR(TRIM(INDEX($A271:$Y271,MATCH(Lists!$L$7,$A$1:$Y$1,0))&amp;""),""),9,2)))),"")</f>
        <v/>
      </c>
      <c r="AL271" s="23">
        <f>IF(OR(AK271="",Lists!$O$2=""),"",AK271+Lists!$O$2)</f>
        <v/>
      </c>
      <c r="AM271" s="22">
        <f>IF(IFERROR(TRIM(INDEX($A271:$Y271,MATCH(Lists!$L$2,$A$1:$Y$1,0))&amp;""),"")="","",IF(AA271="","New",AA271))</f>
        <v/>
      </c>
    </row>
    <row r="272">
      <c r="Z272" s="19" t="n"/>
      <c r="AA272" s="24" t="n"/>
      <c r="AB272" s="24" t="n"/>
      <c r="AC272" s="24" t="n"/>
      <c r="AD272" s="24" t="n"/>
      <c r="AE272" s="25" t="n"/>
      <c r="AF272" s="19" t="n"/>
      <c r="AG272" s="22">
        <f>IF(IFERROR(TRIM(INDEX($A272:$Y272,MATCH(Lists!$L$2,$A$1:$Y$1,0))&amp;""),"")="","",IF(COUNTA(AB272:AD272)=0,"",COUNTIF(AB272:AD272,"Yes")))</f>
        <v/>
      </c>
      <c r="AH272" s="22">
        <f>IFERROR(TRIM(INDEX($A272:$Y272,MATCH(Lists!$L$3,$A$1:$Y$1,0))&amp;""),"")</f>
        <v/>
      </c>
      <c r="AI272" s="22">
        <f>IFERROR(TRIM(INDEX($A272:$Y272,MATCH(Lists!$L$4,$A$1:$Y$1,0))&amp;""),"")</f>
        <v/>
      </c>
      <c r="AJ272" s="22">
        <f>IF(IFERROR(TRIM(INDEX($A272:$Y272,MATCH(Lists!$L$2,$A$1:$Y$1,0))&amp;""),"")="","",IF(IFERROR(TRIM(INDEX($A272:$Y272,MATCH(Lists!$L$5,$A$1:$Y$1,0))&amp;""),"")&lt;&gt;"",IFERROR(TRIM(INDEX($A272:$Y272,MATCH(Lists!$L$5,$A$1:$Y$1,0))&amp;""),""),IF(IFERROR(TRIM(INDEX($A272:$Y272,MATCH(Lists!$L$6,$A$1:$Y$1,0))&amp;""),"")&lt;&gt;"",IFERROR(TRIM(INDEX($A272:$Y272,MATCH(Lists!$L$6,$A$1:$Y$1,0))&amp;""),""),"(no source)")))</f>
        <v/>
      </c>
      <c r="AK272" s="23">
        <f>IFERROR(IF(ISNUMBER(INDEX($A272:$Y272,MATCH(Lists!$L$7,$A$1:$Y$1,0))),INT(INDEX($A272:$Y272,MATCH(Lists!$L$7,$A$1:$Y$1,0))),DATE(VALUE(LEFT(IFERROR(TRIM(INDEX($A272:$Y272,MATCH(Lists!$L$7,$A$1:$Y$1,0))&amp;""),""),4)),VALUE(MID(IFERROR(TRIM(INDEX($A272:$Y272,MATCH(Lists!$L$7,$A$1:$Y$1,0))&amp;""),""),6,2)),VALUE(MID(IFERROR(TRIM(INDEX($A272:$Y272,MATCH(Lists!$L$7,$A$1:$Y$1,0))&amp;""),""),9,2)))),"")</f>
        <v/>
      </c>
      <c r="AL272" s="23">
        <f>IF(OR(AK272="",Lists!$O$2=""),"",AK272+Lists!$O$2)</f>
        <v/>
      </c>
      <c r="AM272" s="22">
        <f>IF(IFERROR(TRIM(INDEX($A272:$Y272,MATCH(Lists!$L$2,$A$1:$Y$1,0))&amp;""),"")="","",IF(AA272="","New",AA272))</f>
        <v/>
      </c>
    </row>
    <row r="273">
      <c r="Z273" s="19" t="n"/>
      <c r="AA273" s="24" t="n"/>
      <c r="AB273" s="24" t="n"/>
      <c r="AC273" s="24" t="n"/>
      <c r="AD273" s="24" t="n"/>
      <c r="AE273" s="25" t="n"/>
      <c r="AF273" s="19" t="n"/>
      <c r="AG273" s="22">
        <f>IF(IFERROR(TRIM(INDEX($A273:$Y273,MATCH(Lists!$L$2,$A$1:$Y$1,0))&amp;""),"")="","",IF(COUNTA(AB273:AD273)=0,"",COUNTIF(AB273:AD273,"Yes")))</f>
        <v/>
      </c>
      <c r="AH273" s="22">
        <f>IFERROR(TRIM(INDEX($A273:$Y273,MATCH(Lists!$L$3,$A$1:$Y$1,0))&amp;""),"")</f>
        <v/>
      </c>
      <c r="AI273" s="22">
        <f>IFERROR(TRIM(INDEX($A273:$Y273,MATCH(Lists!$L$4,$A$1:$Y$1,0))&amp;""),"")</f>
        <v/>
      </c>
      <c r="AJ273" s="22">
        <f>IF(IFERROR(TRIM(INDEX($A273:$Y273,MATCH(Lists!$L$2,$A$1:$Y$1,0))&amp;""),"")="","",IF(IFERROR(TRIM(INDEX($A273:$Y273,MATCH(Lists!$L$5,$A$1:$Y$1,0))&amp;""),"")&lt;&gt;"",IFERROR(TRIM(INDEX($A273:$Y273,MATCH(Lists!$L$5,$A$1:$Y$1,0))&amp;""),""),IF(IFERROR(TRIM(INDEX($A273:$Y273,MATCH(Lists!$L$6,$A$1:$Y$1,0))&amp;""),"")&lt;&gt;"",IFERROR(TRIM(INDEX($A273:$Y273,MATCH(Lists!$L$6,$A$1:$Y$1,0))&amp;""),""),"(no source)")))</f>
        <v/>
      </c>
      <c r="AK273" s="23">
        <f>IFERROR(IF(ISNUMBER(INDEX($A273:$Y273,MATCH(Lists!$L$7,$A$1:$Y$1,0))),INT(INDEX($A273:$Y273,MATCH(Lists!$L$7,$A$1:$Y$1,0))),DATE(VALUE(LEFT(IFERROR(TRIM(INDEX($A273:$Y273,MATCH(Lists!$L$7,$A$1:$Y$1,0))&amp;""),""),4)),VALUE(MID(IFERROR(TRIM(INDEX($A273:$Y273,MATCH(Lists!$L$7,$A$1:$Y$1,0))&amp;""),""),6,2)),VALUE(MID(IFERROR(TRIM(INDEX($A273:$Y273,MATCH(Lists!$L$7,$A$1:$Y$1,0))&amp;""),""),9,2)))),"")</f>
        <v/>
      </c>
      <c r="AL273" s="23">
        <f>IF(OR(AK273="",Lists!$O$2=""),"",AK273+Lists!$O$2)</f>
        <v/>
      </c>
      <c r="AM273" s="22">
        <f>IF(IFERROR(TRIM(INDEX($A273:$Y273,MATCH(Lists!$L$2,$A$1:$Y$1,0))&amp;""),"")="","",IF(AA273="","New",AA273))</f>
        <v/>
      </c>
    </row>
    <row r="274">
      <c r="Z274" s="19" t="n"/>
      <c r="AA274" s="24" t="n"/>
      <c r="AB274" s="24" t="n"/>
      <c r="AC274" s="24" t="n"/>
      <c r="AD274" s="24" t="n"/>
      <c r="AE274" s="25" t="n"/>
      <c r="AF274" s="19" t="n"/>
      <c r="AG274" s="22">
        <f>IF(IFERROR(TRIM(INDEX($A274:$Y274,MATCH(Lists!$L$2,$A$1:$Y$1,0))&amp;""),"")="","",IF(COUNTA(AB274:AD274)=0,"",COUNTIF(AB274:AD274,"Yes")))</f>
        <v/>
      </c>
      <c r="AH274" s="22">
        <f>IFERROR(TRIM(INDEX($A274:$Y274,MATCH(Lists!$L$3,$A$1:$Y$1,0))&amp;""),"")</f>
        <v/>
      </c>
      <c r="AI274" s="22">
        <f>IFERROR(TRIM(INDEX($A274:$Y274,MATCH(Lists!$L$4,$A$1:$Y$1,0))&amp;""),"")</f>
        <v/>
      </c>
      <c r="AJ274" s="22">
        <f>IF(IFERROR(TRIM(INDEX($A274:$Y274,MATCH(Lists!$L$2,$A$1:$Y$1,0))&amp;""),"")="","",IF(IFERROR(TRIM(INDEX($A274:$Y274,MATCH(Lists!$L$5,$A$1:$Y$1,0))&amp;""),"")&lt;&gt;"",IFERROR(TRIM(INDEX($A274:$Y274,MATCH(Lists!$L$5,$A$1:$Y$1,0))&amp;""),""),IF(IFERROR(TRIM(INDEX($A274:$Y274,MATCH(Lists!$L$6,$A$1:$Y$1,0))&amp;""),"")&lt;&gt;"",IFERROR(TRIM(INDEX($A274:$Y274,MATCH(Lists!$L$6,$A$1:$Y$1,0))&amp;""),""),"(no source)")))</f>
        <v/>
      </c>
      <c r="AK274" s="23">
        <f>IFERROR(IF(ISNUMBER(INDEX($A274:$Y274,MATCH(Lists!$L$7,$A$1:$Y$1,0))),INT(INDEX($A274:$Y274,MATCH(Lists!$L$7,$A$1:$Y$1,0))),DATE(VALUE(LEFT(IFERROR(TRIM(INDEX($A274:$Y274,MATCH(Lists!$L$7,$A$1:$Y$1,0))&amp;""),""),4)),VALUE(MID(IFERROR(TRIM(INDEX($A274:$Y274,MATCH(Lists!$L$7,$A$1:$Y$1,0))&amp;""),""),6,2)),VALUE(MID(IFERROR(TRIM(INDEX($A274:$Y274,MATCH(Lists!$L$7,$A$1:$Y$1,0))&amp;""),""),9,2)))),"")</f>
        <v/>
      </c>
      <c r="AL274" s="23">
        <f>IF(OR(AK274="",Lists!$O$2=""),"",AK274+Lists!$O$2)</f>
        <v/>
      </c>
      <c r="AM274" s="22">
        <f>IF(IFERROR(TRIM(INDEX($A274:$Y274,MATCH(Lists!$L$2,$A$1:$Y$1,0))&amp;""),"")="","",IF(AA274="","New",AA274))</f>
        <v/>
      </c>
    </row>
    <row r="275">
      <c r="Z275" s="19" t="n"/>
      <c r="AA275" s="24" t="n"/>
      <c r="AB275" s="24" t="n"/>
      <c r="AC275" s="24" t="n"/>
      <c r="AD275" s="24" t="n"/>
      <c r="AE275" s="25" t="n"/>
      <c r="AF275" s="19" t="n"/>
      <c r="AG275" s="22">
        <f>IF(IFERROR(TRIM(INDEX($A275:$Y275,MATCH(Lists!$L$2,$A$1:$Y$1,0))&amp;""),"")="","",IF(COUNTA(AB275:AD275)=0,"",COUNTIF(AB275:AD275,"Yes")))</f>
        <v/>
      </c>
      <c r="AH275" s="22">
        <f>IFERROR(TRIM(INDEX($A275:$Y275,MATCH(Lists!$L$3,$A$1:$Y$1,0))&amp;""),"")</f>
        <v/>
      </c>
      <c r="AI275" s="22">
        <f>IFERROR(TRIM(INDEX($A275:$Y275,MATCH(Lists!$L$4,$A$1:$Y$1,0))&amp;""),"")</f>
        <v/>
      </c>
      <c r="AJ275" s="22">
        <f>IF(IFERROR(TRIM(INDEX($A275:$Y275,MATCH(Lists!$L$2,$A$1:$Y$1,0))&amp;""),"")="","",IF(IFERROR(TRIM(INDEX($A275:$Y275,MATCH(Lists!$L$5,$A$1:$Y$1,0))&amp;""),"")&lt;&gt;"",IFERROR(TRIM(INDEX($A275:$Y275,MATCH(Lists!$L$5,$A$1:$Y$1,0))&amp;""),""),IF(IFERROR(TRIM(INDEX($A275:$Y275,MATCH(Lists!$L$6,$A$1:$Y$1,0))&amp;""),"")&lt;&gt;"",IFERROR(TRIM(INDEX($A275:$Y275,MATCH(Lists!$L$6,$A$1:$Y$1,0))&amp;""),""),"(no source)")))</f>
        <v/>
      </c>
      <c r="AK275" s="23">
        <f>IFERROR(IF(ISNUMBER(INDEX($A275:$Y275,MATCH(Lists!$L$7,$A$1:$Y$1,0))),INT(INDEX($A275:$Y275,MATCH(Lists!$L$7,$A$1:$Y$1,0))),DATE(VALUE(LEFT(IFERROR(TRIM(INDEX($A275:$Y275,MATCH(Lists!$L$7,$A$1:$Y$1,0))&amp;""),""),4)),VALUE(MID(IFERROR(TRIM(INDEX($A275:$Y275,MATCH(Lists!$L$7,$A$1:$Y$1,0))&amp;""),""),6,2)),VALUE(MID(IFERROR(TRIM(INDEX($A275:$Y275,MATCH(Lists!$L$7,$A$1:$Y$1,0))&amp;""),""),9,2)))),"")</f>
        <v/>
      </c>
      <c r="AL275" s="23">
        <f>IF(OR(AK275="",Lists!$O$2=""),"",AK275+Lists!$O$2)</f>
        <v/>
      </c>
      <c r="AM275" s="22">
        <f>IF(IFERROR(TRIM(INDEX($A275:$Y275,MATCH(Lists!$L$2,$A$1:$Y$1,0))&amp;""),"")="","",IF(AA275="","New",AA275))</f>
        <v/>
      </c>
    </row>
    <row r="276">
      <c r="Z276" s="19" t="n"/>
      <c r="AA276" s="24" t="n"/>
      <c r="AB276" s="24" t="n"/>
      <c r="AC276" s="24" t="n"/>
      <c r="AD276" s="24" t="n"/>
      <c r="AE276" s="25" t="n"/>
      <c r="AF276" s="19" t="n"/>
      <c r="AG276" s="22">
        <f>IF(IFERROR(TRIM(INDEX($A276:$Y276,MATCH(Lists!$L$2,$A$1:$Y$1,0))&amp;""),"")="","",IF(COUNTA(AB276:AD276)=0,"",COUNTIF(AB276:AD276,"Yes")))</f>
        <v/>
      </c>
      <c r="AH276" s="22">
        <f>IFERROR(TRIM(INDEX($A276:$Y276,MATCH(Lists!$L$3,$A$1:$Y$1,0))&amp;""),"")</f>
        <v/>
      </c>
      <c r="AI276" s="22">
        <f>IFERROR(TRIM(INDEX($A276:$Y276,MATCH(Lists!$L$4,$A$1:$Y$1,0))&amp;""),"")</f>
        <v/>
      </c>
      <c r="AJ276" s="22">
        <f>IF(IFERROR(TRIM(INDEX($A276:$Y276,MATCH(Lists!$L$2,$A$1:$Y$1,0))&amp;""),"")="","",IF(IFERROR(TRIM(INDEX($A276:$Y276,MATCH(Lists!$L$5,$A$1:$Y$1,0))&amp;""),"")&lt;&gt;"",IFERROR(TRIM(INDEX($A276:$Y276,MATCH(Lists!$L$5,$A$1:$Y$1,0))&amp;""),""),IF(IFERROR(TRIM(INDEX($A276:$Y276,MATCH(Lists!$L$6,$A$1:$Y$1,0))&amp;""),"")&lt;&gt;"",IFERROR(TRIM(INDEX($A276:$Y276,MATCH(Lists!$L$6,$A$1:$Y$1,0))&amp;""),""),"(no source)")))</f>
        <v/>
      </c>
      <c r="AK276" s="23">
        <f>IFERROR(IF(ISNUMBER(INDEX($A276:$Y276,MATCH(Lists!$L$7,$A$1:$Y$1,0))),INT(INDEX($A276:$Y276,MATCH(Lists!$L$7,$A$1:$Y$1,0))),DATE(VALUE(LEFT(IFERROR(TRIM(INDEX($A276:$Y276,MATCH(Lists!$L$7,$A$1:$Y$1,0))&amp;""),""),4)),VALUE(MID(IFERROR(TRIM(INDEX($A276:$Y276,MATCH(Lists!$L$7,$A$1:$Y$1,0))&amp;""),""),6,2)),VALUE(MID(IFERROR(TRIM(INDEX($A276:$Y276,MATCH(Lists!$L$7,$A$1:$Y$1,0))&amp;""),""),9,2)))),"")</f>
        <v/>
      </c>
      <c r="AL276" s="23">
        <f>IF(OR(AK276="",Lists!$O$2=""),"",AK276+Lists!$O$2)</f>
        <v/>
      </c>
      <c r="AM276" s="22">
        <f>IF(IFERROR(TRIM(INDEX($A276:$Y276,MATCH(Lists!$L$2,$A$1:$Y$1,0))&amp;""),"")="","",IF(AA276="","New",AA276))</f>
        <v/>
      </c>
    </row>
    <row r="277">
      <c r="Z277" s="19" t="n"/>
      <c r="AA277" s="24" t="n"/>
      <c r="AB277" s="24" t="n"/>
      <c r="AC277" s="24" t="n"/>
      <c r="AD277" s="24" t="n"/>
      <c r="AE277" s="25" t="n"/>
      <c r="AF277" s="19" t="n"/>
      <c r="AG277" s="22">
        <f>IF(IFERROR(TRIM(INDEX($A277:$Y277,MATCH(Lists!$L$2,$A$1:$Y$1,0))&amp;""),"")="","",IF(COUNTA(AB277:AD277)=0,"",COUNTIF(AB277:AD277,"Yes")))</f>
        <v/>
      </c>
      <c r="AH277" s="22">
        <f>IFERROR(TRIM(INDEX($A277:$Y277,MATCH(Lists!$L$3,$A$1:$Y$1,0))&amp;""),"")</f>
        <v/>
      </c>
      <c r="AI277" s="22">
        <f>IFERROR(TRIM(INDEX($A277:$Y277,MATCH(Lists!$L$4,$A$1:$Y$1,0))&amp;""),"")</f>
        <v/>
      </c>
      <c r="AJ277" s="22">
        <f>IF(IFERROR(TRIM(INDEX($A277:$Y277,MATCH(Lists!$L$2,$A$1:$Y$1,0))&amp;""),"")="","",IF(IFERROR(TRIM(INDEX($A277:$Y277,MATCH(Lists!$L$5,$A$1:$Y$1,0))&amp;""),"")&lt;&gt;"",IFERROR(TRIM(INDEX($A277:$Y277,MATCH(Lists!$L$5,$A$1:$Y$1,0))&amp;""),""),IF(IFERROR(TRIM(INDEX($A277:$Y277,MATCH(Lists!$L$6,$A$1:$Y$1,0))&amp;""),"")&lt;&gt;"",IFERROR(TRIM(INDEX($A277:$Y277,MATCH(Lists!$L$6,$A$1:$Y$1,0))&amp;""),""),"(no source)")))</f>
        <v/>
      </c>
      <c r="AK277" s="23">
        <f>IFERROR(IF(ISNUMBER(INDEX($A277:$Y277,MATCH(Lists!$L$7,$A$1:$Y$1,0))),INT(INDEX($A277:$Y277,MATCH(Lists!$L$7,$A$1:$Y$1,0))),DATE(VALUE(LEFT(IFERROR(TRIM(INDEX($A277:$Y277,MATCH(Lists!$L$7,$A$1:$Y$1,0))&amp;""),""),4)),VALUE(MID(IFERROR(TRIM(INDEX($A277:$Y277,MATCH(Lists!$L$7,$A$1:$Y$1,0))&amp;""),""),6,2)),VALUE(MID(IFERROR(TRIM(INDEX($A277:$Y277,MATCH(Lists!$L$7,$A$1:$Y$1,0))&amp;""),""),9,2)))),"")</f>
        <v/>
      </c>
      <c r="AL277" s="23">
        <f>IF(OR(AK277="",Lists!$O$2=""),"",AK277+Lists!$O$2)</f>
        <v/>
      </c>
      <c r="AM277" s="22">
        <f>IF(IFERROR(TRIM(INDEX($A277:$Y277,MATCH(Lists!$L$2,$A$1:$Y$1,0))&amp;""),"")="","",IF(AA277="","New",AA277))</f>
        <v/>
      </c>
    </row>
    <row r="278">
      <c r="Z278" s="19" t="n"/>
      <c r="AA278" s="24" t="n"/>
      <c r="AB278" s="24" t="n"/>
      <c r="AC278" s="24" t="n"/>
      <c r="AD278" s="24" t="n"/>
      <c r="AE278" s="25" t="n"/>
      <c r="AF278" s="19" t="n"/>
      <c r="AG278" s="22">
        <f>IF(IFERROR(TRIM(INDEX($A278:$Y278,MATCH(Lists!$L$2,$A$1:$Y$1,0))&amp;""),"")="","",IF(COUNTA(AB278:AD278)=0,"",COUNTIF(AB278:AD278,"Yes")))</f>
        <v/>
      </c>
      <c r="AH278" s="22">
        <f>IFERROR(TRIM(INDEX($A278:$Y278,MATCH(Lists!$L$3,$A$1:$Y$1,0))&amp;""),"")</f>
        <v/>
      </c>
      <c r="AI278" s="22">
        <f>IFERROR(TRIM(INDEX($A278:$Y278,MATCH(Lists!$L$4,$A$1:$Y$1,0))&amp;""),"")</f>
        <v/>
      </c>
      <c r="AJ278" s="22">
        <f>IF(IFERROR(TRIM(INDEX($A278:$Y278,MATCH(Lists!$L$2,$A$1:$Y$1,0))&amp;""),"")="","",IF(IFERROR(TRIM(INDEX($A278:$Y278,MATCH(Lists!$L$5,$A$1:$Y$1,0))&amp;""),"")&lt;&gt;"",IFERROR(TRIM(INDEX($A278:$Y278,MATCH(Lists!$L$5,$A$1:$Y$1,0))&amp;""),""),IF(IFERROR(TRIM(INDEX($A278:$Y278,MATCH(Lists!$L$6,$A$1:$Y$1,0))&amp;""),"")&lt;&gt;"",IFERROR(TRIM(INDEX($A278:$Y278,MATCH(Lists!$L$6,$A$1:$Y$1,0))&amp;""),""),"(no source)")))</f>
        <v/>
      </c>
      <c r="AK278" s="23">
        <f>IFERROR(IF(ISNUMBER(INDEX($A278:$Y278,MATCH(Lists!$L$7,$A$1:$Y$1,0))),INT(INDEX($A278:$Y278,MATCH(Lists!$L$7,$A$1:$Y$1,0))),DATE(VALUE(LEFT(IFERROR(TRIM(INDEX($A278:$Y278,MATCH(Lists!$L$7,$A$1:$Y$1,0))&amp;""),""),4)),VALUE(MID(IFERROR(TRIM(INDEX($A278:$Y278,MATCH(Lists!$L$7,$A$1:$Y$1,0))&amp;""),""),6,2)),VALUE(MID(IFERROR(TRIM(INDEX($A278:$Y278,MATCH(Lists!$L$7,$A$1:$Y$1,0))&amp;""),""),9,2)))),"")</f>
        <v/>
      </c>
      <c r="AL278" s="23">
        <f>IF(OR(AK278="",Lists!$O$2=""),"",AK278+Lists!$O$2)</f>
        <v/>
      </c>
      <c r="AM278" s="22">
        <f>IF(IFERROR(TRIM(INDEX($A278:$Y278,MATCH(Lists!$L$2,$A$1:$Y$1,0))&amp;""),"")="","",IF(AA278="","New",AA278))</f>
        <v/>
      </c>
    </row>
    <row r="279">
      <c r="Z279" s="19" t="n"/>
      <c r="AA279" s="24" t="n"/>
      <c r="AB279" s="24" t="n"/>
      <c r="AC279" s="24" t="n"/>
      <c r="AD279" s="24" t="n"/>
      <c r="AE279" s="25" t="n"/>
      <c r="AF279" s="19" t="n"/>
      <c r="AG279" s="22">
        <f>IF(IFERROR(TRIM(INDEX($A279:$Y279,MATCH(Lists!$L$2,$A$1:$Y$1,0))&amp;""),"")="","",IF(COUNTA(AB279:AD279)=0,"",COUNTIF(AB279:AD279,"Yes")))</f>
        <v/>
      </c>
      <c r="AH279" s="22">
        <f>IFERROR(TRIM(INDEX($A279:$Y279,MATCH(Lists!$L$3,$A$1:$Y$1,0))&amp;""),"")</f>
        <v/>
      </c>
      <c r="AI279" s="22">
        <f>IFERROR(TRIM(INDEX($A279:$Y279,MATCH(Lists!$L$4,$A$1:$Y$1,0))&amp;""),"")</f>
        <v/>
      </c>
      <c r="AJ279" s="22">
        <f>IF(IFERROR(TRIM(INDEX($A279:$Y279,MATCH(Lists!$L$2,$A$1:$Y$1,0))&amp;""),"")="","",IF(IFERROR(TRIM(INDEX($A279:$Y279,MATCH(Lists!$L$5,$A$1:$Y$1,0))&amp;""),"")&lt;&gt;"",IFERROR(TRIM(INDEX($A279:$Y279,MATCH(Lists!$L$5,$A$1:$Y$1,0))&amp;""),""),IF(IFERROR(TRIM(INDEX($A279:$Y279,MATCH(Lists!$L$6,$A$1:$Y$1,0))&amp;""),"")&lt;&gt;"",IFERROR(TRIM(INDEX($A279:$Y279,MATCH(Lists!$L$6,$A$1:$Y$1,0))&amp;""),""),"(no source)")))</f>
        <v/>
      </c>
      <c r="AK279" s="23">
        <f>IFERROR(IF(ISNUMBER(INDEX($A279:$Y279,MATCH(Lists!$L$7,$A$1:$Y$1,0))),INT(INDEX($A279:$Y279,MATCH(Lists!$L$7,$A$1:$Y$1,0))),DATE(VALUE(LEFT(IFERROR(TRIM(INDEX($A279:$Y279,MATCH(Lists!$L$7,$A$1:$Y$1,0))&amp;""),""),4)),VALUE(MID(IFERROR(TRIM(INDEX($A279:$Y279,MATCH(Lists!$L$7,$A$1:$Y$1,0))&amp;""),""),6,2)),VALUE(MID(IFERROR(TRIM(INDEX($A279:$Y279,MATCH(Lists!$L$7,$A$1:$Y$1,0))&amp;""),""),9,2)))),"")</f>
        <v/>
      </c>
      <c r="AL279" s="23">
        <f>IF(OR(AK279="",Lists!$O$2=""),"",AK279+Lists!$O$2)</f>
        <v/>
      </c>
      <c r="AM279" s="22">
        <f>IF(IFERROR(TRIM(INDEX($A279:$Y279,MATCH(Lists!$L$2,$A$1:$Y$1,0))&amp;""),"")="","",IF(AA279="","New",AA279))</f>
        <v/>
      </c>
    </row>
    <row r="280">
      <c r="Z280" s="19" t="n"/>
      <c r="AA280" s="24" t="n"/>
      <c r="AB280" s="24" t="n"/>
      <c r="AC280" s="24" t="n"/>
      <c r="AD280" s="24" t="n"/>
      <c r="AE280" s="25" t="n"/>
      <c r="AF280" s="19" t="n"/>
      <c r="AG280" s="22">
        <f>IF(IFERROR(TRIM(INDEX($A280:$Y280,MATCH(Lists!$L$2,$A$1:$Y$1,0))&amp;""),"")="","",IF(COUNTA(AB280:AD280)=0,"",COUNTIF(AB280:AD280,"Yes")))</f>
        <v/>
      </c>
      <c r="AH280" s="22">
        <f>IFERROR(TRIM(INDEX($A280:$Y280,MATCH(Lists!$L$3,$A$1:$Y$1,0))&amp;""),"")</f>
        <v/>
      </c>
      <c r="AI280" s="22">
        <f>IFERROR(TRIM(INDEX($A280:$Y280,MATCH(Lists!$L$4,$A$1:$Y$1,0))&amp;""),"")</f>
        <v/>
      </c>
      <c r="AJ280" s="22">
        <f>IF(IFERROR(TRIM(INDEX($A280:$Y280,MATCH(Lists!$L$2,$A$1:$Y$1,0))&amp;""),"")="","",IF(IFERROR(TRIM(INDEX($A280:$Y280,MATCH(Lists!$L$5,$A$1:$Y$1,0))&amp;""),"")&lt;&gt;"",IFERROR(TRIM(INDEX($A280:$Y280,MATCH(Lists!$L$5,$A$1:$Y$1,0))&amp;""),""),IF(IFERROR(TRIM(INDEX($A280:$Y280,MATCH(Lists!$L$6,$A$1:$Y$1,0))&amp;""),"")&lt;&gt;"",IFERROR(TRIM(INDEX($A280:$Y280,MATCH(Lists!$L$6,$A$1:$Y$1,0))&amp;""),""),"(no source)")))</f>
        <v/>
      </c>
      <c r="AK280" s="23">
        <f>IFERROR(IF(ISNUMBER(INDEX($A280:$Y280,MATCH(Lists!$L$7,$A$1:$Y$1,0))),INT(INDEX($A280:$Y280,MATCH(Lists!$L$7,$A$1:$Y$1,0))),DATE(VALUE(LEFT(IFERROR(TRIM(INDEX($A280:$Y280,MATCH(Lists!$L$7,$A$1:$Y$1,0))&amp;""),""),4)),VALUE(MID(IFERROR(TRIM(INDEX($A280:$Y280,MATCH(Lists!$L$7,$A$1:$Y$1,0))&amp;""),""),6,2)),VALUE(MID(IFERROR(TRIM(INDEX($A280:$Y280,MATCH(Lists!$L$7,$A$1:$Y$1,0))&amp;""),""),9,2)))),"")</f>
        <v/>
      </c>
      <c r="AL280" s="23">
        <f>IF(OR(AK280="",Lists!$O$2=""),"",AK280+Lists!$O$2)</f>
        <v/>
      </c>
      <c r="AM280" s="22">
        <f>IF(IFERROR(TRIM(INDEX($A280:$Y280,MATCH(Lists!$L$2,$A$1:$Y$1,0))&amp;""),"")="","",IF(AA280="","New",AA280))</f>
        <v/>
      </c>
    </row>
    <row r="281">
      <c r="Z281" s="19" t="n"/>
      <c r="AA281" s="24" t="n"/>
      <c r="AB281" s="24" t="n"/>
      <c r="AC281" s="24" t="n"/>
      <c r="AD281" s="24" t="n"/>
      <c r="AE281" s="25" t="n"/>
      <c r="AF281" s="19" t="n"/>
      <c r="AG281" s="22">
        <f>IF(IFERROR(TRIM(INDEX($A281:$Y281,MATCH(Lists!$L$2,$A$1:$Y$1,0))&amp;""),"")="","",IF(COUNTA(AB281:AD281)=0,"",COUNTIF(AB281:AD281,"Yes")))</f>
        <v/>
      </c>
      <c r="AH281" s="22">
        <f>IFERROR(TRIM(INDEX($A281:$Y281,MATCH(Lists!$L$3,$A$1:$Y$1,0))&amp;""),"")</f>
        <v/>
      </c>
      <c r="AI281" s="22">
        <f>IFERROR(TRIM(INDEX($A281:$Y281,MATCH(Lists!$L$4,$A$1:$Y$1,0))&amp;""),"")</f>
        <v/>
      </c>
      <c r="AJ281" s="22">
        <f>IF(IFERROR(TRIM(INDEX($A281:$Y281,MATCH(Lists!$L$2,$A$1:$Y$1,0))&amp;""),"")="","",IF(IFERROR(TRIM(INDEX($A281:$Y281,MATCH(Lists!$L$5,$A$1:$Y$1,0))&amp;""),"")&lt;&gt;"",IFERROR(TRIM(INDEX($A281:$Y281,MATCH(Lists!$L$5,$A$1:$Y$1,0))&amp;""),""),IF(IFERROR(TRIM(INDEX($A281:$Y281,MATCH(Lists!$L$6,$A$1:$Y$1,0))&amp;""),"")&lt;&gt;"",IFERROR(TRIM(INDEX($A281:$Y281,MATCH(Lists!$L$6,$A$1:$Y$1,0))&amp;""),""),"(no source)")))</f>
        <v/>
      </c>
      <c r="AK281" s="23">
        <f>IFERROR(IF(ISNUMBER(INDEX($A281:$Y281,MATCH(Lists!$L$7,$A$1:$Y$1,0))),INT(INDEX($A281:$Y281,MATCH(Lists!$L$7,$A$1:$Y$1,0))),DATE(VALUE(LEFT(IFERROR(TRIM(INDEX($A281:$Y281,MATCH(Lists!$L$7,$A$1:$Y$1,0))&amp;""),""),4)),VALUE(MID(IFERROR(TRIM(INDEX($A281:$Y281,MATCH(Lists!$L$7,$A$1:$Y$1,0))&amp;""),""),6,2)),VALUE(MID(IFERROR(TRIM(INDEX($A281:$Y281,MATCH(Lists!$L$7,$A$1:$Y$1,0))&amp;""),""),9,2)))),"")</f>
        <v/>
      </c>
      <c r="AL281" s="23">
        <f>IF(OR(AK281="",Lists!$O$2=""),"",AK281+Lists!$O$2)</f>
        <v/>
      </c>
      <c r="AM281" s="22">
        <f>IF(IFERROR(TRIM(INDEX($A281:$Y281,MATCH(Lists!$L$2,$A$1:$Y$1,0))&amp;""),"")="","",IF(AA281="","New",AA281))</f>
        <v/>
      </c>
    </row>
    <row r="282">
      <c r="Z282" s="19" t="n"/>
      <c r="AA282" s="24" t="n"/>
      <c r="AB282" s="24" t="n"/>
      <c r="AC282" s="24" t="n"/>
      <c r="AD282" s="24" t="n"/>
      <c r="AE282" s="25" t="n"/>
      <c r="AF282" s="19" t="n"/>
      <c r="AG282" s="22">
        <f>IF(IFERROR(TRIM(INDEX($A282:$Y282,MATCH(Lists!$L$2,$A$1:$Y$1,0))&amp;""),"")="","",IF(COUNTA(AB282:AD282)=0,"",COUNTIF(AB282:AD282,"Yes")))</f>
        <v/>
      </c>
      <c r="AH282" s="22">
        <f>IFERROR(TRIM(INDEX($A282:$Y282,MATCH(Lists!$L$3,$A$1:$Y$1,0))&amp;""),"")</f>
        <v/>
      </c>
      <c r="AI282" s="22">
        <f>IFERROR(TRIM(INDEX($A282:$Y282,MATCH(Lists!$L$4,$A$1:$Y$1,0))&amp;""),"")</f>
        <v/>
      </c>
      <c r="AJ282" s="22">
        <f>IF(IFERROR(TRIM(INDEX($A282:$Y282,MATCH(Lists!$L$2,$A$1:$Y$1,0))&amp;""),"")="","",IF(IFERROR(TRIM(INDEX($A282:$Y282,MATCH(Lists!$L$5,$A$1:$Y$1,0))&amp;""),"")&lt;&gt;"",IFERROR(TRIM(INDEX($A282:$Y282,MATCH(Lists!$L$5,$A$1:$Y$1,0))&amp;""),""),IF(IFERROR(TRIM(INDEX($A282:$Y282,MATCH(Lists!$L$6,$A$1:$Y$1,0))&amp;""),"")&lt;&gt;"",IFERROR(TRIM(INDEX($A282:$Y282,MATCH(Lists!$L$6,$A$1:$Y$1,0))&amp;""),""),"(no source)")))</f>
        <v/>
      </c>
      <c r="AK282" s="23">
        <f>IFERROR(IF(ISNUMBER(INDEX($A282:$Y282,MATCH(Lists!$L$7,$A$1:$Y$1,0))),INT(INDEX($A282:$Y282,MATCH(Lists!$L$7,$A$1:$Y$1,0))),DATE(VALUE(LEFT(IFERROR(TRIM(INDEX($A282:$Y282,MATCH(Lists!$L$7,$A$1:$Y$1,0))&amp;""),""),4)),VALUE(MID(IFERROR(TRIM(INDEX($A282:$Y282,MATCH(Lists!$L$7,$A$1:$Y$1,0))&amp;""),""),6,2)),VALUE(MID(IFERROR(TRIM(INDEX($A282:$Y282,MATCH(Lists!$L$7,$A$1:$Y$1,0))&amp;""),""),9,2)))),"")</f>
        <v/>
      </c>
      <c r="AL282" s="23">
        <f>IF(OR(AK282="",Lists!$O$2=""),"",AK282+Lists!$O$2)</f>
        <v/>
      </c>
      <c r="AM282" s="22">
        <f>IF(IFERROR(TRIM(INDEX($A282:$Y282,MATCH(Lists!$L$2,$A$1:$Y$1,0))&amp;""),"")="","",IF(AA282="","New",AA282))</f>
        <v/>
      </c>
    </row>
    <row r="283">
      <c r="Z283" s="19" t="n"/>
      <c r="AA283" s="24" t="n"/>
      <c r="AB283" s="24" t="n"/>
      <c r="AC283" s="24" t="n"/>
      <c r="AD283" s="24" t="n"/>
      <c r="AE283" s="25" t="n"/>
      <c r="AF283" s="19" t="n"/>
      <c r="AG283" s="22">
        <f>IF(IFERROR(TRIM(INDEX($A283:$Y283,MATCH(Lists!$L$2,$A$1:$Y$1,0))&amp;""),"")="","",IF(COUNTA(AB283:AD283)=0,"",COUNTIF(AB283:AD283,"Yes")))</f>
        <v/>
      </c>
      <c r="AH283" s="22">
        <f>IFERROR(TRIM(INDEX($A283:$Y283,MATCH(Lists!$L$3,$A$1:$Y$1,0))&amp;""),"")</f>
        <v/>
      </c>
      <c r="AI283" s="22">
        <f>IFERROR(TRIM(INDEX($A283:$Y283,MATCH(Lists!$L$4,$A$1:$Y$1,0))&amp;""),"")</f>
        <v/>
      </c>
      <c r="AJ283" s="22">
        <f>IF(IFERROR(TRIM(INDEX($A283:$Y283,MATCH(Lists!$L$2,$A$1:$Y$1,0))&amp;""),"")="","",IF(IFERROR(TRIM(INDEX($A283:$Y283,MATCH(Lists!$L$5,$A$1:$Y$1,0))&amp;""),"")&lt;&gt;"",IFERROR(TRIM(INDEX($A283:$Y283,MATCH(Lists!$L$5,$A$1:$Y$1,0))&amp;""),""),IF(IFERROR(TRIM(INDEX($A283:$Y283,MATCH(Lists!$L$6,$A$1:$Y$1,0))&amp;""),"")&lt;&gt;"",IFERROR(TRIM(INDEX($A283:$Y283,MATCH(Lists!$L$6,$A$1:$Y$1,0))&amp;""),""),"(no source)")))</f>
        <v/>
      </c>
      <c r="AK283" s="23">
        <f>IFERROR(IF(ISNUMBER(INDEX($A283:$Y283,MATCH(Lists!$L$7,$A$1:$Y$1,0))),INT(INDEX($A283:$Y283,MATCH(Lists!$L$7,$A$1:$Y$1,0))),DATE(VALUE(LEFT(IFERROR(TRIM(INDEX($A283:$Y283,MATCH(Lists!$L$7,$A$1:$Y$1,0))&amp;""),""),4)),VALUE(MID(IFERROR(TRIM(INDEX($A283:$Y283,MATCH(Lists!$L$7,$A$1:$Y$1,0))&amp;""),""),6,2)),VALUE(MID(IFERROR(TRIM(INDEX($A283:$Y283,MATCH(Lists!$L$7,$A$1:$Y$1,0))&amp;""),""),9,2)))),"")</f>
        <v/>
      </c>
      <c r="AL283" s="23">
        <f>IF(OR(AK283="",Lists!$O$2=""),"",AK283+Lists!$O$2)</f>
        <v/>
      </c>
      <c r="AM283" s="22">
        <f>IF(IFERROR(TRIM(INDEX($A283:$Y283,MATCH(Lists!$L$2,$A$1:$Y$1,0))&amp;""),"")="","",IF(AA283="","New",AA283))</f>
        <v/>
      </c>
    </row>
    <row r="284">
      <c r="Z284" s="19" t="n"/>
      <c r="AA284" s="24" t="n"/>
      <c r="AB284" s="24" t="n"/>
      <c r="AC284" s="24" t="n"/>
      <c r="AD284" s="24" t="n"/>
      <c r="AE284" s="25" t="n"/>
      <c r="AF284" s="19" t="n"/>
      <c r="AG284" s="22">
        <f>IF(IFERROR(TRIM(INDEX($A284:$Y284,MATCH(Lists!$L$2,$A$1:$Y$1,0))&amp;""),"")="","",IF(COUNTA(AB284:AD284)=0,"",COUNTIF(AB284:AD284,"Yes")))</f>
        <v/>
      </c>
      <c r="AH284" s="22">
        <f>IFERROR(TRIM(INDEX($A284:$Y284,MATCH(Lists!$L$3,$A$1:$Y$1,0))&amp;""),"")</f>
        <v/>
      </c>
      <c r="AI284" s="22">
        <f>IFERROR(TRIM(INDEX($A284:$Y284,MATCH(Lists!$L$4,$A$1:$Y$1,0))&amp;""),"")</f>
        <v/>
      </c>
      <c r="AJ284" s="22">
        <f>IF(IFERROR(TRIM(INDEX($A284:$Y284,MATCH(Lists!$L$2,$A$1:$Y$1,0))&amp;""),"")="","",IF(IFERROR(TRIM(INDEX($A284:$Y284,MATCH(Lists!$L$5,$A$1:$Y$1,0))&amp;""),"")&lt;&gt;"",IFERROR(TRIM(INDEX($A284:$Y284,MATCH(Lists!$L$5,$A$1:$Y$1,0))&amp;""),""),IF(IFERROR(TRIM(INDEX($A284:$Y284,MATCH(Lists!$L$6,$A$1:$Y$1,0))&amp;""),"")&lt;&gt;"",IFERROR(TRIM(INDEX($A284:$Y284,MATCH(Lists!$L$6,$A$1:$Y$1,0))&amp;""),""),"(no source)")))</f>
        <v/>
      </c>
      <c r="AK284" s="23">
        <f>IFERROR(IF(ISNUMBER(INDEX($A284:$Y284,MATCH(Lists!$L$7,$A$1:$Y$1,0))),INT(INDEX($A284:$Y284,MATCH(Lists!$L$7,$A$1:$Y$1,0))),DATE(VALUE(LEFT(IFERROR(TRIM(INDEX($A284:$Y284,MATCH(Lists!$L$7,$A$1:$Y$1,0))&amp;""),""),4)),VALUE(MID(IFERROR(TRIM(INDEX($A284:$Y284,MATCH(Lists!$L$7,$A$1:$Y$1,0))&amp;""),""),6,2)),VALUE(MID(IFERROR(TRIM(INDEX($A284:$Y284,MATCH(Lists!$L$7,$A$1:$Y$1,0))&amp;""),""),9,2)))),"")</f>
        <v/>
      </c>
      <c r="AL284" s="23">
        <f>IF(OR(AK284="",Lists!$O$2=""),"",AK284+Lists!$O$2)</f>
        <v/>
      </c>
      <c r="AM284" s="22">
        <f>IF(IFERROR(TRIM(INDEX($A284:$Y284,MATCH(Lists!$L$2,$A$1:$Y$1,0))&amp;""),"")="","",IF(AA284="","New",AA284))</f>
        <v/>
      </c>
    </row>
    <row r="285">
      <c r="Z285" s="19" t="n"/>
      <c r="AA285" s="24" t="n"/>
      <c r="AB285" s="24" t="n"/>
      <c r="AC285" s="24" t="n"/>
      <c r="AD285" s="24" t="n"/>
      <c r="AE285" s="25" t="n"/>
      <c r="AF285" s="19" t="n"/>
      <c r="AG285" s="22">
        <f>IF(IFERROR(TRIM(INDEX($A285:$Y285,MATCH(Lists!$L$2,$A$1:$Y$1,0))&amp;""),"")="","",IF(COUNTA(AB285:AD285)=0,"",COUNTIF(AB285:AD285,"Yes")))</f>
        <v/>
      </c>
      <c r="AH285" s="22">
        <f>IFERROR(TRIM(INDEX($A285:$Y285,MATCH(Lists!$L$3,$A$1:$Y$1,0))&amp;""),"")</f>
        <v/>
      </c>
      <c r="AI285" s="22">
        <f>IFERROR(TRIM(INDEX($A285:$Y285,MATCH(Lists!$L$4,$A$1:$Y$1,0))&amp;""),"")</f>
        <v/>
      </c>
      <c r="AJ285" s="22">
        <f>IF(IFERROR(TRIM(INDEX($A285:$Y285,MATCH(Lists!$L$2,$A$1:$Y$1,0))&amp;""),"")="","",IF(IFERROR(TRIM(INDEX($A285:$Y285,MATCH(Lists!$L$5,$A$1:$Y$1,0))&amp;""),"")&lt;&gt;"",IFERROR(TRIM(INDEX($A285:$Y285,MATCH(Lists!$L$5,$A$1:$Y$1,0))&amp;""),""),IF(IFERROR(TRIM(INDEX($A285:$Y285,MATCH(Lists!$L$6,$A$1:$Y$1,0))&amp;""),"")&lt;&gt;"",IFERROR(TRIM(INDEX($A285:$Y285,MATCH(Lists!$L$6,$A$1:$Y$1,0))&amp;""),""),"(no source)")))</f>
        <v/>
      </c>
      <c r="AK285" s="23">
        <f>IFERROR(IF(ISNUMBER(INDEX($A285:$Y285,MATCH(Lists!$L$7,$A$1:$Y$1,0))),INT(INDEX($A285:$Y285,MATCH(Lists!$L$7,$A$1:$Y$1,0))),DATE(VALUE(LEFT(IFERROR(TRIM(INDEX($A285:$Y285,MATCH(Lists!$L$7,$A$1:$Y$1,0))&amp;""),""),4)),VALUE(MID(IFERROR(TRIM(INDEX($A285:$Y285,MATCH(Lists!$L$7,$A$1:$Y$1,0))&amp;""),""),6,2)),VALUE(MID(IFERROR(TRIM(INDEX($A285:$Y285,MATCH(Lists!$L$7,$A$1:$Y$1,0))&amp;""),""),9,2)))),"")</f>
        <v/>
      </c>
      <c r="AL285" s="23">
        <f>IF(OR(AK285="",Lists!$O$2=""),"",AK285+Lists!$O$2)</f>
        <v/>
      </c>
      <c r="AM285" s="22">
        <f>IF(IFERROR(TRIM(INDEX($A285:$Y285,MATCH(Lists!$L$2,$A$1:$Y$1,0))&amp;""),"")="","",IF(AA285="","New",AA285))</f>
        <v/>
      </c>
    </row>
    <row r="286">
      <c r="Z286" s="19" t="n"/>
      <c r="AA286" s="24" t="n"/>
      <c r="AB286" s="24" t="n"/>
      <c r="AC286" s="24" t="n"/>
      <c r="AD286" s="24" t="n"/>
      <c r="AE286" s="25" t="n"/>
      <c r="AF286" s="19" t="n"/>
      <c r="AG286" s="22">
        <f>IF(IFERROR(TRIM(INDEX($A286:$Y286,MATCH(Lists!$L$2,$A$1:$Y$1,0))&amp;""),"")="","",IF(COUNTA(AB286:AD286)=0,"",COUNTIF(AB286:AD286,"Yes")))</f>
        <v/>
      </c>
      <c r="AH286" s="22">
        <f>IFERROR(TRIM(INDEX($A286:$Y286,MATCH(Lists!$L$3,$A$1:$Y$1,0))&amp;""),"")</f>
        <v/>
      </c>
      <c r="AI286" s="22">
        <f>IFERROR(TRIM(INDEX($A286:$Y286,MATCH(Lists!$L$4,$A$1:$Y$1,0))&amp;""),"")</f>
        <v/>
      </c>
      <c r="AJ286" s="22">
        <f>IF(IFERROR(TRIM(INDEX($A286:$Y286,MATCH(Lists!$L$2,$A$1:$Y$1,0))&amp;""),"")="","",IF(IFERROR(TRIM(INDEX($A286:$Y286,MATCH(Lists!$L$5,$A$1:$Y$1,0))&amp;""),"")&lt;&gt;"",IFERROR(TRIM(INDEX($A286:$Y286,MATCH(Lists!$L$5,$A$1:$Y$1,0))&amp;""),""),IF(IFERROR(TRIM(INDEX($A286:$Y286,MATCH(Lists!$L$6,$A$1:$Y$1,0))&amp;""),"")&lt;&gt;"",IFERROR(TRIM(INDEX($A286:$Y286,MATCH(Lists!$L$6,$A$1:$Y$1,0))&amp;""),""),"(no source)")))</f>
        <v/>
      </c>
      <c r="AK286" s="23">
        <f>IFERROR(IF(ISNUMBER(INDEX($A286:$Y286,MATCH(Lists!$L$7,$A$1:$Y$1,0))),INT(INDEX($A286:$Y286,MATCH(Lists!$L$7,$A$1:$Y$1,0))),DATE(VALUE(LEFT(IFERROR(TRIM(INDEX($A286:$Y286,MATCH(Lists!$L$7,$A$1:$Y$1,0))&amp;""),""),4)),VALUE(MID(IFERROR(TRIM(INDEX($A286:$Y286,MATCH(Lists!$L$7,$A$1:$Y$1,0))&amp;""),""),6,2)),VALUE(MID(IFERROR(TRIM(INDEX($A286:$Y286,MATCH(Lists!$L$7,$A$1:$Y$1,0))&amp;""),""),9,2)))),"")</f>
        <v/>
      </c>
      <c r="AL286" s="23">
        <f>IF(OR(AK286="",Lists!$O$2=""),"",AK286+Lists!$O$2)</f>
        <v/>
      </c>
      <c r="AM286" s="22">
        <f>IF(IFERROR(TRIM(INDEX($A286:$Y286,MATCH(Lists!$L$2,$A$1:$Y$1,0))&amp;""),"")="","",IF(AA286="","New",AA286))</f>
        <v/>
      </c>
    </row>
    <row r="287">
      <c r="Z287" s="19" t="n"/>
      <c r="AA287" s="24" t="n"/>
      <c r="AB287" s="24" t="n"/>
      <c r="AC287" s="24" t="n"/>
      <c r="AD287" s="24" t="n"/>
      <c r="AE287" s="25" t="n"/>
      <c r="AF287" s="19" t="n"/>
      <c r="AG287" s="22">
        <f>IF(IFERROR(TRIM(INDEX($A287:$Y287,MATCH(Lists!$L$2,$A$1:$Y$1,0))&amp;""),"")="","",IF(COUNTA(AB287:AD287)=0,"",COUNTIF(AB287:AD287,"Yes")))</f>
        <v/>
      </c>
      <c r="AH287" s="22">
        <f>IFERROR(TRIM(INDEX($A287:$Y287,MATCH(Lists!$L$3,$A$1:$Y$1,0))&amp;""),"")</f>
        <v/>
      </c>
      <c r="AI287" s="22">
        <f>IFERROR(TRIM(INDEX($A287:$Y287,MATCH(Lists!$L$4,$A$1:$Y$1,0))&amp;""),"")</f>
        <v/>
      </c>
      <c r="AJ287" s="22">
        <f>IF(IFERROR(TRIM(INDEX($A287:$Y287,MATCH(Lists!$L$2,$A$1:$Y$1,0))&amp;""),"")="","",IF(IFERROR(TRIM(INDEX($A287:$Y287,MATCH(Lists!$L$5,$A$1:$Y$1,0))&amp;""),"")&lt;&gt;"",IFERROR(TRIM(INDEX($A287:$Y287,MATCH(Lists!$L$5,$A$1:$Y$1,0))&amp;""),""),IF(IFERROR(TRIM(INDEX($A287:$Y287,MATCH(Lists!$L$6,$A$1:$Y$1,0))&amp;""),"")&lt;&gt;"",IFERROR(TRIM(INDEX($A287:$Y287,MATCH(Lists!$L$6,$A$1:$Y$1,0))&amp;""),""),"(no source)")))</f>
        <v/>
      </c>
      <c r="AK287" s="23">
        <f>IFERROR(IF(ISNUMBER(INDEX($A287:$Y287,MATCH(Lists!$L$7,$A$1:$Y$1,0))),INT(INDEX($A287:$Y287,MATCH(Lists!$L$7,$A$1:$Y$1,0))),DATE(VALUE(LEFT(IFERROR(TRIM(INDEX($A287:$Y287,MATCH(Lists!$L$7,$A$1:$Y$1,0))&amp;""),""),4)),VALUE(MID(IFERROR(TRIM(INDEX($A287:$Y287,MATCH(Lists!$L$7,$A$1:$Y$1,0))&amp;""),""),6,2)),VALUE(MID(IFERROR(TRIM(INDEX($A287:$Y287,MATCH(Lists!$L$7,$A$1:$Y$1,0))&amp;""),""),9,2)))),"")</f>
        <v/>
      </c>
      <c r="AL287" s="23">
        <f>IF(OR(AK287="",Lists!$O$2=""),"",AK287+Lists!$O$2)</f>
        <v/>
      </c>
      <c r="AM287" s="22">
        <f>IF(IFERROR(TRIM(INDEX($A287:$Y287,MATCH(Lists!$L$2,$A$1:$Y$1,0))&amp;""),"")="","",IF(AA287="","New",AA287))</f>
        <v/>
      </c>
    </row>
    <row r="288">
      <c r="Z288" s="19" t="n"/>
      <c r="AA288" s="24" t="n"/>
      <c r="AB288" s="24" t="n"/>
      <c r="AC288" s="24" t="n"/>
      <c r="AD288" s="24" t="n"/>
      <c r="AE288" s="25" t="n"/>
      <c r="AF288" s="19" t="n"/>
      <c r="AG288" s="22">
        <f>IF(IFERROR(TRIM(INDEX($A288:$Y288,MATCH(Lists!$L$2,$A$1:$Y$1,0))&amp;""),"")="","",IF(COUNTA(AB288:AD288)=0,"",COUNTIF(AB288:AD288,"Yes")))</f>
        <v/>
      </c>
      <c r="AH288" s="22">
        <f>IFERROR(TRIM(INDEX($A288:$Y288,MATCH(Lists!$L$3,$A$1:$Y$1,0))&amp;""),"")</f>
        <v/>
      </c>
      <c r="AI288" s="22">
        <f>IFERROR(TRIM(INDEX($A288:$Y288,MATCH(Lists!$L$4,$A$1:$Y$1,0))&amp;""),"")</f>
        <v/>
      </c>
      <c r="AJ288" s="22">
        <f>IF(IFERROR(TRIM(INDEX($A288:$Y288,MATCH(Lists!$L$2,$A$1:$Y$1,0))&amp;""),"")="","",IF(IFERROR(TRIM(INDEX($A288:$Y288,MATCH(Lists!$L$5,$A$1:$Y$1,0))&amp;""),"")&lt;&gt;"",IFERROR(TRIM(INDEX($A288:$Y288,MATCH(Lists!$L$5,$A$1:$Y$1,0))&amp;""),""),IF(IFERROR(TRIM(INDEX($A288:$Y288,MATCH(Lists!$L$6,$A$1:$Y$1,0))&amp;""),"")&lt;&gt;"",IFERROR(TRIM(INDEX($A288:$Y288,MATCH(Lists!$L$6,$A$1:$Y$1,0))&amp;""),""),"(no source)")))</f>
        <v/>
      </c>
      <c r="AK288" s="23">
        <f>IFERROR(IF(ISNUMBER(INDEX($A288:$Y288,MATCH(Lists!$L$7,$A$1:$Y$1,0))),INT(INDEX($A288:$Y288,MATCH(Lists!$L$7,$A$1:$Y$1,0))),DATE(VALUE(LEFT(IFERROR(TRIM(INDEX($A288:$Y288,MATCH(Lists!$L$7,$A$1:$Y$1,0))&amp;""),""),4)),VALUE(MID(IFERROR(TRIM(INDEX($A288:$Y288,MATCH(Lists!$L$7,$A$1:$Y$1,0))&amp;""),""),6,2)),VALUE(MID(IFERROR(TRIM(INDEX($A288:$Y288,MATCH(Lists!$L$7,$A$1:$Y$1,0))&amp;""),""),9,2)))),"")</f>
        <v/>
      </c>
      <c r="AL288" s="23">
        <f>IF(OR(AK288="",Lists!$O$2=""),"",AK288+Lists!$O$2)</f>
        <v/>
      </c>
      <c r="AM288" s="22">
        <f>IF(IFERROR(TRIM(INDEX($A288:$Y288,MATCH(Lists!$L$2,$A$1:$Y$1,0))&amp;""),"")="","",IF(AA288="","New",AA288))</f>
        <v/>
      </c>
    </row>
    <row r="289">
      <c r="Z289" s="19" t="n"/>
      <c r="AA289" s="24" t="n"/>
      <c r="AB289" s="24" t="n"/>
      <c r="AC289" s="24" t="n"/>
      <c r="AD289" s="24" t="n"/>
      <c r="AE289" s="25" t="n"/>
      <c r="AF289" s="19" t="n"/>
      <c r="AG289" s="22">
        <f>IF(IFERROR(TRIM(INDEX($A289:$Y289,MATCH(Lists!$L$2,$A$1:$Y$1,0))&amp;""),"")="","",IF(COUNTA(AB289:AD289)=0,"",COUNTIF(AB289:AD289,"Yes")))</f>
        <v/>
      </c>
      <c r="AH289" s="22">
        <f>IFERROR(TRIM(INDEX($A289:$Y289,MATCH(Lists!$L$3,$A$1:$Y$1,0))&amp;""),"")</f>
        <v/>
      </c>
      <c r="AI289" s="22">
        <f>IFERROR(TRIM(INDEX($A289:$Y289,MATCH(Lists!$L$4,$A$1:$Y$1,0))&amp;""),"")</f>
        <v/>
      </c>
      <c r="AJ289" s="22">
        <f>IF(IFERROR(TRIM(INDEX($A289:$Y289,MATCH(Lists!$L$2,$A$1:$Y$1,0))&amp;""),"")="","",IF(IFERROR(TRIM(INDEX($A289:$Y289,MATCH(Lists!$L$5,$A$1:$Y$1,0))&amp;""),"")&lt;&gt;"",IFERROR(TRIM(INDEX($A289:$Y289,MATCH(Lists!$L$5,$A$1:$Y$1,0))&amp;""),""),IF(IFERROR(TRIM(INDEX($A289:$Y289,MATCH(Lists!$L$6,$A$1:$Y$1,0))&amp;""),"")&lt;&gt;"",IFERROR(TRIM(INDEX($A289:$Y289,MATCH(Lists!$L$6,$A$1:$Y$1,0))&amp;""),""),"(no source)")))</f>
        <v/>
      </c>
      <c r="AK289" s="23">
        <f>IFERROR(IF(ISNUMBER(INDEX($A289:$Y289,MATCH(Lists!$L$7,$A$1:$Y$1,0))),INT(INDEX($A289:$Y289,MATCH(Lists!$L$7,$A$1:$Y$1,0))),DATE(VALUE(LEFT(IFERROR(TRIM(INDEX($A289:$Y289,MATCH(Lists!$L$7,$A$1:$Y$1,0))&amp;""),""),4)),VALUE(MID(IFERROR(TRIM(INDEX($A289:$Y289,MATCH(Lists!$L$7,$A$1:$Y$1,0))&amp;""),""),6,2)),VALUE(MID(IFERROR(TRIM(INDEX($A289:$Y289,MATCH(Lists!$L$7,$A$1:$Y$1,0))&amp;""),""),9,2)))),"")</f>
        <v/>
      </c>
      <c r="AL289" s="23">
        <f>IF(OR(AK289="",Lists!$O$2=""),"",AK289+Lists!$O$2)</f>
        <v/>
      </c>
      <c r="AM289" s="22">
        <f>IF(IFERROR(TRIM(INDEX($A289:$Y289,MATCH(Lists!$L$2,$A$1:$Y$1,0))&amp;""),"")="","",IF(AA289="","New",AA289))</f>
        <v/>
      </c>
    </row>
    <row r="290">
      <c r="Z290" s="19" t="n"/>
      <c r="AA290" s="24" t="n"/>
      <c r="AB290" s="24" t="n"/>
      <c r="AC290" s="24" t="n"/>
      <c r="AD290" s="24" t="n"/>
      <c r="AE290" s="25" t="n"/>
      <c r="AF290" s="19" t="n"/>
      <c r="AG290" s="22">
        <f>IF(IFERROR(TRIM(INDEX($A290:$Y290,MATCH(Lists!$L$2,$A$1:$Y$1,0))&amp;""),"")="","",IF(COUNTA(AB290:AD290)=0,"",COUNTIF(AB290:AD290,"Yes")))</f>
        <v/>
      </c>
      <c r="AH290" s="22">
        <f>IFERROR(TRIM(INDEX($A290:$Y290,MATCH(Lists!$L$3,$A$1:$Y$1,0))&amp;""),"")</f>
        <v/>
      </c>
      <c r="AI290" s="22">
        <f>IFERROR(TRIM(INDEX($A290:$Y290,MATCH(Lists!$L$4,$A$1:$Y$1,0))&amp;""),"")</f>
        <v/>
      </c>
      <c r="AJ290" s="22">
        <f>IF(IFERROR(TRIM(INDEX($A290:$Y290,MATCH(Lists!$L$2,$A$1:$Y$1,0))&amp;""),"")="","",IF(IFERROR(TRIM(INDEX($A290:$Y290,MATCH(Lists!$L$5,$A$1:$Y$1,0))&amp;""),"")&lt;&gt;"",IFERROR(TRIM(INDEX($A290:$Y290,MATCH(Lists!$L$5,$A$1:$Y$1,0))&amp;""),""),IF(IFERROR(TRIM(INDEX($A290:$Y290,MATCH(Lists!$L$6,$A$1:$Y$1,0))&amp;""),"")&lt;&gt;"",IFERROR(TRIM(INDEX($A290:$Y290,MATCH(Lists!$L$6,$A$1:$Y$1,0))&amp;""),""),"(no source)")))</f>
        <v/>
      </c>
      <c r="AK290" s="23">
        <f>IFERROR(IF(ISNUMBER(INDEX($A290:$Y290,MATCH(Lists!$L$7,$A$1:$Y$1,0))),INT(INDEX($A290:$Y290,MATCH(Lists!$L$7,$A$1:$Y$1,0))),DATE(VALUE(LEFT(IFERROR(TRIM(INDEX($A290:$Y290,MATCH(Lists!$L$7,$A$1:$Y$1,0))&amp;""),""),4)),VALUE(MID(IFERROR(TRIM(INDEX($A290:$Y290,MATCH(Lists!$L$7,$A$1:$Y$1,0))&amp;""),""),6,2)),VALUE(MID(IFERROR(TRIM(INDEX($A290:$Y290,MATCH(Lists!$L$7,$A$1:$Y$1,0))&amp;""),""),9,2)))),"")</f>
        <v/>
      </c>
      <c r="AL290" s="23">
        <f>IF(OR(AK290="",Lists!$O$2=""),"",AK290+Lists!$O$2)</f>
        <v/>
      </c>
      <c r="AM290" s="22">
        <f>IF(IFERROR(TRIM(INDEX($A290:$Y290,MATCH(Lists!$L$2,$A$1:$Y$1,0))&amp;""),"")="","",IF(AA290="","New",AA290))</f>
        <v/>
      </c>
    </row>
    <row r="291">
      <c r="Z291" s="19" t="n"/>
      <c r="AA291" s="24" t="n"/>
      <c r="AB291" s="24" t="n"/>
      <c r="AC291" s="24" t="n"/>
      <c r="AD291" s="24" t="n"/>
      <c r="AE291" s="25" t="n"/>
      <c r="AF291" s="19" t="n"/>
      <c r="AG291" s="22">
        <f>IF(IFERROR(TRIM(INDEX($A291:$Y291,MATCH(Lists!$L$2,$A$1:$Y$1,0))&amp;""),"")="","",IF(COUNTA(AB291:AD291)=0,"",COUNTIF(AB291:AD291,"Yes")))</f>
        <v/>
      </c>
      <c r="AH291" s="22">
        <f>IFERROR(TRIM(INDEX($A291:$Y291,MATCH(Lists!$L$3,$A$1:$Y$1,0))&amp;""),"")</f>
        <v/>
      </c>
      <c r="AI291" s="22">
        <f>IFERROR(TRIM(INDEX($A291:$Y291,MATCH(Lists!$L$4,$A$1:$Y$1,0))&amp;""),"")</f>
        <v/>
      </c>
      <c r="AJ291" s="22">
        <f>IF(IFERROR(TRIM(INDEX($A291:$Y291,MATCH(Lists!$L$2,$A$1:$Y$1,0))&amp;""),"")="","",IF(IFERROR(TRIM(INDEX($A291:$Y291,MATCH(Lists!$L$5,$A$1:$Y$1,0))&amp;""),"")&lt;&gt;"",IFERROR(TRIM(INDEX($A291:$Y291,MATCH(Lists!$L$5,$A$1:$Y$1,0))&amp;""),""),IF(IFERROR(TRIM(INDEX($A291:$Y291,MATCH(Lists!$L$6,$A$1:$Y$1,0))&amp;""),"")&lt;&gt;"",IFERROR(TRIM(INDEX($A291:$Y291,MATCH(Lists!$L$6,$A$1:$Y$1,0))&amp;""),""),"(no source)")))</f>
        <v/>
      </c>
      <c r="AK291" s="23">
        <f>IFERROR(IF(ISNUMBER(INDEX($A291:$Y291,MATCH(Lists!$L$7,$A$1:$Y$1,0))),INT(INDEX($A291:$Y291,MATCH(Lists!$L$7,$A$1:$Y$1,0))),DATE(VALUE(LEFT(IFERROR(TRIM(INDEX($A291:$Y291,MATCH(Lists!$L$7,$A$1:$Y$1,0))&amp;""),""),4)),VALUE(MID(IFERROR(TRIM(INDEX($A291:$Y291,MATCH(Lists!$L$7,$A$1:$Y$1,0))&amp;""),""),6,2)),VALUE(MID(IFERROR(TRIM(INDEX($A291:$Y291,MATCH(Lists!$L$7,$A$1:$Y$1,0))&amp;""),""),9,2)))),"")</f>
        <v/>
      </c>
      <c r="AL291" s="23">
        <f>IF(OR(AK291="",Lists!$O$2=""),"",AK291+Lists!$O$2)</f>
        <v/>
      </c>
      <c r="AM291" s="22">
        <f>IF(IFERROR(TRIM(INDEX($A291:$Y291,MATCH(Lists!$L$2,$A$1:$Y$1,0))&amp;""),"")="","",IF(AA291="","New",AA291))</f>
        <v/>
      </c>
    </row>
    <row r="292">
      <c r="Z292" s="19" t="n"/>
      <c r="AA292" s="24" t="n"/>
      <c r="AB292" s="24" t="n"/>
      <c r="AC292" s="24" t="n"/>
      <c r="AD292" s="24" t="n"/>
      <c r="AE292" s="25" t="n"/>
      <c r="AF292" s="19" t="n"/>
      <c r="AG292" s="22">
        <f>IF(IFERROR(TRIM(INDEX($A292:$Y292,MATCH(Lists!$L$2,$A$1:$Y$1,0))&amp;""),"")="","",IF(COUNTA(AB292:AD292)=0,"",COUNTIF(AB292:AD292,"Yes")))</f>
        <v/>
      </c>
      <c r="AH292" s="22">
        <f>IFERROR(TRIM(INDEX($A292:$Y292,MATCH(Lists!$L$3,$A$1:$Y$1,0))&amp;""),"")</f>
        <v/>
      </c>
      <c r="AI292" s="22">
        <f>IFERROR(TRIM(INDEX($A292:$Y292,MATCH(Lists!$L$4,$A$1:$Y$1,0))&amp;""),"")</f>
        <v/>
      </c>
      <c r="AJ292" s="22">
        <f>IF(IFERROR(TRIM(INDEX($A292:$Y292,MATCH(Lists!$L$2,$A$1:$Y$1,0))&amp;""),"")="","",IF(IFERROR(TRIM(INDEX($A292:$Y292,MATCH(Lists!$L$5,$A$1:$Y$1,0))&amp;""),"")&lt;&gt;"",IFERROR(TRIM(INDEX($A292:$Y292,MATCH(Lists!$L$5,$A$1:$Y$1,0))&amp;""),""),IF(IFERROR(TRIM(INDEX($A292:$Y292,MATCH(Lists!$L$6,$A$1:$Y$1,0))&amp;""),"")&lt;&gt;"",IFERROR(TRIM(INDEX($A292:$Y292,MATCH(Lists!$L$6,$A$1:$Y$1,0))&amp;""),""),"(no source)")))</f>
        <v/>
      </c>
      <c r="AK292" s="23">
        <f>IFERROR(IF(ISNUMBER(INDEX($A292:$Y292,MATCH(Lists!$L$7,$A$1:$Y$1,0))),INT(INDEX($A292:$Y292,MATCH(Lists!$L$7,$A$1:$Y$1,0))),DATE(VALUE(LEFT(IFERROR(TRIM(INDEX($A292:$Y292,MATCH(Lists!$L$7,$A$1:$Y$1,0))&amp;""),""),4)),VALUE(MID(IFERROR(TRIM(INDEX($A292:$Y292,MATCH(Lists!$L$7,$A$1:$Y$1,0))&amp;""),""),6,2)),VALUE(MID(IFERROR(TRIM(INDEX($A292:$Y292,MATCH(Lists!$L$7,$A$1:$Y$1,0))&amp;""),""),9,2)))),"")</f>
        <v/>
      </c>
      <c r="AL292" s="23">
        <f>IF(OR(AK292="",Lists!$O$2=""),"",AK292+Lists!$O$2)</f>
        <v/>
      </c>
      <c r="AM292" s="22">
        <f>IF(IFERROR(TRIM(INDEX($A292:$Y292,MATCH(Lists!$L$2,$A$1:$Y$1,0))&amp;""),"")="","",IF(AA292="","New",AA292))</f>
        <v/>
      </c>
    </row>
    <row r="293">
      <c r="Z293" s="19" t="n"/>
      <c r="AA293" s="24" t="n"/>
      <c r="AB293" s="24" t="n"/>
      <c r="AC293" s="24" t="n"/>
      <c r="AD293" s="24" t="n"/>
      <c r="AE293" s="25" t="n"/>
      <c r="AF293" s="19" t="n"/>
      <c r="AG293" s="22">
        <f>IF(IFERROR(TRIM(INDEX($A293:$Y293,MATCH(Lists!$L$2,$A$1:$Y$1,0))&amp;""),"")="","",IF(COUNTA(AB293:AD293)=0,"",COUNTIF(AB293:AD293,"Yes")))</f>
        <v/>
      </c>
      <c r="AH293" s="22">
        <f>IFERROR(TRIM(INDEX($A293:$Y293,MATCH(Lists!$L$3,$A$1:$Y$1,0))&amp;""),"")</f>
        <v/>
      </c>
      <c r="AI293" s="22">
        <f>IFERROR(TRIM(INDEX($A293:$Y293,MATCH(Lists!$L$4,$A$1:$Y$1,0))&amp;""),"")</f>
        <v/>
      </c>
      <c r="AJ293" s="22">
        <f>IF(IFERROR(TRIM(INDEX($A293:$Y293,MATCH(Lists!$L$2,$A$1:$Y$1,0))&amp;""),"")="","",IF(IFERROR(TRIM(INDEX($A293:$Y293,MATCH(Lists!$L$5,$A$1:$Y$1,0))&amp;""),"")&lt;&gt;"",IFERROR(TRIM(INDEX($A293:$Y293,MATCH(Lists!$L$5,$A$1:$Y$1,0))&amp;""),""),IF(IFERROR(TRIM(INDEX($A293:$Y293,MATCH(Lists!$L$6,$A$1:$Y$1,0))&amp;""),"")&lt;&gt;"",IFERROR(TRIM(INDEX($A293:$Y293,MATCH(Lists!$L$6,$A$1:$Y$1,0))&amp;""),""),"(no source)")))</f>
        <v/>
      </c>
      <c r="AK293" s="23">
        <f>IFERROR(IF(ISNUMBER(INDEX($A293:$Y293,MATCH(Lists!$L$7,$A$1:$Y$1,0))),INT(INDEX($A293:$Y293,MATCH(Lists!$L$7,$A$1:$Y$1,0))),DATE(VALUE(LEFT(IFERROR(TRIM(INDEX($A293:$Y293,MATCH(Lists!$L$7,$A$1:$Y$1,0))&amp;""),""),4)),VALUE(MID(IFERROR(TRIM(INDEX($A293:$Y293,MATCH(Lists!$L$7,$A$1:$Y$1,0))&amp;""),""),6,2)),VALUE(MID(IFERROR(TRIM(INDEX($A293:$Y293,MATCH(Lists!$L$7,$A$1:$Y$1,0))&amp;""),""),9,2)))),"")</f>
        <v/>
      </c>
      <c r="AL293" s="23">
        <f>IF(OR(AK293="",Lists!$O$2=""),"",AK293+Lists!$O$2)</f>
        <v/>
      </c>
      <c r="AM293" s="22">
        <f>IF(IFERROR(TRIM(INDEX($A293:$Y293,MATCH(Lists!$L$2,$A$1:$Y$1,0))&amp;""),"")="","",IF(AA293="","New",AA293))</f>
        <v/>
      </c>
    </row>
    <row r="294">
      <c r="Z294" s="19" t="n"/>
      <c r="AA294" s="24" t="n"/>
      <c r="AB294" s="24" t="n"/>
      <c r="AC294" s="24" t="n"/>
      <c r="AD294" s="24" t="n"/>
      <c r="AE294" s="25" t="n"/>
      <c r="AF294" s="19" t="n"/>
      <c r="AG294" s="22">
        <f>IF(IFERROR(TRIM(INDEX($A294:$Y294,MATCH(Lists!$L$2,$A$1:$Y$1,0))&amp;""),"")="","",IF(COUNTA(AB294:AD294)=0,"",COUNTIF(AB294:AD294,"Yes")))</f>
        <v/>
      </c>
      <c r="AH294" s="22">
        <f>IFERROR(TRIM(INDEX($A294:$Y294,MATCH(Lists!$L$3,$A$1:$Y$1,0))&amp;""),"")</f>
        <v/>
      </c>
      <c r="AI294" s="22">
        <f>IFERROR(TRIM(INDEX($A294:$Y294,MATCH(Lists!$L$4,$A$1:$Y$1,0))&amp;""),"")</f>
        <v/>
      </c>
      <c r="AJ294" s="22">
        <f>IF(IFERROR(TRIM(INDEX($A294:$Y294,MATCH(Lists!$L$2,$A$1:$Y$1,0))&amp;""),"")="","",IF(IFERROR(TRIM(INDEX($A294:$Y294,MATCH(Lists!$L$5,$A$1:$Y$1,0))&amp;""),"")&lt;&gt;"",IFERROR(TRIM(INDEX($A294:$Y294,MATCH(Lists!$L$5,$A$1:$Y$1,0))&amp;""),""),IF(IFERROR(TRIM(INDEX($A294:$Y294,MATCH(Lists!$L$6,$A$1:$Y$1,0))&amp;""),"")&lt;&gt;"",IFERROR(TRIM(INDEX($A294:$Y294,MATCH(Lists!$L$6,$A$1:$Y$1,0))&amp;""),""),"(no source)")))</f>
        <v/>
      </c>
      <c r="AK294" s="23">
        <f>IFERROR(IF(ISNUMBER(INDEX($A294:$Y294,MATCH(Lists!$L$7,$A$1:$Y$1,0))),INT(INDEX($A294:$Y294,MATCH(Lists!$L$7,$A$1:$Y$1,0))),DATE(VALUE(LEFT(IFERROR(TRIM(INDEX($A294:$Y294,MATCH(Lists!$L$7,$A$1:$Y$1,0))&amp;""),""),4)),VALUE(MID(IFERROR(TRIM(INDEX($A294:$Y294,MATCH(Lists!$L$7,$A$1:$Y$1,0))&amp;""),""),6,2)),VALUE(MID(IFERROR(TRIM(INDEX($A294:$Y294,MATCH(Lists!$L$7,$A$1:$Y$1,0))&amp;""),""),9,2)))),"")</f>
        <v/>
      </c>
      <c r="AL294" s="23">
        <f>IF(OR(AK294="",Lists!$O$2=""),"",AK294+Lists!$O$2)</f>
        <v/>
      </c>
      <c r="AM294" s="22">
        <f>IF(IFERROR(TRIM(INDEX($A294:$Y294,MATCH(Lists!$L$2,$A$1:$Y$1,0))&amp;""),"")="","",IF(AA294="","New",AA294))</f>
        <v/>
      </c>
    </row>
    <row r="295">
      <c r="Z295" s="19" t="n"/>
      <c r="AA295" s="24" t="n"/>
      <c r="AB295" s="24" t="n"/>
      <c r="AC295" s="24" t="n"/>
      <c r="AD295" s="24" t="n"/>
      <c r="AE295" s="25" t="n"/>
      <c r="AF295" s="19" t="n"/>
      <c r="AG295" s="22">
        <f>IF(IFERROR(TRIM(INDEX($A295:$Y295,MATCH(Lists!$L$2,$A$1:$Y$1,0))&amp;""),"")="","",IF(COUNTA(AB295:AD295)=0,"",COUNTIF(AB295:AD295,"Yes")))</f>
        <v/>
      </c>
      <c r="AH295" s="22">
        <f>IFERROR(TRIM(INDEX($A295:$Y295,MATCH(Lists!$L$3,$A$1:$Y$1,0))&amp;""),"")</f>
        <v/>
      </c>
      <c r="AI295" s="22">
        <f>IFERROR(TRIM(INDEX($A295:$Y295,MATCH(Lists!$L$4,$A$1:$Y$1,0))&amp;""),"")</f>
        <v/>
      </c>
      <c r="AJ295" s="22">
        <f>IF(IFERROR(TRIM(INDEX($A295:$Y295,MATCH(Lists!$L$2,$A$1:$Y$1,0))&amp;""),"")="","",IF(IFERROR(TRIM(INDEX($A295:$Y295,MATCH(Lists!$L$5,$A$1:$Y$1,0))&amp;""),"")&lt;&gt;"",IFERROR(TRIM(INDEX($A295:$Y295,MATCH(Lists!$L$5,$A$1:$Y$1,0))&amp;""),""),IF(IFERROR(TRIM(INDEX($A295:$Y295,MATCH(Lists!$L$6,$A$1:$Y$1,0))&amp;""),"")&lt;&gt;"",IFERROR(TRIM(INDEX($A295:$Y295,MATCH(Lists!$L$6,$A$1:$Y$1,0))&amp;""),""),"(no source)")))</f>
        <v/>
      </c>
      <c r="AK295" s="23">
        <f>IFERROR(IF(ISNUMBER(INDEX($A295:$Y295,MATCH(Lists!$L$7,$A$1:$Y$1,0))),INT(INDEX($A295:$Y295,MATCH(Lists!$L$7,$A$1:$Y$1,0))),DATE(VALUE(LEFT(IFERROR(TRIM(INDEX($A295:$Y295,MATCH(Lists!$L$7,$A$1:$Y$1,0))&amp;""),""),4)),VALUE(MID(IFERROR(TRIM(INDEX($A295:$Y295,MATCH(Lists!$L$7,$A$1:$Y$1,0))&amp;""),""),6,2)),VALUE(MID(IFERROR(TRIM(INDEX($A295:$Y295,MATCH(Lists!$L$7,$A$1:$Y$1,0))&amp;""),""),9,2)))),"")</f>
        <v/>
      </c>
      <c r="AL295" s="23">
        <f>IF(OR(AK295="",Lists!$O$2=""),"",AK295+Lists!$O$2)</f>
        <v/>
      </c>
      <c r="AM295" s="22">
        <f>IF(IFERROR(TRIM(INDEX($A295:$Y295,MATCH(Lists!$L$2,$A$1:$Y$1,0))&amp;""),"")="","",IF(AA295="","New",AA295))</f>
        <v/>
      </c>
    </row>
    <row r="296">
      <c r="Z296" s="19" t="n"/>
      <c r="AA296" s="24" t="n"/>
      <c r="AB296" s="24" t="n"/>
      <c r="AC296" s="24" t="n"/>
      <c r="AD296" s="24" t="n"/>
      <c r="AE296" s="25" t="n"/>
      <c r="AF296" s="19" t="n"/>
      <c r="AG296" s="22">
        <f>IF(IFERROR(TRIM(INDEX($A296:$Y296,MATCH(Lists!$L$2,$A$1:$Y$1,0))&amp;""),"")="","",IF(COUNTA(AB296:AD296)=0,"",COUNTIF(AB296:AD296,"Yes")))</f>
        <v/>
      </c>
      <c r="AH296" s="22">
        <f>IFERROR(TRIM(INDEX($A296:$Y296,MATCH(Lists!$L$3,$A$1:$Y$1,0))&amp;""),"")</f>
        <v/>
      </c>
      <c r="AI296" s="22">
        <f>IFERROR(TRIM(INDEX($A296:$Y296,MATCH(Lists!$L$4,$A$1:$Y$1,0))&amp;""),"")</f>
        <v/>
      </c>
      <c r="AJ296" s="22">
        <f>IF(IFERROR(TRIM(INDEX($A296:$Y296,MATCH(Lists!$L$2,$A$1:$Y$1,0))&amp;""),"")="","",IF(IFERROR(TRIM(INDEX($A296:$Y296,MATCH(Lists!$L$5,$A$1:$Y$1,0))&amp;""),"")&lt;&gt;"",IFERROR(TRIM(INDEX($A296:$Y296,MATCH(Lists!$L$5,$A$1:$Y$1,0))&amp;""),""),IF(IFERROR(TRIM(INDEX($A296:$Y296,MATCH(Lists!$L$6,$A$1:$Y$1,0))&amp;""),"")&lt;&gt;"",IFERROR(TRIM(INDEX($A296:$Y296,MATCH(Lists!$L$6,$A$1:$Y$1,0))&amp;""),""),"(no source)")))</f>
        <v/>
      </c>
      <c r="AK296" s="23">
        <f>IFERROR(IF(ISNUMBER(INDEX($A296:$Y296,MATCH(Lists!$L$7,$A$1:$Y$1,0))),INT(INDEX($A296:$Y296,MATCH(Lists!$L$7,$A$1:$Y$1,0))),DATE(VALUE(LEFT(IFERROR(TRIM(INDEX($A296:$Y296,MATCH(Lists!$L$7,$A$1:$Y$1,0))&amp;""),""),4)),VALUE(MID(IFERROR(TRIM(INDEX($A296:$Y296,MATCH(Lists!$L$7,$A$1:$Y$1,0))&amp;""),""),6,2)),VALUE(MID(IFERROR(TRIM(INDEX($A296:$Y296,MATCH(Lists!$L$7,$A$1:$Y$1,0))&amp;""),""),9,2)))),"")</f>
        <v/>
      </c>
      <c r="AL296" s="23">
        <f>IF(OR(AK296="",Lists!$O$2=""),"",AK296+Lists!$O$2)</f>
        <v/>
      </c>
      <c r="AM296" s="22">
        <f>IF(IFERROR(TRIM(INDEX($A296:$Y296,MATCH(Lists!$L$2,$A$1:$Y$1,0))&amp;""),"")="","",IF(AA296="","New",AA296))</f>
        <v/>
      </c>
    </row>
    <row r="297">
      <c r="Z297" s="19" t="n"/>
      <c r="AA297" s="24" t="n"/>
      <c r="AB297" s="24" t="n"/>
      <c r="AC297" s="24" t="n"/>
      <c r="AD297" s="24" t="n"/>
      <c r="AE297" s="25" t="n"/>
      <c r="AF297" s="19" t="n"/>
      <c r="AG297" s="22">
        <f>IF(IFERROR(TRIM(INDEX($A297:$Y297,MATCH(Lists!$L$2,$A$1:$Y$1,0))&amp;""),"")="","",IF(COUNTA(AB297:AD297)=0,"",COUNTIF(AB297:AD297,"Yes")))</f>
        <v/>
      </c>
      <c r="AH297" s="22">
        <f>IFERROR(TRIM(INDEX($A297:$Y297,MATCH(Lists!$L$3,$A$1:$Y$1,0))&amp;""),"")</f>
        <v/>
      </c>
      <c r="AI297" s="22">
        <f>IFERROR(TRIM(INDEX($A297:$Y297,MATCH(Lists!$L$4,$A$1:$Y$1,0))&amp;""),"")</f>
        <v/>
      </c>
      <c r="AJ297" s="22">
        <f>IF(IFERROR(TRIM(INDEX($A297:$Y297,MATCH(Lists!$L$2,$A$1:$Y$1,0))&amp;""),"")="","",IF(IFERROR(TRIM(INDEX($A297:$Y297,MATCH(Lists!$L$5,$A$1:$Y$1,0))&amp;""),"")&lt;&gt;"",IFERROR(TRIM(INDEX($A297:$Y297,MATCH(Lists!$L$5,$A$1:$Y$1,0))&amp;""),""),IF(IFERROR(TRIM(INDEX($A297:$Y297,MATCH(Lists!$L$6,$A$1:$Y$1,0))&amp;""),"")&lt;&gt;"",IFERROR(TRIM(INDEX($A297:$Y297,MATCH(Lists!$L$6,$A$1:$Y$1,0))&amp;""),""),"(no source)")))</f>
        <v/>
      </c>
      <c r="AK297" s="23">
        <f>IFERROR(IF(ISNUMBER(INDEX($A297:$Y297,MATCH(Lists!$L$7,$A$1:$Y$1,0))),INT(INDEX($A297:$Y297,MATCH(Lists!$L$7,$A$1:$Y$1,0))),DATE(VALUE(LEFT(IFERROR(TRIM(INDEX($A297:$Y297,MATCH(Lists!$L$7,$A$1:$Y$1,0))&amp;""),""),4)),VALUE(MID(IFERROR(TRIM(INDEX($A297:$Y297,MATCH(Lists!$L$7,$A$1:$Y$1,0))&amp;""),""),6,2)),VALUE(MID(IFERROR(TRIM(INDEX($A297:$Y297,MATCH(Lists!$L$7,$A$1:$Y$1,0))&amp;""),""),9,2)))),"")</f>
        <v/>
      </c>
      <c r="AL297" s="23">
        <f>IF(OR(AK297="",Lists!$O$2=""),"",AK297+Lists!$O$2)</f>
        <v/>
      </c>
      <c r="AM297" s="22">
        <f>IF(IFERROR(TRIM(INDEX($A297:$Y297,MATCH(Lists!$L$2,$A$1:$Y$1,0))&amp;""),"")="","",IF(AA297="","New",AA297))</f>
        <v/>
      </c>
    </row>
    <row r="298">
      <c r="Z298" s="19" t="n"/>
      <c r="AA298" s="24" t="n"/>
      <c r="AB298" s="24" t="n"/>
      <c r="AC298" s="24" t="n"/>
      <c r="AD298" s="24" t="n"/>
      <c r="AE298" s="25" t="n"/>
      <c r="AF298" s="19" t="n"/>
      <c r="AG298" s="22">
        <f>IF(IFERROR(TRIM(INDEX($A298:$Y298,MATCH(Lists!$L$2,$A$1:$Y$1,0))&amp;""),"")="","",IF(COUNTA(AB298:AD298)=0,"",COUNTIF(AB298:AD298,"Yes")))</f>
        <v/>
      </c>
      <c r="AH298" s="22">
        <f>IFERROR(TRIM(INDEX($A298:$Y298,MATCH(Lists!$L$3,$A$1:$Y$1,0))&amp;""),"")</f>
        <v/>
      </c>
      <c r="AI298" s="22">
        <f>IFERROR(TRIM(INDEX($A298:$Y298,MATCH(Lists!$L$4,$A$1:$Y$1,0))&amp;""),"")</f>
        <v/>
      </c>
      <c r="AJ298" s="22">
        <f>IF(IFERROR(TRIM(INDEX($A298:$Y298,MATCH(Lists!$L$2,$A$1:$Y$1,0))&amp;""),"")="","",IF(IFERROR(TRIM(INDEX($A298:$Y298,MATCH(Lists!$L$5,$A$1:$Y$1,0))&amp;""),"")&lt;&gt;"",IFERROR(TRIM(INDEX($A298:$Y298,MATCH(Lists!$L$5,$A$1:$Y$1,0))&amp;""),""),IF(IFERROR(TRIM(INDEX($A298:$Y298,MATCH(Lists!$L$6,$A$1:$Y$1,0))&amp;""),"")&lt;&gt;"",IFERROR(TRIM(INDEX($A298:$Y298,MATCH(Lists!$L$6,$A$1:$Y$1,0))&amp;""),""),"(no source)")))</f>
        <v/>
      </c>
      <c r="AK298" s="23">
        <f>IFERROR(IF(ISNUMBER(INDEX($A298:$Y298,MATCH(Lists!$L$7,$A$1:$Y$1,0))),INT(INDEX($A298:$Y298,MATCH(Lists!$L$7,$A$1:$Y$1,0))),DATE(VALUE(LEFT(IFERROR(TRIM(INDEX($A298:$Y298,MATCH(Lists!$L$7,$A$1:$Y$1,0))&amp;""),""),4)),VALUE(MID(IFERROR(TRIM(INDEX($A298:$Y298,MATCH(Lists!$L$7,$A$1:$Y$1,0))&amp;""),""),6,2)),VALUE(MID(IFERROR(TRIM(INDEX($A298:$Y298,MATCH(Lists!$L$7,$A$1:$Y$1,0))&amp;""),""),9,2)))),"")</f>
        <v/>
      </c>
      <c r="AL298" s="23">
        <f>IF(OR(AK298="",Lists!$O$2=""),"",AK298+Lists!$O$2)</f>
        <v/>
      </c>
      <c r="AM298" s="22">
        <f>IF(IFERROR(TRIM(INDEX($A298:$Y298,MATCH(Lists!$L$2,$A$1:$Y$1,0))&amp;""),"")="","",IF(AA298="","New",AA298))</f>
        <v/>
      </c>
    </row>
    <row r="299">
      <c r="Z299" s="19" t="n"/>
      <c r="AA299" s="24" t="n"/>
      <c r="AB299" s="24" t="n"/>
      <c r="AC299" s="24" t="n"/>
      <c r="AD299" s="24" t="n"/>
      <c r="AE299" s="25" t="n"/>
      <c r="AF299" s="19" t="n"/>
      <c r="AG299" s="22">
        <f>IF(IFERROR(TRIM(INDEX($A299:$Y299,MATCH(Lists!$L$2,$A$1:$Y$1,0))&amp;""),"")="","",IF(COUNTA(AB299:AD299)=0,"",COUNTIF(AB299:AD299,"Yes")))</f>
        <v/>
      </c>
      <c r="AH299" s="22">
        <f>IFERROR(TRIM(INDEX($A299:$Y299,MATCH(Lists!$L$3,$A$1:$Y$1,0))&amp;""),"")</f>
        <v/>
      </c>
      <c r="AI299" s="22">
        <f>IFERROR(TRIM(INDEX($A299:$Y299,MATCH(Lists!$L$4,$A$1:$Y$1,0))&amp;""),"")</f>
        <v/>
      </c>
      <c r="AJ299" s="22">
        <f>IF(IFERROR(TRIM(INDEX($A299:$Y299,MATCH(Lists!$L$2,$A$1:$Y$1,0))&amp;""),"")="","",IF(IFERROR(TRIM(INDEX($A299:$Y299,MATCH(Lists!$L$5,$A$1:$Y$1,0))&amp;""),"")&lt;&gt;"",IFERROR(TRIM(INDEX($A299:$Y299,MATCH(Lists!$L$5,$A$1:$Y$1,0))&amp;""),""),IF(IFERROR(TRIM(INDEX($A299:$Y299,MATCH(Lists!$L$6,$A$1:$Y$1,0))&amp;""),"")&lt;&gt;"",IFERROR(TRIM(INDEX($A299:$Y299,MATCH(Lists!$L$6,$A$1:$Y$1,0))&amp;""),""),"(no source)")))</f>
        <v/>
      </c>
      <c r="AK299" s="23">
        <f>IFERROR(IF(ISNUMBER(INDEX($A299:$Y299,MATCH(Lists!$L$7,$A$1:$Y$1,0))),INT(INDEX($A299:$Y299,MATCH(Lists!$L$7,$A$1:$Y$1,0))),DATE(VALUE(LEFT(IFERROR(TRIM(INDEX($A299:$Y299,MATCH(Lists!$L$7,$A$1:$Y$1,0))&amp;""),""),4)),VALUE(MID(IFERROR(TRIM(INDEX($A299:$Y299,MATCH(Lists!$L$7,$A$1:$Y$1,0))&amp;""),""),6,2)),VALUE(MID(IFERROR(TRIM(INDEX($A299:$Y299,MATCH(Lists!$L$7,$A$1:$Y$1,0))&amp;""),""),9,2)))),"")</f>
        <v/>
      </c>
      <c r="AL299" s="23">
        <f>IF(OR(AK299="",Lists!$O$2=""),"",AK299+Lists!$O$2)</f>
        <v/>
      </c>
      <c r="AM299" s="22">
        <f>IF(IFERROR(TRIM(INDEX($A299:$Y299,MATCH(Lists!$L$2,$A$1:$Y$1,0))&amp;""),"")="","",IF(AA299="","New",AA299))</f>
        <v/>
      </c>
    </row>
    <row r="300">
      <c r="Z300" s="19" t="n"/>
      <c r="AA300" s="24" t="n"/>
      <c r="AB300" s="24" t="n"/>
      <c r="AC300" s="24" t="n"/>
      <c r="AD300" s="24" t="n"/>
      <c r="AE300" s="25" t="n"/>
      <c r="AF300" s="19" t="n"/>
      <c r="AG300" s="22">
        <f>IF(IFERROR(TRIM(INDEX($A300:$Y300,MATCH(Lists!$L$2,$A$1:$Y$1,0))&amp;""),"")="","",IF(COUNTA(AB300:AD300)=0,"",COUNTIF(AB300:AD300,"Yes")))</f>
        <v/>
      </c>
      <c r="AH300" s="22">
        <f>IFERROR(TRIM(INDEX($A300:$Y300,MATCH(Lists!$L$3,$A$1:$Y$1,0))&amp;""),"")</f>
        <v/>
      </c>
      <c r="AI300" s="22">
        <f>IFERROR(TRIM(INDEX($A300:$Y300,MATCH(Lists!$L$4,$A$1:$Y$1,0))&amp;""),"")</f>
        <v/>
      </c>
      <c r="AJ300" s="22">
        <f>IF(IFERROR(TRIM(INDEX($A300:$Y300,MATCH(Lists!$L$2,$A$1:$Y$1,0))&amp;""),"")="","",IF(IFERROR(TRIM(INDEX($A300:$Y300,MATCH(Lists!$L$5,$A$1:$Y$1,0))&amp;""),"")&lt;&gt;"",IFERROR(TRIM(INDEX($A300:$Y300,MATCH(Lists!$L$5,$A$1:$Y$1,0))&amp;""),""),IF(IFERROR(TRIM(INDEX($A300:$Y300,MATCH(Lists!$L$6,$A$1:$Y$1,0))&amp;""),"")&lt;&gt;"",IFERROR(TRIM(INDEX($A300:$Y300,MATCH(Lists!$L$6,$A$1:$Y$1,0))&amp;""),""),"(no source)")))</f>
        <v/>
      </c>
      <c r="AK300" s="23">
        <f>IFERROR(IF(ISNUMBER(INDEX($A300:$Y300,MATCH(Lists!$L$7,$A$1:$Y$1,0))),INT(INDEX($A300:$Y300,MATCH(Lists!$L$7,$A$1:$Y$1,0))),DATE(VALUE(LEFT(IFERROR(TRIM(INDEX($A300:$Y300,MATCH(Lists!$L$7,$A$1:$Y$1,0))&amp;""),""),4)),VALUE(MID(IFERROR(TRIM(INDEX($A300:$Y300,MATCH(Lists!$L$7,$A$1:$Y$1,0))&amp;""),""),6,2)),VALUE(MID(IFERROR(TRIM(INDEX($A300:$Y300,MATCH(Lists!$L$7,$A$1:$Y$1,0))&amp;""),""),9,2)))),"")</f>
        <v/>
      </c>
      <c r="AL300" s="23">
        <f>IF(OR(AK300="",Lists!$O$2=""),"",AK300+Lists!$O$2)</f>
        <v/>
      </c>
      <c r="AM300" s="22">
        <f>IF(IFERROR(TRIM(INDEX($A300:$Y300,MATCH(Lists!$L$2,$A$1:$Y$1,0))&amp;""),"")="","",IF(AA300="","New",AA300))</f>
        <v/>
      </c>
    </row>
    <row r="301">
      <c r="Z301" s="19" t="n"/>
      <c r="AA301" s="24" t="n"/>
      <c r="AB301" s="24" t="n"/>
      <c r="AC301" s="24" t="n"/>
      <c r="AD301" s="24" t="n"/>
      <c r="AE301" s="25" t="n"/>
      <c r="AF301" s="19" t="n"/>
      <c r="AG301" s="22">
        <f>IF(IFERROR(TRIM(INDEX($A301:$Y301,MATCH(Lists!$L$2,$A$1:$Y$1,0))&amp;""),"")="","",IF(COUNTA(AB301:AD301)=0,"",COUNTIF(AB301:AD301,"Yes")))</f>
        <v/>
      </c>
      <c r="AH301" s="22">
        <f>IFERROR(TRIM(INDEX($A301:$Y301,MATCH(Lists!$L$3,$A$1:$Y$1,0))&amp;""),"")</f>
        <v/>
      </c>
      <c r="AI301" s="22">
        <f>IFERROR(TRIM(INDEX($A301:$Y301,MATCH(Lists!$L$4,$A$1:$Y$1,0))&amp;""),"")</f>
        <v/>
      </c>
      <c r="AJ301" s="22">
        <f>IF(IFERROR(TRIM(INDEX($A301:$Y301,MATCH(Lists!$L$2,$A$1:$Y$1,0))&amp;""),"")="","",IF(IFERROR(TRIM(INDEX($A301:$Y301,MATCH(Lists!$L$5,$A$1:$Y$1,0))&amp;""),"")&lt;&gt;"",IFERROR(TRIM(INDEX($A301:$Y301,MATCH(Lists!$L$5,$A$1:$Y$1,0))&amp;""),""),IF(IFERROR(TRIM(INDEX($A301:$Y301,MATCH(Lists!$L$6,$A$1:$Y$1,0))&amp;""),"")&lt;&gt;"",IFERROR(TRIM(INDEX($A301:$Y301,MATCH(Lists!$L$6,$A$1:$Y$1,0))&amp;""),""),"(no source)")))</f>
        <v/>
      </c>
      <c r="AK301" s="23">
        <f>IFERROR(IF(ISNUMBER(INDEX($A301:$Y301,MATCH(Lists!$L$7,$A$1:$Y$1,0))),INT(INDEX($A301:$Y301,MATCH(Lists!$L$7,$A$1:$Y$1,0))),DATE(VALUE(LEFT(IFERROR(TRIM(INDEX($A301:$Y301,MATCH(Lists!$L$7,$A$1:$Y$1,0))&amp;""),""),4)),VALUE(MID(IFERROR(TRIM(INDEX($A301:$Y301,MATCH(Lists!$L$7,$A$1:$Y$1,0))&amp;""),""),6,2)),VALUE(MID(IFERROR(TRIM(INDEX($A301:$Y301,MATCH(Lists!$L$7,$A$1:$Y$1,0))&amp;""),""),9,2)))),"")</f>
        <v/>
      </c>
      <c r="AL301" s="23">
        <f>IF(OR(AK301="",Lists!$O$2=""),"",AK301+Lists!$O$2)</f>
        <v/>
      </c>
      <c r="AM301" s="22">
        <f>IF(IFERROR(TRIM(INDEX($A301:$Y301,MATCH(Lists!$L$2,$A$1:$Y$1,0))&amp;""),"")="","",IF(AA301="","New",AA301))</f>
        <v/>
      </c>
    </row>
    <row r="302">
      <c r="Z302" s="19" t="n"/>
      <c r="AA302" s="24" t="n"/>
      <c r="AB302" s="24" t="n"/>
      <c r="AC302" s="24" t="n"/>
      <c r="AD302" s="24" t="n"/>
      <c r="AE302" s="25" t="n"/>
      <c r="AF302" s="19" t="n"/>
      <c r="AG302" s="22">
        <f>IF(IFERROR(TRIM(INDEX($A302:$Y302,MATCH(Lists!$L$2,$A$1:$Y$1,0))&amp;""),"")="","",IF(COUNTA(AB302:AD302)=0,"",COUNTIF(AB302:AD302,"Yes")))</f>
        <v/>
      </c>
      <c r="AH302" s="22">
        <f>IFERROR(TRIM(INDEX($A302:$Y302,MATCH(Lists!$L$3,$A$1:$Y$1,0))&amp;""),"")</f>
        <v/>
      </c>
      <c r="AI302" s="22">
        <f>IFERROR(TRIM(INDEX($A302:$Y302,MATCH(Lists!$L$4,$A$1:$Y$1,0))&amp;""),"")</f>
        <v/>
      </c>
      <c r="AJ302" s="22">
        <f>IF(IFERROR(TRIM(INDEX($A302:$Y302,MATCH(Lists!$L$2,$A$1:$Y$1,0))&amp;""),"")="","",IF(IFERROR(TRIM(INDEX($A302:$Y302,MATCH(Lists!$L$5,$A$1:$Y$1,0))&amp;""),"")&lt;&gt;"",IFERROR(TRIM(INDEX($A302:$Y302,MATCH(Lists!$L$5,$A$1:$Y$1,0))&amp;""),""),IF(IFERROR(TRIM(INDEX($A302:$Y302,MATCH(Lists!$L$6,$A$1:$Y$1,0))&amp;""),"")&lt;&gt;"",IFERROR(TRIM(INDEX($A302:$Y302,MATCH(Lists!$L$6,$A$1:$Y$1,0))&amp;""),""),"(no source)")))</f>
        <v/>
      </c>
      <c r="AK302" s="23">
        <f>IFERROR(IF(ISNUMBER(INDEX($A302:$Y302,MATCH(Lists!$L$7,$A$1:$Y$1,0))),INT(INDEX($A302:$Y302,MATCH(Lists!$L$7,$A$1:$Y$1,0))),DATE(VALUE(LEFT(IFERROR(TRIM(INDEX($A302:$Y302,MATCH(Lists!$L$7,$A$1:$Y$1,0))&amp;""),""),4)),VALUE(MID(IFERROR(TRIM(INDEX($A302:$Y302,MATCH(Lists!$L$7,$A$1:$Y$1,0))&amp;""),""),6,2)),VALUE(MID(IFERROR(TRIM(INDEX($A302:$Y302,MATCH(Lists!$L$7,$A$1:$Y$1,0))&amp;""),""),9,2)))),"")</f>
        <v/>
      </c>
      <c r="AL302" s="23">
        <f>IF(OR(AK302="",Lists!$O$2=""),"",AK302+Lists!$O$2)</f>
        <v/>
      </c>
      <c r="AM302" s="22">
        <f>IF(IFERROR(TRIM(INDEX($A302:$Y302,MATCH(Lists!$L$2,$A$1:$Y$1,0))&amp;""),"")="","",IF(AA302="","New",AA302))</f>
        <v/>
      </c>
    </row>
    <row r="303">
      <c r="Z303" s="19" t="n"/>
      <c r="AA303" s="24" t="n"/>
      <c r="AB303" s="24" t="n"/>
      <c r="AC303" s="24" t="n"/>
      <c r="AD303" s="24" t="n"/>
      <c r="AE303" s="25" t="n"/>
      <c r="AF303" s="19" t="n"/>
      <c r="AG303" s="22">
        <f>IF(IFERROR(TRIM(INDEX($A303:$Y303,MATCH(Lists!$L$2,$A$1:$Y$1,0))&amp;""),"")="","",IF(COUNTA(AB303:AD303)=0,"",COUNTIF(AB303:AD303,"Yes")))</f>
        <v/>
      </c>
      <c r="AH303" s="22">
        <f>IFERROR(TRIM(INDEX($A303:$Y303,MATCH(Lists!$L$3,$A$1:$Y$1,0))&amp;""),"")</f>
        <v/>
      </c>
      <c r="AI303" s="22">
        <f>IFERROR(TRIM(INDEX($A303:$Y303,MATCH(Lists!$L$4,$A$1:$Y$1,0))&amp;""),"")</f>
        <v/>
      </c>
      <c r="AJ303" s="22">
        <f>IF(IFERROR(TRIM(INDEX($A303:$Y303,MATCH(Lists!$L$2,$A$1:$Y$1,0))&amp;""),"")="","",IF(IFERROR(TRIM(INDEX($A303:$Y303,MATCH(Lists!$L$5,$A$1:$Y$1,0))&amp;""),"")&lt;&gt;"",IFERROR(TRIM(INDEX($A303:$Y303,MATCH(Lists!$L$5,$A$1:$Y$1,0))&amp;""),""),IF(IFERROR(TRIM(INDEX($A303:$Y303,MATCH(Lists!$L$6,$A$1:$Y$1,0))&amp;""),"")&lt;&gt;"",IFERROR(TRIM(INDEX($A303:$Y303,MATCH(Lists!$L$6,$A$1:$Y$1,0))&amp;""),""),"(no source)")))</f>
        <v/>
      </c>
      <c r="AK303" s="23">
        <f>IFERROR(IF(ISNUMBER(INDEX($A303:$Y303,MATCH(Lists!$L$7,$A$1:$Y$1,0))),INT(INDEX($A303:$Y303,MATCH(Lists!$L$7,$A$1:$Y$1,0))),DATE(VALUE(LEFT(IFERROR(TRIM(INDEX($A303:$Y303,MATCH(Lists!$L$7,$A$1:$Y$1,0))&amp;""),""),4)),VALUE(MID(IFERROR(TRIM(INDEX($A303:$Y303,MATCH(Lists!$L$7,$A$1:$Y$1,0))&amp;""),""),6,2)),VALUE(MID(IFERROR(TRIM(INDEX($A303:$Y303,MATCH(Lists!$L$7,$A$1:$Y$1,0))&amp;""),""),9,2)))),"")</f>
        <v/>
      </c>
      <c r="AL303" s="23">
        <f>IF(OR(AK303="",Lists!$O$2=""),"",AK303+Lists!$O$2)</f>
        <v/>
      </c>
      <c r="AM303" s="22">
        <f>IF(IFERROR(TRIM(INDEX($A303:$Y303,MATCH(Lists!$L$2,$A$1:$Y$1,0))&amp;""),"")="","",IF(AA303="","New",AA303))</f>
        <v/>
      </c>
    </row>
    <row r="304">
      <c r="Z304" s="19" t="n"/>
      <c r="AA304" s="24" t="n"/>
      <c r="AB304" s="24" t="n"/>
      <c r="AC304" s="24" t="n"/>
      <c r="AD304" s="24" t="n"/>
      <c r="AE304" s="25" t="n"/>
      <c r="AF304" s="19" t="n"/>
      <c r="AG304" s="22">
        <f>IF(IFERROR(TRIM(INDEX($A304:$Y304,MATCH(Lists!$L$2,$A$1:$Y$1,0))&amp;""),"")="","",IF(COUNTA(AB304:AD304)=0,"",COUNTIF(AB304:AD304,"Yes")))</f>
        <v/>
      </c>
      <c r="AH304" s="22">
        <f>IFERROR(TRIM(INDEX($A304:$Y304,MATCH(Lists!$L$3,$A$1:$Y$1,0))&amp;""),"")</f>
        <v/>
      </c>
      <c r="AI304" s="22">
        <f>IFERROR(TRIM(INDEX($A304:$Y304,MATCH(Lists!$L$4,$A$1:$Y$1,0))&amp;""),"")</f>
        <v/>
      </c>
      <c r="AJ304" s="22">
        <f>IF(IFERROR(TRIM(INDEX($A304:$Y304,MATCH(Lists!$L$2,$A$1:$Y$1,0))&amp;""),"")="","",IF(IFERROR(TRIM(INDEX($A304:$Y304,MATCH(Lists!$L$5,$A$1:$Y$1,0))&amp;""),"")&lt;&gt;"",IFERROR(TRIM(INDEX($A304:$Y304,MATCH(Lists!$L$5,$A$1:$Y$1,0))&amp;""),""),IF(IFERROR(TRIM(INDEX($A304:$Y304,MATCH(Lists!$L$6,$A$1:$Y$1,0))&amp;""),"")&lt;&gt;"",IFERROR(TRIM(INDEX($A304:$Y304,MATCH(Lists!$L$6,$A$1:$Y$1,0))&amp;""),""),"(no source)")))</f>
        <v/>
      </c>
      <c r="AK304" s="23">
        <f>IFERROR(IF(ISNUMBER(INDEX($A304:$Y304,MATCH(Lists!$L$7,$A$1:$Y$1,0))),INT(INDEX($A304:$Y304,MATCH(Lists!$L$7,$A$1:$Y$1,0))),DATE(VALUE(LEFT(IFERROR(TRIM(INDEX($A304:$Y304,MATCH(Lists!$L$7,$A$1:$Y$1,0))&amp;""),""),4)),VALUE(MID(IFERROR(TRIM(INDEX($A304:$Y304,MATCH(Lists!$L$7,$A$1:$Y$1,0))&amp;""),""),6,2)),VALUE(MID(IFERROR(TRIM(INDEX($A304:$Y304,MATCH(Lists!$L$7,$A$1:$Y$1,0))&amp;""),""),9,2)))),"")</f>
        <v/>
      </c>
      <c r="AL304" s="23">
        <f>IF(OR(AK304="",Lists!$O$2=""),"",AK304+Lists!$O$2)</f>
        <v/>
      </c>
      <c r="AM304" s="22">
        <f>IF(IFERROR(TRIM(INDEX($A304:$Y304,MATCH(Lists!$L$2,$A$1:$Y$1,0))&amp;""),"")="","",IF(AA304="","New",AA304))</f>
        <v/>
      </c>
    </row>
    <row r="305">
      <c r="Z305" s="19" t="n"/>
      <c r="AA305" s="24" t="n"/>
      <c r="AB305" s="24" t="n"/>
      <c r="AC305" s="24" t="n"/>
      <c r="AD305" s="24" t="n"/>
      <c r="AE305" s="25" t="n"/>
      <c r="AF305" s="19" t="n"/>
      <c r="AG305" s="22">
        <f>IF(IFERROR(TRIM(INDEX($A305:$Y305,MATCH(Lists!$L$2,$A$1:$Y$1,0))&amp;""),"")="","",IF(COUNTA(AB305:AD305)=0,"",COUNTIF(AB305:AD305,"Yes")))</f>
        <v/>
      </c>
      <c r="AH305" s="22">
        <f>IFERROR(TRIM(INDEX($A305:$Y305,MATCH(Lists!$L$3,$A$1:$Y$1,0))&amp;""),"")</f>
        <v/>
      </c>
      <c r="AI305" s="22">
        <f>IFERROR(TRIM(INDEX($A305:$Y305,MATCH(Lists!$L$4,$A$1:$Y$1,0))&amp;""),"")</f>
        <v/>
      </c>
      <c r="AJ305" s="22">
        <f>IF(IFERROR(TRIM(INDEX($A305:$Y305,MATCH(Lists!$L$2,$A$1:$Y$1,0))&amp;""),"")="","",IF(IFERROR(TRIM(INDEX($A305:$Y305,MATCH(Lists!$L$5,$A$1:$Y$1,0))&amp;""),"")&lt;&gt;"",IFERROR(TRIM(INDEX($A305:$Y305,MATCH(Lists!$L$5,$A$1:$Y$1,0))&amp;""),""),IF(IFERROR(TRIM(INDEX($A305:$Y305,MATCH(Lists!$L$6,$A$1:$Y$1,0))&amp;""),"")&lt;&gt;"",IFERROR(TRIM(INDEX($A305:$Y305,MATCH(Lists!$L$6,$A$1:$Y$1,0))&amp;""),""),"(no source)")))</f>
        <v/>
      </c>
      <c r="AK305" s="23">
        <f>IFERROR(IF(ISNUMBER(INDEX($A305:$Y305,MATCH(Lists!$L$7,$A$1:$Y$1,0))),INT(INDEX($A305:$Y305,MATCH(Lists!$L$7,$A$1:$Y$1,0))),DATE(VALUE(LEFT(IFERROR(TRIM(INDEX($A305:$Y305,MATCH(Lists!$L$7,$A$1:$Y$1,0))&amp;""),""),4)),VALUE(MID(IFERROR(TRIM(INDEX($A305:$Y305,MATCH(Lists!$L$7,$A$1:$Y$1,0))&amp;""),""),6,2)),VALUE(MID(IFERROR(TRIM(INDEX($A305:$Y305,MATCH(Lists!$L$7,$A$1:$Y$1,0))&amp;""),""),9,2)))),"")</f>
        <v/>
      </c>
      <c r="AL305" s="23">
        <f>IF(OR(AK305="",Lists!$O$2=""),"",AK305+Lists!$O$2)</f>
        <v/>
      </c>
      <c r="AM305" s="22">
        <f>IF(IFERROR(TRIM(INDEX($A305:$Y305,MATCH(Lists!$L$2,$A$1:$Y$1,0))&amp;""),"")="","",IF(AA305="","New",AA305))</f>
        <v/>
      </c>
    </row>
    <row r="306">
      <c r="Z306" s="19" t="n"/>
      <c r="AA306" s="24" t="n"/>
      <c r="AB306" s="24" t="n"/>
      <c r="AC306" s="24" t="n"/>
      <c r="AD306" s="24" t="n"/>
      <c r="AE306" s="25" t="n"/>
      <c r="AF306" s="19" t="n"/>
      <c r="AG306" s="22">
        <f>IF(IFERROR(TRIM(INDEX($A306:$Y306,MATCH(Lists!$L$2,$A$1:$Y$1,0))&amp;""),"")="","",IF(COUNTA(AB306:AD306)=0,"",COUNTIF(AB306:AD306,"Yes")))</f>
        <v/>
      </c>
      <c r="AH306" s="22">
        <f>IFERROR(TRIM(INDEX($A306:$Y306,MATCH(Lists!$L$3,$A$1:$Y$1,0))&amp;""),"")</f>
        <v/>
      </c>
      <c r="AI306" s="22">
        <f>IFERROR(TRIM(INDEX($A306:$Y306,MATCH(Lists!$L$4,$A$1:$Y$1,0))&amp;""),"")</f>
        <v/>
      </c>
      <c r="AJ306" s="22">
        <f>IF(IFERROR(TRIM(INDEX($A306:$Y306,MATCH(Lists!$L$2,$A$1:$Y$1,0))&amp;""),"")="","",IF(IFERROR(TRIM(INDEX($A306:$Y306,MATCH(Lists!$L$5,$A$1:$Y$1,0))&amp;""),"")&lt;&gt;"",IFERROR(TRIM(INDEX($A306:$Y306,MATCH(Lists!$L$5,$A$1:$Y$1,0))&amp;""),""),IF(IFERROR(TRIM(INDEX($A306:$Y306,MATCH(Lists!$L$6,$A$1:$Y$1,0))&amp;""),"")&lt;&gt;"",IFERROR(TRIM(INDEX($A306:$Y306,MATCH(Lists!$L$6,$A$1:$Y$1,0))&amp;""),""),"(no source)")))</f>
        <v/>
      </c>
      <c r="AK306" s="23">
        <f>IFERROR(IF(ISNUMBER(INDEX($A306:$Y306,MATCH(Lists!$L$7,$A$1:$Y$1,0))),INT(INDEX($A306:$Y306,MATCH(Lists!$L$7,$A$1:$Y$1,0))),DATE(VALUE(LEFT(IFERROR(TRIM(INDEX($A306:$Y306,MATCH(Lists!$L$7,$A$1:$Y$1,0))&amp;""),""),4)),VALUE(MID(IFERROR(TRIM(INDEX($A306:$Y306,MATCH(Lists!$L$7,$A$1:$Y$1,0))&amp;""),""),6,2)),VALUE(MID(IFERROR(TRIM(INDEX($A306:$Y306,MATCH(Lists!$L$7,$A$1:$Y$1,0))&amp;""),""),9,2)))),"")</f>
        <v/>
      </c>
      <c r="AL306" s="23">
        <f>IF(OR(AK306="",Lists!$O$2=""),"",AK306+Lists!$O$2)</f>
        <v/>
      </c>
      <c r="AM306" s="22">
        <f>IF(IFERROR(TRIM(INDEX($A306:$Y306,MATCH(Lists!$L$2,$A$1:$Y$1,0))&amp;""),"")="","",IF(AA306="","New",AA306))</f>
        <v/>
      </c>
    </row>
    <row r="307">
      <c r="Z307" s="19" t="n"/>
      <c r="AA307" s="24" t="n"/>
      <c r="AB307" s="24" t="n"/>
      <c r="AC307" s="24" t="n"/>
      <c r="AD307" s="24" t="n"/>
      <c r="AE307" s="25" t="n"/>
      <c r="AF307" s="19" t="n"/>
      <c r="AG307" s="22">
        <f>IF(IFERROR(TRIM(INDEX($A307:$Y307,MATCH(Lists!$L$2,$A$1:$Y$1,0))&amp;""),"")="","",IF(COUNTA(AB307:AD307)=0,"",COUNTIF(AB307:AD307,"Yes")))</f>
        <v/>
      </c>
      <c r="AH307" s="22">
        <f>IFERROR(TRIM(INDEX($A307:$Y307,MATCH(Lists!$L$3,$A$1:$Y$1,0))&amp;""),"")</f>
        <v/>
      </c>
      <c r="AI307" s="22">
        <f>IFERROR(TRIM(INDEX($A307:$Y307,MATCH(Lists!$L$4,$A$1:$Y$1,0))&amp;""),"")</f>
        <v/>
      </c>
      <c r="AJ307" s="22">
        <f>IF(IFERROR(TRIM(INDEX($A307:$Y307,MATCH(Lists!$L$2,$A$1:$Y$1,0))&amp;""),"")="","",IF(IFERROR(TRIM(INDEX($A307:$Y307,MATCH(Lists!$L$5,$A$1:$Y$1,0))&amp;""),"")&lt;&gt;"",IFERROR(TRIM(INDEX($A307:$Y307,MATCH(Lists!$L$5,$A$1:$Y$1,0))&amp;""),""),IF(IFERROR(TRIM(INDEX($A307:$Y307,MATCH(Lists!$L$6,$A$1:$Y$1,0))&amp;""),"")&lt;&gt;"",IFERROR(TRIM(INDEX($A307:$Y307,MATCH(Lists!$L$6,$A$1:$Y$1,0))&amp;""),""),"(no source)")))</f>
        <v/>
      </c>
      <c r="AK307" s="23">
        <f>IFERROR(IF(ISNUMBER(INDEX($A307:$Y307,MATCH(Lists!$L$7,$A$1:$Y$1,0))),INT(INDEX($A307:$Y307,MATCH(Lists!$L$7,$A$1:$Y$1,0))),DATE(VALUE(LEFT(IFERROR(TRIM(INDEX($A307:$Y307,MATCH(Lists!$L$7,$A$1:$Y$1,0))&amp;""),""),4)),VALUE(MID(IFERROR(TRIM(INDEX($A307:$Y307,MATCH(Lists!$L$7,$A$1:$Y$1,0))&amp;""),""),6,2)),VALUE(MID(IFERROR(TRIM(INDEX($A307:$Y307,MATCH(Lists!$L$7,$A$1:$Y$1,0))&amp;""),""),9,2)))),"")</f>
        <v/>
      </c>
      <c r="AL307" s="23">
        <f>IF(OR(AK307="",Lists!$O$2=""),"",AK307+Lists!$O$2)</f>
        <v/>
      </c>
      <c r="AM307" s="22">
        <f>IF(IFERROR(TRIM(INDEX($A307:$Y307,MATCH(Lists!$L$2,$A$1:$Y$1,0))&amp;""),"")="","",IF(AA307="","New",AA307))</f>
        <v/>
      </c>
    </row>
    <row r="308">
      <c r="Z308" s="19" t="n"/>
      <c r="AA308" s="24" t="n"/>
      <c r="AB308" s="24" t="n"/>
      <c r="AC308" s="24" t="n"/>
      <c r="AD308" s="24" t="n"/>
      <c r="AE308" s="25" t="n"/>
      <c r="AF308" s="19" t="n"/>
      <c r="AG308" s="22">
        <f>IF(IFERROR(TRIM(INDEX($A308:$Y308,MATCH(Lists!$L$2,$A$1:$Y$1,0))&amp;""),"")="","",IF(COUNTA(AB308:AD308)=0,"",COUNTIF(AB308:AD308,"Yes")))</f>
        <v/>
      </c>
      <c r="AH308" s="22">
        <f>IFERROR(TRIM(INDEX($A308:$Y308,MATCH(Lists!$L$3,$A$1:$Y$1,0))&amp;""),"")</f>
        <v/>
      </c>
      <c r="AI308" s="22">
        <f>IFERROR(TRIM(INDEX($A308:$Y308,MATCH(Lists!$L$4,$A$1:$Y$1,0))&amp;""),"")</f>
        <v/>
      </c>
      <c r="AJ308" s="22">
        <f>IF(IFERROR(TRIM(INDEX($A308:$Y308,MATCH(Lists!$L$2,$A$1:$Y$1,0))&amp;""),"")="","",IF(IFERROR(TRIM(INDEX($A308:$Y308,MATCH(Lists!$L$5,$A$1:$Y$1,0))&amp;""),"")&lt;&gt;"",IFERROR(TRIM(INDEX($A308:$Y308,MATCH(Lists!$L$5,$A$1:$Y$1,0))&amp;""),""),IF(IFERROR(TRIM(INDEX($A308:$Y308,MATCH(Lists!$L$6,$A$1:$Y$1,0))&amp;""),"")&lt;&gt;"",IFERROR(TRIM(INDEX($A308:$Y308,MATCH(Lists!$L$6,$A$1:$Y$1,0))&amp;""),""),"(no source)")))</f>
        <v/>
      </c>
      <c r="AK308" s="23">
        <f>IFERROR(IF(ISNUMBER(INDEX($A308:$Y308,MATCH(Lists!$L$7,$A$1:$Y$1,0))),INT(INDEX($A308:$Y308,MATCH(Lists!$L$7,$A$1:$Y$1,0))),DATE(VALUE(LEFT(IFERROR(TRIM(INDEX($A308:$Y308,MATCH(Lists!$L$7,$A$1:$Y$1,0))&amp;""),""),4)),VALUE(MID(IFERROR(TRIM(INDEX($A308:$Y308,MATCH(Lists!$L$7,$A$1:$Y$1,0))&amp;""),""),6,2)),VALUE(MID(IFERROR(TRIM(INDEX($A308:$Y308,MATCH(Lists!$L$7,$A$1:$Y$1,0))&amp;""),""),9,2)))),"")</f>
        <v/>
      </c>
      <c r="AL308" s="23">
        <f>IF(OR(AK308="",Lists!$O$2=""),"",AK308+Lists!$O$2)</f>
        <v/>
      </c>
      <c r="AM308" s="22">
        <f>IF(IFERROR(TRIM(INDEX($A308:$Y308,MATCH(Lists!$L$2,$A$1:$Y$1,0))&amp;""),"")="","",IF(AA308="","New",AA308))</f>
        <v/>
      </c>
    </row>
    <row r="309">
      <c r="Z309" s="19" t="n"/>
      <c r="AA309" s="24" t="n"/>
      <c r="AB309" s="24" t="n"/>
      <c r="AC309" s="24" t="n"/>
      <c r="AD309" s="24" t="n"/>
      <c r="AE309" s="25" t="n"/>
      <c r="AF309" s="19" t="n"/>
      <c r="AG309" s="22">
        <f>IF(IFERROR(TRIM(INDEX($A309:$Y309,MATCH(Lists!$L$2,$A$1:$Y$1,0))&amp;""),"")="","",IF(COUNTA(AB309:AD309)=0,"",COUNTIF(AB309:AD309,"Yes")))</f>
        <v/>
      </c>
      <c r="AH309" s="22">
        <f>IFERROR(TRIM(INDEX($A309:$Y309,MATCH(Lists!$L$3,$A$1:$Y$1,0))&amp;""),"")</f>
        <v/>
      </c>
      <c r="AI309" s="22">
        <f>IFERROR(TRIM(INDEX($A309:$Y309,MATCH(Lists!$L$4,$A$1:$Y$1,0))&amp;""),"")</f>
        <v/>
      </c>
      <c r="AJ309" s="22">
        <f>IF(IFERROR(TRIM(INDEX($A309:$Y309,MATCH(Lists!$L$2,$A$1:$Y$1,0))&amp;""),"")="","",IF(IFERROR(TRIM(INDEX($A309:$Y309,MATCH(Lists!$L$5,$A$1:$Y$1,0))&amp;""),"")&lt;&gt;"",IFERROR(TRIM(INDEX($A309:$Y309,MATCH(Lists!$L$5,$A$1:$Y$1,0))&amp;""),""),IF(IFERROR(TRIM(INDEX($A309:$Y309,MATCH(Lists!$L$6,$A$1:$Y$1,0))&amp;""),"")&lt;&gt;"",IFERROR(TRIM(INDEX($A309:$Y309,MATCH(Lists!$L$6,$A$1:$Y$1,0))&amp;""),""),"(no source)")))</f>
        <v/>
      </c>
      <c r="AK309" s="23">
        <f>IFERROR(IF(ISNUMBER(INDEX($A309:$Y309,MATCH(Lists!$L$7,$A$1:$Y$1,0))),INT(INDEX($A309:$Y309,MATCH(Lists!$L$7,$A$1:$Y$1,0))),DATE(VALUE(LEFT(IFERROR(TRIM(INDEX($A309:$Y309,MATCH(Lists!$L$7,$A$1:$Y$1,0))&amp;""),""),4)),VALUE(MID(IFERROR(TRIM(INDEX($A309:$Y309,MATCH(Lists!$L$7,$A$1:$Y$1,0))&amp;""),""),6,2)),VALUE(MID(IFERROR(TRIM(INDEX($A309:$Y309,MATCH(Lists!$L$7,$A$1:$Y$1,0))&amp;""),""),9,2)))),"")</f>
        <v/>
      </c>
      <c r="AL309" s="23">
        <f>IF(OR(AK309="",Lists!$O$2=""),"",AK309+Lists!$O$2)</f>
        <v/>
      </c>
      <c r="AM309" s="22">
        <f>IF(IFERROR(TRIM(INDEX($A309:$Y309,MATCH(Lists!$L$2,$A$1:$Y$1,0))&amp;""),"")="","",IF(AA309="","New",AA309))</f>
        <v/>
      </c>
    </row>
    <row r="310">
      <c r="Z310" s="19" t="n"/>
      <c r="AA310" s="24" t="n"/>
      <c r="AB310" s="24" t="n"/>
      <c r="AC310" s="24" t="n"/>
      <c r="AD310" s="24" t="n"/>
      <c r="AE310" s="25" t="n"/>
      <c r="AF310" s="19" t="n"/>
      <c r="AG310" s="22">
        <f>IF(IFERROR(TRIM(INDEX($A310:$Y310,MATCH(Lists!$L$2,$A$1:$Y$1,0))&amp;""),"")="","",IF(COUNTA(AB310:AD310)=0,"",COUNTIF(AB310:AD310,"Yes")))</f>
        <v/>
      </c>
      <c r="AH310" s="22">
        <f>IFERROR(TRIM(INDEX($A310:$Y310,MATCH(Lists!$L$3,$A$1:$Y$1,0))&amp;""),"")</f>
        <v/>
      </c>
      <c r="AI310" s="22">
        <f>IFERROR(TRIM(INDEX($A310:$Y310,MATCH(Lists!$L$4,$A$1:$Y$1,0))&amp;""),"")</f>
        <v/>
      </c>
      <c r="AJ310" s="22">
        <f>IF(IFERROR(TRIM(INDEX($A310:$Y310,MATCH(Lists!$L$2,$A$1:$Y$1,0))&amp;""),"")="","",IF(IFERROR(TRIM(INDEX($A310:$Y310,MATCH(Lists!$L$5,$A$1:$Y$1,0))&amp;""),"")&lt;&gt;"",IFERROR(TRIM(INDEX($A310:$Y310,MATCH(Lists!$L$5,$A$1:$Y$1,0))&amp;""),""),IF(IFERROR(TRIM(INDEX($A310:$Y310,MATCH(Lists!$L$6,$A$1:$Y$1,0))&amp;""),"")&lt;&gt;"",IFERROR(TRIM(INDEX($A310:$Y310,MATCH(Lists!$L$6,$A$1:$Y$1,0))&amp;""),""),"(no source)")))</f>
        <v/>
      </c>
      <c r="AK310" s="23">
        <f>IFERROR(IF(ISNUMBER(INDEX($A310:$Y310,MATCH(Lists!$L$7,$A$1:$Y$1,0))),INT(INDEX($A310:$Y310,MATCH(Lists!$L$7,$A$1:$Y$1,0))),DATE(VALUE(LEFT(IFERROR(TRIM(INDEX($A310:$Y310,MATCH(Lists!$L$7,$A$1:$Y$1,0))&amp;""),""),4)),VALUE(MID(IFERROR(TRIM(INDEX($A310:$Y310,MATCH(Lists!$L$7,$A$1:$Y$1,0))&amp;""),""),6,2)),VALUE(MID(IFERROR(TRIM(INDEX($A310:$Y310,MATCH(Lists!$L$7,$A$1:$Y$1,0))&amp;""),""),9,2)))),"")</f>
        <v/>
      </c>
      <c r="AL310" s="23">
        <f>IF(OR(AK310="",Lists!$O$2=""),"",AK310+Lists!$O$2)</f>
        <v/>
      </c>
      <c r="AM310" s="22">
        <f>IF(IFERROR(TRIM(INDEX($A310:$Y310,MATCH(Lists!$L$2,$A$1:$Y$1,0))&amp;""),"")="","",IF(AA310="","New",AA310))</f>
        <v/>
      </c>
    </row>
    <row r="311">
      <c r="Z311" s="19" t="n"/>
      <c r="AA311" s="24" t="n"/>
      <c r="AB311" s="24" t="n"/>
      <c r="AC311" s="24" t="n"/>
      <c r="AD311" s="24" t="n"/>
      <c r="AE311" s="25" t="n"/>
      <c r="AF311" s="19" t="n"/>
      <c r="AG311" s="22">
        <f>IF(IFERROR(TRIM(INDEX($A311:$Y311,MATCH(Lists!$L$2,$A$1:$Y$1,0))&amp;""),"")="","",IF(COUNTA(AB311:AD311)=0,"",COUNTIF(AB311:AD311,"Yes")))</f>
        <v/>
      </c>
      <c r="AH311" s="22">
        <f>IFERROR(TRIM(INDEX($A311:$Y311,MATCH(Lists!$L$3,$A$1:$Y$1,0))&amp;""),"")</f>
        <v/>
      </c>
      <c r="AI311" s="22">
        <f>IFERROR(TRIM(INDEX($A311:$Y311,MATCH(Lists!$L$4,$A$1:$Y$1,0))&amp;""),"")</f>
        <v/>
      </c>
      <c r="AJ311" s="22">
        <f>IF(IFERROR(TRIM(INDEX($A311:$Y311,MATCH(Lists!$L$2,$A$1:$Y$1,0))&amp;""),"")="","",IF(IFERROR(TRIM(INDEX($A311:$Y311,MATCH(Lists!$L$5,$A$1:$Y$1,0))&amp;""),"")&lt;&gt;"",IFERROR(TRIM(INDEX($A311:$Y311,MATCH(Lists!$L$5,$A$1:$Y$1,0))&amp;""),""),IF(IFERROR(TRIM(INDEX($A311:$Y311,MATCH(Lists!$L$6,$A$1:$Y$1,0))&amp;""),"")&lt;&gt;"",IFERROR(TRIM(INDEX($A311:$Y311,MATCH(Lists!$L$6,$A$1:$Y$1,0))&amp;""),""),"(no source)")))</f>
        <v/>
      </c>
      <c r="AK311" s="23">
        <f>IFERROR(IF(ISNUMBER(INDEX($A311:$Y311,MATCH(Lists!$L$7,$A$1:$Y$1,0))),INT(INDEX($A311:$Y311,MATCH(Lists!$L$7,$A$1:$Y$1,0))),DATE(VALUE(LEFT(IFERROR(TRIM(INDEX($A311:$Y311,MATCH(Lists!$L$7,$A$1:$Y$1,0))&amp;""),""),4)),VALUE(MID(IFERROR(TRIM(INDEX($A311:$Y311,MATCH(Lists!$L$7,$A$1:$Y$1,0))&amp;""),""),6,2)),VALUE(MID(IFERROR(TRIM(INDEX($A311:$Y311,MATCH(Lists!$L$7,$A$1:$Y$1,0))&amp;""),""),9,2)))),"")</f>
        <v/>
      </c>
      <c r="AL311" s="23">
        <f>IF(OR(AK311="",Lists!$O$2=""),"",AK311+Lists!$O$2)</f>
        <v/>
      </c>
      <c r="AM311" s="22">
        <f>IF(IFERROR(TRIM(INDEX($A311:$Y311,MATCH(Lists!$L$2,$A$1:$Y$1,0))&amp;""),"")="","",IF(AA311="","New",AA311))</f>
        <v/>
      </c>
    </row>
    <row r="312">
      <c r="Z312" s="19" t="n"/>
      <c r="AA312" s="24" t="n"/>
      <c r="AB312" s="24" t="n"/>
      <c r="AC312" s="24" t="n"/>
      <c r="AD312" s="24" t="n"/>
      <c r="AE312" s="25" t="n"/>
      <c r="AF312" s="19" t="n"/>
      <c r="AG312" s="22">
        <f>IF(IFERROR(TRIM(INDEX($A312:$Y312,MATCH(Lists!$L$2,$A$1:$Y$1,0))&amp;""),"")="","",IF(COUNTA(AB312:AD312)=0,"",COUNTIF(AB312:AD312,"Yes")))</f>
        <v/>
      </c>
      <c r="AH312" s="22">
        <f>IFERROR(TRIM(INDEX($A312:$Y312,MATCH(Lists!$L$3,$A$1:$Y$1,0))&amp;""),"")</f>
        <v/>
      </c>
      <c r="AI312" s="22">
        <f>IFERROR(TRIM(INDEX($A312:$Y312,MATCH(Lists!$L$4,$A$1:$Y$1,0))&amp;""),"")</f>
        <v/>
      </c>
      <c r="AJ312" s="22">
        <f>IF(IFERROR(TRIM(INDEX($A312:$Y312,MATCH(Lists!$L$2,$A$1:$Y$1,0))&amp;""),"")="","",IF(IFERROR(TRIM(INDEX($A312:$Y312,MATCH(Lists!$L$5,$A$1:$Y$1,0))&amp;""),"")&lt;&gt;"",IFERROR(TRIM(INDEX($A312:$Y312,MATCH(Lists!$L$5,$A$1:$Y$1,0))&amp;""),""),IF(IFERROR(TRIM(INDEX($A312:$Y312,MATCH(Lists!$L$6,$A$1:$Y$1,0))&amp;""),"")&lt;&gt;"",IFERROR(TRIM(INDEX($A312:$Y312,MATCH(Lists!$L$6,$A$1:$Y$1,0))&amp;""),""),"(no source)")))</f>
        <v/>
      </c>
      <c r="AK312" s="23">
        <f>IFERROR(IF(ISNUMBER(INDEX($A312:$Y312,MATCH(Lists!$L$7,$A$1:$Y$1,0))),INT(INDEX($A312:$Y312,MATCH(Lists!$L$7,$A$1:$Y$1,0))),DATE(VALUE(LEFT(IFERROR(TRIM(INDEX($A312:$Y312,MATCH(Lists!$L$7,$A$1:$Y$1,0))&amp;""),""),4)),VALUE(MID(IFERROR(TRIM(INDEX($A312:$Y312,MATCH(Lists!$L$7,$A$1:$Y$1,0))&amp;""),""),6,2)),VALUE(MID(IFERROR(TRIM(INDEX($A312:$Y312,MATCH(Lists!$L$7,$A$1:$Y$1,0))&amp;""),""),9,2)))),"")</f>
        <v/>
      </c>
      <c r="AL312" s="23">
        <f>IF(OR(AK312="",Lists!$O$2=""),"",AK312+Lists!$O$2)</f>
        <v/>
      </c>
      <c r="AM312" s="22">
        <f>IF(IFERROR(TRIM(INDEX($A312:$Y312,MATCH(Lists!$L$2,$A$1:$Y$1,0))&amp;""),"")="","",IF(AA312="","New",AA312))</f>
        <v/>
      </c>
    </row>
    <row r="313">
      <c r="Z313" s="19" t="n"/>
      <c r="AA313" s="24" t="n"/>
      <c r="AB313" s="24" t="n"/>
      <c r="AC313" s="24" t="n"/>
      <c r="AD313" s="24" t="n"/>
      <c r="AE313" s="25" t="n"/>
      <c r="AF313" s="19" t="n"/>
      <c r="AG313" s="22">
        <f>IF(IFERROR(TRIM(INDEX($A313:$Y313,MATCH(Lists!$L$2,$A$1:$Y$1,0))&amp;""),"")="","",IF(COUNTA(AB313:AD313)=0,"",COUNTIF(AB313:AD313,"Yes")))</f>
        <v/>
      </c>
      <c r="AH313" s="22">
        <f>IFERROR(TRIM(INDEX($A313:$Y313,MATCH(Lists!$L$3,$A$1:$Y$1,0))&amp;""),"")</f>
        <v/>
      </c>
      <c r="AI313" s="22">
        <f>IFERROR(TRIM(INDEX($A313:$Y313,MATCH(Lists!$L$4,$A$1:$Y$1,0))&amp;""),"")</f>
        <v/>
      </c>
      <c r="AJ313" s="22">
        <f>IF(IFERROR(TRIM(INDEX($A313:$Y313,MATCH(Lists!$L$2,$A$1:$Y$1,0))&amp;""),"")="","",IF(IFERROR(TRIM(INDEX($A313:$Y313,MATCH(Lists!$L$5,$A$1:$Y$1,0))&amp;""),"")&lt;&gt;"",IFERROR(TRIM(INDEX($A313:$Y313,MATCH(Lists!$L$5,$A$1:$Y$1,0))&amp;""),""),IF(IFERROR(TRIM(INDEX($A313:$Y313,MATCH(Lists!$L$6,$A$1:$Y$1,0))&amp;""),"")&lt;&gt;"",IFERROR(TRIM(INDEX($A313:$Y313,MATCH(Lists!$L$6,$A$1:$Y$1,0))&amp;""),""),"(no source)")))</f>
        <v/>
      </c>
      <c r="AK313" s="23">
        <f>IFERROR(IF(ISNUMBER(INDEX($A313:$Y313,MATCH(Lists!$L$7,$A$1:$Y$1,0))),INT(INDEX($A313:$Y313,MATCH(Lists!$L$7,$A$1:$Y$1,0))),DATE(VALUE(LEFT(IFERROR(TRIM(INDEX($A313:$Y313,MATCH(Lists!$L$7,$A$1:$Y$1,0))&amp;""),""),4)),VALUE(MID(IFERROR(TRIM(INDEX($A313:$Y313,MATCH(Lists!$L$7,$A$1:$Y$1,0))&amp;""),""),6,2)),VALUE(MID(IFERROR(TRIM(INDEX($A313:$Y313,MATCH(Lists!$L$7,$A$1:$Y$1,0))&amp;""),""),9,2)))),"")</f>
        <v/>
      </c>
      <c r="AL313" s="23">
        <f>IF(OR(AK313="",Lists!$O$2=""),"",AK313+Lists!$O$2)</f>
        <v/>
      </c>
      <c r="AM313" s="22">
        <f>IF(IFERROR(TRIM(INDEX($A313:$Y313,MATCH(Lists!$L$2,$A$1:$Y$1,0))&amp;""),"")="","",IF(AA313="","New",AA313))</f>
        <v/>
      </c>
    </row>
    <row r="314">
      <c r="Z314" s="19" t="n"/>
      <c r="AA314" s="24" t="n"/>
      <c r="AB314" s="24" t="n"/>
      <c r="AC314" s="24" t="n"/>
      <c r="AD314" s="24" t="n"/>
      <c r="AE314" s="25" t="n"/>
      <c r="AF314" s="19" t="n"/>
      <c r="AG314" s="22">
        <f>IF(IFERROR(TRIM(INDEX($A314:$Y314,MATCH(Lists!$L$2,$A$1:$Y$1,0))&amp;""),"")="","",IF(COUNTA(AB314:AD314)=0,"",COUNTIF(AB314:AD314,"Yes")))</f>
        <v/>
      </c>
      <c r="AH314" s="22">
        <f>IFERROR(TRIM(INDEX($A314:$Y314,MATCH(Lists!$L$3,$A$1:$Y$1,0))&amp;""),"")</f>
        <v/>
      </c>
      <c r="AI314" s="22">
        <f>IFERROR(TRIM(INDEX($A314:$Y314,MATCH(Lists!$L$4,$A$1:$Y$1,0))&amp;""),"")</f>
        <v/>
      </c>
      <c r="AJ314" s="22">
        <f>IF(IFERROR(TRIM(INDEX($A314:$Y314,MATCH(Lists!$L$2,$A$1:$Y$1,0))&amp;""),"")="","",IF(IFERROR(TRIM(INDEX($A314:$Y314,MATCH(Lists!$L$5,$A$1:$Y$1,0))&amp;""),"")&lt;&gt;"",IFERROR(TRIM(INDEX($A314:$Y314,MATCH(Lists!$L$5,$A$1:$Y$1,0))&amp;""),""),IF(IFERROR(TRIM(INDEX($A314:$Y314,MATCH(Lists!$L$6,$A$1:$Y$1,0))&amp;""),"")&lt;&gt;"",IFERROR(TRIM(INDEX($A314:$Y314,MATCH(Lists!$L$6,$A$1:$Y$1,0))&amp;""),""),"(no source)")))</f>
        <v/>
      </c>
      <c r="AK314" s="23">
        <f>IFERROR(IF(ISNUMBER(INDEX($A314:$Y314,MATCH(Lists!$L$7,$A$1:$Y$1,0))),INT(INDEX($A314:$Y314,MATCH(Lists!$L$7,$A$1:$Y$1,0))),DATE(VALUE(LEFT(IFERROR(TRIM(INDEX($A314:$Y314,MATCH(Lists!$L$7,$A$1:$Y$1,0))&amp;""),""),4)),VALUE(MID(IFERROR(TRIM(INDEX($A314:$Y314,MATCH(Lists!$L$7,$A$1:$Y$1,0))&amp;""),""),6,2)),VALUE(MID(IFERROR(TRIM(INDEX($A314:$Y314,MATCH(Lists!$L$7,$A$1:$Y$1,0))&amp;""),""),9,2)))),"")</f>
        <v/>
      </c>
      <c r="AL314" s="23">
        <f>IF(OR(AK314="",Lists!$O$2=""),"",AK314+Lists!$O$2)</f>
        <v/>
      </c>
      <c r="AM314" s="22">
        <f>IF(IFERROR(TRIM(INDEX($A314:$Y314,MATCH(Lists!$L$2,$A$1:$Y$1,0))&amp;""),"")="","",IF(AA314="","New",AA314))</f>
        <v/>
      </c>
    </row>
    <row r="315">
      <c r="Z315" s="19" t="n"/>
      <c r="AA315" s="24" t="n"/>
      <c r="AB315" s="24" t="n"/>
      <c r="AC315" s="24" t="n"/>
      <c r="AD315" s="24" t="n"/>
      <c r="AE315" s="25" t="n"/>
      <c r="AF315" s="19" t="n"/>
      <c r="AG315" s="22">
        <f>IF(IFERROR(TRIM(INDEX($A315:$Y315,MATCH(Lists!$L$2,$A$1:$Y$1,0))&amp;""),"")="","",IF(COUNTA(AB315:AD315)=0,"",COUNTIF(AB315:AD315,"Yes")))</f>
        <v/>
      </c>
      <c r="AH315" s="22">
        <f>IFERROR(TRIM(INDEX($A315:$Y315,MATCH(Lists!$L$3,$A$1:$Y$1,0))&amp;""),"")</f>
        <v/>
      </c>
      <c r="AI315" s="22">
        <f>IFERROR(TRIM(INDEX($A315:$Y315,MATCH(Lists!$L$4,$A$1:$Y$1,0))&amp;""),"")</f>
        <v/>
      </c>
      <c r="AJ315" s="22">
        <f>IF(IFERROR(TRIM(INDEX($A315:$Y315,MATCH(Lists!$L$2,$A$1:$Y$1,0))&amp;""),"")="","",IF(IFERROR(TRIM(INDEX($A315:$Y315,MATCH(Lists!$L$5,$A$1:$Y$1,0))&amp;""),"")&lt;&gt;"",IFERROR(TRIM(INDEX($A315:$Y315,MATCH(Lists!$L$5,$A$1:$Y$1,0))&amp;""),""),IF(IFERROR(TRIM(INDEX($A315:$Y315,MATCH(Lists!$L$6,$A$1:$Y$1,0))&amp;""),"")&lt;&gt;"",IFERROR(TRIM(INDEX($A315:$Y315,MATCH(Lists!$L$6,$A$1:$Y$1,0))&amp;""),""),"(no source)")))</f>
        <v/>
      </c>
      <c r="AK315" s="23">
        <f>IFERROR(IF(ISNUMBER(INDEX($A315:$Y315,MATCH(Lists!$L$7,$A$1:$Y$1,0))),INT(INDEX($A315:$Y315,MATCH(Lists!$L$7,$A$1:$Y$1,0))),DATE(VALUE(LEFT(IFERROR(TRIM(INDEX($A315:$Y315,MATCH(Lists!$L$7,$A$1:$Y$1,0))&amp;""),""),4)),VALUE(MID(IFERROR(TRIM(INDEX($A315:$Y315,MATCH(Lists!$L$7,$A$1:$Y$1,0))&amp;""),""),6,2)),VALUE(MID(IFERROR(TRIM(INDEX($A315:$Y315,MATCH(Lists!$L$7,$A$1:$Y$1,0))&amp;""),""),9,2)))),"")</f>
        <v/>
      </c>
      <c r="AL315" s="23">
        <f>IF(OR(AK315="",Lists!$O$2=""),"",AK315+Lists!$O$2)</f>
        <v/>
      </c>
      <c r="AM315" s="22">
        <f>IF(IFERROR(TRIM(INDEX($A315:$Y315,MATCH(Lists!$L$2,$A$1:$Y$1,0))&amp;""),"")="","",IF(AA315="","New",AA315))</f>
        <v/>
      </c>
    </row>
    <row r="316">
      <c r="Z316" s="19" t="n"/>
      <c r="AA316" s="24" t="n"/>
      <c r="AB316" s="24" t="n"/>
      <c r="AC316" s="24" t="n"/>
      <c r="AD316" s="24" t="n"/>
      <c r="AE316" s="25" t="n"/>
      <c r="AF316" s="19" t="n"/>
      <c r="AG316" s="22">
        <f>IF(IFERROR(TRIM(INDEX($A316:$Y316,MATCH(Lists!$L$2,$A$1:$Y$1,0))&amp;""),"")="","",IF(COUNTA(AB316:AD316)=0,"",COUNTIF(AB316:AD316,"Yes")))</f>
        <v/>
      </c>
      <c r="AH316" s="22">
        <f>IFERROR(TRIM(INDEX($A316:$Y316,MATCH(Lists!$L$3,$A$1:$Y$1,0))&amp;""),"")</f>
        <v/>
      </c>
      <c r="AI316" s="22">
        <f>IFERROR(TRIM(INDEX($A316:$Y316,MATCH(Lists!$L$4,$A$1:$Y$1,0))&amp;""),"")</f>
        <v/>
      </c>
      <c r="AJ316" s="22">
        <f>IF(IFERROR(TRIM(INDEX($A316:$Y316,MATCH(Lists!$L$2,$A$1:$Y$1,0))&amp;""),"")="","",IF(IFERROR(TRIM(INDEX($A316:$Y316,MATCH(Lists!$L$5,$A$1:$Y$1,0))&amp;""),"")&lt;&gt;"",IFERROR(TRIM(INDEX($A316:$Y316,MATCH(Lists!$L$5,$A$1:$Y$1,0))&amp;""),""),IF(IFERROR(TRIM(INDEX($A316:$Y316,MATCH(Lists!$L$6,$A$1:$Y$1,0))&amp;""),"")&lt;&gt;"",IFERROR(TRIM(INDEX($A316:$Y316,MATCH(Lists!$L$6,$A$1:$Y$1,0))&amp;""),""),"(no source)")))</f>
        <v/>
      </c>
      <c r="AK316" s="23">
        <f>IFERROR(IF(ISNUMBER(INDEX($A316:$Y316,MATCH(Lists!$L$7,$A$1:$Y$1,0))),INT(INDEX($A316:$Y316,MATCH(Lists!$L$7,$A$1:$Y$1,0))),DATE(VALUE(LEFT(IFERROR(TRIM(INDEX($A316:$Y316,MATCH(Lists!$L$7,$A$1:$Y$1,0))&amp;""),""),4)),VALUE(MID(IFERROR(TRIM(INDEX($A316:$Y316,MATCH(Lists!$L$7,$A$1:$Y$1,0))&amp;""),""),6,2)),VALUE(MID(IFERROR(TRIM(INDEX($A316:$Y316,MATCH(Lists!$L$7,$A$1:$Y$1,0))&amp;""),""),9,2)))),"")</f>
        <v/>
      </c>
      <c r="AL316" s="23">
        <f>IF(OR(AK316="",Lists!$O$2=""),"",AK316+Lists!$O$2)</f>
        <v/>
      </c>
      <c r="AM316" s="22">
        <f>IF(IFERROR(TRIM(INDEX($A316:$Y316,MATCH(Lists!$L$2,$A$1:$Y$1,0))&amp;""),"")="","",IF(AA316="","New",AA316))</f>
        <v/>
      </c>
    </row>
    <row r="317">
      <c r="Z317" s="19" t="n"/>
      <c r="AA317" s="24" t="n"/>
      <c r="AB317" s="24" t="n"/>
      <c r="AC317" s="24" t="n"/>
      <c r="AD317" s="24" t="n"/>
      <c r="AE317" s="25" t="n"/>
      <c r="AF317" s="19" t="n"/>
      <c r="AG317" s="22">
        <f>IF(IFERROR(TRIM(INDEX($A317:$Y317,MATCH(Lists!$L$2,$A$1:$Y$1,0))&amp;""),"")="","",IF(COUNTA(AB317:AD317)=0,"",COUNTIF(AB317:AD317,"Yes")))</f>
        <v/>
      </c>
      <c r="AH317" s="22">
        <f>IFERROR(TRIM(INDEX($A317:$Y317,MATCH(Lists!$L$3,$A$1:$Y$1,0))&amp;""),"")</f>
        <v/>
      </c>
      <c r="AI317" s="22">
        <f>IFERROR(TRIM(INDEX($A317:$Y317,MATCH(Lists!$L$4,$A$1:$Y$1,0))&amp;""),"")</f>
        <v/>
      </c>
      <c r="AJ317" s="22">
        <f>IF(IFERROR(TRIM(INDEX($A317:$Y317,MATCH(Lists!$L$2,$A$1:$Y$1,0))&amp;""),"")="","",IF(IFERROR(TRIM(INDEX($A317:$Y317,MATCH(Lists!$L$5,$A$1:$Y$1,0))&amp;""),"")&lt;&gt;"",IFERROR(TRIM(INDEX($A317:$Y317,MATCH(Lists!$L$5,$A$1:$Y$1,0))&amp;""),""),IF(IFERROR(TRIM(INDEX($A317:$Y317,MATCH(Lists!$L$6,$A$1:$Y$1,0))&amp;""),"")&lt;&gt;"",IFERROR(TRIM(INDEX($A317:$Y317,MATCH(Lists!$L$6,$A$1:$Y$1,0))&amp;""),""),"(no source)")))</f>
        <v/>
      </c>
      <c r="AK317" s="23">
        <f>IFERROR(IF(ISNUMBER(INDEX($A317:$Y317,MATCH(Lists!$L$7,$A$1:$Y$1,0))),INT(INDEX($A317:$Y317,MATCH(Lists!$L$7,$A$1:$Y$1,0))),DATE(VALUE(LEFT(IFERROR(TRIM(INDEX($A317:$Y317,MATCH(Lists!$L$7,$A$1:$Y$1,0))&amp;""),""),4)),VALUE(MID(IFERROR(TRIM(INDEX($A317:$Y317,MATCH(Lists!$L$7,$A$1:$Y$1,0))&amp;""),""),6,2)),VALUE(MID(IFERROR(TRIM(INDEX($A317:$Y317,MATCH(Lists!$L$7,$A$1:$Y$1,0))&amp;""),""),9,2)))),"")</f>
        <v/>
      </c>
      <c r="AL317" s="23">
        <f>IF(OR(AK317="",Lists!$O$2=""),"",AK317+Lists!$O$2)</f>
        <v/>
      </c>
      <c r="AM317" s="22">
        <f>IF(IFERROR(TRIM(INDEX($A317:$Y317,MATCH(Lists!$L$2,$A$1:$Y$1,0))&amp;""),"")="","",IF(AA317="","New",AA317))</f>
        <v/>
      </c>
    </row>
    <row r="318">
      <c r="Z318" s="19" t="n"/>
      <c r="AA318" s="24" t="n"/>
      <c r="AB318" s="24" t="n"/>
      <c r="AC318" s="24" t="n"/>
      <c r="AD318" s="24" t="n"/>
      <c r="AE318" s="25" t="n"/>
      <c r="AF318" s="19" t="n"/>
      <c r="AG318" s="22">
        <f>IF(IFERROR(TRIM(INDEX($A318:$Y318,MATCH(Lists!$L$2,$A$1:$Y$1,0))&amp;""),"")="","",IF(COUNTA(AB318:AD318)=0,"",COUNTIF(AB318:AD318,"Yes")))</f>
        <v/>
      </c>
      <c r="AH318" s="22">
        <f>IFERROR(TRIM(INDEX($A318:$Y318,MATCH(Lists!$L$3,$A$1:$Y$1,0))&amp;""),"")</f>
        <v/>
      </c>
      <c r="AI318" s="22">
        <f>IFERROR(TRIM(INDEX($A318:$Y318,MATCH(Lists!$L$4,$A$1:$Y$1,0))&amp;""),"")</f>
        <v/>
      </c>
      <c r="AJ318" s="22">
        <f>IF(IFERROR(TRIM(INDEX($A318:$Y318,MATCH(Lists!$L$2,$A$1:$Y$1,0))&amp;""),"")="","",IF(IFERROR(TRIM(INDEX($A318:$Y318,MATCH(Lists!$L$5,$A$1:$Y$1,0))&amp;""),"")&lt;&gt;"",IFERROR(TRIM(INDEX($A318:$Y318,MATCH(Lists!$L$5,$A$1:$Y$1,0))&amp;""),""),IF(IFERROR(TRIM(INDEX($A318:$Y318,MATCH(Lists!$L$6,$A$1:$Y$1,0))&amp;""),"")&lt;&gt;"",IFERROR(TRIM(INDEX($A318:$Y318,MATCH(Lists!$L$6,$A$1:$Y$1,0))&amp;""),""),"(no source)")))</f>
        <v/>
      </c>
      <c r="AK318" s="23">
        <f>IFERROR(IF(ISNUMBER(INDEX($A318:$Y318,MATCH(Lists!$L$7,$A$1:$Y$1,0))),INT(INDEX($A318:$Y318,MATCH(Lists!$L$7,$A$1:$Y$1,0))),DATE(VALUE(LEFT(IFERROR(TRIM(INDEX($A318:$Y318,MATCH(Lists!$L$7,$A$1:$Y$1,0))&amp;""),""),4)),VALUE(MID(IFERROR(TRIM(INDEX($A318:$Y318,MATCH(Lists!$L$7,$A$1:$Y$1,0))&amp;""),""),6,2)),VALUE(MID(IFERROR(TRIM(INDEX($A318:$Y318,MATCH(Lists!$L$7,$A$1:$Y$1,0))&amp;""),""),9,2)))),"")</f>
        <v/>
      </c>
      <c r="AL318" s="23">
        <f>IF(OR(AK318="",Lists!$O$2=""),"",AK318+Lists!$O$2)</f>
        <v/>
      </c>
      <c r="AM318" s="22">
        <f>IF(IFERROR(TRIM(INDEX($A318:$Y318,MATCH(Lists!$L$2,$A$1:$Y$1,0))&amp;""),"")="","",IF(AA318="","New",AA318))</f>
        <v/>
      </c>
    </row>
    <row r="319">
      <c r="Z319" s="19" t="n"/>
      <c r="AA319" s="24" t="n"/>
      <c r="AB319" s="24" t="n"/>
      <c r="AC319" s="24" t="n"/>
      <c r="AD319" s="24" t="n"/>
      <c r="AE319" s="25" t="n"/>
      <c r="AF319" s="19" t="n"/>
      <c r="AG319" s="22">
        <f>IF(IFERROR(TRIM(INDEX($A319:$Y319,MATCH(Lists!$L$2,$A$1:$Y$1,0))&amp;""),"")="","",IF(COUNTA(AB319:AD319)=0,"",COUNTIF(AB319:AD319,"Yes")))</f>
        <v/>
      </c>
      <c r="AH319" s="22">
        <f>IFERROR(TRIM(INDEX($A319:$Y319,MATCH(Lists!$L$3,$A$1:$Y$1,0))&amp;""),"")</f>
        <v/>
      </c>
      <c r="AI319" s="22">
        <f>IFERROR(TRIM(INDEX($A319:$Y319,MATCH(Lists!$L$4,$A$1:$Y$1,0))&amp;""),"")</f>
        <v/>
      </c>
      <c r="AJ319" s="22">
        <f>IF(IFERROR(TRIM(INDEX($A319:$Y319,MATCH(Lists!$L$2,$A$1:$Y$1,0))&amp;""),"")="","",IF(IFERROR(TRIM(INDEX($A319:$Y319,MATCH(Lists!$L$5,$A$1:$Y$1,0))&amp;""),"")&lt;&gt;"",IFERROR(TRIM(INDEX($A319:$Y319,MATCH(Lists!$L$5,$A$1:$Y$1,0))&amp;""),""),IF(IFERROR(TRIM(INDEX($A319:$Y319,MATCH(Lists!$L$6,$A$1:$Y$1,0))&amp;""),"")&lt;&gt;"",IFERROR(TRIM(INDEX($A319:$Y319,MATCH(Lists!$L$6,$A$1:$Y$1,0))&amp;""),""),"(no source)")))</f>
        <v/>
      </c>
      <c r="AK319" s="23">
        <f>IFERROR(IF(ISNUMBER(INDEX($A319:$Y319,MATCH(Lists!$L$7,$A$1:$Y$1,0))),INT(INDEX($A319:$Y319,MATCH(Lists!$L$7,$A$1:$Y$1,0))),DATE(VALUE(LEFT(IFERROR(TRIM(INDEX($A319:$Y319,MATCH(Lists!$L$7,$A$1:$Y$1,0))&amp;""),""),4)),VALUE(MID(IFERROR(TRIM(INDEX($A319:$Y319,MATCH(Lists!$L$7,$A$1:$Y$1,0))&amp;""),""),6,2)),VALUE(MID(IFERROR(TRIM(INDEX($A319:$Y319,MATCH(Lists!$L$7,$A$1:$Y$1,0))&amp;""),""),9,2)))),"")</f>
        <v/>
      </c>
      <c r="AL319" s="23">
        <f>IF(OR(AK319="",Lists!$O$2=""),"",AK319+Lists!$O$2)</f>
        <v/>
      </c>
      <c r="AM319" s="22">
        <f>IF(IFERROR(TRIM(INDEX($A319:$Y319,MATCH(Lists!$L$2,$A$1:$Y$1,0))&amp;""),"")="","",IF(AA319="","New",AA319))</f>
        <v/>
      </c>
    </row>
    <row r="320">
      <c r="Z320" s="19" t="n"/>
      <c r="AA320" s="24" t="n"/>
      <c r="AB320" s="24" t="n"/>
      <c r="AC320" s="24" t="n"/>
      <c r="AD320" s="24" t="n"/>
      <c r="AE320" s="25" t="n"/>
      <c r="AF320" s="19" t="n"/>
      <c r="AG320" s="22">
        <f>IF(IFERROR(TRIM(INDEX($A320:$Y320,MATCH(Lists!$L$2,$A$1:$Y$1,0))&amp;""),"")="","",IF(COUNTA(AB320:AD320)=0,"",COUNTIF(AB320:AD320,"Yes")))</f>
        <v/>
      </c>
      <c r="AH320" s="22">
        <f>IFERROR(TRIM(INDEX($A320:$Y320,MATCH(Lists!$L$3,$A$1:$Y$1,0))&amp;""),"")</f>
        <v/>
      </c>
      <c r="AI320" s="22">
        <f>IFERROR(TRIM(INDEX($A320:$Y320,MATCH(Lists!$L$4,$A$1:$Y$1,0))&amp;""),"")</f>
        <v/>
      </c>
      <c r="AJ320" s="22">
        <f>IF(IFERROR(TRIM(INDEX($A320:$Y320,MATCH(Lists!$L$2,$A$1:$Y$1,0))&amp;""),"")="","",IF(IFERROR(TRIM(INDEX($A320:$Y320,MATCH(Lists!$L$5,$A$1:$Y$1,0))&amp;""),"")&lt;&gt;"",IFERROR(TRIM(INDEX($A320:$Y320,MATCH(Lists!$L$5,$A$1:$Y$1,0))&amp;""),""),IF(IFERROR(TRIM(INDEX($A320:$Y320,MATCH(Lists!$L$6,$A$1:$Y$1,0))&amp;""),"")&lt;&gt;"",IFERROR(TRIM(INDEX($A320:$Y320,MATCH(Lists!$L$6,$A$1:$Y$1,0))&amp;""),""),"(no source)")))</f>
        <v/>
      </c>
      <c r="AK320" s="23">
        <f>IFERROR(IF(ISNUMBER(INDEX($A320:$Y320,MATCH(Lists!$L$7,$A$1:$Y$1,0))),INT(INDEX($A320:$Y320,MATCH(Lists!$L$7,$A$1:$Y$1,0))),DATE(VALUE(LEFT(IFERROR(TRIM(INDEX($A320:$Y320,MATCH(Lists!$L$7,$A$1:$Y$1,0))&amp;""),""),4)),VALUE(MID(IFERROR(TRIM(INDEX($A320:$Y320,MATCH(Lists!$L$7,$A$1:$Y$1,0))&amp;""),""),6,2)),VALUE(MID(IFERROR(TRIM(INDEX($A320:$Y320,MATCH(Lists!$L$7,$A$1:$Y$1,0))&amp;""),""),9,2)))),"")</f>
        <v/>
      </c>
      <c r="AL320" s="23">
        <f>IF(OR(AK320="",Lists!$O$2=""),"",AK320+Lists!$O$2)</f>
        <v/>
      </c>
      <c r="AM320" s="22">
        <f>IF(IFERROR(TRIM(INDEX($A320:$Y320,MATCH(Lists!$L$2,$A$1:$Y$1,0))&amp;""),"")="","",IF(AA320="","New",AA320))</f>
        <v/>
      </c>
    </row>
    <row r="321">
      <c r="Z321" s="19" t="n"/>
      <c r="AA321" s="24" t="n"/>
      <c r="AB321" s="24" t="n"/>
      <c r="AC321" s="24" t="n"/>
      <c r="AD321" s="24" t="n"/>
      <c r="AE321" s="25" t="n"/>
      <c r="AF321" s="19" t="n"/>
      <c r="AG321" s="22">
        <f>IF(IFERROR(TRIM(INDEX($A321:$Y321,MATCH(Lists!$L$2,$A$1:$Y$1,0))&amp;""),"")="","",IF(COUNTA(AB321:AD321)=0,"",COUNTIF(AB321:AD321,"Yes")))</f>
        <v/>
      </c>
      <c r="AH321" s="22">
        <f>IFERROR(TRIM(INDEX($A321:$Y321,MATCH(Lists!$L$3,$A$1:$Y$1,0))&amp;""),"")</f>
        <v/>
      </c>
      <c r="AI321" s="22">
        <f>IFERROR(TRIM(INDEX($A321:$Y321,MATCH(Lists!$L$4,$A$1:$Y$1,0))&amp;""),"")</f>
        <v/>
      </c>
      <c r="AJ321" s="22">
        <f>IF(IFERROR(TRIM(INDEX($A321:$Y321,MATCH(Lists!$L$2,$A$1:$Y$1,0))&amp;""),"")="","",IF(IFERROR(TRIM(INDEX($A321:$Y321,MATCH(Lists!$L$5,$A$1:$Y$1,0))&amp;""),"")&lt;&gt;"",IFERROR(TRIM(INDEX($A321:$Y321,MATCH(Lists!$L$5,$A$1:$Y$1,0))&amp;""),""),IF(IFERROR(TRIM(INDEX($A321:$Y321,MATCH(Lists!$L$6,$A$1:$Y$1,0))&amp;""),"")&lt;&gt;"",IFERROR(TRIM(INDEX($A321:$Y321,MATCH(Lists!$L$6,$A$1:$Y$1,0))&amp;""),""),"(no source)")))</f>
        <v/>
      </c>
      <c r="AK321" s="23">
        <f>IFERROR(IF(ISNUMBER(INDEX($A321:$Y321,MATCH(Lists!$L$7,$A$1:$Y$1,0))),INT(INDEX($A321:$Y321,MATCH(Lists!$L$7,$A$1:$Y$1,0))),DATE(VALUE(LEFT(IFERROR(TRIM(INDEX($A321:$Y321,MATCH(Lists!$L$7,$A$1:$Y$1,0))&amp;""),""),4)),VALUE(MID(IFERROR(TRIM(INDEX($A321:$Y321,MATCH(Lists!$L$7,$A$1:$Y$1,0))&amp;""),""),6,2)),VALUE(MID(IFERROR(TRIM(INDEX($A321:$Y321,MATCH(Lists!$L$7,$A$1:$Y$1,0))&amp;""),""),9,2)))),"")</f>
        <v/>
      </c>
      <c r="AL321" s="23">
        <f>IF(OR(AK321="",Lists!$O$2=""),"",AK321+Lists!$O$2)</f>
        <v/>
      </c>
      <c r="AM321" s="22">
        <f>IF(IFERROR(TRIM(INDEX($A321:$Y321,MATCH(Lists!$L$2,$A$1:$Y$1,0))&amp;""),"")="","",IF(AA321="","New",AA321))</f>
        <v/>
      </c>
    </row>
    <row r="322">
      <c r="Z322" s="19" t="n"/>
      <c r="AA322" s="24" t="n"/>
      <c r="AB322" s="24" t="n"/>
      <c r="AC322" s="24" t="n"/>
      <c r="AD322" s="24" t="n"/>
      <c r="AE322" s="25" t="n"/>
      <c r="AF322" s="19" t="n"/>
      <c r="AG322" s="22">
        <f>IF(IFERROR(TRIM(INDEX($A322:$Y322,MATCH(Lists!$L$2,$A$1:$Y$1,0))&amp;""),"")="","",IF(COUNTA(AB322:AD322)=0,"",COUNTIF(AB322:AD322,"Yes")))</f>
        <v/>
      </c>
      <c r="AH322" s="22">
        <f>IFERROR(TRIM(INDEX($A322:$Y322,MATCH(Lists!$L$3,$A$1:$Y$1,0))&amp;""),"")</f>
        <v/>
      </c>
      <c r="AI322" s="22">
        <f>IFERROR(TRIM(INDEX($A322:$Y322,MATCH(Lists!$L$4,$A$1:$Y$1,0))&amp;""),"")</f>
        <v/>
      </c>
      <c r="AJ322" s="22">
        <f>IF(IFERROR(TRIM(INDEX($A322:$Y322,MATCH(Lists!$L$2,$A$1:$Y$1,0))&amp;""),"")="","",IF(IFERROR(TRIM(INDEX($A322:$Y322,MATCH(Lists!$L$5,$A$1:$Y$1,0))&amp;""),"")&lt;&gt;"",IFERROR(TRIM(INDEX($A322:$Y322,MATCH(Lists!$L$5,$A$1:$Y$1,0))&amp;""),""),IF(IFERROR(TRIM(INDEX($A322:$Y322,MATCH(Lists!$L$6,$A$1:$Y$1,0))&amp;""),"")&lt;&gt;"",IFERROR(TRIM(INDEX($A322:$Y322,MATCH(Lists!$L$6,$A$1:$Y$1,0))&amp;""),""),"(no source)")))</f>
        <v/>
      </c>
      <c r="AK322" s="23">
        <f>IFERROR(IF(ISNUMBER(INDEX($A322:$Y322,MATCH(Lists!$L$7,$A$1:$Y$1,0))),INT(INDEX($A322:$Y322,MATCH(Lists!$L$7,$A$1:$Y$1,0))),DATE(VALUE(LEFT(IFERROR(TRIM(INDEX($A322:$Y322,MATCH(Lists!$L$7,$A$1:$Y$1,0))&amp;""),""),4)),VALUE(MID(IFERROR(TRIM(INDEX($A322:$Y322,MATCH(Lists!$L$7,$A$1:$Y$1,0))&amp;""),""),6,2)),VALUE(MID(IFERROR(TRIM(INDEX($A322:$Y322,MATCH(Lists!$L$7,$A$1:$Y$1,0))&amp;""),""),9,2)))),"")</f>
        <v/>
      </c>
      <c r="AL322" s="23">
        <f>IF(OR(AK322="",Lists!$O$2=""),"",AK322+Lists!$O$2)</f>
        <v/>
      </c>
      <c r="AM322" s="22">
        <f>IF(IFERROR(TRIM(INDEX($A322:$Y322,MATCH(Lists!$L$2,$A$1:$Y$1,0))&amp;""),"")="","",IF(AA322="","New",AA322))</f>
        <v/>
      </c>
    </row>
    <row r="323">
      <c r="Z323" s="19" t="n"/>
      <c r="AA323" s="24" t="n"/>
      <c r="AB323" s="24" t="n"/>
      <c r="AC323" s="24" t="n"/>
      <c r="AD323" s="24" t="n"/>
      <c r="AE323" s="25" t="n"/>
      <c r="AF323" s="19" t="n"/>
      <c r="AG323" s="22">
        <f>IF(IFERROR(TRIM(INDEX($A323:$Y323,MATCH(Lists!$L$2,$A$1:$Y$1,0))&amp;""),"")="","",IF(COUNTA(AB323:AD323)=0,"",COUNTIF(AB323:AD323,"Yes")))</f>
        <v/>
      </c>
      <c r="AH323" s="22">
        <f>IFERROR(TRIM(INDEX($A323:$Y323,MATCH(Lists!$L$3,$A$1:$Y$1,0))&amp;""),"")</f>
        <v/>
      </c>
      <c r="AI323" s="22">
        <f>IFERROR(TRIM(INDEX($A323:$Y323,MATCH(Lists!$L$4,$A$1:$Y$1,0))&amp;""),"")</f>
        <v/>
      </c>
      <c r="AJ323" s="22">
        <f>IF(IFERROR(TRIM(INDEX($A323:$Y323,MATCH(Lists!$L$2,$A$1:$Y$1,0))&amp;""),"")="","",IF(IFERROR(TRIM(INDEX($A323:$Y323,MATCH(Lists!$L$5,$A$1:$Y$1,0))&amp;""),"")&lt;&gt;"",IFERROR(TRIM(INDEX($A323:$Y323,MATCH(Lists!$L$5,$A$1:$Y$1,0))&amp;""),""),IF(IFERROR(TRIM(INDEX($A323:$Y323,MATCH(Lists!$L$6,$A$1:$Y$1,0))&amp;""),"")&lt;&gt;"",IFERROR(TRIM(INDEX($A323:$Y323,MATCH(Lists!$L$6,$A$1:$Y$1,0))&amp;""),""),"(no source)")))</f>
        <v/>
      </c>
      <c r="AK323" s="23">
        <f>IFERROR(IF(ISNUMBER(INDEX($A323:$Y323,MATCH(Lists!$L$7,$A$1:$Y$1,0))),INT(INDEX($A323:$Y323,MATCH(Lists!$L$7,$A$1:$Y$1,0))),DATE(VALUE(LEFT(IFERROR(TRIM(INDEX($A323:$Y323,MATCH(Lists!$L$7,$A$1:$Y$1,0))&amp;""),""),4)),VALUE(MID(IFERROR(TRIM(INDEX($A323:$Y323,MATCH(Lists!$L$7,$A$1:$Y$1,0))&amp;""),""),6,2)),VALUE(MID(IFERROR(TRIM(INDEX($A323:$Y323,MATCH(Lists!$L$7,$A$1:$Y$1,0))&amp;""),""),9,2)))),"")</f>
        <v/>
      </c>
      <c r="AL323" s="23">
        <f>IF(OR(AK323="",Lists!$O$2=""),"",AK323+Lists!$O$2)</f>
        <v/>
      </c>
      <c r="AM323" s="22">
        <f>IF(IFERROR(TRIM(INDEX($A323:$Y323,MATCH(Lists!$L$2,$A$1:$Y$1,0))&amp;""),"")="","",IF(AA323="","New",AA323))</f>
        <v/>
      </c>
    </row>
    <row r="324">
      <c r="Z324" s="19" t="n"/>
      <c r="AA324" s="24" t="n"/>
      <c r="AB324" s="24" t="n"/>
      <c r="AC324" s="24" t="n"/>
      <c r="AD324" s="24" t="n"/>
      <c r="AE324" s="25" t="n"/>
      <c r="AF324" s="19" t="n"/>
      <c r="AG324" s="22">
        <f>IF(IFERROR(TRIM(INDEX($A324:$Y324,MATCH(Lists!$L$2,$A$1:$Y$1,0))&amp;""),"")="","",IF(COUNTA(AB324:AD324)=0,"",COUNTIF(AB324:AD324,"Yes")))</f>
        <v/>
      </c>
      <c r="AH324" s="22">
        <f>IFERROR(TRIM(INDEX($A324:$Y324,MATCH(Lists!$L$3,$A$1:$Y$1,0))&amp;""),"")</f>
        <v/>
      </c>
      <c r="AI324" s="22">
        <f>IFERROR(TRIM(INDEX($A324:$Y324,MATCH(Lists!$L$4,$A$1:$Y$1,0))&amp;""),"")</f>
        <v/>
      </c>
      <c r="AJ324" s="22">
        <f>IF(IFERROR(TRIM(INDEX($A324:$Y324,MATCH(Lists!$L$2,$A$1:$Y$1,0))&amp;""),"")="","",IF(IFERROR(TRIM(INDEX($A324:$Y324,MATCH(Lists!$L$5,$A$1:$Y$1,0))&amp;""),"")&lt;&gt;"",IFERROR(TRIM(INDEX($A324:$Y324,MATCH(Lists!$L$5,$A$1:$Y$1,0))&amp;""),""),IF(IFERROR(TRIM(INDEX($A324:$Y324,MATCH(Lists!$L$6,$A$1:$Y$1,0))&amp;""),"")&lt;&gt;"",IFERROR(TRIM(INDEX($A324:$Y324,MATCH(Lists!$L$6,$A$1:$Y$1,0))&amp;""),""),"(no source)")))</f>
        <v/>
      </c>
      <c r="AK324" s="23">
        <f>IFERROR(IF(ISNUMBER(INDEX($A324:$Y324,MATCH(Lists!$L$7,$A$1:$Y$1,0))),INT(INDEX($A324:$Y324,MATCH(Lists!$L$7,$A$1:$Y$1,0))),DATE(VALUE(LEFT(IFERROR(TRIM(INDEX($A324:$Y324,MATCH(Lists!$L$7,$A$1:$Y$1,0))&amp;""),""),4)),VALUE(MID(IFERROR(TRIM(INDEX($A324:$Y324,MATCH(Lists!$L$7,$A$1:$Y$1,0))&amp;""),""),6,2)),VALUE(MID(IFERROR(TRIM(INDEX($A324:$Y324,MATCH(Lists!$L$7,$A$1:$Y$1,0))&amp;""),""),9,2)))),"")</f>
        <v/>
      </c>
      <c r="AL324" s="23">
        <f>IF(OR(AK324="",Lists!$O$2=""),"",AK324+Lists!$O$2)</f>
        <v/>
      </c>
      <c r="AM324" s="22">
        <f>IF(IFERROR(TRIM(INDEX($A324:$Y324,MATCH(Lists!$L$2,$A$1:$Y$1,0))&amp;""),"")="","",IF(AA324="","New",AA324))</f>
        <v/>
      </c>
    </row>
    <row r="325">
      <c r="Z325" s="19" t="n"/>
      <c r="AA325" s="24" t="n"/>
      <c r="AB325" s="24" t="n"/>
      <c r="AC325" s="24" t="n"/>
      <c r="AD325" s="24" t="n"/>
      <c r="AE325" s="25" t="n"/>
      <c r="AF325" s="19" t="n"/>
      <c r="AG325" s="22">
        <f>IF(IFERROR(TRIM(INDEX($A325:$Y325,MATCH(Lists!$L$2,$A$1:$Y$1,0))&amp;""),"")="","",IF(COUNTA(AB325:AD325)=0,"",COUNTIF(AB325:AD325,"Yes")))</f>
        <v/>
      </c>
      <c r="AH325" s="22">
        <f>IFERROR(TRIM(INDEX($A325:$Y325,MATCH(Lists!$L$3,$A$1:$Y$1,0))&amp;""),"")</f>
        <v/>
      </c>
      <c r="AI325" s="22">
        <f>IFERROR(TRIM(INDEX($A325:$Y325,MATCH(Lists!$L$4,$A$1:$Y$1,0))&amp;""),"")</f>
        <v/>
      </c>
      <c r="AJ325" s="22">
        <f>IF(IFERROR(TRIM(INDEX($A325:$Y325,MATCH(Lists!$L$2,$A$1:$Y$1,0))&amp;""),"")="","",IF(IFERROR(TRIM(INDEX($A325:$Y325,MATCH(Lists!$L$5,$A$1:$Y$1,0))&amp;""),"")&lt;&gt;"",IFERROR(TRIM(INDEX($A325:$Y325,MATCH(Lists!$L$5,$A$1:$Y$1,0))&amp;""),""),IF(IFERROR(TRIM(INDEX($A325:$Y325,MATCH(Lists!$L$6,$A$1:$Y$1,0))&amp;""),"")&lt;&gt;"",IFERROR(TRIM(INDEX($A325:$Y325,MATCH(Lists!$L$6,$A$1:$Y$1,0))&amp;""),""),"(no source)")))</f>
        <v/>
      </c>
      <c r="AK325" s="23">
        <f>IFERROR(IF(ISNUMBER(INDEX($A325:$Y325,MATCH(Lists!$L$7,$A$1:$Y$1,0))),INT(INDEX($A325:$Y325,MATCH(Lists!$L$7,$A$1:$Y$1,0))),DATE(VALUE(LEFT(IFERROR(TRIM(INDEX($A325:$Y325,MATCH(Lists!$L$7,$A$1:$Y$1,0))&amp;""),""),4)),VALUE(MID(IFERROR(TRIM(INDEX($A325:$Y325,MATCH(Lists!$L$7,$A$1:$Y$1,0))&amp;""),""),6,2)),VALUE(MID(IFERROR(TRIM(INDEX($A325:$Y325,MATCH(Lists!$L$7,$A$1:$Y$1,0))&amp;""),""),9,2)))),"")</f>
        <v/>
      </c>
      <c r="AL325" s="23">
        <f>IF(OR(AK325="",Lists!$O$2=""),"",AK325+Lists!$O$2)</f>
        <v/>
      </c>
      <c r="AM325" s="22">
        <f>IF(IFERROR(TRIM(INDEX($A325:$Y325,MATCH(Lists!$L$2,$A$1:$Y$1,0))&amp;""),"")="","",IF(AA325="","New",AA325))</f>
        <v/>
      </c>
    </row>
    <row r="326">
      <c r="Z326" s="19" t="n"/>
      <c r="AA326" s="24" t="n"/>
      <c r="AB326" s="24" t="n"/>
      <c r="AC326" s="24" t="n"/>
      <c r="AD326" s="24" t="n"/>
      <c r="AE326" s="25" t="n"/>
      <c r="AF326" s="19" t="n"/>
      <c r="AG326" s="22">
        <f>IF(IFERROR(TRIM(INDEX($A326:$Y326,MATCH(Lists!$L$2,$A$1:$Y$1,0))&amp;""),"")="","",IF(COUNTA(AB326:AD326)=0,"",COUNTIF(AB326:AD326,"Yes")))</f>
        <v/>
      </c>
      <c r="AH326" s="22">
        <f>IFERROR(TRIM(INDEX($A326:$Y326,MATCH(Lists!$L$3,$A$1:$Y$1,0))&amp;""),"")</f>
        <v/>
      </c>
      <c r="AI326" s="22">
        <f>IFERROR(TRIM(INDEX($A326:$Y326,MATCH(Lists!$L$4,$A$1:$Y$1,0))&amp;""),"")</f>
        <v/>
      </c>
      <c r="AJ326" s="22">
        <f>IF(IFERROR(TRIM(INDEX($A326:$Y326,MATCH(Lists!$L$2,$A$1:$Y$1,0))&amp;""),"")="","",IF(IFERROR(TRIM(INDEX($A326:$Y326,MATCH(Lists!$L$5,$A$1:$Y$1,0))&amp;""),"")&lt;&gt;"",IFERROR(TRIM(INDEX($A326:$Y326,MATCH(Lists!$L$5,$A$1:$Y$1,0))&amp;""),""),IF(IFERROR(TRIM(INDEX($A326:$Y326,MATCH(Lists!$L$6,$A$1:$Y$1,0))&amp;""),"")&lt;&gt;"",IFERROR(TRIM(INDEX($A326:$Y326,MATCH(Lists!$L$6,$A$1:$Y$1,0))&amp;""),""),"(no source)")))</f>
        <v/>
      </c>
      <c r="AK326" s="23">
        <f>IFERROR(IF(ISNUMBER(INDEX($A326:$Y326,MATCH(Lists!$L$7,$A$1:$Y$1,0))),INT(INDEX($A326:$Y326,MATCH(Lists!$L$7,$A$1:$Y$1,0))),DATE(VALUE(LEFT(IFERROR(TRIM(INDEX($A326:$Y326,MATCH(Lists!$L$7,$A$1:$Y$1,0))&amp;""),""),4)),VALUE(MID(IFERROR(TRIM(INDEX($A326:$Y326,MATCH(Lists!$L$7,$A$1:$Y$1,0))&amp;""),""),6,2)),VALUE(MID(IFERROR(TRIM(INDEX($A326:$Y326,MATCH(Lists!$L$7,$A$1:$Y$1,0))&amp;""),""),9,2)))),"")</f>
        <v/>
      </c>
      <c r="AL326" s="23">
        <f>IF(OR(AK326="",Lists!$O$2=""),"",AK326+Lists!$O$2)</f>
        <v/>
      </c>
      <c r="AM326" s="22">
        <f>IF(IFERROR(TRIM(INDEX($A326:$Y326,MATCH(Lists!$L$2,$A$1:$Y$1,0))&amp;""),"")="","",IF(AA326="","New",AA326))</f>
        <v/>
      </c>
    </row>
    <row r="327">
      <c r="Z327" s="19" t="n"/>
      <c r="AA327" s="24" t="n"/>
      <c r="AB327" s="24" t="n"/>
      <c r="AC327" s="24" t="n"/>
      <c r="AD327" s="24" t="n"/>
      <c r="AE327" s="25" t="n"/>
      <c r="AF327" s="19" t="n"/>
      <c r="AG327" s="22">
        <f>IF(IFERROR(TRIM(INDEX($A327:$Y327,MATCH(Lists!$L$2,$A$1:$Y$1,0))&amp;""),"")="","",IF(COUNTA(AB327:AD327)=0,"",COUNTIF(AB327:AD327,"Yes")))</f>
        <v/>
      </c>
      <c r="AH327" s="22">
        <f>IFERROR(TRIM(INDEX($A327:$Y327,MATCH(Lists!$L$3,$A$1:$Y$1,0))&amp;""),"")</f>
        <v/>
      </c>
      <c r="AI327" s="22">
        <f>IFERROR(TRIM(INDEX($A327:$Y327,MATCH(Lists!$L$4,$A$1:$Y$1,0))&amp;""),"")</f>
        <v/>
      </c>
      <c r="AJ327" s="22">
        <f>IF(IFERROR(TRIM(INDEX($A327:$Y327,MATCH(Lists!$L$2,$A$1:$Y$1,0))&amp;""),"")="","",IF(IFERROR(TRIM(INDEX($A327:$Y327,MATCH(Lists!$L$5,$A$1:$Y$1,0))&amp;""),"")&lt;&gt;"",IFERROR(TRIM(INDEX($A327:$Y327,MATCH(Lists!$L$5,$A$1:$Y$1,0))&amp;""),""),IF(IFERROR(TRIM(INDEX($A327:$Y327,MATCH(Lists!$L$6,$A$1:$Y$1,0))&amp;""),"")&lt;&gt;"",IFERROR(TRIM(INDEX($A327:$Y327,MATCH(Lists!$L$6,$A$1:$Y$1,0))&amp;""),""),"(no source)")))</f>
        <v/>
      </c>
      <c r="AK327" s="23">
        <f>IFERROR(IF(ISNUMBER(INDEX($A327:$Y327,MATCH(Lists!$L$7,$A$1:$Y$1,0))),INT(INDEX($A327:$Y327,MATCH(Lists!$L$7,$A$1:$Y$1,0))),DATE(VALUE(LEFT(IFERROR(TRIM(INDEX($A327:$Y327,MATCH(Lists!$L$7,$A$1:$Y$1,0))&amp;""),""),4)),VALUE(MID(IFERROR(TRIM(INDEX($A327:$Y327,MATCH(Lists!$L$7,$A$1:$Y$1,0))&amp;""),""),6,2)),VALUE(MID(IFERROR(TRIM(INDEX($A327:$Y327,MATCH(Lists!$L$7,$A$1:$Y$1,0))&amp;""),""),9,2)))),"")</f>
        <v/>
      </c>
      <c r="AL327" s="23">
        <f>IF(OR(AK327="",Lists!$O$2=""),"",AK327+Lists!$O$2)</f>
        <v/>
      </c>
      <c r="AM327" s="22">
        <f>IF(IFERROR(TRIM(INDEX($A327:$Y327,MATCH(Lists!$L$2,$A$1:$Y$1,0))&amp;""),"")="","",IF(AA327="","New",AA327))</f>
        <v/>
      </c>
    </row>
    <row r="328">
      <c r="Z328" s="19" t="n"/>
      <c r="AA328" s="24" t="n"/>
      <c r="AB328" s="24" t="n"/>
      <c r="AC328" s="24" t="n"/>
      <c r="AD328" s="24" t="n"/>
      <c r="AE328" s="25" t="n"/>
      <c r="AF328" s="19" t="n"/>
      <c r="AG328" s="22">
        <f>IF(IFERROR(TRIM(INDEX($A328:$Y328,MATCH(Lists!$L$2,$A$1:$Y$1,0))&amp;""),"")="","",IF(COUNTA(AB328:AD328)=0,"",COUNTIF(AB328:AD328,"Yes")))</f>
        <v/>
      </c>
      <c r="AH328" s="22">
        <f>IFERROR(TRIM(INDEX($A328:$Y328,MATCH(Lists!$L$3,$A$1:$Y$1,0))&amp;""),"")</f>
        <v/>
      </c>
      <c r="AI328" s="22">
        <f>IFERROR(TRIM(INDEX($A328:$Y328,MATCH(Lists!$L$4,$A$1:$Y$1,0))&amp;""),"")</f>
        <v/>
      </c>
      <c r="AJ328" s="22">
        <f>IF(IFERROR(TRIM(INDEX($A328:$Y328,MATCH(Lists!$L$2,$A$1:$Y$1,0))&amp;""),"")="","",IF(IFERROR(TRIM(INDEX($A328:$Y328,MATCH(Lists!$L$5,$A$1:$Y$1,0))&amp;""),"")&lt;&gt;"",IFERROR(TRIM(INDEX($A328:$Y328,MATCH(Lists!$L$5,$A$1:$Y$1,0))&amp;""),""),IF(IFERROR(TRIM(INDEX($A328:$Y328,MATCH(Lists!$L$6,$A$1:$Y$1,0))&amp;""),"")&lt;&gt;"",IFERROR(TRIM(INDEX($A328:$Y328,MATCH(Lists!$L$6,$A$1:$Y$1,0))&amp;""),""),"(no source)")))</f>
        <v/>
      </c>
      <c r="AK328" s="23">
        <f>IFERROR(IF(ISNUMBER(INDEX($A328:$Y328,MATCH(Lists!$L$7,$A$1:$Y$1,0))),INT(INDEX($A328:$Y328,MATCH(Lists!$L$7,$A$1:$Y$1,0))),DATE(VALUE(LEFT(IFERROR(TRIM(INDEX($A328:$Y328,MATCH(Lists!$L$7,$A$1:$Y$1,0))&amp;""),""),4)),VALUE(MID(IFERROR(TRIM(INDEX($A328:$Y328,MATCH(Lists!$L$7,$A$1:$Y$1,0))&amp;""),""),6,2)),VALUE(MID(IFERROR(TRIM(INDEX($A328:$Y328,MATCH(Lists!$L$7,$A$1:$Y$1,0))&amp;""),""),9,2)))),"")</f>
        <v/>
      </c>
      <c r="AL328" s="23">
        <f>IF(OR(AK328="",Lists!$O$2=""),"",AK328+Lists!$O$2)</f>
        <v/>
      </c>
      <c r="AM328" s="22">
        <f>IF(IFERROR(TRIM(INDEX($A328:$Y328,MATCH(Lists!$L$2,$A$1:$Y$1,0))&amp;""),"")="","",IF(AA328="","New",AA328))</f>
        <v/>
      </c>
    </row>
    <row r="329">
      <c r="Z329" s="19" t="n"/>
      <c r="AA329" s="24" t="n"/>
      <c r="AB329" s="24" t="n"/>
      <c r="AC329" s="24" t="n"/>
      <c r="AD329" s="24" t="n"/>
      <c r="AE329" s="25" t="n"/>
      <c r="AF329" s="19" t="n"/>
      <c r="AG329" s="22">
        <f>IF(IFERROR(TRIM(INDEX($A329:$Y329,MATCH(Lists!$L$2,$A$1:$Y$1,0))&amp;""),"")="","",IF(COUNTA(AB329:AD329)=0,"",COUNTIF(AB329:AD329,"Yes")))</f>
        <v/>
      </c>
      <c r="AH329" s="22">
        <f>IFERROR(TRIM(INDEX($A329:$Y329,MATCH(Lists!$L$3,$A$1:$Y$1,0))&amp;""),"")</f>
        <v/>
      </c>
      <c r="AI329" s="22">
        <f>IFERROR(TRIM(INDEX($A329:$Y329,MATCH(Lists!$L$4,$A$1:$Y$1,0))&amp;""),"")</f>
        <v/>
      </c>
      <c r="AJ329" s="22">
        <f>IF(IFERROR(TRIM(INDEX($A329:$Y329,MATCH(Lists!$L$2,$A$1:$Y$1,0))&amp;""),"")="","",IF(IFERROR(TRIM(INDEX($A329:$Y329,MATCH(Lists!$L$5,$A$1:$Y$1,0))&amp;""),"")&lt;&gt;"",IFERROR(TRIM(INDEX($A329:$Y329,MATCH(Lists!$L$5,$A$1:$Y$1,0))&amp;""),""),IF(IFERROR(TRIM(INDEX($A329:$Y329,MATCH(Lists!$L$6,$A$1:$Y$1,0))&amp;""),"")&lt;&gt;"",IFERROR(TRIM(INDEX($A329:$Y329,MATCH(Lists!$L$6,$A$1:$Y$1,0))&amp;""),""),"(no source)")))</f>
        <v/>
      </c>
      <c r="AK329" s="23">
        <f>IFERROR(IF(ISNUMBER(INDEX($A329:$Y329,MATCH(Lists!$L$7,$A$1:$Y$1,0))),INT(INDEX($A329:$Y329,MATCH(Lists!$L$7,$A$1:$Y$1,0))),DATE(VALUE(LEFT(IFERROR(TRIM(INDEX($A329:$Y329,MATCH(Lists!$L$7,$A$1:$Y$1,0))&amp;""),""),4)),VALUE(MID(IFERROR(TRIM(INDEX($A329:$Y329,MATCH(Lists!$L$7,$A$1:$Y$1,0))&amp;""),""),6,2)),VALUE(MID(IFERROR(TRIM(INDEX($A329:$Y329,MATCH(Lists!$L$7,$A$1:$Y$1,0))&amp;""),""),9,2)))),"")</f>
        <v/>
      </c>
      <c r="AL329" s="23">
        <f>IF(OR(AK329="",Lists!$O$2=""),"",AK329+Lists!$O$2)</f>
        <v/>
      </c>
      <c r="AM329" s="22">
        <f>IF(IFERROR(TRIM(INDEX($A329:$Y329,MATCH(Lists!$L$2,$A$1:$Y$1,0))&amp;""),"")="","",IF(AA329="","New",AA329))</f>
        <v/>
      </c>
    </row>
    <row r="330">
      <c r="Z330" s="19" t="n"/>
      <c r="AA330" s="24" t="n"/>
      <c r="AB330" s="24" t="n"/>
      <c r="AC330" s="24" t="n"/>
      <c r="AD330" s="24" t="n"/>
      <c r="AE330" s="25" t="n"/>
      <c r="AF330" s="19" t="n"/>
      <c r="AG330" s="22">
        <f>IF(IFERROR(TRIM(INDEX($A330:$Y330,MATCH(Lists!$L$2,$A$1:$Y$1,0))&amp;""),"")="","",IF(COUNTA(AB330:AD330)=0,"",COUNTIF(AB330:AD330,"Yes")))</f>
        <v/>
      </c>
      <c r="AH330" s="22">
        <f>IFERROR(TRIM(INDEX($A330:$Y330,MATCH(Lists!$L$3,$A$1:$Y$1,0))&amp;""),"")</f>
        <v/>
      </c>
      <c r="AI330" s="22">
        <f>IFERROR(TRIM(INDEX($A330:$Y330,MATCH(Lists!$L$4,$A$1:$Y$1,0))&amp;""),"")</f>
        <v/>
      </c>
      <c r="AJ330" s="22">
        <f>IF(IFERROR(TRIM(INDEX($A330:$Y330,MATCH(Lists!$L$2,$A$1:$Y$1,0))&amp;""),"")="","",IF(IFERROR(TRIM(INDEX($A330:$Y330,MATCH(Lists!$L$5,$A$1:$Y$1,0))&amp;""),"")&lt;&gt;"",IFERROR(TRIM(INDEX($A330:$Y330,MATCH(Lists!$L$5,$A$1:$Y$1,0))&amp;""),""),IF(IFERROR(TRIM(INDEX($A330:$Y330,MATCH(Lists!$L$6,$A$1:$Y$1,0))&amp;""),"")&lt;&gt;"",IFERROR(TRIM(INDEX($A330:$Y330,MATCH(Lists!$L$6,$A$1:$Y$1,0))&amp;""),""),"(no source)")))</f>
        <v/>
      </c>
      <c r="AK330" s="23">
        <f>IFERROR(IF(ISNUMBER(INDEX($A330:$Y330,MATCH(Lists!$L$7,$A$1:$Y$1,0))),INT(INDEX($A330:$Y330,MATCH(Lists!$L$7,$A$1:$Y$1,0))),DATE(VALUE(LEFT(IFERROR(TRIM(INDEX($A330:$Y330,MATCH(Lists!$L$7,$A$1:$Y$1,0))&amp;""),""),4)),VALUE(MID(IFERROR(TRIM(INDEX($A330:$Y330,MATCH(Lists!$L$7,$A$1:$Y$1,0))&amp;""),""),6,2)),VALUE(MID(IFERROR(TRIM(INDEX($A330:$Y330,MATCH(Lists!$L$7,$A$1:$Y$1,0))&amp;""),""),9,2)))),"")</f>
        <v/>
      </c>
      <c r="AL330" s="23">
        <f>IF(OR(AK330="",Lists!$O$2=""),"",AK330+Lists!$O$2)</f>
        <v/>
      </c>
      <c r="AM330" s="22">
        <f>IF(IFERROR(TRIM(INDEX($A330:$Y330,MATCH(Lists!$L$2,$A$1:$Y$1,0))&amp;""),"")="","",IF(AA330="","New",AA330))</f>
        <v/>
      </c>
    </row>
    <row r="331">
      <c r="Z331" s="19" t="n"/>
      <c r="AA331" s="24" t="n"/>
      <c r="AB331" s="24" t="n"/>
      <c r="AC331" s="24" t="n"/>
      <c r="AD331" s="24" t="n"/>
      <c r="AE331" s="25" t="n"/>
      <c r="AF331" s="19" t="n"/>
      <c r="AG331" s="22">
        <f>IF(IFERROR(TRIM(INDEX($A331:$Y331,MATCH(Lists!$L$2,$A$1:$Y$1,0))&amp;""),"")="","",IF(COUNTA(AB331:AD331)=0,"",COUNTIF(AB331:AD331,"Yes")))</f>
        <v/>
      </c>
      <c r="AH331" s="22">
        <f>IFERROR(TRIM(INDEX($A331:$Y331,MATCH(Lists!$L$3,$A$1:$Y$1,0))&amp;""),"")</f>
        <v/>
      </c>
      <c r="AI331" s="22">
        <f>IFERROR(TRIM(INDEX($A331:$Y331,MATCH(Lists!$L$4,$A$1:$Y$1,0))&amp;""),"")</f>
        <v/>
      </c>
      <c r="AJ331" s="22">
        <f>IF(IFERROR(TRIM(INDEX($A331:$Y331,MATCH(Lists!$L$2,$A$1:$Y$1,0))&amp;""),"")="","",IF(IFERROR(TRIM(INDEX($A331:$Y331,MATCH(Lists!$L$5,$A$1:$Y$1,0))&amp;""),"")&lt;&gt;"",IFERROR(TRIM(INDEX($A331:$Y331,MATCH(Lists!$L$5,$A$1:$Y$1,0))&amp;""),""),IF(IFERROR(TRIM(INDEX($A331:$Y331,MATCH(Lists!$L$6,$A$1:$Y$1,0))&amp;""),"")&lt;&gt;"",IFERROR(TRIM(INDEX($A331:$Y331,MATCH(Lists!$L$6,$A$1:$Y$1,0))&amp;""),""),"(no source)")))</f>
        <v/>
      </c>
      <c r="AK331" s="23">
        <f>IFERROR(IF(ISNUMBER(INDEX($A331:$Y331,MATCH(Lists!$L$7,$A$1:$Y$1,0))),INT(INDEX($A331:$Y331,MATCH(Lists!$L$7,$A$1:$Y$1,0))),DATE(VALUE(LEFT(IFERROR(TRIM(INDEX($A331:$Y331,MATCH(Lists!$L$7,$A$1:$Y$1,0))&amp;""),""),4)),VALUE(MID(IFERROR(TRIM(INDEX($A331:$Y331,MATCH(Lists!$L$7,$A$1:$Y$1,0))&amp;""),""),6,2)),VALUE(MID(IFERROR(TRIM(INDEX($A331:$Y331,MATCH(Lists!$L$7,$A$1:$Y$1,0))&amp;""),""),9,2)))),"")</f>
        <v/>
      </c>
      <c r="AL331" s="23">
        <f>IF(OR(AK331="",Lists!$O$2=""),"",AK331+Lists!$O$2)</f>
        <v/>
      </c>
      <c r="AM331" s="22">
        <f>IF(IFERROR(TRIM(INDEX($A331:$Y331,MATCH(Lists!$L$2,$A$1:$Y$1,0))&amp;""),"")="","",IF(AA331="","New",AA331))</f>
        <v/>
      </c>
    </row>
    <row r="332">
      <c r="Z332" s="19" t="n"/>
      <c r="AA332" s="24" t="n"/>
      <c r="AB332" s="24" t="n"/>
      <c r="AC332" s="24" t="n"/>
      <c r="AD332" s="24" t="n"/>
      <c r="AE332" s="25" t="n"/>
      <c r="AF332" s="19" t="n"/>
      <c r="AG332" s="22">
        <f>IF(IFERROR(TRIM(INDEX($A332:$Y332,MATCH(Lists!$L$2,$A$1:$Y$1,0))&amp;""),"")="","",IF(COUNTA(AB332:AD332)=0,"",COUNTIF(AB332:AD332,"Yes")))</f>
        <v/>
      </c>
      <c r="AH332" s="22">
        <f>IFERROR(TRIM(INDEX($A332:$Y332,MATCH(Lists!$L$3,$A$1:$Y$1,0))&amp;""),"")</f>
        <v/>
      </c>
      <c r="AI332" s="22">
        <f>IFERROR(TRIM(INDEX($A332:$Y332,MATCH(Lists!$L$4,$A$1:$Y$1,0))&amp;""),"")</f>
        <v/>
      </c>
      <c r="AJ332" s="22">
        <f>IF(IFERROR(TRIM(INDEX($A332:$Y332,MATCH(Lists!$L$2,$A$1:$Y$1,0))&amp;""),"")="","",IF(IFERROR(TRIM(INDEX($A332:$Y332,MATCH(Lists!$L$5,$A$1:$Y$1,0))&amp;""),"")&lt;&gt;"",IFERROR(TRIM(INDEX($A332:$Y332,MATCH(Lists!$L$5,$A$1:$Y$1,0))&amp;""),""),IF(IFERROR(TRIM(INDEX($A332:$Y332,MATCH(Lists!$L$6,$A$1:$Y$1,0))&amp;""),"")&lt;&gt;"",IFERROR(TRIM(INDEX($A332:$Y332,MATCH(Lists!$L$6,$A$1:$Y$1,0))&amp;""),""),"(no source)")))</f>
        <v/>
      </c>
      <c r="AK332" s="23">
        <f>IFERROR(IF(ISNUMBER(INDEX($A332:$Y332,MATCH(Lists!$L$7,$A$1:$Y$1,0))),INT(INDEX($A332:$Y332,MATCH(Lists!$L$7,$A$1:$Y$1,0))),DATE(VALUE(LEFT(IFERROR(TRIM(INDEX($A332:$Y332,MATCH(Lists!$L$7,$A$1:$Y$1,0))&amp;""),""),4)),VALUE(MID(IFERROR(TRIM(INDEX($A332:$Y332,MATCH(Lists!$L$7,$A$1:$Y$1,0))&amp;""),""),6,2)),VALUE(MID(IFERROR(TRIM(INDEX($A332:$Y332,MATCH(Lists!$L$7,$A$1:$Y$1,0))&amp;""),""),9,2)))),"")</f>
        <v/>
      </c>
      <c r="AL332" s="23">
        <f>IF(OR(AK332="",Lists!$O$2=""),"",AK332+Lists!$O$2)</f>
        <v/>
      </c>
      <c r="AM332" s="22">
        <f>IF(IFERROR(TRIM(INDEX($A332:$Y332,MATCH(Lists!$L$2,$A$1:$Y$1,0))&amp;""),"")="","",IF(AA332="","New",AA332))</f>
        <v/>
      </c>
    </row>
    <row r="333">
      <c r="Z333" s="19" t="n"/>
      <c r="AA333" s="24" t="n"/>
      <c r="AB333" s="24" t="n"/>
      <c r="AC333" s="24" t="n"/>
      <c r="AD333" s="24" t="n"/>
      <c r="AE333" s="25" t="n"/>
      <c r="AF333" s="19" t="n"/>
      <c r="AG333" s="22">
        <f>IF(IFERROR(TRIM(INDEX($A333:$Y333,MATCH(Lists!$L$2,$A$1:$Y$1,0))&amp;""),"")="","",IF(COUNTA(AB333:AD333)=0,"",COUNTIF(AB333:AD333,"Yes")))</f>
        <v/>
      </c>
      <c r="AH333" s="22">
        <f>IFERROR(TRIM(INDEX($A333:$Y333,MATCH(Lists!$L$3,$A$1:$Y$1,0))&amp;""),"")</f>
        <v/>
      </c>
      <c r="AI333" s="22">
        <f>IFERROR(TRIM(INDEX($A333:$Y333,MATCH(Lists!$L$4,$A$1:$Y$1,0))&amp;""),"")</f>
        <v/>
      </c>
      <c r="AJ333" s="22">
        <f>IF(IFERROR(TRIM(INDEX($A333:$Y333,MATCH(Lists!$L$2,$A$1:$Y$1,0))&amp;""),"")="","",IF(IFERROR(TRIM(INDEX($A333:$Y333,MATCH(Lists!$L$5,$A$1:$Y$1,0))&amp;""),"")&lt;&gt;"",IFERROR(TRIM(INDEX($A333:$Y333,MATCH(Lists!$L$5,$A$1:$Y$1,0))&amp;""),""),IF(IFERROR(TRIM(INDEX($A333:$Y333,MATCH(Lists!$L$6,$A$1:$Y$1,0))&amp;""),"")&lt;&gt;"",IFERROR(TRIM(INDEX($A333:$Y333,MATCH(Lists!$L$6,$A$1:$Y$1,0))&amp;""),""),"(no source)")))</f>
        <v/>
      </c>
      <c r="AK333" s="23">
        <f>IFERROR(IF(ISNUMBER(INDEX($A333:$Y333,MATCH(Lists!$L$7,$A$1:$Y$1,0))),INT(INDEX($A333:$Y333,MATCH(Lists!$L$7,$A$1:$Y$1,0))),DATE(VALUE(LEFT(IFERROR(TRIM(INDEX($A333:$Y333,MATCH(Lists!$L$7,$A$1:$Y$1,0))&amp;""),""),4)),VALUE(MID(IFERROR(TRIM(INDEX($A333:$Y333,MATCH(Lists!$L$7,$A$1:$Y$1,0))&amp;""),""),6,2)),VALUE(MID(IFERROR(TRIM(INDEX($A333:$Y333,MATCH(Lists!$L$7,$A$1:$Y$1,0))&amp;""),""),9,2)))),"")</f>
        <v/>
      </c>
      <c r="AL333" s="23">
        <f>IF(OR(AK333="",Lists!$O$2=""),"",AK333+Lists!$O$2)</f>
        <v/>
      </c>
      <c r="AM333" s="22">
        <f>IF(IFERROR(TRIM(INDEX($A333:$Y333,MATCH(Lists!$L$2,$A$1:$Y$1,0))&amp;""),"")="","",IF(AA333="","New",AA333))</f>
        <v/>
      </c>
    </row>
    <row r="334">
      <c r="Z334" s="19" t="n"/>
      <c r="AA334" s="24" t="n"/>
      <c r="AB334" s="24" t="n"/>
      <c r="AC334" s="24" t="n"/>
      <c r="AD334" s="24" t="n"/>
      <c r="AE334" s="25" t="n"/>
      <c r="AF334" s="19" t="n"/>
      <c r="AG334" s="22">
        <f>IF(IFERROR(TRIM(INDEX($A334:$Y334,MATCH(Lists!$L$2,$A$1:$Y$1,0))&amp;""),"")="","",IF(COUNTA(AB334:AD334)=0,"",COUNTIF(AB334:AD334,"Yes")))</f>
        <v/>
      </c>
      <c r="AH334" s="22">
        <f>IFERROR(TRIM(INDEX($A334:$Y334,MATCH(Lists!$L$3,$A$1:$Y$1,0))&amp;""),"")</f>
        <v/>
      </c>
      <c r="AI334" s="22">
        <f>IFERROR(TRIM(INDEX($A334:$Y334,MATCH(Lists!$L$4,$A$1:$Y$1,0))&amp;""),"")</f>
        <v/>
      </c>
      <c r="AJ334" s="22">
        <f>IF(IFERROR(TRIM(INDEX($A334:$Y334,MATCH(Lists!$L$2,$A$1:$Y$1,0))&amp;""),"")="","",IF(IFERROR(TRIM(INDEX($A334:$Y334,MATCH(Lists!$L$5,$A$1:$Y$1,0))&amp;""),"")&lt;&gt;"",IFERROR(TRIM(INDEX($A334:$Y334,MATCH(Lists!$L$5,$A$1:$Y$1,0))&amp;""),""),IF(IFERROR(TRIM(INDEX($A334:$Y334,MATCH(Lists!$L$6,$A$1:$Y$1,0))&amp;""),"")&lt;&gt;"",IFERROR(TRIM(INDEX($A334:$Y334,MATCH(Lists!$L$6,$A$1:$Y$1,0))&amp;""),""),"(no source)")))</f>
        <v/>
      </c>
      <c r="AK334" s="23">
        <f>IFERROR(IF(ISNUMBER(INDEX($A334:$Y334,MATCH(Lists!$L$7,$A$1:$Y$1,0))),INT(INDEX($A334:$Y334,MATCH(Lists!$L$7,$A$1:$Y$1,0))),DATE(VALUE(LEFT(IFERROR(TRIM(INDEX($A334:$Y334,MATCH(Lists!$L$7,$A$1:$Y$1,0))&amp;""),""),4)),VALUE(MID(IFERROR(TRIM(INDEX($A334:$Y334,MATCH(Lists!$L$7,$A$1:$Y$1,0))&amp;""),""),6,2)),VALUE(MID(IFERROR(TRIM(INDEX($A334:$Y334,MATCH(Lists!$L$7,$A$1:$Y$1,0))&amp;""),""),9,2)))),"")</f>
        <v/>
      </c>
      <c r="AL334" s="23">
        <f>IF(OR(AK334="",Lists!$O$2=""),"",AK334+Lists!$O$2)</f>
        <v/>
      </c>
      <c r="AM334" s="22">
        <f>IF(IFERROR(TRIM(INDEX($A334:$Y334,MATCH(Lists!$L$2,$A$1:$Y$1,0))&amp;""),"")="","",IF(AA334="","New",AA334))</f>
        <v/>
      </c>
    </row>
    <row r="335">
      <c r="Z335" s="19" t="n"/>
      <c r="AA335" s="24" t="n"/>
      <c r="AB335" s="24" t="n"/>
      <c r="AC335" s="24" t="n"/>
      <c r="AD335" s="24" t="n"/>
      <c r="AE335" s="25" t="n"/>
      <c r="AF335" s="19" t="n"/>
      <c r="AG335" s="22">
        <f>IF(IFERROR(TRIM(INDEX($A335:$Y335,MATCH(Lists!$L$2,$A$1:$Y$1,0))&amp;""),"")="","",IF(COUNTA(AB335:AD335)=0,"",COUNTIF(AB335:AD335,"Yes")))</f>
        <v/>
      </c>
      <c r="AH335" s="22">
        <f>IFERROR(TRIM(INDEX($A335:$Y335,MATCH(Lists!$L$3,$A$1:$Y$1,0))&amp;""),"")</f>
        <v/>
      </c>
      <c r="AI335" s="22">
        <f>IFERROR(TRIM(INDEX($A335:$Y335,MATCH(Lists!$L$4,$A$1:$Y$1,0))&amp;""),"")</f>
        <v/>
      </c>
      <c r="AJ335" s="22">
        <f>IF(IFERROR(TRIM(INDEX($A335:$Y335,MATCH(Lists!$L$2,$A$1:$Y$1,0))&amp;""),"")="","",IF(IFERROR(TRIM(INDEX($A335:$Y335,MATCH(Lists!$L$5,$A$1:$Y$1,0))&amp;""),"")&lt;&gt;"",IFERROR(TRIM(INDEX($A335:$Y335,MATCH(Lists!$L$5,$A$1:$Y$1,0))&amp;""),""),IF(IFERROR(TRIM(INDEX($A335:$Y335,MATCH(Lists!$L$6,$A$1:$Y$1,0))&amp;""),"")&lt;&gt;"",IFERROR(TRIM(INDEX($A335:$Y335,MATCH(Lists!$L$6,$A$1:$Y$1,0))&amp;""),""),"(no source)")))</f>
        <v/>
      </c>
      <c r="AK335" s="23">
        <f>IFERROR(IF(ISNUMBER(INDEX($A335:$Y335,MATCH(Lists!$L$7,$A$1:$Y$1,0))),INT(INDEX($A335:$Y335,MATCH(Lists!$L$7,$A$1:$Y$1,0))),DATE(VALUE(LEFT(IFERROR(TRIM(INDEX($A335:$Y335,MATCH(Lists!$L$7,$A$1:$Y$1,0))&amp;""),""),4)),VALUE(MID(IFERROR(TRIM(INDEX($A335:$Y335,MATCH(Lists!$L$7,$A$1:$Y$1,0))&amp;""),""),6,2)),VALUE(MID(IFERROR(TRIM(INDEX($A335:$Y335,MATCH(Lists!$L$7,$A$1:$Y$1,0))&amp;""),""),9,2)))),"")</f>
        <v/>
      </c>
      <c r="AL335" s="23">
        <f>IF(OR(AK335="",Lists!$O$2=""),"",AK335+Lists!$O$2)</f>
        <v/>
      </c>
      <c r="AM335" s="22">
        <f>IF(IFERROR(TRIM(INDEX($A335:$Y335,MATCH(Lists!$L$2,$A$1:$Y$1,0))&amp;""),"")="","",IF(AA335="","New",AA335))</f>
        <v/>
      </c>
    </row>
    <row r="336">
      <c r="Z336" s="19" t="n"/>
      <c r="AA336" s="24" t="n"/>
      <c r="AB336" s="24" t="n"/>
      <c r="AC336" s="24" t="n"/>
      <c r="AD336" s="24" t="n"/>
      <c r="AE336" s="25" t="n"/>
      <c r="AF336" s="19" t="n"/>
      <c r="AG336" s="22">
        <f>IF(IFERROR(TRIM(INDEX($A336:$Y336,MATCH(Lists!$L$2,$A$1:$Y$1,0))&amp;""),"")="","",IF(COUNTA(AB336:AD336)=0,"",COUNTIF(AB336:AD336,"Yes")))</f>
        <v/>
      </c>
      <c r="AH336" s="22">
        <f>IFERROR(TRIM(INDEX($A336:$Y336,MATCH(Lists!$L$3,$A$1:$Y$1,0))&amp;""),"")</f>
        <v/>
      </c>
      <c r="AI336" s="22">
        <f>IFERROR(TRIM(INDEX($A336:$Y336,MATCH(Lists!$L$4,$A$1:$Y$1,0))&amp;""),"")</f>
        <v/>
      </c>
      <c r="AJ336" s="22">
        <f>IF(IFERROR(TRIM(INDEX($A336:$Y336,MATCH(Lists!$L$2,$A$1:$Y$1,0))&amp;""),"")="","",IF(IFERROR(TRIM(INDEX($A336:$Y336,MATCH(Lists!$L$5,$A$1:$Y$1,0))&amp;""),"")&lt;&gt;"",IFERROR(TRIM(INDEX($A336:$Y336,MATCH(Lists!$L$5,$A$1:$Y$1,0))&amp;""),""),IF(IFERROR(TRIM(INDEX($A336:$Y336,MATCH(Lists!$L$6,$A$1:$Y$1,0))&amp;""),"")&lt;&gt;"",IFERROR(TRIM(INDEX($A336:$Y336,MATCH(Lists!$L$6,$A$1:$Y$1,0))&amp;""),""),"(no source)")))</f>
        <v/>
      </c>
      <c r="AK336" s="23">
        <f>IFERROR(IF(ISNUMBER(INDEX($A336:$Y336,MATCH(Lists!$L$7,$A$1:$Y$1,0))),INT(INDEX($A336:$Y336,MATCH(Lists!$L$7,$A$1:$Y$1,0))),DATE(VALUE(LEFT(IFERROR(TRIM(INDEX($A336:$Y336,MATCH(Lists!$L$7,$A$1:$Y$1,0))&amp;""),""),4)),VALUE(MID(IFERROR(TRIM(INDEX($A336:$Y336,MATCH(Lists!$L$7,$A$1:$Y$1,0))&amp;""),""),6,2)),VALUE(MID(IFERROR(TRIM(INDEX($A336:$Y336,MATCH(Lists!$L$7,$A$1:$Y$1,0))&amp;""),""),9,2)))),"")</f>
        <v/>
      </c>
      <c r="AL336" s="23">
        <f>IF(OR(AK336="",Lists!$O$2=""),"",AK336+Lists!$O$2)</f>
        <v/>
      </c>
      <c r="AM336" s="22">
        <f>IF(IFERROR(TRIM(INDEX($A336:$Y336,MATCH(Lists!$L$2,$A$1:$Y$1,0))&amp;""),"")="","",IF(AA336="","New",AA336))</f>
        <v/>
      </c>
    </row>
    <row r="337">
      <c r="Z337" s="19" t="n"/>
      <c r="AA337" s="24" t="n"/>
      <c r="AB337" s="24" t="n"/>
      <c r="AC337" s="24" t="n"/>
      <c r="AD337" s="24" t="n"/>
      <c r="AE337" s="25" t="n"/>
      <c r="AF337" s="19" t="n"/>
      <c r="AG337" s="22">
        <f>IF(IFERROR(TRIM(INDEX($A337:$Y337,MATCH(Lists!$L$2,$A$1:$Y$1,0))&amp;""),"")="","",IF(COUNTA(AB337:AD337)=0,"",COUNTIF(AB337:AD337,"Yes")))</f>
        <v/>
      </c>
      <c r="AH337" s="22">
        <f>IFERROR(TRIM(INDEX($A337:$Y337,MATCH(Lists!$L$3,$A$1:$Y$1,0))&amp;""),"")</f>
        <v/>
      </c>
      <c r="AI337" s="22">
        <f>IFERROR(TRIM(INDEX($A337:$Y337,MATCH(Lists!$L$4,$A$1:$Y$1,0))&amp;""),"")</f>
        <v/>
      </c>
      <c r="AJ337" s="22">
        <f>IF(IFERROR(TRIM(INDEX($A337:$Y337,MATCH(Lists!$L$2,$A$1:$Y$1,0))&amp;""),"")="","",IF(IFERROR(TRIM(INDEX($A337:$Y337,MATCH(Lists!$L$5,$A$1:$Y$1,0))&amp;""),"")&lt;&gt;"",IFERROR(TRIM(INDEX($A337:$Y337,MATCH(Lists!$L$5,$A$1:$Y$1,0))&amp;""),""),IF(IFERROR(TRIM(INDEX($A337:$Y337,MATCH(Lists!$L$6,$A$1:$Y$1,0))&amp;""),"")&lt;&gt;"",IFERROR(TRIM(INDEX($A337:$Y337,MATCH(Lists!$L$6,$A$1:$Y$1,0))&amp;""),""),"(no source)")))</f>
        <v/>
      </c>
      <c r="AK337" s="23">
        <f>IFERROR(IF(ISNUMBER(INDEX($A337:$Y337,MATCH(Lists!$L$7,$A$1:$Y$1,0))),INT(INDEX($A337:$Y337,MATCH(Lists!$L$7,$A$1:$Y$1,0))),DATE(VALUE(LEFT(IFERROR(TRIM(INDEX($A337:$Y337,MATCH(Lists!$L$7,$A$1:$Y$1,0))&amp;""),""),4)),VALUE(MID(IFERROR(TRIM(INDEX($A337:$Y337,MATCH(Lists!$L$7,$A$1:$Y$1,0))&amp;""),""),6,2)),VALUE(MID(IFERROR(TRIM(INDEX($A337:$Y337,MATCH(Lists!$L$7,$A$1:$Y$1,0))&amp;""),""),9,2)))),"")</f>
        <v/>
      </c>
      <c r="AL337" s="23">
        <f>IF(OR(AK337="",Lists!$O$2=""),"",AK337+Lists!$O$2)</f>
        <v/>
      </c>
      <c r="AM337" s="22">
        <f>IF(IFERROR(TRIM(INDEX($A337:$Y337,MATCH(Lists!$L$2,$A$1:$Y$1,0))&amp;""),"")="","",IF(AA337="","New",AA337))</f>
        <v/>
      </c>
    </row>
    <row r="338">
      <c r="Z338" s="19" t="n"/>
      <c r="AA338" s="24" t="n"/>
      <c r="AB338" s="24" t="n"/>
      <c r="AC338" s="24" t="n"/>
      <c r="AD338" s="24" t="n"/>
      <c r="AE338" s="25" t="n"/>
      <c r="AF338" s="19" t="n"/>
      <c r="AG338" s="22">
        <f>IF(IFERROR(TRIM(INDEX($A338:$Y338,MATCH(Lists!$L$2,$A$1:$Y$1,0))&amp;""),"")="","",IF(COUNTA(AB338:AD338)=0,"",COUNTIF(AB338:AD338,"Yes")))</f>
        <v/>
      </c>
      <c r="AH338" s="22">
        <f>IFERROR(TRIM(INDEX($A338:$Y338,MATCH(Lists!$L$3,$A$1:$Y$1,0))&amp;""),"")</f>
        <v/>
      </c>
      <c r="AI338" s="22">
        <f>IFERROR(TRIM(INDEX($A338:$Y338,MATCH(Lists!$L$4,$A$1:$Y$1,0))&amp;""),"")</f>
        <v/>
      </c>
      <c r="AJ338" s="22">
        <f>IF(IFERROR(TRIM(INDEX($A338:$Y338,MATCH(Lists!$L$2,$A$1:$Y$1,0))&amp;""),"")="","",IF(IFERROR(TRIM(INDEX($A338:$Y338,MATCH(Lists!$L$5,$A$1:$Y$1,0))&amp;""),"")&lt;&gt;"",IFERROR(TRIM(INDEX($A338:$Y338,MATCH(Lists!$L$5,$A$1:$Y$1,0))&amp;""),""),IF(IFERROR(TRIM(INDEX($A338:$Y338,MATCH(Lists!$L$6,$A$1:$Y$1,0))&amp;""),"")&lt;&gt;"",IFERROR(TRIM(INDEX($A338:$Y338,MATCH(Lists!$L$6,$A$1:$Y$1,0))&amp;""),""),"(no source)")))</f>
        <v/>
      </c>
      <c r="AK338" s="23">
        <f>IFERROR(IF(ISNUMBER(INDEX($A338:$Y338,MATCH(Lists!$L$7,$A$1:$Y$1,0))),INT(INDEX($A338:$Y338,MATCH(Lists!$L$7,$A$1:$Y$1,0))),DATE(VALUE(LEFT(IFERROR(TRIM(INDEX($A338:$Y338,MATCH(Lists!$L$7,$A$1:$Y$1,0))&amp;""),""),4)),VALUE(MID(IFERROR(TRIM(INDEX($A338:$Y338,MATCH(Lists!$L$7,$A$1:$Y$1,0))&amp;""),""),6,2)),VALUE(MID(IFERROR(TRIM(INDEX($A338:$Y338,MATCH(Lists!$L$7,$A$1:$Y$1,0))&amp;""),""),9,2)))),"")</f>
        <v/>
      </c>
      <c r="AL338" s="23">
        <f>IF(OR(AK338="",Lists!$O$2=""),"",AK338+Lists!$O$2)</f>
        <v/>
      </c>
      <c r="AM338" s="22">
        <f>IF(IFERROR(TRIM(INDEX($A338:$Y338,MATCH(Lists!$L$2,$A$1:$Y$1,0))&amp;""),"")="","",IF(AA338="","New",AA338))</f>
        <v/>
      </c>
    </row>
    <row r="339">
      <c r="Z339" s="19" t="n"/>
      <c r="AA339" s="24" t="n"/>
      <c r="AB339" s="24" t="n"/>
      <c r="AC339" s="24" t="n"/>
      <c r="AD339" s="24" t="n"/>
      <c r="AE339" s="25" t="n"/>
      <c r="AF339" s="19" t="n"/>
      <c r="AG339" s="22">
        <f>IF(IFERROR(TRIM(INDEX($A339:$Y339,MATCH(Lists!$L$2,$A$1:$Y$1,0))&amp;""),"")="","",IF(COUNTA(AB339:AD339)=0,"",COUNTIF(AB339:AD339,"Yes")))</f>
        <v/>
      </c>
      <c r="AH339" s="22">
        <f>IFERROR(TRIM(INDEX($A339:$Y339,MATCH(Lists!$L$3,$A$1:$Y$1,0))&amp;""),"")</f>
        <v/>
      </c>
      <c r="AI339" s="22">
        <f>IFERROR(TRIM(INDEX($A339:$Y339,MATCH(Lists!$L$4,$A$1:$Y$1,0))&amp;""),"")</f>
        <v/>
      </c>
      <c r="AJ339" s="22">
        <f>IF(IFERROR(TRIM(INDEX($A339:$Y339,MATCH(Lists!$L$2,$A$1:$Y$1,0))&amp;""),"")="","",IF(IFERROR(TRIM(INDEX($A339:$Y339,MATCH(Lists!$L$5,$A$1:$Y$1,0))&amp;""),"")&lt;&gt;"",IFERROR(TRIM(INDEX($A339:$Y339,MATCH(Lists!$L$5,$A$1:$Y$1,0))&amp;""),""),IF(IFERROR(TRIM(INDEX($A339:$Y339,MATCH(Lists!$L$6,$A$1:$Y$1,0))&amp;""),"")&lt;&gt;"",IFERROR(TRIM(INDEX($A339:$Y339,MATCH(Lists!$L$6,$A$1:$Y$1,0))&amp;""),""),"(no source)")))</f>
        <v/>
      </c>
      <c r="AK339" s="23">
        <f>IFERROR(IF(ISNUMBER(INDEX($A339:$Y339,MATCH(Lists!$L$7,$A$1:$Y$1,0))),INT(INDEX($A339:$Y339,MATCH(Lists!$L$7,$A$1:$Y$1,0))),DATE(VALUE(LEFT(IFERROR(TRIM(INDEX($A339:$Y339,MATCH(Lists!$L$7,$A$1:$Y$1,0))&amp;""),""),4)),VALUE(MID(IFERROR(TRIM(INDEX($A339:$Y339,MATCH(Lists!$L$7,$A$1:$Y$1,0))&amp;""),""),6,2)),VALUE(MID(IFERROR(TRIM(INDEX($A339:$Y339,MATCH(Lists!$L$7,$A$1:$Y$1,0))&amp;""),""),9,2)))),"")</f>
        <v/>
      </c>
      <c r="AL339" s="23">
        <f>IF(OR(AK339="",Lists!$O$2=""),"",AK339+Lists!$O$2)</f>
        <v/>
      </c>
      <c r="AM339" s="22">
        <f>IF(IFERROR(TRIM(INDEX($A339:$Y339,MATCH(Lists!$L$2,$A$1:$Y$1,0))&amp;""),"")="","",IF(AA339="","New",AA339))</f>
        <v/>
      </c>
    </row>
    <row r="340">
      <c r="Z340" s="19" t="n"/>
      <c r="AA340" s="24" t="n"/>
      <c r="AB340" s="24" t="n"/>
      <c r="AC340" s="24" t="n"/>
      <c r="AD340" s="24" t="n"/>
      <c r="AE340" s="25" t="n"/>
      <c r="AF340" s="19" t="n"/>
      <c r="AG340" s="22">
        <f>IF(IFERROR(TRIM(INDEX($A340:$Y340,MATCH(Lists!$L$2,$A$1:$Y$1,0))&amp;""),"")="","",IF(COUNTA(AB340:AD340)=0,"",COUNTIF(AB340:AD340,"Yes")))</f>
        <v/>
      </c>
      <c r="AH340" s="22">
        <f>IFERROR(TRIM(INDEX($A340:$Y340,MATCH(Lists!$L$3,$A$1:$Y$1,0))&amp;""),"")</f>
        <v/>
      </c>
      <c r="AI340" s="22">
        <f>IFERROR(TRIM(INDEX($A340:$Y340,MATCH(Lists!$L$4,$A$1:$Y$1,0))&amp;""),"")</f>
        <v/>
      </c>
      <c r="AJ340" s="22">
        <f>IF(IFERROR(TRIM(INDEX($A340:$Y340,MATCH(Lists!$L$2,$A$1:$Y$1,0))&amp;""),"")="","",IF(IFERROR(TRIM(INDEX($A340:$Y340,MATCH(Lists!$L$5,$A$1:$Y$1,0))&amp;""),"")&lt;&gt;"",IFERROR(TRIM(INDEX($A340:$Y340,MATCH(Lists!$L$5,$A$1:$Y$1,0))&amp;""),""),IF(IFERROR(TRIM(INDEX($A340:$Y340,MATCH(Lists!$L$6,$A$1:$Y$1,0))&amp;""),"")&lt;&gt;"",IFERROR(TRIM(INDEX($A340:$Y340,MATCH(Lists!$L$6,$A$1:$Y$1,0))&amp;""),""),"(no source)")))</f>
        <v/>
      </c>
      <c r="AK340" s="23">
        <f>IFERROR(IF(ISNUMBER(INDEX($A340:$Y340,MATCH(Lists!$L$7,$A$1:$Y$1,0))),INT(INDEX($A340:$Y340,MATCH(Lists!$L$7,$A$1:$Y$1,0))),DATE(VALUE(LEFT(IFERROR(TRIM(INDEX($A340:$Y340,MATCH(Lists!$L$7,$A$1:$Y$1,0))&amp;""),""),4)),VALUE(MID(IFERROR(TRIM(INDEX($A340:$Y340,MATCH(Lists!$L$7,$A$1:$Y$1,0))&amp;""),""),6,2)),VALUE(MID(IFERROR(TRIM(INDEX($A340:$Y340,MATCH(Lists!$L$7,$A$1:$Y$1,0))&amp;""),""),9,2)))),"")</f>
        <v/>
      </c>
      <c r="AL340" s="23">
        <f>IF(OR(AK340="",Lists!$O$2=""),"",AK340+Lists!$O$2)</f>
        <v/>
      </c>
      <c r="AM340" s="22">
        <f>IF(IFERROR(TRIM(INDEX($A340:$Y340,MATCH(Lists!$L$2,$A$1:$Y$1,0))&amp;""),"")="","",IF(AA340="","New",AA340))</f>
        <v/>
      </c>
    </row>
    <row r="341">
      <c r="Z341" s="19" t="n"/>
      <c r="AA341" s="24" t="n"/>
      <c r="AB341" s="24" t="n"/>
      <c r="AC341" s="24" t="n"/>
      <c r="AD341" s="24" t="n"/>
      <c r="AE341" s="25" t="n"/>
      <c r="AF341" s="19" t="n"/>
      <c r="AG341" s="22">
        <f>IF(IFERROR(TRIM(INDEX($A341:$Y341,MATCH(Lists!$L$2,$A$1:$Y$1,0))&amp;""),"")="","",IF(COUNTA(AB341:AD341)=0,"",COUNTIF(AB341:AD341,"Yes")))</f>
        <v/>
      </c>
      <c r="AH341" s="22">
        <f>IFERROR(TRIM(INDEX($A341:$Y341,MATCH(Lists!$L$3,$A$1:$Y$1,0))&amp;""),"")</f>
        <v/>
      </c>
      <c r="AI341" s="22">
        <f>IFERROR(TRIM(INDEX($A341:$Y341,MATCH(Lists!$L$4,$A$1:$Y$1,0))&amp;""),"")</f>
        <v/>
      </c>
      <c r="AJ341" s="22">
        <f>IF(IFERROR(TRIM(INDEX($A341:$Y341,MATCH(Lists!$L$2,$A$1:$Y$1,0))&amp;""),"")="","",IF(IFERROR(TRIM(INDEX($A341:$Y341,MATCH(Lists!$L$5,$A$1:$Y$1,0))&amp;""),"")&lt;&gt;"",IFERROR(TRIM(INDEX($A341:$Y341,MATCH(Lists!$L$5,$A$1:$Y$1,0))&amp;""),""),IF(IFERROR(TRIM(INDEX($A341:$Y341,MATCH(Lists!$L$6,$A$1:$Y$1,0))&amp;""),"")&lt;&gt;"",IFERROR(TRIM(INDEX($A341:$Y341,MATCH(Lists!$L$6,$A$1:$Y$1,0))&amp;""),""),"(no source)")))</f>
        <v/>
      </c>
      <c r="AK341" s="23">
        <f>IFERROR(IF(ISNUMBER(INDEX($A341:$Y341,MATCH(Lists!$L$7,$A$1:$Y$1,0))),INT(INDEX($A341:$Y341,MATCH(Lists!$L$7,$A$1:$Y$1,0))),DATE(VALUE(LEFT(IFERROR(TRIM(INDEX($A341:$Y341,MATCH(Lists!$L$7,$A$1:$Y$1,0))&amp;""),""),4)),VALUE(MID(IFERROR(TRIM(INDEX($A341:$Y341,MATCH(Lists!$L$7,$A$1:$Y$1,0))&amp;""),""),6,2)),VALUE(MID(IFERROR(TRIM(INDEX($A341:$Y341,MATCH(Lists!$L$7,$A$1:$Y$1,0))&amp;""),""),9,2)))),"")</f>
        <v/>
      </c>
      <c r="AL341" s="23">
        <f>IF(OR(AK341="",Lists!$O$2=""),"",AK341+Lists!$O$2)</f>
        <v/>
      </c>
      <c r="AM341" s="22">
        <f>IF(IFERROR(TRIM(INDEX($A341:$Y341,MATCH(Lists!$L$2,$A$1:$Y$1,0))&amp;""),"")="","",IF(AA341="","New",AA341))</f>
        <v/>
      </c>
    </row>
    <row r="342">
      <c r="Z342" s="19" t="n"/>
      <c r="AA342" s="24" t="n"/>
      <c r="AB342" s="24" t="n"/>
      <c r="AC342" s="24" t="n"/>
      <c r="AD342" s="24" t="n"/>
      <c r="AE342" s="25" t="n"/>
      <c r="AF342" s="19" t="n"/>
      <c r="AG342" s="22">
        <f>IF(IFERROR(TRIM(INDEX($A342:$Y342,MATCH(Lists!$L$2,$A$1:$Y$1,0))&amp;""),"")="","",IF(COUNTA(AB342:AD342)=0,"",COUNTIF(AB342:AD342,"Yes")))</f>
        <v/>
      </c>
      <c r="AH342" s="22">
        <f>IFERROR(TRIM(INDEX($A342:$Y342,MATCH(Lists!$L$3,$A$1:$Y$1,0))&amp;""),"")</f>
        <v/>
      </c>
      <c r="AI342" s="22">
        <f>IFERROR(TRIM(INDEX($A342:$Y342,MATCH(Lists!$L$4,$A$1:$Y$1,0))&amp;""),"")</f>
        <v/>
      </c>
      <c r="AJ342" s="22">
        <f>IF(IFERROR(TRIM(INDEX($A342:$Y342,MATCH(Lists!$L$2,$A$1:$Y$1,0))&amp;""),"")="","",IF(IFERROR(TRIM(INDEX($A342:$Y342,MATCH(Lists!$L$5,$A$1:$Y$1,0))&amp;""),"")&lt;&gt;"",IFERROR(TRIM(INDEX($A342:$Y342,MATCH(Lists!$L$5,$A$1:$Y$1,0))&amp;""),""),IF(IFERROR(TRIM(INDEX($A342:$Y342,MATCH(Lists!$L$6,$A$1:$Y$1,0))&amp;""),"")&lt;&gt;"",IFERROR(TRIM(INDEX($A342:$Y342,MATCH(Lists!$L$6,$A$1:$Y$1,0))&amp;""),""),"(no source)")))</f>
        <v/>
      </c>
      <c r="AK342" s="23">
        <f>IFERROR(IF(ISNUMBER(INDEX($A342:$Y342,MATCH(Lists!$L$7,$A$1:$Y$1,0))),INT(INDEX($A342:$Y342,MATCH(Lists!$L$7,$A$1:$Y$1,0))),DATE(VALUE(LEFT(IFERROR(TRIM(INDEX($A342:$Y342,MATCH(Lists!$L$7,$A$1:$Y$1,0))&amp;""),""),4)),VALUE(MID(IFERROR(TRIM(INDEX($A342:$Y342,MATCH(Lists!$L$7,$A$1:$Y$1,0))&amp;""),""),6,2)),VALUE(MID(IFERROR(TRIM(INDEX($A342:$Y342,MATCH(Lists!$L$7,$A$1:$Y$1,0))&amp;""),""),9,2)))),"")</f>
        <v/>
      </c>
      <c r="AL342" s="23">
        <f>IF(OR(AK342="",Lists!$O$2=""),"",AK342+Lists!$O$2)</f>
        <v/>
      </c>
      <c r="AM342" s="22">
        <f>IF(IFERROR(TRIM(INDEX($A342:$Y342,MATCH(Lists!$L$2,$A$1:$Y$1,0))&amp;""),"")="","",IF(AA342="","New",AA342))</f>
        <v/>
      </c>
    </row>
    <row r="343">
      <c r="Z343" s="19" t="n"/>
      <c r="AA343" s="24" t="n"/>
      <c r="AB343" s="24" t="n"/>
      <c r="AC343" s="24" t="n"/>
      <c r="AD343" s="24" t="n"/>
      <c r="AE343" s="25" t="n"/>
      <c r="AF343" s="19" t="n"/>
      <c r="AG343" s="22">
        <f>IF(IFERROR(TRIM(INDEX($A343:$Y343,MATCH(Lists!$L$2,$A$1:$Y$1,0))&amp;""),"")="","",IF(COUNTA(AB343:AD343)=0,"",COUNTIF(AB343:AD343,"Yes")))</f>
        <v/>
      </c>
      <c r="AH343" s="22">
        <f>IFERROR(TRIM(INDEX($A343:$Y343,MATCH(Lists!$L$3,$A$1:$Y$1,0))&amp;""),"")</f>
        <v/>
      </c>
      <c r="AI343" s="22">
        <f>IFERROR(TRIM(INDEX($A343:$Y343,MATCH(Lists!$L$4,$A$1:$Y$1,0))&amp;""),"")</f>
        <v/>
      </c>
      <c r="AJ343" s="22">
        <f>IF(IFERROR(TRIM(INDEX($A343:$Y343,MATCH(Lists!$L$2,$A$1:$Y$1,0))&amp;""),"")="","",IF(IFERROR(TRIM(INDEX($A343:$Y343,MATCH(Lists!$L$5,$A$1:$Y$1,0))&amp;""),"")&lt;&gt;"",IFERROR(TRIM(INDEX($A343:$Y343,MATCH(Lists!$L$5,$A$1:$Y$1,0))&amp;""),""),IF(IFERROR(TRIM(INDEX($A343:$Y343,MATCH(Lists!$L$6,$A$1:$Y$1,0))&amp;""),"")&lt;&gt;"",IFERROR(TRIM(INDEX($A343:$Y343,MATCH(Lists!$L$6,$A$1:$Y$1,0))&amp;""),""),"(no source)")))</f>
        <v/>
      </c>
      <c r="AK343" s="23">
        <f>IFERROR(IF(ISNUMBER(INDEX($A343:$Y343,MATCH(Lists!$L$7,$A$1:$Y$1,0))),INT(INDEX($A343:$Y343,MATCH(Lists!$L$7,$A$1:$Y$1,0))),DATE(VALUE(LEFT(IFERROR(TRIM(INDEX($A343:$Y343,MATCH(Lists!$L$7,$A$1:$Y$1,0))&amp;""),""),4)),VALUE(MID(IFERROR(TRIM(INDEX($A343:$Y343,MATCH(Lists!$L$7,$A$1:$Y$1,0))&amp;""),""),6,2)),VALUE(MID(IFERROR(TRIM(INDEX($A343:$Y343,MATCH(Lists!$L$7,$A$1:$Y$1,0))&amp;""),""),9,2)))),"")</f>
        <v/>
      </c>
      <c r="AL343" s="23">
        <f>IF(OR(AK343="",Lists!$O$2=""),"",AK343+Lists!$O$2)</f>
        <v/>
      </c>
      <c r="AM343" s="22">
        <f>IF(IFERROR(TRIM(INDEX($A343:$Y343,MATCH(Lists!$L$2,$A$1:$Y$1,0))&amp;""),"")="","",IF(AA343="","New",AA343))</f>
        <v/>
      </c>
    </row>
    <row r="344">
      <c r="Z344" s="19" t="n"/>
      <c r="AA344" s="24" t="n"/>
      <c r="AB344" s="24" t="n"/>
      <c r="AC344" s="24" t="n"/>
      <c r="AD344" s="24" t="n"/>
      <c r="AE344" s="25" t="n"/>
      <c r="AF344" s="19" t="n"/>
      <c r="AG344" s="22">
        <f>IF(IFERROR(TRIM(INDEX($A344:$Y344,MATCH(Lists!$L$2,$A$1:$Y$1,0))&amp;""),"")="","",IF(COUNTA(AB344:AD344)=0,"",COUNTIF(AB344:AD344,"Yes")))</f>
        <v/>
      </c>
      <c r="AH344" s="22">
        <f>IFERROR(TRIM(INDEX($A344:$Y344,MATCH(Lists!$L$3,$A$1:$Y$1,0))&amp;""),"")</f>
        <v/>
      </c>
      <c r="AI344" s="22">
        <f>IFERROR(TRIM(INDEX($A344:$Y344,MATCH(Lists!$L$4,$A$1:$Y$1,0))&amp;""),"")</f>
        <v/>
      </c>
      <c r="AJ344" s="22">
        <f>IF(IFERROR(TRIM(INDEX($A344:$Y344,MATCH(Lists!$L$2,$A$1:$Y$1,0))&amp;""),"")="","",IF(IFERROR(TRIM(INDEX($A344:$Y344,MATCH(Lists!$L$5,$A$1:$Y$1,0))&amp;""),"")&lt;&gt;"",IFERROR(TRIM(INDEX($A344:$Y344,MATCH(Lists!$L$5,$A$1:$Y$1,0))&amp;""),""),IF(IFERROR(TRIM(INDEX($A344:$Y344,MATCH(Lists!$L$6,$A$1:$Y$1,0))&amp;""),"")&lt;&gt;"",IFERROR(TRIM(INDEX($A344:$Y344,MATCH(Lists!$L$6,$A$1:$Y$1,0))&amp;""),""),"(no source)")))</f>
        <v/>
      </c>
      <c r="AK344" s="23">
        <f>IFERROR(IF(ISNUMBER(INDEX($A344:$Y344,MATCH(Lists!$L$7,$A$1:$Y$1,0))),INT(INDEX($A344:$Y344,MATCH(Lists!$L$7,$A$1:$Y$1,0))),DATE(VALUE(LEFT(IFERROR(TRIM(INDEX($A344:$Y344,MATCH(Lists!$L$7,$A$1:$Y$1,0))&amp;""),""),4)),VALUE(MID(IFERROR(TRIM(INDEX($A344:$Y344,MATCH(Lists!$L$7,$A$1:$Y$1,0))&amp;""),""),6,2)),VALUE(MID(IFERROR(TRIM(INDEX($A344:$Y344,MATCH(Lists!$L$7,$A$1:$Y$1,0))&amp;""),""),9,2)))),"")</f>
        <v/>
      </c>
      <c r="AL344" s="23">
        <f>IF(OR(AK344="",Lists!$O$2=""),"",AK344+Lists!$O$2)</f>
        <v/>
      </c>
      <c r="AM344" s="22">
        <f>IF(IFERROR(TRIM(INDEX($A344:$Y344,MATCH(Lists!$L$2,$A$1:$Y$1,0))&amp;""),"")="","",IF(AA344="","New",AA344))</f>
        <v/>
      </c>
    </row>
    <row r="345">
      <c r="Z345" s="19" t="n"/>
      <c r="AA345" s="24" t="n"/>
      <c r="AB345" s="24" t="n"/>
      <c r="AC345" s="24" t="n"/>
      <c r="AD345" s="24" t="n"/>
      <c r="AE345" s="25" t="n"/>
      <c r="AF345" s="19" t="n"/>
      <c r="AG345" s="22">
        <f>IF(IFERROR(TRIM(INDEX($A345:$Y345,MATCH(Lists!$L$2,$A$1:$Y$1,0))&amp;""),"")="","",IF(COUNTA(AB345:AD345)=0,"",COUNTIF(AB345:AD345,"Yes")))</f>
        <v/>
      </c>
      <c r="AH345" s="22">
        <f>IFERROR(TRIM(INDEX($A345:$Y345,MATCH(Lists!$L$3,$A$1:$Y$1,0))&amp;""),"")</f>
        <v/>
      </c>
      <c r="AI345" s="22">
        <f>IFERROR(TRIM(INDEX($A345:$Y345,MATCH(Lists!$L$4,$A$1:$Y$1,0))&amp;""),"")</f>
        <v/>
      </c>
      <c r="AJ345" s="22">
        <f>IF(IFERROR(TRIM(INDEX($A345:$Y345,MATCH(Lists!$L$2,$A$1:$Y$1,0))&amp;""),"")="","",IF(IFERROR(TRIM(INDEX($A345:$Y345,MATCH(Lists!$L$5,$A$1:$Y$1,0))&amp;""),"")&lt;&gt;"",IFERROR(TRIM(INDEX($A345:$Y345,MATCH(Lists!$L$5,$A$1:$Y$1,0))&amp;""),""),IF(IFERROR(TRIM(INDEX($A345:$Y345,MATCH(Lists!$L$6,$A$1:$Y$1,0))&amp;""),"")&lt;&gt;"",IFERROR(TRIM(INDEX($A345:$Y345,MATCH(Lists!$L$6,$A$1:$Y$1,0))&amp;""),""),"(no source)")))</f>
        <v/>
      </c>
      <c r="AK345" s="23">
        <f>IFERROR(IF(ISNUMBER(INDEX($A345:$Y345,MATCH(Lists!$L$7,$A$1:$Y$1,0))),INT(INDEX($A345:$Y345,MATCH(Lists!$L$7,$A$1:$Y$1,0))),DATE(VALUE(LEFT(IFERROR(TRIM(INDEX($A345:$Y345,MATCH(Lists!$L$7,$A$1:$Y$1,0))&amp;""),""),4)),VALUE(MID(IFERROR(TRIM(INDEX($A345:$Y345,MATCH(Lists!$L$7,$A$1:$Y$1,0))&amp;""),""),6,2)),VALUE(MID(IFERROR(TRIM(INDEX($A345:$Y345,MATCH(Lists!$L$7,$A$1:$Y$1,0))&amp;""),""),9,2)))),"")</f>
        <v/>
      </c>
      <c r="AL345" s="23">
        <f>IF(OR(AK345="",Lists!$O$2=""),"",AK345+Lists!$O$2)</f>
        <v/>
      </c>
      <c r="AM345" s="22">
        <f>IF(IFERROR(TRIM(INDEX($A345:$Y345,MATCH(Lists!$L$2,$A$1:$Y$1,0))&amp;""),"")="","",IF(AA345="","New",AA345))</f>
        <v/>
      </c>
    </row>
    <row r="346">
      <c r="Z346" s="19" t="n"/>
      <c r="AA346" s="24" t="n"/>
      <c r="AB346" s="24" t="n"/>
      <c r="AC346" s="24" t="n"/>
      <c r="AD346" s="24" t="n"/>
      <c r="AE346" s="25" t="n"/>
      <c r="AF346" s="19" t="n"/>
      <c r="AG346" s="22">
        <f>IF(IFERROR(TRIM(INDEX($A346:$Y346,MATCH(Lists!$L$2,$A$1:$Y$1,0))&amp;""),"")="","",IF(COUNTA(AB346:AD346)=0,"",COUNTIF(AB346:AD346,"Yes")))</f>
        <v/>
      </c>
      <c r="AH346" s="22">
        <f>IFERROR(TRIM(INDEX($A346:$Y346,MATCH(Lists!$L$3,$A$1:$Y$1,0))&amp;""),"")</f>
        <v/>
      </c>
      <c r="AI346" s="22">
        <f>IFERROR(TRIM(INDEX($A346:$Y346,MATCH(Lists!$L$4,$A$1:$Y$1,0))&amp;""),"")</f>
        <v/>
      </c>
      <c r="AJ346" s="22">
        <f>IF(IFERROR(TRIM(INDEX($A346:$Y346,MATCH(Lists!$L$2,$A$1:$Y$1,0))&amp;""),"")="","",IF(IFERROR(TRIM(INDEX($A346:$Y346,MATCH(Lists!$L$5,$A$1:$Y$1,0))&amp;""),"")&lt;&gt;"",IFERROR(TRIM(INDEX($A346:$Y346,MATCH(Lists!$L$5,$A$1:$Y$1,0))&amp;""),""),IF(IFERROR(TRIM(INDEX($A346:$Y346,MATCH(Lists!$L$6,$A$1:$Y$1,0))&amp;""),"")&lt;&gt;"",IFERROR(TRIM(INDEX($A346:$Y346,MATCH(Lists!$L$6,$A$1:$Y$1,0))&amp;""),""),"(no source)")))</f>
        <v/>
      </c>
      <c r="AK346" s="23">
        <f>IFERROR(IF(ISNUMBER(INDEX($A346:$Y346,MATCH(Lists!$L$7,$A$1:$Y$1,0))),INT(INDEX($A346:$Y346,MATCH(Lists!$L$7,$A$1:$Y$1,0))),DATE(VALUE(LEFT(IFERROR(TRIM(INDEX($A346:$Y346,MATCH(Lists!$L$7,$A$1:$Y$1,0))&amp;""),""),4)),VALUE(MID(IFERROR(TRIM(INDEX($A346:$Y346,MATCH(Lists!$L$7,$A$1:$Y$1,0))&amp;""),""),6,2)),VALUE(MID(IFERROR(TRIM(INDEX($A346:$Y346,MATCH(Lists!$L$7,$A$1:$Y$1,0))&amp;""),""),9,2)))),"")</f>
        <v/>
      </c>
      <c r="AL346" s="23">
        <f>IF(OR(AK346="",Lists!$O$2=""),"",AK346+Lists!$O$2)</f>
        <v/>
      </c>
      <c r="AM346" s="22">
        <f>IF(IFERROR(TRIM(INDEX($A346:$Y346,MATCH(Lists!$L$2,$A$1:$Y$1,0))&amp;""),"")="","",IF(AA346="","New",AA346))</f>
        <v/>
      </c>
    </row>
    <row r="347">
      <c r="Z347" s="19" t="n"/>
      <c r="AA347" s="24" t="n"/>
      <c r="AB347" s="24" t="n"/>
      <c r="AC347" s="24" t="n"/>
      <c r="AD347" s="24" t="n"/>
      <c r="AE347" s="25" t="n"/>
      <c r="AF347" s="19" t="n"/>
      <c r="AG347" s="22">
        <f>IF(IFERROR(TRIM(INDEX($A347:$Y347,MATCH(Lists!$L$2,$A$1:$Y$1,0))&amp;""),"")="","",IF(COUNTA(AB347:AD347)=0,"",COUNTIF(AB347:AD347,"Yes")))</f>
        <v/>
      </c>
      <c r="AH347" s="22">
        <f>IFERROR(TRIM(INDEX($A347:$Y347,MATCH(Lists!$L$3,$A$1:$Y$1,0))&amp;""),"")</f>
        <v/>
      </c>
      <c r="AI347" s="22">
        <f>IFERROR(TRIM(INDEX($A347:$Y347,MATCH(Lists!$L$4,$A$1:$Y$1,0))&amp;""),"")</f>
        <v/>
      </c>
      <c r="AJ347" s="22">
        <f>IF(IFERROR(TRIM(INDEX($A347:$Y347,MATCH(Lists!$L$2,$A$1:$Y$1,0))&amp;""),"")="","",IF(IFERROR(TRIM(INDEX($A347:$Y347,MATCH(Lists!$L$5,$A$1:$Y$1,0))&amp;""),"")&lt;&gt;"",IFERROR(TRIM(INDEX($A347:$Y347,MATCH(Lists!$L$5,$A$1:$Y$1,0))&amp;""),""),IF(IFERROR(TRIM(INDEX($A347:$Y347,MATCH(Lists!$L$6,$A$1:$Y$1,0))&amp;""),"")&lt;&gt;"",IFERROR(TRIM(INDEX($A347:$Y347,MATCH(Lists!$L$6,$A$1:$Y$1,0))&amp;""),""),"(no source)")))</f>
        <v/>
      </c>
      <c r="AK347" s="23">
        <f>IFERROR(IF(ISNUMBER(INDEX($A347:$Y347,MATCH(Lists!$L$7,$A$1:$Y$1,0))),INT(INDEX($A347:$Y347,MATCH(Lists!$L$7,$A$1:$Y$1,0))),DATE(VALUE(LEFT(IFERROR(TRIM(INDEX($A347:$Y347,MATCH(Lists!$L$7,$A$1:$Y$1,0))&amp;""),""),4)),VALUE(MID(IFERROR(TRIM(INDEX($A347:$Y347,MATCH(Lists!$L$7,$A$1:$Y$1,0))&amp;""),""),6,2)),VALUE(MID(IFERROR(TRIM(INDEX($A347:$Y347,MATCH(Lists!$L$7,$A$1:$Y$1,0))&amp;""),""),9,2)))),"")</f>
        <v/>
      </c>
      <c r="AL347" s="23">
        <f>IF(OR(AK347="",Lists!$O$2=""),"",AK347+Lists!$O$2)</f>
        <v/>
      </c>
      <c r="AM347" s="22">
        <f>IF(IFERROR(TRIM(INDEX($A347:$Y347,MATCH(Lists!$L$2,$A$1:$Y$1,0))&amp;""),"")="","",IF(AA347="","New",AA347))</f>
        <v/>
      </c>
    </row>
    <row r="348">
      <c r="Z348" s="19" t="n"/>
      <c r="AA348" s="24" t="n"/>
      <c r="AB348" s="24" t="n"/>
      <c r="AC348" s="24" t="n"/>
      <c r="AD348" s="24" t="n"/>
      <c r="AE348" s="25" t="n"/>
      <c r="AF348" s="19" t="n"/>
      <c r="AG348" s="22">
        <f>IF(IFERROR(TRIM(INDEX($A348:$Y348,MATCH(Lists!$L$2,$A$1:$Y$1,0))&amp;""),"")="","",IF(COUNTA(AB348:AD348)=0,"",COUNTIF(AB348:AD348,"Yes")))</f>
        <v/>
      </c>
      <c r="AH348" s="22">
        <f>IFERROR(TRIM(INDEX($A348:$Y348,MATCH(Lists!$L$3,$A$1:$Y$1,0))&amp;""),"")</f>
        <v/>
      </c>
      <c r="AI348" s="22">
        <f>IFERROR(TRIM(INDEX($A348:$Y348,MATCH(Lists!$L$4,$A$1:$Y$1,0))&amp;""),"")</f>
        <v/>
      </c>
      <c r="AJ348" s="22">
        <f>IF(IFERROR(TRIM(INDEX($A348:$Y348,MATCH(Lists!$L$2,$A$1:$Y$1,0))&amp;""),"")="","",IF(IFERROR(TRIM(INDEX($A348:$Y348,MATCH(Lists!$L$5,$A$1:$Y$1,0))&amp;""),"")&lt;&gt;"",IFERROR(TRIM(INDEX($A348:$Y348,MATCH(Lists!$L$5,$A$1:$Y$1,0))&amp;""),""),IF(IFERROR(TRIM(INDEX($A348:$Y348,MATCH(Lists!$L$6,$A$1:$Y$1,0))&amp;""),"")&lt;&gt;"",IFERROR(TRIM(INDEX($A348:$Y348,MATCH(Lists!$L$6,$A$1:$Y$1,0))&amp;""),""),"(no source)")))</f>
        <v/>
      </c>
      <c r="AK348" s="23">
        <f>IFERROR(IF(ISNUMBER(INDEX($A348:$Y348,MATCH(Lists!$L$7,$A$1:$Y$1,0))),INT(INDEX($A348:$Y348,MATCH(Lists!$L$7,$A$1:$Y$1,0))),DATE(VALUE(LEFT(IFERROR(TRIM(INDEX($A348:$Y348,MATCH(Lists!$L$7,$A$1:$Y$1,0))&amp;""),""),4)),VALUE(MID(IFERROR(TRIM(INDEX($A348:$Y348,MATCH(Lists!$L$7,$A$1:$Y$1,0))&amp;""),""),6,2)),VALUE(MID(IFERROR(TRIM(INDEX($A348:$Y348,MATCH(Lists!$L$7,$A$1:$Y$1,0))&amp;""),""),9,2)))),"")</f>
        <v/>
      </c>
      <c r="AL348" s="23">
        <f>IF(OR(AK348="",Lists!$O$2=""),"",AK348+Lists!$O$2)</f>
        <v/>
      </c>
      <c r="AM348" s="22">
        <f>IF(IFERROR(TRIM(INDEX($A348:$Y348,MATCH(Lists!$L$2,$A$1:$Y$1,0))&amp;""),"")="","",IF(AA348="","New",AA348))</f>
        <v/>
      </c>
    </row>
    <row r="349">
      <c r="Z349" s="19" t="n"/>
      <c r="AA349" s="24" t="n"/>
      <c r="AB349" s="24" t="n"/>
      <c r="AC349" s="24" t="n"/>
      <c r="AD349" s="24" t="n"/>
      <c r="AE349" s="25" t="n"/>
      <c r="AF349" s="19" t="n"/>
      <c r="AG349" s="22">
        <f>IF(IFERROR(TRIM(INDEX($A349:$Y349,MATCH(Lists!$L$2,$A$1:$Y$1,0))&amp;""),"")="","",IF(COUNTA(AB349:AD349)=0,"",COUNTIF(AB349:AD349,"Yes")))</f>
        <v/>
      </c>
      <c r="AH349" s="22">
        <f>IFERROR(TRIM(INDEX($A349:$Y349,MATCH(Lists!$L$3,$A$1:$Y$1,0))&amp;""),"")</f>
        <v/>
      </c>
      <c r="AI349" s="22">
        <f>IFERROR(TRIM(INDEX($A349:$Y349,MATCH(Lists!$L$4,$A$1:$Y$1,0))&amp;""),"")</f>
        <v/>
      </c>
      <c r="AJ349" s="22">
        <f>IF(IFERROR(TRIM(INDEX($A349:$Y349,MATCH(Lists!$L$2,$A$1:$Y$1,0))&amp;""),"")="","",IF(IFERROR(TRIM(INDEX($A349:$Y349,MATCH(Lists!$L$5,$A$1:$Y$1,0))&amp;""),"")&lt;&gt;"",IFERROR(TRIM(INDEX($A349:$Y349,MATCH(Lists!$L$5,$A$1:$Y$1,0))&amp;""),""),IF(IFERROR(TRIM(INDEX($A349:$Y349,MATCH(Lists!$L$6,$A$1:$Y$1,0))&amp;""),"")&lt;&gt;"",IFERROR(TRIM(INDEX($A349:$Y349,MATCH(Lists!$L$6,$A$1:$Y$1,0))&amp;""),""),"(no source)")))</f>
        <v/>
      </c>
      <c r="AK349" s="23">
        <f>IFERROR(IF(ISNUMBER(INDEX($A349:$Y349,MATCH(Lists!$L$7,$A$1:$Y$1,0))),INT(INDEX($A349:$Y349,MATCH(Lists!$L$7,$A$1:$Y$1,0))),DATE(VALUE(LEFT(IFERROR(TRIM(INDEX($A349:$Y349,MATCH(Lists!$L$7,$A$1:$Y$1,0))&amp;""),""),4)),VALUE(MID(IFERROR(TRIM(INDEX($A349:$Y349,MATCH(Lists!$L$7,$A$1:$Y$1,0))&amp;""),""),6,2)),VALUE(MID(IFERROR(TRIM(INDEX($A349:$Y349,MATCH(Lists!$L$7,$A$1:$Y$1,0))&amp;""),""),9,2)))),"")</f>
        <v/>
      </c>
      <c r="AL349" s="23">
        <f>IF(OR(AK349="",Lists!$O$2=""),"",AK349+Lists!$O$2)</f>
        <v/>
      </c>
      <c r="AM349" s="22">
        <f>IF(IFERROR(TRIM(INDEX($A349:$Y349,MATCH(Lists!$L$2,$A$1:$Y$1,0))&amp;""),"")="","",IF(AA349="","New",AA349))</f>
        <v/>
      </c>
    </row>
    <row r="350">
      <c r="Z350" s="19" t="n"/>
      <c r="AA350" s="24" t="n"/>
      <c r="AB350" s="24" t="n"/>
      <c r="AC350" s="24" t="n"/>
      <c r="AD350" s="24" t="n"/>
      <c r="AE350" s="25" t="n"/>
      <c r="AF350" s="19" t="n"/>
      <c r="AG350" s="22">
        <f>IF(IFERROR(TRIM(INDEX($A350:$Y350,MATCH(Lists!$L$2,$A$1:$Y$1,0))&amp;""),"")="","",IF(COUNTA(AB350:AD350)=0,"",COUNTIF(AB350:AD350,"Yes")))</f>
        <v/>
      </c>
      <c r="AH350" s="22">
        <f>IFERROR(TRIM(INDEX($A350:$Y350,MATCH(Lists!$L$3,$A$1:$Y$1,0))&amp;""),"")</f>
        <v/>
      </c>
      <c r="AI350" s="22">
        <f>IFERROR(TRIM(INDEX($A350:$Y350,MATCH(Lists!$L$4,$A$1:$Y$1,0))&amp;""),"")</f>
        <v/>
      </c>
      <c r="AJ350" s="22">
        <f>IF(IFERROR(TRIM(INDEX($A350:$Y350,MATCH(Lists!$L$2,$A$1:$Y$1,0))&amp;""),"")="","",IF(IFERROR(TRIM(INDEX($A350:$Y350,MATCH(Lists!$L$5,$A$1:$Y$1,0))&amp;""),"")&lt;&gt;"",IFERROR(TRIM(INDEX($A350:$Y350,MATCH(Lists!$L$5,$A$1:$Y$1,0))&amp;""),""),IF(IFERROR(TRIM(INDEX($A350:$Y350,MATCH(Lists!$L$6,$A$1:$Y$1,0))&amp;""),"")&lt;&gt;"",IFERROR(TRIM(INDEX($A350:$Y350,MATCH(Lists!$L$6,$A$1:$Y$1,0))&amp;""),""),"(no source)")))</f>
        <v/>
      </c>
      <c r="AK350" s="23">
        <f>IFERROR(IF(ISNUMBER(INDEX($A350:$Y350,MATCH(Lists!$L$7,$A$1:$Y$1,0))),INT(INDEX($A350:$Y350,MATCH(Lists!$L$7,$A$1:$Y$1,0))),DATE(VALUE(LEFT(IFERROR(TRIM(INDEX($A350:$Y350,MATCH(Lists!$L$7,$A$1:$Y$1,0))&amp;""),""),4)),VALUE(MID(IFERROR(TRIM(INDEX($A350:$Y350,MATCH(Lists!$L$7,$A$1:$Y$1,0))&amp;""),""),6,2)),VALUE(MID(IFERROR(TRIM(INDEX($A350:$Y350,MATCH(Lists!$L$7,$A$1:$Y$1,0))&amp;""),""),9,2)))),"")</f>
        <v/>
      </c>
      <c r="AL350" s="23">
        <f>IF(OR(AK350="",Lists!$O$2=""),"",AK350+Lists!$O$2)</f>
        <v/>
      </c>
      <c r="AM350" s="22">
        <f>IF(IFERROR(TRIM(INDEX($A350:$Y350,MATCH(Lists!$L$2,$A$1:$Y$1,0))&amp;""),"")="","",IF(AA350="","New",AA350))</f>
        <v/>
      </c>
    </row>
    <row r="351">
      <c r="Z351" s="19" t="n"/>
      <c r="AA351" s="24" t="n"/>
      <c r="AB351" s="24" t="n"/>
      <c r="AC351" s="24" t="n"/>
      <c r="AD351" s="24" t="n"/>
      <c r="AE351" s="25" t="n"/>
      <c r="AF351" s="19" t="n"/>
      <c r="AG351" s="22">
        <f>IF(IFERROR(TRIM(INDEX($A351:$Y351,MATCH(Lists!$L$2,$A$1:$Y$1,0))&amp;""),"")="","",IF(COUNTA(AB351:AD351)=0,"",COUNTIF(AB351:AD351,"Yes")))</f>
        <v/>
      </c>
      <c r="AH351" s="22">
        <f>IFERROR(TRIM(INDEX($A351:$Y351,MATCH(Lists!$L$3,$A$1:$Y$1,0))&amp;""),"")</f>
        <v/>
      </c>
      <c r="AI351" s="22">
        <f>IFERROR(TRIM(INDEX($A351:$Y351,MATCH(Lists!$L$4,$A$1:$Y$1,0))&amp;""),"")</f>
        <v/>
      </c>
      <c r="AJ351" s="22">
        <f>IF(IFERROR(TRIM(INDEX($A351:$Y351,MATCH(Lists!$L$2,$A$1:$Y$1,0))&amp;""),"")="","",IF(IFERROR(TRIM(INDEX($A351:$Y351,MATCH(Lists!$L$5,$A$1:$Y$1,0))&amp;""),"")&lt;&gt;"",IFERROR(TRIM(INDEX($A351:$Y351,MATCH(Lists!$L$5,$A$1:$Y$1,0))&amp;""),""),IF(IFERROR(TRIM(INDEX($A351:$Y351,MATCH(Lists!$L$6,$A$1:$Y$1,0))&amp;""),"")&lt;&gt;"",IFERROR(TRIM(INDEX($A351:$Y351,MATCH(Lists!$L$6,$A$1:$Y$1,0))&amp;""),""),"(no source)")))</f>
        <v/>
      </c>
      <c r="AK351" s="23">
        <f>IFERROR(IF(ISNUMBER(INDEX($A351:$Y351,MATCH(Lists!$L$7,$A$1:$Y$1,0))),INT(INDEX($A351:$Y351,MATCH(Lists!$L$7,$A$1:$Y$1,0))),DATE(VALUE(LEFT(IFERROR(TRIM(INDEX($A351:$Y351,MATCH(Lists!$L$7,$A$1:$Y$1,0))&amp;""),""),4)),VALUE(MID(IFERROR(TRIM(INDEX($A351:$Y351,MATCH(Lists!$L$7,$A$1:$Y$1,0))&amp;""),""),6,2)),VALUE(MID(IFERROR(TRIM(INDEX($A351:$Y351,MATCH(Lists!$L$7,$A$1:$Y$1,0))&amp;""),""),9,2)))),"")</f>
        <v/>
      </c>
      <c r="AL351" s="23">
        <f>IF(OR(AK351="",Lists!$O$2=""),"",AK351+Lists!$O$2)</f>
        <v/>
      </c>
      <c r="AM351" s="22">
        <f>IF(IFERROR(TRIM(INDEX($A351:$Y351,MATCH(Lists!$L$2,$A$1:$Y$1,0))&amp;""),"")="","",IF(AA351="","New",AA351))</f>
        <v/>
      </c>
    </row>
    <row r="352">
      <c r="Z352" s="19" t="n"/>
      <c r="AA352" s="24" t="n"/>
      <c r="AB352" s="24" t="n"/>
      <c r="AC352" s="24" t="n"/>
      <c r="AD352" s="24" t="n"/>
      <c r="AE352" s="25" t="n"/>
      <c r="AF352" s="19" t="n"/>
      <c r="AG352" s="22">
        <f>IF(IFERROR(TRIM(INDEX($A352:$Y352,MATCH(Lists!$L$2,$A$1:$Y$1,0))&amp;""),"")="","",IF(COUNTA(AB352:AD352)=0,"",COUNTIF(AB352:AD352,"Yes")))</f>
        <v/>
      </c>
      <c r="AH352" s="22">
        <f>IFERROR(TRIM(INDEX($A352:$Y352,MATCH(Lists!$L$3,$A$1:$Y$1,0))&amp;""),"")</f>
        <v/>
      </c>
      <c r="AI352" s="22">
        <f>IFERROR(TRIM(INDEX($A352:$Y352,MATCH(Lists!$L$4,$A$1:$Y$1,0))&amp;""),"")</f>
        <v/>
      </c>
      <c r="AJ352" s="22">
        <f>IF(IFERROR(TRIM(INDEX($A352:$Y352,MATCH(Lists!$L$2,$A$1:$Y$1,0))&amp;""),"")="","",IF(IFERROR(TRIM(INDEX($A352:$Y352,MATCH(Lists!$L$5,$A$1:$Y$1,0))&amp;""),"")&lt;&gt;"",IFERROR(TRIM(INDEX($A352:$Y352,MATCH(Lists!$L$5,$A$1:$Y$1,0))&amp;""),""),IF(IFERROR(TRIM(INDEX($A352:$Y352,MATCH(Lists!$L$6,$A$1:$Y$1,0))&amp;""),"")&lt;&gt;"",IFERROR(TRIM(INDEX($A352:$Y352,MATCH(Lists!$L$6,$A$1:$Y$1,0))&amp;""),""),"(no source)")))</f>
        <v/>
      </c>
      <c r="AK352" s="23">
        <f>IFERROR(IF(ISNUMBER(INDEX($A352:$Y352,MATCH(Lists!$L$7,$A$1:$Y$1,0))),INT(INDEX($A352:$Y352,MATCH(Lists!$L$7,$A$1:$Y$1,0))),DATE(VALUE(LEFT(IFERROR(TRIM(INDEX($A352:$Y352,MATCH(Lists!$L$7,$A$1:$Y$1,0))&amp;""),""),4)),VALUE(MID(IFERROR(TRIM(INDEX($A352:$Y352,MATCH(Lists!$L$7,$A$1:$Y$1,0))&amp;""),""),6,2)),VALUE(MID(IFERROR(TRIM(INDEX($A352:$Y352,MATCH(Lists!$L$7,$A$1:$Y$1,0))&amp;""),""),9,2)))),"")</f>
        <v/>
      </c>
      <c r="AL352" s="23">
        <f>IF(OR(AK352="",Lists!$O$2=""),"",AK352+Lists!$O$2)</f>
        <v/>
      </c>
      <c r="AM352" s="22">
        <f>IF(IFERROR(TRIM(INDEX($A352:$Y352,MATCH(Lists!$L$2,$A$1:$Y$1,0))&amp;""),"")="","",IF(AA352="","New",AA352))</f>
        <v/>
      </c>
    </row>
    <row r="353">
      <c r="Z353" s="19" t="n"/>
      <c r="AA353" s="24" t="n"/>
      <c r="AB353" s="24" t="n"/>
      <c r="AC353" s="24" t="n"/>
      <c r="AD353" s="24" t="n"/>
      <c r="AE353" s="25" t="n"/>
      <c r="AF353" s="19" t="n"/>
      <c r="AG353" s="22">
        <f>IF(IFERROR(TRIM(INDEX($A353:$Y353,MATCH(Lists!$L$2,$A$1:$Y$1,0))&amp;""),"")="","",IF(COUNTA(AB353:AD353)=0,"",COUNTIF(AB353:AD353,"Yes")))</f>
        <v/>
      </c>
      <c r="AH353" s="22">
        <f>IFERROR(TRIM(INDEX($A353:$Y353,MATCH(Lists!$L$3,$A$1:$Y$1,0))&amp;""),"")</f>
        <v/>
      </c>
      <c r="AI353" s="22">
        <f>IFERROR(TRIM(INDEX($A353:$Y353,MATCH(Lists!$L$4,$A$1:$Y$1,0))&amp;""),"")</f>
        <v/>
      </c>
      <c r="AJ353" s="22">
        <f>IF(IFERROR(TRIM(INDEX($A353:$Y353,MATCH(Lists!$L$2,$A$1:$Y$1,0))&amp;""),"")="","",IF(IFERROR(TRIM(INDEX($A353:$Y353,MATCH(Lists!$L$5,$A$1:$Y$1,0))&amp;""),"")&lt;&gt;"",IFERROR(TRIM(INDEX($A353:$Y353,MATCH(Lists!$L$5,$A$1:$Y$1,0))&amp;""),""),IF(IFERROR(TRIM(INDEX($A353:$Y353,MATCH(Lists!$L$6,$A$1:$Y$1,0))&amp;""),"")&lt;&gt;"",IFERROR(TRIM(INDEX($A353:$Y353,MATCH(Lists!$L$6,$A$1:$Y$1,0))&amp;""),""),"(no source)")))</f>
        <v/>
      </c>
      <c r="AK353" s="23">
        <f>IFERROR(IF(ISNUMBER(INDEX($A353:$Y353,MATCH(Lists!$L$7,$A$1:$Y$1,0))),INT(INDEX($A353:$Y353,MATCH(Lists!$L$7,$A$1:$Y$1,0))),DATE(VALUE(LEFT(IFERROR(TRIM(INDEX($A353:$Y353,MATCH(Lists!$L$7,$A$1:$Y$1,0))&amp;""),""),4)),VALUE(MID(IFERROR(TRIM(INDEX($A353:$Y353,MATCH(Lists!$L$7,$A$1:$Y$1,0))&amp;""),""),6,2)),VALUE(MID(IFERROR(TRIM(INDEX($A353:$Y353,MATCH(Lists!$L$7,$A$1:$Y$1,0))&amp;""),""),9,2)))),"")</f>
        <v/>
      </c>
      <c r="AL353" s="23">
        <f>IF(OR(AK353="",Lists!$O$2=""),"",AK353+Lists!$O$2)</f>
        <v/>
      </c>
      <c r="AM353" s="22">
        <f>IF(IFERROR(TRIM(INDEX($A353:$Y353,MATCH(Lists!$L$2,$A$1:$Y$1,0))&amp;""),"")="","",IF(AA353="","New",AA353))</f>
        <v/>
      </c>
    </row>
    <row r="354">
      <c r="Z354" s="19" t="n"/>
      <c r="AA354" s="24" t="n"/>
      <c r="AB354" s="24" t="n"/>
      <c r="AC354" s="24" t="n"/>
      <c r="AD354" s="24" t="n"/>
      <c r="AE354" s="25" t="n"/>
      <c r="AF354" s="19" t="n"/>
      <c r="AG354" s="22">
        <f>IF(IFERROR(TRIM(INDEX($A354:$Y354,MATCH(Lists!$L$2,$A$1:$Y$1,0))&amp;""),"")="","",IF(COUNTA(AB354:AD354)=0,"",COUNTIF(AB354:AD354,"Yes")))</f>
        <v/>
      </c>
      <c r="AH354" s="22">
        <f>IFERROR(TRIM(INDEX($A354:$Y354,MATCH(Lists!$L$3,$A$1:$Y$1,0))&amp;""),"")</f>
        <v/>
      </c>
      <c r="AI354" s="22">
        <f>IFERROR(TRIM(INDEX($A354:$Y354,MATCH(Lists!$L$4,$A$1:$Y$1,0))&amp;""),"")</f>
        <v/>
      </c>
      <c r="AJ354" s="22">
        <f>IF(IFERROR(TRIM(INDEX($A354:$Y354,MATCH(Lists!$L$2,$A$1:$Y$1,0))&amp;""),"")="","",IF(IFERROR(TRIM(INDEX($A354:$Y354,MATCH(Lists!$L$5,$A$1:$Y$1,0))&amp;""),"")&lt;&gt;"",IFERROR(TRIM(INDEX($A354:$Y354,MATCH(Lists!$L$5,$A$1:$Y$1,0))&amp;""),""),IF(IFERROR(TRIM(INDEX($A354:$Y354,MATCH(Lists!$L$6,$A$1:$Y$1,0))&amp;""),"")&lt;&gt;"",IFERROR(TRIM(INDEX($A354:$Y354,MATCH(Lists!$L$6,$A$1:$Y$1,0))&amp;""),""),"(no source)")))</f>
        <v/>
      </c>
      <c r="AK354" s="23">
        <f>IFERROR(IF(ISNUMBER(INDEX($A354:$Y354,MATCH(Lists!$L$7,$A$1:$Y$1,0))),INT(INDEX($A354:$Y354,MATCH(Lists!$L$7,$A$1:$Y$1,0))),DATE(VALUE(LEFT(IFERROR(TRIM(INDEX($A354:$Y354,MATCH(Lists!$L$7,$A$1:$Y$1,0))&amp;""),""),4)),VALUE(MID(IFERROR(TRIM(INDEX($A354:$Y354,MATCH(Lists!$L$7,$A$1:$Y$1,0))&amp;""),""),6,2)),VALUE(MID(IFERROR(TRIM(INDEX($A354:$Y354,MATCH(Lists!$L$7,$A$1:$Y$1,0))&amp;""),""),9,2)))),"")</f>
        <v/>
      </c>
      <c r="AL354" s="23">
        <f>IF(OR(AK354="",Lists!$O$2=""),"",AK354+Lists!$O$2)</f>
        <v/>
      </c>
      <c r="AM354" s="22">
        <f>IF(IFERROR(TRIM(INDEX($A354:$Y354,MATCH(Lists!$L$2,$A$1:$Y$1,0))&amp;""),"")="","",IF(AA354="","New",AA354))</f>
        <v/>
      </c>
    </row>
    <row r="355">
      <c r="Z355" s="19" t="n"/>
      <c r="AA355" s="24" t="n"/>
      <c r="AB355" s="24" t="n"/>
      <c r="AC355" s="24" t="n"/>
      <c r="AD355" s="24" t="n"/>
      <c r="AE355" s="25" t="n"/>
      <c r="AF355" s="19" t="n"/>
      <c r="AG355" s="22">
        <f>IF(IFERROR(TRIM(INDEX($A355:$Y355,MATCH(Lists!$L$2,$A$1:$Y$1,0))&amp;""),"")="","",IF(COUNTA(AB355:AD355)=0,"",COUNTIF(AB355:AD355,"Yes")))</f>
        <v/>
      </c>
      <c r="AH355" s="22">
        <f>IFERROR(TRIM(INDEX($A355:$Y355,MATCH(Lists!$L$3,$A$1:$Y$1,0))&amp;""),"")</f>
        <v/>
      </c>
      <c r="AI355" s="22">
        <f>IFERROR(TRIM(INDEX($A355:$Y355,MATCH(Lists!$L$4,$A$1:$Y$1,0))&amp;""),"")</f>
        <v/>
      </c>
      <c r="AJ355" s="22">
        <f>IF(IFERROR(TRIM(INDEX($A355:$Y355,MATCH(Lists!$L$2,$A$1:$Y$1,0))&amp;""),"")="","",IF(IFERROR(TRIM(INDEX($A355:$Y355,MATCH(Lists!$L$5,$A$1:$Y$1,0))&amp;""),"")&lt;&gt;"",IFERROR(TRIM(INDEX($A355:$Y355,MATCH(Lists!$L$5,$A$1:$Y$1,0))&amp;""),""),IF(IFERROR(TRIM(INDEX($A355:$Y355,MATCH(Lists!$L$6,$A$1:$Y$1,0))&amp;""),"")&lt;&gt;"",IFERROR(TRIM(INDEX($A355:$Y355,MATCH(Lists!$L$6,$A$1:$Y$1,0))&amp;""),""),"(no source)")))</f>
        <v/>
      </c>
      <c r="AK355" s="23">
        <f>IFERROR(IF(ISNUMBER(INDEX($A355:$Y355,MATCH(Lists!$L$7,$A$1:$Y$1,0))),INT(INDEX($A355:$Y355,MATCH(Lists!$L$7,$A$1:$Y$1,0))),DATE(VALUE(LEFT(IFERROR(TRIM(INDEX($A355:$Y355,MATCH(Lists!$L$7,$A$1:$Y$1,0))&amp;""),""),4)),VALUE(MID(IFERROR(TRIM(INDEX($A355:$Y355,MATCH(Lists!$L$7,$A$1:$Y$1,0))&amp;""),""),6,2)),VALUE(MID(IFERROR(TRIM(INDEX($A355:$Y355,MATCH(Lists!$L$7,$A$1:$Y$1,0))&amp;""),""),9,2)))),"")</f>
        <v/>
      </c>
      <c r="AL355" s="23">
        <f>IF(OR(AK355="",Lists!$O$2=""),"",AK355+Lists!$O$2)</f>
        <v/>
      </c>
      <c r="AM355" s="22">
        <f>IF(IFERROR(TRIM(INDEX($A355:$Y355,MATCH(Lists!$L$2,$A$1:$Y$1,0))&amp;""),"")="","",IF(AA355="","New",AA355))</f>
        <v/>
      </c>
    </row>
    <row r="356">
      <c r="Z356" s="19" t="n"/>
      <c r="AA356" s="24" t="n"/>
      <c r="AB356" s="24" t="n"/>
      <c r="AC356" s="24" t="n"/>
      <c r="AD356" s="24" t="n"/>
      <c r="AE356" s="25" t="n"/>
      <c r="AF356" s="19" t="n"/>
      <c r="AG356" s="22">
        <f>IF(IFERROR(TRIM(INDEX($A356:$Y356,MATCH(Lists!$L$2,$A$1:$Y$1,0))&amp;""),"")="","",IF(COUNTA(AB356:AD356)=0,"",COUNTIF(AB356:AD356,"Yes")))</f>
        <v/>
      </c>
      <c r="AH356" s="22">
        <f>IFERROR(TRIM(INDEX($A356:$Y356,MATCH(Lists!$L$3,$A$1:$Y$1,0))&amp;""),"")</f>
        <v/>
      </c>
      <c r="AI356" s="22">
        <f>IFERROR(TRIM(INDEX($A356:$Y356,MATCH(Lists!$L$4,$A$1:$Y$1,0))&amp;""),"")</f>
        <v/>
      </c>
      <c r="AJ356" s="22">
        <f>IF(IFERROR(TRIM(INDEX($A356:$Y356,MATCH(Lists!$L$2,$A$1:$Y$1,0))&amp;""),"")="","",IF(IFERROR(TRIM(INDEX($A356:$Y356,MATCH(Lists!$L$5,$A$1:$Y$1,0))&amp;""),"")&lt;&gt;"",IFERROR(TRIM(INDEX($A356:$Y356,MATCH(Lists!$L$5,$A$1:$Y$1,0))&amp;""),""),IF(IFERROR(TRIM(INDEX($A356:$Y356,MATCH(Lists!$L$6,$A$1:$Y$1,0))&amp;""),"")&lt;&gt;"",IFERROR(TRIM(INDEX($A356:$Y356,MATCH(Lists!$L$6,$A$1:$Y$1,0))&amp;""),""),"(no source)")))</f>
        <v/>
      </c>
      <c r="AK356" s="23">
        <f>IFERROR(IF(ISNUMBER(INDEX($A356:$Y356,MATCH(Lists!$L$7,$A$1:$Y$1,0))),INT(INDEX($A356:$Y356,MATCH(Lists!$L$7,$A$1:$Y$1,0))),DATE(VALUE(LEFT(IFERROR(TRIM(INDEX($A356:$Y356,MATCH(Lists!$L$7,$A$1:$Y$1,0))&amp;""),""),4)),VALUE(MID(IFERROR(TRIM(INDEX($A356:$Y356,MATCH(Lists!$L$7,$A$1:$Y$1,0))&amp;""),""),6,2)),VALUE(MID(IFERROR(TRIM(INDEX($A356:$Y356,MATCH(Lists!$L$7,$A$1:$Y$1,0))&amp;""),""),9,2)))),"")</f>
        <v/>
      </c>
      <c r="AL356" s="23">
        <f>IF(OR(AK356="",Lists!$O$2=""),"",AK356+Lists!$O$2)</f>
        <v/>
      </c>
      <c r="AM356" s="22">
        <f>IF(IFERROR(TRIM(INDEX($A356:$Y356,MATCH(Lists!$L$2,$A$1:$Y$1,0))&amp;""),"")="","",IF(AA356="","New",AA356))</f>
        <v/>
      </c>
    </row>
    <row r="357">
      <c r="Z357" s="19" t="n"/>
      <c r="AA357" s="24" t="n"/>
      <c r="AB357" s="24" t="n"/>
      <c r="AC357" s="24" t="n"/>
      <c r="AD357" s="24" t="n"/>
      <c r="AE357" s="25" t="n"/>
      <c r="AF357" s="19" t="n"/>
      <c r="AG357" s="22">
        <f>IF(IFERROR(TRIM(INDEX($A357:$Y357,MATCH(Lists!$L$2,$A$1:$Y$1,0))&amp;""),"")="","",IF(COUNTA(AB357:AD357)=0,"",COUNTIF(AB357:AD357,"Yes")))</f>
        <v/>
      </c>
      <c r="AH357" s="22">
        <f>IFERROR(TRIM(INDEX($A357:$Y357,MATCH(Lists!$L$3,$A$1:$Y$1,0))&amp;""),"")</f>
        <v/>
      </c>
      <c r="AI357" s="22">
        <f>IFERROR(TRIM(INDEX($A357:$Y357,MATCH(Lists!$L$4,$A$1:$Y$1,0))&amp;""),"")</f>
        <v/>
      </c>
      <c r="AJ357" s="22">
        <f>IF(IFERROR(TRIM(INDEX($A357:$Y357,MATCH(Lists!$L$2,$A$1:$Y$1,0))&amp;""),"")="","",IF(IFERROR(TRIM(INDEX($A357:$Y357,MATCH(Lists!$L$5,$A$1:$Y$1,0))&amp;""),"")&lt;&gt;"",IFERROR(TRIM(INDEX($A357:$Y357,MATCH(Lists!$L$5,$A$1:$Y$1,0))&amp;""),""),IF(IFERROR(TRIM(INDEX($A357:$Y357,MATCH(Lists!$L$6,$A$1:$Y$1,0))&amp;""),"")&lt;&gt;"",IFERROR(TRIM(INDEX($A357:$Y357,MATCH(Lists!$L$6,$A$1:$Y$1,0))&amp;""),""),"(no source)")))</f>
        <v/>
      </c>
      <c r="AK357" s="23">
        <f>IFERROR(IF(ISNUMBER(INDEX($A357:$Y357,MATCH(Lists!$L$7,$A$1:$Y$1,0))),INT(INDEX($A357:$Y357,MATCH(Lists!$L$7,$A$1:$Y$1,0))),DATE(VALUE(LEFT(IFERROR(TRIM(INDEX($A357:$Y357,MATCH(Lists!$L$7,$A$1:$Y$1,0))&amp;""),""),4)),VALUE(MID(IFERROR(TRIM(INDEX($A357:$Y357,MATCH(Lists!$L$7,$A$1:$Y$1,0))&amp;""),""),6,2)),VALUE(MID(IFERROR(TRIM(INDEX($A357:$Y357,MATCH(Lists!$L$7,$A$1:$Y$1,0))&amp;""),""),9,2)))),"")</f>
        <v/>
      </c>
      <c r="AL357" s="23">
        <f>IF(OR(AK357="",Lists!$O$2=""),"",AK357+Lists!$O$2)</f>
        <v/>
      </c>
      <c r="AM357" s="22">
        <f>IF(IFERROR(TRIM(INDEX($A357:$Y357,MATCH(Lists!$L$2,$A$1:$Y$1,0))&amp;""),"")="","",IF(AA357="","New",AA357))</f>
        <v/>
      </c>
    </row>
    <row r="358">
      <c r="Z358" s="19" t="n"/>
      <c r="AA358" s="24" t="n"/>
      <c r="AB358" s="24" t="n"/>
      <c r="AC358" s="24" t="n"/>
      <c r="AD358" s="24" t="n"/>
      <c r="AE358" s="25" t="n"/>
      <c r="AF358" s="19" t="n"/>
      <c r="AG358" s="22">
        <f>IF(IFERROR(TRIM(INDEX($A358:$Y358,MATCH(Lists!$L$2,$A$1:$Y$1,0))&amp;""),"")="","",IF(COUNTA(AB358:AD358)=0,"",COUNTIF(AB358:AD358,"Yes")))</f>
        <v/>
      </c>
      <c r="AH358" s="22">
        <f>IFERROR(TRIM(INDEX($A358:$Y358,MATCH(Lists!$L$3,$A$1:$Y$1,0))&amp;""),"")</f>
        <v/>
      </c>
      <c r="AI358" s="22">
        <f>IFERROR(TRIM(INDEX($A358:$Y358,MATCH(Lists!$L$4,$A$1:$Y$1,0))&amp;""),"")</f>
        <v/>
      </c>
      <c r="AJ358" s="22">
        <f>IF(IFERROR(TRIM(INDEX($A358:$Y358,MATCH(Lists!$L$2,$A$1:$Y$1,0))&amp;""),"")="","",IF(IFERROR(TRIM(INDEX($A358:$Y358,MATCH(Lists!$L$5,$A$1:$Y$1,0))&amp;""),"")&lt;&gt;"",IFERROR(TRIM(INDEX($A358:$Y358,MATCH(Lists!$L$5,$A$1:$Y$1,0))&amp;""),""),IF(IFERROR(TRIM(INDEX($A358:$Y358,MATCH(Lists!$L$6,$A$1:$Y$1,0))&amp;""),"")&lt;&gt;"",IFERROR(TRIM(INDEX($A358:$Y358,MATCH(Lists!$L$6,$A$1:$Y$1,0))&amp;""),""),"(no source)")))</f>
        <v/>
      </c>
      <c r="AK358" s="23">
        <f>IFERROR(IF(ISNUMBER(INDEX($A358:$Y358,MATCH(Lists!$L$7,$A$1:$Y$1,0))),INT(INDEX($A358:$Y358,MATCH(Lists!$L$7,$A$1:$Y$1,0))),DATE(VALUE(LEFT(IFERROR(TRIM(INDEX($A358:$Y358,MATCH(Lists!$L$7,$A$1:$Y$1,0))&amp;""),""),4)),VALUE(MID(IFERROR(TRIM(INDEX($A358:$Y358,MATCH(Lists!$L$7,$A$1:$Y$1,0))&amp;""),""),6,2)),VALUE(MID(IFERROR(TRIM(INDEX($A358:$Y358,MATCH(Lists!$L$7,$A$1:$Y$1,0))&amp;""),""),9,2)))),"")</f>
        <v/>
      </c>
      <c r="AL358" s="23">
        <f>IF(OR(AK358="",Lists!$O$2=""),"",AK358+Lists!$O$2)</f>
        <v/>
      </c>
      <c r="AM358" s="22">
        <f>IF(IFERROR(TRIM(INDEX($A358:$Y358,MATCH(Lists!$L$2,$A$1:$Y$1,0))&amp;""),"")="","",IF(AA358="","New",AA358))</f>
        <v/>
      </c>
    </row>
    <row r="359">
      <c r="Z359" s="19" t="n"/>
      <c r="AA359" s="24" t="n"/>
      <c r="AB359" s="24" t="n"/>
      <c r="AC359" s="24" t="n"/>
      <c r="AD359" s="24" t="n"/>
      <c r="AE359" s="25" t="n"/>
      <c r="AF359" s="19" t="n"/>
      <c r="AG359" s="22">
        <f>IF(IFERROR(TRIM(INDEX($A359:$Y359,MATCH(Lists!$L$2,$A$1:$Y$1,0))&amp;""),"")="","",IF(COUNTA(AB359:AD359)=0,"",COUNTIF(AB359:AD359,"Yes")))</f>
        <v/>
      </c>
      <c r="AH359" s="22">
        <f>IFERROR(TRIM(INDEX($A359:$Y359,MATCH(Lists!$L$3,$A$1:$Y$1,0))&amp;""),"")</f>
        <v/>
      </c>
      <c r="AI359" s="22">
        <f>IFERROR(TRIM(INDEX($A359:$Y359,MATCH(Lists!$L$4,$A$1:$Y$1,0))&amp;""),"")</f>
        <v/>
      </c>
      <c r="AJ359" s="22">
        <f>IF(IFERROR(TRIM(INDEX($A359:$Y359,MATCH(Lists!$L$2,$A$1:$Y$1,0))&amp;""),"")="","",IF(IFERROR(TRIM(INDEX($A359:$Y359,MATCH(Lists!$L$5,$A$1:$Y$1,0))&amp;""),"")&lt;&gt;"",IFERROR(TRIM(INDEX($A359:$Y359,MATCH(Lists!$L$5,$A$1:$Y$1,0))&amp;""),""),IF(IFERROR(TRIM(INDEX($A359:$Y359,MATCH(Lists!$L$6,$A$1:$Y$1,0))&amp;""),"")&lt;&gt;"",IFERROR(TRIM(INDEX($A359:$Y359,MATCH(Lists!$L$6,$A$1:$Y$1,0))&amp;""),""),"(no source)")))</f>
        <v/>
      </c>
      <c r="AK359" s="23">
        <f>IFERROR(IF(ISNUMBER(INDEX($A359:$Y359,MATCH(Lists!$L$7,$A$1:$Y$1,0))),INT(INDEX($A359:$Y359,MATCH(Lists!$L$7,$A$1:$Y$1,0))),DATE(VALUE(LEFT(IFERROR(TRIM(INDEX($A359:$Y359,MATCH(Lists!$L$7,$A$1:$Y$1,0))&amp;""),""),4)),VALUE(MID(IFERROR(TRIM(INDEX($A359:$Y359,MATCH(Lists!$L$7,$A$1:$Y$1,0))&amp;""),""),6,2)),VALUE(MID(IFERROR(TRIM(INDEX($A359:$Y359,MATCH(Lists!$L$7,$A$1:$Y$1,0))&amp;""),""),9,2)))),"")</f>
        <v/>
      </c>
      <c r="AL359" s="23">
        <f>IF(OR(AK359="",Lists!$O$2=""),"",AK359+Lists!$O$2)</f>
        <v/>
      </c>
      <c r="AM359" s="22">
        <f>IF(IFERROR(TRIM(INDEX($A359:$Y359,MATCH(Lists!$L$2,$A$1:$Y$1,0))&amp;""),"")="","",IF(AA359="","New",AA359))</f>
        <v/>
      </c>
    </row>
    <row r="360">
      <c r="Z360" s="19" t="n"/>
      <c r="AA360" s="24" t="n"/>
      <c r="AB360" s="24" t="n"/>
      <c r="AC360" s="24" t="n"/>
      <c r="AD360" s="24" t="n"/>
      <c r="AE360" s="25" t="n"/>
      <c r="AF360" s="19" t="n"/>
      <c r="AG360" s="22">
        <f>IF(IFERROR(TRIM(INDEX($A360:$Y360,MATCH(Lists!$L$2,$A$1:$Y$1,0))&amp;""),"")="","",IF(COUNTA(AB360:AD360)=0,"",COUNTIF(AB360:AD360,"Yes")))</f>
        <v/>
      </c>
      <c r="AH360" s="22">
        <f>IFERROR(TRIM(INDEX($A360:$Y360,MATCH(Lists!$L$3,$A$1:$Y$1,0))&amp;""),"")</f>
        <v/>
      </c>
      <c r="AI360" s="22">
        <f>IFERROR(TRIM(INDEX($A360:$Y360,MATCH(Lists!$L$4,$A$1:$Y$1,0))&amp;""),"")</f>
        <v/>
      </c>
      <c r="AJ360" s="22">
        <f>IF(IFERROR(TRIM(INDEX($A360:$Y360,MATCH(Lists!$L$2,$A$1:$Y$1,0))&amp;""),"")="","",IF(IFERROR(TRIM(INDEX($A360:$Y360,MATCH(Lists!$L$5,$A$1:$Y$1,0))&amp;""),"")&lt;&gt;"",IFERROR(TRIM(INDEX($A360:$Y360,MATCH(Lists!$L$5,$A$1:$Y$1,0))&amp;""),""),IF(IFERROR(TRIM(INDEX($A360:$Y360,MATCH(Lists!$L$6,$A$1:$Y$1,0))&amp;""),"")&lt;&gt;"",IFERROR(TRIM(INDEX($A360:$Y360,MATCH(Lists!$L$6,$A$1:$Y$1,0))&amp;""),""),"(no source)")))</f>
        <v/>
      </c>
      <c r="AK360" s="23">
        <f>IFERROR(IF(ISNUMBER(INDEX($A360:$Y360,MATCH(Lists!$L$7,$A$1:$Y$1,0))),INT(INDEX($A360:$Y360,MATCH(Lists!$L$7,$A$1:$Y$1,0))),DATE(VALUE(LEFT(IFERROR(TRIM(INDEX($A360:$Y360,MATCH(Lists!$L$7,$A$1:$Y$1,0))&amp;""),""),4)),VALUE(MID(IFERROR(TRIM(INDEX($A360:$Y360,MATCH(Lists!$L$7,$A$1:$Y$1,0))&amp;""),""),6,2)),VALUE(MID(IFERROR(TRIM(INDEX($A360:$Y360,MATCH(Lists!$L$7,$A$1:$Y$1,0))&amp;""),""),9,2)))),"")</f>
        <v/>
      </c>
      <c r="AL360" s="23">
        <f>IF(OR(AK360="",Lists!$O$2=""),"",AK360+Lists!$O$2)</f>
        <v/>
      </c>
      <c r="AM360" s="22">
        <f>IF(IFERROR(TRIM(INDEX($A360:$Y360,MATCH(Lists!$L$2,$A$1:$Y$1,0))&amp;""),"")="","",IF(AA360="","New",AA360))</f>
        <v/>
      </c>
    </row>
    <row r="361">
      <c r="Z361" s="19" t="n"/>
      <c r="AA361" s="24" t="n"/>
      <c r="AB361" s="24" t="n"/>
      <c r="AC361" s="24" t="n"/>
      <c r="AD361" s="24" t="n"/>
      <c r="AE361" s="25" t="n"/>
      <c r="AF361" s="19" t="n"/>
      <c r="AG361" s="22">
        <f>IF(IFERROR(TRIM(INDEX($A361:$Y361,MATCH(Lists!$L$2,$A$1:$Y$1,0))&amp;""),"")="","",IF(COUNTA(AB361:AD361)=0,"",COUNTIF(AB361:AD361,"Yes")))</f>
        <v/>
      </c>
      <c r="AH361" s="22">
        <f>IFERROR(TRIM(INDEX($A361:$Y361,MATCH(Lists!$L$3,$A$1:$Y$1,0))&amp;""),"")</f>
        <v/>
      </c>
      <c r="AI361" s="22">
        <f>IFERROR(TRIM(INDEX($A361:$Y361,MATCH(Lists!$L$4,$A$1:$Y$1,0))&amp;""),"")</f>
        <v/>
      </c>
      <c r="AJ361" s="22">
        <f>IF(IFERROR(TRIM(INDEX($A361:$Y361,MATCH(Lists!$L$2,$A$1:$Y$1,0))&amp;""),"")="","",IF(IFERROR(TRIM(INDEX($A361:$Y361,MATCH(Lists!$L$5,$A$1:$Y$1,0))&amp;""),"")&lt;&gt;"",IFERROR(TRIM(INDEX($A361:$Y361,MATCH(Lists!$L$5,$A$1:$Y$1,0))&amp;""),""),IF(IFERROR(TRIM(INDEX($A361:$Y361,MATCH(Lists!$L$6,$A$1:$Y$1,0))&amp;""),"")&lt;&gt;"",IFERROR(TRIM(INDEX($A361:$Y361,MATCH(Lists!$L$6,$A$1:$Y$1,0))&amp;""),""),"(no source)")))</f>
        <v/>
      </c>
      <c r="AK361" s="23">
        <f>IFERROR(IF(ISNUMBER(INDEX($A361:$Y361,MATCH(Lists!$L$7,$A$1:$Y$1,0))),INT(INDEX($A361:$Y361,MATCH(Lists!$L$7,$A$1:$Y$1,0))),DATE(VALUE(LEFT(IFERROR(TRIM(INDEX($A361:$Y361,MATCH(Lists!$L$7,$A$1:$Y$1,0))&amp;""),""),4)),VALUE(MID(IFERROR(TRIM(INDEX($A361:$Y361,MATCH(Lists!$L$7,$A$1:$Y$1,0))&amp;""),""),6,2)),VALUE(MID(IFERROR(TRIM(INDEX($A361:$Y361,MATCH(Lists!$L$7,$A$1:$Y$1,0))&amp;""),""),9,2)))),"")</f>
        <v/>
      </c>
      <c r="AL361" s="23">
        <f>IF(OR(AK361="",Lists!$O$2=""),"",AK361+Lists!$O$2)</f>
        <v/>
      </c>
      <c r="AM361" s="22">
        <f>IF(IFERROR(TRIM(INDEX($A361:$Y361,MATCH(Lists!$L$2,$A$1:$Y$1,0))&amp;""),"")="","",IF(AA361="","New",AA361))</f>
        <v/>
      </c>
    </row>
    <row r="362">
      <c r="Z362" s="19" t="n"/>
      <c r="AA362" s="24" t="n"/>
      <c r="AB362" s="24" t="n"/>
      <c r="AC362" s="24" t="n"/>
      <c r="AD362" s="24" t="n"/>
      <c r="AE362" s="25" t="n"/>
      <c r="AF362" s="19" t="n"/>
      <c r="AG362" s="22">
        <f>IF(IFERROR(TRIM(INDEX($A362:$Y362,MATCH(Lists!$L$2,$A$1:$Y$1,0))&amp;""),"")="","",IF(COUNTA(AB362:AD362)=0,"",COUNTIF(AB362:AD362,"Yes")))</f>
        <v/>
      </c>
      <c r="AH362" s="22">
        <f>IFERROR(TRIM(INDEX($A362:$Y362,MATCH(Lists!$L$3,$A$1:$Y$1,0))&amp;""),"")</f>
        <v/>
      </c>
      <c r="AI362" s="22">
        <f>IFERROR(TRIM(INDEX($A362:$Y362,MATCH(Lists!$L$4,$A$1:$Y$1,0))&amp;""),"")</f>
        <v/>
      </c>
      <c r="AJ362" s="22">
        <f>IF(IFERROR(TRIM(INDEX($A362:$Y362,MATCH(Lists!$L$2,$A$1:$Y$1,0))&amp;""),"")="","",IF(IFERROR(TRIM(INDEX($A362:$Y362,MATCH(Lists!$L$5,$A$1:$Y$1,0))&amp;""),"")&lt;&gt;"",IFERROR(TRIM(INDEX($A362:$Y362,MATCH(Lists!$L$5,$A$1:$Y$1,0))&amp;""),""),IF(IFERROR(TRIM(INDEX($A362:$Y362,MATCH(Lists!$L$6,$A$1:$Y$1,0))&amp;""),"")&lt;&gt;"",IFERROR(TRIM(INDEX($A362:$Y362,MATCH(Lists!$L$6,$A$1:$Y$1,0))&amp;""),""),"(no source)")))</f>
        <v/>
      </c>
      <c r="AK362" s="23">
        <f>IFERROR(IF(ISNUMBER(INDEX($A362:$Y362,MATCH(Lists!$L$7,$A$1:$Y$1,0))),INT(INDEX($A362:$Y362,MATCH(Lists!$L$7,$A$1:$Y$1,0))),DATE(VALUE(LEFT(IFERROR(TRIM(INDEX($A362:$Y362,MATCH(Lists!$L$7,$A$1:$Y$1,0))&amp;""),""),4)),VALUE(MID(IFERROR(TRIM(INDEX($A362:$Y362,MATCH(Lists!$L$7,$A$1:$Y$1,0))&amp;""),""),6,2)),VALUE(MID(IFERROR(TRIM(INDEX($A362:$Y362,MATCH(Lists!$L$7,$A$1:$Y$1,0))&amp;""),""),9,2)))),"")</f>
        <v/>
      </c>
      <c r="AL362" s="23">
        <f>IF(OR(AK362="",Lists!$O$2=""),"",AK362+Lists!$O$2)</f>
        <v/>
      </c>
      <c r="AM362" s="22">
        <f>IF(IFERROR(TRIM(INDEX($A362:$Y362,MATCH(Lists!$L$2,$A$1:$Y$1,0))&amp;""),"")="","",IF(AA362="","New",AA362))</f>
        <v/>
      </c>
    </row>
    <row r="363">
      <c r="Z363" s="19" t="n"/>
      <c r="AA363" s="24" t="n"/>
      <c r="AB363" s="24" t="n"/>
      <c r="AC363" s="24" t="n"/>
      <c r="AD363" s="24" t="n"/>
      <c r="AE363" s="25" t="n"/>
      <c r="AF363" s="19" t="n"/>
      <c r="AG363" s="22">
        <f>IF(IFERROR(TRIM(INDEX($A363:$Y363,MATCH(Lists!$L$2,$A$1:$Y$1,0))&amp;""),"")="","",IF(COUNTA(AB363:AD363)=0,"",COUNTIF(AB363:AD363,"Yes")))</f>
        <v/>
      </c>
      <c r="AH363" s="22">
        <f>IFERROR(TRIM(INDEX($A363:$Y363,MATCH(Lists!$L$3,$A$1:$Y$1,0))&amp;""),"")</f>
        <v/>
      </c>
      <c r="AI363" s="22">
        <f>IFERROR(TRIM(INDEX($A363:$Y363,MATCH(Lists!$L$4,$A$1:$Y$1,0))&amp;""),"")</f>
        <v/>
      </c>
      <c r="AJ363" s="22">
        <f>IF(IFERROR(TRIM(INDEX($A363:$Y363,MATCH(Lists!$L$2,$A$1:$Y$1,0))&amp;""),"")="","",IF(IFERROR(TRIM(INDEX($A363:$Y363,MATCH(Lists!$L$5,$A$1:$Y$1,0))&amp;""),"")&lt;&gt;"",IFERROR(TRIM(INDEX($A363:$Y363,MATCH(Lists!$L$5,$A$1:$Y$1,0))&amp;""),""),IF(IFERROR(TRIM(INDEX($A363:$Y363,MATCH(Lists!$L$6,$A$1:$Y$1,0))&amp;""),"")&lt;&gt;"",IFERROR(TRIM(INDEX($A363:$Y363,MATCH(Lists!$L$6,$A$1:$Y$1,0))&amp;""),""),"(no source)")))</f>
        <v/>
      </c>
      <c r="AK363" s="23">
        <f>IFERROR(IF(ISNUMBER(INDEX($A363:$Y363,MATCH(Lists!$L$7,$A$1:$Y$1,0))),INT(INDEX($A363:$Y363,MATCH(Lists!$L$7,$A$1:$Y$1,0))),DATE(VALUE(LEFT(IFERROR(TRIM(INDEX($A363:$Y363,MATCH(Lists!$L$7,$A$1:$Y$1,0))&amp;""),""),4)),VALUE(MID(IFERROR(TRIM(INDEX($A363:$Y363,MATCH(Lists!$L$7,$A$1:$Y$1,0))&amp;""),""),6,2)),VALUE(MID(IFERROR(TRIM(INDEX($A363:$Y363,MATCH(Lists!$L$7,$A$1:$Y$1,0))&amp;""),""),9,2)))),"")</f>
        <v/>
      </c>
      <c r="AL363" s="23">
        <f>IF(OR(AK363="",Lists!$O$2=""),"",AK363+Lists!$O$2)</f>
        <v/>
      </c>
      <c r="AM363" s="22">
        <f>IF(IFERROR(TRIM(INDEX($A363:$Y363,MATCH(Lists!$L$2,$A$1:$Y$1,0))&amp;""),"")="","",IF(AA363="","New",AA363))</f>
        <v/>
      </c>
    </row>
    <row r="364">
      <c r="Z364" s="19" t="n"/>
      <c r="AA364" s="24" t="n"/>
      <c r="AB364" s="24" t="n"/>
      <c r="AC364" s="24" t="n"/>
      <c r="AD364" s="24" t="n"/>
      <c r="AE364" s="25" t="n"/>
      <c r="AF364" s="19" t="n"/>
      <c r="AG364" s="22">
        <f>IF(IFERROR(TRIM(INDEX($A364:$Y364,MATCH(Lists!$L$2,$A$1:$Y$1,0))&amp;""),"")="","",IF(COUNTA(AB364:AD364)=0,"",COUNTIF(AB364:AD364,"Yes")))</f>
        <v/>
      </c>
      <c r="AH364" s="22">
        <f>IFERROR(TRIM(INDEX($A364:$Y364,MATCH(Lists!$L$3,$A$1:$Y$1,0))&amp;""),"")</f>
        <v/>
      </c>
      <c r="AI364" s="22">
        <f>IFERROR(TRIM(INDEX($A364:$Y364,MATCH(Lists!$L$4,$A$1:$Y$1,0))&amp;""),"")</f>
        <v/>
      </c>
      <c r="AJ364" s="22">
        <f>IF(IFERROR(TRIM(INDEX($A364:$Y364,MATCH(Lists!$L$2,$A$1:$Y$1,0))&amp;""),"")="","",IF(IFERROR(TRIM(INDEX($A364:$Y364,MATCH(Lists!$L$5,$A$1:$Y$1,0))&amp;""),"")&lt;&gt;"",IFERROR(TRIM(INDEX($A364:$Y364,MATCH(Lists!$L$5,$A$1:$Y$1,0))&amp;""),""),IF(IFERROR(TRIM(INDEX($A364:$Y364,MATCH(Lists!$L$6,$A$1:$Y$1,0))&amp;""),"")&lt;&gt;"",IFERROR(TRIM(INDEX($A364:$Y364,MATCH(Lists!$L$6,$A$1:$Y$1,0))&amp;""),""),"(no source)")))</f>
        <v/>
      </c>
      <c r="AK364" s="23">
        <f>IFERROR(IF(ISNUMBER(INDEX($A364:$Y364,MATCH(Lists!$L$7,$A$1:$Y$1,0))),INT(INDEX($A364:$Y364,MATCH(Lists!$L$7,$A$1:$Y$1,0))),DATE(VALUE(LEFT(IFERROR(TRIM(INDEX($A364:$Y364,MATCH(Lists!$L$7,$A$1:$Y$1,0))&amp;""),""),4)),VALUE(MID(IFERROR(TRIM(INDEX($A364:$Y364,MATCH(Lists!$L$7,$A$1:$Y$1,0))&amp;""),""),6,2)),VALUE(MID(IFERROR(TRIM(INDEX($A364:$Y364,MATCH(Lists!$L$7,$A$1:$Y$1,0))&amp;""),""),9,2)))),"")</f>
        <v/>
      </c>
      <c r="AL364" s="23">
        <f>IF(OR(AK364="",Lists!$O$2=""),"",AK364+Lists!$O$2)</f>
        <v/>
      </c>
      <c r="AM364" s="22">
        <f>IF(IFERROR(TRIM(INDEX($A364:$Y364,MATCH(Lists!$L$2,$A$1:$Y$1,0))&amp;""),"")="","",IF(AA364="","New",AA364))</f>
        <v/>
      </c>
    </row>
    <row r="365">
      <c r="Z365" s="19" t="n"/>
      <c r="AA365" s="24" t="n"/>
      <c r="AB365" s="24" t="n"/>
      <c r="AC365" s="24" t="n"/>
      <c r="AD365" s="24" t="n"/>
      <c r="AE365" s="25" t="n"/>
      <c r="AF365" s="19" t="n"/>
      <c r="AG365" s="22">
        <f>IF(IFERROR(TRIM(INDEX($A365:$Y365,MATCH(Lists!$L$2,$A$1:$Y$1,0))&amp;""),"")="","",IF(COUNTA(AB365:AD365)=0,"",COUNTIF(AB365:AD365,"Yes")))</f>
        <v/>
      </c>
      <c r="AH365" s="22">
        <f>IFERROR(TRIM(INDEX($A365:$Y365,MATCH(Lists!$L$3,$A$1:$Y$1,0))&amp;""),"")</f>
        <v/>
      </c>
      <c r="AI365" s="22">
        <f>IFERROR(TRIM(INDEX($A365:$Y365,MATCH(Lists!$L$4,$A$1:$Y$1,0))&amp;""),"")</f>
        <v/>
      </c>
      <c r="AJ365" s="22">
        <f>IF(IFERROR(TRIM(INDEX($A365:$Y365,MATCH(Lists!$L$2,$A$1:$Y$1,0))&amp;""),"")="","",IF(IFERROR(TRIM(INDEX($A365:$Y365,MATCH(Lists!$L$5,$A$1:$Y$1,0))&amp;""),"")&lt;&gt;"",IFERROR(TRIM(INDEX($A365:$Y365,MATCH(Lists!$L$5,$A$1:$Y$1,0))&amp;""),""),IF(IFERROR(TRIM(INDEX($A365:$Y365,MATCH(Lists!$L$6,$A$1:$Y$1,0))&amp;""),"")&lt;&gt;"",IFERROR(TRIM(INDEX($A365:$Y365,MATCH(Lists!$L$6,$A$1:$Y$1,0))&amp;""),""),"(no source)")))</f>
        <v/>
      </c>
      <c r="AK365" s="23">
        <f>IFERROR(IF(ISNUMBER(INDEX($A365:$Y365,MATCH(Lists!$L$7,$A$1:$Y$1,0))),INT(INDEX($A365:$Y365,MATCH(Lists!$L$7,$A$1:$Y$1,0))),DATE(VALUE(LEFT(IFERROR(TRIM(INDEX($A365:$Y365,MATCH(Lists!$L$7,$A$1:$Y$1,0))&amp;""),""),4)),VALUE(MID(IFERROR(TRIM(INDEX($A365:$Y365,MATCH(Lists!$L$7,$A$1:$Y$1,0))&amp;""),""),6,2)),VALUE(MID(IFERROR(TRIM(INDEX($A365:$Y365,MATCH(Lists!$L$7,$A$1:$Y$1,0))&amp;""),""),9,2)))),"")</f>
        <v/>
      </c>
      <c r="AL365" s="23">
        <f>IF(OR(AK365="",Lists!$O$2=""),"",AK365+Lists!$O$2)</f>
        <v/>
      </c>
      <c r="AM365" s="22">
        <f>IF(IFERROR(TRIM(INDEX($A365:$Y365,MATCH(Lists!$L$2,$A$1:$Y$1,0))&amp;""),"")="","",IF(AA365="","New",AA365))</f>
        <v/>
      </c>
    </row>
    <row r="366">
      <c r="Z366" s="19" t="n"/>
      <c r="AA366" s="24" t="n"/>
      <c r="AB366" s="24" t="n"/>
      <c r="AC366" s="24" t="n"/>
      <c r="AD366" s="24" t="n"/>
      <c r="AE366" s="25" t="n"/>
      <c r="AF366" s="19" t="n"/>
      <c r="AG366" s="22">
        <f>IF(IFERROR(TRIM(INDEX($A366:$Y366,MATCH(Lists!$L$2,$A$1:$Y$1,0))&amp;""),"")="","",IF(COUNTA(AB366:AD366)=0,"",COUNTIF(AB366:AD366,"Yes")))</f>
        <v/>
      </c>
      <c r="AH366" s="22">
        <f>IFERROR(TRIM(INDEX($A366:$Y366,MATCH(Lists!$L$3,$A$1:$Y$1,0))&amp;""),"")</f>
        <v/>
      </c>
      <c r="AI366" s="22">
        <f>IFERROR(TRIM(INDEX($A366:$Y366,MATCH(Lists!$L$4,$A$1:$Y$1,0))&amp;""),"")</f>
        <v/>
      </c>
      <c r="AJ366" s="22">
        <f>IF(IFERROR(TRIM(INDEX($A366:$Y366,MATCH(Lists!$L$2,$A$1:$Y$1,0))&amp;""),"")="","",IF(IFERROR(TRIM(INDEX($A366:$Y366,MATCH(Lists!$L$5,$A$1:$Y$1,0))&amp;""),"")&lt;&gt;"",IFERROR(TRIM(INDEX($A366:$Y366,MATCH(Lists!$L$5,$A$1:$Y$1,0))&amp;""),""),IF(IFERROR(TRIM(INDEX($A366:$Y366,MATCH(Lists!$L$6,$A$1:$Y$1,0))&amp;""),"")&lt;&gt;"",IFERROR(TRIM(INDEX($A366:$Y366,MATCH(Lists!$L$6,$A$1:$Y$1,0))&amp;""),""),"(no source)")))</f>
        <v/>
      </c>
      <c r="AK366" s="23">
        <f>IFERROR(IF(ISNUMBER(INDEX($A366:$Y366,MATCH(Lists!$L$7,$A$1:$Y$1,0))),INT(INDEX($A366:$Y366,MATCH(Lists!$L$7,$A$1:$Y$1,0))),DATE(VALUE(LEFT(IFERROR(TRIM(INDEX($A366:$Y366,MATCH(Lists!$L$7,$A$1:$Y$1,0))&amp;""),""),4)),VALUE(MID(IFERROR(TRIM(INDEX($A366:$Y366,MATCH(Lists!$L$7,$A$1:$Y$1,0))&amp;""),""),6,2)),VALUE(MID(IFERROR(TRIM(INDEX($A366:$Y366,MATCH(Lists!$L$7,$A$1:$Y$1,0))&amp;""),""),9,2)))),"")</f>
        <v/>
      </c>
      <c r="AL366" s="23">
        <f>IF(OR(AK366="",Lists!$O$2=""),"",AK366+Lists!$O$2)</f>
        <v/>
      </c>
      <c r="AM366" s="22">
        <f>IF(IFERROR(TRIM(INDEX($A366:$Y366,MATCH(Lists!$L$2,$A$1:$Y$1,0))&amp;""),"")="","",IF(AA366="","New",AA366))</f>
        <v/>
      </c>
    </row>
    <row r="367">
      <c r="Z367" s="19" t="n"/>
      <c r="AA367" s="24" t="n"/>
      <c r="AB367" s="24" t="n"/>
      <c r="AC367" s="24" t="n"/>
      <c r="AD367" s="24" t="n"/>
      <c r="AE367" s="25" t="n"/>
      <c r="AF367" s="19" t="n"/>
      <c r="AG367" s="22">
        <f>IF(IFERROR(TRIM(INDEX($A367:$Y367,MATCH(Lists!$L$2,$A$1:$Y$1,0))&amp;""),"")="","",IF(COUNTA(AB367:AD367)=0,"",COUNTIF(AB367:AD367,"Yes")))</f>
        <v/>
      </c>
      <c r="AH367" s="22">
        <f>IFERROR(TRIM(INDEX($A367:$Y367,MATCH(Lists!$L$3,$A$1:$Y$1,0))&amp;""),"")</f>
        <v/>
      </c>
      <c r="AI367" s="22">
        <f>IFERROR(TRIM(INDEX($A367:$Y367,MATCH(Lists!$L$4,$A$1:$Y$1,0))&amp;""),"")</f>
        <v/>
      </c>
      <c r="AJ367" s="22">
        <f>IF(IFERROR(TRIM(INDEX($A367:$Y367,MATCH(Lists!$L$2,$A$1:$Y$1,0))&amp;""),"")="","",IF(IFERROR(TRIM(INDEX($A367:$Y367,MATCH(Lists!$L$5,$A$1:$Y$1,0))&amp;""),"")&lt;&gt;"",IFERROR(TRIM(INDEX($A367:$Y367,MATCH(Lists!$L$5,$A$1:$Y$1,0))&amp;""),""),IF(IFERROR(TRIM(INDEX($A367:$Y367,MATCH(Lists!$L$6,$A$1:$Y$1,0))&amp;""),"")&lt;&gt;"",IFERROR(TRIM(INDEX($A367:$Y367,MATCH(Lists!$L$6,$A$1:$Y$1,0))&amp;""),""),"(no source)")))</f>
        <v/>
      </c>
      <c r="AK367" s="23">
        <f>IFERROR(IF(ISNUMBER(INDEX($A367:$Y367,MATCH(Lists!$L$7,$A$1:$Y$1,0))),INT(INDEX($A367:$Y367,MATCH(Lists!$L$7,$A$1:$Y$1,0))),DATE(VALUE(LEFT(IFERROR(TRIM(INDEX($A367:$Y367,MATCH(Lists!$L$7,$A$1:$Y$1,0))&amp;""),""),4)),VALUE(MID(IFERROR(TRIM(INDEX($A367:$Y367,MATCH(Lists!$L$7,$A$1:$Y$1,0))&amp;""),""),6,2)),VALUE(MID(IFERROR(TRIM(INDEX($A367:$Y367,MATCH(Lists!$L$7,$A$1:$Y$1,0))&amp;""),""),9,2)))),"")</f>
        <v/>
      </c>
      <c r="AL367" s="23">
        <f>IF(OR(AK367="",Lists!$O$2=""),"",AK367+Lists!$O$2)</f>
        <v/>
      </c>
      <c r="AM367" s="22">
        <f>IF(IFERROR(TRIM(INDEX($A367:$Y367,MATCH(Lists!$L$2,$A$1:$Y$1,0))&amp;""),"")="","",IF(AA367="","New",AA367))</f>
        <v/>
      </c>
    </row>
    <row r="368">
      <c r="Z368" s="19" t="n"/>
      <c r="AA368" s="24" t="n"/>
      <c r="AB368" s="24" t="n"/>
      <c r="AC368" s="24" t="n"/>
      <c r="AD368" s="24" t="n"/>
      <c r="AE368" s="25" t="n"/>
      <c r="AF368" s="19" t="n"/>
      <c r="AG368" s="22">
        <f>IF(IFERROR(TRIM(INDEX($A368:$Y368,MATCH(Lists!$L$2,$A$1:$Y$1,0))&amp;""),"")="","",IF(COUNTA(AB368:AD368)=0,"",COUNTIF(AB368:AD368,"Yes")))</f>
        <v/>
      </c>
      <c r="AH368" s="22">
        <f>IFERROR(TRIM(INDEX($A368:$Y368,MATCH(Lists!$L$3,$A$1:$Y$1,0))&amp;""),"")</f>
        <v/>
      </c>
      <c r="AI368" s="22">
        <f>IFERROR(TRIM(INDEX($A368:$Y368,MATCH(Lists!$L$4,$A$1:$Y$1,0))&amp;""),"")</f>
        <v/>
      </c>
      <c r="AJ368" s="22">
        <f>IF(IFERROR(TRIM(INDEX($A368:$Y368,MATCH(Lists!$L$2,$A$1:$Y$1,0))&amp;""),"")="","",IF(IFERROR(TRIM(INDEX($A368:$Y368,MATCH(Lists!$L$5,$A$1:$Y$1,0))&amp;""),"")&lt;&gt;"",IFERROR(TRIM(INDEX($A368:$Y368,MATCH(Lists!$L$5,$A$1:$Y$1,0))&amp;""),""),IF(IFERROR(TRIM(INDEX($A368:$Y368,MATCH(Lists!$L$6,$A$1:$Y$1,0))&amp;""),"")&lt;&gt;"",IFERROR(TRIM(INDEX($A368:$Y368,MATCH(Lists!$L$6,$A$1:$Y$1,0))&amp;""),""),"(no source)")))</f>
        <v/>
      </c>
      <c r="AK368" s="23">
        <f>IFERROR(IF(ISNUMBER(INDEX($A368:$Y368,MATCH(Lists!$L$7,$A$1:$Y$1,0))),INT(INDEX($A368:$Y368,MATCH(Lists!$L$7,$A$1:$Y$1,0))),DATE(VALUE(LEFT(IFERROR(TRIM(INDEX($A368:$Y368,MATCH(Lists!$L$7,$A$1:$Y$1,0))&amp;""),""),4)),VALUE(MID(IFERROR(TRIM(INDEX($A368:$Y368,MATCH(Lists!$L$7,$A$1:$Y$1,0))&amp;""),""),6,2)),VALUE(MID(IFERROR(TRIM(INDEX($A368:$Y368,MATCH(Lists!$L$7,$A$1:$Y$1,0))&amp;""),""),9,2)))),"")</f>
        <v/>
      </c>
      <c r="AL368" s="23">
        <f>IF(OR(AK368="",Lists!$O$2=""),"",AK368+Lists!$O$2)</f>
        <v/>
      </c>
      <c r="AM368" s="22">
        <f>IF(IFERROR(TRIM(INDEX($A368:$Y368,MATCH(Lists!$L$2,$A$1:$Y$1,0))&amp;""),"")="","",IF(AA368="","New",AA368))</f>
        <v/>
      </c>
    </row>
    <row r="369">
      <c r="Z369" s="19" t="n"/>
      <c r="AA369" s="24" t="n"/>
      <c r="AB369" s="24" t="n"/>
      <c r="AC369" s="24" t="n"/>
      <c r="AD369" s="24" t="n"/>
      <c r="AE369" s="25" t="n"/>
      <c r="AF369" s="19" t="n"/>
      <c r="AG369" s="22">
        <f>IF(IFERROR(TRIM(INDEX($A369:$Y369,MATCH(Lists!$L$2,$A$1:$Y$1,0))&amp;""),"")="","",IF(COUNTA(AB369:AD369)=0,"",COUNTIF(AB369:AD369,"Yes")))</f>
        <v/>
      </c>
      <c r="AH369" s="22">
        <f>IFERROR(TRIM(INDEX($A369:$Y369,MATCH(Lists!$L$3,$A$1:$Y$1,0))&amp;""),"")</f>
        <v/>
      </c>
      <c r="AI369" s="22">
        <f>IFERROR(TRIM(INDEX($A369:$Y369,MATCH(Lists!$L$4,$A$1:$Y$1,0))&amp;""),"")</f>
        <v/>
      </c>
      <c r="AJ369" s="22">
        <f>IF(IFERROR(TRIM(INDEX($A369:$Y369,MATCH(Lists!$L$2,$A$1:$Y$1,0))&amp;""),"")="","",IF(IFERROR(TRIM(INDEX($A369:$Y369,MATCH(Lists!$L$5,$A$1:$Y$1,0))&amp;""),"")&lt;&gt;"",IFERROR(TRIM(INDEX($A369:$Y369,MATCH(Lists!$L$5,$A$1:$Y$1,0))&amp;""),""),IF(IFERROR(TRIM(INDEX($A369:$Y369,MATCH(Lists!$L$6,$A$1:$Y$1,0))&amp;""),"")&lt;&gt;"",IFERROR(TRIM(INDEX($A369:$Y369,MATCH(Lists!$L$6,$A$1:$Y$1,0))&amp;""),""),"(no source)")))</f>
        <v/>
      </c>
      <c r="AK369" s="23">
        <f>IFERROR(IF(ISNUMBER(INDEX($A369:$Y369,MATCH(Lists!$L$7,$A$1:$Y$1,0))),INT(INDEX($A369:$Y369,MATCH(Lists!$L$7,$A$1:$Y$1,0))),DATE(VALUE(LEFT(IFERROR(TRIM(INDEX($A369:$Y369,MATCH(Lists!$L$7,$A$1:$Y$1,0))&amp;""),""),4)),VALUE(MID(IFERROR(TRIM(INDEX($A369:$Y369,MATCH(Lists!$L$7,$A$1:$Y$1,0))&amp;""),""),6,2)),VALUE(MID(IFERROR(TRIM(INDEX($A369:$Y369,MATCH(Lists!$L$7,$A$1:$Y$1,0))&amp;""),""),9,2)))),"")</f>
        <v/>
      </c>
      <c r="AL369" s="23">
        <f>IF(OR(AK369="",Lists!$O$2=""),"",AK369+Lists!$O$2)</f>
        <v/>
      </c>
      <c r="AM369" s="22">
        <f>IF(IFERROR(TRIM(INDEX($A369:$Y369,MATCH(Lists!$L$2,$A$1:$Y$1,0))&amp;""),"")="","",IF(AA369="","New",AA369))</f>
        <v/>
      </c>
    </row>
    <row r="370">
      <c r="Z370" s="19" t="n"/>
      <c r="AA370" s="24" t="n"/>
      <c r="AB370" s="24" t="n"/>
      <c r="AC370" s="24" t="n"/>
      <c r="AD370" s="24" t="n"/>
      <c r="AE370" s="25" t="n"/>
      <c r="AF370" s="19" t="n"/>
      <c r="AG370" s="22">
        <f>IF(IFERROR(TRIM(INDEX($A370:$Y370,MATCH(Lists!$L$2,$A$1:$Y$1,0))&amp;""),"")="","",IF(COUNTA(AB370:AD370)=0,"",COUNTIF(AB370:AD370,"Yes")))</f>
        <v/>
      </c>
      <c r="AH370" s="22">
        <f>IFERROR(TRIM(INDEX($A370:$Y370,MATCH(Lists!$L$3,$A$1:$Y$1,0))&amp;""),"")</f>
        <v/>
      </c>
      <c r="AI370" s="22">
        <f>IFERROR(TRIM(INDEX($A370:$Y370,MATCH(Lists!$L$4,$A$1:$Y$1,0))&amp;""),"")</f>
        <v/>
      </c>
      <c r="AJ370" s="22">
        <f>IF(IFERROR(TRIM(INDEX($A370:$Y370,MATCH(Lists!$L$2,$A$1:$Y$1,0))&amp;""),"")="","",IF(IFERROR(TRIM(INDEX($A370:$Y370,MATCH(Lists!$L$5,$A$1:$Y$1,0))&amp;""),"")&lt;&gt;"",IFERROR(TRIM(INDEX($A370:$Y370,MATCH(Lists!$L$5,$A$1:$Y$1,0))&amp;""),""),IF(IFERROR(TRIM(INDEX($A370:$Y370,MATCH(Lists!$L$6,$A$1:$Y$1,0))&amp;""),"")&lt;&gt;"",IFERROR(TRIM(INDEX($A370:$Y370,MATCH(Lists!$L$6,$A$1:$Y$1,0))&amp;""),""),"(no source)")))</f>
        <v/>
      </c>
      <c r="AK370" s="23">
        <f>IFERROR(IF(ISNUMBER(INDEX($A370:$Y370,MATCH(Lists!$L$7,$A$1:$Y$1,0))),INT(INDEX($A370:$Y370,MATCH(Lists!$L$7,$A$1:$Y$1,0))),DATE(VALUE(LEFT(IFERROR(TRIM(INDEX($A370:$Y370,MATCH(Lists!$L$7,$A$1:$Y$1,0))&amp;""),""),4)),VALUE(MID(IFERROR(TRIM(INDEX($A370:$Y370,MATCH(Lists!$L$7,$A$1:$Y$1,0))&amp;""),""),6,2)),VALUE(MID(IFERROR(TRIM(INDEX($A370:$Y370,MATCH(Lists!$L$7,$A$1:$Y$1,0))&amp;""),""),9,2)))),"")</f>
        <v/>
      </c>
      <c r="AL370" s="23">
        <f>IF(OR(AK370="",Lists!$O$2=""),"",AK370+Lists!$O$2)</f>
        <v/>
      </c>
      <c r="AM370" s="22">
        <f>IF(IFERROR(TRIM(INDEX($A370:$Y370,MATCH(Lists!$L$2,$A$1:$Y$1,0))&amp;""),"")="","",IF(AA370="","New",AA370))</f>
        <v/>
      </c>
    </row>
    <row r="371">
      <c r="Z371" s="19" t="n"/>
      <c r="AA371" s="24" t="n"/>
      <c r="AB371" s="24" t="n"/>
      <c r="AC371" s="24" t="n"/>
      <c r="AD371" s="24" t="n"/>
      <c r="AE371" s="25" t="n"/>
      <c r="AF371" s="19" t="n"/>
      <c r="AG371" s="22">
        <f>IF(IFERROR(TRIM(INDEX($A371:$Y371,MATCH(Lists!$L$2,$A$1:$Y$1,0))&amp;""),"")="","",IF(COUNTA(AB371:AD371)=0,"",COUNTIF(AB371:AD371,"Yes")))</f>
        <v/>
      </c>
      <c r="AH371" s="22">
        <f>IFERROR(TRIM(INDEX($A371:$Y371,MATCH(Lists!$L$3,$A$1:$Y$1,0))&amp;""),"")</f>
        <v/>
      </c>
      <c r="AI371" s="22">
        <f>IFERROR(TRIM(INDEX($A371:$Y371,MATCH(Lists!$L$4,$A$1:$Y$1,0))&amp;""),"")</f>
        <v/>
      </c>
      <c r="AJ371" s="22">
        <f>IF(IFERROR(TRIM(INDEX($A371:$Y371,MATCH(Lists!$L$2,$A$1:$Y$1,0))&amp;""),"")="","",IF(IFERROR(TRIM(INDEX($A371:$Y371,MATCH(Lists!$L$5,$A$1:$Y$1,0))&amp;""),"")&lt;&gt;"",IFERROR(TRIM(INDEX($A371:$Y371,MATCH(Lists!$L$5,$A$1:$Y$1,0))&amp;""),""),IF(IFERROR(TRIM(INDEX($A371:$Y371,MATCH(Lists!$L$6,$A$1:$Y$1,0))&amp;""),"")&lt;&gt;"",IFERROR(TRIM(INDEX($A371:$Y371,MATCH(Lists!$L$6,$A$1:$Y$1,0))&amp;""),""),"(no source)")))</f>
        <v/>
      </c>
      <c r="AK371" s="23">
        <f>IFERROR(IF(ISNUMBER(INDEX($A371:$Y371,MATCH(Lists!$L$7,$A$1:$Y$1,0))),INT(INDEX($A371:$Y371,MATCH(Lists!$L$7,$A$1:$Y$1,0))),DATE(VALUE(LEFT(IFERROR(TRIM(INDEX($A371:$Y371,MATCH(Lists!$L$7,$A$1:$Y$1,0))&amp;""),""),4)),VALUE(MID(IFERROR(TRIM(INDEX($A371:$Y371,MATCH(Lists!$L$7,$A$1:$Y$1,0))&amp;""),""),6,2)),VALUE(MID(IFERROR(TRIM(INDEX($A371:$Y371,MATCH(Lists!$L$7,$A$1:$Y$1,0))&amp;""),""),9,2)))),"")</f>
        <v/>
      </c>
      <c r="AL371" s="23">
        <f>IF(OR(AK371="",Lists!$O$2=""),"",AK371+Lists!$O$2)</f>
        <v/>
      </c>
      <c r="AM371" s="22">
        <f>IF(IFERROR(TRIM(INDEX($A371:$Y371,MATCH(Lists!$L$2,$A$1:$Y$1,0))&amp;""),"")="","",IF(AA371="","New",AA371))</f>
        <v/>
      </c>
    </row>
    <row r="372">
      <c r="Z372" s="19" t="n"/>
      <c r="AA372" s="24" t="n"/>
      <c r="AB372" s="24" t="n"/>
      <c r="AC372" s="24" t="n"/>
      <c r="AD372" s="24" t="n"/>
      <c r="AE372" s="25" t="n"/>
      <c r="AF372" s="19" t="n"/>
      <c r="AG372" s="22">
        <f>IF(IFERROR(TRIM(INDEX($A372:$Y372,MATCH(Lists!$L$2,$A$1:$Y$1,0))&amp;""),"")="","",IF(COUNTA(AB372:AD372)=0,"",COUNTIF(AB372:AD372,"Yes")))</f>
        <v/>
      </c>
      <c r="AH372" s="22">
        <f>IFERROR(TRIM(INDEX($A372:$Y372,MATCH(Lists!$L$3,$A$1:$Y$1,0))&amp;""),"")</f>
        <v/>
      </c>
      <c r="AI372" s="22">
        <f>IFERROR(TRIM(INDEX($A372:$Y372,MATCH(Lists!$L$4,$A$1:$Y$1,0))&amp;""),"")</f>
        <v/>
      </c>
      <c r="AJ372" s="22">
        <f>IF(IFERROR(TRIM(INDEX($A372:$Y372,MATCH(Lists!$L$2,$A$1:$Y$1,0))&amp;""),"")="","",IF(IFERROR(TRIM(INDEX($A372:$Y372,MATCH(Lists!$L$5,$A$1:$Y$1,0))&amp;""),"")&lt;&gt;"",IFERROR(TRIM(INDEX($A372:$Y372,MATCH(Lists!$L$5,$A$1:$Y$1,0))&amp;""),""),IF(IFERROR(TRIM(INDEX($A372:$Y372,MATCH(Lists!$L$6,$A$1:$Y$1,0))&amp;""),"")&lt;&gt;"",IFERROR(TRIM(INDEX($A372:$Y372,MATCH(Lists!$L$6,$A$1:$Y$1,0))&amp;""),""),"(no source)")))</f>
        <v/>
      </c>
      <c r="AK372" s="23">
        <f>IFERROR(IF(ISNUMBER(INDEX($A372:$Y372,MATCH(Lists!$L$7,$A$1:$Y$1,0))),INT(INDEX($A372:$Y372,MATCH(Lists!$L$7,$A$1:$Y$1,0))),DATE(VALUE(LEFT(IFERROR(TRIM(INDEX($A372:$Y372,MATCH(Lists!$L$7,$A$1:$Y$1,0))&amp;""),""),4)),VALUE(MID(IFERROR(TRIM(INDEX($A372:$Y372,MATCH(Lists!$L$7,$A$1:$Y$1,0))&amp;""),""),6,2)),VALUE(MID(IFERROR(TRIM(INDEX($A372:$Y372,MATCH(Lists!$L$7,$A$1:$Y$1,0))&amp;""),""),9,2)))),"")</f>
        <v/>
      </c>
      <c r="AL372" s="23">
        <f>IF(OR(AK372="",Lists!$O$2=""),"",AK372+Lists!$O$2)</f>
        <v/>
      </c>
      <c r="AM372" s="22">
        <f>IF(IFERROR(TRIM(INDEX($A372:$Y372,MATCH(Lists!$L$2,$A$1:$Y$1,0))&amp;""),"")="","",IF(AA372="","New",AA372))</f>
        <v/>
      </c>
    </row>
    <row r="373">
      <c r="Z373" s="19" t="n"/>
      <c r="AA373" s="24" t="n"/>
      <c r="AB373" s="24" t="n"/>
      <c r="AC373" s="24" t="n"/>
      <c r="AD373" s="24" t="n"/>
      <c r="AE373" s="25" t="n"/>
      <c r="AF373" s="19" t="n"/>
      <c r="AG373" s="22">
        <f>IF(IFERROR(TRIM(INDEX($A373:$Y373,MATCH(Lists!$L$2,$A$1:$Y$1,0))&amp;""),"")="","",IF(COUNTA(AB373:AD373)=0,"",COUNTIF(AB373:AD373,"Yes")))</f>
        <v/>
      </c>
      <c r="AH373" s="22">
        <f>IFERROR(TRIM(INDEX($A373:$Y373,MATCH(Lists!$L$3,$A$1:$Y$1,0))&amp;""),"")</f>
        <v/>
      </c>
      <c r="AI373" s="22">
        <f>IFERROR(TRIM(INDEX($A373:$Y373,MATCH(Lists!$L$4,$A$1:$Y$1,0))&amp;""),"")</f>
        <v/>
      </c>
      <c r="AJ373" s="22">
        <f>IF(IFERROR(TRIM(INDEX($A373:$Y373,MATCH(Lists!$L$2,$A$1:$Y$1,0))&amp;""),"")="","",IF(IFERROR(TRIM(INDEX($A373:$Y373,MATCH(Lists!$L$5,$A$1:$Y$1,0))&amp;""),"")&lt;&gt;"",IFERROR(TRIM(INDEX($A373:$Y373,MATCH(Lists!$L$5,$A$1:$Y$1,0))&amp;""),""),IF(IFERROR(TRIM(INDEX($A373:$Y373,MATCH(Lists!$L$6,$A$1:$Y$1,0))&amp;""),"")&lt;&gt;"",IFERROR(TRIM(INDEX($A373:$Y373,MATCH(Lists!$L$6,$A$1:$Y$1,0))&amp;""),""),"(no source)")))</f>
        <v/>
      </c>
      <c r="AK373" s="23">
        <f>IFERROR(IF(ISNUMBER(INDEX($A373:$Y373,MATCH(Lists!$L$7,$A$1:$Y$1,0))),INT(INDEX($A373:$Y373,MATCH(Lists!$L$7,$A$1:$Y$1,0))),DATE(VALUE(LEFT(IFERROR(TRIM(INDEX($A373:$Y373,MATCH(Lists!$L$7,$A$1:$Y$1,0))&amp;""),""),4)),VALUE(MID(IFERROR(TRIM(INDEX($A373:$Y373,MATCH(Lists!$L$7,$A$1:$Y$1,0))&amp;""),""),6,2)),VALUE(MID(IFERROR(TRIM(INDEX($A373:$Y373,MATCH(Lists!$L$7,$A$1:$Y$1,0))&amp;""),""),9,2)))),"")</f>
        <v/>
      </c>
      <c r="AL373" s="23">
        <f>IF(OR(AK373="",Lists!$O$2=""),"",AK373+Lists!$O$2)</f>
        <v/>
      </c>
      <c r="AM373" s="22">
        <f>IF(IFERROR(TRIM(INDEX($A373:$Y373,MATCH(Lists!$L$2,$A$1:$Y$1,0))&amp;""),"")="","",IF(AA373="","New",AA373))</f>
        <v/>
      </c>
    </row>
    <row r="374">
      <c r="Z374" s="19" t="n"/>
      <c r="AA374" s="24" t="n"/>
      <c r="AB374" s="24" t="n"/>
      <c r="AC374" s="24" t="n"/>
      <c r="AD374" s="24" t="n"/>
      <c r="AE374" s="25" t="n"/>
      <c r="AF374" s="19" t="n"/>
      <c r="AG374" s="22">
        <f>IF(IFERROR(TRIM(INDEX($A374:$Y374,MATCH(Lists!$L$2,$A$1:$Y$1,0))&amp;""),"")="","",IF(COUNTA(AB374:AD374)=0,"",COUNTIF(AB374:AD374,"Yes")))</f>
        <v/>
      </c>
      <c r="AH374" s="22">
        <f>IFERROR(TRIM(INDEX($A374:$Y374,MATCH(Lists!$L$3,$A$1:$Y$1,0))&amp;""),"")</f>
        <v/>
      </c>
      <c r="AI374" s="22">
        <f>IFERROR(TRIM(INDEX($A374:$Y374,MATCH(Lists!$L$4,$A$1:$Y$1,0))&amp;""),"")</f>
        <v/>
      </c>
      <c r="AJ374" s="22">
        <f>IF(IFERROR(TRIM(INDEX($A374:$Y374,MATCH(Lists!$L$2,$A$1:$Y$1,0))&amp;""),"")="","",IF(IFERROR(TRIM(INDEX($A374:$Y374,MATCH(Lists!$L$5,$A$1:$Y$1,0))&amp;""),"")&lt;&gt;"",IFERROR(TRIM(INDEX($A374:$Y374,MATCH(Lists!$L$5,$A$1:$Y$1,0))&amp;""),""),IF(IFERROR(TRIM(INDEX($A374:$Y374,MATCH(Lists!$L$6,$A$1:$Y$1,0))&amp;""),"")&lt;&gt;"",IFERROR(TRIM(INDEX($A374:$Y374,MATCH(Lists!$L$6,$A$1:$Y$1,0))&amp;""),""),"(no source)")))</f>
        <v/>
      </c>
      <c r="AK374" s="23">
        <f>IFERROR(IF(ISNUMBER(INDEX($A374:$Y374,MATCH(Lists!$L$7,$A$1:$Y$1,0))),INT(INDEX($A374:$Y374,MATCH(Lists!$L$7,$A$1:$Y$1,0))),DATE(VALUE(LEFT(IFERROR(TRIM(INDEX($A374:$Y374,MATCH(Lists!$L$7,$A$1:$Y$1,0))&amp;""),""),4)),VALUE(MID(IFERROR(TRIM(INDEX($A374:$Y374,MATCH(Lists!$L$7,$A$1:$Y$1,0))&amp;""),""),6,2)),VALUE(MID(IFERROR(TRIM(INDEX($A374:$Y374,MATCH(Lists!$L$7,$A$1:$Y$1,0))&amp;""),""),9,2)))),"")</f>
        <v/>
      </c>
      <c r="AL374" s="23">
        <f>IF(OR(AK374="",Lists!$O$2=""),"",AK374+Lists!$O$2)</f>
        <v/>
      </c>
      <c r="AM374" s="22">
        <f>IF(IFERROR(TRIM(INDEX($A374:$Y374,MATCH(Lists!$L$2,$A$1:$Y$1,0))&amp;""),"")="","",IF(AA374="","New",AA374))</f>
        <v/>
      </c>
    </row>
    <row r="375">
      <c r="Z375" s="19" t="n"/>
      <c r="AA375" s="24" t="n"/>
      <c r="AB375" s="24" t="n"/>
      <c r="AC375" s="24" t="n"/>
      <c r="AD375" s="24" t="n"/>
      <c r="AE375" s="25" t="n"/>
      <c r="AF375" s="19" t="n"/>
      <c r="AG375" s="22">
        <f>IF(IFERROR(TRIM(INDEX($A375:$Y375,MATCH(Lists!$L$2,$A$1:$Y$1,0))&amp;""),"")="","",IF(COUNTA(AB375:AD375)=0,"",COUNTIF(AB375:AD375,"Yes")))</f>
        <v/>
      </c>
      <c r="AH375" s="22">
        <f>IFERROR(TRIM(INDEX($A375:$Y375,MATCH(Lists!$L$3,$A$1:$Y$1,0))&amp;""),"")</f>
        <v/>
      </c>
      <c r="AI375" s="22">
        <f>IFERROR(TRIM(INDEX($A375:$Y375,MATCH(Lists!$L$4,$A$1:$Y$1,0))&amp;""),"")</f>
        <v/>
      </c>
      <c r="AJ375" s="22">
        <f>IF(IFERROR(TRIM(INDEX($A375:$Y375,MATCH(Lists!$L$2,$A$1:$Y$1,0))&amp;""),"")="","",IF(IFERROR(TRIM(INDEX($A375:$Y375,MATCH(Lists!$L$5,$A$1:$Y$1,0))&amp;""),"")&lt;&gt;"",IFERROR(TRIM(INDEX($A375:$Y375,MATCH(Lists!$L$5,$A$1:$Y$1,0))&amp;""),""),IF(IFERROR(TRIM(INDEX($A375:$Y375,MATCH(Lists!$L$6,$A$1:$Y$1,0))&amp;""),"")&lt;&gt;"",IFERROR(TRIM(INDEX($A375:$Y375,MATCH(Lists!$L$6,$A$1:$Y$1,0))&amp;""),""),"(no source)")))</f>
        <v/>
      </c>
      <c r="AK375" s="23">
        <f>IFERROR(IF(ISNUMBER(INDEX($A375:$Y375,MATCH(Lists!$L$7,$A$1:$Y$1,0))),INT(INDEX($A375:$Y375,MATCH(Lists!$L$7,$A$1:$Y$1,0))),DATE(VALUE(LEFT(IFERROR(TRIM(INDEX($A375:$Y375,MATCH(Lists!$L$7,$A$1:$Y$1,0))&amp;""),""),4)),VALUE(MID(IFERROR(TRIM(INDEX($A375:$Y375,MATCH(Lists!$L$7,$A$1:$Y$1,0))&amp;""),""),6,2)),VALUE(MID(IFERROR(TRIM(INDEX($A375:$Y375,MATCH(Lists!$L$7,$A$1:$Y$1,0))&amp;""),""),9,2)))),"")</f>
        <v/>
      </c>
      <c r="AL375" s="23">
        <f>IF(OR(AK375="",Lists!$O$2=""),"",AK375+Lists!$O$2)</f>
        <v/>
      </c>
      <c r="AM375" s="22">
        <f>IF(IFERROR(TRIM(INDEX($A375:$Y375,MATCH(Lists!$L$2,$A$1:$Y$1,0))&amp;""),"")="","",IF(AA375="","New",AA375))</f>
        <v/>
      </c>
    </row>
    <row r="376">
      <c r="Z376" s="19" t="n"/>
      <c r="AA376" s="24" t="n"/>
      <c r="AB376" s="24" t="n"/>
      <c r="AC376" s="24" t="n"/>
      <c r="AD376" s="24" t="n"/>
      <c r="AE376" s="25" t="n"/>
      <c r="AF376" s="19" t="n"/>
      <c r="AG376" s="22">
        <f>IF(IFERROR(TRIM(INDEX($A376:$Y376,MATCH(Lists!$L$2,$A$1:$Y$1,0))&amp;""),"")="","",IF(COUNTA(AB376:AD376)=0,"",COUNTIF(AB376:AD376,"Yes")))</f>
        <v/>
      </c>
      <c r="AH376" s="22">
        <f>IFERROR(TRIM(INDEX($A376:$Y376,MATCH(Lists!$L$3,$A$1:$Y$1,0))&amp;""),"")</f>
        <v/>
      </c>
      <c r="AI376" s="22">
        <f>IFERROR(TRIM(INDEX($A376:$Y376,MATCH(Lists!$L$4,$A$1:$Y$1,0))&amp;""),"")</f>
        <v/>
      </c>
      <c r="AJ376" s="22">
        <f>IF(IFERROR(TRIM(INDEX($A376:$Y376,MATCH(Lists!$L$2,$A$1:$Y$1,0))&amp;""),"")="","",IF(IFERROR(TRIM(INDEX($A376:$Y376,MATCH(Lists!$L$5,$A$1:$Y$1,0))&amp;""),"")&lt;&gt;"",IFERROR(TRIM(INDEX($A376:$Y376,MATCH(Lists!$L$5,$A$1:$Y$1,0))&amp;""),""),IF(IFERROR(TRIM(INDEX($A376:$Y376,MATCH(Lists!$L$6,$A$1:$Y$1,0))&amp;""),"")&lt;&gt;"",IFERROR(TRIM(INDEX($A376:$Y376,MATCH(Lists!$L$6,$A$1:$Y$1,0))&amp;""),""),"(no source)")))</f>
        <v/>
      </c>
      <c r="AK376" s="23">
        <f>IFERROR(IF(ISNUMBER(INDEX($A376:$Y376,MATCH(Lists!$L$7,$A$1:$Y$1,0))),INT(INDEX($A376:$Y376,MATCH(Lists!$L$7,$A$1:$Y$1,0))),DATE(VALUE(LEFT(IFERROR(TRIM(INDEX($A376:$Y376,MATCH(Lists!$L$7,$A$1:$Y$1,0))&amp;""),""),4)),VALUE(MID(IFERROR(TRIM(INDEX($A376:$Y376,MATCH(Lists!$L$7,$A$1:$Y$1,0))&amp;""),""),6,2)),VALUE(MID(IFERROR(TRIM(INDEX($A376:$Y376,MATCH(Lists!$L$7,$A$1:$Y$1,0))&amp;""),""),9,2)))),"")</f>
        <v/>
      </c>
      <c r="AL376" s="23">
        <f>IF(OR(AK376="",Lists!$O$2=""),"",AK376+Lists!$O$2)</f>
        <v/>
      </c>
      <c r="AM376" s="22">
        <f>IF(IFERROR(TRIM(INDEX($A376:$Y376,MATCH(Lists!$L$2,$A$1:$Y$1,0))&amp;""),"")="","",IF(AA376="","New",AA376))</f>
        <v/>
      </c>
    </row>
    <row r="377">
      <c r="Z377" s="19" t="n"/>
      <c r="AA377" s="24" t="n"/>
      <c r="AB377" s="24" t="n"/>
      <c r="AC377" s="24" t="n"/>
      <c r="AD377" s="24" t="n"/>
      <c r="AE377" s="25" t="n"/>
      <c r="AF377" s="19" t="n"/>
      <c r="AG377" s="22">
        <f>IF(IFERROR(TRIM(INDEX($A377:$Y377,MATCH(Lists!$L$2,$A$1:$Y$1,0))&amp;""),"")="","",IF(COUNTA(AB377:AD377)=0,"",COUNTIF(AB377:AD377,"Yes")))</f>
        <v/>
      </c>
      <c r="AH377" s="22">
        <f>IFERROR(TRIM(INDEX($A377:$Y377,MATCH(Lists!$L$3,$A$1:$Y$1,0))&amp;""),"")</f>
        <v/>
      </c>
      <c r="AI377" s="22">
        <f>IFERROR(TRIM(INDEX($A377:$Y377,MATCH(Lists!$L$4,$A$1:$Y$1,0))&amp;""),"")</f>
        <v/>
      </c>
      <c r="AJ377" s="22">
        <f>IF(IFERROR(TRIM(INDEX($A377:$Y377,MATCH(Lists!$L$2,$A$1:$Y$1,0))&amp;""),"")="","",IF(IFERROR(TRIM(INDEX($A377:$Y377,MATCH(Lists!$L$5,$A$1:$Y$1,0))&amp;""),"")&lt;&gt;"",IFERROR(TRIM(INDEX($A377:$Y377,MATCH(Lists!$L$5,$A$1:$Y$1,0))&amp;""),""),IF(IFERROR(TRIM(INDEX($A377:$Y377,MATCH(Lists!$L$6,$A$1:$Y$1,0))&amp;""),"")&lt;&gt;"",IFERROR(TRIM(INDEX($A377:$Y377,MATCH(Lists!$L$6,$A$1:$Y$1,0))&amp;""),""),"(no source)")))</f>
        <v/>
      </c>
      <c r="AK377" s="23">
        <f>IFERROR(IF(ISNUMBER(INDEX($A377:$Y377,MATCH(Lists!$L$7,$A$1:$Y$1,0))),INT(INDEX($A377:$Y377,MATCH(Lists!$L$7,$A$1:$Y$1,0))),DATE(VALUE(LEFT(IFERROR(TRIM(INDEX($A377:$Y377,MATCH(Lists!$L$7,$A$1:$Y$1,0))&amp;""),""),4)),VALUE(MID(IFERROR(TRIM(INDEX($A377:$Y377,MATCH(Lists!$L$7,$A$1:$Y$1,0))&amp;""),""),6,2)),VALUE(MID(IFERROR(TRIM(INDEX($A377:$Y377,MATCH(Lists!$L$7,$A$1:$Y$1,0))&amp;""),""),9,2)))),"")</f>
        <v/>
      </c>
      <c r="AL377" s="23">
        <f>IF(OR(AK377="",Lists!$O$2=""),"",AK377+Lists!$O$2)</f>
        <v/>
      </c>
      <c r="AM377" s="22">
        <f>IF(IFERROR(TRIM(INDEX($A377:$Y377,MATCH(Lists!$L$2,$A$1:$Y$1,0))&amp;""),"")="","",IF(AA377="","New",AA377))</f>
        <v/>
      </c>
    </row>
    <row r="378">
      <c r="Z378" s="19" t="n"/>
      <c r="AA378" s="24" t="n"/>
      <c r="AB378" s="24" t="n"/>
      <c r="AC378" s="24" t="n"/>
      <c r="AD378" s="24" t="n"/>
      <c r="AE378" s="25" t="n"/>
      <c r="AF378" s="19" t="n"/>
      <c r="AG378" s="22">
        <f>IF(IFERROR(TRIM(INDEX($A378:$Y378,MATCH(Lists!$L$2,$A$1:$Y$1,0))&amp;""),"")="","",IF(COUNTA(AB378:AD378)=0,"",COUNTIF(AB378:AD378,"Yes")))</f>
        <v/>
      </c>
      <c r="AH378" s="22">
        <f>IFERROR(TRIM(INDEX($A378:$Y378,MATCH(Lists!$L$3,$A$1:$Y$1,0))&amp;""),"")</f>
        <v/>
      </c>
      <c r="AI378" s="22">
        <f>IFERROR(TRIM(INDEX($A378:$Y378,MATCH(Lists!$L$4,$A$1:$Y$1,0))&amp;""),"")</f>
        <v/>
      </c>
      <c r="AJ378" s="22">
        <f>IF(IFERROR(TRIM(INDEX($A378:$Y378,MATCH(Lists!$L$2,$A$1:$Y$1,0))&amp;""),"")="","",IF(IFERROR(TRIM(INDEX($A378:$Y378,MATCH(Lists!$L$5,$A$1:$Y$1,0))&amp;""),"")&lt;&gt;"",IFERROR(TRIM(INDEX($A378:$Y378,MATCH(Lists!$L$5,$A$1:$Y$1,0))&amp;""),""),IF(IFERROR(TRIM(INDEX($A378:$Y378,MATCH(Lists!$L$6,$A$1:$Y$1,0))&amp;""),"")&lt;&gt;"",IFERROR(TRIM(INDEX($A378:$Y378,MATCH(Lists!$L$6,$A$1:$Y$1,0))&amp;""),""),"(no source)")))</f>
        <v/>
      </c>
      <c r="AK378" s="23">
        <f>IFERROR(IF(ISNUMBER(INDEX($A378:$Y378,MATCH(Lists!$L$7,$A$1:$Y$1,0))),INT(INDEX($A378:$Y378,MATCH(Lists!$L$7,$A$1:$Y$1,0))),DATE(VALUE(LEFT(IFERROR(TRIM(INDEX($A378:$Y378,MATCH(Lists!$L$7,$A$1:$Y$1,0))&amp;""),""),4)),VALUE(MID(IFERROR(TRIM(INDEX($A378:$Y378,MATCH(Lists!$L$7,$A$1:$Y$1,0))&amp;""),""),6,2)),VALUE(MID(IFERROR(TRIM(INDEX($A378:$Y378,MATCH(Lists!$L$7,$A$1:$Y$1,0))&amp;""),""),9,2)))),"")</f>
        <v/>
      </c>
      <c r="AL378" s="23">
        <f>IF(OR(AK378="",Lists!$O$2=""),"",AK378+Lists!$O$2)</f>
        <v/>
      </c>
      <c r="AM378" s="22">
        <f>IF(IFERROR(TRIM(INDEX($A378:$Y378,MATCH(Lists!$L$2,$A$1:$Y$1,0))&amp;""),"")="","",IF(AA378="","New",AA378))</f>
        <v/>
      </c>
    </row>
    <row r="379">
      <c r="Z379" s="19" t="n"/>
      <c r="AA379" s="24" t="n"/>
      <c r="AB379" s="24" t="n"/>
      <c r="AC379" s="24" t="n"/>
      <c r="AD379" s="24" t="n"/>
      <c r="AE379" s="25" t="n"/>
      <c r="AF379" s="19" t="n"/>
      <c r="AG379" s="22">
        <f>IF(IFERROR(TRIM(INDEX($A379:$Y379,MATCH(Lists!$L$2,$A$1:$Y$1,0))&amp;""),"")="","",IF(COUNTA(AB379:AD379)=0,"",COUNTIF(AB379:AD379,"Yes")))</f>
        <v/>
      </c>
      <c r="AH379" s="22">
        <f>IFERROR(TRIM(INDEX($A379:$Y379,MATCH(Lists!$L$3,$A$1:$Y$1,0))&amp;""),"")</f>
        <v/>
      </c>
      <c r="AI379" s="22">
        <f>IFERROR(TRIM(INDEX($A379:$Y379,MATCH(Lists!$L$4,$A$1:$Y$1,0))&amp;""),"")</f>
        <v/>
      </c>
      <c r="AJ379" s="22">
        <f>IF(IFERROR(TRIM(INDEX($A379:$Y379,MATCH(Lists!$L$2,$A$1:$Y$1,0))&amp;""),"")="","",IF(IFERROR(TRIM(INDEX($A379:$Y379,MATCH(Lists!$L$5,$A$1:$Y$1,0))&amp;""),"")&lt;&gt;"",IFERROR(TRIM(INDEX($A379:$Y379,MATCH(Lists!$L$5,$A$1:$Y$1,0))&amp;""),""),IF(IFERROR(TRIM(INDEX($A379:$Y379,MATCH(Lists!$L$6,$A$1:$Y$1,0))&amp;""),"")&lt;&gt;"",IFERROR(TRIM(INDEX($A379:$Y379,MATCH(Lists!$L$6,$A$1:$Y$1,0))&amp;""),""),"(no source)")))</f>
        <v/>
      </c>
      <c r="AK379" s="23">
        <f>IFERROR(IF(ISNUMBER(INDEX($A379:$Y379,MATCH(Lists!$L$7,$A$1:$Y$1,0))),INT(INDEX($A379:$Y379,MATCH(Lists!$L$7,$A$1:$Y$1,0))),DATE(VALUE(LEFT(IFERROR(TRIM(INDEX($A379:$Y379,MATCH(Lists!$L$7,$A$1:$Y$1,0))&amp;""),""),4)),VALUE(MID(IFERROR(TRIM(INDEX($A379:$Y379,MATCH(Lists!$L$7,$A$1:$Y$1,0))&amp;""),""),6,2)),VALUE(MID(IFERROR(TRIM(INDEX($A379:$Y379,MATCH(Lists!$L$7,$A$1:$Y$1,0))&amp;""),""),9,2)))),"")</f>
        <v/>
      </c>
      <c r="AL379" s="23">
        <f>IF(OR(AK379="",Lists!$O$2=""),"",AK379+Lists!$O$2)</f>
        <v/>
      </c>
      <c r="AM379" s="22">
        <f>IF(IFERROR(TRIM(INDEX($A379:$Y379,MATCH(Lists!$L$2,$A$1:$Y$1,0))&amp;""),"")="","",IF(AA379="","New",AA379))</f>
        <v/>
      </c>
    </row>
    <row r="380">
      <c r="Z380" s="19" t="n"/>
      <c r="AA380" s="24" t="n"/>
      <c r="AB380" s="24" t="n"/>
      <c r="AC380" s="24" t="n"/>
      <c r="AD380" s="24" t="n"/>
      <c r="AE380" s="25" t="n"/>
      <c r="AF380" s="19" t="n"/>
      <c r="AG380" s="22">
        <f>IF(IFERROR(TRIM(INDEX($A380:$Y380,MATCH(Lists!$L$2,$A$1:$Y$1,0))&amp;""),"")="","",IF(COUNTA(AB380:AD380)=0,"",COUNTIF(AB380:AD380,"Yes")))</f>
        <v/>
      </c>
      <c r="AH380" s="22">
        <f>IFERROR(TRIM(INDEX($A380:$Y380,MATCH(Lists!$L$3,$A$1:$Y$1,0))&amp;""),"")</f>
        <v/>
      </c>
      <c r="AI380" s="22">
        <f>IFERROR(TRIM(INDEX($A380:$Y380,MATCH(Lists!$L$4,$A$1:$Y$1,0))&amp;""),"")</f>
        <v/>
      </c>
      <c r="AJ380" s="22">
        <f>IF(IFERROR(TRIM(INDEX($A380:$Y380,MATCH(Lists!$L$2,$A$1:$Y$1,0))&amp;""),"")="","",IF(IFERROR(TRIM(INDEX($A380:$Y380,MATCH(Lists!$L$5,$A$1:$Y$1,0))&amp;""),"")&lt;&gt;"",IFERROR(TRIM(INDEX($A380:$Y380,MATCH(Lists!$L$5,$A$1:$Y$1,0))&amp;""),""),IF(IFERROR(TRIM(INDEX($A380:$Y380,MATCH(Lists!$L$6,$A$1:$Y$1,0))&amp;""),"")&lt;&gt;"",IFERROR(TRIM(INDEX($A380:$Y380,MATCH(Lists!$L$6,$A$1:$Y$1,0))&amp;""),""),"(no source)")))</f>
        <v/>
      </c>
      <c r="AK380" s="23">
        <f>IFERROR(IF(ISNUMBER(INDEX($A380:$Y380,MATCH(Lists!$L$7,$A$1:$Y$1,0))),INT(INDEX($A380:$Y380,MATCH(Lists!$L$7,$A$1:$Y$1,0))),DATE(VALUE(LEFT(IFERROR(TRIM(INDEX($A380:$Y380,MATCH(Lists!$L$7,$A$1:$Y$1,0))&amp;""),""),4)),VALUE(MID(IFERROR(TRIM(INDEX($A380:$Y380,MATCH(Lists!$L$7,$A$1:$Y$1,0))&amp;""),""),6,2)),VALUE(MID(IFERROR(TRIM(INDEX($A380:$Y380,MATCH(Lists!$L$7,$A$1:$Y$1,0))&amp;""),""),9,2)))),"")</f>
        <v/>
      </c>
      <c r="AL380" s="23">
        <f>IF(OR(AK380="",Lists!$O$2=""),"",AK380+Lists!$O$2)</f>
        <v/>
      </c>
      <c r="AM380" s="22">
        <f>IF(IFERROR(TRIM(INDEX($A380:$Y380,MATCH(Lists!$L$2,$A$1:$Y$1,0))&amp;""),"")="","",IF(AA380="","New",AA380))</f>
        <v/>
      </c>
    </row>
    <row r="381">
      <c r="Z381" s="19" t="n"/>
      <c r="AA381" s="24" t="n"/>
      <c r="AB381" s="24" t="n"/>
      <c r="AC381" s="24" t="n"/>
      <c r="AD381" s="24" t="n"/>
      <c r="AE381" s="25" t="n"/>
      <c r="AF381" s="19" t="n"/>
      <c r="AG381" s="22">
        <f>IF(IFERROR(TRIM(INDEX($A381:$Y381,MATCH(Lists!$L$2,$A$1:$Y$1,0))&amp;""),"")="","",IF(COUNTA(AB381:AD381)=0,"",COUNTIF(AB381:AD381,"Yes")))</f>
        <v/>
      </c>
      <c r="AH381" s="22">
        <f>IFERROR(TRIM(INDEX($A381:$Y381,MATCH(Lists!$L$3,$A$1:$Y$1,0))&amp;""),"")</f>
        <v/>
      </c>
      <c r="AI381" s="22">
        <f>IFERROR(TRIM(INDEX($A381:$Y381,MATCH(Lists!$L$4,$A$1:$Y$1,0))&amp;""),"")</f>
        <v/>
      </c>
      <c r="AJ381" s="22">
        <f>IF(IFERROR(TRIM(INDEX($A381:$Y381,MATCH(Lists!$L$2,$A$1:$Y$1,0))&amp;""),"")="","",IF(IFERROR(TRIM(INDEX($A381:$Y381,MATCH(Lists!$L$5,$A$1:$Y$1,0))&amp;""),"")&lt;&gt;"",IFERROR(TRIM(INDEX($A381:$Y381,MATCH(Lists!$L$5,$A$1:$Y$1,0))&amp;""),""),IF(IFERROR(TRIM(INDEX($A381:$Y381,MATCH(Lists!$L$6,$A$1:$Y$1,0))&amp;""),"")&lt;&gt;"",IFERROR(TRIM(INDEX($A381:$Y381,MATCH(Lists!$L$6,$A$1:$Y$1,0))&amp;""),""),"(no source)")))</f>
        <v/>
      </c>
      <c r="AK381" s="23">
        <f>IFERROR(IF(ISNUMBER(INDEX($A381:$Y381,MATCH(Lists!$L$7,$A$1:$Y$1,0))),INT(INDEX($A381:$Y381,MATCH(Lists!$L$7,$A$1:$Y$1,0))),DATE(VALUE(LEFT(IFERROR(TRIM(INDEX($A381:$Y381,MATCH(Lists!$L$7,$A$1:$Y$1,0))&amp;""),""),4)),VALUE(MID(IFERROR(TRIM(INDEX($A381:$Y381,MATCH(Lists!$L$7,$A$1:$Y$1,0))&amp;""),""),6,2)),VALUE(MID(IFERROR(TRIM(INDEX($A381:$Y381,MATCH(Lists!$L$7,$A$1:$Y$1,0))&amp;""),""),9,2)))),"")</f>
        <v/>
      </c>
      <c r="AL381" s="23">
        <f>IF(OR(AK381="",Lists!$O$2=""),"",AK381+Lists!$O$2)</f>
        <v/>
      </c>
      <c r="AM381" s="22">
        <f>IF(IFERROR(TRIM(INDEX($A381:$Y381,MATCH(Lists!$L$2,$A$1:$Y$1,0))&amp;""),"")="","",IF(AA381="","New",AA381))</f>
        <v/>
      </c>
    </row>
    <row r="382">
      <c r="Z382" s="19" t="n"/>
      <c r="AA382" s="24" t="n"/>
      <c r="AB382" s="24" t="n"/>
      <c r="AC382" s="24" t="n"/>
      <c r="AD382" s="24" t="n"/>
      <c r="AE382" s="25" t="n"/>
      <c r="AF382" s="19" t="n"/>
      <c r="AG382" s="22">
        <f>IF(IFERROR(TRIM(INDEX($A382:$Y382,MATCH(Lists!$L$2,$A$1:$Y$1,0))&amp;""),"")="","",IF(COUNTA(AB382:AD382)=0,"",COUNTIF(AB382:AD382,"Yes")))</f>
        <v/>
      </c>
      <c r="AH382" s="22">
        <f>IFERROR(TRIM(INDEX($A382:$Y382,MATCH(Lists!$L$3,$A$1:$Y$1,0))&amp;""),"")</f>
        <v/>
      </c>
      <c r="AI382" s="22">
        <f>IFERROR(TRIM(INDEX($A382:$Y382,MATCH(Lists!$L$4,$A$1:$Y$1,0))&amp;""),"")</f>
        <v/>
      </c>
      <c r="AJ382" s="22">
        <f>IF(IFERROR(TRIM(INDEX($A382:$Y382,MATCH(Lists!$L$2,$A$1:$Y$1,0))&amp;""),"")="","",IF(IFERROR(TRIM(INDEX($A382:$Y382,MATCH(Lists!$L$5,$A$1:$Y$1,0))&amp;""),"")&lt;&gt;"",IFERROR(TRIM(INDEX($A382:$Y382,MATCH(Lists!$L$5,$A$1:$Y$1,0))&amp;""),""),IF(IFERROR(TRIM(INDEX($A382:$Y382,MATCH(Lists!$L$6,$A$1:$Y$1,0))&amp;""),"")&lt;&gt;"",IFERROR(TRIM(INDEX($A382:$Y382,MATCH(Lists!$L$6,$A$1:$Y$1,0))&amp;""),""),"(no source)")))</f>
        <v/>
      </c>
      <c r="AK382" s="23">
        <f>IFERROR(IF(ISNUMBER(INDEX($A382:$Y382,MATCH(Lists!$L$7,$A$1:$Y$1,0))),INT(INDEX($A382:$Y382,MATCH(Lists!$L$7,$A$1:$Y$1,0))),DATE(VALUE(LEFT(IFERROR(TRIM(INDEX($A382:$Y382,MATCH(Lists!$L$7,$A$1:$Y$1,0))&amp;""),""),4)),VALUE(MID(IFERROR(TRIM(INDEX($A382:$Y382,MATCH(Lists!$L$7,$A$1:$Y$1,0))&amp;""),""),6,2)),VALUE(MID(IFERROR(TRIM(INDEX($A382:$Y382,MATCH(Lists!$L$7,$A$1:$Y$1,0))&amp;""),""),9,2)))),"")</f>
        <v/>
      </c>
      <c r="AL382" s="23">
        <f>IF(OR(AK382="",Lists!$O$2=""),"",AK382+Lists!$O$2)</f>
        <v/>
      </c>
      <c r="AM382" s="22">
        <f>IF(IFERROR(TRIM(INDEX($A382:$Y382,MATCH(Lists!$L$2,$A$1:$Y$1,0))&amp;""),"")="","",IF(AA382="","New",AA382))</f>
        <v/>
      </c>
    </row>
    <row r="383">
      <c r="Z383" s="19" t="n"/>
      <c r="AA383" s="24" t="n"/>
      <c r="AB383" s="24" t="n"/>
      <c r="AC383" s="24" t="n"/>
      <c r="AD383" s="24" t="n"/>
      <c r="AE383" s="25" t="n"/>
      <c r="AF383" s="19" t="n"/>
      <c r="AG383" s="22">
        <f>IF(IFERROR(TRIM(INDEX($A383:$Y383,MATCH(Lists!$L$2,$A$1:$Y$1,0))&amp;""),"")="","",IF(COUNTA(AB383:AD383)=0,"",COUNTIF(AB383:AD383,"Yes")))</f>
        <v/>
      </c>
      <c r="AH383" s="22">
        <f>IFERROR(TRIM(INDEX($A383:$Y383,MATCH(Lists!$L$3,$A$1:$Y$1,0))&amp;""),"")</f>
        <v/>
      </c>
      <c r="AI383" s="22">
        <f>IFERROR(TRIM(INDEX($A383:$Y383,MATCH(Lists!$L$4,$A$1:$Y$1,0))&amp;""),"")</f>
        <v/>
      </c>
      <c r="AJ383" s="22">
        <f>IF(IFERROR(TRIM(INDEX($A383:$Y383,MATCH(Lists!$L$2,$A$1:$Y$1,0))&amp;""),"")="","",IF(IFERROR(TRIM(INDEX($A383:$Y383,MATCH(Lists!$L$5,$A$1:$Y$1,0))&amp;""),"")&lt;&gt;"",IFERROR(TRIM(INDEX($A383:$Y383,MATCH(Lists!$L$5,$A$1:$Y$1,0))&amp;""),""),IF(IFERROR(TRIM(INDEX($A383:$Y383,MATCH(Lists!$L$6,$A$1:$Y$1,0))&amp;""),"")&lt;&gt;"",IFERROR(TRIM(INDEX($A383:$Y383,MATCH(Lists!$L$6,$A$1:$Y$1,0))&amp;""),""),"(no source)")))</f>
        <v/>
      </c>
      <c r="AK383" s="23">
        <f>IFERROR(IF(ISNUMBER(INDEX($A383:$Y383,MATCH(Lists!$L$7,$A$1:$Y$1,0))),INT(INDEX($A383:$Y383,MATCH(Lists!$L$7,$A$1:$Y$1,0))),DATE(VALUE(LEFT(IFERROR(TRIM(INDEX($A383:$Y383,MATCH(Lists!$L$7,$A$1:$Y$1,0))&amp;""),""),4)),VALUE(MID(IFERROR(TRIM(INDEX($A383:$Y383,MATCH(Lists!$L$7,$A$1:$Y$1,0))&amp;""),""),6,2)),VALUE(MID(IFERROR(TRIM(INDEX($A383:$Y383,MATCH(Lists!$L$7,$A$1:$Y$1,0))&amp;""),""),9,2)))),"")</f>
        <v/>
      </c>
      <c r="AL383" s="23">
        <f>IF(OR(AK383="",Lists!$O$2=""),"",AK383+Lists!$O$2)</f>
        <v/>
      </c>
      <c r="AM383" s="22">
        <f>IF(IFERROR(TRIM(INDEX($A383:$Y383,MATCH(Lists!$L$2,$A$1:$Y$1,0))&amp;""),"")="","",IF(AA383="","New",AA383))</f>
        <v/>
      </c>
    </row>
    <row r="384">
      <c r="Z384" s="19" t="n"/>
      <c r="AA384" s="24" t="n"/>
      <c r="AB384" s="24" t="n"/>
      <c r="AC384" s="24" t="n"/>
      <c r="AD384" s="24" t="n"/>
      <c r="AE384" s="25" t="n"/>
      <c r="AF384" s="19" t="n"/>
      <c r="AG384" s="22">
        <f>IF(IFERROR(TRIM(INDEX($A384:$Y384,MATCH(Lists!$L$2,$A$1:$Y$1,0))&amp;""),"")="","",IF(COUNTA(AB384:AD384)=0,"",COUNTIF(AB384:AD384,"Yes")))</f>
        <v/>
      </c>
      <c r="AH384" s="22">
        <f>IFERROR(TRIM(INDEX($A384:$Y384,MATCH(Lists!$L$3,$A$1:$Y$1,0))&amp;""),"")</f>
        <v/>
      </c>
      <c r="AI384" s="22">
        <f>IFERROR(TRIM(INDEX($A384:$Y384,MATCH(Lists!$L$4,$A$1:$Y$1,0))&amp;""),"")</f>
        <v/>
      </c>
      <c r="AJ384" s="22">
        <f>IF(IFERROR(TRIM(INDEX($A384:$Y384,MATCH(Lists!$L$2,$A$1:$Y$1,0))&amp;""),"")="","",IF(IFERROR(TRIM(INDEX($A384:$Y384,MATCH(Lists!$L$5,$A$1:$Y$1,0))&amp;""),"")&lt;&gt;"",IFERROR(TRIM(INDEX($A384:$Y384,MATCH(Lists!$L$5,$A$1:$Y$1,0))&amp;""),""),IF(IFERROR(TRIM(INDEX($A384:$Y384,MATCH(Lists!$L$6,$A$1:$Y$1,0))&amp;""),"")&lt;&gt;"",IFERROR(TRIM(INDEX($A384:$Y384,MATCH(Lists!$L$6,$A$1:$Y$1,0))&amp;""),""),"(no source)")))</f>
        <v/>
      </c>
      <c r="AK384" s="23">
        <f>IFERROR(IF(ISNUMBER(INDEX($A384:$Y384,MATCH(Lists!$L$7,$A$1:$Y$1,0))),INT(INDEX($A384:$Y384,MATCH(Lists!$L$7,$A$1:$Y$1,0))),DATE(VALUE(LEFT(IFERROR(TRIM(INDEX($A384:$Y384,MATCH(Lists!$L$7,$A$1:$Y$1,0))&amp;""),""),4)),VALUE(MID(IFERROR(TRIM(INDEX($A384:$Y384,MATCH(Lists!$L$7,$A$1:$Y$1,0))&amp;""),""),6,2)),VALUE(MID(IFERROR(TRIM(INDEX($A384:$Y384,MATCH(Lists!$L$7,$A$1:$Y$1,0))&amp;""),""),9,2)))),"")</f>
        <v/>
      </c>
      <c r="AL384" s="23">
        <f>IF(OR(AK384="",Lists!$O$2=""),"",AK384+Lists!$O$2)</f>
        <v/>
      </c>
      <c r="AM384" s="22">
        <f>IF(IFERROR(TRIM(INDEX($A384:$Y384,MATCH(Lists!$L$2,$A$1:$Y$1,0))&amp;""),"")="","",IF(AA384="","New",AA384))</f>
        <v/>
      </c>
    </row>
    <row r="385">
      <c r="Z385" s="19" t="n"/>
      <c r="AA385" s="24" t="n"/>
      <c r="AB385" s="24" t="n"/>
      <c r="AC385" s="24" t="n"/>
      <c r="AD385" s="24" t="n"/>
      <c r="AE385" s="25" t="n"/>
      <c r="AF385" s="19" t="n"/>
      <c r="AG385" s="22">
        <f>IF(IFERROR(TRIM(INDEX($A385:$Y385,MATCH(Lists!$L$2,$A$1:$Y$1,0))&amp;""),"")="","",IF(COUNTA(AB385:AD385)=0,"",COUNTIF(AB385:AD385,"Yes")))</f>
        <v/>
      </c>
      <c r="AH385" s="22">
        <f>IFERROR(TRIM(INDEX($A385:$Y385,MATCH(Lists!$L$3,$A$1:$Y$1,0))&amp;""),"")</f>
        <v/>
      </c>
      <c r="AI385" s="22">
        <f>IFERROR(TRIM(INDEX($A385:$Y385,MATCH(Lists!$L$4,$A$1:$Y$1,0))&amp;""),"")</f>
        <v/>
      </c>
      <c r="AJ385" s="22">
        <f>IF(IFERROR(TRIM(INDEX($A385:$Y385,MATCH(Lists!$L$2,$A$1:$Y$1,0))&amp;""),"")="","",IF(IFERROR(TRIM(INDEX($A385:$Y385,MATCH(Lists!$L$5,$A$1:$Y$1,0))&amp;""),"")&lt;&gt;"",IFERROR(TRIM(INDEX($A385:$Y385,MATCH(Lists!$L$5,$A$1:$Y$1,0))&amp;""),""),IF(IFERROR(TRIM(INDEX($A385:$Y385,MATCH(Lists!$L$6,$A$1:$Y$1,0))&amp;""),"")&lt;&gt;"",IFERROR(TRIM(INDEX($A385:$Y385,MATCH(Lists!$L$6,$A$1:$Y$1,0))&amp;""),""),"(no source)")))</f>
        <v/>
      </c>
      <c r="AK385" s="23">
        <f>IFERROR(IF(ISNUMBER(INDEX($A385:$Y385,MATCH(Lists!$L$7,$A$1:$Y$1,0))),INT(INDEX($A385:$Y385,MATCH(Lists!$L$7,$A$1:$Y$1,0))),DATE(VALUE(LEFT(IFERROR(TRIM(INDEX($A385:$Y385,MATCH(Lists!$L$7,$A$1:$Y$1,0))&amp;""),""),4)),VALUE(MID(IFERROR(TRIM(INDEX($A385:$Y385,MATCH(Lists!$L$7,$A$1:$Y$1,0))&amp;""),""),6,2)),VALUE(MID(IFERROR(TRIM(INDEX($A385:$Y385,MATCH(Lists!$L$7,$A$1:$Y$1,0))&amp;""),""),9,2)))),"")</f>
        <v/>
      </c>
      <c r="AL385" s="23">
        <f>IF(OR(AK385="",Lists!$O$2=""),"",AK385+Lists!$O$2)</f>
        <v/>
      </c>
      <c r="AM385" s="22">
        <f>IF(IFERROR(TRIM(INDEX($A385:$Y385,MATCH(Lists!$L$2,$A$1:$Y$1,0))&amp;""),"")="","",IF(AA385="","New",AA385))</f>
        <v/>
      </c>
    </row>
    <row r="386">
      <c r="Z386" s="19" t="n"/>
      <c r="AA386" s="24" t="n"/>
      <c r="AB386" s="24" t="n"/>
      <c r="AC386" s="24" t="n"/>
      <c r="AD386" s="24" t="n"/>
      <c r="AE386" s="25" t="n"/>
      <c r="AF386" s="19" t="n"/>
      <c r="AG386" s="22">
        <f>IF(IFERROR(TRIM(INDEX($A386:$Y386,MATCH(Lists!$L$2,$A$1:$Y$1,0))&amp;""),"")="","",IF(COUNTA(AB386:AD386)=0,"",COUNTIF(AB386:AD386,"Yes")))</f>
        <v/>
      </c>
      <c r="AH386" s="22">
        <f>IFERROR(TRIM(INDEX($A386:$Y386,MATCH(Lists!$L$3,$A$1:$Y$1,0))&amp;""),"")</f>
        <v/>
      </c>
      <c r="AI386" s="22">
        <f>IFERROR(TRIM(INDEX($A386:$Y386,MATCH(Lists!$L$4,$A$1:$Y$1,0))&amp;""),"")</f>
        <v/>
      </c>
      <c r="AJ386" s="22">
        <f>IF(IFERROR(TRIM(INDEX($A386:$Y386,MATCH(Lists!$L$2,$A$1:$Y$1,0))&amp;""),"")="","",IF(IFERROR(TRIM(INDEX($A386:$Y386,MATCH(Lists!$L$5,$A$1:$Y$1,0))&amp;""),"")&lt;&gt;"",IFERROR(TRIM(INDEX($A386:$Y386,MATCH(Lists!$L$5,$A$1:$Y$1,0))&amp;""),""),IF(IFERROR(TRIM(INDEX($A386:$Y386,MATCH(Lists!$L$6,$A$1:$Y$1,0))&amp;""),"")&lt;&gt;"",IFERROR(TRIM(INDEX($A386:$Y386,MATCH(Lists!$L$6,$A$1:$Y$1,0))&amp;""),""),"(no source)")))</f>
        <v/>
      </c>
      <c r="AK386" s="23">
        <f>IFERROR(IF(ISNUMBER(INDEX($A386:$Y386,MATCH(Lists!$L$7,$A$1:$Y$1,0))),INT(INDEX($A386:$Y386,MATCH(Lists!$L$7,$A$1:$Y$1,0))),DATE(VALUE(LEFT(IFERROR(TRIM(INDEX($A386:$Y386,MATCH(Lists!$L$7,$A$1:$Y$1,0))&amp;""),""),4)),VALUE(MID(IFERROR(TRIM(INDEX($A386:$Y386,MATCH(Lists!$L$7,$A$1:$Y$1,0))&amp;""),""),6,2)),VALUE(MID(IFERROR(TRIM(INDEX($A386:$Y386,MATCH(Lists!$L$7,$A$1:$Y$1,0))&amp;""),""),9,2)))),"")</f>
        <v/>
      </c>
      <c r="AL386" s="23">
        <f>IF(OR(AK386="",Lists!$O$2=""),"",AK386+Lists!$O$2)</f>
        <v/>
      </c>
      <c r="AM386" s="22">
        <f>IF(IFERROR(TRIM(INDEX($A386:$Y386,MATCH(Lists!$L$2,$A$1:$Y$1,0))&amp;""),"")="","",IF(AA386="","New",AA386))</f>
        <v/>
      </c>
    </row>
    <row r="387">
      <c r="Z387" s="19" t="n"/>
      <c r="AA387" s="24" t="n"/>
      <c r="AB387" s="24" t="n"/>
      <c r="AC387" s="24" t="n"/>
      <c r="AD387" s="24" t="n"/>
      <c r="AE387" s="25" t="n"/>
      <c r="AF387" s="19" t="n"/>
      <c r="AG387" s="22">
        <f>IF(IFERROR(TRIM(INDEX($A387:$Y387,MATCH(Lists!$L$2,$A$1:$Y$1,0))&amp;""),"")="","",IF(COUNTA(AB387:AD387)=0,"",COUNTIF(AB387:AD387,"Yes")))</f>
        <v/>
      </c>
      <c r="AH387" s="22">
        <f>IFERROR(TRIM(INDEX($A387:$Y387,MATCH(Lists!$L$3,$A$1:$Y$1,0))&amp;""),"")</f>
        <v/>
      </c>
      <c r="AI387" s="22">
        <f>IFERROR(TRIM(INDEX($A387:$Y387,MATCH(Lists!$L$4,$A$1:$Y$1,0))&amp;""),"")</f>
        <v/>
      </c>
      <c r="AJ387" s="22">
        <f>IF(IFERROR(TRIM(INDEX($A387:$Y387,MATCH(Lists!$L$2,$A$1:$Y$1,0))&amp;""),"")="","",IF(IFERROR(TRIM(INDEX($A387:$Y387,MATCH(Lists!$L$5,$A$1:$Y$1,0))&amp;""),"")&lt;&gt;"",IFERROR(TRIM(INDEX($A387:$Y387,MATCH(Lists!$L$5,$A$1:$Y$1,0))&amp;""),""),IF(IFERROR(TRIM(INDEX($A387:$Y387,MATCH(Lists!$L$6,$A$1:$Y$1,0))&amp;""),"")&lt;&gt;"",IFERROR(TRIM(INDEX($A387:$Y387,MATCH(Lists!$L$6,$A$1:$Y$1,0))&amp;""),""),"(no source)")))</f>
        <v/>
      </c>
      <c r="AK387" s="23">
        <f>IFERROR(IF(ISNUMBER(INDEX($A387:$Y387,MATCH(Lists!$L$7,$A$1:$Y$1,0))),INT(INDEX($A387:$Y387,MATCH(Lists!$L$7,$A$1:$Y$1,0))),DATE(VALUE(LEFT(IFERROR(TRIM(INDEX($A387:$Y387,MATCH(Lists!$L$7,$A$1:$Y$1,0))&amp;""),""),4)),VALUE(MID(IFERROR(TRIM(INDEX($A387:$Y387,MATCH(Lists!$L$7,$A$1:$Y$1,0))&amp;""),""),6,2)),VALUE(MID(IFERROR(TRIM(INDEX($A387:$Y387,MATCH(Lists!$L$7,$A$1:$Y$1,0))&amp;""),""),9,2)))),"")</f>
        <v/>
      </c>
      <c r="AL387" s="23">
        <f>IF(OR(AK387="",Lists!$O$2=""),"",AK387+Lists!$O$2)</f>
        <v/>
      </c>
      <c r="AM387" s="22">
        <f>IF(IFERROR(TRIM(INDEX($A387:$Y387,MATCH(Lists!$L$2,$A$1:$Y$1,0))&amp;""),"")="","",IF(AA387="","New",AA387))</f>
        <v/>
      </c>
    </row>
    <row r="388">
      <c r="Z388" s="19" t="n"/>
      <c r="AA388" s="24" t="n"/>
      <c r="AB388" s="24" t="n"/>
      <c r="AC388" s="24" t="n"/>
      <c r="AD388" s="24" t="n"/>
      <c r="AE388" s="25" t="n"/>
      <c r="AF388" s="19" t="n"/>
      <c r="AG388" s="22">
        <f>IF(IFERROR(TRIM(INDEX($A388:$Y388,MATCH(Lists!$L$2,$A$1:$Y$1,0))&amp;""),"")="","",IF(COUNTA(AB388:AD388)=0,"",COUNTIF(AB388:AD388,"Yes")))</f>
        <v/>
      </c>
      <c r="AH388" s="22">
        <f>IFERROR(TRIM(INDEX($A388:$Y388,MATCH(Lists!$L$3,$A$1:$Y$1,0))&amp;""),"")</f>
        <v/>
      </c>
      <c r="AI388" s="22">
        <f>IFERROR(TRIM(INDEX($A388:$Y388,MATCH(Lists!$L$4,$A$1:$Y$1,0))&amp;""),"")</f>
        <v/>
      </c>
      <c r="AJ388" s="22">
        <f>IF(IFERROR(TRIM(INDEX($A388:$Y388,MATCH(Lists!$L$2,$A$1:$Y$1,0))&amp;""),"")="","",IF(IFERROR(TRIM(INDEX($A388:$Y388,MATCH(Lists!$L$5,$A$1:$Y$1,0))&amp;""),"")&lt;&gt;"",IFERROR(TRIM(INDEX($A388:$Y388,MATCH(Lists!$L$5,$A$1:$Y$1,0))&amp;""),""),IF(IFERROR(TRIM(INDEX($A388:$Y388,MATCH(Lists!$L$6,$A$1:$Y$1,0))&amp;""),"")&lt;&gt;"",IFERROR(TRIM(INDEX($A388:$Y388,MATCH(Lists!$L$6,$A$1:$Y$1,0))&amp;""),""),"(no source)")))</f>
        <v/>
      </c>
      <c r="AK388" s="23">
        <f>IFERROR(IF(ISNUMBER(INDEX($A388:$Y388,MATCH(Lists!$L$7,$A$1:$Y$1,0))),INT(INDEX($A388:$Y388,MATCH(Lists!$L$7,$A$1:$Y$1,0))),DATE(VALUE(LEFT(IFERROR(TRIM(INDEX($A388:$Y388,MATCH(Lists!$L$7,$A$1:$Y$1,0))&amp;""),""),4)),VALUE(MID(IFERROR(TRIM(INDEX($A388:$Y388,MATCH(Lists!$L$7,$A$1:$Y$1,0))&amp;""),""),6,2)),VALUE(MID(IFERROR(TRIM(INDEX($A388:$Y388,MATCH(Lists!$L$7,$A$1:$Y$1,0))&amp;""),""),9,2)))),"")</f>
        <v/>
      </c>
      <c r="AL388" s="23">
        <f>IF(OR(AK388="",Lists!$O$2=""),"",AK388+Lists!$O$2)</f>
        <v/>
      </c>
      <c r="AM388" s="22">
        <f>IF(IFERROR(TRIM(INDEX($A388:$Y388,MATCH(Lists!$L$2,$A$1:$Y$1,0))&amp;""),"")="","",IF(AA388="","New",AA388))</f>
        <v/>
      </c>
    </row>
    <row r="389">
      <c r="Z389" s="19" t="n"/>
      <c r="AA389" s="24" t="n"/>
      <c r="AB389" s="24" t="n"/>
      <c r="AC389" s="24" t="n"/>
      <c r="AD389" s="24" t="n"/>
      <c r="AE389" s="25" t="n"/>
      <c r="AF389" s="19" t="n"/>
      <c r="AG389" s="22">
        <f>IF(IFERROR(TRIM(INDEX($A389:$Y389,MATCH(Lists!$L$2,$A$1:$Y$1,0))&amp;""),"")="","",IF(COUNTA(AB389:AD389)=0,"",COUNTIF(AB389:AD389,"Yes")))</f>
        <v/>
      </c>
      <c r="AH389" s="22">
        <f>IFERROR(TRIM(INDEX($A389:$Y389,MATCH(Lists!$L$3,$A$1:$Y$1,0))&amp;""),"")</f>
        <v/>
      </c>
      <c r="AI389" s="22">
        <f>IFERROR(TRIM(INDEX($A389:$Y389,MATCH(Lists!$L$4,$A$1:$Y$1,0))&amp;""),"")</f>
        <v/>
      </c>
      <c r="AJ389" s="22">
        <f>IF(IFERROR(TRIM(INDEX($A389:$Y389,MATCH(Lists!$L$2,$A$1:$Y$1,0))&amp;""),"")="","",IF(IFERROR(TRIM(INDEX($A389:$Y389,MATCH(Lists!$L$5,$A$1:$Y$1,0))&amp;""),"")&lt;&gt;"",IFERROR(TRIM(INDEX($A389:$Y389,MATCH(Lists!$L$5,$A$1:$Y$1,0))&amp;""),""),IF(IFERROR(TRIM(INDEX($A389:$Y389,MATCH(Lists!$L$6,$A$1:$Y$1,0))&amp;""),"")&lt;&gt;"",IFERROR(TRIM(INDEX($A389:$Y389,MATCH(Lists!$L$6,$A$1:$Y$1,0))&amp;""),""),"(no source)")))</f>
        <v/>
      </c>
      <c r="AK389" s="23">
        <f>IFERROR(IF(ISNUMBER(INDEX($A389:$Y389,MATCH(Lists!$L$7,$A$1:$Y$1,0))),INT(INDEX($A389:$Y389,MATCH(Lists!$L$7,$A$1:$Y$1,0))),DATE(VALUE(LEFT(IFERROR(TRIM(INDEX($A389:$Y389,MATCH(Lists!$L$7,$A$1:$Y$1,0))&amp;""),""),4)),VALUE(MID(IFERROR(TRIM(INDEX($A389:$Y389,MATCH(Lists!$L$7,$A$1:$Y$1,0))&amp;""),""),6,2)),VALUE(MID(IFERROR(TRIM(INDEX($A389:$Y389,MATCH(Lists!$L$7,$A$1:$Y$1,0))&amp;""),""),9,2)))),"")</f>
        <v/>
      </c>
      <c r="AL389" s="23">
        <f>IF(OR(AK389="",Lists!$O$2=""),"",AK389+Lists!$O$2)</f>
        <v/>
      </c>
      <c r="AM389" s="22">
        <f>IF(IFERROR(TRIM(INDEX($A389:$Y389,MATCH(Lists!$L$2,$A$1:$Y$1,0))&amp;""),"")="","",IF(AA389="","New",AA389))</f>
        <v/>
      </c>
    </row>
    <row r="390">
      <c r="Z390" s="19" t="n"/>
      <c r="AA390" s="24" t="n"/>
      <c r="AB390" s="24" t="n"/>
      <c r="AC390" s="24" t="n"/>
      <c r="AD390" s="24" t="n"/>
      <c r="AE390" s="25" t="n"/>
      <c r="AF390" s="19" t="n"/>
      <c r="AG390" s="22">
        <f>IF(IFERROR(TRIM(INDEX($A390:$Y390,MATCH(Lists!$L$2,$A$1:$Y$1,0))&amp;""),"")="","",IF(COUNTA(AB390:AD390)=0,"",COUNTIF(AB390:AD390,"Yes")))</f>
        <v/>
      </c>
      <c r="AH390" s="22">
        <f>IFERROR(TRIM(INDEX($A390:$Y390,MATCH(Lists!$L$3,$A$1:$Y$1,0))&amp;""),"")</f>
        <v/>
      </c>
      <c r="AI390" s="22">
        <f>IFERROR(TRIM(INDEX($A390:$Y390,MATCH(Lists!$L$4,$A$1:$Y$1,0))&amp;""),"")</f>
        <v/>
      </c>
      <c r="AJ390" s="22">
        <f>IF(IFERROR(TRIM(INDEX($A390:$Y390,MATCH(Lists!$L$2,$A$1:$Y$1,0))&amp;""),"")="","",IF(IFERROR(TRIM(INDEX($A390:$Y390,MATCH(Lists!$L$5,$A$1:$Y$1,0))&amp;""),"")&lt;&gt;"",IFERROR(TRIM(INDEX($A390:$Y390,MATCH(Lists!$L$5,$A$1:$Y$1,0))&amp;""),""),IF(IFERROR(TRIM(INDEX($A390:$Y390,MATCH(Lists!$L$6,$A$1:$Y$1,0))&amp;""),"")&lt;&gt;"",IFERROR(TRIM(INDEX($A390:$Y390,MATCH(Lists!$L$6,$A$1:$Y$1,0))&amp;""),""),"(no source)")))</f>
        <v/>
      </c>
      <c r="AK390" s="23">
        <f>IFERROR(IF(ISNUMBER(INDEX($A390:$Y390,MATCH(Lists!$L$7,$A$1:$Y$1,0))),INT(INDEX($A390:$Y390,MATCH(Lists!$L$7,$A$1:$Y$1,0))),DATE(VALUE(LEFT(IFERROR(TRIM(INDEX($A390:$Y390,MATCH(Lists!$L$7,$A$1:$Y$1,0))&amp;""),""),4)),VALUE(MID(IFERROR(TRIM(INDEX($A390:$Y390,MATCH(Lists!$L$7,$A$1:$Y$1,0))&amp;""),""),6,2)),VALUE(MID(IFERROR(TRIM(INDEX($A390:$Y390,MATCH(Lists!$L$7,$A$1:$Y$1,0))&amp;""),""),9,2)))),"")</f>
        <v/>
      </c>
      <c r="AL390" s="23">
        <f>IF(OR(AK390="",Lists!$O$2=""),"",AK390+Lists!$O$2)</f>
        <v/>
      </c>
      <c r="AM390" s="22">
        <f>IF(IFERROR(TRIM(INDEX($A390:$Y390,MATCH(Lists!$L$2,$A$1:$Y$1,0))&amp;""),"")="","",IF(AA390="","New",AA390))</f>
        <v/>
      </c>
    </row>
    <row r="391">
      <c r="Z391" s="19" t="n"/>
      <c r="AA391" s="24" t="n"/>
      <c r="AB391" s="24" t="n"/>
      <c r="AC391" s="24" t="n"/>
      <c r="AD391" s="24" t="n"/>
      <c r="AE391" s="25" t="n"/>
      <c r="AF391" s="19" t="n"/>
      <c r="AG391" s="22">
        <f>IF(IFERROR(TRIM(INDEX($A391:$Y391,MATCH(Lists!$L$2,$A$1:$Y$1,0))&amp;""),"")="","",IF(COUNTA(AB391:AD391)=0,"",COUNTIF(AB391:AD391,"Yes")))</f>
        <v/>
      </c>
      <c r="AH391" s="22">
        <f>IFERROR(TRIM(INDEX($A391:$Y391,MATCH(Lists!$L$3,$A$1:$Y$1,0))&amp;""),"")</f>
        <v/>
      </c>
      <c r="AI391" s="22">
        <f>IFERROR(TRIM(INDEX($A391:$Y391,MATCH(Lists!$L$4,$A$1:$Y$1,0))&amp;""),"")</f>
        <v/>
      </c>
      <c r="AJ391" s="22">
        <f>IF(IFERROR(TRIM(INDEX($A391:$Y391,MATCH(Lists!$L$2,$A$1:$Y$1,0))&amp;""),"")="","",IF(IFERROR(TRIM(INDEX($A391:$Y391,MATCH(Lists!$L$5,$A$1:$Y$1,0))&amp;""),"")&lt;&gt;"",IFERROR(TRIM(INDEX($A391:$Y391,MATCH(Lists!$L$5,$A$1:$Y$1,0))&amp;""),""),IF(IFERROR(TRIM(INDEX($A391:$Y391,MATCH(Lists!$L$6,$A$1:$Y$1,0))&amp;""),"")&lt;&gt;"",IFERROR(TRIM(INDEX($A391:$Y391,MATCH(Lists!$L$6,$A$1:$Y$1,0))&amp;""),""),"(no source)")))</f>
        <v/>
      </c>
      <c r="AK391" s="23">
        <f>IFERROR(IF(ISNUMBER(INDEX($A391:$Y391,MATCH(Lists!$L$7,$A$1:$Y$1,0))),INT(INDEX($A391:$Y391,MATCH(Lists!$L$7,$A$1:$Y$1,0))),DATE(VALUE(LEFT(IFERROR(TRIM(INDEX($A391:$Y391,MATCH(Lists!$L$7,$A$1:$Y$1,0))&amp;""),""),4)),VALUE(MID(IFERROR(TRIM(INDEX($A391:$Y391,MATCH(Lists!$L$7,$A$1:$Y$1,0))&amp;""),""),6,2)),VALUE(MID(IFERROR(TRIM(INDEX($A391:$Y391,MATCH(Lists!$L$7,$A$1:$Y$1,0))&amp;""),""),9,2)))),"")</f>
        <v/>
      </c>
      <c r="AL391" s="23">
        <f>IF(OR(AK391="",Lists!$O$2=""),"",AK391+Lists!$O$2)</f>
        <v/>
      </c>
      <c r="AM391" s="22">
        <f>IF(IFERROR(TRIM(INDEX($A391:$Y391,MATCH(Lists!$L$2,$A$1:$Y$1,0))&amp;""),"")="","",IF(AA391="","New",AA391))</f>
        <v/>
      </c>
    </row>
    <row r="392">
      <c r="Z392" s="19" t="n"/>
      <c r="AA392" s="24" t="n"/>
      <c r="AB392" s="24" t="n"/>
      <c r="AC392" s="24" t="n"/>
      <c r="AD392" s="24" t="n"/>
      <c r="AE392" s="25" t="n"/>
      <c r="AF392" s="19" t="n"/>
      <c r="AG392" s="22">
        <f>IF(IFERROR(TRIM(INDEX($A392:$Y392,MATCH(Lists!$L$2,$A$1:$Y$1,0))&amp;""),"")="","",IF(COUNTA(AB392:AD392)=0,"",COUNTIF(AB392:AD392,"Yes")))</f>
        <v/>
      </c>
      <c r="AH392" s="22">
        <f>IFERROR(TRIM(INDEX($A392:$Y392,MATCH(Lists!$L$3,$A$1:$Y$1,0))&amp;""),"")</f>
        <v/>
      </c>
      <c r="AI392" s="22">
        <f>IFERROR(TRIM(INDEX($A392:$Y392,MATCH(Lists!$L$4,$A$1:$Y$1,0))&amp;""),"")</f>
        <v/>
      </c>
      <c r="AJ392" s="22">
        <f>IF(IFERROR(TRIM(INDEX($A392:$Y392,MATCH(Lists!$L$2,$A$1:$Y$1,0))&amp;""),"")="","",IF(IFERROR(TRIM(INDEX($A392:$Y392,MATCH(Lists!$L$5,$A$1:$Y$1,0))&amp;""),"")&lt;&gt;"",IFERROR(TRIM(INDEX($A392:$Y392,MATCH(Lists!$L$5,$A$1:$Y$1,0))&amp;""),""),IF(IFERROR(TRIM(INDEX($A392:$Y392,MATCH(Lists!$L$6,$A$1:$Y$1,0))&amp;""),"")&lt;&gt;"",IFERROR(TRIM(INDEX($A392:$Y392,MATCH(Lists!$L$6,$A$1:$Y$1,0))&amp;""),""),"(no source)")))</f>
        <v/>
      </c>
      <c r="AK392" s="23">
        <f>IFERROR(IF(ISNUMBER(INDEX($A392:$Y392,MATCH(Lists!$L$7,$A$1:$Y$1,0))),INT(INDEX($A392:$Y392,MATCH(Lists!$L$7,$A$1:$Y$1,0))),DATE(VALUE(LEFT(IFERROR(TRIM(INDEX($A392:$Y392,MATCH(Lists!$L$7,$A$1:$Y$1,0))&amp;""),""),4)),VALUE(MID(IFERROR(TRIM(INDEX($A392:$Y392,MATCH(Lists!$L$7,$A$1:$Y$1,0))&amp;""),""),6,2)),VALUE(MID(IFERROR(TRIM(INDEX($A392:$Y392,MATCH(Lists!$L$7,$A$1:$Y$1,0))&amp;""),""),9,2)))),"")</f>
        <v/>
      </c>
      <c r="AL392" s="23">
        <f>IF(OR(AK392="",Lists!$O$2=""),"",AK392+Lists!$O$2)</f>
        <v/>
      </c>
      <c r="AM392" s="22">
        <f>IF(IFERROR(TRIM(INDEX($A392:$Y392,MATCH(Lists!$L$2,$A$1:$Y$1,0))&amp;""),"")="","",IF(AA392="","New",AA392))</f>
        <v/>
      </c>
    </row>
    <row r="393">
      <c r="Z393" s="19" t="n"/>
      <c r="AA393" s="24" t="n"/>
      <c r="AB393" s="24" t="n"/>
      <c r="AC393" s="24" t="n"/>
      <c r="AD393" s="24" t="n"/>
      <c r="AE393" s="25" t="n"/>
      <c r="AF393" s="19" t="n"/>
      <c r="AG393" s="22">
        <f>IF(IFERROR(TRIM(INDEX($A393:$Y393,MATCH(Lists!$L$2,$A$1:$Y$1,0))&amp;""),"")="","",IF(COUNTA(AB393:AD393)=0,"",COUNTIF(AB393:AD393,"Yes")))</f>
        <v/>
      </c>
      <c r="AH393" s="22">
        <f>IFERROR(TRIM(INDEX($A393:$Y393,MATCH(Lists!$L$3,$A$1:$Y$1,0))&amp;""),"")</f>
        <v/>
      </c>
      <c r="AI393" s="22">
        <f>IFERROR(TRIM(INDEX($A393:$Y393,MATCH(Lists!$L$4,$A$1:$Y$1,0))&amp;""),"")</f>
        <v/>
      </c>
      <c r="AJ393" s="22">
        <f>IF(IFERROR(TRIM(INDEX($A393:$Y393,MATCH(Lists!$L$2,$A$1:$Y$1,0))&amp;""),"")="","",IF(IFERROR(TRIM(INDEX($A393:$Y393,MATCH(Lists!$L$5,$A$1:$Y$1,0))&amp;""),"")&lt;&gt;"",IFERROR(TRIM(INDEX($A393:$Y393,MATCH(Lists!$L$5,$A$1:$Y$1,0))&amp;""),""),IF(IFERROR(TRIM(INDEX($A393:$Y393,MATCH(Lists!$L$6,$A$1:$Y$1,0))&amp;""),"")&lt;&gt;"",IFERROR(TRIM(INDEX($A393:$Y393,MATCH(Lists!$L$6,$A$1:$Y$1,0))&amp;""),""),"(no source)")))</f>
        <v/>
      </c>
      <c r="AK393" s="23">
        <f>IFERROR(IF(ISNUMBER(INDEX($A393:$Y393,MATCH(Lists!$L$7,$A$1:$Y$1,0))),INT(INDEX($A393:$Y393,MATCH(Lists!$L$7,$A$1:$Y$1,0))),DATE(VALUE(LEFT(IFERROR(TRIM(INDEX($A393:$Y393,MATCH(Lists!$L$7,$A$1:$Y$1,0))&amp;""),""),4)),VALUE(MID(IFERROR(TRIM(INDEX($A393:$Y393,MATCH(Lists!$L$7,$A$1:$Y$1,0))&amp;""),""),6,2)),VALUE(MID(IFERROR(TRIM(INDEX($A393:$Y393,MATCH(Lists!$L$7,$A$1:$Y$1,0))&amp;""),""),9,2)))),"")</f>
        <v/>
      </c>
      <c r="AL393" s="23">
        <f>IF(OR(AK393="",Lists!$O$2=""),"",AK393+Lists!$O$2)</f>
        <v/>
      </c>
      <c r="AM393" s="22">
        <f>IF(IFERROR(TRIM(INDEX($A393:$Y393,MATCH(Lists!$L$2,$A$1:$Y$1,0))&amp;""),"")="","",IF(AA393="","New",AA393))</f>
        <v/>
      </c>
    </row>
    <row r="394">
      <c r="Z394" s="19" t="n"/>
      <c r="AA394" s="24" t="n"/>
      <c r="AB394" s="24" t="n"/>
      <c r="AC394" s="24" t="n"/>
      <c r="AD394" s="24" t="n"/>
      <c r="AE394" s="25" t="n"/>
      <c r="AF394" s="19" t="n"/>
      <c r="AG394" s="22">
        <f>IF(IFERROR(TRIM(INDEX($A394:$Y394,MATCH(Lists!$L$2,$A$1:$Y$1,0))&amp;""),"")="","",IF(COUNTA(AB394:AD394)=0,"",COUNTIF(AB394:AD394,"Yes")))</f>
        <v/>
      </c>
      <c r="AH394" s="22">
        <f>IFERROR(TRIM(INDEX($A394:$Y394,MATCH(Lists!$L$3,$A$1:$Y$1,0))&amp;""),"")</f>
        <v/>
      </c>
      <c r="AI394" s="22">
        <f>IFERROR(TRIM(INDEX($A394:$Y394,MATCH(Lists!$L$4,$A$1:$Y$1,0))&amp;""),"")</f>
        <v/>
      </c>
      <c r="AJ394" s="22">
        <f>IF(IFERROR(TRIM(INDEX($A394:$Y394,MATCH(Lists!$L$2,$A$1:$Y$1,0))&amp;""),"")="","",IF(IFERROR(TRIM(INDEX($A394:$Y394,MATCH(Lists!$L$5,$A$1:$Y$1,0))&amp;""),"")&lt;&gt;"",IFERROR(TRIM(INDEX($A394:$Y394,MATCH(Lists!$L$5,$A$1:$Y$1,0))&amp;""),""),IF(IFERROR(TRIM(INDEX($A394:$Y394,MATCH(Lists!$L$6,$A$1:$Y$1,0))&amp;""),"")&lt;&gt;"",IFERROR(TRIM(INDEX($A394:$Y394,MATCH(Lists!$L$6,$A$1:$Y$1,0))&amp;""),""),"(no source)")))</f>
        <v/>
      </c>
      <c r="AK394" s="23">
        <f>IFERROR(IF(ISNUMBER(INDEX($A394:$Y394,MATCH(Lists!$L$7,$A$1:$Y$1,0))),INT(INDEX($A394:$Y394,MATCH(Lists!$L$7,$A$1:$Y$1,0))),DATE(VALUE(LEFT(IFERROR(TRIM(INDEX($A394:$Y394,MATCH(Lists!$L$7,$A$1:$Y$1,0))&amp;""),""),4)),VALUE(MID(IFERROR(TRIM(INDEX($A394:$Y394,MATCH(Lists!$L$7,$A$1:$Y$1,0))&amp;""),""),6,2)),VALUE(MID(IFERROR(TRIM(INDEX($A394:$Y394,MATCH(Lists!$L$7,$A$1:$Y$1,0))&amp;""),""),9,2)))),"")</f>
        <v/>
      </c>
      <c r="AL394" s="23">
        <f>IF(OR(AK394="",Lists!$O$2=""),"",AK394+Lists!$O$2)</f>
        <v/>
      </c>
      <c r="AM394" s="22">
        <f>IF(IFERROR(TRIM(INDEX($A394:$Y394,MATCH(Lists!$L$2,$A$1:$Y$1,0))&amp;""),"")="","",IF(AA394="","New",AA394))</f>
        <v/>
      </c>
    </row>
    <row r="395">
      <c r="Z395" s="19" t="n"/>
      <c r="AA395" s="24" t="n"/>
      <c r="AB395" s="24" t="n"/>
      <c r="AC395" s="24" t="n"/>
      <c r="AD395" s="24" t="n"/>
      <c r="AE395" s="25" t="n"/>
      <c r="AF395" s="19" t="n"/>
      <c r="AG395" s="22">
        <f>IF(IFERROR(TRIM(INDEX($A395:$Y395,MATCH(Lists!$L$2,$A$1:$Y$1,0))&amp;""),"")="","",IF(COUNTA(AB395:AD395)=0,"",COUNTIF(AB395:AD395,"Yes")))</f>
        <v/>
      </c>
      <c r="AH395" s="22">
        <f>IFERROR(TRIM(INDEX($A395:$Y395,MATCH(Lists!$L$3,$A$1:$Y$1,0))&amp;""),"")</f>
        <v/>
      </c>
      <c r="AI395" s="22">
        <f>IFERROR(TRIM(INDEX($A395:$Y395,MATCH(Lists!$L$4,$A$1:$Y$1,0))&amp;""),"")</f>
        <v/>
      </c>
      <c r="AJ395" s="22">
        <f>IF(IFERROR(TRIM(INDEX($A395:$Y395,MATCH(Lists!$L$2,$A$1:$Y$1,0))&amp;""),"")="","",IF(IFERROR(TRIM(INDEX($A395:$Y395,MATCH(Lists!$L$5,$A$1:$Y$1,0))&amp;""),"")&lt;&gt;"",IFERROR(TRIM(INDEX($A395:$Y395,MATCH(Lists!$L$5,$A$1:$Y$1,0))&amp;""),""),IF(IFERROR(TRIM(INDEX($A395:$Y395,MATCH(Lists!$L$6,$A$1:$Y$1,0))&amp;""),"")&lt;&gt;"",IFERROR(TRIM(INDEX($A395:$Y395,MATCH(Lists!$L$6,$A$1:$Y$1,0))&amp;""),""),"(no source)")))</f>
        <v/>
      </c>
      <c r="AK395" s="23">
        <f>IFERROR(IF(ISNUMBER(INDEX($A395:$Y395,MATCH(Lists!$L$7,$A$1:$Y$1,0))),INT(INDEX($A395:$Y395,MATCH(Lists!$L$7,$A$1:$Y$1,0))),DATE(VALUE(LEFT(IFERROR(TRIM(INDEX($A395:$Y395,MATCH(Lists!$L$7,$A$1:$Y$1,0))&amp;""),""),4)),VALUE(MID(IFERROR(TRIM(INDEX($A395:$Y395,MATCH(Lists!$L$7,$A$1:$Y$1,0))&amp;""),""),6,2)),VALUE(MID(IFERROR(TRIM(INDEX($A395:$Y395,MATCH(Lists!$L$7,$A$1:$Y$1,0))&amp;""),""),9,2)))),"")</f>
        <v/>
      </c>
      <c r="AL395" s="23">
        <f>IF(OR(AK395="",Lists!$O$2=""),"",AK395+Lists!$O$2)</f>
        <v/>
      </c>
      <c r="AM395" s="22">
        <f>IF(IFERROR(TRIM(INDEX($A395:$Y395,MATCH(Lists!$L$2,$A$1:$Y$1,0))&amp;""),"")="","",IF(AA395="","New",AA395))</f>
        <v/>
      </c>
    </row>
    <row r="396">
      <c r="Z396" s="19" t="n"/>
      <c r="AA396" s="24" t="n"/>
      <c r="AB396" s="24" t="n"/>
      <c r="AC396" s="24" t="n"/>
      <c r="AD396" s="24" t="n"/>
      <c r="AE396" s="25" t="n"/>
      <c r="AF396" s="19" t="n"/>
      <c r="AG396" s="22">
        <f>IF(IFERROR(TRIM(INDEX($A396:$Y396,MATCH(Lists!$L$2,$A$1:$Y$1,0))&amp;""),"")="","",IF(COUNTA(AB396:AD396)=0,"",COUNTIF(AB396:AD396,"Yes")))</f>
        <v/>
      </c>
      <c r="AH396" s="22">
        <f>IFERROR(TRIM(INDEX($A396:$Y396,MATCH(Lists!$L$3,$A$1:$Y$1,0))&amp;""),"")</f>
        <v/>
      </c>
      <c r="AI396" s="22">
        <f>IFERROR(TRIM(INDEX($A396:$Y396,MATCH(Lists!$L$4,$A$1:$Y$1,0))&amp;""),"")</f>
        <v/>
      </c>
      <c r="AJ396" s="22">
        <f>IF(IFERROR(TRIM(INDEX($A396:$Y396,MATCH(Lists!$L$2,$A$1:$Y$1,0))&amp;""),"")="","",IF(IFERROR(TRIM(INDEX($A396:$Y396,MATCH(Lists!$L$5,$A$1:$Y$1,0))&amp;""),"")&lt;&gt;"",IFERROR(TRIM(INDEX($A396:$Y396,MATCH(Lists!$L$5,$A$1:$Y$1,0))&amp;""),""),IF(IFERROR(TRIM(INDEX($A396:$Y396,MATCH(Lists!$L$6,$A$1:$Y$1,0))&amp;""),"")&lt;&gt;"",IFERROR(TRIM(INDEX($A396:$Y396,MATCH(Lists!$L$6,$A$1:$Y$1,0))&amp;""),""),"(no source)")))</f>
        <v/>
      </c>
      <c r="AK396" s="23">
        <f>IFERROR(IF(ISNUMBER(INDEX($A396:$Y396,MATCH(Lists!$L$7,$A$1:$Y$1,0))),INT(INDEX($A396:$Y396,MATCH(Lists!$L$7,$A$1:$Y$1,0))),DATE(VALUE(LEFT(IFERROR(TRIM(INDEX($A396:$Y396,MATCH(Lists!$L$7,$A$1:$Y$1,0))&amp;""),""),4)),VALUE(MID(IFERROR(TRIM(INDEX($A396:$Y396,MATCH(Lists!$L$7,$A$1:$Y$1,0))&amp;""),""),6,2)),VALUE(MID(IFERROR(TRIM(INDEX($A396:$Y396,MATCH(Lists!$L$7,$A$1:$Y$1,0))&amp;""),""),9,2)))),"")</f>
        <v/>
      </c>
      <c r="AL396" s="23">
        <f>IF(OR(AK396="",Lists!$O$2=""),"",AK396+Lists!$O$2)</f>
        <v/>
      </c>
      <c r="AM396" s="22">
        <f>IF(IFERROR(TRIM(INDEX($A396:$Y396,MATCH(Lists!$L$2,$A$1:$Y$1,0))&amp;""),"")="","",IF(AA396="","New",AA396))</f>
        <v/>
      </c>
    </row>
    <row r="397">
      <c r="Z397" s="19" t="n"/>
      <c r="AA397" s="24" t="n"/>
      <c r="AB397" s="24" t="n"/>
      <c r="AC397" s="24" t="n"/>
      <c r="AD397" s="24" t="n"/>
      <c r="AE397" s="25" t="n"/>
      <c r="AF397" s="19" t="n"/>
      <c r="AG397" s="22">
        <f>IF(IFERROR(TRIM(INDEX($A397:$Y397,MATCH(Lists!$L$2,$A$1:$Y$1,0))&amp;""),"")="","",IF(COUNTA(AB397:AD397)=0,"",COUNTIF(AB397:AD397,"Yes")))</f>
        <v/>
      </c>
      <c r="AH397" s="22">
        <f>IFERROR(TRIM(INDEX($A397:$Y397,MATCH(Lists!$L$3,$A$1:$Y$1,0))&amp;""),"")</f>
        <v/>
      </c>
      <c r="AI397" s="22">
        <f>IFERROR(TRIM(INDEX($A397:$Y397,MATCH(Lists!$L$4,$A$1:$Y$1,0))&amp;""),"")</f>
        <v/>
      </c>
      <c r="AJ397" s="22">
        <f>IF(IFERROR(TRIM(INDEX($A397:$Y397,MATCH(Lists!$L$2,$A$1:$Y$1,0))&amp;""),"")="","",IF(IFERROR(TRIM(INDEX($A397:$Y397,MATCH(Lists!$L$5,$A$1:$Y$1,0))&amp;""),"")&lt;&gt;"",IFERROR(TRIM(INDEX($A397:$Y397,MATCH(Lists!$L$5,$A$1:$Y$1,0))&amp;""),""),IF(IFERROR(TRIM(INDEX($A397:$Y397,MATCH(Lists!$L$6,$A$1:$Y$1,0))&amp;""),"")&lt;&gt;"",IFERROR(TRIM(INDEX($A397:$Y397,MATCH(Lists!$L$6,$A$1:$Y$1,0))&amp;""),""),"(no source)")))</f>
        <v/>
      </c>
      <c r="AK397" s="23">
        <f>IFERROR(IF(ISNUMBER(INDEX($A397:$Y397,MATCH(Lists!$L$7,$A$1:$Y$1,0))),INT(INDEX($A397:$Y397,MATCH(Lists!$L$7,$A$1:$Y$1,0))),DATE(VALUE(LEFT(IFERROR(TRIM(INDEX($A397:$Y397,MATCH(Lists!$L$7,$A$1:$Y$1,0))&amp;""),""),4)),VALUE(MID(IFERROR(TRIM(INDEX($A397:$Y397,MATCH(Lists!$L$7,$A$1:$Y$1,0))&amp;""),""),6,2)),VALUE(MID(IFERROR(TRIM(INDEX($A397:$Y397,MATCH(Lists!$L$7,$A$1:$Y$1,0))&amp;""),""),9,2)))),"")</f>
        <v/>
      </c>
      <c r="AL397" s="23">
        <f>IF(OR(AK397="",Lists!$O$2=""),"",AK397+Lists!$O$2)</f>
        <v/>
      </c>
      <c r="AM397" s="22">
        <f>IF(IFERROR(TRIM(INDEX($A397:$Y397,MATCH(Lists!$L$2,$A$1:$Y$1,0))&amp;""),"")="","",IF(AA397="","New",AA397))</f>
        <v/>
      </c>
    </row>
    <row r="398">
      <c r="Z398" s="19" t="n"/>
      <c r="AA398" s="24" t="n"/>
      <c r="AB398" s="24" t="n"/>
      <c r="AC398" s="24" t="n"/>
      <c r="AD398" s="24" t="n"/>
      <c r="AE398" s="25" t="n"/>
      <c r="AF398" s="19" t="n"/>
      <c r="AG398" s="22">
        <f>IF(IFERROR(TRIM(INDEX($A398:$Y398,MATCH(Lists!$L$2,$A$1:$Y$1,0))&amp;""),"")="","",IF(COUNTA(AB398:AD398)=0,"",COUNTIF(AB398:AD398,"Yes")))</f>
        <v/>
      </c>
      <c r="AH398" s="22">
        <f>IFERROR(TRIM(INDEX($A398:$Y398,MATCH(Lists!$L$3,$A$1:$Y$1,0))&amp;""),"")</f>
        <v/>
      </c>
      <c r="AI398" s="22">
        <f>IFERROR(TRIM(INDEX($A398:$Y398,MATCH(Lists!$L$4,$A$1:$Y$1,0))&amp;""),"")</f>
        <v/>
      </c>
      <c r="AJ398" s="22">
        <f>IF(IFERROR(TRIM(INDEX($A398:$Y398,MATCH(Lists!$L$2,$A$1:$Y$1,0))&amp;""),"")="","",IF(IFERROR(TRIM(INDEX($A398:$Y398,MATCH(Lists!$L$5,$A$1:$Y$1,0))&amp;""),"")&lt;&gt;"",IFERROR(TRIM(INDEX($A398:$Y398,MATCH(Lists!$L$5,$A$1:$Y$1,0))&amp;""),""),IF(IFERROR(TRIM(INDEX($A398:$Y398,MATCH(Lists!$L$6,$A$1:$Y$1,0))&amp;""),"")&lt;&gt;"",IFERROR(TRIM(INDEX($A398:$Y398,MATCH(Lists!$L$6,$A$1:$Y$1,0))&amp;""),""),"(no source)")))</f>
        <v/>
      </c>
      <c r="AK398" s="23">
        <f>IFERROR(IF(ISNUMBER(INDEX($A398:$Y398,MATCH(Lists!$L$7,$A$1:$Y$1,0))),INT(INDEX($A398:$Y398,MATCH(Lists!$L$7,$A$1:$Y$1,0))),DATE(VALUE(LEFT(IFERROR(TRIM(INDEX($A398:$Y398,MATCH(Lists!$L$7,$A$1:$Y$1,0))&amp;""),""),4)),VALUE(MID(IFERROR(TRIM(INDEX($A398:$Y398,MATCH(Lists!$L$7,$A$1:$Y$1,0))&amp;""),""),6,2)),VALUE(MID(IFERROR(TRIM(INDEX($A398:$Y398,MATCH(Lists!$L$7,$A$1:$Y$1,0))&amp;""),""),9,2)))),"")</f>
        <v/>
      </c>
      <c r="AL398" s="23">
        <f>IF(OR(AK398="",Lists!$O$2=""),"",AK398+Lists!$O$2)</f>
        <v/>
      </c>
      <c r="AM398" s="22">
        <f>IF(IFERROR(TRIM(INDEX($A398:$Y398,MATCH(Lists!$L$2,$A$1:$Y$1,0))&amp;""),"")="","",IF(AA398="","New",AA398))</f>
        <v/>
      </c>
    </row>
    <row r="399">
      <c r="Z399" s="19" t="n"/>
      <c r="AA399" s="24" t="n"/>
      <c r="AB399" s="24" t="n"/>
      <c r="AC399" s="24" t="n"/>
      <c r="AD399" s="24" t="n"/>
      <c r="AE399" s="25" t="n"/>
      <c r="AF399" s="19" t="n"/>
      <c r="AG399" s="22">
        <f>IF(IFERROR(TRIM(INDEX($A399:$Y399,MATCH(Lists!$L$2,$A$1:$Y$1,0))&amp;""),"")="","",IF(COUNTA(AB399:AD399)=0,"",COUNTIF(AB399:AD399,"Yes")))</f>
        <v/>
      </c>
      <c r="AH399" s="22">
        <f>IFERROR(TRIM(INDEX($A399:$Y399,MATCH(Lists!$L$3,$A$1:$Y$1,0))&amp;""),"")</f>
        <v/>
      </c>
      <c r="AI399" s="22">
        <f>IFERROR(TRIM(INDEX($A399:$Y399,MATCH(Lists!$L$4,$A$1:$Y$1,0))&amp;""),"")</f>
        <v/>
      </c>
      <c r="AJ399" s="22">
        <f>IF(IFERROR(TRIM(INDEX($A399:$Y399,MATCH(Lists!$L$2,$A$1:$Y$1,0))&amp;""),"")="","",IF(IFERROR(TRIM(INDEX($A399:$Y399,MATCH(Lists!$L$5,$A$1:$Y$1,0))&amp;""),"")&lt;&gt;"",IFERROR(TRIM(INDEX($A399:$Y399,MATCH(Lists!$L$5,$A$1:$Y$1,0))&amp;""),""),IF(IFERROR(TRIM(INDEX($A399:$Y399,MATCH(Lists!$L$6,$A$1:$Y$1,0))&amp;""),"")&lt;&gt;"",IFERROR(TRIM(INDEX($A399:$Y399,MATCH(Lists!$L$6,$A$1:$Y$1,0))&amp;""),""),"(no source)")))</f>
        <v/>
      </c>
      <c r="AK399" s="23">
        <f>IFERROR(IF(ISNUMBER(INDEX($A399:$Y399,MATCH(Lists!$L$7,$A$1:$Y$1,0))),INT(INDEX($A399:$Y399,MATCH(Lists!$L$7,$A$1:$Y$1,0))),DATE(VALUE(LEFT(IFERROR(TRIM(INDEX($A399:$Y399,MATCH(Lists!$L$7,$A$1:$Y$1,0))&amp;""),""),4)),VALUE(MID(IFERROR(TRIM(INDEX($A399:$Y399,MATCH(Lists!$L$7,$A$1:$Y$1,0))&amp;""),""),6,2)),VALUE(MID(IFERROR(TRIM(INDEX($A399:$Y399,MATCH(Lists!$L$7,$A$1:$Y$1,0))&amp;""),""),9,2)))),"")</f>
        <v/>
      </c>
      <c r="AL399" s="23">
        <f>IF(OR(AK399="",Lists!$O$2=""),"",AK399+Lists!$O$2)</f>
        <v/>
      </c>
      <c r="AM399" s="22">
        <f>IF(IFERROR(TRIM(INDEX($A399:$Y399,MATCH(Lists!$L$2,$A$1:$Y$1,0))&amp;""),"")="","",IF(AA399="","New",AA399))</f>
        <v/>
      </c>
    </row>
    <row r="400">
      <c r="Z400" s="19" t="n"/>
      <c r="AA400" s="24" t="n"/>
      <c r="AB400" s="24" t="n"/>
      <c r="AC400" s="24" t="n"/>
      <c r="AD400" s="24" t="n"/>
      <c r="AE400" s="25" t="n"/>
      <c r="AF400" s="19" t="n"/>
      <c r="AG400" s="22">
        <f>IF(IFERROR(TRIM(INDEX($A400:$Y400,MATCH(Lists!$L$2,$A$1:$Y$1,0))&amp;""),"")="","",IF(COUNTA(AB400:AD400)=0,"",COUNTIF(AB400:AD400,"Yes")))</f>
        <v/>
      </c>
      <c r="AH400" s="22">
        <f>IFERROR(TRIM(INDEX($A400:$Y400,MATCH(Lists!$L$3,$A$1:$Y$1,0))&amp;""),"")</f>
        <v/>
      </c>
      <c r="AI400" s="22">
        <f>IFERROR(TRIM(INDEX($A400:$Y400,MATCH(Lists!$L$4,$A$1:$Y$1,0))&amp;""),"")</f>
        <v/>
      </c>
      <c r="AJ400" s="22">
        <f>IF(IFERROR(TRIM(INDEX($A400:$Y400,MATCH(Lists!$L$2,$A$1:$Y$1,0))&amp;""),"")="","",IF(IFERROR(TRIM(INDEX($A400:$Y400,MATCH(Lists!$L$5,$A$1:$Y$1,0))&amp;""),"")&lt;&gt;"",IFERROR(TRIM(INDEX($A400:$Y400,MATCH(Lists!$L$5,$A$1:$Y$1,0))&amp;""),""),IF(IFERROR(TRIM(INDEX($A400:$Y400,MATCH(Lists!$L$6,$A$1:$Y$1,0))&amp;""),"")&lt;&gt;"",IFERROR(TRIM(INDEX($A400:$Y400,MATCH(Lists!$L$6,$A$1:$Y$1,0))&amp;""),""),"(no source)")))</f>
        <v/>
      </c>
      <c r="AK400" s="23">
        <f>IFERROR(IF(ISNUMBER(INDEX($A400:$Y400,MATCH(Lists!$L$7,$A$1:$Y$1,0))),INT(INDEX($A400:$Y400,MATCH(Lists!$L$7,$A$1:$Y$1,0))),DATE(VALUE(LEFT(IFERROR(TRIM(INDEX($A400:$Y400,MATCH(Lists!$L$7,$A$1:$Y$1,0))&amp;""),""),4)),VALUE(MID(IFERROR(TRIM(INDEX($A400:$Y400,MATCH(Lists!$L$7,$A$1:$Y$1,0))&amp;""),""),6,2)),VALUE(MID(IFERROR(TRIM(INDEX($A400:$Y400,MATCH(Lists!$L$7,$A$1:$Y$1,0))&amp;""),""),9,2)))),"")</f>
        <v/>
      </c>
      <c r="AL400" s="23">
        <f>IF(OR(AK400="",Lists!$O$2=""),"",AK400+Lists!$O$2)</f>
        <v/>
      </c>
      <c r="AM400" s="22">
        <f>IF(IFERROR(TRIM(INDEX($A400:$Y400,MATCH(Lists!$L$2,$A$1:$Y$1,0))&amp;""),"")="","",IF(AA400="","New",AA400))</f>
        <v/>
      </c>
    </row>
    <row r="401">
      <c r="Z401" s="19" t="n"/>
      <c r="AA401" s="24" t="n"/>
      <c r="AB401" s="24" t="n"/>
      <c r="AC401" s="24" t="n"/>
      <c r="AD401" s="24" t="n"/>
      <c r="AE401" s="25" t="n"/>
      <c r="AF401" s="19" t="n"/>
      <c r="AG401" s="22">
        <f>IF(IFERROR(TRIM(INDEX($A401:$Y401,MATCH(Lists!$L$2,$A$1:$Y$1,0))&amp;""),"")="","",IF(COUNTA(AB401:AD401)=0,"",COUNTIF(AB401:AD401,"Yes")))</f>
        <v/>
      </c>
      <c r="AH401" s="22">
        <f>IFERROR(TRIM(INDEX($A401:$Y401,MATCH(Lists!$L$3,$A$1:$Y$1,0))&amp;""),"")</f>
        <v/>
      </c>
      <c r="AI401" s="22">
        <f>IFERROR(TRIM(INDEX($A401:$Y401,MATCH(Lists!$L$4,$A$1:$Y$1,0))&amp;""),"")</f>
        <v/>
      </c>
      <c r="AJ401" s="22">
        <f>IF(IFERROR(TRIM(INDEX($A401:$Y401,MATCH(Lists!$L$2,$A$1:$Y$1,0))&amp;""),"")="","",IF(IFERROR(TRIM(INDEX($A401:$Y401,MATCH(Lists!$L$5,$A$1:$Y$1,0))&amp;""),"")&lt;&gt;"",IFERROR(TRIM(INDEX($A401:$Y401,MATCH(Lists!$L$5,$A$1:$Y$1,0))&amp;""),""),IF(IFERROR(TRIM(INDEX($A401:$Y401,MATCH(Lists!$L$6,$A$1:$Y$1,0))&amp;""),"")&lt;&gt;"",IFERROR(TRIM(INDEX($A401:$Y401,MATCH(Lists!$L$6,$A$1:$Y$1,0))&amp;""),""),"(no source)")))</f>
        <v/>
      </c>
      <c r="AK401" s="23">
        <f>IFERROR(IF(ISNUMBER(INDEX($A401:$Y401,MATCH(Lists!$L$7,$A$1:$Y$1,0))),INT(INDEX($A401:$Y401,MATCH(Lists!$L$7,$A$1:$Y$1,0))),DATE(VALUE(LEFT(IFERROR(TRIM(INDEX($A401:$Y401,MATCH(Lists!$L$7,$A$1:$Y$1,0))&amp;""),""),4)),VALUE(MID(IFERROR(TRIM(INDEX($A401:$Y401,MATCH(Lists!$L$7,$A$1:$Y$1,0))&amp;""),""),6,2)),VALUE(MID(IFERROR(TRIM(INDEX($A401:$Y401,MATCH(Lists!$L$7,$A$1:$Y$1,0))&amp;""),""),9,2)))),"")</f>
        <v/>
      </c>
      <c r="AL401" s="23">
        <f>IF(OR(AK401="",Lists!$O$2=""),"",AK401+Lists!$O$2)</f>
        <v/>
      </c>
      <c r="AM401" s="22">
        <f>IF(IFERROR(TRIM(INDEX($A401:$Y401,MATCH(Lists!$L$2,$A$1:$Y$1,0))&amp;""),"")="","",IF(AA401="","New",AA401))</f>
        <v/>
      </c>
    </row>
    <row r="402">
      <c r="Z402" s="19" t="n"/>
      <c r="AA402" s="24" t="n"/>
      <c r="AB402" s="24" t="n"/>
      <c r="AC402" s="24" t="n"/>
      <c r="AD402" s="24" t="n"/>
      <c r="AE402" s="25" t="n"/>
      <c r="AF402" s="19" t="n"/>
      <c r="AG402" s="22">
        <f>IF(IFERROR(TRIM(INDEX($A402:$Y402,MATCH(Lists!$L$2,$A$1:$Y$1,0))&amp;""),"")="","",IF(COUNTA(AB402:AD402)=0,"",COUNTIF(AB402:AD402,"Yes")))</f>
        <v/>
      </c>
      <c r="AH402" s="22">
        <f>IFERROR(TRIM(INDEX($A402:$Y402,MATCH(Lists!$L$3,$A$1:$Y$1,0))&amp;""),"")</f>
        <v/>
      </c>
      <c r="AI402" s="22">
        <f>IFERROR(TRIM(INDEX($A402:$Y402,MATCH(Lists!$L$4,$A$1:$Y$1,0))&amp;""),"")</f>
        <v/>
      </c>
      <c r="AJ402" s="22">
        <f>IF(IFERROR(TRIM(INDEX($A402:$Y402,MATCH(Lists!$L$2,$A$1:$Y$1,0))&amp;""),"")="","",IF(IFERROR(TRIM(INDEX($A402:$Y402,MATCH(Lists!$L$5,$A$1:$Y$1,0))&amp;""),"")&lt;&gt;"",IFERROR(TRIM(INDEX($A402:$Y402,MATCH(Lists!$L$5,$A$1:$Y$1,0))&amp;""),""),IF(IFERROR(TRIM(INDEX($A402:$Y402,MATCH(Lists!$L$6,$A$1:$Y$1,0))&amp;""),"")&lt;&gt;"",IFERROR(TRIM(INDEX($A402:$Y402,MATCH(Lists!$L$6,$A$1:$Y$1,0))&amp;""),""),"(no source)")))</f>
        <v/>
      </c>
      <c r="AK402" s="23">
        <f>IFERROR(IF(ISNUMBER(INDEX($A402:$Y402,MATCH(Lists!$L$7,$A$1:$Y$1,0))),INT(INDEX($A402:$Y402,MATCH(Lists!$L$7,$A$1:$Y$1,0))),DATE(VALUE(LEFT(IFERROR(TRIM(INDEX($A402:$Y402,MATCH(Lists!$L$7,$A$1:$Y$1,0))&amp;""),""),4)),VALUE(MID(IFERROR(TRIM(INDEX($A402:$Y402,MATCH(Lists!$L$7,$A$1:$Y$1,0))&amp;""),""),6,2)),VALUE(MID(IFERROR(TRIM(INDEX($A402:$Y402,MATCH(Lists!$L$7,$A$1:$Y$1,0))&amp;""),""),9,2)))),"")</f>
        <v/>
      </c>
      <c r="AL402" s="23">
        <f>IF(OR(AK402="",Lists!$O$2=""),"",AK402+Lists!$O$2)</f>
        <v/>
      </c>
      <c r="AM402" s="22">
        <f>IF(IFERROR(TRIM(INDEX($A402:$Y402,MATCH(Lists!$L$2,$A$1:$Y$1,0))&amp;""),"")="","",IF(AA402="","New",AA402))</f>
        <v/>
      </c>
    </row>
    <row r="403">
      <c r="Z403" s="19" t="n"/>
      <c r="AA403" s="24" t="n"/>
      <c r="AB403" s="24" t="n"/>
      <c r="AC403" s="24" t="n"/>
      <c r="AD403" s="24" t="n"/>
      <c r="AE403" s="25" t="n"/>
      <c r="AF403" s="19" t="n"/>
      <c r="AG403" s="22">
        <f>IF(IFERROR(TRIM(INDEX($A403:$Y403,MATCH(Lists!$L$2,$A$1:$Y$1,0))&amp;""),"")="","",IF(COUNTA(AB403:AD403)=0,"",COUNTIF(AB403:AD403,"Yes")))</f>
        <v/>
      </c>
      <c r="AH403" s="22">
        <f>IFERROR(TRIM(INDEX($A403:$Y403,MATCH(Lists!$L$3,$A$1:$Y$1,0))&amp;""),"")</f>
        <v/>
      </c>
      <c r="AI403" s="22">
        <f>IFERROR(TRIM(INDEX($A403:$Y403,MATCH(Lists!$L$4,$A$1:$Y$1,0))&amp;""),"")</f>
        <v/>
      </c>
      <c r="AJ403" s="22">
        <f>IF(IFERROR(TRIM(INDEX($A403:$Y403,MATCH(Lists!$L$2,$A$1:$Y$1,0))&amp;""),"")="","",IF(IFERROR(TRIM(INDEX($A403:$Y403,MATCH(Lists!$L$5,$A$1:$Y$1,0))&amp;""),"")&lt;&gt;"",IFERROR(TRIM(INDEX($A403:$Y403,MATCH(Lists!$L$5,$A$1:$Y$1,0))&amp;""),""),IF(IFERROR(TRIM(INDEX($A403:$Y403,MATCH(Lists!$L$6,$A$1:$Y$1,0))&amp;""),"")&lt;&gt;"",IFERROR(TRIM(INDEX($A403:$Y403,MATCH(Lists!$L$6,$A$1:$Y$1,0))&amp;""),""),"(no source)")))</f>
        <v/>
      </c>
      <c r="AK403" s="23">
        <f>IFERROR(IF(ISNUMBER(INDEX($A403:$Y403,MATCH(Lists!$L$7,$A$1:$Y$1,0))),INT(INDEX($A403:$Y403,MATCH(Lists!$L$7,$A$1:$Y$1,0))),DATE(VALUE(LEFT(IFERROR(TRIM(INDEX($A403:$Y403,MATCH(Lists!$L$7,$A$1:$Y$1,0))&amp;""),""),4)),VALUE(MID(IFERROR(TRIM(INDEX($A403:$Y403,MATCH(Lists!$L$7,$A$1:$Y$1,0))&amp;""),""),6,2)),VALUE(MID(IFERROR(TRIM(INDEX($A403:$Y403,MATCH(Lists!$L$7,$A$1:$Y$1,0))&amp;""),""),9,2)))),"")</f>
        <v/>
      </c>
      <c r="AL403" s="23">
        <f>IF(OR(AK403="",Lists!$O$2=""),"",AK403+Lists!$O$2)</f>
        <v/>
      </c>
      <c r="AM403" s="22">
        <f>IF(IFERROR(TRIM(INDEX($A403:$Y403,MATCH(Lists!$L$2,$A$1:$Y$1,0))&amp;""),"")="","",IF(AA403="","New",AA403))</f>
        <v/>
      </c>
    </row>
    <row r="404">
      <c r="Z404" s="19" t="n"/>
      <c r="AA404" s="24" t="n"/>
      <c r="AB404" s="24" t="n"/>
      <c r="AC404" s="24" t="n"/>
      <c r="AD404" s="24" t="n"/>
      <c r="AE404" s="25" t="n"/>
      <c r="AF404" s="19" t="n"/>
      <c r="AG404" s="22">
        <f>IF(IFERROR(TRIM(INDEX($A404:$Y404,MATCH(Lists!$L$2,$A$1:$Y$1,0))&amp;""),"")="","",IF(COUNTA(AB404:AD404)=0,"",COUNTIF(AB404:AD404,"Yes")))</f>
        <v/>
      </c>
      <c r="AH404" s="22">
        <f>IFERROR(TRIM(INDEX($A404:$Y404,MATCH(Lists!$L$3,$A$1:$Y$1,0))&amp;""),"")</f>
        <v/>
      </c>
      <c r="AI404" s="22">
        <f>IFERROR(TRIM(INDEX($A404:$Y404,MATCH(Lists!$L$4,$A$1:$Y$1,0))&amp;""),"")</f>
        <v/>
      </c>
      <c r="AJ404" s="22">
        <f>IF(IFERROR(TRIM(INDEX($A404:$Y404,MATCH(Lists!$L$2,$A$1:$Y$1,0))&amp;""),"")="","",IF(IFERROR(TRIM(INDEX($A404:$Y404,MATCH(Lists!$L$5,$A$1:$Y$1,0))&amp;""),"")&lt;&gt;"",IFERROR(TRIM(INDEX($A404:$Y404,MATCH(Lists!$L$5,$A$1:$Y$1,0))&amp;""),""),IF(IFERROR(TRIM(INDEX($A404:$Y404,MATCH(Lists!$L$6,$A$1:$Y$1,0))&amp;""),"")&lt;&gt;"",IFERROR(TRIM(INDEX($A404:$Y404,MATCH(Lists!$L$6,$A$1:$Y$1,0))&amp;""),""),"(no source)")))</f>
        <v/>
      </c>
      <c r="AK404" s="23">
        <f>IFERROR(IF(ISNUMBER(INDEX($A404:$Y404,MATCH(Lists!$L$7,$A$1:$Y$1,0))),INT(INDEX($A404:$Y404,MATCH(Lists!$L$7,$A$1:$Y$1,0))),DATE(VALUE(LEFT(IFERROR(TRIM(INDEX($A404:$Y404,MATCH(Lists!$L$7,$A$1:$Y$1,0))&amp;""),""),4)),VALUE(MID(IFERROR(TRIM(INDEX($A404:$Y404,MATCH(Lists!$L$7,$A$1:$Y$1,0))&amp;""),""),6,2)),VALUE(MID(IFERROR(TRIM(INDEX($A404:$Y404,MATCH(Lists!$L$7,$A$1:$Y$1,0))&amp;""),""),9,2)))),"")</f>
        <v/>
      </c>
      <c r="AL404" s="23">
        <f>IF(OR(AK404="",Lists!$O$2=""),"",AK404+Lists!$O$2)</f>
        <v/>
      </c>
      <c r="AM404" s="22">
        <f>IF(IFERROR(TRIM(INDEX($A404:$Y404,MATCH(Lists!$L$2,$A$1:$Y$1,0))&amp;""),"")="","",IF(AA404="","New",AA404))</f>
        <v/>
      </c>
    </row>
    <row r="405">
      <c r="Z405" s="19" t="n"/>
      <c r="AA405" s="24" t="n"/>
      <c r="AB405" s="24" t="n"/>
      <c r="AC405" s="24" t="n"/>
      <c r="AD405" s="24" t="n"/>
      <c r="AE405" s="25" t="n"/>
      <c r="AF405" s="19" t="n"/>
      <c r="AG405" s="22">
        <f>IF(IFERROR(TRIM(INDEX($A405:$Y405,MATCH(Lists!$L$2,$A$1:$Y$1,0))&amp;""),"")="","",IF(COUNTA(AB405:AD405)=0,"",COUNTIF(AB405:AD405,"Yes")))</f>
        <v/>
      </c>
      <c r="AH405" s="22">
        <f>IFERROR(TRIM(INDEX($A405:$Y405,MATCH(Lists!$L$3,$A$1:$Y$1,0))&amp;""),"")</f>
        <v/>
      </c>
      <c r="AI405" s="22">
        <f>IFERROR(TRIM(INDEX($A405:$Y405,MATCH(Lists!$L$4,$A$1:$Y$1,0))&amp;""),"")</f>
        <v/>
      </c>
      <c r="AJ405" s="22">
        <f>IF(IFERROR(TRIM(INDEX($A405:$Y405,MATCH(Lists!$L$2,$A$1:$Y$1,0))&amp;""),"")="","",IF(IFERROR(TRIM(INDEX($A405:$Y405,MATCH(Lists!$L$5,$A$1:$Y$1,0))&amp;""),"")&lt;&gt;"",IFERROR(TRIM(INDEX($A405:$Y405,MATCH(Lists!$L$5,$A$1:$Y$1,0))&amp;""),""),IF(IFERROR(TRIM(INDEX($A405:$Y405,MATCH(Lists!$L$6,$A$1:$Y$1,0))&amp;""),"")&lt;&gt;"",IFERROR(TRIM(INDEX($A405:$Y405,MATCH(Lists!$L$6,$A$1:$Y$1,0))&amp;""),""),"(no source)")))</f>
        <v/>
      </c>
      <c r="AK405" s="23">
        <f>IFERROR(IF(ISNUMBER(INDEX($A405:$Y405,MATCH(Lists!$L$7,$A$1:$Y$1,0))),INT(INDEX($A405:$Y405,MATCH(Lists!$L$7,$A$1:$Y$1,0))),DATE(VALUE(LEFT(IFERROR(TRIM(INDEX($A405:$Y405,MATCH(Lists!$L$7,$A$1:$Y$1,0))&amp;""),""),4)),VALUE(MID(IFERROR(TRIM(INDEX($A405:$Y405,MATCH(Lists!$L$7,$A$1:$Y$1,0))&amp;""),""),6,2)),VALUE(MID(IFERROR(TRIM(INDEX($A405:$Y405,MATCH(Lists!$L$7,$A$1:$Y$1,0))&amp;""),""),9,2)))),"")</f>
        <v/>
      </c>
      <c r="AL405" s="23">
        <f>IF(OR(AK405="",Lists!$O$2=""),"",AK405+Lists!$O$2)</f>
        <v/>
      </c>
      <c r="AM405" s="22">
        <f>IF(IFERROR(TRIM(INDEX($A405:$Y405,MATCH(Lists!$L$2,$A$1:$Y$1,0))&amp;""),"")="","",IF(AA405="","New",AA405))</f>
        <v/>
      </c>
    </row>
    <row r="406">
      <c r="Z406" s="19" t="n"/>
      <c r="AA406" s="24" t="n"/>
      <c r="AB406" s="24" t="n"/>
      <c r="AC406" s="24" t="n"/>
      <c r="AD406" s="24" t="n"/>
      <c r="AE406" s="25" t="n"/>
      <c r="AF406" s="19" t="n"/>
      <c r="AG406" s="22">
        <f>IF(IFERROR(TRIM(INDEX($A406:$Y406,MATCH(Lists!$L$2,$A$1:$Y$1,0))&amp;""),"")="","",IF(COUNTA(AB406:AD406)=0,"",COUNTIF(AB406:AD406,"Yes")))</f>
        <v/>
      </c>
      <c r="AH406" s="22">
        <f>IFERROR(TRIM(INDEX($A406:$Y406,MATCH(Lists!$L$3,$A$1:$Y$1,0))&amp;""),"")</f>
        <v/>
      </c>
      <c r="AI406" s="22">
        <f>IFERROR(TRIM(INDEX($A406:$Y406,MATCH(Lists!$L$4,$A$1:$Y$1,0))&amp;""),"")</f>
        <v/>
      </c>
      <c r="AJ406" s="22">
        <f>IF(IFERROR(TRIM(INDEX($A406:$Y406,MATCH(Lists!$L$2,$A$1:$Y$1,0))&amp;""),"")="","",IF(IFERROR(TRIM(INDEX($A406:$Y406,MATCH(Lists!$L$5,$A$1:$Y$1,0))&amp;""),"")&lt;&gt;"",IFERROR(TRIM(INDEX($A406:$Y406,MATCH(Lists!$L$5,$A$1:$Y$1,0))&amp;""),""),IF(IFERROR(TRIM(INDEX($A406:$Y406,MATCH(Lists!$L$6,$A$1:$Y$1,0))&amp;""),"")&lt;&gt;"",IFERROR(TRIM(INDEX($A406:$Y406,MATCH(Lists!$L$6,$A$1:$Y$1,0))&amp;""),""),"(no source)")))</f>
        <v/>
      </c>
      <c r="AK406" s="23">
        <f>IFERROR(IF(ISNUMBER(INDEX($A406:$Y406,MATCH(Lists!$L$7,$A$1:$Y$1,0))),INT(INDEX($A406:$Y406,MATCH(Lists!$L$7,$A$1:$Y$1,0))),DATE(VALUE(LEFT(IFERROR(TRIM(INDEX($A406:$Y406,MATCH(Lists!$L$7,$A$1:$Y$1,0))&amp;""),""),4)),VALUE(MID(IFERROR(TRIM(INDEX($A406:$Y406,MATCH(Lists!$L$7,$A$1:$Y$1,0))&amp;""),""),6,2)),VALUE(MID(IFERROR(TRIM(INDEX($A406:$Y406,MATCH(Lists!$L$7,$A$1:$Y$1,0))&amp;""),""),9,2)))),"")</f>
        <v/>
      </c>
      <c r="AL406" s="23">
        <f>IF(OR(AK406="",Lists!$O$2=""),"",AK406+Lists!$O$2)</f>
        <v/>
      </c>
      <c r="AM406" s="22">
        <f>IF(IFERROR(TRIM(INDEX($A406:$Y406,MATCH(Lists!$L$2,$A$1:$Y$1,0))&amp;""),"")="","",IF(AA406="","New",AA406))</f>
        <v/>
      </c>
    </row>
    <row r="407">
      <c r="Z407" s="19" t="n"/>
      <c r="AA407" s="24" t="n"/>
      <c r="AB407" s="24" t="n"/>
      <c r="AC407" s="24" t="n"/>
      <c r="AD407" s="24" t="n"/>
      <c r="AE407" s="25" t="n"/>
      <c r="AF407" s="19" t="n"/>
      <c r="AG407" s="22">
        <f>IF(IFERROR(TRIM(INDEX($A407:$Y407,MATCH(Lists!$L$2,$A$1:$Y$1,0))&amp;""),"")="","",IF(COUNTA(AB407:AD407)=0,"",COUNTIF(AB407:AD407,"Yes")))</f>
        <v/>
      </c>
      <c r="AH407" s="22">
        <f>IFERROR(TRIM(INDEX($A407:$Y407,MATCH(Lists!$L$3,$A$1:$Y$1,0))&amp;""),"")</f>
        <v/>
      </c>
      <c r="AI407" s="22">
        <f>IFERROR(TRIM(INDEX($A407:$Y407,MATCH(Lists!$L$4,$A$1:$Y$1,0))&amp;""),"")</f>
        <v/>
      </c>
      <c r="AJ407" s="22">
        <f>IF(IFERROR(TRIM(INDEX($A407:$Y407,MATCH(Lists!$L$2,$A$1:$Y$1,0))&amp;""),"")="","",IF(IFERROR(TRIM(INDEX($A407:$Y407,MATCH(Lists!$L$5,$A$1:$Y$1,0))&amp;""),"")&lt;&gt;"",IFERROR(TRIM(INDEX($A407:$Y407,MATCH(Lists!$L$5,$A$1:$Y$1,0))&amp;""),""),IF(IFERROR(TRIM(INDEX($A407:$Y407,MATCH(Lists!$L$6,$A$1:$Y$1,0))&amp;""),"")&lt;&gt;"",IFERROR(TRIM(INDEX($A407:$Y407,MATCH(Lists!$L$6,$A$1:$Y$1,0))&amp;""),""),"(no source)")))</f>
        <v/>
      </c>
      <c r="AK407" s="23">
        <f>IFERROR(IF(ISNUMBER(INDEX($A407:$Y407,MATCH(Lists!$L$7,$A$1:$Y$1,0))),INT(INDEX($A407:$Y407,MATCH(Lists!$L$7,$A$1:$Y$1,0))),DATE(VALUE(LEFT(IFERROR(TRIM(INDEX($A407:$Y407,MATCH(Lists!$L$7,$A$1:$Y$1,0))&amp;""),""),4)),VALUE(MID(IFERROR(TRIM(INDEX($A407:$Y407,MATCH(Lists!$L$7,$A$1:$Y$1,0))&amp;""),""),6,2)),VALUE(MID(IFERROR(TRIM(INDEX($A407:$Y407,MATCH(Lists!$L$7,$A$1:$Y$1,0))&amp;""),""),9,2)))),"")</f>
        <v/>
      </c>
      <c r="AL407" s="23">
        <f>IF(OR(AK407="",Lists!$O$2=""),"",AK407+Lists!$O$2)</f>
        <v/>
      </c>
      <c r="AM407" s="22">
        <f>IF(IFERROR(TRIM(INDEX($A407:$Y407,MATCH(Lists!$L$2,$A$1:$Y$1,0))&amp;""),"")="","",IF(AA407="","New",AA407))</f>
        <v/>
      </c>
    </row>
    <row r="408">
      <c r="Z408" s="19" t="n"/>
      <c r="AA408" s="24" t="n"/>
      <c r="AB408" s="24" t="n"/>
      <c r="AC408" s="24" t="n"/>
      <c r="AD408" s="24" t="n"/>
      <c r="AE408" s="25" t="n"/>
      <c r="AF408" s="19" t="n"/>
      <c r="AG408" s="22">
        <f>IF(IFERROR(TRIM(INDEX($A408:$Y408,MATCH(Lists!$L$2,$A$1:$Y$1,0))&amp;""),"")="","",IF(COUNTA(AB408:AD408)=0,"",COUNTIF(AB408:AD408,"Yes")))</f>
        <v/>
      </c>
      <c r="AH408" s="22">
        <f>IFERROR(TRIM(INDEX($A408:$Y408,MATCH(Lists!$L$3,$A$1:$Y$1,0))&amp;""),"")</f>
        <v/>
      </c>
      <c r="AI408" s="22">
        <f>IFERROR(TRIM(INDEX($A408:$Y408,MATCH(Lists!$L$4,$A$1:$Y$1,0))&amp;""),"")</f>
        <v/>
      </c>
      <c r="AJ408" s="22">
        <f>IF(IFERROR(TRIM(INDEX($A408:$Y408,MATCH(Lists!$L$2,$A$1:$Y$1,0))&amp;""),"")="","",IF(IFERROR(TRIM(INDEX($A408:$Y408,MATCH(Lists!$L$5,$A$1:$Y$1,0))&amp;""),"")&lt;&gt;"",IFERROR(TRIM(INDEX($A408:$Y408,MATCH(Lists!$L$5,$A$1:$Y$1,0))&amp;""),""),IF(IFERROR(TRIM(INDEX($A408:$Y408,MATCH(Lists!$L$6,$A$1:$Y$1,0))&amp;""),"")&lt;&gt;"",IFERROR(TRIM(INDEX($A408:$Y408,MATCH(Lists!$L$6,$A$1:$Y$1,0))&amp;""),""),"(no source)")))</f>
        <v/>
      </c>
      <c r="AK408" s="23">
        <f>IFERROR(IF(ISNUMBER(INDEX($A408:$Y408,MATCH(Lists!$L$7,$A$1:$Y$1,0))),INT(INDEX($A408:$Y408,MATCH(Lists!$L$7,$A$1:$Y$1,0))),DATE(VALUE(LEFT(IFERROR(TRIM(INDEX($A408:$Y408,MATCH(Lists!$L$7,$A$1:$Y$1,0))&amp;""),""),4)),VALUE(MID(IFERROR(TRIM(INDEX($A408:$Y408,MATCH(Lists!$L$7,$A$1:$Y$1,0))&amp;""),""),6,2)),VALUE(MID(IFERROR(TRIM(INDEX($A408:$Y408,MATCH(Lists!$L$7,$A$1:$Y$1,0))&amp;""),""),9,2)))),"")</f>
        <v/>
      </c>
      <c r="AL408" s="23">
        <f>IF(OR(AK408="",Lists!$O$2=""),"",AK408+Lists!$O$2)</f>
        <v/>
      </c>
      <c r="AM408" s="22">
        <f>IF(IFERROR(TRIM(INDEX($A408:$Y408,MATCH(Lists!$L$2,$A$1:$Y$1,0))&amp;""),"")="","",IF(AA408="","New",AA408))</f>
        <v/>
      </c>
    </row>
    <row r="409">
      <c r="Z409" s="19" t="n"/>
      <c r="AA409" s="24" t="n"/>
      <c r="AB409" s="24" t="n"/>
      <c r="AC409" s="24" t="n"/>
      <c r="AD409" s="24" t="n"/>
      <c r="AE409" s="25" t="n"/>
      <c r="AF409" s="19" t="n"/>
      <c r="AG409" s="22">
        <f>IF(IFERROR(TRIM(INDEX($A409:$Y409,MATCH(Lists!$L$2,$A$1:$Y$1,0))&amp;""),"")="","",IF(COUNTA(AB409:AD409)=0,"",COUNTIF(AB409:AD409,"Yes")))</f>
        <v/>
      </c>
      <c r="AH409" s="22">
        <f>IFERROR(TRIM(INDEX($A409:$Y409,MATCH(Lists!$L$3,$A$1:$Y$1,0))&amp;""),"")</f>
        <v/>
      </c>
      <c r="AI409" s="22">
        <f>IFERROR(TRIM(INDEX($A409:$Y409,MATCH(Lists!$L$4,$A$1:$Y$1,0))&amp;""),"")</f>
        <v/>
      </c>
      <c r="AJ409" s="22">
        <f>IF(IFERROR(TRIM(INDEX($A409:$Y409,MATCH(Lists!$L$2,$A$1:$Y$1,0))&amp;""),"")="","",IF(IFERROR(TRIM(INDEX($A409:$Y409,MATCH(Lists!$L$5,$A$1:$Y$1,0))&amp;""),"")&lt;&gt;"",IFERROR(TRIM(INDEX($A409:$Y409,MATCH(Lists!$L$5,$A$1:$Y$1,0))&amp;""),""),IF(IFERROR(TRIM(INDEX($A409:$Y409,MATCH(Lists!$L$6,$A$1:$Y$1,0))&amp;""),"")&lt;&gt;"",IFERROR(TRIM(INDEX($A409:$Y409,MATCH(Lists!$L$6,$A$1:$Y$1,0))&amp;""),""),"(no source)")))</f>
        <v/>
      </c>
      <c r="AK409" s="23">
        <f>IFERROR(IF(ISNUMBER(INDEX($A409:$Y409,MATCH(Lists!$L$7,$A$1:$Y$1,0))),INT(INDEX($A409:$Y409,MATCH(Lists!$L$7,$A$1:$Y$1,0))),DATE(VALUE(LEFT(IFERROR(TRIM(INDEX($A409:$Y409,MATCH(Lists!$L$7,$A$1:$Y$1,0))&amp;""),""),4)),VALUE(MID(IFERROR(TRIM(INDEX($A409:$Y409,MATCH(Lists!$L$7,$A$1:$Y$1,0))&amp;""),""),6,2)),VALUE(MID(IFERROR(TRIM(INDEX($A409:$Y409,MATCH(Lists!$L$7,$A$1:$Y$1,0))&amp;""),""),9,2)))),"")</f>
        <v/>
      </c>
      <c r="AL409" s="23">
        <f>IF(OR(AK409="",Lists!$O$2=""),"",AK409+Lists!$O$2)</f>
        <v/>
      </c>
      <c r="AM409" s="22">
        <f>IF(IFERROR(TRIM(INDEX($A409:$Y409,MATCH(Lists!$L$2,$A$1:$Y$1,0))&amp;""),"")="","",IF(AA409="","New",AA409))</f>
        <v/>
      </c>
    </row>
    <row r="410">
      <c r="Z410" s="19" t="n"/>
      <c r="AA410" s="24" t="n"/>
      <c r="AB410" s="24" t="n"/>
      <c r="AC410" s="24" t="n"/>
      <c r="AD410" s="24" t="n"/>
      <c r="AE410" s="25" t="n"/>
      <c r="AF410" s="19" t="n"/>
      <c r="AG410" s="22">
        <f>IF(IFERROR(TRIM(INDEX($A410:$Y410,MATCH(Lists!$L$2,$A$1:$Y$1,0))&amp;""),"")="","",IF(COUNTA(AB410:AD410)=0,"",COUNTIF(AB410:AD410,"Yes")))</f>
        <v/>
      </c>
      <c r="AH410" s="22">
        <f>IFERROR(TRIM(INDEX($A410:$Y410,MATCH(Lists!$L$3,$A$1:$Y$1,0))&amp;""),"")</f>
        <v/>
      </c>
      <c r="AI410" s="22">
        <f>IFERROR(TRIM(INDEX($A410:$Y410,MATCH(Lists!$L$4,$A$1:$Y$1,0))&amp;""),"")</f>
        <v/>
      </c>
      <c r="AJ410" s="22">
        <f>IF(IFERROR(TRIM(INDEX($A410:$Y410,MATCH(Lists!$L$2,$A$1:$Y$1,0))&amp;""),"")="","",IF(IFERROR(TRIM(INDEX($A410:$Y410,MATCH(Lists!$L$5,$A$1:$Y$1,0))&amp;""),"")&lt;&gt;"",IFERROR(TRIM(INDEX($A410:$Y410,MATCH(Lists!$L$5,$A$1:$Y$1,0))&amp;""),""),IF(IFERROR(TRIM(INDEX($A410:$Y410,MATCH(Lists!$L$6,$A$1:$Y$1,0))&amp;""),"")&lt;&gt;"",IFERROR(TRIM(INDEX($A410:$Y410,MATCH(Lists!$L$6,$A$1:$Y$1,0))&amp;""),""),"(no source)")))</f>
        <v/>
      </c>
      <c r="AK410" s="23">
        <f>IFERROR(IF(ISNUMBER(INDEX($A410:$Y410,MATCH(Lists!$L$7,$A$1:$Y$1,0))),INT(INDEX($A410:$Y410,MATCH(Lists!$L$7,$A$1:$Y$1,0))),DATE(VALUE(LEFT(IFERROR(TRIM(INDEX($A410:$Y410,MATCH(Lists!$L$7,$A$1:$Y$1,0))&amp;""),""),4)),VALUE(MID(IFERROR(TRIM(INDEX($A410:$Y410,MATCH(Lists!$L$7,$A$1:$Y$1,0))&amp;""),""),6,2)),VALUE(MID(IFERROR(TRIM(INDEX($A410:$Y410,MATCH(Lists!$L$7,$A$1:$Y$1,0))&amp;""),""),9,2)))),"")</f>
        <v/>
      </c>
      <c r="AL410" s="23">
        <f>IF(OR(AK410="",Lists!$O$2=""),"",AK410+Lists!$O$2)</f>
        <v/>
      </c>
      <c r="AM410" s="22">
        <f>IF(IFERROR(TRIM(INDEX($A410:$Y410,MATCH(Lists!$L$2,$A$1:$Y$1,0))&amp;""),"")="","",IF(AA410="","New",AA410))</f>
        <v/>
      </c>
    </row>
    <row r="411">
      <c r="Z411" s="19" t="n"/>
      <c r="AA411" s="24" t="n"/>
      <c r="AB411" s="24" t="n"/>
      <c r="AC411" s="24" t="n"/>
      <c r="AD411" s="24" t="n"/>
      <c r="AE411" s="25" t="n"/>
      <c r="AF411" s="19" t="n"/>
      <c r="AG411" s="22">
        <f>IF(IFERROR(TRIM(INDEX($A411:$Y411,MATCH(Lists!$L$2,$A$1:$Y$1,0))&amp;""),"")="","",IF(COUNTA(AB411:AD411)=0,"",COUNTIF(AB411:AD411,"Yes")))</f>
        <v/>
      </c>
      <c r="AH411" s="22">
        <f>IFERROR(TRIM(INDEX($A411:$Y411,MATCH(Lists!$L$3,$A$1:$Y$1,0))&amp;""),"")</f>
        <v/>
      </c>
      <c r="AI411" s="22">
        <f>IFERROR(TRIM(INDEX($A411:$Y411,MATCH(Lists!$L$4,$A$1:$Y$1,0))&amp;""),"")</f>
        <v/>
      </c>
      <c r="AJ411" s="22">
        <f>IF(IFERROR(TRIM(INDEX($A411:$Y411,MATCH(Lists!$L$2,$A$1:$Y$1,0))&amp;""),"")="","",IF(IFERROR(TRIM(INDEX($A411:$Y411,MATCH(Lists!$L$5,$A$1:$Y$1,0))&amp;""),"")&lt;&gt;"",IFERROR(TRIM(INDEX($A411:$Y411,MATCH(Lists!$L$5,$A$1:$Y$1,0))&amp;""),""),IF(IFERROR(TRIM(INDEX($A411:$Y411,MATCH(Lists!$L$6,$A$1:$Y$1,0))&amp;""),"")&lt;&gt;"",IFERROR(TRIM(INDEX($A411:$Y411,MATCH(Lists!$L$6,$A$1:$Y$1,0))&amp;""),""),"(no source)")))</f>
        <v/>
      </c>
      <c r="AK411" s="23">
        <f>IFERROR(IF(ISNUMBER(INDEX($A411:$Y411,MATCH(Lists!$L$7,$A$1:$Y$1,0))),INT(INDEX($A411:$Y411,MATCH(Lists!$L$7,$A$1:$Y$1,0))),DATE(VALUE(LEFT(IFERROR(TRIM(INDEX($A411:$Y411,MATCH(Lists!$L$7,$A$1:$Y$1,0))&amp;""),""),4)),VALUE(MID(IFERROR(TRIM(INDEX($A411:$Y411,MATCH(Lists!$L$7,$A$1:$Y$1,0))&amp;""),""),6,2)),VALUE(MID(IFERROR(TRIM(INDEX($A411:$Y411,MATCH(Lists!$L$7,$A$1:$Y$1,0))&amp;""),""),9,2)))),"")</f>
        <v/>
      </c>
      <c r="AL411" s="23">
        <f>IF(OR(AK411="",Lists!$O$2=""),"",AK411+Lists!$O$2)</f>
        <v/>
      </c>
      <c r="AM411" s="22">
        <f>IF(IFERROR(TRIM(INDEX($A411:$Y411,MATCH(Lists!$L$2,$A$1:$Y$1,0))&amp;""),"")="","",IF(AA411="","New",AA411))</f>
        <v/>
      </c>
    </row>
    <row r="412">
      <c r="Z412" s="19" t="n"/>
      <c r="AA412" s="24" t="n"/>
      <c r="AB412" s="24" t="n"/>
      <c r="AC412" s="24" t="n"/>
      <c r="AD412" s="24" t="n"/>
      <c r="AE412" s="25" t="n"/>
      <c r="AF412" s="19" t="n"/>
      <c r="AG412" s="22">
        <f>IF(IFERROR(TRIM(INDEX($A412:$Y412,MATCH(Lists!$L$2,$A$1:$Y$1,0))&amp;""),"")="","",IF(COUNTA(AB412:AD412)=0,"",COUNTIF(AB412:AD412,"Yes")))</f>
        <v/>
      </c>
      <c r="AH412" s="22">
        <f>IFERROR(TRIM(INDEX($A412:$Y412,MATCH(Lists!$L$3,$A$1:$Y$1,0))&amp;""),"")</f>
        <v/>
      </c>
      <c r="AI412" s="22">
        <f>IFERROR(TRIM(INDEX($A412:$Y412,MATCH(Lists!$L$4,$A$1:$Y$1,0))&amp;""),"")</f>
        <v/>
      </c>
      <c r="AJ412" s="22">
        <f>IF(IFERROR(TRIM(INDEX($A412:$Y412,MATCH(Lists!$L$2,$A$1:$Y$1,0))&amp;""),"")="","",IF(IFERROR(TRIM(INDEX($A412:$Y412,MATCH(Lists!$L$5,$A$1:$Y$1,0))&amp;""),"")&lt;&gt;"",IFERROR(TRIM(INDEX($A412:$Y412,MATCH(Lists!$L$5,$A$1:$Y$1,0))&amp;""),""),IF(IFERROR(TRIM(INDEX($A412:$Y412,MATCH(Lists!$L$6,$A$1:$Y$1,0))&amp;""),"")&lt;&gt;"",IFERROR(TRIM(INDEX($A412:$Y412,MATCH(Lists!$L$6,$A$1:$Y$1,0))&amp;""),""),"(no source)")))</f>
        <v/>
      </c>
      <c r="AK412" s="23">
        <f>IFERROR(IF(ISNUMBER(INDEX($A412:$Y412,MATCH(Lists!$L$7,$A$1:$Y$1,0))),INT(INDEX($A412:$Y412,MATCH(Lists!$L$7,$A$1:$Y$1,0))),DATE(VALUE(LEFT(IFERROR(TRIM(INDEX($A412:$Y412,MATCH(Lists!$L$7,$A$1:$Y$1,0))&amp;""),""),4)),VALUE(MID(IFERROR(TRIM(INDEX($A412:$Y412,MATCH(Lists!$L$7,$A$1:$Y$1,0))&amp;""),""),6,2)),VALUE(MID(IFERROR(TRIM(INDEX($A412:$Y412,MATCH(Lists!$L$7,$A$1:$Y$1,0))&amp;""),""),9,2)))),"")</f>
        <v/>
      </c>
      <c r="AL412" s="23">
        <f>IF(OR(AK412="",Lists!$O$2=""),"",AK412+Lists!$O$2)</f>
        <v/>
      </c>
      <c r="AM412" s="22">
        <f>IF(IFERROR(TRIM(INDEX($A412:$Y412,MATCH(Lists!$L$2,$A$1:$Y$1,0))&amp;""),"")="","",IF(AA412="","New",AA412))</f>
        <v/>
      </c>
    </row>
    <row r="413">
      <c r="Z413" s="19" t="n"/>
      <c r="AA413" s="24" t="n"/>
      <c r="AB413" s="24" t="n"/>
      <c r="AC413" s="24" t="n"/>
      <c r="AD413" s="24" t="n"/>
      <c r="AE413" s="25" t="n"/>
      <c r="AF413" s="19" t="n"/>
      <c r="AG413" s="22">
        <f>IF(IFERROR(TRIM(INDEX($A413:$Y413,MATCH(Lists!$L$2,$A$1:$Y$1,0))&amp;""),"")="","",IF(COUNTA(AB413:AD413)=0,"",COUNTIF(AB413:AD413,"Yes")))</f>
        <v/>
      </c>
      <c r="AH413" s="22">
        <f>IFERROR(TRIM(INDEX($A413:$Y413,MATCH(Lists!$L$3,$A$1:$Y$1,0))&amp;""),"")</f>
        <v/>
      </c>
      <c r="AI413" s="22">
        <f>IFERROR(TRIM(INDEX($A413:$Y413,MATCH(Lists!$L$4,$A$1:$Y$1,0))&amp;""),"")</f>
        <v/>
      </c>
      <c r="AJ413" s="22">
        <f>IF(IFERROR(TRIM(INDEX($A413:$Y413,MATCH(Lists!$L$2,$A$1:$Y$1,0))&amp;""),"")="","",IF(IFERROR(TRIM(INDEX($A413:$Y413,MATCH(Lists!$L$5,$A$1:$Y$1,0))&amp;""),"")&lt;&gt;"",IFERROR(TRIM(INDEX($A413:$Y413,MATCH(Lists!$L$5,$A$1:$Y$1,0))&amp;""),""),IF(IFERROR(TRIM(INDEX($A413:$Y413,MATCH(Lists!$L$6,$A$1:$Y$1,0))&amp;""),"")&lt;&gt;"",IFERROR(TRIM(INDEX($A413:$Y413,MATCH(Lists!$L$6,$A$1:$Y$1,0))&amp;""),""),"(no source)")))</f>
        <v/>
      </c>
      <c r="AK413" s="23">
        <f>IFERROR(IF(ISNUMBER(INDEX($A413:$Y413,MATCH(Lists!$L$7,$A$1:$Y$1,0))),INT(INDEX($A413:$Y413,MATCH(Lists!$L$7,$A$1:$Y$1,0))),DATE(VALUE(LEFT(IFERROR(TRIM(INDEX($A413:$Y413,MATCH(Lists!$L$7,$A$1:$Y$1,0))&amp;""),""),4)),VALUE(MID(IFERROR(TRIM(INDEX($A413:$Y413,MATCH(Lists!$L$7,$A$1:$Y$1,0))&amp;""),""),6,2)),VALUE(MID(IFERROR(TRIM(INDEX($A413:$Y413,MATCH(Lists!$L$7,$A$1:$Y$1,0))&amp;""),""),9,2)))),"")</f>
        <v/>
      </c>
      <c r="AL413" s="23">
        <f>IF(OR(AK413="",Lists!$O$2=""),"",AK413+Lists!$O$2)</f>
        <v/>
      </c>
      <c r="AM413" s="22">
        <f>IF(IFERROR(TRIM(INDEX($A413:$Y413,MATCH(Lists!$L$2,$A$1:$Y$1,0))&amp;""),"")="","",IF(AA413="","New",AA413))</f>
        <v/>
      </c>
    </row>
    <row r="414">
      <c r="Z414" s="19" t="n"/>
      <c r="AA414" s="24" t="n"/>
      <c r="AB414" s="24" t="n"/>
      <c r="AC414" s="24" t="n"/>
      <c r="AD414" s="24" t="n"/>
      <c r="AE414" s="25" t="n"/>
      <c r="AF414" s="19" t="n"/>
      <c r="AG414" s="22">
        <f>IF(IFERROR(TRIM(INDEX($A414:$Y414,MATCH(Lists!$L$2,$A$1:$Y$1,0))&amp;""),"")="","",IF(COUNTA(AB414:AD414)=0,"",COUNTIF(AB414:AD414,"Yes")))</f>
        <v/>
      </c>
      <c r="AH414" s="22">
        <f>IFERROR(TRIM(INDEX($A414:$Y414,MATCH(Lists!$L$3,$A$1:$Y$1,0))&amp;""),"")</f>
        <v/>
      </c>
      <c r="AI414" s="22">
        <f>IFERROR(TRIM(INDEX($A414:$Y414,MATCH(Lists!$L$4,$A$1:$Y$1,0))&amp;""),"")</f>
        <v/>
      </c>
      <c r="AJ414" s="22">
        <f>IF(IFERROR(TRIM(INDEX($A414:$Y414,MATCH(Lists!$L$2,$A$1:$Y$1,0))&amp;""),"")="","",IF(IFERROR(TRIM(INDEX($A414:$Y414,MATCH(Lists!$L$5,$A$1:$Y$1,0))&amp;""),"")&lt;&gt;"",IFERROR(TRIM(INDEX($A414:$Y414,MATCH(Lists!$L$5,$A$1:$Y$1,0))&amp;""),""),IF(IFERROR(TRIM(INDEX($A414:$Y414,MATCH(Lists!$L$6,$A$1:$Y$1,0))&amp;""),"")&lt;&gt;"",IFERROR(TRIM(INDEX($A414:$Y414,MATCH(Lists!$L$6,$A$1:$Y$1,0))&amp;""),""),"(no source)")))</f>
        <v/>
      </c>
      <c r="AK414" s="23">
        <f>IFERROR(IF(ISNUMBER(INDEX($A414:$Y414,MATCH(Lists!$L$7,$A$1:$Y$1,0))),INT(INDEX($A414:$Y414,MATCH(Lists!$L$7,$A$1:$Y$1,0))),DATE(VALUE(LEFT(IFERROR(TRIM(INDEX($A414:$Y414,MATCH(Lists!$L$7,$A$1:$Y$1,0))&amp;""),""),4)),VALUE(MID(IFERROR(TRIM(INDEX($A414:$Y414,MATCH(Lists!$L$7,$A$1:$Y$1,0))&amp;""),""),6,2)),VALUE(MID(IFERROR(TRIM(INDEX($A414:$Y414,MATCH(Lists!$L$7,$A$1:$Y$1,0))&amp;""),""),9,2)))),"")</f>
        <v/>
      </c>
      <c r="AL414" s="23">
        <f>IF(OR(AK414="",Lists!$O$2=""),"",AK414+Lists!$O$2)</f>
        <v/>
      </c>
      <c r="AM414" s="22">
        <f>IF(IFERROR(TRIM(INDEX($A414:$Y414,MATCH(Lists!$L$2,$A$1:$Y$1,0))&amp;""),"")="","",IF(AA414="","New",AA414))</f>
        <v/>
      </c>
    </row>
    <row r="415">
      <c r="Z415" s="19" t="n"/>
      <c r="AA415" s="24" t="n"/>
      <c r="AB415" s="24" t="n"/>
      <c r="AC415" s="24" t="n"/>
      <c r="AD415" s="24" t="n"/>
      <c r="AE415" s="25" t="n"/>
      <c r="AF415" s="19" t="n"/>
      <c r="AG415" s="22">
        <f>IF(IFERROR(TRIM(INDEX($A415:$Y415,MATCH(Lists!$L$2,$A$1:$Y$1,0))&amp;""),"")="","",IF(COUNTA(AB415:AD415)=0,"",COUNTIF(AB415:AD415,"Yes")))</f>
        <v/>
      </c>
      <c r="AH415" s="22">
        <f>IFERROR(TRIM(INDEX($A415:$Y415,MATCH(Lists!$L$3,$A$1:$Y$1,0))&amp;""),"")</f>
        <v/>
      </c>
      <c r="AI415" s="22">
        <f>IFERROR(TRIM(INDEX($A415:$Y415,MATCH(Lists!$L$4,$A$1:$Y$1,0))&amp;""),"")</f>
        <v/>
      </c>
      <c r="AJ415" s="22">
        <f>IF(IFERROR(TRIM(INDEX($A415:$Y415,MATCH(Lists!$L$2,$A$1:$Y$1,0))&amp;""),"")="","",IF(IFERROR(TRIM(INDEX($A415:$Y415,MATCH(Lists!$L$5,$A$1:$Y$1,0))&amp;""),"")&lt;&gt;"",IFERROR(TRIM(INDEX($A415:$Y415,MATCH(Lists!$L$5,$A$1:$Y$1,0))&amp;""),""),IF(IFERROR(TRIM(INDEX($A415:$Y415,MATCH(Lists!$L$6,$A$1:$Y$1,0))&amp;""),"")&lt;&gt;"",IFERROR(TRIM(INDEX($A415:$Y415,MATCH(Lists!$L$6,$A$1:$Y$1,0))&amp;""),""),"(no source)")))</f>
        <v/>
      </c>
      <c r="AK415" s="23">
        <f>IFERROR(IF(ISNUMBER(INDEX($A415:$Y415,MATCH(Lists!$L$7,$A$1:$Y$1,0))),INT(INDEX($A415:$Y415,MATCH(Lists!$L$7,$A$1:$Y$1,0))),DATE(VALUE(LEFT(IFERROR(TRIM(INDEX($A415:$Y415,MATCH(Lists!$L$7,$A$1:$Y$1,0))&amp;""),""),4)),VALUE(MID(IFERROR(TRIM(INDEX($A415:$Y415,MATCH(Lists!$L$7,$A$1:$Y$1,0))&amp;""),""),6,2)),VALUE(MID(IFERROR(TRIM(INDEX($A415:$Y415,MATCH(Lists!$L$7,$A$1:$Y$1,0))&amp;""),""),9,2)))),"")</f>
        <v/>
      </c>
      <c r="AL415" s="23">
        <f>IF(OR(AK415="",Lists!$O$2=""),"",AK415+Lists!$O$2)</f>
        <v/>
      </c>
      <c r="AM415" s="22">
        <f>IF(IFERROR(TRIM(INDEX($A415:$Y415,MATCH(Lists!$L$2,$A$1:$Y$1,0))&amp;""),"")="","",IF(AA415="","New",AA415))</f>
        <v/>
      </c>
    </row>
    <row r="416">
      <c r="Z416" s="19" t="n"/>
      <c r="AA416" s="24" t="n"/>
      <c r="AB416" s="24" t="n"/>
      <c r="AC416" s="24" t="n"/>
      <c r="AD416" s="24" t="n"/>
      <c r="AE416" s="25" t="n"/>
      <c r="AF416" s="19" t="n"/>
      <c r="AG416" s="22">
        <f>IF(IFERROR(TRIM(INDEX($A416:$Y416,MATCH(Lists!$L$2,$A$1:$Y$1,0))&amp;""),"")="","",IF(COUNTA(AB416:AD416)=0,"",COUNTIF(AB416:AD416,"Yes")))</f>
        <v/>
      </c>
      <c r="AH416" s="22">
        <f>IFERROR(TRIM(INDEX($A416:$Y416,MATCH(Lists!$L$3,$A$1:$Y$1,0))&amp;""),"")</f>
        <v/>
      </c>
      <c r="AI416" s="22">
        <f>IFERROR(TRIM(INDEX($A416:$Y416,MATCH(Lists!$L$4,$A$1:$Y$1,0))&amp;""),"")</f>
        <v/>
      </c>
      <c r="AJ416" s="22">
        <f>IF(IFERROR(TRIM(INDEX($A416:$Y416,MATCH(Lists!$L$2,$A$1:$Y$1,0))&amp;""),"")="","",IF(IFERROR(TRIM(INDEX($A416:$Y416,MATCH(Lists!$L$5,$A$1:$Y$1,0))&amp;""),"")&lt;&gt;"",IFERROR(TRIM(INDEX($A416:$Y416,MATCH(Lists!$L$5,$A$1:$Y$1,0))&amp;""),""),IF(IFERROR(TRIM(INDEX($A416:$Y416,MATCH(Lists!$L$6,$A$1:$Y$1,0))&amp;""),"")&lt;&gt;"",IFERROR(TRIM(INDEX($A416:$Y416,MATCH(Lists!$L$6,$A$1:$Y$1,0))&amp;""),""),"(no source)")))</f>
        <v/>
      </c>
      <c r="AK416" s="23">
        <f>IFERROR(IF(ISNUMBER(INDEX($A416:$Y416,MATCH(Lists!$L$7,$A$1:$Y$1,0))),INT(INDEX($A416:$Y416,MATCH(Lists!$L$7,$A$1:$Y$1,0))),DATE(VALUE(LEFT(IFERROR(TRIM(INDEX($A416:$Y416,MATCH(Lists!$L$7,$A$1:$Y$1,0))&amp;""),""),4)),VALUE(MID(IFERROR(TRIM(INDEX($A416:$Y416,MATCH(Lists!$L$7,$A$1:$Y$1,0))&amp;""),""),6,2)),VALUE(MID(IFERROR(TRIM(INDEX($A416:$Y416,MATCH(Lists!$L$7,$A$1:$Y$1,0))&amp;""),""),9,2)))),"")</f>
        <v/>
      </c>
      <c r="AL416" s="23">
        <f>IF(OR(AK416="",Lists!$O$2=""),"",AK416+Lists!$O$2)</f>
        <v/>
      </c>
      <c r="AM416" s="22">
        <f>IF(IFERROR(TRIM(INDEX($A416:$Y416,MATCH(Lists!$L$2,$A$1:$Y$1,0))&amp;""),"")="","",IF(AA416="","New",AA416))</f>
        <v/>
      </c>
    </row>
    <row r="417">
      <c r="Z417" s="19" t="n"/>
      <c r="AA417" s="24" t="n"/>
      <c r="AB417" s="24" t="n"/>
      <c r="AC417" s="24" t="n"/>
      <c r="AD417" s="24" t="n"/>
      <c r="AE417" s="25" t="n"/>
      <c r="AF417" s="19" t="n"/>
      <c r="AG417" s="22">
        <f>IF(IFERROR(TRIM(INDEX($A417:$Y417,MATCH(Lists!$L$2,$A$1:$Y$1,0))&amp;""),"")="","",IF(COUNTA(AB417:AD417)=0,"",COUNTIF(AB417:AD417,"Yes")))</f>
        <v/>
      </c>
      <c r="AH417" s="22">
        <f>IFERROR(TRIM(INDEX($A417:$Y417,MATCH(Lists!$L$3,$A$1:$Y$1,0))&amp;""),"")</f>
        <v/>
      </c>
      <c r="AI417" s="22">
        <f>IFERROR(TRIM(INDEX($A417:$Y417,MATCH(Lists!$L$4,$A$1:$Y$1,0))&amp;""),"")</f>
        <v/>
      </c>
      <c r="AJ417" s="22">
        <f>IF(IFERROR(TRIM(INDEX($A417:$Y417,MATCH(Lists!$L$2,$A$1:$Y$1,0))&amp;""),"")="","",IF(IFERROR(TRIM(INDEX($A417:$Y417,MATCH(Lists!$L$5,$A$1:$Y$1,0))&amp;""),"")&lt;&gt;"",IFERROR(TRIM(INDEX($A417:$Y417,MATCH(Lists!$L$5,$A$1:$Y$1,0))&amp;""),""),IF(IFERROR(TRIM(INDEX($A417:$Y417,MATCH(Lists!$L$6,$A$1:$Y$1,0))&amp;""),"")&lt;&gt;"",IFERROR(TRIM(INDEX($A417:$Y417,MATCH(Lists!$L$6,$A$1:$Y$1,0))&amp;""),""),"(no source)")))</f>
        <v/>
      </c>
      <c r="AK417" s="23">
        <f>IFERROR(IF(ISNUMBER(INDEX($A417:$Y417,MATCH(Lists!$L$7,$A$1:$Y$1,0))),INT(INDEX($A417:$Y417,MATCH(Lists!$L$7,$A$1:$Y$1,0))),DATE(VALUE(LEFT(IFERROR(TRIM(INDEX($A417:$Y417,MATCH(Lists!$L$7,$A$1:$Y$1,0))&amp;""),""),4)),VALUE(MID(IFERROR(TRIM(INDEX($A417:$Y417,MATCH(Lists!$L$7,$A$1:$Y$1,0))&amp;""),""),6,2)),VALUE(MID(IFERROR(TRIM(INDEX($A417:$Y417,MATCH(Lists!$L$7,$A$1:$Y$1,0))&amp;""),""),9,2)))),"")</f>
        <v/>
      </c>
      <c r="AL417" s="23">
        <f>IF(OR(AK417="",Lists!$O$2=""),"",AK417+Lists!$O$2)</f>
        <v/>
      </c>
      <c r="AM417" s="22">
        <f>IF(IFERROR(TRIM(INDEX($A417:$Y417,MATCH(Lists!$L$2,$A$1:$Y$1,0))&amp;""),"")="","",IF(AA417="","New",AA417))</f>
        <v/>
      </c>
    </row>
    <row r="418">
      <c r="Z418" s="19" t="n"/>
      <c r="AA418" s="24" t="n"/>
      <c r="AB418" s="24" t="n"/>
      <c r="AC418" s="24" t="n"/>
      <c r="AD418" s="24" t="n"/>
      <c r="AE418" s="25" t="n"/>
      <c r="AF418" s="19" t="n"/>
      <c r="AG418" s="22">
        <f>IF(IFERROR(TRIM(INDEX($A418:$Y418,MATCH(Lists!$L$2,$A$1:$Y$1,0))&amp;""),"")="","",IF(COUNTA(AB418:AD418)=0,"",COUNTIF(AB418:AD418,"Yes")))</f>
        <v/>
      </c>
      <c r="AH418" s="22">
        <f>IFERROR(TRIM(INDEX($A418:$Y418,MATCH(Lists!$L$3,$A$1:$Y$1,0))&amp;""),"")</f>
        <v/>
      </c>
      <c r="AI418" s="22">
        <f>IFERROR(TRIM(INDEX($A418:$Y418,MATCH(Lists!$L$4,$A$1:$Y$1,0))&amp;""),"")</f>
        <v/>
      </c>
      <c r="AJ418" s="22">
        <f>IF(IFERROR(TRIM(INDEX($A418:$Y418,MATCH(Lists!$L$2,$A$1:$Y$1,0))&amp;""),"")="","",IF(IFERROR(TRIM(INDEX($A418:$Y418,MATCH(Lists!$L$5,$A$1:$Y$1,0))&amp;""),"")&lt;&gt;"",IFERROR(TRIM(INDEX($A418:$Y418,MATCH(Lists!$L$5,$A$1:$Y$1,0))&amp;""),""),IF(IFERROR(TRIM(INDEX($A418:$Y418,MATCH(Lists!$L$6,$A$1:$Y$1,0))&amp;""),"")&lt;&gt;"",IFERROR(TRIM(INDEX($A418:$Y418,MATCH(Lists!$L$6,$A$1:$Y$1,0))&amp;""),""),"(no source)")))</f>
        <v/>
      </c>
      <c r="AK418" s="23">
        <f>IFERROR(IF(ISNUMBER(INDEX($A418:$Y418,MATCH(Lists!$L$7,$A$1:$Y$1,0))),INT(INDEX($A418:$Y418,MATCH(Lists!$L$7,$A$1:$Y$1,0))),DATE(VALUE(LEFT(IFERROR(TRIM(INDEX($A418:$Y418,MATCH(Lists!$L$7,$A$1:$Y$1,0))&amp;""),""),4)),VALUE(MID(IFERROR(TRIM(INDEX($A418:$Y418,MATCH(Lists!$L$7,$A$1:$Y$1,0))&amp;""),""),6,2)),VALUE(MID(IFERROR(TRIM(INDEX($A418:$Y418,MATCH(Lists!$L$7,$A$1:$Y$1,0))&amp;""),""),9,2)))),"")</f>
        <v/>
      </c>
      <c r="AL418" s="23">
        <f>IF(OR(AK418="",Lists!$O$2=""),"",AK418+Lists!$O$2)</f>
        <v/>
      </c>
      <c r="AM418" s="22">
        <f>IF(IFERROR(TRIM(INDEX($A418:$Y418,MATCH(Lists!$L$2,$A$1:$Y$1,0))&amp;""),"")="","",IF(AA418="","New",AA418))</f>
        <v/>
      </c>
    </row>
    <row r="419">
      <c r="Z419" s="19" t="n"/>
      <c r="AA419" s="24" t="n"/>
      <c r="AB419" s="24" t="n"/>
      <c r="AC419" s="24" t="n"/>
      <c r="AD419" s="24" t="n"/>
      <c r="AE419" s="25" t="n"/>
      <c r="AF419" s="19" t="n"/>
      <c r="AG419" s="22">
        <f>IF(IFERROR(TRIM(INDEX($A419:$Y419,MATCH(Lists!$L$2,$A$1:$Y$1,0))&amp;""),"")="","",IF(COUNTA(AB419:AD419)=0,"",COUNTIF(AB419:AD419,"Yes")))</f>
        <v/>
      </c>
      <c r="AH419" s="22">
        <f>IFERROR(TRIM(INDEX($A419:$Y419,MATCH(Lists!$L$3,$A$1:$Y$1,0))&amp;""),"")</f>
        <v/>
      </c>
      <c r="AI419" s="22">
        <f>IFERROR(TRIM(INDEX($A419:$Y419,MATCH(Lists!$L$4,$A$1:$Y$1,0))&amp;""),"")</f>
        <v/>
      </c>
      <c r="AJ419" s="22">
        <f>IF(IFERROR(TRIM(INDEX($A419:$Y419,MATCH(Lists!$L$2,$A$1:$Y$1,0))&amp;""),"")="","",IF(IFERROR(TRIM(INDEX($A419:$Y419,MATCH(Lists!$L$5,$A$1:$Y$1,0))&amp;""),"")&lt;&gt;"",IFERROR(TRIM(INDEX($A419:$Y419,MATCH(Lists!$L$5,$A$1:$Y$1,0))&amp;""),""),IF(IFERROR(TRIM(INDEX($A419:$Y419,MATCH(Lists!$L$6,$A$1:$Y$1,0))&amp;""),"")&lt;&gt;"",IFERROR(TRIM(INDEX($A419:$Y419,MATCH(Lists!$L$6,$A$1:$Y$1,0))&amp;""),""),"(no source)")))</f>
        <v/>
      </c>
      <c r="AK419" s="23">
        <f>IFERROR(IF(ISNUMBER(INDEX($A419:$Y419,MATCH(Lists!$L$7,$A$1:$Y$1,0))),INT(INDEX($A419:$Y419,MATCH(Lists!$L$7,$A$1:$Y$1,0))),DATE(VALUE(LEFT(IFERROR(TRIM(INDEX($A419:$Y419,MATCH(Lists!$L$7,$A$1:$Y$1,0))&amp;""),""),4)),VALUE(MID(IFERROR(TRIM(INDEX($A419:$Y419,MATCH(Lists!$L$7,$A$1:$Y$1,0))&amp;""),""),6,2)),VALUE(MID(IFERROR(TRIM(INDEX($A419:$Y419,MATCH(Lists!$L$7,$A$1:$Y$1,0))&amp;""),""),9,2)))),"")</f>
        <v/>
      </c>
      <c r="AL419" s="23">
        <f>IF(OR(AK419="",Lists!$O$2=""),"",AK419+Lists!$O$2)</f>
        <v/>
      </c>
      <c r="AM419" s="22">
        <f>IF(IFERROR(TRIM(INDEX($A419:$Y419,MATCH(Lists!$L$2,$A$1:$Y$1,0))&amp;""),"")="","",IF(AA419="","New",AA419))</f>
        <v/>
      </c>
    </row>
    <row r="420">
      <c r="Z420" s="19" t="n"/>
      <c r="AA420" s="24" t="n"/>
      <c r="AB420" s="24" t="n"/>
      <c r="AC420" s="24" t="n"/>
      <c r="AD420" s="24" t="n"/>
      <c r="AE420" s="25" t="n"/>
      <c r="AF420" s="19" t="n"/>
      <c r="AG420" s="22">
        <f>IF(IFERROR(TRIM(INDEX($A420:$Y420,MATCH(Lists!$L$2,$A$1:$Y$1,0))&amp;""),"")="","",IF(COUNTA(AB420:AD420)=0,"",COUNTIF(AB420:AD420,"Yes")))</f>
        <v/>
      </c>
      <c r="AH420" s="22">
        <f>IFERROR(TRIM(INDEX($A420:$Y420,MATCH(Lists!$L$3,$A$1:$Y$1,0))&amp;""),"")</f>
        <v/>
      </c>
      <c r="AI420" s="22">
        <f>IFERROR(TRIM(INDEX($A420:$Y420,MATCH(Lists!$L$4,$A$1:$Y$1,0))&amp;""),"")</f>
        <v/>
      </c>
      <c r="AJ420" s="22">
        <f>IF(IFERROR(TRIM(INDEX($A420:$Y420,MATCH(Lists!$L$2,$A$1:$Y$1,0))&amp;""),"")="","",IF(IFERROR(TRIM(INDEX($A420:$Y420,MATCH(Lists!$L$5,$A$1:$Y$1,0))&amp;""),"")&lt;&gt;"",IFERROR(TRIM(INDEX($A420:$Y420,MATCH(Lists!$L$5,$A$1:$Y$1,0))&amp;""),""),IF(IFERROR(TRIM(INDEX($A420:$Y420,MATCH(Lists!$L$6,$A$1:$Y$1,0))&amp;""),"")&lt;&gt;"",IFERROR(TRIM(INDEX($A420:$Y420,MATCH(Lists!$L$6,$A$1:$Y$1,0))&amp;""),""),"(no source)")))</f>
        <v/>
      </c>
      <c r="AK420" s="23">
        <f>IFERROR(IF(ISNUMBER(INDEX($A420:$Y420,MATCH(Lists!$L$7,$A$1:$Y$1,0))),INT(INDEX($A420:$Y420,MATCH(Lists!$L$7,$A$1:$Y$1,0))),DATE(VALUE(LEFT(IFERROR(TRIM(INDEX($A420:$Y420,MATCH(Lists!$L$7,$A$1:$Y$1,0))&amp;""),""),4)),VALUE(MID(IFERROR(TRIM(INDEX($A420:$Y420,MATCH(Lists!$L$7,$A$1:$Y$1,0))&amp;""),""),6,2)),VALUE(MID(IFERROR(TRIM(INDEX($A420:$Y420,MATCH(Lists!$L$7,$A$1:$Y$1,0))&amp;""),""),9,2)))),"")</f>
        <v/>
      </c>
      <c r="AL420" s="23">
        <f>IF(OR(AK420="",Lists!$O$2=""),"",AK420+Lists!$O$2)</f>
        <v/>
      </c>
      <c r="AM420" s="22">
        <f>IF(IFERROR(TRIM(INDEX($A420:$Y420,MATCH(Lists!$L$2,$A$1:$Y$1,0))&amp;""),"")="","",IF(AA420="","New",AA420))</f>
        <v/>
      </c>
    </row>
    <row r="421">
      <c r="Z421" s="19" t="n"/>
      <c r="AA421" s="24" t="n"/>
      <c r="AB421" s="24" t="n"/>
      <c r="AC421" s="24" t="n"/>
      <c r="AD421" s="24" t="n"/>
      <c r="AE421" s="25" t="n"/>
      <c r="AF421" s="19" t="n"/>
      <c r="AG421" s="22">
        <f>IF(IFERROR(TRIM(INDEX($A421:$Y421,MATCH(Lists!$L$2,$A$1:$Y$1,0))&amp;""),"")="","",IF(COUNTA(AB421:AD421)=0,"",COUNTIF(AB421:AD421,"Yes")))</f>
        <v/>
      </c>
      <c r="AH421" s="22">
        <f>IFERROR(TRIM(INDEX($A421:$Y421,MATCH(Lists!$L$3,$A$1:$Y$1,0))&amp;""),"")</f>
        <v/>
      </c>
      <c r="AI421" s="22">
        <f>IFERROR(TRIM(INDEX($A421:$Y421,MATCH(Lists!$L$4,$A$1:$Y$1,0))&amp;""),"")</f>
        <v/>
      </c>
      <c r="AJ421" s="22">
        <f>IF(IFERROR(TRIM(INDEX($A421:$Y421,MATCH(Lists!$L$2,$A$1:$Y$1,0))&amp;""),"")="","",IF(IFERROR(TRIM(INDEX($A421:$Y421,MATCH(Lists!$L$5,$A$1:$Y$1,0))&amp;""),"")&lt;&gt;"",IFERROR(TRIM(INDEX($A421:$Y421,MATCH(Lists!$L$5,$A$1:$Y$1,0))&amp;""),""),IF(IFERROR(TRIM(INDEX($A421:$Y421,MATCH(Lists!$L$6,$A$1:$Y$1,0))&amp;""),"")&lt;&gt;"",IFERROR(TRIM(INDEX($A421:$Y421,MATCH(Lists!$L$6,$A$1:$Y$1,0))&amp;""),""),"(no source)")))</f>
        <v/>
      </c>
      <c r="AK421" s="23">
        <f>IFERROR(IF(ISNUMBER(INDEX($A421:$Y421,MATCH(Lists!$L$7,$A$1:$Y$1,0))),INT(INDEX($A421:$Y421,MATCH(Lists!$L$7,$A$1:$Y$1,0))),DATE(VALUE(LEFT(IFERROR(TRIM(INDEX($A421:$Y421,MATCH(Lists!$L$7,$A$1:$Y$1,0))&amp;""),""),4)),VALUE(MID(IFERROR(TRIM(INDEX($A421:$Y421,MATCH(Lists!$L$7,$A$1:$Y$1,0))&amp;""),""),6,2)),VALUE(MID(IFERROR(TRIM(INDEX($A421:$Y421,MATCH(Lists!$L$7,$A$1:$Y$1,0))&amp;""),""),9,2)))),"")</f>
        <v/>
      </c>
      <c r="AL421" s="23">
        <f>IF(OR(AK421="",Lists!$O$2=""),"",AK421+Lists!$O$2)</f>
        <v/>
      </c>
      <c r="AM421" s="22">
        <f>IF(IFERROR(TRIM(INDEX($A421:$Y421,MATCH(Lists!$L$2,$A$1:$Y$1,0))&amp;""),"")="","",IF(AA421="","New",AA421))</f>
        <v/>
      </c>
    </row>
    <row r="422">
      <c r="Z422" s="19" t="n"/>
      <c r="AA422" s="24" t="n"/>
      <c r="AB422" s="24" t="n"/>
      <c r="AC422" s="24" t="n"/>
      <c r="AD422" s="24" t="n"/>
      <c r="AE422" s="25" t="n"/>
      <c r="AF422" s="19" t="n"/>
      <c r="AG422" s="22">
        <f>IF(IFERROR(TRIM(INDEX($A422:$Y422,MATCH(Lists!$L$2,$A$1:$Y$1,0))&amp;""),"")="","",IF(COUNTA(AB422:AD422)=0,"",COUNTIF(AB422:AD422,"Yes")))</f>
        <v/>
      </c>
      <c r="AH422" s="22">
        <f>IFERROR(TRIM(INDEX($A422:$Y422,MATCH(Lists!$L$3,$A$1:$Y$1,0))&amp;""),"")</f>
        <v/>
      </c>
      <c r="AI422" s="22">
        <f>IFERROR(TRIM(INDEX($A422:$Y422,MATCH(Lists!$L$4,$A$1:$Y$1,0))&amp;""),"")</f>
        <v/>
      </c>
      <c r="AJ422" s="22">
        <f>IF(IFERROR(TRIM(INDEX($A422:$Y422,MATCH(Lists!$L$2,$A$1:$Y$1,0))&amp;""),"")="","",IF(IFERROR(TRIM(INDEX($A422:$Y422,MATCH(Lists!$L$5,$A$1:$Y$1,0))&amp;""),"")&lt;&gt;"",IFERROR(TRIM(INDEX($A422:$Y422,MATCH(Lists!$L$5,$A$1:$Y$1,0))&amp;""),""),IF(IFERROR(TRIM(INDEX($A422:$Y422,MATCH(Lists!$L$6,$A$1:$Y$1,0))&amp;""),"")&lt;&gt;"",IFERROR(TRIM(INDEX($A422:$Y422,MATCH(Lists!$L$6,$A$1:$Y$1,0))&amp;""),""),"(no source)")))</f>
        <v/>
      </c>
      <c r="AK422" s="23">
        <f>IFERROR(IF(ISNUMBER(INDEX($A422:$Y422,MATCH(Lists!$L$7,$A$1:$Y$1,0))),INT(INDEX($A422:$Y422,MATCH(Lists!$L$7,$A$1:$Y$1,0))),DATE(VALUE(LEFT(IFERROR(TRIM(INDEX($A422:$Y422,MATCH(Lists!$L$7,$A$1:$Y$1,0))&amp;""),""),4)),VALUE(MID(IFERROR(TRIM(INDEX($A422:$Y422,MATCH(Lists!$L$7,$A$1:$Y$1,0))&amp;""),""),6,2)),VALUE(MID(IFERROR(TRIM(INDEX($A422:$Y422,MATCH(Lists!$L$7,$A$1:$Y$1,0))&amp;""),""),9,2)))),"")</f>
        <v/>
      </c>
      <c r="AL422" s="23">
        <f>IF(OR(AK422="",Lists!$O$2=""),"",AK422+Lists!$O$2)</f>
        <v/>
      </c>
      <c r="AM422" s="22">
        <f>IF(IFERROR(TRIM(INDEX($A422:$Y422,MATCH(Lists!$L$2,$A$1:$Y$1,0))&amp;""),"")="","",IF(AA422="","New",AA422))</f>
        <v/>
      </c>
    </row>
    <row r="423">
      <c r="Z423" s="19" t="n"/>
      <c r="AA423" s="24" t="n"/>
      <c r="AB423" s="24" t="n"/>
      <c r="AC423" s="24" t="n"/>
      <c r="AD423" s="24" t="n"/>
      <c r="AE423" s="25" t="n"/>
      <c r="AF423" s="19" t="n"/>
      <c r="AG423" s="22">
        <f>IF(IFERROR(TRIM(INDEX($A423:$Y423,MATCH(Lists!$L$2,$A$1:$Y$1,0))&amp;""),"")="","",IF(COUNTA(AB423:AD423)=0,"",COUNTIF(AB423:AD423,"Yes")))</f>
        <v/>
      </c>
      <c r="AH423" s="22">
        <f>IFERROR(TRIM(INDEX($A423:$Y423,MATCH(Lists!$L$3,$A$1:$Y$1,0))&amp;""),"")</f>
        <v/>
      </c>
      <c r="AI423" s="22">
        <f>IFERROR(TRIM(INDEX($A423:$Y423,MATCH(Lists!$L$4,$A$1:$Y$1,0))&amp;""),"")</f>
        <v/>
      </c>
      <c r="AJ423" s="22">
        <f>IF(IFERROR(TRIM(INDEX($A423:$Y423,MATCH(Lists!$L$2,$A$1:$Y$1,0))&amp;""),"")="","",IF(IFERROR(TRIM(INDEX($A423:$Y423,MATCH(Lists!$L$5,$A$1:$Y$1,0))&amp;""),"")&lt;&gt;"",IFERROR(TRIM(INDEX($A423:$Y423,MATCH(Lists!$L$5,$A$1:$Y$1,0))&amp;""),""),IF(IFERROR(TRIM(INDEX($A423:$Y423,MATCH(Lists!$L$6,$A$1:$Y$1,0))&amp;""),"")&lt;&gt;"",IFERROR(TRIM(INDEX($A423:$Y423,MATCH(Lists!$L$6,$A$1:$Y$1,0))&amp;""),""),"(no source)")))</f>
        <v/>
      </c>
      <c r="AK423" s="23">
        <f>IFERROR(IF(ISNUMBER(INDEX($A423:$Y423,MATCH(Lists!$L$7,$A$1:$Y$1,0))),INT(INDEX($A423:$Y423,MATCH(Lists!$L$7,$A$1:$Y$1,0))),DATE(VALUE(LEFT(IFERROR(TRIM(INDEX($A423:$Y423,MATCH(Lists!$L$7,$A$1:$Y$1,0))&amp;""),""),4)),VALUE(MID(IFERROR(TRIM(INDEX($A423:$Y423,MATCH(Lists!$L$7,$A$1:$Y$1,0))&amp;""),""),6,2)),VALUE(MID(IFERROR(TRIM(INDEX($A423:$Y423,MATCH(Lists!$L$7,$A$1:$Y$1,0))&amp;""),""),9,2)))),"")</f>
        <v/>
      </c>
      <c r="AL423" s="23">
        <f>IF(OR(AK423="",Lists!$O$2=""),"",AK423+Lists!$O$2)</f>
        <v/>
      </c>
      <c r="AM423" s="22">
        <f>IF(IFERROR(TRIM(INDEX($A423:$Y423,MATCH(Lists!$L$2,$A$1:$Y$1,0))&amp;""),"")="","",IF(AA423="","New",AA423))</f>
        <v/>
      </c>
    </row>
    <row r="424">
      <c r="Z424" s="19" t="n"/>
      <c r="AA424" s="24" t="n"/>
      <c r="AB424" s="24" t="n"/>
      <c r="AC424" s="24" t="n"/>
      <c r="AD424" s="24" t="n"/>
      <c r="AE424" s="25" t="n"/>
      <c r="AF424" s="19" t="n"/>
      <c r="AG424" s="22">
        <f>IF(IFERROR(TRIM(INDEX($A424:$Y424,MATCH(Lists!$L$2,$A$1:$Y$1,0))&amp;""),"")="","",IF(COUNTA(AB424:AD424)=0,"",COUNTIF(AB424:AD424,"Yes")))</f>
        <v/>
      </c>
      <c r="AH424" s="22">
        <f>IFERROR(TRIM(INDEX($A424:$Y424,MATCH(Lists!$L$3,$A$1:$Y$1,0))&amp;""),"")</f>
        <v/>
      </c>
      <c r="AI424" s="22">
        <f>IFERROR(TRIM(INDEX($A424:$Y424,MATCH(Lists!$L$4,$A$1:$Y$1,0))&amp;""),"")</f>
        <v/>
      </c>
      <c r="AJ424" s="22">
        <f>IF(IFERROR(TRIM(INDEX($A424:$Y424,MATCH(Lists!$L$2,$A$1:$Y$1,0))&amp;""),"")="","",IF(IFERROR(TRIM(INDEX($A424:$Y424,MATCH(Lists!$L$5,$A$1:$Y$1,0))&amp;""),"")&lt;&gt;"",IFERROR(TRIM(INDEX($A424:$Y424,MATCH(Lists!$L$5,$A$1:$Y$1,0))&amp;""),""),IF(IFERROR(TRIM(INDEX($A424:$Y424,MATCH(Lists!$L$6,$A$1:$Y$1,0))&amp;""),"")&lt;&gt;"",IFERROR(TRIM(INDEX($A424:$Y424,MATCH(Lists!$L$6,$A$1:$Y$1,0))&amp;""),""),"(no source)")))</f>
        <v/>
      </c>
      <c r="AK424" s="23">
        <f>IFERROR(IF(ISNUMBER(INDEX($A424:$Y424,MATCH(Lists!$L$7,$A$1:$Y$1,0))),INT(INDEX($A424:$Y424,MATCH(Lists!$L$7,$A$1:$Y$1,0))),DATE(VALUE(LEFT(IFERROR(TRIM(INDEX($A424:$Y424,MATCH(Lists!$L$7,$A$1:$Y$1,0))&amp;""),""),4)),VALUE(MID(IFERROR(TRIM(INDEX($A424:$Y424,MATCH(Lists!$L$7,$A$1:$Y$1,0))&amp;""),""),6,2)),VALUE(MID(IFERROR(TRIM(INDEX($A424:$Y424,MATCH(Lists!$L$7,$A$1:$Y$1,0))&amp;""),""),9,2)))),"")</f>
        <v/>
      </c>
      <c r="AL424" s="23">
        <f>IF(OR(AK424="",Lists!$O$2=""),"",AK424+Lists!$O$2)</f>
        <v/>
      </c>
      <c r="AM424" s="22">
        <f>IF(IFERROR(TRIM(INDEX($A424:$Y424,MATCH(Lists!$L$2,$A$1:$Y$1,0))&amp;""),"")="","",IF(AA424="","New",AA424))</f>
        <v/>
      </c>
    </row>
    <row r="425">
      <c r="Z425" s="19" t="n"/>
      <c r="AA425" s="24" t="n"/>
      <c r="AB425" s="24" t="n"/>
      <c r="AC425" s="24" t="n"/>
      <c r="AD425" s="24" t="n"/>
      <c r="AE425" s="25" t="n"/>
      <c r="AF425" s="19" t="n"/>
      <c r="AG425" s="22">
        <f>IF(IFERROR(TRIM(INDEX($A425:$Y425,MATCH(Lists!$L$2,$A$1:$Y$1,0))&amp;""),"")="","",IF(COUNTA(AB425:AD425)=0,"",COUNTIF(AB425:AD425,"Yes")))</f>
        <v/>
      </c>
      <c r="AH425" s="22">
        <f>IFERROR(TRIM(INDEX($A425:$Y425,MATCH(Lists!$L$3,$A$1:$Y$1,0))&amp;""),"")</f>
        <v/>
      </c>
      <c r="AI425" s="22">
        <f>IFERROR(TRIM(INDEX($A425:$Y425,MATCH(Lists!$L$4,$A$1:$Y$1,0))&amp;""),"")</f>
        <v/>
      </c>
      <c r="AJ425" s="22">
        <f>IF(IFERROR(TRIM(INDEX($A425:$Y425,MATCH(Lists!$L$2,$A$1:$Y$1,0))&amp;""),"")="","",IF(IFERROR(TRIM(INDEX($A425:$Y425,MATCH(Lists!$L$5,$A$1:$Y$1,0))&amp;""),"")&lt;&gt;"",IFERROR(TRIM(INDEX($A425:$Y425,MATCH(Lists!$L$5,$A$1:$Y$1,0))&amp;""),""),IF(IFERROR(TRIM(INDEX($A425:$Y425,MATCH(Lists!$L$6,$A$1:$Y$1,0))&amp;""),"")&lt;&gt;"",IFERROR(TRIM(INDEX($A425:$Y425,MATCH(Lists!$L$6,$A$1:$Y$1,0))&amp;""),""),"(no source)")))</f>
        <v/>
      </c>
      <c r="AK425" s="23">
        <f>IFERROR(IF(ISNUMBER(INDEX($A425:$Y425,MATCH(Lists!$L$7,$A$1:$Y$1,0))),INT(INDEX($A425:$Y425,MATCH(Lists!$L$7,$A$1:$Y$1,0))),DATE(VALUE(LEFT(IFERROR(TRIM(INDEX($A425:$Y425,MATCH(Lists!$L$7,$A$1:$Y$1,0))&amp;""),""),4)),VALUE(MID(IFERROR(TRIM(INDEX($A425:$Y425,MATCH(Lists!$L$7,$A$1:$Y$1,0))&amp;""),""),6,2)),VALUE(MID(IFERROR(TRIM(INDEX($A425:$Y425,MATCH(Lists!$L$7,$A$1:$Y$1,0))&amp;""),""),9,2)))),"")</f>
        <v/>
      </c>
      <c r="AL425" s="23">
        <f>IF(OR(AK425="",Lists!$O$2=""),"",AK425+Lists!$O$2)</f>
        <v/>
      </c>
      <c r="AM425" s="22">
        <f>IF(IFERROR(TRIM(INDEX($A425:$Y425,MATCH(Lists!$L$2,$A$1:$Y$1,0))&amp;""),"")="","",IF(AA425="","New",AA425))</f>
        <v/>
      </c>
    </row>
    <row r="426">
      <c r="Z426" s="19" t="n"/>
      <c r="AA426" s="24" t="n"/>
      <c r="AB426" s="24" t="n"/>
      <c r="AC426" s="24" t="n"/>
      <c r="AD426" s="24" t="n"/>
      <c r="AE426" s="25" t="n"/>
      <c r="AF426" s="19" t="n"/>
      <c r="AG426" s="22">
        <f>IF(IFERROR(TRIM(INDEX($A426:$Y426,MATCH(Lists!$L$2,$A$1:$Y$1,0))&amp;""),"")="","",IF(COUNTA(AB426:AD426)=0,"",COUNTIF(AB426:AD426,"Yes")))</f>
        <v/>
      </c>
      <c r="AH426" s="22">
        <f>IFERROR(TRIM(INDEX($A426:$Y426,MATCH(Lists!$L$3,$A$1:$Y$1,0))&amp;""),"")</f>
        <v/>
      </c>
      <c r="AI426" s="22">
        <f>IFERROR(TRIM(INDEX($A426:$Y426,MATCH(Lists!$L$4,$A$1:$Y$1,0))&amp;""),"")</f>
        <v/>
      </c>
      <c r="AJ426" s="22">
        <f>IF(IFERROR(TRIM(INDEX($A426:$Y426,MATCH(Lists!$L$2,$A$1:$Y$1,0))&amp;""),"")="","",IF(IFERROR(TRIM(INDEX($A426:$Y426,MATCH(Lists!$L$5,$A$1:$Y$1,0))&amp;""),"")&lt;&gt;"",IFERROR(TRIM(INDEX($A426:$Y426,MATCH(Lists!$L$5,$A$1:$Y$1,0))&amp;""),""),IF(IFERROR(TRIM(INDEX($A426:$Y426,MATCH(Lists!$L$6,$A$1:$Y$1,0))&amp;""),"")&lt;&gt;"",IFERROR(TRIM(INDEX($A426:$Y426,MATCH(Lists!$L$6,$A$1:$Y$1,0))&amp;""),""),"(no source)")))</f>
        <v/>
      </c>
      <c r="AK426" s="23">
        <f>IFERROR(IF(ISNUMBER(INDEX($A426:$Y426,MATCH(Lists!$L$7,$A$1:$Y$1,0))),INT(INDEX($A426:$Y426,MATCH(Lists!$L$7,$A$1:$Y$1,0))),DATE(VALUE(LEFT(IFERROR(TRIM(INDEX($A426:$Y426,MATCH(Lists!$L$7,$A$1:$Y$1,0))&amp;""),""),4)),VALUE(MID(IFERROR(TRIM(INDEX($A426:$Y426,MATCH(Lists!$L$7,$A$1:$Y$1,0))&amp;""),""),6,2)),VALUE(MID(IFERROR(TRIM(INDEX($A426:$Y426,MATCH(Lists!$L$7,$A$1:$Y$1,0))&amp;""),""),9,2)))),"")</f>
        <v/>
      </c>
      <c r="AL426" s="23">
        <f>IF(OR(AK426="",Lists!$O$2=""),"",AK426+Lists!$O$2)</f>
        <v/>
      </c>
      <c r="AM426" s="22">
        <f>IF(IFERROR(TRIM(INDEX($A426:$Y426,MATCH(Lists!$L$2,$A$1:$Y$1,0))&amp;""),"")="","",IF(AA426="","New",AA426))</f>
        <v/>
      </c>
    </row>
    <row r="427">
      <c r="Z427" s="19" t="n"/>
      <c r="AA427" s="24" t="n"/>
      <c r="AB427" s="24" t="n"/>
      <c r="AC427" s="24" t="n"/>
      <c r="AD427" s="24" t="n"/>
      <c r="AE427" s="25" t="n"/>
      <c r="AF427" s="19" t="n"/>
      <c r="AG427" s="22">
        <f>IF(IFERROR(TRIM(INDEX($A427:$Y427,MATCH(Lists!$L$2,$A$1:$Y$1,0))&amp;""),"")="","",IF(COUNTA(AB427:AD427)=0,"",COUNTIF(AB427:AD427,"Yes")))</f>
        <v/>
      </c>
      <c r="AH427" s="22">
        <f>IFERROR(TRIM(INDEX($A427:$Y427,MATCH(Lists!$L$3,$A$1:$Y$1,0))&amp;""),"")</f>
        <v/>
      </c>
      <c r="AI427" s="22">
        <f>IFERROR(TRIM(INDEX($A427:$Y427,MATCH(Lists!$L$4,$A$1:$Y$1,0))&amp;""),"")</f>
        <v/>
      </c>
      <c r="AJ427" s="22">
        <f>IF(IFERROR(TRIM(INDEX($A427:$Y427,MATCH(Lists!$L$2,$A$1:$Y$1,0))&amp;""),"")="","",IF(IFERROR(TRIM(INDEX($A427:$Y427,MATCH(Lists!$L$5,$A$1:$Y$1,0))&amp;""),"")&lt;&gt;"",IFERROR(TRIM(INDEX($A427:$Y427,MATCH(Lists!$L$5,$A$1:$Y$1,0))&amp;""),""),IF(IFERROR(TRIM(INDEX($A427:$Y427,MATCH(Lists!$L$6,$A$1:$Y$1,0))&amp;""),"")&lt;&gt;"",IFERROR(TRIM(INDEX($A427:$Y427,MATCH(Lists!$L$6,$A$1:$Y$1,0))&amp;""),""),"(no source)")))</f>
        <v/>
      </c>
      <c r="AK427" s="23">
        <f>IFERROR(IF(ISNUMBER(INDEX($A427:$Y427,MATCH(Lists!$L$7,$A$1:$Y$1,0))),INT(INDEX($A427:$Y427,MATCH(Lists!$L$7,$A$1:$Y$1,0))),DATE(VALUE(LEFT(IFERROR(TRIM(INDEX($A427:$Y427,MATCH(Lists!$L$7,$A$1:$Y$1,0))&amp;""),""),4)),VALUE(MID(IFERROR(TRIM(INDEX($A427:$Y427,MATCH(Lists!$L$7,$A$1:$Y$1,0))&amp;""),""),6,2)),VALUE(MID(IFERROR(TRIM(INDEX($A427:$Y427,MATCH(Lists!$L$7,$A$1:$Y$1,0))&amp;""),""),9,2)))),"")</f>
        <v/>
      </c>
      <c r="AL427" s="23">
        <f>IF(OR(AK427="",Lists!$O$2=""),"",AK427+Lists!$O$2)</f>
        <v/>
      </c>
      <c r="AM427" s="22">
        <f>IF(IFERROR(TRIM(INDEX($A427:$Y427,MATCH(Lists!$L$2,$A$1:$Y$1,0))&amp;""),"")="","",IF(AA427="","New",AA427))</f>
        <v/>
      </c>
    </row>
    <row r="428">
      <c r="Z428" s="19" t="n"/>
      <c r="AA428" s="24" t="n"/>
      <c r="AB428" s="24" t="n"/>
      <c r="AC428" s="24" t="n"/>
      <c r="AD428" s="24" t="n"/>
      <c r="AE428" s="25" t="n"/>
      <c r="AF428" s="19" t="n"/>
      <c r="AG428" s="22">
        <f>IF(IFERROR(TRIM(INDEX($A428:$Y428,MATCH(Lists!$L$2,$A$1:$Y$1,0))&amp;""),"")="","",IF(COUNTA(AB428:AD428)=0,"",COUNTIF(AB428:AD428,"Yes")))</f>
        <v/>
      </c>
      <c r="AH428" s="22">
        <f>IFERROR(TRIM(INDEX($A428:$Y428,MATCH(Lists!$L$3,$A$1:$Y$1,0))&amp;""),"")</f>
        <v/>
      </c>
      <c r="AI428" s="22">
        <f>IFERROR(TRIM(INDEX($A428:$Y428,MATCH(Lists!$L$4,$A$1:$Y$1,0))&amp;""),"")</f>
        <v/>
      </c>
      <c r="AJ428" s="22">
        <f>IF(IFERROR(TRIM(INDEX($A428:$Y428,MATCH(Lists!$L$2,$A$1:$Y$1,0))&amp;""),"")="","",IF(IFERROR(TRIM(INDEX($A428:$Y428,MATCH(Lists!$L$5,$A$1:$Y$1,0))&amp;""),"")&lt;&gt;"",IFERROR(TRIM(INDEX($A428:$Y428,MATCH(Lists!$L$5,$A$1:$Y$1,0))&amp;""),""),IF(IFERROR(TRIM(INDEX($A428:$Y428,MATCH(Lists!$L$6,$A$1:$Y$1,0))&amp;""),"")&lt;&gt;"",IFERROR(TRIM(INDEX($A428:$Y428,MATCH(Lists!$L$6,$A$1:$Y$1,0))&amp;""),""),"(no source)")))</f>
        <v/>
      </c>
      <c r="AK428" s="23">
        <f>IFERROR(IF(ISNUMBER(INDEX($A428:$Y428,MATCH(Lists!$L$7,$A$1:$Y$1,0))),INT(INDEX($A428:$Y428,MATCH(Lists!$L$7,$A$1:$Y$1,0))),DATE(VALUE(LEFT(IFERROR(TRIM(INDEX($A428:$Y428,MATCH(Lists!$L$7,$A$1:$Y$1,0))&amp;""),""),4)),VALUE(MID(IFERROR(TRIM(INDEX($A428:$Y428,MATCH(Lists!$L$7,$A$1:$Y$1,0))&amp;""),""),6,2)),VALUE(MID(IFERROR(TRIM(INDEX($A428:$Y428,MATCH(Lists!$L$7,$A$1:$Y$1,0))&amp;""),""),9,2)))),"")</f>
        <v/>
      </c>
      <c r="AL428" s="23">
        <f>IF(OR(AK428="",Lists!$O$2=""),"",AK428+Lists!$O$2)</f>
        <v/>
      </c>
      <c r="AM428" s="22">
        <f>IF(IFERROR(TRIM(INDEX($A428:$Y428,MATCH(Lists!$L$2,$A$1:$Y$1,0))&amp;""),"")="","",IF(AA428="","New",AA428))</f>
        <v/>
      </c>
    </row>
    <row r="429">
      <c r="Z429" s="19" t="n"/>
      <c r="AA429" s="24" t="n"/>
      <c r="AB429" s="24" t="n"/>
      <c r="AC429" s="24" t="n"/>
      <c r="AD429" s="24" t="n"/>
      <c r="AE429" s="25" t="n"/>
      <c r="AF429" s="19" t="n"/>
      <c r="AG429" s="22">
        <f>IF(IFERROR(TRIM(INDEX($A429:$Y429,MATCH(Lists!$L$2,$A$1:$Y$1,0))&amp;""),"")="","",IF(COUNTA(AB429:AD429)=0,"",COUNTIF(AB429:AD429,"Yes")))</f>
        <v/>
      </c>
      <c r="AH429" s="22">
        <f>IFERROR(TRIM(INDEX($A429:$Y429,MATCH(Lists!$L$3,$A$1:$Y$1,0))&amp;""),"")</f>
        <v/>
      </c>
      <c r="AI429" s="22">
        <f>IFERROR(TRIM(INDEX($A429:$Y429,MATCH(Lists!$L$4,$A$1:$Y$1,0))&amp;""),"")</f>
        <v/>
      </c>
      <c r="AJ429" s="22">
        <f>IF(IFERROR(TRIM(INDEX($A429:$Y429,MATCH(Lists!$L$2,$A$1:$Y$1,0))&amp;""),"")="","",IF(IFERROR(TRIM(INDEX($A429:$Y429,MATCH(Lists!$L$5,$A$1:$Y$1,0))&amp;""),"")&lt;&gt;"",IFERROR(TRIM(INDEX($A429:$Y429,MATCH(Lists!$L$5,$A$1:$Y$1,0))&amp;""),""),IF(IFERROR(TRIM(INDEX($A429:$Y429,MATCH(Lists!$L$6,$A$1:$Y$1,0))&amp;""),"")&lt;&gt;"",IFERROR(TRIM(INDEX($A429:$Y429,MATCH(Lists!$L$6,$A$1:$Y$1,0))&amp;""),""),"(no source)")))</f>
        <v/>
      </c>
      <c r="AK429" s="23">
        <f>IFERROR(IF(ISNUMBER(INDEX($A429:$Y429,MATCH(Lists!$L$7,$A$1:$Y$1,0))),INT(INDEX($A429:$Y429,MATCH(Lists!$L$7,$A$1:$Y$1,0))),DATE(VALUE(LEFT(IFERROR(TRIM(INDEX($A429:$Y429,MATCH(Lists!$L$7,$A$1:$Y$1,0))&amp;""),""),4)),VALUE(MID(IFERROR(TRIM(INDEX($A429:$Y429,MATCH(Lists!$L$7,$A$1:$Y$1,0))&amp;""),""),6,2)),VALUE(MID(IFERROR(TRIM(INDEX($A429:$Y429,MATCH(Lists!$L$7,$A$1:$Y$1,0))&amp;""),""),9,2)))),"")</f>
        <v/>
      </c>
      <c r="AL429" s="23">
        <f>IF(OR(AK429="",Lists!$O$2=""),"",AK429+Lists!$O$2)</f>
        <v/>
      </c>
      <c r="AM429" s="22">
        <f>IF(IFERROR(TRIM(INDEX($A429:$Y429,MATCH(Lists!$L$2,$A$1:$Y$1,0))&amp;""),"")="","",IF(AA429="","New",AA429))</f>
        <v/>
      </c>
    </row>
    <row r="430">
      <c r="Z430" s="19" t="n"/>
      <c r="AA430" s="24" t="n"/>
      <c r="AB430" s="24" t="n"/>
      <c r="AC430" s="24" t="n"/>
      <c r="AD430" s="24" t="n"/>
      <c r="AE430" s="25" t="n"/>
      <c r="AF430" s="19" t="n"/>
      <c r="AG430" s="22">
        <f>IF(IFERROR(TRIM(INDEX($A430:$Y430,MATCH(Lists!$L$2,$A$1:$Y$1,0))&amp;""),"")="","",IF(COUNTA(AB430:AD430)=0,"",COUNTIF(AB430:AD430,"Yes")))</f>
        <v/>
      </c>
      <c r="AH430" s="22">
        <f>IFERROR(TRIM(INDEX($A430:$Y430,MATCH(Lists!$L$3,$A$1:$Y$1,0))&amp;""),"")</f>
        <v/>
      </c>
      <c r="AI430" s="22">
        <f>IFERROR(TRIM(INDEX($A430:$Y430,MATCH(Lists!$L$4,$A$1:$Y$1,0))&amp;""),"")</f>
        <v/>
      </c>
      <c r="AJ430" s="22">
        <f>IF(IFERROR(TRIM(INDEX($A430:$Y430,MATCH(Lists!$L$2,$A$1:$Y$1,0))&amp;""),"")="","",IF(IFERROR(TRIM(INDEX($A430:$Y430,MATCH(Lists!$L$5,$A$1:$Y$1,0))&amp;""),"")&lt;&gt;"",IFERROR(TRIM(INDEX($A430:$Y430,MATCH(Lists!$L$5,$A$1:$Y$1,0))&amp;""),""),IF(IFERROR(TRIM(INDEX($A430:$Y430,MATCH(Lists!$L$6,$A$1:$Y$1,0))&amp;""),"")&lt;&gt;"",IFERROR(TRIM(INDEX($A430:$Y430,MATCH(Lists!$L$6,$A$1:$Y$1,0))&amp;""),""),"(no source)")))</f>
        <v/>
      </c>
      <c r="AK430" s="23">
        <f>IFERROR(IF(ISNUMBER(INDEX($A430:$Y430,MATCH(Lists!$L$7,$A$1:$Y$1,0))),INT(INDEX($A430:$Y430,MATCH(Lists!$L$7,$A$1:$Y$1,0))),DATE(VALUE(LEFT(IFERROR(TRIM(INDEX($A430:$Y430,MATCH(Lists!$L$7,$A$1:$Y$1,0))&amp;""),""),4)),VALUE(MID(IFERROR(TRIM(INDEX($A430:$Y430,MATCH(Lists!$L$7,$A$1:$Y$1,0))&amp;""),""),6,2)),VALUE(MID(IFERROR(TRIM(INDEX($A430:$Y430,MATCH(Lists!$L$7,$A$1:$Y$1,0))&amp;""),""),9,2)))),"")</f>
        <v/>
      </c>
      <c r="AL430" s="23">
        <f>IF(OR(AK430="",Lists!$O$2=""),"",AK430+Lists!$O$2)</f>
        <v/>
      </c>
      <c r="AM430" s="22">
        <f>IF(IFERROR(TRIM(INDEX($A430:$Y430,MATCH(Lists!$L$2,$A$1:$Y$1,0))&amp;""),"")="","",IF(AA430="","New",AA430))</f>
        <v/>
      </c>
    </row>
    <row r="431">
      <c r="Z431" s="19" t="n"/>
      <c r="AA431" s="24" t="n"/>
      <c r="AB431" s="24" t="n"/>
      <c r="AC431" s="24" t="n"/>
      <c r="AD431" s="24" t="n"/>
      <c r="AE431" s="25" t="n"/>
      <c r="AF431" s="19" t="n"/>
      <c r="AG431" s="22">
        <f>IF(IFERROR(TRIM(INDEX($A431:$Y431,MATCH(Lists!$L$2,$A$1:$Y$1,0))&amp;""),"")="","",IF(COUNTA(AB431:AD431)=0,"",COUNTIF(AB431:AD431,"Yes")))</f>
        <v/>
      </c>
      <c r="AH431" s="22">
        <f>IFERROR(TRIM(INDEX($A431:$Y431,MATCH(Lists!$L$3,$A$1:$Y$1,0))&amp;""),"")</f>
        <v/>
      </c>
      <c r="AI431" s="22">
        <f>IFERROR(TRIM(INDEX($A431:$Y431,MATCH(Lists!$L$4,$A$1:$Y$1,0))&amp;""),"")</f>
        <v/>
      </c>
      <c r="AJ431" s="22">
        <f>IF(IFERROR(TRIM(INDEX($A431:$Y431,MATCH(Lists!$L$2,$A$1:$Y$1,0))&amp;""),"")="","",IF(IFERROR(TRIM(INDEX($A431:$Y431,MATCH(Lists!$L$5,$A$1:$Y$1,0))&amp;""),"")&lt;&gt;"",IFERROR(TRIM(INDEX($A431:$Y431,MATCH(Lists!$L$5,$A$1:$Y$1,0))&amp;""),""),IF(IFERROR(TRIM(INDEX($A431:$Y431,MATCH(Lists!$L$6,$A$1:$Y$1,0))&amp;""),"")&lt;&gt;"",IFERROR(TRIM(INDEX($A431:$Y431,MATCH(Lists!$L$6,$A$1:$Y$1,0))&amp;""),""),"(no source)")))</f>
        <v/>
      </c>
      <c r="AK431" s="23">
        <f>IFERROR(IF(ISNUMBER(INDEX($A431:$Y431,MATCH(Lists!$L$7,$A$1:$Y$1,0))),INT(INDEX($A431:$Y431,MATCH(Lists!$L$7,$A$1:$Y$1,0))),DATE(VALUE(LEFT(IFERROR(TRIM(INDEX($A431:$Y431,MATCH(Lists!$L$7,$A$1:$Y$1,0))&amp;""),""),4)),VALUE(MID(IFERROR(TRIM(INDEX($A431:$Y431,MATCH(Lists!$L$7,$A$1:$Y$1,0))&amp;""),""),6,2)),VALUE(MID(IFERROR(TRIM(INDEX($A431:$Y431,MATCH(Lists!$L$7,$A$1:$Y$1,0))&amp;""),""),9,2)))),"")</f>
        <v/>
      </c>
      <c r="AL431" s="23">
        <f>IF(OR(AK431="",Lists!$O$2=""),"",AK431+Lists!$O$2)</f>
        <v/>
      </c>
      <c r="AM431" s="22">
        <f>IF(IFERROR(TRIM(INDEX($A431:$Y431,MATCH(Lists!$L$2,$A$1:$Y$1,0))&amp;""),"")="","",IF(AA431="","New",AA431))</f>
        <v/>
      </c>
    </row>
    <row r="432">
      <c r="Z432" s="19" t="n"/>
      <c r="AA432" s="24" t="n"/>
      <c r="AB432" s="24" t="n"/>
      <c r="AC432" s="24" t="n"/>
      <c r="AD432" s="24" t="n"/>
      <c r="AE432" s="25" t="n"/>
      <c r="AF432" s="19" t="n"/>
      <c r="AG432" s="22">
        <f>IF(IFERROR(TRIM(INDEX($A432:$Y432,MATCH(Lists!$L$2,$A$1:$Y$1,0))&amp;""),"")="","",IF(COUNTA(AB432:AD432)=0,"",COUNTIF(AB432:AD432,"Yes")))</f>
        <v/>
      </c>
      <c r="AH432" s="22">
        <f>IFERROR(TRIM(INDEX($A432:$Y432,MATCH(Lists!$L$3,$A$1:$Y$1,0))&amp;""),"")</f>
        <v/>
      </c>
      <c r="AI432" s="22">
        <f>IFERROR(TRIM(INDEX($A432:$Y432,MATCH(Lists!$L$4,$A$1:$Y$1,0))&amp;""),"")</f>
        <v/>
      </c>
      <c r="AJ432" s="22">
        <f>IF(IFERROR(TRIM(INDEX($A432:$Y432,MATCH(Lists!$L$2,$A$1:$Y$1,0))&amp;""),"")="","",IF(IFERROR(TRIM(INDEX($A432:$Y432,MATCH(Lists!$L$5,$A$1:$Y$1,0))&amp;""),"")&lt;&gt;"",IFERROR(TRIM(INDEX($A432:$Y432,MATCH(Lists!$L$5,$A$1:$Y$1,0))&amp;""),""),IF(IFERROR(TRIM(INDEX($A432:$Y432,MATCH(Lists!$L$6,$A$1:$Y$1,0))&amp;""),"")&lt;&gt;"",IFERROR(TRIM(INDEX($A432:$Y432,MATCH(Lists!$L$6,$A$1:$Y$1,0))&amp;""),""),"(no source)")))</f>
        <v/>
      </c>
      <c r="AK432" s="23">
        <f>IFERROR(IF(ISNUMBER(INDEX($A432:$Y432,MATCH(Lists!$L$7,$A$1:$Y$1,0))),INT(INDEX($A432:$Y432,MATCH(Lists!$L$7,$A$1:$Y$1,0))),DATE(VALUE(LEFT(IFERROR(TRIM(INDEX($A432:$Y432,MATCH(Lists!$L$7,$A$1:$Y$1,0))&amp;""),""),4)),VALUE(MID(IFERROR(TRIM(INDEX($A432:$Y432,MATCH(Lists!$L$7,$A$1:$Y$1,0))&amp;""),""),6,2)),VALUE(MID(IFERROR(TRIM(INDEX($A432:$Y432,MATCH(Lists!$L$7,$A$1:$Y$1,0))&amp;""),""),9,2)))),"")</f>
        <v/>
      </c>
      <c r="AL432" s="23">
        <f>IF(OR(AK432="",Lists!$O$2=""),"",AK432+Lists!$O$2)</f>
        <v/>
      </c>
      <c r="AM432" s="22">
        <f>IF(IFERROR(TRIM(INDEX($A432:$Y432,MATCH(Lists!$L$2,$A$1:$Y$1,0))&amp;""),"")="","",IF(AA432="","New",AA432))</f>
        <v/>
      </c>
    </row>
    <row r="433">
      <c r="Z433" s="19" t="n"/>
      <c r="AA433" s="24" t="n"/>
      <c r="AB433" s="24" t="n"/>
      <c r="AC433" s="24" t="n"/>
      <c r="AD433" s="24" t="n"/>
      <c r="AE433" s="25" t="n"/>
      <c r="AF433" s="19" t="n"/>
      <c r="AG433" s="22">
        <f>IF(IFERROR(TRIM(INDEX($A433:$Y433,MATCH(Lists!$L$2,$A$1:$Y$1,0))&amp;""),"")="","",IF(COUNTA(AB433:AD433)=0,"",COUNTIF(AB433:AD433,"Yes")))</f>
        <v/>
      </c>
      <c r="AH433" s="22">
        <f>IFERROR(TRIM(INDEX($A433:$Y433,MATCH(Lists!$L$3,$A$1:$Y$1,0))&amp;""),"")</f>
        <v/>
      </c>
      <c r="AI433" s="22">
        <f>IFERROR(TRIM(INDEX($A433:$Y433,MATCH(Lists!$L$4,$A$1:$Y$1,0))&amp;""),"")</f>
        <v/>
      </c>
      <c r="AJ433" s="22">
        <f>IF(IFERROR(TRIM(INDEX($A433:$Y433,MATCH(Lists!$L$2,$A$1:$Y$1,0))&amp;""),"")="","",IF(IFERROR(TRIM(INDEX($A433:$Y433,MATCH(Lists!$L$5,$A$1:$Y$1,0))&amp;""),"")&lt;&gt;"",IFERROR(TRIM(INDEX($A433:$Y433,MATCH(Lists!$L$5,$A$1:$Y$1,0))&amp;""),""),IF(IFERROR(TRIM(INDEX($A433:$Y433,MATCH(Lists!$L$6,$A$1:$Y$1,0))&amp;""),"")&lt;&gt;"",IFERROR(TRIM(INDEX($A433:$Y433,MATCH(Lists!$L$6,$A$1:$Y$1,0))&amp;""),""),"(no source)")))</f>
        <v/>
      </c>
      <c r="AK433" s="23">
        <f>IFERROR(IF(ISNUMBER(INDEX($A433:$Y433,MATCH(Lists!$L$7,$A$1:$Y$1,0))),INT(INDEX($A433:$Y433,MATCH(Lists!$L$7,$A$1:$Y$1,0))),DATE(VALUE(LEFT(IFERROR(TRIM(INDEX($A433:$Y433,MATCH(Lists!$L$7,$A$1:$Y$1,0))&amp;""),""),4)),VALUE(MID(IFERROR(TRIM(INDEX($A433:$Y433,MATCH(Lists!$L$7,$A$1:$Y$1,0))&amp;""),""),6,2)),VALUE(MID(IFERROR(TRIM(INDEX($A433:$Y433,MATCH(Lists!$L$7,$A$1:$Y$1,0))&amp;""),""),9,2)))),"")</f>
        <v/>
      </c>
      <c r="AL433" s="23">
        <f>IF(OR(AK433="",Lists!$O$2=""),"",AK433+Lists!$O$2)</f>
        <v/>
      </c>
      <c r="AM433" s="22">
        <f>IF(IFERROR(TRIM(INDEX($A433:$Y433,MATCH(Lists!$L$2,$A$1:$Y$1,0))&amp;""),"")="","",IF(AA433="","New",AA433))</f>
        <v/>
      </c>
    </row>
    <row r="434">
      <c r="Z434" s="19" t="n"/>
      <c r="AA434" s="24" t="n"/>
      <c r="AB434" s="24" t="n"/>
      <c r="AC434" s="24" t="n"/>
      <c r="AD434" s="24" t="n"/>
      <c r="AE434" s="25" t="n"/>
      <c r="AF434" s="19" t="n"/>
      <c r="AG434" s="22">
        <f>IF(IFERROR(TRIM(INDEX($A434:$Y434,MATCH(Lists!$L$2,$A$1:$Y$1,0))&amp;""),"")="","",IF(COUNTA(AB434:AD434)=0,"",COUNTIF(AB434:AD434,"Yes")))</f>
        <v/>
      </c>
      <c r="AH434" s="22">
        <f>IFERROR(TRIM(INDEX($A434:$Y434,MATCH(Lists!$L$3,$A$1:$Y$1,0))&amp;""),"")</f>
        <v/>
      </c>
      <c r="AI434" s="22">
        <f>IFERROR(TRIM(INDEX($A434:$Y434,MATCH(Lists!$L$4,$A$1:$Y$1,0))&amp;""),"")</f>
        <v/>
      </c>
      <c r="AJ434" s="22">
        <f>IF(IFERROR(TRIM(INDEX($A434:$Y434,MATCH(Lists!$L$2,$A$1:$Y$1,0))&amp;""),"")="","",IF(IFERROR(TRIM(INDEX($A434:$Y434,MATCH(Lists!$L$5,$A$1:$Y$1,0))&amp;""),"")&lt;&gt;"",IFERROR(TRIM(INDEX($A434:$Y434,MATCH(Lists!$L$5,$A$1:$Y$1,0))&amp;""),""),IF(IFERROR(TRIM(INDEX($A434:$Y434,MATCH(Lists!$L$6,$A$1:$Y$1,0))&amp;""),"")&lt;&gt;"",IFERROR(TRIM(INDEX($A434:$Y434,MATCH(Lists!$L$6,$A$1:$Y$1,0))&amp;""),""),"(no source)")))</f>
        <v/>
      </c>
      <c r="AK434" s="23">
        <f>IFERROR(IF(ISNUMBER(INDEX($A434:$Y434,MATCH(Lists!$L$7,$A$1:$Y$1,0))),INT(INDEX($A434:$Y434,MATCH(Lists!$L$7,$A$1:$Y$1,0))),DATE(VALUE(LEFT(IFERROR(TRIM(INDEX($A434:$Y434,MATCH(Lists!$L$7,$A$1:$Y$1,0))&amp;""),""),4)),VALUE(MID(IFERROR(TRIM(INDEX($A434:$Y434,MATCH(Lists!$L$7,$A$1:$Y$1,0))&amp;""),""),6,2)),VALUE(MID(IFERROR(TRIM(INDEX($A434:$Y434,MATCH(Lists!$L$7,$A$1:$Y$1,0))&amp;""),""),9,2)))),"")</f>
        <v/>
      </c>
      <c r="AL434" s="23">
        <f>IF(OR(AK434="",Lists!$O$2=""),"",AK434+Lists!$O$2)</f>
        <v/>
      </c>
      <c r="AM434" s="22">
        <f>IF(IFERROR(TRIM(INDEX($A434:$Y434,MATCH(Lists!$L$2,$A$1:$Y$1,0))&amp;""),"")="","",IF(AA434="","New",AA434))</f>
        <v/>
      </c>
    </row>
    <row r="435">
      <c r="Z435" s="19" t="n"/>
      <c r="AA435" s="24" t="n"/>
      <c r="AB435" s="24" t="n"/>
      <c r="AC435" s="24" t="n"/>
      <c r="AD435" s="24" t="n"/>
      <c r="AE435" s="25" t="n"/>
      <c r="AF435" s="19" t="n"/>
      <c r="AG435" s="22">
        <f>IF(IFERROR(TRIM(INDEX($A435:$Y435,MATCH(Lists!$L$2,$A$1:$Y$1,0))&amp;""),"")="","",IF(COUNTA(AB435:AD435)=0,"",COUNTIF(AB435:AD435,"Yes")))</f>
        <v/>
      </c>
      <c r="AH435" s="22">
        <f>IFERROR(TRIM(INDEX($A435:$Y435,MATCH(Lists!$L$3,$A$1:$Y$1,0))&amp;""),"")</f>
        <v/>
      </c>
      <c r="AI435" s="22">
        <f>IFERROR(TRIM(INDEX($A435:$Y435,MATCH(Lists!$L$4,$A$1:$Y$1,0))&amp;""),"")</f>
        <v/>
      </c>
      <c r="AJ435" s="22">
        <f>IF(IFERROR(TRIM(INDEX($A435:$Y435,MATCH(Lists!$L$2,$A$1:$Y$1,0))&amp;""),"")="","",IF(IFERROR(TRIM(INDEX($A435:$Y435,MATCH(Lists!$L$5,$A$1:$Y$1,0))&amp;""),"")&lt;&gt;"",IFERROR(TRIM(INDEX($A435:$Y435,MATCH(Lists!$L$5,$A$1:$Y$1,0))&amp;""),""),IF(IFERROR(TRIM(INDEX($A435:$Y435,MATCH(Lists!$L$6,$A$1:$Y$1,0))&amp;""),"")&lt;&gt;"",IFERROR(TRIM(INDEX($A435:$Y435,MATCH(Lists!$L$6,$A$1:$Y$1,0))&amp;""),""),"(no source)")))</f>
        <v/>
      </c>
      <c r="AK435" s="23">
        <f>IFERROR(IF(ISNUMBER(INDEX($A435:$Y435,MATCH(Lists!$L$7,$A$1:$Y$1,0))),INT(INDEX($A435:$Y435,MATCH(Lists!$L$7,$A$1:$Y$1,0))),DATE(VALUE(LEFT(IFERROR(TRIM(INDEX($A435:$Y435,MATCH(Lists!$L$7,$A$1:$Y$1,0))&amp;""),""),4)),VALUE(MID(IFERROR(TRIM(INDEX($A435:$Y435,MATCH(Lists!$L$7,$A$1:$Y$1,0))&amp;""),""),6,2)),VALUE(MID(IFERROR(TRIM(INDEX($A435:$Y435,MATCH(Lists!$L$7,$A$1:$Y$1,0))&amp;""),""),9,2)))),"")</f>
        <v/>
      </c>
      <c r="AL435" s="23">
        <f>IF(OR(AK435="",Lists!$O$2=""),"",AK435+Lists!$O$2)</f>
        <v/>
      </c>
      <c r="AM435" s="22">
        <f>IF(IFERROR(TRIM(INDEX($A435:$Y435,MATCH(Lists!$L$2,$A$1:$Y$1,0))&amp;""),"")="","",IF(AA435="","New",AA435))</f>
        <v/>
      </c>
    </row>
    <row r="436">
      <c r="Z436" s="19" t="n"/>
      <c r="AA436" s="24" t="n"/>
      <c r="AB436" s="24" t="n"/>
      <c r="AC436" s="24" t="n"/>
      <c r="AD436" s="24" t="n"/>
      <c r="AE436" s="25" t="n"/>
      <c r="AF436" s="19" t="n"/>
      <c r="AG436" s="22">
        <f>IF(IFERROR(TRIM(INDEX($A436:$Y436,MATCH(Lists!$L$2,$A$1:$Y$1,0))&amp;""),"")="","",IF(COUNTA(AB436:AD436)=0,"",COUNTIF(AB436:AD436,"Yes")))</f>
        <v/>
      </c>
      <c r="AH436" s="22">
        <f>IFERROR(TRIM(INDEX($A436:$Y436,MATCH(Lists!$L$3,$A$1:$Y$1,0))&amp;""),"")</f>
        <v/>
      </c>
      <c r="AI436" s="22">
        <f>IFERROR(TRIM(INDEX($A436:$Y436,MATCH(Lists!$L$4,$A$1:$Y$1,0))&amp;""),"")</f>
        <v/>
      </c>
      <c r="AJ436" s="22">
        <f>IF(IFERROR(TRIM(INDEX($A436:$Y436,MATCH(Lists!$L$2,$A$1:$Y$1,0))&amp;""),"")="","",IF(IFERROR(TRIM(INDEX($A436:$Y436,MATCH(Lists!$L$5,$A$1:$Y$1,0))&amp;""),"")&lt;&gt;"",IFERROR(TRIM(INDEX($A436:$Y436,MATCH(Lists!$L$5,$A$1:$Y$1,0))&amp;""),""),IF(IFERROR(TRIM(INDEX($A436:$Y436,MATCH(Lists!$L$6,$A$1:$Y$1,0))&amp;""),"")&lt;&gt;"",IFERROR(TRIM(INDEX($A436:$Y436,MATCH(Lists!$L$6,$A$1:$Y$1,0))&amp;""),""),"(no source)")))</f>
        <v/>
      </c>
      <c r="AK436" s="23">
        <f>IFERROR(IF(ISNUMBER(INDEX($A436:$Y436,MATCH(Lists!$L$7,$A$1:$Y$1,0))),INT(INDEX($A436:$Y436,MATCH(Lists!$L$7,$A$1:$Y$1,0))),DATE(VALUE(LEFT(IFERROR(TRIM(INDEX($A436:$Y436,MATCH(Lists!$L$7,$A$1:$Y$1,0))&amp;""),""),4)),VALUE(MID(IFERROR(TRIM(INDEX($A436:$Y436,MATCH(Lists!$L$7,$A$1:$Y$1,0))&amp;""),""),6,2)),VALUE(MID(IFERROR(TRIM(INDEX($A436:$Y436,MATCH(Lists!$L$7,$A$1:$Y$1,0))&amp;""),""),9,2)))),"")</f>
        <v/>
      </c>
      <c r="AL436" s="23">
        <f>IF(OR(AK436="",Lists!$O$2=""),"",AK436+Lists!$O$2)</f>
        <v/>
      </c>
      <c r="AM436" s="22">
        <f>IF(IFERROR(TRIM(INDEX($A436:$Y436,MATCH(Lists!$L$2,$A$1:$Y$1,0))&amp;""),"")="","",IF(AA436="","New",AA436))</f>
        <v/>
      </c>
    </row>
    <row r="437">
      <c r="Z437" s="19" t="n"/>
      <c r="AA437" s="24" t="n"/>
      <c r="AB437" s="24" t="n"/>
      <c r="AC437" s="24" t="n"/>
      <c r="AD437" s="24" t="n"/>
      <c r="AE437" s="25" t="n"/>
      <c r="AF437" s="19" t="n"/>
      <c r="AG437" s="22">
        <f>IF(IFERROR(TRIM(INDEX($A437:$Y437,MATCH(Lists!$L$2,$A$1:$Y$1,0))&amp;""),"")="","",IF(COUNTA(AB437:AD437)=0,"",COUNTIF(AB437:AD437,"Yes")))</f>
        <v/>
      </c>
      <c r="AH437" s="22">
        <f>IFERROR(TRIM(INDEX($A437:$Y437,MATCH(Lists!$L$3,$A$1:$Y$1,0))&amp;""),"")</f>
        <v/>
      </c>
      <c r="AI437" s="22">
        <f>IFERROR(TRIM(INDEX($A437:$Y437,MATCH(Lists!$L$4,$A$1:$Y$1,0))&amp;""),"")</f>
        <v/>
      </c>
      <c r="AJ437" s="22">
        <f>IF(IFERROR(TRIM(INDEX($A437:$Y437,MATCH(Lists!$L$2,$A$1:$Y$1,0))&amp;""),"")="","",IF(IFERROR(TRIM(INDEX($A437:$Y437,MATCH(Lists!$L$5,$A$1:$Y$1,0))&amp;""),"")&lt;&gt;"",IFERROR(TRIM(INDEX($A437:$Y437,MATCH(Lists!$L$5,$A$1:$Y$1,0))&amp;""),""),IF(IFERROR(TRIM(INDEX($A437:$Y437,MATCH(Lists!$L$6,$A$1:$Y$1,0))&amp;""),"")&lt;&gt;"",IFERROR(TRIM(INDEX($A437:$Y437,MATCH(Lists!$L$6,$A$1:$Y$1,0))&amp;""),""),"(no source)")))</f>
        <v/>
      </c>
      <c r="AK437" s="23">
        <f>IFERROR(IF(ISNUMBER(INDEX($A437:$Y437,MATCH(Lists!$L$7,$A$1:$Y$1,0))),INT(INDEX($A437:$Y437,MATCH(Lists!$L$7,$A$1:$Y$1,0))),DATE(VALUE(LEFT(IFERROR(TRIM(INDEX($A437:$Y437,MATCH(Lists!$L$7,$A$1:$Y$1,0))&amp;""),""),4)),VALUE(MID(IFERROR(TRIM(INDEX($A437:$Y437,MATCH(Lists!$L$7,$A$1:$Y$1,0))&amp;""),""),6,2)),VALUE(MID(IFERROR(TRIM(INDEX($A437:$Y437,MATCH(Lists!$L$7,$A$1:$Y$1,0))&amp;""),""),9,2)))),"")</f>
        <v/>
      </c>
      <c r="AL437" s="23">
        <f>IF(OR(AK437="",Lists!$O$2=""),"",AK437+Lists!$O$2)</f>
        <v/>
      </c>
      <c r="AM437" s="22">
        <f>IF(IFERROR(TRIM(INDEX($A437:$Y437,MATCH(Lists!$L$2,$A$1:$Y$1,0))&amp;""),"")="","",IF(AA437="","New",AA437))</f>
        <v/>
      </c>
    </row>
    <row r="438">
      <c r="Z438" s="19" t="n"/>
      <c r="AA438" s="24" t="n"/>
      <c r="AB438" s="24" t="n"/>
      <c r="AC438" s="24" t="n"/>
      <c r="AD438" s="24" t="n"/>
      <c r="AE438" s="25" t="n"/>
      <c r="AF438" s="19" t="n"/>
      <c r="AG438" s="22">
        <f>IF(IFERROR(TRIM(INDEX($A438:$Y438,MATCH(Lists!$L$2,$A$1:$Y$1,0))&amp;""),"")="","",IF(COUNTA(AB438:AD438)=0,"",COUNTIF(AB438:AD438,"Yes")))</f>
        <v/>
      </c>
      <c r="AH438" s="22">
        <f>IFERROR(TRIM(INDEX($A438:$Y438,MATCH(Lists!$L$3,$A$1:$Y$1,0))&amp;""),"")</f>
        <v/>
      </c>
      <c r="AI438" s="22">
        <f>IFERROR(TRIM(INDEX($A438:$Y438,MATCH(Lists!$L$4,$A$1:$Y$1,0))&amp;""),"")</f>
        <v/>
      </c>
      <c r="AJ438" s="22">
        <f>IF(IFERROR(TRIM(INDEX($A438:$Y438,MATCH(Lists!$L$2,$A$1:$Y$1,0))&amp;""),"")="","",IF(IFERROR(TRIM(INDEX($A438:$Y438,MATCH(Lists!$L$5,$A$1:$Y$1,0))&amp;""),"")&lt;&gt;"",IFERROR(TRIM(INDEX($A438:$Y438,MATCH(Lists!$L$5,$A$1:$Y$1,0))&amp;""),""),IF(IFERROR(TRIM(INDEX($A438:$Y438,MATCH(Lists!$L$6,$A$1:$Y$1,0))&amp;""),"")&lt;&gt;"",IFERROR(TRIM(INDEX($A438:$Y438,MATCH(Lists!$L$6,$A$1:$Y$1,0))&amp;""),""),"(no source)")))</f>
        <v/>
      </c>
      <c r="AK438" s="23">
        <f>IFERROR(IF(ISNUMBER(INDEX($A438:$Y438,MATCH(Lists!$L$7,$A$1:$Y$1,0))),INT(INDEX($A438:$Y438,MATCH(Lists!$L$7,$A$1:$Y$1,0))),DATE(VALUE(LEFT(IFERROR(TRIM(INDEX($A438:$Y438,MATCH(Lists!$L$7,$A$1:$Y$1,0))&amp;""),""),4)),VALUE(MID(IFERROR(TRIM(INDEX($A438:$Y438,MATCH(Lists!$L$7,$A$1:$Y$1,0))&amp;""),""),6,2)),VALUE(MID(IFERROR(TRIM(INDEX($A438:$Y438,MATCH(Lists!$L$7,$A$1:$Y$1,0))&amp;""),""),9,2)))),"")</f>
        <v/>
      </c>
      <c r="AL438" s="23">
        <f>IF(OR(AK438="",Lists!$O$2=""),"",AK438+Lists!$O$2)</f>
        <v/>
      </c>
      <c r="AM438" s="22">
        <f>IF(IFERROR(TRIM(INDEX($A438:$Y438,MATCH(Lists!$L$2,$A$1:$Y$1,0))&amp;""),"")="","",IF(AA438="","New",AA438))</f>
        <v/>
      </c>
    </row>
    <row r="439">
      <c r="Z439" s="19" t="n"/>
      <c r="AA439" s="24" t="n"/>
      <c r="AB439" s="24" t="n"/>
      <c r="AC439" s="24" t="n"/>
      <c r="AD439" s="24" t="n"/>
      <c r="AE439" s="25" t="n"/>
      <c r="AF439" s="19" t="n"/>
      <c r="AG439" s="22">
        <f>IF(IFERROR(TRIM(INDEX($A439:$Y439,MATCH(Lists!$L$2,$A$1:$Y$1,0))&amp;""),"")="","",IF(COUNTA(AB439:AD439)=0,"",COUNTIF(AB439:AD439,"Yes")))</f>
        <v/>
      </c>
      <c r="AH439" s="22">
        <f>IFERROR(TRIM(INDEX($A439:$Y439,MATCH(Lists!$L$3,$A$1:$Y$1,0))&amp;""),"")</f>
        <v/>
      </c>
      <c r="AI439" s="22">
        <f>IFERROR(TRIM(INDEX($A439:$Y439,MATCH(Lists!$L$4,$A$1:$Y$1,0))&amp;""),"")</f>
        <v/>
      </c>
      <c r="AJ439" s="22">
        <f>IF(IFERROR(TRIM(INDEX($A439:$Y439,MATCH(Lists!$L$2,$A$1:$Y$1,0))&amp;""),"")="","",IF(IFERROR(TRIM(INDEX($A439:$Y439,MATCH(Lists!$L$5,$A$1:$Y$1,0))&amp;""),"")&lt;&gt;"",IFERROR(TRIM(INDEX($A439:$Y439,MATCH(Lists!$L$5,$A$1:$Y$1,0))&amp;""),""),IF(IFERROR(TRIM(INDEX($A439:$Y439,MATCH(Lists!$L$6,$A$1:$Y$1,0))&amp;""),"")&lt;&gt;"",IFERROR(TRIM(INDEX($A439:$Y439,MATCH(Lists!$L$6,$A$1:$Y$1,0))&amp;""),""),"(no source)")))</f>
        <v/>
      </c>
      <c r="AK439" s="23">
        <f>IFERROR(IF(ISNUMBER(INDEX($A439:$Y439,MATCH(Lists!$L$7,$A$1:$Y$1,0))),INT(INDEX($A439:$Y439,MATCH(Lists!$L$7,$A$1:$Y$1,0))),DATE(VALUE(LEFT(IFERROR(TRIM(INDEX($A439:$Y439,MATCH(Lists!$L$7,$A$1:$Y$1,0))&amp;""),""),4)),VALUE(MID(IFERROR(TRIM(INDEX($A439:$Y439,MATCH(Lists!$L$7,$A$1:$Y$1,0))&amp;""),""),6,2)),VALUE(MID(IFERROR(TRIM(INDEX($A439:$Y439,MATCH(Lists!$L$7,$A$1:$Y$1,0))&amp;""),""),9,2)))),"")</f>
        <v/>
      </c>
      <c r="AL439" s="23">
        <f>IF(OR(AK439="",Lists!$O$2=""),"",AK439+Lists!$O$2)</f>
        <v/>
      </c>
      <c r="AM439" s="22">
        <f>IF(IFERROR(TRIM(INDEX($A439:$Y439,MATCH(Lists!$L$2,$A$1:$Y$1,0))&amp;""),"")="","",IF(AA439="","New",AA439))</f>
        <v/>
      </c>
    </row>
    <row r="440">
      <c r="Z440" s="19" t="n"/>
      <c r="AA440" s="24" t="n"/>
      <c r="AB440" s="24" t="n"/>
      <c r="AC440" s="24" t="n"/>
      <c r="AD440" s="24" t="n"/>
      <c r="AE440" s="25" t="n"/>
      <c r="AF440" s="19" t="n"/>
      <c r="AG440" s="22">
        <f>IF(IFERROR(TRIM(INDEX($A440:$Y440,MATCH(Lists!$L$2,$A$1:$Y$1,0))&amp;""),"")="","",IF(COUNTA(AB440:AD440)=0,"",COUNTIF(AB440:AD440,"Yes")))</f>
        <v/>
      </c>
      <c r="AH440" s="22">
        <f>IFERROR(TRIM(INDEX($A440:$Y440,MATCH(Lists!$L$3,$A$1:$Y$1,0))&amp;""),"")</f>
        <v/>
      </c>
      <c r="AI440" s="22">
        <f>IFERROR(TRIM(INDEX($A440:$Y440,MATCH(Lists!$L$4,$A$1:$Y$1,0))&amp;""),"")</f>
        <v/>
      </c>
      <c r="AJ440" s="22">
        <f>IF(IFERROR(TRIM(INDEX($A440:$Y440,MATCH(Lists!$L$2,$A$1:$Y$1,0))&amp;""),"")="","",IF(IFERROR(TRIM(INDEX($A440:$Y440,MATCH(Lists!$L$5,$A$1:$Y$1,0))&amp;""),"")&lt;&gt;"",IFERROR(TRIM(INDEX($A440:$Y440,MATCH(Lists!$L$5,$A$1:$Y$1,0))&amp;""),""),IF(IFERROR(TRIM(INDEX($A440:$Y440,MATCH(Lists!$L$6,$A$1:$Y$1,0))&amp;""),"")&lt;&gt;"",IFERROR(TRIM(INDEX($A440:$Y440,MATCH(Lists!$L$6,$A$1:$Y$1,0))&amp;""),""),"(no source)")))</f>
        <v/>
      </c>
      <c r="AK440" s="23">
        <f>IFERROR(IF(ISNUMBER(INDEX($A440:$Y440,MATCH(Lists!$L$7,$A$1:$Y$1,0))),INT(INDEX($A440:$Y440,MATCH(Lists!$L$7,$A$1:$Y$1,0))),DATE(VALUE(LEFT(IFERROR(TRIM(INDEX($A440:$Y440,MATCH(Lists!$L$7,$A$1:$Y$1,0))&amp;""),""),4)),VALUE(MID(IFERROR(TRIM(INDEX($A440:$Y440,MATCH(Lists!$L$7,$A$1:$Y$1,0))&amp;""),""),6,2)),VALUE(MID(IFERROR(TRIM(INDEX($A440:$Y440,MATCH(Lists!$L$7,$A$1:$Y$1,0))&amp;""),""),9,2)))),"")</f>
        <v/>
      </c>
      <c r="AL440" s="23">
        <f>IF(OR(AK440="",Lists!$O$2=""),"",AK440+Lists!$O$2)</f>
        <v/>
      </c>
      <c r="AM440" s="22">
        <f>IF(IFERROR(TRIM(INDEX($A440:$Y440,MATCH(Lists!$L$2,$A$1:$Y$1,0))&amp;""),"")="","",IF(AA440="","New",AA440))</f>
        <v/>
      </c>
    </row>
    <row r="441">
      <c r="Z441" s="19" t="n"/>
      <c r="AA441" s="24" t="n"/>
      <c r="AB441" s="24" t="n"/>
      <c r="AC441" s="24" t="n"/>
      <c r="AD441" s="24" t="n"/>
      <c r="AE441" s="25" t="n"/>
      <c r="AF441" s="19" t="n"/>
      <c r="AG441" s="22">
        <f>IF(IFERROR(TRIM(INDEX($A441:$Y441,MATCH(Lists!$L$2,$A$1:$Y$1,0))&amp;""),"")="","",IF(COUNTA(AB441:AD441)=0,"",COUNTIF(AB441:AD441,"Yes")))</f>
        <v/>
      </c>
      <c r="AH441" s="22">
        <f>IFERROR(TRIM(INDEX($A441:$Y441,MATCH(Lists!$L$3,$A$1:$Y$1,0))&amp;""),"")</f>
        <v/>
      </c>
      <c r="AI441" s="22">
        <f>IFERROR(TRIM(INDEX($A441:$Y441,MATCH(Lists!$L$4,$A$1:$Y$1,0))&amp;""),"")</f>
        <v/>
      </c>
      <c r="AJ441" s="22">
        <f>IF(IFERROR(TRIM(INDEX($A441:$Y441,MATCH(Lists!$L$2,$A$1:$Y$1,0))&amp;""),"")="","",IF(IFERROR(TRIM(INDEX($A441:$Y441,MATCH(Lists!$L$5,$A$1:$Y$1,0))&amp;""),"")&lt;&gt;"",IFERROR(TRIM(INDEX($A441:$Y441,MATCH(Lists!$L$5,$A$1:$Y$1,0))&amp;""),""),IF(IFERROR(TRIM(INDEX($A441:$Y441,MATCH(Lists!$L$6,$A$1:$Y$1,0))&amp;""),"")&lt;&gt;"",IFERROR(TRIM(INDEX($A441:$Y441,MATCH(Lists!$L$6,$A$1:$Y$1,0))&amp;""),""),"(no source)")))</f>
        <v/>
      </c>
      <c r="AK441" s="23">
        <f>IFERROR(IF(ISNUMBER(INDEX($A441:$Y441,MATCH(Lists!$L$7,$A$1:$Y$1,0))),INT(INDEX($A441:$Y441,MATCH(Lists!$L$7,$A$1:$Y$1,0))),DATE(VALUE(LEFT(IFERROR(TRIM(INDEX($A441:$Y441,MATCH(Lists!$L$7,$A$1:$Y$1,0))&amp;""),""),4)),VALUE(MID(IFERROR(TRIM(INDEX($A441:$Y441,MATCH(Lists!$L$7,$A$1:$Y$1,0))&amp;""),""),6,2)),VALUE(MID(IFERROR(TRIM(INDEX($A441:$Y441,MATCH(Lists!$L$7,$A$1:$Y$1,0))&amp;""),""),9,2)))),"")</f>
        <v/>
      </c>
      <c r="AL441" s="23">
        <f>IF(OR(AK441="",Lists!$O$2=""),"",AK441+Lists!$O$2)</f>
        <v/>
      </c>
      <c r="AM441" s="22">
        <f>IF(IFERROR(TRIM(INDEX($A441:$Y441,MATCH(Lists!$L$2,$A$1:$Y$1,0))&amp;""),"")="","",IF(AA441="","New",AA441))</f>
        <v/>
      </c>
    </row>
    <row r="442">
      <c r="Z442" s="19" t="n"/>
      <c r="AA442" s="24" t="n"/>
      <c r="AB442" s="24" t="n"/>
      <c r="AC442" s="24" t="n"/>
      <c r="AD442" s="24" t="n"/>
      <c r="AE442" s="25" t="n"/>
      <c r="AF442" s="19" t="n"/>
      <c r="AG442" s="22">
        <f>IF(IFERROR(TRIM(INDEX($A442:$Y442,MATCH(Lists!$L$2,$A$1:$Y$1,0))&amp;""),"")="","",IF(COUNTA(AB442:AD442)=0,"",COUNTIF(AB442:AD442,"Yes")))</f>
        <v/>
      </c>
      <c r="AH442" s="22">
        <f>IFERROR(TRIM(INDEX($A442:$Y442,MATCH(Lists!$L$3,$A$1:$Y$1,0))&amp;""),"")</f>
        <v/>
      </c>
      <c r="AI442" s="22">
        <f>IFERROR(TRIM(INDEX($A442:$Y442,MATCH(Lists!$L$4,$A$1:$Y$1,0))&amp;""),"")</f>
        <v/>
      </c>
      <c r="AJ442" s="22">
        <f>IF(IFERROR(TRIM(INDEX($A442:$Y442,MATCH(Lists!$L$2,$A$1:$Y$1,0))&amp;""),"")="","",IF(IFERROR(TRIM(INDEX($A442:$Y442,MATCH(Lists!$L$5,$A$1:$Y$1,0))&amp;""),"")&lt;&gt;"",IFERROR(TRIM(INDEX($A442:$Y442,MATCH(Lists!$L$5,$A$1:$Y$1,0))&amp;""),""),IF(IFERROR(TRIM(INDEX($A442:$Y442,MATCH(Lists!$L$6,$A$1:$Y$1,0))&amp;""),"")&lt;&gt;"",IFERROR(TRIM(INDEX($A442:$Y442,MATCH(Lists!$L$6,$A$1:$Y$1,0))&amp;""),""),"(no source)")))</f>
        <v/>
      </c>
      <c r="AK442" s="23">
        <f>IFERROR(IF(ISNUMBER(INDEX($A442:$Y442,MATCH(Lists!$L$7,$A$1:$Y$1,0))),INT(INDEX($A442:$Y442,MATCH(Lists!$L$7,$A$1:$Y$1,0))),DATE(VALUE(LEFT(IFERROR(TRIM(INDEX($A442:$Y442,MATCH(Lists!$L$7,$A$1:$Y$1,0))&amp;""),""),4)),VALUE(MID(IFERROR(TRIM(INDEX($A442:$Y442,MATCH(Lists!$L$7,$A$1:$Y$1,0))&amp;""),""),6,2)),VALUE(MID(IFERROR(TRIM(INDEX($A442:$Y442,MATCH(Lists!$L$7,$A$1:$Y$1,0))&amp;""),""),9,2)))),"")</f>
        <v/>
      </c>
      <c r="AL442" s="23">
        <f>IF(OR(AK442="",Lists!$O$2=""),"",AK442+Lists!$O$2)</f>
        <v/>
      </c>
      <c r="AM442" s="22">
        <f>IF(IFERROR(TRIM(INDEX($A442:$Y442,MATCH(Lists!$L$2,$A$1:$Y$1,0))&amp;""),"")="","",IF(AA442="","New",AA442))</f>
        <v/>
      </c>
    </row>
    <row r="443">
      <c r="Z443" s="19" t="n"/>
      <c r="AA443" s="24" t="n"/>
      <c r="AB443" s="24" t="n"/>
      <c r="AC443" s="24" t="n"/>
      <c r="AD443" s="24" t="n"/>
      <c r="AE443" s="25" t="n"/>
      <c r="AF443" s="19" t="n"/>
      <c r="AG443" s="22">
        <f>IF(IFERROR(TRIM(INDEX($A443:$Y443,MATCH(Lists!$L$2,$A$1:$Y$1,0))&amp;""),"")="","",IF(COUNTA(AB443:AD443)=0,"",COUNTIF(AB443:AD443,"Yes")))</f>
        <v/>
      </c>
      <c r="AH443" s="22">
        <f>IFERROR(TRIM(INDEX($A443:$Y443,MATCH(Lists!$L$3,$A$1:$Y$1,0))&amp;""),"")</f>
        <v/>
      </c>
      <c r="AI443" s="22">
        <f>IFERROR(TRIM(INDEX($A443:$Y443,MATCH(Lists!$L$4,$A$1:$Y$1,0))&amp;""),"")</f>
        <v/>
      </c>
      <c r="AJ443" s="22">
        <f>IF(IFERROR(TRIM(INDEX($A443:$Y443,MATCH(Lists!$L$2,$A$1:$Y$1,0))&amp;""),"")="","",IF(IFERROR(TRIM(INDEX($A443:$Y443,MATCH(Lists!$L$5,$A$1:$Y$1,0))&amp;""),"")&lt;&gt;"",IFERROR(TRIM(INDEX($A443:$Y443,MATCH(Lists!$L$5,$A$1:$Y$1,0))&amp;""),""),IF(IFERROR(TRIM(INDEX($A443:$Y443,MATCH(Lists!$L$6,$A$1:$Y$1,0))&amp;""),"")&lt;&gt;"",IFERROR(TRIM(INDEX($A443:$Y443,MATCH(Lists!$L$6,$A$1:$Y$1,0))&amp;""),""),"(no source)")))</f>
        <v/>
      </c>
      <c r="AK443" s="23">
        <f>IFERROR(IF(ISNUMBER(INDEX($A443:$Y443,MATCH(Lists!$L$7,$A$1:$Y$1,0))),INT(INDEX($A443:$Y443,MATCH(Lists!$L$7,$A$1:$Y$1,0))),DATE(VALUE(LEFT(IFERROR(TRIM(INDEX($A443:$Y443,MATCH(Lists!$L$7,$A$1:$Y$1,0))&amp;""),""),4)),VALUE(MID(IFERROR(TRIM(INDEX($A443:$Y443,MATCH(Lists!$L$7,$A$1:$Y$1,0))&amp;""),""),6,2)),VALUE(MID(IFERROR(TRIM(INDEX($A443:$Y443,MATCH(Lists!$L$7,$A$1:$Y$1,0))&amp;""),""),9,2)))),"")</f>
        <v/>
      </c>
      <c r="AL443" s="23">
        <f>IF(OR(AK443="",Lists!$O$2=""),"",AK443+Lists!$O$2)</f>
        <v/>
      </c>
      <c r="AM443" s="22">
        <f>IF(IFERROR(TRIM(INDEX($A443:$Y443,MATCH(Lists!$L$2,$A$1:$Y$1,0))&amp;""),"")="","",IF(AA443="","New",AA443))</f>
        <v/>
      </c>
    </row>
    <row r="444">
      <c r="Z444" s="19" t="n"/>
      <c r="AA444" s="24" t="n"/>
      <c r="AB444" s="24" t="n"/>
      <c r="AC444" s="24" t="n"/>
      <c r="AD444" s="24" t="n"/>
      <c r="AE444" s="25" t="n"/>
      <c r="AF444" s="19" t="n"/>
      <c r="AG444" s="22">
        <f>IF(IFERROR(TRIM(INDEX($A444:$Y444,MATCH(Lists!$L$2,$A$1:$Y$1,0))&amp;""),"")="","",IF(COUNTA(AB444:AD444)=0,"",COUNTIF(AB444:AD444,"Yes")))</f>
        <v/>
      </c>
      <c r="AH444" s="22">
        <f>IFERROR(TRIM(INDEX($A444:$Y444,MATCH(Lists!$L$3,$A$1:$Y$1,0))&amp;""),"")</f>
        <v/>
      </c>
      <c r="AI444" s="22">
        <f>IFERROR(TRIM(INDEX($A444:$Y444,MATCH(Lists!$L$4,$A$1:$Y$1,0))&amp;""),"")</f>
        <v/>
      </c>
      <c r="AJ444" s="22">
        <f>IF(IFERROR(TRIM(INDEX($A444:$Y444,MATCH(Lists!$L$2,$A$1:$Y$1,0))&amp;""),"")="","",IF(IFERROR(TRIM(INDEX($A444:$Y444,MATCH(Lists!$L$5,$A$1:$Y$1,0))&amp;""),"")&lt;&gt;"",IFERROR(TRIM(INDEX($A444:$Y444,MATCH(Lists!$L$5,$A$1:$Y$1,0))&amp;""),""),IF(IFERROR(TRIM(INDEX($A444:$Y444,MATCH(Lists!$L$6,$A$1:$Y$1,0))&amp;""),"")&lt;&gt;"",IFERROR(TRIM(INDEX($A444:$Y444,MATCH(Lists!$L$6,$A$1:$Y$1,0))&amp;""),""),"(no source)")))</f>
        <v/>
      </c>
      <c r="AK444" s="23">
        <f>IFERROR(IF(ISNUMBER(INDEX($A444:$Y444,MATCH(Lists!$L$7,$A$1:$Y$1,0))),INT(INDEX($A444:$Y444,MATCH(Lists!$L$7,$A$1:$Y$1,0))),DATE(VALUE(LEFT(IFERROR(TRIM(INDEX($A444:$Y444,MATCH(Lists!$L$7,$A$1:$Y$1,0))&amp;""),""),4)),VALUE(MID(IFERROR(TRIM(INDEX($A444:$Y444,MATCH(Lists!$L$7,$A$1:$Y$1,0))&amp;""),""),6,2)),VALUE(MID(IFERROR(TRIM(INDEX($A444:$Y444,MATCH(Lists!$L$7,$A$1:$Y$1,0))&amp;""),""),9,2)))),"")</f>
        <v/>
      </c>
      <c r="AL444" s="23">
        <f>IF(OR(AK444="",Lists!$O$2=""),"",AK444+Lists!$O$2)</f>
        <v/>
      </c>
      <c r="AM444" s="22">
        <f>IF(IFERROR(TRIM(INDEX($A444:$Y444,MATCH(Lists!$L$2,$A$1:$Y$1,0))&amp;""),"")="","",IF(AA444="","New",AA444))</f>
        <v/>
      </c>
    </row>
    <row r="445">
      <c r="Z445" s="19" t="n"/>
      <c r="AA445" s="24" t="n"/>
      <c r="AB445" s="24" t="n"/>
      <c r="AC445" s="24" t="n"/>
      <c r="AD445" s="24" t="n"/>
      <c r="AE445" s="25" t="n"/>
      <c r="AF445" s="19" t="n"/>
      <c r="AG445" s="22">
        <f>IF(IFERROR(TRIM(INDEX($A445:$Y445,MATCH(Lists!$L$2,$A$1:$Y$1,0))&amp;""),"")="","",IF(COUNTA(AB445:AD445)=0,"",COUNTIF(AB445:AD445,"Yes")))</f>
        <v/>
      </c>
      <c r="AH445" s="22">
        <f>IFERROR(TRIM(INDEX($A445:$Y445,MATCH(Lists!$L$3,$A$1:$Y$1,0))&amp;""),"")</f>
        <v/>
      </c>
      <c r="AI445" s="22">
        <f>IFERROR(TRIM(INDEX($A445:$Y445,MATCH(Lists!$L$4,$A$1:$Y$1,0))&amp;""),"")</f>
        <v/>
      </c>
      <c r="AJ445" s="22">
        <f>IF(IFERROR(TRIM(INDEX($A445:$Y445,MATCH(Lists!$L$2,$A$1:$Y$1,0))&amp;""),"")="","",IF(IFERROR(TRIM(INDEX($A445:$Y445,MATCH(Lists!$L$5,$A$1:$Y$1,0))&amp;""),"")&lt;&gt;"",IFERROR(TRIM(INDEX($A445:$Y445,MATCH(Lists!$L$5,$A$1:$Y$1,0))&amp;""),""),IF(IFERROR(TRIM(INDEX($A445:$Y445,MATCH(Lists!$L$6,$A$1:$Y$1,0))&amp;""),"")&lt;&gt;"",IFERROR(TRIM(INDEX($A445:$Y445,MATCH(Lists!$L$6,$A$1:$Y$1,0))&amp;""),""),"(no source)")))</f>
        <v/>
      </c>
      <c r="AK445" s="23">
        <f>IFERROR(IF(ISNUMBER(INDEX($A445:$Y445,MATCH(Lists!$L$7,$A$1:$Y$1,0))),INT(INDEX($A445:$Y445,MATCH(Lists!$L$7,$A$1:$Y$1,0))),DATE(VALUE(LEFT(IFERROR(TRIM(INDEX($A445:$Y445,MATCH(Lists!$L$7,$A$1:$Y$1,0))&amp;""),""),4)),VALUE(MID(IFERROR(TRIM(INDEX($A445:$Y445,MATCH(Lists!$L$7,$A$1:$Y$1,0))&amp;""),""),6,2)),VALUE(MID(IFERROR(TRIM(INDEX($A445:$Y445,MATCH(Lists!$L$7,$A$1:$Y$1,0))&amp;""),""),9,2)))),"")</f>
        <v/>
      </c>
      <c r="AL445" s="23">
        <f>IF(OR(AK445="",Lists!$O$2=""),"",AK445+Lists!$O$2)</f>
        <v/>
      </c>
      <c r="AM445" s="22">
        <f>IF(IFERROR(TRIM(INDEX($A445:$Y445,MATCH(Lists!$L$2,$A$1:$Y$1,0))&amp;""),"")="","",IF(AA445="","New",AA445))</f>
        <v/>
      </c>
    </row>
    <row r="446">
      <c r="Z446" s="19" t="n"/>
      <c r="AA446" s="24" t="n"/>
      <c r="AB446" s="24" t="n"/>
      <c r="AC446" s="24" t="n"/>
      <c r="AD446" s="24" t="n"/>
      <c r="AE446" s="25" t="n"/>
      <c r="AF446" s="19" t="n"/>
      <c r="AG446" s="22">
        <f>IF(IFERROR(TRIM(INDEX($A446:$Y446,MATCH(Lists!$L$2,$A$1:$Y$1,0))&amp;""),"")="","",IF(COUNTA(AB446:AD446)=0,"",COUNTIF(AB446:AD446,"Yes")))</f>
        <v/>
      </c>
      <c r="AH446" s="22">
        <f>IFERROR(TRIM(INDEX($A446:$Y446,MATCH(Lists!$L$3,$A$1:$Y$1,0))&amp;""),"")</f>
        <v/>
      </c>
      <c r="AI446" s="22">
        <f>IFERROR(TRIM(INDEX($A446:$Y446,MATCH(Lists!$L$4,$A$1:$Y$1,0))&amp;""),"")</f>
        <v/>
      </c>
      <c r="AJ446" s="22">
        <f>IF(IFERROR(TRIM(INDEX($A446:$Y446,MATCH(Lists!$L$2,$A$1:$Y$1,0))&amp;""),"")="","",IF(IFERROR(TRIM(INDEX($A446:$Y446,MATCH(Lists!$L$5,$A$1:$Y$1,0))&amp;""),"")&lt;&gt;"",IFERROR(TRIM(INDEX($A446:$Y446,MATCH(Lists!$L$5,$A$1:$Y$1,0))&amp;""),""),IF(IFERROR(TRIM(INDEX($A446:$Y446,MATCH(Lists!$L$6,$A$1:$Y$1,0))&amp;""),"")&lt;&gt;"",IFERROR(TRIM(INDEX($A446:$Y446,MATCH(Lists!$L$6,$A$1:$Y$1,0))&amp;""),""),"(no source)")))</f>
        <v/>
      </c>
      <c r="AK446" s="23">
        <f>IFERROR(IF(ISNUMBER(INDEX($A446:$Y446,MATCH(Lists!$L$7,$A$1:$Y$1,0))),INT(INDEX($A446:$Y446,MATCH(Lists!$L$7,$A$1:$Y$1,0))),DATE(VALUE(LEFT(IFERROR(TRIM(INDEX($A446:$Y446,MATCH(Lists!$L$7,$A$1:$Y$1,0))&amp;""),""),4)),VALUE(MID(IFERROR(TRIM(INDEX($A446:$Y446,MATCH(Lists!$L$7,$A$1:$Y$1,0))&amp;""),""),6,2)),VALUE(MID(IFERROR(TRIM(INDEX($A446:$Y446,MATCH(Lists!$L$7,$A$1:$Y$1,0))&amp;""),""),9,2)))),"")</f>
        <v/>
      </c>
      <c r="AL446" s="23">
        <f>IF(OR(AK446="",Lists!$O$2=""),"",AK446+Lists!$O$2)</f>
        <v/>
      </c>
      <c r="AM446" s="22">
        <f>IF(IFERROR(TRIM(INDEX($A446:$Y446,MATCH(Lists!$L$2,$A$1:$Y$1,0))&amp;""),"")="","",IF(AA446="","New",AA446))</f>
        <v/>
      </c>
    </row>
    <row r="447">
      <c r="Z447" s="19" t="n"/>
      <c r="AA447" s="24" t="n"/>
      <c r="AB447" s="24" t="n"/>
      <c r="AC447" s="24" t="n"/>
      <c r="AD447" s="24" t="n"/>
      <c r="AE447" s="25" t="n"/>
      <c r="AF447" s="19" t="n"/>
      <c r="AG447" s="22">
        <f>IF(IFERROR(TRIM(INDEX($A447:$Y447,MATCH(Lists!$L$2,$A$1:$Y$1,0))&amp;""),"")="","",IF(COUNTA(AB447:AD447)=0,"",COUNTIF(AB447:AD447,"Yes")))</f>
        <v/>
      </c>
      <c r="AH447" s="22">
        <f>IFERROR(TRIM(INDEX($A447:$Y447,MATCH(Lists!$L$3,$A$1:$Y$1,0))&amp;""),"")</f>
        <v/>
      </c>
      <c r="AI447" s="22">
        <f>IFERROR(TRIM(INDEX($A447:$Y447,MATCH(Lists!$L$4,$A$1:$Y$1,0))&amp;""),"")</f>
        <v/>
      </c>
      <c r="AJ447" s="22">
        <f>IF(IFERROR(TRIM(INDEX($A447:$Y447,MATCH(Lists!$L$2,$A$1:$Y$1,0))&amp;""),"")="","",IF(IFERROR(TRIM(INDEX($A447:$Y447,MATCH(Lists!$L$5,$A$1:$Y$1,0))&amp;""),"")&lt;&gt;"",IFERROR(TRIM(INDEX($A447:$Y447,MATCH(Lists!$L$5,$A$1:$Y$1,0))&amp;""),""),IF(IFERROR(TRIM(INDEX($A447:$Y447,MATCH(Lists!$L$6,$A$1:$Y$1,0))&amp;""),"")&lt;&gt;"",IFERROR(TRIM(INDEX($A447:$Y447,MATCH(Lists!$L$6,$A$1:$Y$1,0))&amp;""),""),"(no source)")))</f>
        <v/>
      </c>
      <c r="AK447" s="23">
        <f>IFERROR(IF(ISNUMBER(INDEX($A447:$Y447,MATCH(Lists!$L$7,$A$1:$Y$1,0))),INT(INDEX($A447:$Y447,MATCH(Lists!$L$7,$A$1:$Y$1,0))),DATE(VALUE(LEFT(IFERROR(TRIM(INDEX($A447:$Y447,MATCH(Lists!$L$7,$A$1:$Y$1,0))&amp;""),""),4)),VALUE(MID(IFERROR(TRIM(INDEX($A447:$Y447,MATCH(Lists!$L$7,$A$1:$Y$1,0))&amp;""),""),6,2)),VALUE(MID(IFERROR(TRIM(INDEX($A447:$Y447,MATCH(Lists!$L$7,$A$1:$Y$1,0))&amp;""),""),9,2)))),"")</f>
        <v/>
      </c>
      <c r="AL447" s="23">
        <f>IF(OR(AK447="",Lists!$O$2=""),"",AK447+Lists!$O$2)</f>
        <v/>
      </c>
      <c r="AM447" s="22">
        <f>IF(IFERROR(TRIM(INDEX($A447:$Y447,MATCH(Lists!$L$2,$A$1:$Y$1,0))&amp;""),"")="","",IF(AA447="","New",AA447))</f>
        <v/>
      </c>
    </row>
    <row r="448">
      <c r="Z448" s="19" t="n"/>
      <c r="AA448" s="24" t="n"/>
      <c r="AB448" s="24" t="n"/>
      <c r="AC448" s="24" t="n"/>
      <c r="AD448" s="24" t="n"/>
      <c r="AE448" s="25" t="n"/>
      <c r="AF448" s="19" t="n"/>
      <c r="AG448" s="22">
        <f>IF(IFERROR(TRIM(INDEX($A448:$Y448,MATCH(Lists!$L$2,$A$1:$Y$1,0))&amp;""),"")="","",IF(COUNTA(AB448:AD448)=0,"",COUNTIF(AB448:AD448,"Yes")))</f>
        <v/>
      </c>
      <c r="AH448" s="22">
        <f>IFERROR(TRIM(INDEX($A448:$Y448,MATCH(Lists!$L$3,$A$1:$Y$1,0))&amp;""),"")</f>
        <v/>
      </c>
      <c r="AI448" s="22">
        <f>IFERROR(TRIM(INDEX($A448:$Y448,MATCH(Lists!$L$4,$A$1:$Y$1,0))&amp;""),"")</f>
        <v/>
      </c>
      <c r="AJ448" s="22">
        <f>IF(IFERROR(TRIM(INDEX($A448:$Y448,MATCH(Lists!$L$2,$A$1:$Y$1,0))&amp;""),"")="","",IF(IFERROR(TRIM(INDEX($A448:$Y448,MATCH(Lists!$L$5,$A$1:$Y$1,0))&amp;""),"")&lt;&gt;"",IFERROR(TRIM(INDEX($A448:$Y448,MATCH(Lists!$L$5,$A$1:$Y$1,0))&amp;""),""),IF(IFERROR(TRIM(INDEX($A448:$Y448,MATCH(Lists!$L$6,$A$1:$Y$1,0))&amp;""),"")&lt;&gt;"",IFERROR(TRIM(INDEX($A448:$Y448,MATCH(Lists!$L$6,$A$1:$Y$1,0))&amp;""),""),"(no source)")))</f>
        <v/>
      </c>
      <c r="AK448" s="23">
        <f>IFERROR(IF(ISNUMBER(INDEX($A448:$Y448,MATCH(Lists!$L$7,$A$1:$Y$1,0))),INT(INDEX($A448:$Y448,MATCH(Lists!$L$7,$A$1:$Y$1,0))),DATE(VALUE(LEFT(IFERROR(TRIM(INDEX($A448:$Y448,MATCH(Lists!$L$7,$A$1:$Y$1,0))&amp;""),""),4)),VALUE(MID(IFERROR(TRIM(INDEX($A448:$Y448,MATCH(Lists!$L$7,$A$1:$Y$1,0))&amp;""),""),6,2)),VALUE(MID(IFERROR(TRIM(INDEX($A448:$Y448,MATCH(Lists!$L$7,$A$1:$Y$1,0))&amp;""),""),9,2)))),"")</f>
        <v/>
      </c>
      <c r="AL448" s="23">
        <f>IF(OR(AK448="",Lists!$O$2=""),"",AK448+Lists!$O$2)</f>
        <v/>
      </c>
      <c r="AM448" s="22">
        <f>IF(IFERROR(TRIM(INDEX($A448:$Y448,MATCH(Lists!$L$2,$A$1:$Y$1,0))&amp;""),"")="","",IF(AA448="","New",AA448))</f>
        <v/>
      </c>
    </row>
    <row r="449">
      <c r="Z449" s="19" t="n"/>
      <c r="AA449" s="24" t="n"/>
      <c r="AB449" s="24" t="n"/>
      <c r="AC449" s="24" t="n"/>
      <c r="AD449" s="24" t="n"/>
      <c r="AE449" s="25" t="n"/>
      <c r="AF449" s="19" t="n"/>
      <c r="AG449" s="22">
        <f>IF(IFERROR(TRIM(INDEX($A449:$Y449,MATCH(Lists!$L$2,$A$1:$Y$1,0))&amp;""),"")="","",IF(COUNTA(AB449:AD449)=0,"",COUNTIF(AB449:AD449,"Yes")))</f>
        <v/>
      </c>
      <c r="AH449" s="22">
        <f>IFERROR(TRIM(INDEX($A449:$Y449,MATCH(Lists!$L$3,$A$1:$Y$1,0))&amp;""),"")</f>
        <v/>
      </c>
      <c r="AI449" s="22">
        <f>IFERROR(TRIM(INDEX($A449:$Y449,MATCH(Lists!$L$4,$A$1:$Y$1,0))&amp;""),"")</f>
        <v/>
      </c>
      <c r="AJ449" s="22">
        <f>IF(IFERROR(TRIM(INDEX($A449:$Y449,MATCH(Lists!$L$2,$A$1:$Y$1,0))&amp;""),"")="","",IF(IFERROR(TRIM(INDEX($A449:$Y449,MATCH(Lists!$L$5,$A$1:$Y$1,0))&amp;""),"")&lt;&gt;"",IFERROR(TRIM(INDEX($A449:$Y449,MATCH(Lists!$L$5,$A$1:$Y$1,0))&amp;""),""),IF(IFERROR(TRIM(INDEX($A449:$Y449,MATCH(Lists!$L$6,$A$1:$Y$1,0))&amp;""),"")&lt;&gt;"",IFERROR(TRIM(INDEX($A449:$Y449,MATCH(Lists!$L$6,$A$1:$Y$1,0))&amp;""),""),"(no source)")))</f>
        <v/>
      </c>
      <c r="AK449" s="23">
        <f>IFERROR(IF(ISNUMBER(INDEX($A449:$Y449,MATCH(Lists!$L$7,$A$1:$Y$1,0))),INT(INDEX($A449:$Y449,MATCH(Lists!$L$7,$A$1:$Y$1,0))),DATE(VALUE(LEFT(IFERROR(TRIM(INDEX($A449:$Y449,MATCH(Lists!$L$7,$A$1:$Y$1,0))&amp;""),""),4)),VALUE(MID(IFERROR(TRIM(INDEX($A449:$Y449,MATCH(Lists!$L$7,$A$1:$Y$1,0))&amp;""),""),6,2)),VALUE(MID(IFERROR(TRIM(INDEX($A449:$Y449,MATCH(Lists!$L$7,$A$1:$Y$1,0))&amp;""),""),9,2)))),"")</f>
        <v/>
      </c>
      <c r="AL449" s="23">
        <f>IF(OR(AK449="",Lists!$O$2=""),"",AK449+Lists!$O$2)</f>
        <v/>
      </c>
      <c r="AM449" s="22">
        <f>IF(IFERROR(TRIM(INDEX($A449:$Y449,MATCH(Lists!$L$2,$A$1:$Y$1,0))&amp;""),"")="","",IF(AA449="","New",AA449))</f>
        <v/>
      </c>
    </row>
    <row r="450">
      <c r="Z450" s="19" t="n"/>
      <c r="AA450" s="24" t="n"/>
      <c r="AB450" s="24" t="n"/>
      <c r="AC450" s="24" t="n"/>
      <c r="AD450" s="24" t="n"/>
      <c r="AE450" s="25" t="n"/>
      <c r="AF450" s="19" t="n"/>
      <c r="AG450" s="22">
        <f>IF(IFERROR(TRIM(INDEX($A450:$Y450,MATCH(Lists!$L$2,$A$1:$Y$1,0))&amp;""),"")="","",IF(COUNTA(AB450:AD450)=0,"",COUNTIF(AB450:AD450,"Yes")))</f>
        <v/>
      </c>
      <c r="AH450" s="22">
        <f>IFERROR(TRIM(INDEX($A450:$Y450,MATCH(Lists!$L$3,$A$1:$Y$1,0))&amp;""),"")</f>
        <v/>
      </c>
      <c r="AI450" s="22">
        <f>IFERROR(TRIM(INDEX($A450:$Y450,MATCH(Lists!$L$4,$A$1:$Y$1,0))&amp;""),"")</f>
        <v/>
      </c>
      <c r="AJ450" s="22">
        <f>IF(IFERROR(TRIM(INDEX($A450:$Y450,MATCH(Lists!$L$2,$A$1:$Y$1,0))&amp;""),"")="","",IF(IFERROR(TRIM(INDEX($A450:$Y450,MATCH(Lists!$L$5,$A$1:$Y$1,0))&amp;""),"")&lt;&gt;"",IFERROR(TRIM(INDEX($A450:$Y450,MATCH(Lists!$L$5,$A$1:$Y$1,0))&amp;""),""),IF(IFERROR(TRIM(INDEX($A450:$Y450,MATCH(Lists!$L$6,$A$1:$Y$1,0))&amp;""),"")&lt;&gt;"",IFERROR(TRIM(INDEX($A450:$Y450,MATCH(Lists!$L$6,$A$1:$Y$1,0))&amp;""),""),"(no source)")))</f>
        <v/>
      </c>
      <c r="AK450" s="23">
        <f>IFERROR(IF(ISNUMBER(INDEX($A450:$Y450,MATCH(Lists!$L$7,$A$1:$Y$1,0))),INT(INDEX($A450:$Y450,MATCH(Lists!$L$7,$A$1:$Y$1,0))),DATE(VALUE(LEFT(IFERROR(TRIM(INDEX($A450:$Y450,MATCH(Lists!$L$7,$A$1:$Y$1,0))&amp;""),""),4)),VALUE(MID(IFERROR(TRIM(INDEX($A450:$Y450,MATCH(Lists!$L$7,$A$1:$Y$1,0))&amp;""),""),6,2)),VALUE(MID(IFERROR(TRIM(INDEX($A450:$Y450,MATCH(Lists!$L$7,$A$1:$Y$1,0))&amp;""),""),9,2)))),"")</f>
        <v/>
      </c>
      <c r="AL450" s="23">
        <f>IF(OR(AK450="",Lists!$O$2=""),"",AK450+Lists!$O$2)</f>
        <v/>
      </c>
      <c r="AM450" s="22">
        <f>IF(IFERROR(TRIM(INDEX($A450:$Y450,MATCH(Lists!$L$2,$A$1:$Y$1,0))&amp;""),"")="","",IF(AA450="","New",AA450))</f>
        <v/>
      </c>
    </row>
    <row r="451">
      <c r="Z451" s="19" t="n"/>
      <c r="AA451" s="24" t="n"/>
      <c r="AB451" s="24" t="n"/>
      <c r="AC451" s="24" t="n"/>
      <c r="AD451" s="24" t="n"/>
      <c r="AE451" s="25" t="n"/>
      <c r="AF451" s="19" t="n"/>
      <c r="AG451" s="22">
        <f>IF(IFERROR(TRIM(INDEX($A451:$Y451,MATCH(Lists!$L$2,$A$1:$Y$1,0))&amp;""),"")="","",IF(COUNTA(AB451:AD451)=0,"",COUNTIF(AB451:AD451,"Yes")))</f>
        <v/>
      </c>
      <c r="AH451" s="22">
        <f>IFERROR(TRIM(INDEX($A451:$Y451,MATCH(Lists!$L$3,$A$1:$Y$1,0))&amp;""),"")</f>
        <v/>
      </c>
      <c r="AI451" s="22">
        <f>IFERROR(TRIM(INDEX($A451:$Y451,MATCH(Lists!$L$4,$A$1:$Y$1,0))&amp;""),"")</f>
        <v/>
      </c>
      <c r="AJ451" s="22">
        <f>IF(IFERROR(TRIM(INDEX($A451:$Y451,MATCH(Lists!$L$2,$A$1:$Y$1,0))&amp;""),"")="","",IF(IFERROR(TRIM(INDEX($A451:$Y451,MATCH(Lists!$L$5,$A$1:$Y$1,0))&amp;""),"")&lt;&gt;"",IFERROR(TRIM(INDEX($A451:$Y451,MATCH(Lists!$L$5,$A$1:$Y$1,0))&amp;""),""),IF(IFERROR(TRIM(INDEX($A451:$Y451,MATCH(Lists!$L$6,$A$1:$Y$1,0))&amp;""),"")&lt;&gt;"",IFERROR(TRIM(INDEX($A451:$Y451,MATCH(Lists!$L$6,$A$1:$Y$1,0))&amp;""),""),"(no source)")))</f>
        <v/>
      </c>
      <c r="AK451" s="23">
        <f>IFERROR(IF(ISNUMBER(INDEX($A451:$Y451,MATCH(Lists!$L$7,$A$1:$Y$1,0))),INT(INDEX($A451:$Y451,MATCH(Lists!$L$7,$A$1:$Y$1,0))),DATE(VALUE(LEFT(IFERROR(TRIM(INDEX($A451:$Y451,MATCH(Lists!$L$7,$A$1:$Y$1,0))&amp;""),""),4)),VALUE(MID(IFERROR(TRIM(INDEX($A451:$Y451,MATCH(Lists!$L$7,$A$1:$Y$1,0))&amp;""),""),6,2)),VALUE(MID(IFERROR(TRIM(INDEX($A451:$Y451,MATCH(Lists!$L$7,$A$1:$Y$1,0))&amp;""),""),9,2)))),"")</f>
        <v/>
      </c>
      <c r="AL451" s="23">
        <f>IF(OR(AK451="",Lists!$O$2=""),"",AK451+Lists!$O$2)</f>
        <v/>
      </c>
      <c r="AM451" s="22">
        <f>IF(IFERROR(TRIM(INDEX($A451:$Y451,MATCH(Lists!$L$2,$A$1:$Y$1,0))&amp;""),"")="","",IF(AA451="","New",AA451))</f>
        <v/>
      </c>
    </row>
    <row r="452">
      <c r="Z452" s="19" t="n"/>
      <c r="AA452" s="24" t="n"/>
      <c r="AB452" s="24" t="n"/>
      <c r="AC452" s="24" t="n"/>
      <c r="AD452" s="24" t="n"/>
      <c r="AE452" s="25" t="n"/>
      <c r="AF452" s="19" t="n"/>
      <c r="AG452" s="22">
        <f>IF(IFERROR(TRIM(INDEX($A452:$Y452,MATCH(Lists!$L$2,$A$1:$Y$1,0))&amp;""),"")="","",IF(COUNTA(AB452:AD452)=0,"",COUNTIF(AB452:AD452,"Yes")))</f>
        <v/>
      </c>
      <c r="AH452" s="22">
        <f>IFERROR(TRIM(INDEX($A452:$Y452,MATCH(Lists!$L$3,$A$1:$Y$1,0))&amp;""),"")</f>
        <v/>
      </c>
      <c r="AI452" s="22">
        <f>IFERROR(TRIM(INDEX($A452:$Y452,MATCH(Lists!$L$4,$A$1:$Y$1,0))&amp;""),"")</f>
        <v/>
      </c>
      <c r="AJ452" s="22">
        <f>IF(IFERROR(TRIM(INDEX($A452:$Y452,MATCH(Lists!$L$2,$A$1:$Y$1,0))&amp;""),"")="","",IF(IFERROR(TRIM(INDEX($A452:$Y452,MATCH(Lists!$L$5,$A$1:$Y$1,0))&amp;""),"")&lt;&gt;"",IFERROR(TRIM(INDEX($A452:$Y452,MATCH(Lists!$L$5,$A$1:$Y$1,0))&amp;""),""),IF(IFERROR(TRIM(INDEX($A452:$Y452,MATCH(Lists!$L$6,$A$1:$Y$1,0))&amp;""),"")&lt;&gt;"",IFERROR(TRIM(INDEX($A452:$Y452,MATCH(Lists!$L$6,$A$1:$Y$1,0))&amp;""),""),"(no source)")))</f>
        <v/>
      </c>
      <c r="AK452" s="23">
        <f>IFERROR(IF(ISNUMBER(INDEX($A452:$Y452,MATCH(Lists!$L$7,$A$1:$Y$1,0))),INT(INDEX($A452:$Y452,MATCH(Lists!$L$7,$A$1:$Y$1,0))),DATE(VALUE(LEFT(IFERROR(TRIM(INDEX($A452:$Y452,MATCH(Lists!$L$7,$A$1:$Y$1,0))&amp;""),""),4)),VALUE(MID(IFERROR(TRIM(INDEX($A452:$Y452,MATCH(Lists!$L$7,$A$1:$Y$1,0))&amp;""),""),6,2)),VALUE(MID(IFERROR(TRIM(INDEX($A452:$Y452,MATCH(Lists!$L$7,$A$1:$Y$1,0))&amp;""),""),9,2)))),"")</f>
        <v/>
      </c>
      <c r="AL452" s="23">
        <f>IF(OR(AK452="",Lists!$O$2=""),"",AK452+Lists!$O$2)</f>
        <v/>
      </c>
      <c r="AM452" s="22">
        <f>IF(IFERROR(TRIM(INDEX($A452:$Y452,MATCH(Lists!$L$2,$A$1:$Y$1,0))&amp;""),"")="","",IF(AA452="","New",AA452))</f>
        <v/>
      </c>
    </row>
    <row r="453">
      <c r="Z453" s="19" t="n"/>
      <c r="AA453" s="24" t="n"/>
      <c r="AB453" s="24" t="n"/>
      <c r="AC453" s="24" t="n"/>
      <c r="AD453" s="24" t="n"/>
      <c r="AE453" s="25" t="n"/>
      <c r="AF453" s="19" t="n"/>
      <c r="AG453" s="22">
        <f>IF(IFERROR(TRIM(INDEX($A453:$Y453,MATCH(Lists!$L$2,$A$1:$Y$1,0))&amp;""),"")="","",IF(COUNTA(AB453:AD453)=0,"",COUNTIF(AB453:AD453,"Yes")))</f>
        <v/>
      </c>
      <c r="AH453" s="22">
        <f>IFERROR(TRIM(INDEX($A453:$Y453,MATCH(Lists!$L$3,$A$1:$Y$1,0))&amp;""),"")</f>
        <v/>
      </c>
      <c r="AI453" s="22">
        <f>IFERROR(TRIM(INDEX($A453:$Y453,MATCH(Lists!$L$4,$A$1:$Y$1,0))&amp;""),"")</f>
        <v/>
      </c>
      <c r="AJ453" s="22">
        <f>IF(IFERROR(TRIM(INDEX($A453:$Y453,MATCH(Lists!$L$2,$A$1:$Y$1,0))&amp;""),"")="","",IF(IFERROR(TRIM(INDEX($A453:$Y453,MATCH(Lists!$L$5,$A$1:$Y$1,0))&amp;""),"")&lt;&gt;"",IFERROR(TRIM(INDEX($A453:$Y453,MATCH(Lists!$L$5,$A$1:$Y$1,0))&amp;""),""),IF(IFERROR(TRIM(INDEX($A453:$Y453,MATCH(Lists!$L$6,$A$1:$Y$1,0))&amp;""),"")&lt;&gt;"",IFERROR(TRIM(INDEX($A453:$Y453,MATCH(Lists!$L$6,$A$1:$Y$1,0))&amp;""),""),"(no source)")))</f>
        <v/>
      </c>
      <c r="AK453" s="23">
        <f>IFERROR(IF(ISNUMBER(INDEX($A453:$Y453,MATCH(Lists!$L$7,$A$1:$Y$1,0))),INT(INDEX($A453:$Y453,MATCH(Lists!$L$7,$A$1:$Y$1,0))),DATE(VALUE(LEFT(IFERROR(TRIM(INDEX($A453:$Y453,MATCH(Lists!$L$7,$A$1:$Y$1,0))&amp;""),""),4)),VALUE(MID(IFERROR(TRIM(INDEX($A453:$Y453,MATCH(Lists!$L$7,$A$1:$Y$1,0))&amp;""),""),6,2)),VALUE(MID(IFERROR(TRIM(INDEX($A453:$Y453,MATCH(Lists!$L$7,$A$1:$Y$1,0))&amp;""),""),9,2)))),"")</f>
        <v/>
      </c>
      <c r="AL453" s="23">
        <f>IF(OR(AK453="",Lists!$O$2=""),"",AK453+Lists!$O$2)</f>
        <v/>
      </c>
      <c r="AM453" s="22">
        <f>IF(IFERROR(TRIM(INDEX($A453:$Y453,MATCH(Lists!$L$2,$A$1:$Y$1,0))&amp;""),"")="","",IF(AA453="","New",AA453))</f>
        <v/>
      </c>
    </row>
    <row r="454">
      <c r="Z454" s="19" t="n"/>
      <c r="AA454" s="24" t="n"/>
      <c r="AB454" s="24" t="n"/>
      <c r="AC454" s="24" t="n"/>
      <c r="AD454" s="24" t="n"/>
      <c r="AE454" s="25" t="n"/>
      <c r="AF454" s="19" t="n"/>
      <c r="AG454" s="22">
        <f>IF(IFERROR(TRIM(INDEX($A454:$Y454,MATCH(Lists!$L$2,$A$1:$Y$1,0))&amp;""),"")="","",IF(COUNTA(AB454:AD454)=0,"",COUNTIF(AB454:AD454,"Yes")))</f>
        <v/>
      </c>
      <c r="AH454" s="22">
        <f>IFERROR(TRIM(INDEX($A454:$Y454,MATCH(Lists!$L$3,$A$1:$Y$1,0))&amp;""),"")</f>
        <v/>
      </c>
      <c r="AI454" s="22">
        <f>IFERROR(TRIM(INDEX($A454:$Y454,MATCH(Lists!$L$4,$A$1:$Y$1,0))&amp;""),"")</f>
        <v/>
      </c>
      <c r="AJ454" s="22">
        <f>IF(IFERROR(TRIM(INDEX($A454:$Y454,MATCH(Lists!$L$2,$A$1:$Y$1,0))&amp;""),"")="","",IF(IFERROR(TRIM(INDEX($A454:$Y454,MATCH(Lists!$L$5,$A$1:$Y$1,0))&amp;""),"")&lt;&gt;"",IFERROR(TRIM(INDEX($A454:$Y454,MATCH(Lists!$L$5,$A$1:$Y$1,0))&amp;""),""),IF(IFERROR(TRIM(INDEX($A454:$Y454,MATCH(Lists!$L$6,$A$1:$Y$1,0))&amp;""),"")&lt;&gt;"",IFERROR(TRIM(INDEX($A454:$Y454,MATCH(Lists!$L$6,$A$1:$Y$1,0))&amp;""),""),"(no source)")))</f>
        <v/>
      </c>
      <c r="AK454" s="23">
        <f>IFERROR(IF(ISNUMBER(INDEX($A454:$Y454,MATCH(Lists!$L$7,$A$1:$Y$1,0))),INT(INDEX($A454:$Y454,MATCH(Lists!$L$7,$A$1:$Y$1,0))),DATE(VALUE(LEFT(IFERROR(TRIM(INDEX($A454:$Y454,MATCH(Lists!$L$7,$A$1:$Y$1,0))&amp;""),""),4)),VALUE(MID(IFERROR(TRIM(INDEX($A454:$Y454,MATCH(Lists!$L$7,$A$1:$Y$1,0))&amp;""),""),6,2)),VALUE(MID(IFERROR(TRIM(INDEX($A454:$Y454,MATCH(Lists!$L$7,$A$1:$Y$1,0))&amp;""),""),9,2)))),"")</f>
        <v/>
      </c>
      <c r="AL454" s="23">
        <f>IF(OR(AK454="",Lists!$O$2=""),"",AK454+Lists!$O$2)</f>
        <v/>
      </c>
      <c r="AM454" s="22">
        <f>IF(IFERROR(TRIM(INDEX($A454:$Y454,MATCH(Lists!$L$2,$A$1:$Y$1,0))&amp;""),"")="","",IF(AA454="","New",AA454))</f>
        <v/>
      </c>
    </row>
    <row r="455">
      <c r="Z455" s="19" t="n"/>
      <c r="AA455" s="24" t="n"/>
      <c r="AB455" s="24" t="n"/>
      <c r="AC455" s="24" t="n"/>
      <c r="AD455" s="24" t="n"/>
      <c r="AE455" s="25" t="n"/>
      <c r="AF455" s="19" t="n"/>
      <c r="AG455" s="22">
        <f>IF(IFERROR(TRIM(INDEX($A455:$Y455,MATCH(Lists!$L$2,$A$1:$Y$1,0))&amp;""),"")="","",IF(COUNTA(AB455:AD455)=0,"",COUNTIF(AB455:AD455,"Yes")))</f>
        <v/>
      </c>
      <c r="AH455" s="22">
        <f>IFERROR(TRIM(INDEX($A455:$Y455,MATCH(Lists!$L$3,$A$1:$Y$1,0))&amp;""),"")</f>
        <v/>
      </c>
      <c r="AI455" s="22">
        <f>IFERROR(TRIM(INDEX($A455:$Y455,MATCH(Lists!$L$4,$A$1:$Y$1,0))&amp;""),"")</f>
        <v/>
      </c>
      <c r="AJ455" s="22">
        <f>IF(IFERROR(TRIM(INDEX($A455:$Y455,MATCH(Lists!$L$2,$A$1:$Y$1,0))&amp;""),"")="","",IF(IFERROR(TRIM(INDEX($A455:$Y455,MATCH(Lists!$L$5,$A$1:$Y$1,0))&amp;""),"")&lt;&gt;"",IFERROR(TRIM(INDEX($A455:$Y455,MATCH(Lists!$L$5,$A$1:$Y$1,0))&amp;""),""),IF(IFERROR(TRIM(INDEX($A455:$Y455,MATCH(Lists!$L$6,$A$1:$Y$1,0))&amp;""),"")&lt;&gt;"",IFERROR(TRIM(INDEX($A455:$Y455,MATCH(Lists!$L$6,$A$1:$Y$1,0))&amp;""),""),"(no source)")))</f>
        <v/>
      </c>
      <c r="AK455" s="23">
        <f>IFERROR(IF(ISNUMBER(INDEX($A455:$Y455,MATCH(Lists!$L$7,$A$1:$Y$1,0))),INT(INDEX($A455:$Y455,MATCH(Lists!$L$7,$A$1:$Y$1,0))),DATE(VALUE(LEFT(IFERROR(TRIM(INDEX($A455:$Y455,MATCH(Lists!$L$7,$A$1:$Y$1,0))&amp;""),""),4)),VALUE(MID(IFERROR(TRIM(INDEX($A455:$Y455,MATCH(Lists!$L$7,$A$1:$Y$1,0))&amp;""),""),6,2)),VALUE(MID(IFERROR(TRIM(INDEX($A455:$Y455,MATCH(Lists!$L$7,$A$1:$Y$1,0))&amp;""),""),9,2)))),"")</f>
        <v/>
      </c>
      <c r="AL455" s="23">
        <f>IF(OR(AK455="",Lists!$O$2=""),"",AK455+Lists!$O$2)</f>
        <v/>
      </c>
      <c r="AM455" s="22">
        <f>IF(IFERROR(TRIM(INDEX($A455:$Y455,MATCH(Lists!$L$2,$A$1:$Y$1,0))&amp;""),"")="","",IF(AA455="","New",AA455))</f>
        <v/>
      </c>
    </row>
    <row r="456">
      <c r="Z456" s="19" t="n"/>
      <c r="AA456" s="24" t="n"/>
      <c r="AB456" s="24" t="n"/>
      <c r="AC456" s="24" t="n"/>
      <c r="AD456" s="24" t="n"/>
      <c r="AE456" s="25" t="n"/>
      <c r="AF456" s="19" t="n"/>
      <c r="AG456" s="22">
        <f>IF(IFERROR(TRIM(INDEX($A456:$Y456,MATCH(Lists!$L$2,$A$1:$Y$1,0))&amp;""),"")="","",IF(COUNTA(AB456:AD456)=0,"",COUNTIF(AB456:AD456,"Yes")))</f>
        <v/>
      </c>
      <c r="AH456" s="22">
        <f>IFERROR(TRIM(INDEX($A456:$Y456,MATCH(Lists!$L$3,$A$1:$Y$1,0))&amp;""),"")</f>
        <v/>
      </c>
      <c r="AI456" s="22">
        <f>IFERROR(TRIM(INDEX($A456:$Y456,MATCH(Lists!$L$4,$A$1:$Y$1,0))&amp;""),"")</f>
        <v/>
      </c>
      <c r="AJ456" s="22">
        <f>IF(IFERROR(TRIM(INDEX($A456:$Y456,MATCH(Lists!$L$2,$A$1:$Y$1,0))&amp;""),"")="","",IF(IFERROR(TRIM(INDEX($A456:$Y456,MATCH(Lists!$L$5,$A$1:$Y$1,0))&amp;""),"")&lt;&gt;"",IFERROR(TRIM(INDEX($A456:$Y456,MATCH(Lists!$L$5,$A$1:$Y$1,0))&amp;""),""),IF(IFERROR(TRIM(INDEX($A456:$Y456,MATCH(Lists!$L$6,$A$1:$Y$1,0))&amp;""),"")&lt;&gt;"",IFERROR(TRIM(INDEX($A456:$Y456,MATCH(Lists!$L$6,$A$1:$Y$1,0))&amp;""),""),"(no source)")))</f>
        <v/>
      </c>
      <c r="AK456" s="23">
        <f>IFERROR(IF(ISNUMBER(INDEX($A456:$Y456,MATCH(Lists!$L$7,$A$1:$Y$1,0))),INT(INDEX($A456:$Y456,MATCH(Lists!$L$7,$A$1:$Y$1,0))),DATE(VALUE(LEFT(IFERROR(TRIM(INDEX($A456:$Y456,MATCH(Lists!$L$7,$A$1:$Y$1,0))&amp;""),""),4)),VALUE(MID(IFERROR(TRIM(INDEX($A456:$Y456,MATCH(Lists!$L$7,$A$1:$Y$1,0))&amp;""),""),6,2)),VALUE(MID(IFERROR(TRIM(INDEX($A456:$Y456,MATCH(Lists!$L$7,$A$1:$Y$1,0))&amp;""),""),9,2)))),"")</f>
        <v/>
      </c>
      <c r="AL456" s="23">
        <f>IF(OR(AK456="",Lists!$O$2=""),"",AK456+Lists!$O$2)</f>
        <v/>
      </c>
      <c r="AM456" s="22">
        <f>IF(IFERROR(TRIM(INDEX($A456:$Y456,MATCH(Lists!$L$2,$A$1:$Y$1,0))&amp;""),"")="","",IF(AA456="","New",AA456))</f>
        <v/>
      </c>
    </row>
    <row r="457">
      <c r="Z457" s="19" t="n"/>
      <c r="AA457" s="24" t="n"/>
      <c r="AB457" s="24" t="n"/>
      <c r="AC457" s="24" t="n"/>
      <c r="AD457" s="24" t="n"/>
      <c r="AE457" s="25" t="n"/>
      <c r="AF457" s="19" t="n"/>
      <c r="AG457" s="22">
        <f>IF(IFERROR(TRIM(INDEX($A457:$Y457,MATCH(Lists!$L$2,$A$1:$Y$1,0))&amp;""),"")="","",IF(COUNTA(AB457:AD457)=0,"",COUNTIF(AB457:AD457,"Yes")))</f>
        <v/>
      </c>
      <c r="AH457" s="22">
        <f>IFERROR(TRIM(INDEX($A457:$Y457,MATCH(Lists!$L$3,$A$1:$Y$1,0))&amp;""),"")</f>
        <v/>
      </c>
      <c r="AI457" s="22">
        <f>IFERROR(TRIM(INDEX($A457:$Y457,MATCH(Lists!$L$4,$A$1:$Y$1,0))&amp;""),"")</f>
        <v/>
      </c>
      <c r="AJ457" s="22">
        <f>IF(IFERROR(TRIM(INDEX($A457:$Y457,MATCH(Lists!$L$2,$A$1:$Y$1,0))&amp;""),"")="","",IF(IFERROR(TRIM(INDEX($A457:$Y457,MATCH(Lists!$L$5,$A$1:$Y$1,0))&amp;""),"")&lt;&gt;"",IFERROR(TRIM(INDEX($A457:$Y457,MATCH(Lists!$L$5,$A$1:$Y$1,0))&amp;""),""),IF(IFERROR(TRIM(INDEX($A457:$Y457,MATCH(Lists!$L$6,$A$1:$Y$1,0))&amp;""),"")&lt;&gt;"",IFERROR(TRIM(INDEX($A457:$Y457,MATCH(Lists!$L$6,$A$1:$Y$1,0))&amp;""),""),"(no source)")))</f>
        <v/>
      </c>
      <c r="AK457" s="23">
        <f>IFERROR(IF(ISNUMBER(INDEX($A457:$Y457,MATCH(Lists!$L$7,$A$1:$Y$1,0))),INT(INDEX($A457:$Y457,MATCH(Lists!$L$7,$A$1:$Y$1,0))),DATE(VALUE(LEFT(IFERROR(TRIM(INDEX($A457:$Y457,MATCH(Lists!$L$7,$A$1:$Y$1,0))&amp;""),""),4)),VALUE(MID(IFERROR(TRIM(INDEX($A457:$Y457,MATCH(Lists!$L$7,$A$1:$Y$1,0))&amp;""),""),6,2)),VALUE(MID(IFERROR(TRIM(INDEX($A457:$Y457,MATCH(Lists!$L$7,$A$1:$Y$1,0))&amp;""),""),9,2)))),"")</f>
        <v/>
      </c>
      <c r="AL457" s="23">
        <f>IF(OR(AK457="",Lists!$O$2=""),"",AK457+Lists!$O$2)</f>
        <v/>
      </c>
      <c r="AM457" s="22">
        <f>IF(IFERROR(TRIM(INDEX($A457:$Y457,MATCH(Lists!$L$2,$A$1:$Y$1,0))&amp;""),"")="","",IF(AA457="","New",AA457))</f>
        <v/>
      </c>
    </row>
    <row r="458">
      <c r="Z458" s="19" t="n"/>
      <c r="AA458" s="24" t="n"/>
      <c r="AB458" s="24" t="n"/>
      <c r="AC458" s="24" t="n"/>
      <c r="AD458" s="24" t="n"/>
      <c r="AE458" s="25" t="n"/>
      <c r="AF458" s="19" t="n"/>
      <c r="AG458" s="22">
        <f>IF(IFERROR(TRIM(INDEX($A458:$Y458,MATCH(Lists!$L$2,$A$1:$Y$1,0))&amp;""),"")="","",IF(COUNTA(AB458:AD458)=0,"",COUNTIF(AB458:AD458,"Yes")))</f>
        <v/>
      </c>
      <c r="AH458" s="22">
        <f>IFERROR(TRIM(INDEX($A458:$Y458,MATCH(Lists!$L$3,$A$1:$Y$1,0))&amp;""),"")</f>
        <v/>
      </c>
      <c r="AI458" s="22">
        <f>IFERROR(TRIM(INDEX($A458:$Y458,MATCH(Lists!$L$4,$A$1:$Y$1,0))&amp;""),"")</f>
        <v/>
      </c>
      <c r="AJ458" s="22">
        <f>IF(IFERROR(TRIM(INDEX($A458:$Y458,MATCH(Lists!$L$2,$A$1:$Y$1,0))&amp;""),"")="","",IF(IFERROR(TRIM(INDEX($A458:$Y458,MATCH(Lists!$L$5,$A$1:$Y$1,0))&amp;""),"")&lt;&gt;"",IFERROR(TRIM(INDEX($A458:$Y458,MATCH(Lists!$L$5,$A$1:$Y$1,0))&amp;""),""),IF(IFERROR(TRIM(INDEX($A458:$Y458,MATCH(Lists!$L$6,$A$1:$Y$1,0))&amp;""),"")&lt;&gt;"",IFERROR(TRIM(INDEX($A458:$Y458,MATCH(Lists!$L$6,$A$1:$Y$1,0))&amp;""),""),"(no source)")))</f>
        <v/>
      </c>
      <c r="AK458" s="23">
        <f>IFERROR(IF(ISNUMBER(INDEX($A458:$Y458,MATCH(Lists!$L$7,$A$1:$Y$1,0))),INT(INDEX($A458:$Y458,MATCH(Lists!$L$7,$A$1:$Y$1,0))),DATE(VALUE(LEFT(IFERROR(TRIM(INDEX($A458:$Y458,MATCH(Lists!$L$7,$A$1:$Y$1,0))&amp;""),""),4)),VALUE(MID(IFERROR(TRIM(INDEX($A458:$Y458,MATCH(Lists!$L$7,$A$1:$Y$1,0))&amp;""),""),6,2)),VALUE(MID(IFERROR(TRIM(INDEX($A458:$Y458,MATCH(Lists!$L$7,$A$1:$Y$1,0))&amp;""),""),9,2)))),"")</f>
        <v/>
      </c>
      <c r="AL458" s="23">
        <f>IF(OR(AK458="",Lists!$O$2=""),"",AK458+Lists!$O$2)</f>
        <v/>
      </c>
      <c r="AM458" s="22">
        <f>IF(IFERROR(TRIM(INDEX($A458:$Y458,MATCH(Lists!$L$2,$A$1:$Y$1,0))&amp;""),"")="","",IF(AA458="","New",AA458))</f>
        <v/>
      </c>
    </row>
    <row r="459">
      <c r="Z459" s="19" t="n"/>
      <c r="AA459" s="24" t="n"/>
      <c r="AB459" s="24" t="n"/>
      <c r="AC459" s="24" t="n"/>
      <c r="AD459" s="24" t="n"/>
      <c r="AE459" s="25" t="n"/>
      <c r="AF459" s="19" t="n"/>
      <c r="AG459" s="22">
        <f>IF(IFERROR(TRIM(INDEX($A459:$Y459,MATCH(Lists!$L$2,$A$1:$Y$1,0))&amp;""),"")="","",IF(COUNTA(AB459:AD459)=0,"",COUNTIF(AB459:AD459,"Yes")))</f>
        <v/>
      </c>
      <c r="AH459" s="22">
        <f>IFERROR(TRIM(INDEX($A459:$Y459,MATCH(Lists!$L$3,$A$1:$Y$1,0))&amp;""),"")</f>
        <v/>
      </c>
      <c r="AI459" s="22">
        <f>IFERROR(TRIM(INDEX($A459:$Y459,MATCH(Lists!$L$4,$A$1:$Y$1,0))&amp;""),"")</f>
        <v/>
      </c>
      <c r="AJ459" s="22">
        <f>IF(IFERROR(TRIM(INDEX($A459:$Y459,MATCH(Lists!$L$2,$A$1:$Y$1,0))&amp;""),"")="","",IF(IFERROR(TRIM(INDEX($A459:$Y459,MATCH(Lists!$L$5,$A$1:$Y$1,0))&amp;""),"")&lt;&gt;"",IFERROR(TRIM(INDEX($A459:$Y459,MATCH(Lists!$L$5,$A$1:$Y$1,0))&amp;""),""),IF(IFERROR(TRIM(INDEX($A459:$Y459,MATCH(Lists!$L$6,$A$1:$Y$1,0))&amp;""),"")&lt;&gt;"",IFERROR(TRIM(INDEX($A459:$Y459,MATCH(Lists!$L$6,$A$1:$Y$1,0))&amp;""),""),"(no source)")))</f>
        <v/>
      </c>
      <c r="AK459" s="23">
        <f>IFERROR(IF(ISNUMBER(INDEX($A459:$Y459,MATCH(Lists!$L$7,$A$1:$Y$1,0))),INT(INDEX($A459:$Y459,MATCH(Lists!$L$7,$A$1:$Y$1,0))),DATE(VALUE(LEFT(IFERROR(TRIM(INDEX($A459:$Y459,MATCH(Lists!$L$7,$A$1:$Y$1,0))&amp;""),""),4)),VALUE(MID(IFERROR(TRIM(INDEX($A459:$Y459,MATCH(Lists!$L$7,$A$1:$Y$1,0))&amp;""),""),6,2)),VALUE(MID(IFERROR(TRIM(INDEX($A459:$Y459,MATCH(Lists!$L$7,$A$1:$Y$1,0))&amp;""),""),9,2)))),"")</f>
        <v/>
      </c>
      <c r="AL459" s="23">
        <f>IF(OR(AK459="",Lists!$O$2=""),"",AK459+Lists!$O$2)</f>
        <v/>
      </c>
      <c r="AM459" s="22">
        <f>IF(IFERROR(TRIM(INDEX($A459:$Y459,MATCH(Lists!$L$2,$A$1:$Y$1,0))&amp;""),"")="","",IF(AA459="","New",AA459))</f>
        <v/>
      </c>
    </row>
    <row r="460">
      <c r="Z460" s="19" t="n"/>
      <c r="AA460" s="24" t="n"/>
      <c r="AB460" s="24" t="n"/>
      <c r="AC460" s="24" t="n"/>
      <c r="AD460" s="24" t="n"/>
      <c r="AE460" s="25" t="n"/>
      <c r="AF460" s="19" t="n"/>
      <c r="AG460" s="22">
        <f>IF(IFERROR(TRIM(INDEX($A460:$Y460,MATCH(Lists!$L$2,$A$1:$Y$1,0))&amp;""),"")="","",IF(COUNTA(AB460:AD460)=0,"",COUNTIF(AB460:AD460,"Yes")))</f>
        <v/>
      </c>
      <c r="AH460" s="22">
        <f>IFERROR(TRIM(INDEX($A460:$Y460,MATCH(Lists!$L$3,$A$1:$Y$1,0))&amp;""),"")</f>
        <v/>
      </c>
      <c r="AI460" s="22">
        <f>IFERROR(TRIM(INDEX($A460:$Y460,MATCH(Lists!$L$4,$A$1:$Y$1,0))&amp;""),"")</f>
        <v/>
      </c>
      <c r="AJ460" s="22">
        <f>IF(IFERROR(TRIM(INDEX($A460:$Y460,MATCH(Lists!$L$2,$A$1:$Y$1,0))&amp;""),"")="","",IF(IFERROR(TRIM(INDEX($A460:$Y460,MATCH(Lists!$L$5,$A$1:$Y$1,0))&amp;""),"")&lt;&gt;"",IFERROR(TRIM(INDEX($A460:$Y460,MATCH(Lists!$L$5,$A$1:$Y$1,0))&amp;""),""),IF(IFERROR(TRIM(INDEX($A460:$Y460,MATCH(Lists!$L$6,$A$1:$Y$1,0))&amp;""),"")&lt;&gt;"",IFERROR(TRIM(INDEX($A460:$Y460,MATCH(Lists!$L$6,$A$1:$Y$1,0))&amp;""),""),"(no source)")))</f>
        <v/>
      </c>
      <c r="AK460" s="23">
        <f>IFERROR(IF(ISNUMBER(INDEX($A460:$Y460,MATCH(Lists!$L$7,$A$1:$Y$1,0))),INT(INDEX($A460:$Y460,MATCH(Lists!$L$7,$A$1:$Y$1,0))),DATE(VALUE(LEFT(IFERROR(TRIM(INDEX($A460:$Y460,MATCH(Lists!$L$7,$A$1:$Y$1,0))&amp;""),""),4)),VALUE(MID(IFERROR(TRIM(INDEX($A460:$Y460,MATCH(Lists!$L$7,$A$1:$Y$1,0))&amp;""),""),6,2)),VALUE(MID(IFERROR(TRIM(INDEX($A460:$Y460,MATCH(Lists!$L$7,$A$1:$Y$1,0))&amp;""),""),9,2)))),"")</f>
        <v/>
      </c>
      <c r="AL460" s="23">
        <f>IF(OR(AK460="",Lists!$O$2=""),"",AK460+Lists!$O$2)</f>
        <v/>
      </c>
      <c r="AM460" s="22">
        <f>IF(IFERROR(TRIM(INDEX($A460:$Y460,MATCH(Lists!$L$2,$A$1:$Y$1,0))&amp;""),"")="","",IF(AA460="","New",AA460))</f>
        <v/>
      </c>
    </row>
    <row r="461">
      <c r="Z461" s="19" t="n"/>
      <c r="AA461" s="24" t="n"/>
      <c r="AB461" s="24" t="n"/>
      <c r="AC461" s="24" t="n"/>
      <c r="AD461" s="24" t="n"/>
      <c r="AE461" s="25" t="n"/>
      <c r="AF461" s="19" t="n"/>
      <c r="AG461" s="22">
        <f>IF(IFERROR(TRIM(INDEX($A461:$Y461,MATCH(Lists!$L$2,$A$1:$Y$1,0))&amp;""),"")="","",IF(COUNTA(AB461:AD461)=0,"",COUNTIF(AB461:AD461,"Yes")))</f>
        <v/>
      </c>
      <c r="AH461" s="22">
        <f>IFERROR(TRIM(INDEX($A461:$Y461,MATCH(Lists!$L$3,$A$1:$Y$1,0))&amp;""),"")</f>
        <v/>
      </c>
      <c r="AI461" s="22">
        <f>IFERROR(TRIM(INDEX($A461:$Y461,MATCH(Lists!$L$4,$A$1:$Y$1,0))&amp;""),"")</f>
        <v/>
      </c>
      <c r="AJ461" s="22">
        <f>IF(IFERROR(TRIM(INDEX($A461:$Y461,MATCH(Lists!$L$2,$A$1:$Y$1,0))&amp;""),"")="","",IF(IFERROR(TRIM(INDEX($A461:$Y461,MATCH(Lists!$L$5,$A$1:$Y$1,0))&amp;""),"")&lt;&gt;"",IFERROR(TRIM(INDEX($A461:$Y461,MATCH(Lists!$L$5,$A$1:$Y$1,0))&amp;""),""),IF(IFERROR(TRIM(INDEX($A461:$Y461,MATCH(Lists!$L$6,$A$1:$Y$1,0))&amp;""),"")&lt;&gt;"",IFERROR(TRIM(INDEX($A461:$Y461,MATCH(Lists!$L$6,$A$1:$Y$1,0))&amp;""),""),"(no source)")))</f>
        <v/>
      </c>
      <c r="AK461" s="23">
        <f>IFERROR(IF(ISNUMBER(INDEX($A461:$Y461,MATCH(Lists!$L$7,$A$1:$Y$1,0))),INT(INDEX($A461:$Y461,MATCH(Lists!$L$7,$A$1:$Y$1,0))),DATE(VALUE(LEFT(IFERROR(TRIM(INDEX($A461:$Y461,MATCH(Lists!$L$7,$A$1:$Y$1,0))&amp;""),""),4)),VALUE(MID(IFERROR(TRIM(INDEX($A461:$Y461,MATCH(Lists!$L$7,$A$1:$Y$1,0))&amp;""),""),6,2)),VALUE(MID(IFERROR(TRIM(INDEX($A461:$Y461,MATCH(Lists!$L$7,$A$1:$Y$1,0))&amp;""),""),9,2)))),"")</f>
        <v/>
      </c>
      <c r="AL461" s="23">
        <f>IF(OR(AK461="",Lists!$O$2=""),"",AK461+Lists!$O$2)</f>
        <v/>
      </c>
      <c r="AM461" s="22">
        <f>IF(IFERROR(TRIM(INDEX($A461:$Y461,MATCH(Lists!$L$2,$A$1:$Y$1,0))&amp;""),"")="","",IF(AA461="","New",AA461))</f>
        <v/>
      </c>
    </row>
    <row r="462">
      <c r="Z462" s="19" t="n"/>
      <c r="AA462" s="24" t="n"/>
      <c r="AB462" s="24" t="n"/>
      <c r="AC462" s="24" t="n"/>
      <c r="AD462" s="24" t="n"/>
      <c r="AE462" s="25" t="n"/>
      <c r="AF462" s="19" t="n"/>
      <c r="AG462" s="22">
        <f>IF(IFERROR(TRIM(INDEX($A462:$Y462,MATCH(Lists!$L$2,$A$1:$Y$1,0))&amp;""),"")="","",IF(COUNTA(AB462:AD462)=0,"",COUNTIF(AB462:AD462,"Yes")))</f>
        <v/>
      </c>
      <c r="AH462" s="22">
        <f>IFERROR(TRIM(INDEX($A462:$Y462,MATCH(Lists!$L$3,$A$1:$Y$1,0))&amp;""),"")</f>
        <v/>
      </c>
      <c r="AI462" s="22">
        <f>IFERROR(TRIM(INDEX($A462:$Y462,MATCH(Lists!$L$4,$A$1:$Y$1,0))&amp;""),"")</f>
        <v/>
      </c>
      <c r="AJ462" s="22">
        <f>IF(IFERROR(TRIM(INDEX($A462:$Y462,MATCH(Lists!$L$2,$A$1:$Y$1,0))&amp;""),"")="","",IF(IFERROR(TRIM(INDEX($A462:$Y462,MATCH(Lists!$L$5,$A$1:$Y$1,0))&amp;""),"")&lt;&gt;"",IFERROR(TRIM(INDEX($A462:$Y462,MATCH(Lists!$L$5,$A$1:$Y$1,0))&amp;""),""),IF(IFERROR(TRIM(INDEX($A462:$Y462,MATCH(Lists!$L$6,$A$1:$Y$1,0))&amp;""),"")&lt;&gt;"",IFERROR(TRIM(INDEX($A462:$Y462,MATCH(Lists!$L$6,$A$1:$Y$1,0))&amp;""),""),"(no source)")))</f>
        <v/>
      </c>
      <c r="AK462" s="23">
        <f>IFERROR(IF(ISNUMBER(INDEX($A462:$Y462,MATCH(Lists!$L$7,$A$1:$Y$1,0))),INT(INDEX($A462:$Y462,MATCH(Lists!$L$7,$A$1:$Y$1,0))),DATE(VALUE(LEFT(IFERROR(TRIM(INDEX($A462:$Y462,MATCH(Lists!$L$7,$A$1:$Y$1,0))&amp;""),""),4)),VALUE(MID(IFERROR(TRIM(INDEX($A462:$Y462,MATCH(Lists!$L$7,$A$1:$Y$1,0))&amp;""),""),6,2)),VALUE(MID(IFERROR(TRIM(INDEX($A462:$Y462,MATCH(Lists!$L$7,$A$1:$Y$1,0))&amp;""),""),9,2)))),"")</f>
        <v/>
      </c>
      <c r="AL462" s="23">
        <f>IF(OR(AK462="",Lists!$O$2=""),"",AK462+Lists!$O$2)</f>
        <v/>
      </c>
      <c r="AM462" s="22">
        <f>IF(IFERROR(TRIM(INDEX($A462:$Y462,MATCH(Lists!$L$2,$A$1:$Y$1,0))&amp;""),"")="","",IF(AA462="","New",AA462))</f>
        <v/>
      </c>
    </row>
    <row r="463">
      <c r="Z463" s="19" t="n"/>
      <c r="AA463" s="24" t="n"/>
      <c r="AB463" s="24" t="n"/>
      <c r="AC463" s="24" t="n"/>
      <c r="AD463" s="24" t="n"/>
      <c r="AE463" s="25" t="n"/>
      <c r="AF463" s="19" t="n"/>
      <c r="AG463" s="22">
        <f>IF(IFERROR(TRIM(INDEX($A463:$Y463,MATCH(Lists!$L$2,$A$1:$Y$1,0))&amp;""),"")="","",IF(COUNTA(AB463:AD463)=0,"",COUNTIF(AB463:AD463,"Yes")))</f>
        <v/>
      </c>
      <c r="AH463" s="22">
        <f>IFERROR(TRIM(INDEX($A463:$Y463,MATCH(Lists!$L$3,$A$1:$Y$1,0))&amp;""),"")</f>
        <v/>
      </c>
      <c r="AI463" s="22">
        <f>IFERROR(TRIM(INDEX($A463:$Y463,MATCH(Lists!$L$4,$A$1:$Y$1,0))&amp;""),"")</f>
        <v/>
      </c>
      <c r="AJ463" s="22">
        <f>IF(IFERROR(TRIM(INDEX($A463:$Y463,MATCH(Lists!$L$2,$A$1:$Y$1,0))&amp;""),"")="","",IF(IFERROR(TRIM(INDEX($A463:$Y463,MATCH(Lists!$L$5,$A$1:$Y$1,0))&amp;""),"")&lt;&gt;"",IFERROR(TRIM(INDEX($A463:$Y463,MATCH(Lists!$L$5,$A$1:$Y$1,0))&amp;""),""),IF(IFERROR(TRIM(INDEX($A463:$Y463,MATCH(Lists!$L$6,$A$1:$Y$1,0))&amp;""),"")&lt;&gt;"",IFERROR(TRIM(INDEX($A463:$Y463,MATCH(Lists!$L$6,$A$1:$Y$1,0))&amp;""),""),"(no source)")))</f>
        <v/>
      </c>
      <c r="AK463" s="23">
        <f>IFERROR(IF(ISNUMBER(INDEX($A463:$Y463,MATCH(Lists!$L$7,$A$1:$Y$1,0))),INT(INDEX($A463:$Y463,MATCH(Lists!$L$7,$A$1:$Y$1,0))),DATE(VALUE(LEFT(IFERROR(TRIM(INDEX($A463:$Y463,MATCH(Lists!$L$7,$A$1:$Y$1,0))&amp;""),""),4)),VALUE(MID(IFERROR(TRIM(INDEX($A463:$Y463,MATCH(Lists!$L$7,$A$1:$Y$1,0))&amp;""),""),6,2)),VALUE(MID(IFERROR(TRIM(INDEX($A463:$Y463,MATCH(Lists!$L$7,$A$1:$Y$1,0))&amp;""),""),9,2)))),"")</f>
        <v/>
      </c>
      <c r="AL463" s="23">
        <f>IF(OR(AK463="",Lists!$O$2=""),"",AK463+Lists!$O$2)</f>
        <v/>
      </c>
      <c r="AM463" s="22">
        <f>IF(IFERROR(TRIM(INDEX($A463:$Y463,MATCH(Lists!$L$2,$A$1:$Y$1,0))&amp;""),"")="","",IF(AA463="","New",AA463))</f>
        <v/>
      </c>
    </row>
    <row r="464">
      <c r="Z464" s="19" t="n"/>
      <c r="AA464" s="24" t="n"/>
      <c r="AB464" s="24" t="n"/>
      <c r="AC464" s="24" t="n"/>
      <c r="AD464" s="24" t="n"/>
      <c r="AE464" s="25" t="n"/>
      <c r="AF464" s="19" t="n"/>
      <c r="AG464" s="22">
        <f>IF(IFERROR(TRIM(INDEX($A464:$Y464,MATCH(Lists!$L$2,$A$1:$Y$1,0))&amp;""),"")="","",IF(COUNTA(AB464:AD464)=0,"",COUNTIF(AB464:AD464,"Yes")))</f>
        <v/>
      </c>
      <c r="AH464" s="22">
        <f>IFERROR(TRIM(INDEX($A464:$Y464,MATCH(Lists!$L$3,$A$1:$Y$1,0))&amp;""),"")</f>
        <v/>
      </c>
      <c r="AI464" s="22">
        <f>IFERROR(TRIM(INDEX($A464:$Y464,MATCH(Lists!$L$4,$A$1:$Y$1,0))&amp;""),"")</f>
        <v/>
      </c>
      <c r="AJ464" s="22">
        <f>IF(IFERROR(TRIM(INDEX($A464:$Y464,MATCH(Lists!$L$2,$A$1:$Y$1,0))&amp;""),"")="","",IF(IFERROR(TRIM(INDEX($A464:$Y464,MATCH(Lists!$L$5,$A$1:$Y$1,0))&amp;""),"")&lt;&gt;"",IFERROR(TRIM(INDEX($A464:$Y464,MATCH(Lists!$L$5,$A$1:$Y$1,0))&amp;""),""),IF(IFERROR(TRIM(INDEX($A464:$Y464,MATCH(Lists!$L$6,$A$1:$Y$1,0))&amp;""),"")&lt;&gt;"",IFERROR(TRIM(INDEX($A464:$Y464,MATCH(Lists!$L$6,$A$1:$Y$1,0))&amp;""),""),"(no source)")))</f>
        <v/>
      </c>
      <c r="AK464" s="23">
        <f>IFERROR(IF(ISNUMBER(INDEX($A464:$Y464,MATCH(Lists!$L$7,$A$1:$Y$1,0))),INT(INDEX($A464:$Y464,MATCH(Lists!$L$7,$A$1:$Y$1,0))),DATE(VALUE(LEFT(IFERROR(TRIM(INDEX($A464:$Y464,MATCH(Lists!$L$7,$A$1:$Y$1,0))&amp;""),""),4)),VALUE(MID(IFERROR(TRIM(INDEX($A464:$Y464,MATCH(Lists!$L$7,$A$1:$Y$1,0))&amp;""),""),6,2)),VALUE(MID(IFERROR(TRIM(INDEX($A464:$Y464,MATCH(Lists!$L$7,$A$1:$Y$1,0))&amp;""),""),9,2)))),"")</f>
        <v/>
      </c>
      <c r="AL464" s="23">
        <f>IF(OR(AK464="",Lists!$O$2=""),"",AK464+Lists!$O$2)</f>
        <v/>
      </c>
      <c r="AM464" s="22">
        <f>IF(IFERROR(TRIM(INDEX($A464:$Y464,MATCH(Lists!$L$2,$A$1:$Y$1,0))&amp;""),"")="","",IF(AA464="","New",AA464))</f>
        <v/>
      </c>
    </row>
    <row r="465">
      <c r="Z465" s="19" t="n"/>
      <c r="AA465" s="24" t="n"/>
      <c r="AB465" s="24" t="n"/>
      <c r="AC465" s="24" t="n"/>
      <c r="AD465" s="24" t="n"/>
      <c r="AE465" s="25" t="n"/>
      <c r="AF465" s="19" t="n"/>
      <c r="AG465" s="22">
        <f>IF(IFERROR(TRIM(INDEX($A465:$Y465,MATCH(Lists!$L$2,$A$1:$Y$1,0))&amp;""),"")="","",IF(COUNTA(AB465:AD465)=0,"",COUNTIF(AB465:AD465,"Yes")))</f>
        <v/>
      </c>
      <c r="AH465" s="22">
        <f>IFERROR(TRIM(INDEX($A465:$Y465,MATCH(Lists!$L$3,$A$1:$Y$1,0))&amp;""),"")</f>
        <v/>
      </c>
      <c r="AI465" s="22">
        <f>IFERROR(TRIM(INDEX($A465:$Y465,MATCH(Lists!$L$4,$A$1:$Y$1,0))&amp;""),"")</f>
        <v/>
      </c>
      <c r="AJ465" s="22">
        <f>IF(IFERROR(TRIM(INDEX($A465:$Y465,MATCH(Lists!$L$2,$A$1:$Y$1,0))&amp;""),"")="","",IF(IFERROR(TRIM(INDEX($A465:$Y465,MATCH(Lists!$L$5,$A$1:$Y$1,0))&amp;""),"")&lt;&gt;"",IFERROR(TRIM(INDEX($A465:$Y465,MATCH(Lists!$L$5,$A$1:$Y$1,0))&amp;""),""),IF(IFERROR(TRIM(INDEX($A465:$Y465,MATCH(Lists!$L$6,$A$1:$Y$1,0))&amp;""),"")&lt;&gt;"",IFERROR(TRIM(INDEX($A465:$Y465,MATCH(Lists!$L$6,$A$1:$Y$1,0))&amp;""),""),"(no source)")))</f>
        <v/>
      </c>
      <c r="AK465" s="23">
        <f>IFERROR(IF(ISNUMBER(INDEX($A465:$Y465,MATCH(Lists!$L$7,$A$1:$Y$1,0))),INT(INDEX($A465:$Y465,MATCH(Lists!$L$7,$A$1:$Y$1,0))),DATE(VALUE(LEFT(IFERROR(TRIM(INDEX($A465:$Y465,MATCH(Lists!$L$7,$A$1:$Y$1,0))&amp;""),""),4)),VALUE(MID(IFERROR(TRIM(INDEX($A465:$Y465,MATCH(Lists!$L$7,$A$1:$Y$1,0))&amp;""),""),6,2)),VALUE(MID(IFERROR(TRIM(INDEX($A465:$Y465,MATCH(Lists!$L$7,$A$1:$Y$1,0))&amp;""),""),9,2)))),"")</f>
        <v/>
      </c>
      <c r="AL465" s="23">
        <f>IF(OR(AK465="",Lists!$O$2=""),"",AK465+Lists!$O$2)</f>
        <v/>
      </c>
      <c r="AM465" s="22">
        <f>IF(IFERROR(TRIM(INDEX($A465:$Y465,MATCH(Lists!$L$2,$A$1:$Y$1,0))&amp;""),"")="","",IF(AA465="","New",AA465))</f>
        <v/>
      </c>
    </row>
    <row r="466">
      <c r="Z466" s="19" t="n"/>
      <c r="AA466" s="24" t="n"/>
      <c r="AB466" s="24" t="n"/>
      <c r="AC466" s="24" t="n"/>
      <c r="AD466" s="24" t="n"/>
      <c r="AE466" s="25" t="n"/>
      <c r="AF466" s="19" t="n"/>
      <c r="AG466" s="22">
        <f>IF(IFERROR(TRIM(INDEX($A466:$Y466,MATCH(Lists!$L$2,$A$1:$Y$1,0))&amp;""),"")="","",IF(COUNTA(AB466:AD466)=0,"",COUNTIF(AB466:AD466,"Yes")))</f>
        <v/>
      </c>
      <c r="AH466" s="22">
        <f>IFERROR(TRIM(INDEX($A466:$Y466,MATCH(Lists!$L$3,$A$1:$Y$1,0))&amp;""),"")</f>
        <v/>
      </c>
      <c r="AI466" s="22">
        <f>IFERROR(TRIM(INDEX($A466:$Y466,MATCH(Lists!$L$4,$A$1:$Y$1,0))&amp;""),"")</f>
        <v/>
      </c>
      <c r="AJ466" s="22">
        <f>IF(IFERROR(TRIM(INDEX($A466:$Y466,MATCH(Lists!$L$2,$A$1:$Y$1,0))&amp;""),"")="","",IF(IFERROR(TRIM(INDEX($A466:$Y466,MATCH(Lists!$L$5,$A$1:$Y$1,0))&amp;""),"")&lt;&gt;"",IFERROR(TRIM(INDEX($A466:$Y466,MATCH(Lists!$L$5,$A$1:$Y$1,0))&amp;""),""),IF(IFERROR(TRIM(INDEX($A466:$Y466,MATCH(Lists!$L$6,$A$1:$Y$1,0))&amp;""),"")&lt;&gt;"",IFERROR(TRIM(INDEX($A466:$Y466,MATCH(Lists!$L$6,$A$1:$Y$1,0))&amp;""),""),"(no source)")))</f>
        <v/>
      </c>
      <c r="AK466" s="23">
        <f>IFERROR(IF(ISNUMBER(INDEX($A466:$Y466,MATCH(Lists!$L$7,$A$1:$Y$1,0))),INT(INDEX($A466:$Y466,MATCH(Lists!$L$7,$A$1:$Y$1,0))),DATE(VALUE(LEFT(IFERROR(TRIM(INDEX($A466:$Y466,MATCH(Lists!$L$7,$A$1:$Y$1,0))&amp;""),""),4)),VALUE(MID(IFERROR(TRIM(INDEX($A466:$Y466,MATCH(Lists!$L$7,$A$1:$Y$1,0))&amp;""),""),6,2)),VALUE(MID(IFERROR(TRIM(INDEX($A466:$Y466,MATCH(Lists!$L$7,$A$1:$Y$1,0))&amp;""),""),9,2)))),"")</f>
        <v/>
      </c>
      <c r="AL466" s="23">
        <f>IF(OR(AK466="",Lists!$O$2=""),"",AK466+Lists!$O$2)</f>
        <v/>
      </c>
      <c r="AM466" s="22">
        <f>IF(IFERROR(TRIM(INDEX($A466:$Y466,MATCH(Lists!$L$2,$A$1:$Y$1,0))&amp;""),"")="","",IF(AA466="","New",AA466))</f>
        <v/>
      </c>
    </row>
    <row r="467">
      <c r="Z467" s="19" t="n"/>
      <c r="AA467" s="24" t="n"/>
      <c r="AB467" s="24" t="n"/>
      <c r="AC467" s="24" t="n"/>
      <c r="AD467" s="24" t="n"/>
      <c r="AE467" s="25" t="n"/>
      <c r="AF467" s="19" t="n"/>
      <c r="AG467" s="22">
        <f>IF(IFERROR(TRIM(INDEX($A467:$Y467,MATCH(Lists!$L$2,$A$1:$Y$1,0))&amp;""),"")="","",IF(COUNTA(AB467:AD467)=0,"",COUNTIF(AB467:AD467,"Yes")))</f>
        <v/>
      </c>
      <c r="AH467" s="22">
        <f>IFERROR(TRIM(INDEX($A467:$Y467,MATCH(Lists!$L$3,$A$1:$Y$1,0))&amp;""),"")</f>
        <v/>
      </c>
      <c r="AI467" s="22">
        <f>IFERROR(TRIM(INDEX($A467:$Y467,MATCH(Lists!$L$4,$A$1:$Y$1,0))&amp;""),"")</f>
        <v/>
      </c>
      <c r="AJ467" s="22">
        <f>IF(IFERROR(TRIM(INDEX($A467:$Y467,MATCH(Lists!$L$2,$A$1:$Y$1,0))&amp;""),"")="","",IF(IFERROR(TRIM(INDEX($A467:$Y467,MATCH(Lists!$L$5,$A$1:$Y$1,0))&amp;""),"")&lt;&gt;"",IFERROR(TRIM(INDEX($A467:$Y467,MATCH(Lists!$L$5,$A$1:$Y$1,0))&amp;""),""),IF(IFERROR(TRIM(INDEX($A467:$Y467,MATCH(Lists!$L$6,$A$1:$Y$1,0))&amp;""),"")&lt;&gt;"",IFERROR(TRIM(INDEX($A467:$Y467,MATCH(Lists!$L$6,$A$1:$Y$1,0))&amp;""),""),"(no source)")))</f>
        <v/>
      </c>
      <c r="AK467" s="23">
        <f>IFERROR(IF(ISNUMBER(INDEX($A467:$Y467,MATCH(Lists!$L$7,$A$1:$Y$1,0))),INT(INDEX($A467:$Y467,MATCH(Lists!$L$7,$A$1:$Y$1,0))),DATE(VALUE(LEFT(IFERROR(TRIM(INDEX($A467:$Y467,MATCH(Lists!$L$7,$A$1:$Y$1,0))&amp;""),""),4)),VALUE(MID(IFERROR(TRIM(INDEX($A467:$Y467,MATCH(Lists!$L$7,$A$1:$Y$1,0))&amp;""),""),6,2)),VALUE(MID(IFERROR(TRIM(INDEX($A467:$Y467,MATCH(Lists!$L$7,$A$1:$Y$1,0))&amp;""),""),9,2)))),"")</f>
        <v/>
      </c>
      <c r="AL467" s="23">
        <f>IF(OR(AK467="",Lists!$O$2=""),"",AK467+Lists!$O$2)</f>
        <v/>
      </c>
      <c r="AM467" s="22">
        <f>IF(IFERROR(TRIM(INDEX($A467:$Y467,MATCH(Lists!$L$2,$A$1:$Y$1,0))&amp;""),"")="","",IF(AA467="","New",AA467))</f>
        <v/>
      </c>
    </row>
    <row r="468">
      <c r="Z468" s="19" t="n"/>
      <c r="AA468" s="24" t="n"/>
      <c r="AB468" s="24" t="n"/>
      <c r="AC468" s="24" t="n"/>
      <c r="AD468" s="24" t="n"/>
      <c r="AE468" s="25" t="n"/>
      <c r="AF468" s="19" t="n"/>
      <c r="AG468" s="22">
        <f>IF(IFERROR(TRIM(INDEX($A468:$Y468,MATCH(Lists!$L$2,$A$1:$Y$1,0))&amp;""),"")="","",IF(COUNTA(AB468:AD468)=0,"",COUNTIF(AB468:AD468,"Yes")))</f>
        <v/>
      </c>
      <c r="AH468" s="22">
        <f>IFERROR(TRIM(INDEX($A468:$Y468,MATCH(Lists!$L$3,$A$1:$Y$1,0))&amp;""),"")</f>
        <v/>
      </c>
      <c r="AI468" s="22">
        <f>IFERROR(TRIM(INDEX($A468:$Y468,MATCH(Lists!$L$4,$A$1:$Y$1,0))&amp;""),"")</f>
        <v/>
      </c>
      <c r="AJ468" s="22">
        <f>IF(IFERROR(TRIM(INDEX($A468:$Y468,MATCH(Lists!$L$2,$A$1:$Y$1,0))&amp;""),"")="","",IF(IFERROR(TRIM(INDEX($A468:$Y468,MATCH(Lists!$L$5,$A$1:$Y$1,0))&amp;""),"")&lt;&gt;"",IFERROR(TRIM(INDEX($A468:$Y468,MATCH(Lists!$L$5,$A$1:$Y$1,0))&amp;""),""),IF(IFERROR(TRIM(INDEX($A468:$Y468,MATCH(Lists!$L$6,$A$1:$Y$1,0))&amp;""),"")&lt;&gt;"",IFERROR(TRIM(INDEX($A468:$Y468,MATCH(Lists!$L$6,$A$1:$Y$1,0))&amp;""),""),"(no source)")))</f>
        <v/>
      </c>
      <c r="AK468" s="23">
        <f>IFERROR(IF(ISNUMBER(INDEX($A468:$Y468,MATCH(Lists!$L$7,$A$1:$Y$1,0))),INT(INDEX($A468:$Y468,MATCH(Lists!$L$7,$A$1:$Y$1,0))),DATE(VALUE(LEFT(IFERROR(TRIM(INDEX($A468:$Y468,MATCH(Lists!$L$7,$A$1:$Y$1,0))&amp;""),""),4)),VALUE(MID(IFERROR(TRIM(INDEX($A468:$Y468,MATCH(Lists!$L$7,$A$1:$Y$1,0))&amp;""),""),6,2)),VALUE(MID(IFERROR(TRIM(INDEX($A468:$Y468,MATCH(Lists!$L$7,$A$1:$Y$1,0))&amp;""),""),9,2)))),"")</f>
        <v/>
      </c>
      <c r="AL468" s="23">
        <f>IF(OR(AK468="",Lists!$O$2=""),"",AK468+Lists!$O$2)</f>
        <v/>
      </c>
      <c r="AM468" s="22">
        <f>IF(IFERROR(TRIM(INDEX($A468:$Y468,MATCH(Lists!$L$2,$A$1:$Y$1,0))&amp;""),"")="","",IF(AA468="","New",AA468))</f>
        <v/>
      </c>
    </row>
    <row r="469">
      <c r="Z469" s="19" t="n"/>
      <c r="AA469" s="24" t="n"/>
      <c r="AB469" s="24" t="n"/>
      <c r="AC469" s="24" t="n"/>
      <c r="AD469" s="24" t="n"/>
      <c r="AE469" s="25" t="n"/>
      <c r="AF469" s="19" t="n"/>
      <c r="AG469" s="22">
        <f>IF(IFERROR(TRIM(INDEX($A469:$Y469,MATCH(Lists!$L$2,$A$1:$Y$1,0))&amp;""),"")="","",IF(COUNTA(AB469:AD469)=0,"",COUNTIF(AB469:AD469,"Yes")))</f>
        <v/>
      </c>
      <c r="AH469" s="22">
        <f>IFERROR(TRIM(INDEX($A469:$Y469,MATCH(Lists!$L$3,$A$1:$Y$1,0))&amp;""),"")</f>
        <v/>
      </c>
      <c r="AI469" s="22">
        <f>IFERROR(TRIM(INDEX($A469:$Y469,MATCH(Lists!$L$4,$A$1:$Y$1,0))&amp;""),"")</f>
        <v/>
      </c>
      <c r="AJ469" s="22">
        <f>IF(IFERROR(TRIM(INDEX($A469:$Y469,MATCH(Lists!$L$2,$A$1:$Y$1,0))&amp;""),"")="","",IF(IFERROR(TRIM(INDEX($A469:$Y469,MATCH(Lists!$L$5,$A$1:$Y$1,0))&amp;""),"")&lt;&gt;"",IFERROR(TRIM(INDEX($A469:$Y469,MATCH(Lists!$L$5,$A$1:$Y$1,0))&amp;""),""),IF(IFERROR(TRIM(INDEX($A469:$Y469,MATCH(Lists!$L$6,$A$1:$Y$1,0))&amp;""),"")&lt;&gt;"",IFERROR(TRIM(INDEX($A469:$Y469,MATCH(Lists!$L$6,$A$1:$Y$1,0))&amp;""),""),"(no source)")))</f>
        <v/>
      </c>
      <c r="AK469" s="23">
        <f>IFERROR(IF(ISNUMBER(INDEX($A469:$Y469,MATCH(Lists!$L$7,$A$1:$Y$1,0))),INT(INDEX($A469:$Y469,MATCH(Lists!$L$7,$A$1:$Y$1,0))),DATE(VALUE(LEFT(IFERROR(TRIM(INDEX($A469:$Y469,MATCH(Lists!$L$7,$A$1:$Y$1,0))&amp;""),""),4)),VALUE(MID(IFERROR(TRIM(INDEX($A469:$Y469,MATCH(Lists!$L$7,$A$1:$Y$1,0))&amp;""),""),6,2)),VALUE(MID(IFERROR(TRIM(INDEX($A469:$Y469,MATCH(Lists!$L$7,$A$1:$Y$1,0))&amp;""),""),9,2)))),"")</f>
        <v/>
      </c>
      <c r="AL469" s="23">
        <f>IF(OR(AK469="",Lists!$O$2=""),"",AK469+Lists!$O$2)</f>
        <v/>
      </c>
      <c r="AM469" s="22">
        <f>IF(IFERROR(TRIM(INDEX($A469:$Y469,MATCH(Lists!$L$2,$A$1:$Y$1,0))&amp;""),"")="","",IF(AA469="","New",AA469))</f>
        <v/>
      </c>
    </row>
    <row r="470">
      <c r="Z470" s="19" t="n"/>
      <c r="AA470" s="24" t="n"/>
      <c r="AB470" s="24" t="n"/>
      <c r="AC470" s="24" t="n"/>
      <c r="AD470" s="24" t="n"/>
      <c r="AE470" s="25" t="n"/>
      <c r="AF470" s="19" t="n"/>
      <c r="AG470" s="22">
        <f>IF(IFERROR(TRIM(INDEX($A470:$Y470,MATCH(Lists!$L$2,$A$1:$Y$1,0))&amp;""),"")="","",IF(COUNTA(AB470:AD470)=0,"",COUNTIF(AB470:AD470,"Yes")))</f>
        <v/>
      </c>
      <c r="AH470" s="22">
        <f>IFERROR(TRIM(INDEX($A470:$Y470,MATCH(Lists!$L$3,$A$1:$Y$1,0))&amp;""),"")</f>
        <v/>
      </c>
      <c r="AI470" s="22">
        <f>IFERROR(TRIM(INDEX($A470:$Y470,MATCH(Lists!$L$4,$A$1:$Y$1,0))&amp;""),"")</f>
        <v/>
      </c>
      <c r="AJ470" s="22">
        <f>IF(IFERROR(TRIM(INDEX($A470:$Y470,MATCH(Lists!$L$2,$A$1:$Y$1,0))&amp;""),"")="","",IF(IFERROR(TRIM(INDEX($A470:$Y470,MATCH(Lists!$L$5,$A$1:$Y$1,0))&amp;""),"")&lt;&gt;"",IFERROR(TRIM(INDEX($A470:$Y470,MATCH(Lists!$L$5,$A$1:$Y$1,0))&amp;""),""),IF(IFERROR(TRIM(INDEX($A470:$Y470,MATCH(Lists!$L$6,$A$1:$Y$1,0))&amp;""),"")&lt;&gt;"",IFERROR(TRIM(INDEX($A470:$Y470,MATCH(Lists!$L$6,$A$1:$Y$1,0))&amp;""),""),"(no source)")))</f>
        <v/>
      </c>
      <c r="AK470" s="23">
        <f>IFERROR(IF(ISNUMBER(INDEX($A470:$Y470,MATCH(Lists!$L$7,$A$1:$Y$1,0))),INT(INDEX($A470:$Y470,MATCH(Lists!$L$7,$A$1:$Y$1,0))),DATE(VALUE(LEFT(IFERROR(TRIM(INDEX($A470:$Y470,MATCH(Lists!$L$7,$A$1:$Y$1,0))&amp;""),""),4)),VALUE(MID(IFERROR(TRIM(INDEX($A470:$Y470,MATCH(Lists!$L$7,$A$1:$Y$1,0))&amp;""),""),6,2)),VALUE(MID(IFERROR(TRIM(INDEX($A470:$Y470,MATCH(Lists!$L$7,$A$1:$Y$1,0))&amp;""),""),9,2)))),"")</f>
        <v/>
      </c>
      <c r="AL470" s="23">
        <f>IF(OR(AK470="",Lists!$O$2=""),"",AK470+Lists!$O$2)</f>
        <v/>
      </c>
      <c r="AM470" s="22">
        <f>IF(IFERROR(TRIM(INDEX($A470:$Y470,MATCH(Lists!$L$2,$A$1:$Y$1,0))&amp;""),"")="","",IF(AA470="","New",AA470))</f>
        <v/>
      </c>
    </row>
    <row r="471">
      <c r="Z471" s="19" t="n"/>
      <c r="AA471" s="24" t="n"/>
      <c r="AB471" s="24" t="n"/>
      <c r="AC471" s="24" t="n"/>
      <c r="AD471" s="24" t="n"/>
      <c r="AE471" s="25" t="n"/>
      <c r="AF471" s="19" t="n"/>
      <c r="AG471" s="22">
        <f>IF(IFERROR(TRIM(INDEX($A471:$Y471,MATCH(Lists!$L$2,$A$1:$Y$1,0))&amp;""),"")="","",IF(COUNTA(AB471:AD471)=0,"",COUNTIF(AB471:AD471,"Yes")))</f>
        <v/>
      </c>
      <c r="AH471" s="22">
        <f>IFERROR(TRIM(INDEX($A471:$Y471,MATCH(Lists!$L$3,$A$1:$Y$1,0))&amp;""),"")</f>
        <v/>
      </c>
      <c r="AI471" s="22">
        <f>IFERROR(TRIM(INDEX($A471:$Y471,MATCH(Lists!$L$4,$A$1:$Y$1,0))&amp;""),"")</f>
        <v/>
      </c>
      <c r="AJ471" s="22">
        <f>IF(IFERROR(TRIM(INDEX($A471:$Y471,MATCH(Lists!$L$2,$A$1:$Y$1,0))&amp;""),"")="","",IF(IFERROR(TRIM(INDEX($A471:$Y471,MATCH(Lists!$L$5,$A$1:$Y$1,0))&amp;""),"")&lt;&gt;"",IFERROR(TRIM(INDEX($A471:$Y471,MATCH(Lists!$L$5,$A$1:$Y$1,0))&amp;""),""),IF(IFERROR(TRIM(INDEX($A471:$Y471,MATCH(Lists!$L$6,$A$1:$Y$1,0))&amp;""),"")&lt;&gt;"",IFERROR(TRIM(INDEX($A471:$Y471,MATCH(Lists!$L$6,$A$1:$Y$1,0))&amp;""),""),"(no source)")))</f>
        <v/>
      </c>
      <c r="AK471" s="23">
        <f>IFERROR(IF(ISNUMBER(INDEX($A471:$Y471,MATCH(Lists!$L$7,$A$1:$Y$1,0))),INT(INDEX($A471:$Y471,MATCH(Lists!$L$7,$A$1:$Y$1,0))),DATE(VALUE(LEFT(IFERROR(TRIM(INDEX($A471:$Y471,MATCH(Lists!$L$7,$A$1:$Y$1,0))&amp;""),""),4)),VALUE(MID(IFERROR(TRIM(INDEX($A471:$Y471,MATCH(Lists!$L$7,$A$1:$Y$1,0))&amp;""),""),6,2)),VALUE(MID(IFERROR(TRIM(INDEX($A471:$Y471,MATCH(Lists!$L$7,$A$1:$Y$1,0))&amp;""),""),9,2)))),"")</f>
        <v/>
      </c>
      <c r="AL471" s="23">
        <f>IF(OR(AK471="",Lists!$O$2=""),"",AK471+Lists!$O$2)</f>
        <v/>
      </c>
      <c r="AM471" s="22">
        <f>IF(IFERROR(TRIM(INDEX($A471:$Y471,MATCH(Lists!$L$2,$A$1:$Y$1,0))&amp;""),"")="","",IF(AA471="","New",AA471))</f>
        <v/>
      </c>
    </row>
    <row r="472">
      <c r="Z472" s="19" t="n"/>
      <c r="AA472" s="24" t="n"/>
      <c r="AB472" s="24" t="n"/>
      <c r="AC472" s="24" t="n"/>
      <c r="AD472" s="24" t="n"/>
      <c r="AE472" s="25" t="n"/>
      <c r="AF472" s="19" t="n"/>
      <c r="AG472" s="22">
        <f>IF(IFERROR(TRIM(INDEX($A472:$Y472,MATCH(Lists!$L$2,$A$1:$Y$1,0))&amp;""),"")="","",IF(COUNTA(AB472:AD472)=0,"",COUNTIF(AB472:AD472,"Yes")))</f>
        <v/>
      </c>
      <c r="AH472" s="22">
        <f>IFERROR(TRIM(INDEX($A472:$Y472,MATCH(Lists!$L$3,$A$1:$Y$1,0))&amp;""),"")</f>
        <v/>
      </c>
      <c r="AI472" s="22">
        <f>IFERROR(TRIM(INDEX($A472:$Y472,MATCH(Lists!$L$4,$A$1:$Y$1,0))&amp;""),"")</f>
        <v/>
      </c>
      <c r="AJ472" s="22">
        <f>IF(IFERROR(TRIM(INDEX($A472:$Y472,MATCH(Lists!$L$2,$A$1:$Y$1,0))&amp;""),"")="","",IF(IFERROR(TRIM(INDEX($A472:$Y472,MATCH(Lists!$L$5,$A$1:$Y$1,0))&amp;""),"")&lt;&gt;"",IFERROR(TRIM(INDEX($A472:$Y472,MATCH(Lists!$L$5,$A$1:$Y$1,0))&amp;""),""),IF(IFERROR(TRIM(INDEX($A472:$Y472,MATCH(Lists!$L$6,$A$1:$Y$1,0))&amp;""),"")&lt;&gt;"",IFERROR(TRIM(INDEX($A472:$Y472,MATCH(Lists!$L$6,$A$1:$Y$1,0))&amp;""),""),"(no source)")))</f>
        <v/>
      </c>
      <c r="AK472" s="23">
        <f>IFERROR(IF(ISNUMBER(INDEX($A472:$Y472,MATCH(Lists!$L$7,$A$1:$Y$1,0))),INT(INDEX($A472:$Y472,MATCH(Lists!$L$7,$A$1:$Y$1,0))),DATE(VALUE(LEFT(IFERROR(TRIM(INDEX($A472:$Y472,MATCH(Lists!$L$7,$A$1:$Y$1,0))&amp;""),""),4)),VALUE(MID(IFERROR(TRIM(INDEX($A472:$Y472,MATCH(Lists!$L$7,$A$1:$Y$1,0))&amp;""),""),6,2)),VALUE(MID(IFERROR(TRIM(INDEX($A472:$Y472,MATCH(Lists!$L$7,$A$1:$Y$1,0))&amp;""),""),9,2)))),"")</f>
        <v/>
      </c>
      <c r="AL472" s="23">
        <f>IF(OR(AK472="",Lists!$O$2=""),"",AK472+Lists!$O$2)</f>
        <v/>
      </c>
      <c r="AM472" s="22">
        <f>IF(IFERROR(TRIM(INDEX($A472:$Y472,MATCH(Lists!$L$2,$A$1:$Y$1,0))&amp;""),"")="","",IF(AA472="","New",AA472))</f>
        <v/>
      </c>
    </row>
    <row r="473">
      <c r="Z473" s="19" t="n"/>
      <c r="AA473" s="24" t="n"/>
      <c r="AB473" s="24" t="n"/>
      <c r="AC473" s="24" t="n"/>
      <c r="AD473" s="24" t="n"/>
      <c r="AE473" s="25" t="n"/>
      <c r="AF473" s="19" t="n"/>
      <c r="AG473" s="22">
        <f>IF(IFERROR(TRIM(INDEX($A473:$Y473,MATCH(Lists!$L$2,$A$1:$Y$1,0))&amp;""),"")="","",IF(COUNTA(AB473:AD473)=0,"",COUNTIF(AB473:AD473,"Yes")))</f>
        <v/>
      </c>
      <c r="AH473" s="22">
        <f>IFERROR(TRIM(INDEX($A473:$Y473,MATCH(Lists!$L$3,$A$1:$Y$1,0))&amp;""),"")</f>
        <v/>
      </c>
      <c r="AI473" s="22">
        <f>IFERROR(TRIM(INDEX($A473:$Y473,MATCH(Lists!$L$4,$A$1:$Y$1,0))&amp;""),"")</f>
        <v/>
      </c>
      <c r="AJ473" s="22">
        <f>IF(IFERROR(TRIM(INDEX($A473:$Y473,MATCH(Lists!$L$2,$A$1:$Y$1,0))&amp;""),"")="","",IF(IFERROR(TRIM(INDEX($A473:$Y473,MATCH(Lists!$L$5,$A$1:$Y$1,0))&amp;""),"")&lt;&gt;"",IFERROR(TRIM(INDEX($A473:$Y473,MATCH(Lists!$L$5,$A$1:$Y$1,0))&amp;""),""),IF(IFERROR(TRIM(INDEX($A473:$Y473,MATCH(Lists!$L$6,$A$1:$Y$1,0))&amp;""),"")&lt;&gt;"",IFERROR(TRIM(INDEX($A473:$Y473,MATCH(Lists!$L$6,$A$1:$Y$1,0))&amp;""),""),"(no source)")))</f>
        <v/>
      </c>
      <c r="AK473" s="23">
        <f>IFERROR(IF(ISNUMBER(INDEX($A473:$Y473,MATCH(Lists!$L$7,$A$1:$Y$1,0))),INT(INDEX($A473:$Y473,MATCH(Lists!$L$7,$A$1:$Y$1,0))),DATE(VALUE(LEFT(IFERROR(TRIM(INDEX($A473:$Y473,MATCH(Lists!$L$7,$A$1:$Y$1,0))&amp;""),""),4)),VALUE(MID(IFERROR(TRIM(INDEX($A473:$Y473,MATCH(Lists!$L$7,$A$1:$Y$1,0))&amp;""),""),6,2)),VALUE(MID(IFERROR(TRIM(INDEX($A473:$Y473,MATCH(Lists!$L$7,$A$1:$Y$1,0))&amp;""),""),9,2)))),"")</f>
        <v/>
      </c>
      <c r="AL473" s="23">
        <f>IF(OR(AK473="",Lists!$O$2=""),"",AK473+Lists!$O$2)</f>
        <v/>
      </c>
      <c r="AM473" s="22">
        <f>IF(IFERROR(TRIM(INDEX($A473:$Y473,MATCH(Lists!$L$2,$A$1:$Y$1,0))&amp;""),"")="","",IF(AA473="","New",AA473))</f>
        <v/>
      </c>
    </row>
    <row r="474">
      <c r="Z474" s="19" t="n"/>
      <c r="AA474" s="24" t="n"/>
      <c r="AB474" s="24" t="n"/>
      <c r="AC474" s="24" t="n"/>
      <c r="AD474" s="24" t="n"/>
      <c r="AE474" s="25" t="n"/>
      <c r="AF474" s="19" t="n"/>
      <c r="AG474" s="22">
        <f>IF(IFERROR(TRIM(INDEX($A474:$Y474,MATCH(Lists!$L$2,$A$1:$Y$1,0))&amp;""),"")="","",IF(COUNTA(AB474:AD474)=0,"",COUNTIF(AB474:AD474,"Yes")))</f>
        <v/>
      </c>
      <c r="AH474" s="22">
        <f>IFERROR(TRIM(INDEX($A474:$Y474,MATCH(Lists!$L$3,$A$1:$Y$1,0))&amp;""),"")</f>
        <v/>
      </c>
      <c r="AI474" s="22">
        <f>IFERROR(TRIM(INDEX($A474:$Y474,MATCH(Lists!$L$4,$A$1:$Y$1,0))&amp;""),"")</f>
        <v/>
      </c>
      <c r="AJ474" s="22">
        <f>IF(IFERROR(TRIM(INDEX($A474:$Y474,MATCH(Lists!$L$2,$A$1:$Y$1,0))&amp;""),"")="","",IF(IFERROR(TRIM(INDEX($A474:$Y474,MATCH(Lists!$L$5,$A$1:$Y$1,0))&amp;""),"")&lt;&gt;"",IFERROR(TRIM(INDEX($A474:$Y474,MATCH(Lists!$L$5,$A$1:$Y$1,0))&amp;""),""),IF(IFERROR(TRIM(INDEX($A474:$Y474,MATCH(Lists!$L$6,$A$1:$Y$1,0))&amp;""),"")&lt;&gt;"",IFERROR(TRIM(INDEX($A474:$Y474,MATCH(Lists!$L$6,$A$1:$Y$1,0))&amp;""),""),"(no source)")))</f>
        <v/>
      </c>
      <c r="AK474" s="23">
        <f>IFERROR(IF(ISNUMBER(INDEX($A474:$Y474,MATCH(Lists!$L$7,$A$1:$Y$1,0))),INT(INDEX($A474:$Y474,MATCH(Lists!$L$7,$A$1:$Y$1,0))),DATE(VALUE(LEFT(IFERROR(TRIM(INDEX($A474:$Y474,MATCH(Lists!$L$7,$A$1:$Y$1,0))&amp;""),""),4)),VALUE(MID(IFERROR(TRIM(INDEX($A474:$Y474,MATCH(Lists!$L$7,$A$1:$Y$1,0))&amp;""),""),6,2)),VALUE(MID(IFERROR(TRIM(INDEX($A474:$Y474,MATCH(Lists!$L$7,$A$1:$Y$1,0))&amp;""),""),9,2)))),"")</f>
        <v/>
      </c>
      <c r="AL474" s="23">
        <f>IF(OR(AK474="",Lists!$O$2=""),"",AK474+Lists!$O$2)</f>
        <v/>
      </c>
      <c r="AM474" s="22">
        <f>IF(IFERROR(TRIM(INDEX($A474:$Y474,MATCH(Lists!$L$2,$A$1:$Y$1,0))&amp;""),"")="","",IF(AA474="","New",AA474))</f>
        <v/>
      </c>
    </row>
    <row r="475">
      <c r="Z475" s="19" t="n"/>
      <c r="AA475" s="24" t="n"/>
      <c r="AB475" s="24" t="n"/>
      <c r="AC475" s="24" t="n"/>
      <c r="AD475" s="24" t="n"/>
      <c r="AE475" s="25" t="n"/>
      <c r="AF475" s="19" t="n"/>
      <c r="AG475" s="22">
        <f>IF(IFERROR(TRIM(INDEX($A475:$Y475,MATCH(Lists!$L$2,$A$1:$Y$1,0))&amp;""),"")="","",IF(COUNTA(AB475:AD475)=0,"",COUNTIF(AB475:AD475,"Yes")))</f>
        <v/>
      </c>
      <c r="AH475" s="22">
        <f>IFERROR(TRIM(INDEX($A475:$Y475,MATCH(Lists!$L$3,$A$1:$Y$1,0))&amp;""),"")</f>
        <v/>
      </c>
      <c r="AI475" s="22">
        <f>IFERROR(TRIM(INDEX($A475:$Y475,MATCH(Lists!$L$4,$A$1:$Y$1,0))&amp;""),"")</f>
        <v/>
      </c>
      <c r="AJ475" s="22">
        <f>IF(IFERROR(TRIM(INDEX($A475:$Y475,MATCH(Lists!$L$2,$A$1:$Y$1,0))&amp;""),"")="","",IF(IFERROR(TRIM(INDEX($A475:$Y475,MATCH(Lists!$L$5,$A$1:$Y$1,0))&amp;""),"")&lt;&gt;"",IFERROR(TRIM(INDEX($A475:$Y475,MATCH(Lists!$L$5,$A$1:$Y$1,0))&amp;""),""),IF(IFERROR(TRIM(INDEX($A475:$Y475,MATCH(Lists!$L$6,$A$1:$Y$1,0))&amp;""),"")&lt;&gt;"",IFERROR(TRIM(INDEX($A475:$Y475,MATCH(Lists!$L$6,$A$1:$Y$1,0))&amp;""),""),"(no source)")))</f>
        <v/>
      </c>
      <c r="AK475" s="23">
        <f>IFERROR(IF(ISNUMBER(INDEX($A475:$Y475,MATCH(Lists!$L$7,$A$1:$Y$1,0))),INT(INDEX($A475:$Y475,MATCH(Lists!$L$7,$A$1:$Y$1,0))),DATE(VALUE(LEFT(IFERROR(TRIM(INDEX($A475:$Y475,MATCH(Lists!$L$7,$A$1:$Y$1,0))&amp;""),""),4)),VALUE(MID(IFERROR(TRIM(INDEX($A475:$Y475,MATCH(Lists!$L$7,$A$1:$Y$1,0))&amp;""),""),6,2)),VALUE(MID(IFERROR(TRIM(INDEX($A475:$Y475,MATCH(Lists!$L$7,$A$1:$Y$1,0))&amp;""),""),9,2)))),"")</f>
        <v/>
      </c>
      <c r="AL475" s="23">
        <f>IF(OR(AK475="",Lists!$O$2=""),"",AK475+Lists!$O$2)</f>
        <v/>
      </c>
      <c r="AM475" s="22">
        <f>IF(IFERROR(TRIM(INDEX($A475:$Y475,MATCH(Lists!$L$2,$A$1:$Y$1,0))&amp;""),"")="","",IF(AA475="","New",AA475))</f>
        <v/>
      </c>
    </row>
    <row r="476">
      <c r="Z476" s="19" t="n"/>
      <c r="AA476" s="24" t="n"/>
      <c r="AB476" s="24" t="n"/>
      <c r="AC476" s="24" t="n"/>
      <c r="AD476" s="24" t="n"/>
      <c r="AE476" s="25" t="n"/>
      <c r="AF476" s="19" t="n"/>
      <c r="AG476" s="22">
        <f>IF(IFERROR(TRIM(INDEX($A476:$Y476,MATCH(Lists!$L$2,$A$1:$Y$1,0))&amp;""),"")="","",IF(COUNTA(AB476:AD476)=0,"",COUNTIF(AB476:AD476,"Yes")))</f>
        <v/>
      </c>
      <c r="AH476" s="22">
        <f>IFERROR(TRIM(INDEX($A476:$Y476,MATCH(Lists!$L$3,$A$1:$Y$1,0))&amp;""),"")</f>
        <v/>
      </c>
      <c r="AI476" s="22">
        <f>IFERROR(TRIM(INDEX($A476:$Y476,MATCH(Lists!$L$4,$A$1:$Y$1,0))&amp;""),"")</f>
        <v/>
      </c>
      <c r="AJ476" s="22">
        <f>IF(IFERROR(TRIM(INDEX($A476:$Y476,MATCH(Lists!$L$2,$A$1:$Y$1,0))&amp;""),"")="","",IF(IFERROR(TRIM(INDEX($A476:$Y476,MATCH(Lists!$L$5,$A$1:$Y$1,0))&amp;""),"")&lt;&gt;"",IFERROR(TRIM(INDEX($A476:$Y476,MATCH(Lists!$L$5,$A$1:$Y$1,0))&amp;""),""),IF(IFERROR(TRIM(INDEX($A476:$Y476,MATCH(Lists!$L$6,$A$1:$Y$1,0))&amp;""),"")&lt;&gt;"",IFERROR(TRIM(INDEX($A476:$Y476,MATCH(Lists!$L$6,$A$1:$Y$1,0))&amp;""),""),"(no source)")))</f>
        <v/>
      </c>
      <c r="AK476" s="23">
        <f>IFERROR(IF(ISNUMBER(INDEX($A476:$Y476,MATCH(Lists!$L$7,$A$1:$Y$1,0))),INT(INDEX($A476:$Y476,MATCH(Lists!$L$7,$A$1:$Y$1,0))),DATE(VALUE(LEFT(IFERROR(TRIM(INDEX($A476:$Y476,MATCH(Lists!$L$7,$A$1:$Y$1,0))&amp;""),""),4)),VALUE(MID(IFERROR(TRIM(INDEX($A476:$Y476,MATCH(Lists!$L$7,$A$1:$Y$1,0))&amp;""),""),6,2)),VALUE(MID(IFERROR(TRIM(INDEX($A476:$Y476,MATCH(Lists!$L$7,$A$1:$Y$1,0))&amp;""),""),9,2)))),"")</f>
        <v/>
      </c>
      <c r="AL476" s="23">
        <f>IF(OR(AK476="",Lists!$O$2=""),"",AK476+Lists!$O$2)</f>
        <v/>
      </c>
      <c r="AM476" s="22">
        <f>IF(IFERROR(TRIM(INDEX($A476:$Y476,MATCH(Lists!$L$2,$A$1:$Y$1,0))&amp;""),"")="","",IF(AA476="","New",AA476))</f>
        <v/>
      </c>
    </row>
    <row r="477">
      <c r="Z477" s="19" t="n"/>
      <c r="AA477" s="24" t="n"/>
      <c r="AB477" s="24" t="n"/>
      <c r="AC477" s="24" t="n"/>
      <c r="AD477" s="24" t="n"/>
      <c r="AE477" s="25" t="n"/>
      <c r="AF477" s="19" t="n"/>
      <c r="AG477" s="22">
        <f>IF(IFERROR(TRIM(INDEX($A477:$Y477,MATCH(Lists!$L$2,$A$1:$Y$1,0))&amp;""),"")="","",IF(COUNTA(AB477:AD477)=0,"",COUNTIF(AB477:AD477,"Yes")))</f>
        <v/>
      </c>
      <c r="AH477" s="22">
        <f>IFERROR(TRIM(INDEX($A477:$Y477,MATCH(Lists!$L$3,$A$1:$Y$1,0))&amp;""),"")</f>
        <v/>
      </c>
      <c r="AI477" s="22">
        <f>IFERROR(TRIM(INDEX($A477:$Y477,MATCH(Lists!$L$4,$A$1:$Y$1,0))&amp;""),"")</f>
        <v/>
      </c>
      <c r="AJ477" s="22">
        <f>IF(IFERROR(TRIM(INDEX($A477:$Y477,MATCH(Lists!$L$2,$A$1:$Y$1,0))&amp;""),"")="","",IF(IFERROR(TRIM(INDEX($A477:$Y477,MATCH(Lists!$L$5,$A$1:$Y$1,0))&amp;""),"")&lt;&gt;"",IFERROR(TRIM(INDEX($A477:$Y477,MATCH(Lists!$L$5,$A$1:$Y$1,0))&amp;""),""),IF(IFERROR(TRIM(INDEX($A477:$Y477,MATCH(Lists!$L$6,$A$1:$Y$1,0))&amp;""),"")&lt;&gt;"",IFERROR(TRIM(INDEX($A477:$Y477,MATCH(Lists!$L$6,$A$1:$Y$1,0))&amp;""),""),"(no source)")))</f>
        <v/>
      </c>
      <c r="AK477" s="23">
        <f>IFERROR(IF(ISNUMBER(INDEX($A477:$Y477,MATCH(Lists!$L$7,$A$1:$Y$1,0))),INT(INDEX($A477:$Y477,MATCH(Lists!$L$7,$A$1:$Y$1,0))),DATE(VALUE(LEFT(IFERROR(TRIM(INDEX($A477:$Y477,MATCH(Lists!$L$7,$A$1:$Y$1,0))&amp;""),""),4)),VALUE(MID(IFERROR(TRIM(INDEX($A477:$Y477,MATCH(Lists!$L$7,$A$1:$Y$1,0))&amp;""),""),6,2)),VALUE(MID(IFERROR(TRIM(INDEX($A477:$Y477,MATCH(Lists!$L$7,$A$1:$Y$1,0))&amp;""),""),9,2)))),"")</f>
        <v/>
      </c>
      <c r="AL477" s="23">
        <f>IF(OR(AK477="",Lists!$O$2=""),"",AK477+Lists!$O$2)</f>
        <v/>
      </c>
      <c r="AM477" s="22">
        <f>IF(IFERROR(TRIM(INDEX($A477:$Y477,MATCH(Lists!$L$2,$A$1:$Y$1,0))&amp;""),"")="","",IF(AA477="","New",AA477))</f>
        <v/>
      </c>
    </row>
    <row r="478">
      <c r="Z478" s="19" t="n"/>
      <c r="AA478" s="24" t="n"/>
      <c r="AB478" s="24" t="n"/>
      <c r="AC478" s="24" t="n"/>
      <c r="AD478" s="24" t="n"/>
      <c r="AE478" s="25" t="n"/>
      <c r="AF478" s="19" t="n"/>
      <c r="AG478" s="22">
        <f>IF(IFERROR(TRIM(INDEX($A478:$Y478,MATCH(Lists!$L$2,$A$1:$Y$1,0))&amp;""),"")="","",IF(COUNTA(AB478:AD478)=0,"",COUNTIF(AB478:AD478,"Yes")))</f>
        <v/>
      </c>
      <c r="AH478" s="22">
        <f>IFERROR(TRIM(INDEX($A478:$Y478,MATCH(Lists!$L$3,$A$1:$Y$1,0))&amp;""),"")</f>
        <v/>
      </c>
      <c r="AI478" s="22">
        <f>IFERROR(TRIM(INDEX($A478:$Y478,MATCH(Lists!$L$4,$A$1:$Y$1,0))&amp;""),"")</f>
        <v/>
      </c>
      <c r="AJ478" s="22">
        <f>IF(IFERROR(TRIM(INDEX($A478:$Y478,MATCH(Lists!$L$2,$A$1:$Y$1,0))&amp;""),"")="","",IF(IFERROR(TRIM(INDEX($A478:$Y478,MATCH(Lists!$L$5,$A$1:$Y$1,0))&amp;""),"")&lt;&gt;"",IFERROR(TRIM(INDEX($A478:$Y478,MATCH(Lists!$L$5,$A$1:$Y$1,0))&amp;""),""),IF(IFERROR(TRIM(INDEX($A478:$Y478,MATCH(Lists!$L$6,$A$1:$Y$1,0))&amp;""),"")&lt;&gt;"",IFERROR(TRIM(INDEX($A478:$Y478,MATCH(Lists!$L$6,$A$1:$Y$1,0))&amp;""),""),"(no source)")))</f>
        <v/>
      </c>
      <c r="AK478" s="23">
        <f>IFERROR(IF(ISNUMBER(INDEX($A478:$Y478,MATCH(Lists!$L$7,$A$1:$Y$1,0))),INT(INDEX($A478:$Y478,MATCH(Lists!$L$7,$A$1:$Y$1,0))),DATE(VALUE(LEFT(IFERROR(TRIM(INDEX($A478:$Y478,MATCH(Lists!$L$7,$A$1:$Y$1,0))&amp;""),""),4)),VALUE(MID(IFERROR(TRIM(INDEX($A478:$Y478,MATCH(Lists!$L$7,$A$1:$Y$1,0))&amp;""),""),6,2)),VALUE(MID(IFERROR(TRIM(INDEX($A478:$Y478,MATCH(Lists!$L$7,$A$1:$Y$1,0))&amp;""),""),9,2)))),"")</f>
        <v/>
      </c>
      <c r="AL478" s="23">
        <f>IF(OR(AK478="",Lists!$O$2=""),"",AK478+Lists!$O$2)</f>
        <v/>
      </c>
      <c r="AM478" s="22">
        <f>IF(IFERROR(TRIM(INDEX($A478:$Y478,MATCH(Lists!$L$2,$A$1:$Y$1,0))&amp;""),"")="","",IF(AA478="","New",AA478))</f>
        <v/>
      </c>
    </row>
    <row r="479">
      <c r="Z479" s="19" t="n"/>
      <c r="AA479" s="24" t="n"/>
      <c r="AB479" s="24" t="n"/>
      <c r="AC479" s="24" t="n"/>
      <c r="AD479" s="24" t="n"/>
      <c r="AE479" s="25" t="n"/>
      <c r="AF479" s="19" t="n"/>
      <c r="AG479" s="22">
        <f>IF(IFERROR(TRIM(INDEX($A479:$Y479,MATCH(Lists!$L$2,$A$1:$Y$1,0))&amp;""),"")="","",IF(COUNTA(AB479:AD479)=0,"",COUNTIF(AB479:AD479,"Yes")))</f>
        <v/>
      </c>
      <c r="AH479" s="22">
        <f>IFERROR(TRIM(INDEX($A479:$Y479,MATCH(Lists!$L$3,$A$1:$Y$1,0))&amp;""),"")</f>
        <v/>
      </c>
      <c r="AI479" s="22">
        <f>IFERROR(TRIM(INDEX($A479:$Y479,MATCH(Lists!$L$4,$A$1:$Y$1,0))&amp;""),"")</f>
        <v/>
      </c>
      <c r="AJ479" s="22">
        <f>IF(IFERROR(TRIM(INDEX($A479:$Y479,MATCH(Lists!$L$2,$A$1:$Y$1,0))&amp;""),"")="","",IF(IFERROR(TRIM(INDEX($A479:$Y479,MATCH(Lists!$L$5,$A$1:$Y$1,0))&amp;""),"")&lt;&gt;"",IFERROR(TRIM(INDEX($A479:$Y479,MATCH(Lists!$L$5,$A$1:$Y$1,0))&amp;""),""),IF(IFERROR(TRIM(INDEX($A479:$Y479,MATCH(Lists!$L$6,$A$1:$Y$1,0))&amp;""),"")&lt;&gt;"",IFERROR(TRIM(INDEX($A479:$Y479,MATCH(Lists!$L$6,$A$1:$Y$1,0))&amp;""),""),"(no source)")))</f>
        <v/>
      </c>
      <c r="AK479" s="23">
        <f>IFERROR(IF(ISNUMBER(INDEX($A479:$Y479,MATCH(Lists!$L$7,$A$1:$Y$1,0))),INT(INDEX($A479:$Y479,MATCH(Lists!$L$7,$A$1:$Y$1,0))),DATE(VALUE(LEFT(IFERROR(TRIM(INDEX($A479:$Y479,MATCH(Lists!$L$7,$A$1:$Y$1,0))&amp;""),""),4)),VALUE(MID(IFERROR(TRIM(INDEX($A479:$Y479,MATCH(Lists!$L$7,$A$1:$Y$1,0))&amp;""),""),6,2)),VALUE(MID(IFERROR(TRIM(INDEX($A479:$Y479,MATCH(Lists!$L$7,$A$1:$Y$1,0))&amp;""),""),9,2)))),"")</f>
        <v/>
      </c>
      <c r="AL479" s="23">
        <f>IF(OR(AK479="",Lists!$O$2=""),"",AK479+Lists!$O$2)</f>
        <v/>
      </c>
      <c r="AM479" s="22">
        <f>IF(IFERROR(TRIM(INDEX($A479:$Y479,MATCH(Lists!$L$2,$A$1:$Y$1,0))&amp;""),"")="","",IF(AA479="","New",AA479))</f>
        <v/>
      </c>
    </row>
    <row r="480">
      <c r="Z480" s="19" t="n"/>
      <c r="AA480" s="24" t="n"/>
      <c r="AB480" s="24" t="n"/>
      <c r="AC480" s="24" t="n"/>
      <c r="AD480" s="24" t="n"/>
      <c r="AE480" s="25" t="n"/>
      <c r="AF480" s="19" t="n"/>
      <c r="AG480" s="22">
        <f>IF(IFERROR(TRIM(INDEX($A480:$Y480,MATCH(Lists!$L$2,$A$1:$Y$1,0))&amp;""),"")="","",IF(COUNTA(AB480:AD480)=0,"",COUNTIF(AB480:AD480,"Yes")))</f>
        <v/>
      </c>
      <c r="AH480" s="22">
        <f>IFERROR(TRIM(INDEX($A480:$Y480,MATCH(Lists!$L$3,$A$1:$Y$1,0))&amp;""),"")</f>
        <v/>
      </c>
      <c r="AI480" s="22">
        <f>IFERROR(TRIM(INDEX($A480:$Y480,MATCH(Lists!$L$4,$A$1:$Y$1,0))&amp;""),"")</f>
        <v/>
      </c>
      <c r="AJ480" s="22">
        <f>IF(IFERROR(TRIM(INDEX($A480:$Y480,MATCH(Lists!$L$2,$A$1:$Y$1,0))&amp;""),"")="","",IF(IFERROR(TRIM(INDEX($A480:$Y480,MATCH(Lists!$L$5,$A$1:$Y$1,0))&amp;""),"")&lt;&gt;"",IFERROR(TRIM(INDEX($A480:$Y480,MATCH(Lists!$L$5,$A$1:$Y$1,0))&amp;""),""),IF(IFERROR(TRIM(INDEX($A480:$Y480,MATCH(Lists!$L$6,$A$1:$Y$1,0))&amp;""),"")&lt;&gt;"",IFERROR(TRIM(INDEX($A480:$Y480,MATCH(Lists!$L$6,$A$1:$Y$1,0))&amp;""),""),"(no source)")))</f>
        <v/>
      </c>
      <c r="AK480" s="23">
        <f>IFERROR(IF(ISNUMBER(INDEX($A480:$Y480,MATCH(Lists!$L$7,$A$1:$Y$1,0))),INT(INDEX($A480:$Y480,MATCH(Lists!$L$7,$A$1:$Y$1,0))),DATE(VALUE(LEFT(IFERROR(TRIM(INDEX($A480:$Y480,MATCH(Lists!$L$7,$A$1:$Y$1,0))&amp;""),""),4)),VALUE(MID(IFERROR(TRIM(INDEX($A480:$Y480,MATCH(Lists!$L$7,$A$1:$Y$1,0))&amp;""),""),6,2)),VALUE(MID(IFERROR(TRIM(INDEX($A480:$Y480,MATCH(Lists!$L$7,$A$1:$Y$1,0))&amp;""),""),9,2)))),"")</f>
        <v/>
      </c>
      <c r="AL480" s="23">
        <f>IF(OR(AK480="",Lists!$O$2=""),"",AK480+Lists!$O$2)</f>
        <v/>
      </c>
      <c r="AM480" s="22">
        <f>IF(IFERROR(TRIM(INDEX($A480:$Y480,MATCH(Lists!$L$2,$A$1:$Y$1,0))&amp;""),"")="","",IF(AA480="","New",AA480))</f>
        <v/>
      </c>
    </row>
    <row r="481">
      <c r="Z481" s="19" t="n"/>
      <c r="AA481" s="24" t="n"/>
      <c r="AB481" s="24" t="n"/>
      <c r="AC481" s="24" t="n"/>
      <c r="AD481" s="24" t="n"/>
      <c r="AE481" s="25" t="n"/>
      <c r="AF481" s="19" t="n"/>
      <c r="AG481" s="22">
        <f>IF(IFERROR(TRIM(INDEX($A481:$Y481,MATCH(Lists!$L$2,$A$1:$Y$1,0))&amp;""),"")="","",IF(COUNTA(AB481:AD481)=0,"",COUNTIF(AB481:AD481,"Yes")))</f>
        <v/>
      </c>
      <c r="AH481" s="22">
        <f>IFERROR(TRIM(INDEX($A481:$Y481,MATCH(Lists!$L$3,$A$1:$Y$1,0))&amp;""),"")</f>
        <v/>
      </c>
      <c r="AI481" s="22">
        <f>IFERROR(TRIM(INDEX($A481:$Y481,MATCH(Lists!$L$4,$A$1:$Y$1,0))&amp;""),"")</f>
        <v/>
      </c>
      <c r="AJ481" s="22">
        <f>IF(IFERROR(TRIM(INDEX($A481:$Y481,MATCH(Lists!$L$2,$A$1:$Y$1,0))&amp;""),"")="","",IF(IFERROR(TRIM(INDEX($A481:$Y481,MATCH(Lists!$L$5,$A$1:$Y$1,0))&amp;""),"")&lt;&gt;"",IFERROR(TRIM(INDEX($A481:$Y481,MATCH(Lists!$L$5,$A$1:$Y$1,0))&amp;""),""),IF(IFERROR(TRIM(INDEX($A481:$Y481,MATCH(Lists!$L$6,$A$1:$Y$1,0))&amp;""),"")&lt;&gt;"",IFERROR(TRIM(INDEX($A481:$Y481,MATCH(Lists!$L$6,$A$1:$Y$1,0))&amp;""),""),"(no source)")))</f>
        <v/>
      </c>
      <c r="AK481" s="23">
        <f>IFERROR(IF(ISNUMBER(INDEX($A481:$Y481,MATCH(Lists!$L$7,$A$1:$Y$1,0))),INT(INDEX($A481:$Y481,MATCH(Lists!$L$7,$A$1:$Y$1,0))),DATE(VALUE(LEFT(IFERROR(TRIM(INDEX($A481:$Y481,MATCH(Lists!$L$7,$A$1:$Y$1,0))&amp;""),""),4)),VALUE(MID(IFERROR(TRIM(INDEX($A481:$Y481,MATCH(Lists!$L$7,$A$1:$Y$1,0))&amp;""),""),6,2)),VALUE(MID(IFERROR(TRIM(INDEX($A481:$Y481,MATCH(Lists!$L$7,$A$1:$Y$1,0))&amp;""),""),9,2)))),"")</f>
        <v/>
      </c>
      <c r="AL481" s="23">
        <f>IF(OR(AK481="",Lists!$O$2=""),"",AK481+Lists!$O$2)</f>
        <v/>
      </c>
      <c r="AM481" s="22">
        <f>IF(IFERROR(TRIM(INDEX($A481:$Y481,MATCH(Lists!$L$2,$A$1:$Y$1,0))&amp;""),"")="","",IF(AA481="","New",AA481))</f>
        <v/>
      </c>
    </row>
    <row r="482">
      <c r="Z482" s="19" t="n"/>
      <c r="AA482" s="24" t="n"/>
      <c r="AB482" s="24" t="n"/>
      <c r="AC482" s="24" t="n"/>
      <c r="AD482" s="24" t="n"/>
      <c r="AE482" s="25" t="n"/>
      <c r="AF482" s="19" t="n"/>
      <c r="AG482" s="22">
        <f>IF(IFERROR(TRIM(INDEX($A482:$Y482,MATCH(Lists!$L$2,$A$1:$Y$1,0))&amp;""),"")="","",IF(COUNTA(AB482:AD482)=0,"",COUNTIF(AB482:AD482,"Yes")))</f>
        <v/>
      </c>
      <c r="AH482" s="22">
        <f>IFERROR(TRIM(INDEX($A482:$Y482,MATCH(Lists!$L$3,$A$1:$Y$1,0))&amp;""),"")</f>
        <v/>
      </c>
      <c r="AI482" s="22">
        <f>IFERROR(TRIM(INDEX($A482:$Y482,MATCH(Lists!$L$4,$A$1:$Y$1,0))&amp;""),"")</f>
        <v/>
      </c>
      <c r="AJ482" s="22">
        <f>IF(IFERROR(TRIM(INDEX($A482:$Y482,MATCH(Lists!$L$2,$A$1:$Y$1,0))&amp;""),"")="","",IF(IFERROR(TRIM(INDEX($A482:$Y482,MATCH(Lists!$L$5,$A$1:$Y$1,0))&amp;""),"")&lt;&gt;"",IFERROR(TRIM(INDEX($A482:$Y482,MATCH(Lists!$L$5,$A$1:$Y$1,0))&amp;""),""),IF(IFERROR(TRIM(INDEX($A482:$Y482,MATCH(Lists!$L$6,$A$1:$Y$1,0))&amp;""),"")&lt;&gt;"",IFERROR(TRIM(INDEX($A482:$Y482,MATCH(Lists!$L$6,$A$1:$Y$1,0))&amp;""),""),"(no source)")))</f>
        <v/>
      </c>
      <c r="AK482" s="23">
        <f>IFERROR(IF(ISNUMBER(INDEX($A482:$Y482,MATCH(Lists!$L$7,$A$1:$Y$1,0))),INT(INDEX($A482:$Y482,MATCH(Lists!$L$7,$A$1:$Y$1,0))),DATE(VALUE(LEFT(IFERROR(TRIM(INDEX($A482:$Y482,MATCH(Lists!$L$7,$A$1:$Y$1,0))&amp;""),""),4)),VALUE(MID(IFERROR(TRIM(INDEX($A482:$Y482,MATCH(Lists!$L$7,$A$1:$Y$1,0))&amp;""),""),6,2)),VALUE(MID(IFERROR(TRIM(INDEX($A482:$Y482,MATCH(Lists!$L$7,$A$1:$Y$1,0))&amp;""),""),9,2)))),"")</f>
        <v/>
      </c>
      <c r="AL482" s="23">
        <f>IF(OR(AK482="",Lists!$O$2=""),"",AK482+Lists!$O$2)</f>
        <v/>
      </c>
      <c r="AM482" s="22">
        <f>IF(IFERROR(TRIM(INDEX($A482:$Y482,MATCH(Lists!$L$2,$A$1:$Y$1,0))&amp;""),"")="","",IF(AA482="","New",AA482))</f>
        <v/>
      </c>
    </row>
    <row r="483">
      <c r="Z483" s="19" t="n"/>
      <c r="AA483" s="24" t="n"/>
      <c r="AB483" s="24" t="n"/>
      <c r="AC483" s="24" t="n"/>
      <c r="AD483" s="24" t="n"/>
      <c r="AE483" s="25" t="n"/>
      <c r="AF483" s="19" t="n"/>
      <c r="AG483" s="22">
        <f>IF(IFERROR(TRIM(INDEX($A483:$Y483,MATCH(Lists!$L$2,$A$1:$Y$1,0))&amp;""),"")="","",IF(COUNTA(AB483:AD483)=0,"",COUNTIF(AB483:AD483,"Yes")))</f>
        <v/>
      </c>
      <c r="AH483" s="22">
        <f>IFERROR(TRIM(INDEX($A483:$Y483,MATCH(Lists!$L$3,$A$1:$Y$1,0))&amp;""),"")</f>
        <v/>
      </c>
      <c r="AI483" s="22">
        <f>IFERROR(TRIM(INDEX($A483:$Y483,MATCH(Lists!$L$4,$A$1:$Y$1,0))&amp;""),"")</f>
        <v/>
      </c>
      <c r="AJ483" s="22">
        <f>IF(IFERROR(TRIM(INDEX($A483:$Y483,MATCH(Lists!$L$2,$A$1:$Y$1,0))&amp;""),"")="","",IF(IFERROR(TRIM(INDEX($A483:$Y483,MATCH(Lists!$L$5,$A$1:$Y$1,0))&amp;""),"")&lt;&gt;"",IFERROR(TRIM(INDEX($A483:$Y483,MATCH(Lists!$L$5,$A$1:$Y$1,0))&amp;""),""),IF(IFERROR(TRIM(INDEX($A483:$Y483,MATCH(Lists!$L$6,$A$1:$Y$1,0))&amp;""),"")&lt;&gt;"",IFERROR(TRIM(INDEX($A483:$Y483,MATCH(Lists!$L$6,$A$1:$Y$1,0))&amp;""),""),"(no source)")))</f>
        <v/>
      </c>
      <c r="AK483" s="23">
        <f>IFERROR(IF(ISNUMBER(INDEX($A483:$Y483,MATCH(Lists!$L$7,$A$1:$Y$1,0))),INT(INDEX($A483:$Y483,MATCH(Lists!$L$7,$A$1:$Y$1,0))),DATE(VALUE(LEFT(IFERROR(TRIM(INDEX($A483:$Y483,MATCH(Lists!$L$7,$A$1:$Y$1,0))&amp;""),""),4)),VALUE(MID(IFERROR(TRIM(INDEX($A483:$Y483,MATCH(Lists!$L$7,$A$1:$Y$1,0))&amp;""),""),6,2)),VALUE(MID(IFERROR(TRIM(INDEX($A483:$Y483,MATCH(Lists!$L$7,$A$1:$Y$1,0))&amp;""),""),9,2)))),"")</f>
        <v/>
      </c>
      <c r="AL483" s="23">
        <f>IF(OR(AK483="",Lists!$O$2=""),"",AK483+Lists!$O$2)</f>
        <v/>
      </c>
      <c r="AM483" s="22">
        <f>IF(IFERROR(TRIM(INDEX($A483:$Y483,MATCH(Lists!$L$2,$A$1:$Y$1,0))&amp;""),"")="","",IF(AA483="","New",AA483))</f>
        <v/>
      </c>
    </row>
    <row r="484">
      <c r="Z484" s="19" t="n"/>
      <c r="AA484" s="24" t="n"/>
      <c r="AB484" s="24" t="n"/>
      <c r="AC484" s="24" t="n"/>
      <c r="AD484" s="24" t="n"/>
      <c r="AE484" s="25" t="n"/>
      <c r="AF484" s="19" t="n"/>
      <c r="AG484" s="22">
        <f>IF(IFERROR(TRIM(INDEX($A484:$Y484,MATCH(Lists!$L$2,$A$1:$Y$1,0))&amp;""),"")="","",IF(COUNTA(AB484:AD484)=0,"",COUNTIF(AB484:AD484,"Yes")))</f>
        <v/>
      </c>
      <c r="AH484" s="22">
        <f>IFERROR(TRIM(INDEX($A484:$Y484,MATCH(Lists!$L$3,$A$1:$Y$1,0))&amp;""),"")</f>
        <v/>
      </c>
      <c r="AI484" s="22">
        <f>IFERROR(TRIM(INDEX($A484:$Y484,MATCH(Lists!$L$4,$A$1:$Y$1,0))&amp;""),"")</f>
        <v/>
      </c>
      <c r="AJ484" s="22">
        <f>IF(IFERROR(TRIM(INDEX($A484:$Y484,MATCH(Lists!$L$2,$A$1:$Y$1,0))&amp;""),"")="","",IF(IFERROR(TRIM(INDEX($A484:$Y484,MATCH(Lists!$L$5,$A$1:$Y$1,0))&amp;""),"")&lt;&gt;"",IFERROR(TRIM(INDEX($A484:$Y484,MATCH(Lists!$L$5,$A$1:$Y$1,0))&amp;""),""),IF(IFERROR(TRIM(INDEX($A484:$Y484,MATCH(Lists!$L$6,$A$1:$Y$1,0))&amp;""),"")&lt;&gt;"",IFERROR(TRIM(INDEX($A484:$Y484,MATCH(Lists!$L$6,$A$1:$Y$1,0))&amp;""),""),"(no source)")))</f>
        <v/>
      </c>
      <c r="AK484" s="23">
        <f>IFERROR(IF(ISNUMBER(INDEX($A484:$Y484,MATCH(Lists!$L$7,$A$1:$Y$1,0))),INT(INDEX($A484:$Y484,MATCH(Lists!$L$7,$A$1:$Y$1,0))),DATE(VALUE(LEFT(IFERROR(TRIM(INDEX($A484:$Y484,MATCH(Lists!$L$7,$A$1:$Y$1,0))&amp;""),""),4)),VALUE(MID(IFERROR(TRIM(INDEX($A484:$Y484,MATCH(Lists!$L$7,$A$1:$Y$1,0))&amp;""),""),6,2)),VALUE(MID(IFERROR(TRIM(INDEX($A484:$Y484,MATCH(Lists!$L$7,$A$1:$Y$1,0))&amp;""),""),9,2)))),"")</f>
        <v/>
      </c>
      <c r="AL484" s="23">
        <f>IF(OR(AK484="",Lists!$O$2=""),"",AK484+Lists!$O$2)</f>
        <v/>
      </c>
      <c r="AM484" s="22">
        <f>IF(IFERROR(TRIM(INDEX($A484:$Y484,MATCH(Lists!$L$2,$A$1:$Y$1,0))&amp;""),"")="","",IF(AA484="","New",AA484))</f>
        <v/>
      </c>
    </row>
    <row r="485">
      <c r="Z485" s="19" t="n"/>
      <c r="AA485" s="24" t="n"/>
      <c r="AB485" s="24" t="n"/>
      <c r="AC485" s="24" t="n"/>
      <c r="AD485" s="24" t="n"/>
      <c r="AE485" s="25" t="n"/>
      <c r="AF485" s="19" t="n"/>
      <c r="AG485" s="22">
        <f>IF(IFERROR(TRIM(INDEX($A485:$Y485,MATCH(Lists!$L$2,$A$1:$Y$1,0))&amp;""),"")="","",IF(COUNTA(AB485:AD485)=0,"",COUNTIF(AB485:AD485,"Yes")))</f>
        <v/>
      </c>
      <c r="AH485" s="22">
        <f>IFERROR(TRIM(INDEX($A485:$Y485,MATCH(Lists!$L$3,$A$1:$Y$1,0))&amp;""),"")</f>
        <v/>
      </c>
      <c r="AI485" s="22">
        <f>IFERROR(TRIM(INDEX($A485:$Y485,MATCH(Lists!$L$4,$A$1:$Y$1,0))&amp;""),"")</f>
        <v/>
      </c>
      <c r="AJ485" s="22">
        <f>IF(IFERROR(TRIM(INDEX($A485:$Y485,MATCH(Lists!$L$2,$A$1:$Y$1,0))&amp;""),"")="","",IF(IFERROR(TRIM(INDEX($A485:$Y485,MATCH(Lists!$L$5,$A$1:$Y$1,0))&amp;""),"")&lt;&gt;"",IFERROR(TRIM(INDEX($A485:$Y485,MATCH(Lists!$L$5,$A$1:$Y$1,0))&amp;""),""),IF(IFERROR(TRIM(INDEX($A485:$Y485,MATCH(Lists!$L$6,$A$1:$Y$1,0))&amp;""),"")&lt;&gt;"",IFERROR(TRIM(INDEX($A485:$Y485,MATCH(Lists!$L$6,$A$1:$Y$1,0))&amp;""),""),"(no source)")))</f>
        <v/>
      </c>
      <c r="AK485" s="23">
        <f>IFERROR(IF(ISNUMBER(INDEX($A485:$Y485,MATCH(Lists!$L$7,$A$1:$Y$1,0))),INT(INDEX($A485:$Y485,MATCH(Lists!$L$7,$A$1:$Y$1,0))),DATE(VALUE(LEFT(IFERROR(TRIM(INDEX($A485:$Y485,MATCH(Lists!$L$7,$A$1:$Y$1,0))&amp;""),""),4)),VALUE(MID(IFERROR(TRIM(INDEX($A485:$Y485,MATCH(Lists!$L$7,$A$1:$Y$1,0))&amp;""),""),6,2)),VALUE(MID(IFERROR(TRIM(INDEX($A485:$Y485,MATCH(Lists!$L$7,$A$1:$Y$1,0))&amp;""),""),9,2)))),"")</f>
        <v/>
      </c>
      <c r="AL485" s="23">
        <f>IF(OR(AK485="",Lists!$O$2=""),"",AK485+Lists!$O$2)</f>
        <v/>
      </c>
      <c r="AM485" s="22">
        <f>IF(IFERROR(TRIM(INDEX($A485:$Y485,MATCH(Lists!$L$2,$A$1:$Y$1,0))&amp;""),"")="","",IF(AA485="","New",AA485))</f>
        <v/>
      </c>
    </row>
    <row r="486">
      <c r="Z486" s="19" t="n"/>
      <c r="AA486" s="24" t="n"/>
      <c r="AB486" s="24" t="n"/>
      <c r="AC486" s="24" t="n"/>
      <c r="AD486" s="24" t="n"/>
      <c r="AE486" s="25" t="n"/>
      <c r="AF486" s="19" t="n"/>
      <c r="AG486" s="22">
        <f>IF(IFERROR(TRIM(INDEX($A486:$Y486,MATCH(Lists!$L$2,$A$1:$Y$1,0))&amp;""),"")="","",IF(COUNTA(AB486:AD486)=0,"",COUNTIF(AB486:AD486,"Yes")))</f>
        <v/>
      </c>
      <c r="AH486" s="22">
        <f>IFERROR(TRIM(INDEX($A486:$Y486,MATCH(Lists!$L$3,$A$1:$Y$1,0))&amp;""),"")</f>
        <v/>
      </c>
      <c r="AI486" s="22">
        <f>IFERROR(TRIM(INDEX($A486:$Y486,MATCH(Lists!$L$4,$A$1:$Y$1,0))&amp;""),"")</f>
        <v/>
      </c>
      <c r="AJ486" s="22">
        <f>IF(IFERROR(TRIM(INDEX($A486:$Y486,MATCH(Lists!$L$2,$A$1:$Y$1,0))&amp;""),"")="","",IF(IFERROR(TRIM(INDEX($A486:$Y486,MATCH(Lists!$L$5,$A$1:$Y$1,0))&amp;""),"")&lt;&gt;"",IFERROR(TRIM(INDEX($A486:$Y486,MATCH(Lists!$L$5,$A$1:$Y$1,0))&amp;""),""),IF(IFERROR(TRIM(INDEX($A486:$Y486,MATCH(Lists!$L$6,$A$1:$Y$1,0))&amp;""),"")&lt;&gt;"",IFERROR(TRIM(INDEX($A486:$Y486,MATCH(Lists!$L$6,$A$1:$Y$1,0))&amp;""),""),"(no source)")))</f>
        <v/>
      </c>
      <c r="AK486" s="23">
        <f>IFERROR(IF(ISNUMBER(INDEX($A486:$Y486,MATCH(Lists!$L$7,$A$1:$Y$1,0))),INT(INDEX($A486:$Y486,MATCH(Lists!$L$7,$A$1:$Y$1,0))),DATE(VALUE(LEFT(IFERROR(TRIM(INDEX($A486:$Y486,MATCH(Lists!$L$7,$A$1:$Y$1,0))&amp;""),""),4)),VALUE(MID(IFERROR(TRIM(INDEX($A486:$Y486,MATCH(Lists!$L$7,$A$1:$Y$1,0))&amp;""),""),6,2)),VALUE(MID(IFERROR(TRIM(INDEX($A486:$Y486,MATCH(Lists!$L$7,$A$1:$Y$1,0))&amp;""),""),9,2)))),"")</f>
        <v/>
      </c>
      <c r="AL486" s="23">
        <f>IF(OR(AK486="",Lists!$O$2=""),"",AK486+Lists!$O$2)</f>
        <v/>
      </c>
      <c r="AM486" s="22">
        <f>IF(IFERROR(TRIM(INDEX($A486:$Y486,MATCH(Lists!$L$2,$A$1:$Y$1,0))&amp;""),"")="","",IF(AA486="","New",AA486))</f>
        <v/>
      </c>
    </row>
    <row r="487">
      <c r="Z487" s="19" t="n"/>
      <c r="AA487" s="24" t="n"/>
      <c r="AB487" s="24" t="n"/>
      <c r="AC487" s="24" t="n"/>
      <c r="AD487" s="24" t="n"/>
      <c r="AE487" s="25" t="n"/>
      <c r="AF487" s="19" t="n"/>
      <c r="AG487" s="22">
        <f>IF(IFERROR(TRIM(INDEX($A487:$Y487,MATCH(Lists!$L$2,$A$1:$Y$1,0))&amp;""),"")="","",IF(COUNTA(AB487:AD487)=0,"",COUNTIF(AB487:AD487,"Yes")))</f>
        <v/>
      </c>
      <c r="AH487" s="22">
        <f>IFERROR(TRIM(INDEX($A487:$Y487,MATCH(Lists!$L$3,$A$1:$Y$1,0))&amp;""),"")</f>
        <v/>
      </c>
      <c r="AI487" s="22">
        <f>IFERROR(TRIM(INDEX($A487:$Y487,MATCH(Lists!$L$4,$A$1:$Y$1,0))&amp;""),"")</f>
        <v/>
      </c>
      <c r="AJ487" s="22">
        <f>IF(IFERROR(TRIM(INDEX($A487:$Y487,MATCH(Lists!$L$2,$A$1:$Y$1,0))&amp;""),"")="","",IF(IFERROR(TRIM(INDEX($A487:$Y487,MATCH(Lists!$L$5,$A$1:$Y$1,0))&amp;""),"")&lt;&gt;"",IFERROR(TRIM(INDEX($A487:$Y487,MATCH(Lists!$L$5,$A$1:$Y$1,0))&amp;""),""),IF(IFERROR(TRIM(INDEX($A487:$Y487,MATCH(Lists!$L$6,$A$1:$Y$1,0))&amp;""),"")&lt;&gt;"",IFERROR(TRIM(INDEX($A487:$Y487,MATCH(Lists!$L$6,$A$1:$Y$1,0))&amp;""),""),"(no source)")))</f>
        <v/>
      </c>
      <c r="AK487" s="23">
        <f>IFERROR(IF(ISNUMBER(INDEX($A487:$Y487,MATCH(Lists!$L$7,$A$1:$Y$1,0))),INT(INDEX($A487:$Y487,MATCH(Lists!$L$7,$A$1:$Y$1,0))),DATE(VALUE(LEFT(IFERROR(TRIM(INDEX($A487:$Y487,MATCH(Lists!$L$7,$A$1:$Y$1,0))&amp;""),""),4)),VALUE(MID(IFERROR(TRIM(INDEX($A487:$Y487,MATCH(Lists!$L$7,$A$1:$Y$1,0))&amp;""),""),6,2)),VALUE(MID(IFERROR(TRIM(INDEX($A487:$Y487,MATCH(Lists!$L$7,$A$1:$Y$1,0))&amp;""),""),9,2)))),"")</f>
        <v/>
      </c>
      <c r="AL487" s="23">
        <f>IF(OR(AK487="",Lists!$O$2=""),"",AK487+Lists!$O$2)</f>
        <v/>
      </c>
      <c r="AM487" s="22">
        <f>IF(IFERROR(TRIM(INDEX($A487:$Y487,MATCH(Lists!$L$2,$A$1:$Y$1,0))&amp;""),"")="","",IF(AA487="","New",AA487))</f>
        <v/>
      </c>
    </row>
    <row r="488">
      <c r="Z488" s="19" t="n"/>
      <c r="AA488" s="24" t="n"/>
      <c r="AB488" s="24" t="n"/>
      <c r="AC488" s="24" t="n"/>
      <c r="AD488" s="24" t="n"/>
      <c r="AE488" s="25" t="n"/>
      <c r="AF488" s="19" t="n"/>
      <c r="AG488" s="22">
        <f>IF(IFERROR(TRIM(INDEX($A488:$Y488,MATCH(Lists!$L$2,$A$1:$Y$1,0))&amp;""),"")="","",IF(COUNTA(AB488:AD488)=0,"",COUNTIF(AB488:AD488,"Yes")))</f>
        <v/>
      </c>
      <c r="AH488" s="22">
        <f>IFERROR(TRIM(INDEX($A488:$Y488,MATCH(Lists!$L$3,$A$1:$Y$1,0))&amp;""),"")</f>
        <v/>
      </c>
      <c r="AI488" s="22">
        <f>IFERROR(TRIM(INDEX($A488:$Y488,MATCH(Lists!$L$4,$A$1:$Y$1,0))&amp;""),"")</f>
        <v/>
      </c>
      <c r="AJ488" s="22">
        <f>IF(IFERROR(TRIM(INDEX($A488:$Y488,MATCH(Lists!$L$2,$A$1:$Y$1,0))&amp;""),"")="","",IF(IFERROR(TRIM(INDEX($A488:$Y488,MATCH(Lists!$L$5,$A$1:$Y$1,0))&amp;""),"")&lt;&gt;"",IFERROR(TRIM(INDEX($A488:$Y488,MATCH(Lists!$L$5,$A$1:$Y$1,0))&amp;""),""),IF(IFERROR(TRIM(INDEX($A488:$Y488,MATCH(Lists!$L$6,$A$1:$Y$1,0))&amp;""),"")&lt;&gt;"",IFERROR(TRIM(INDEX($A488:$Y488,MATCH(Lists!$L$6,$A$1:$Y$1,0))&amp;""),""),"(no source)")))</f>
        <v/>
      </c>
      <c r="AK488" s="23">
        <f>IFERROR(IF(ISNUMBER(INDEX($A488:$Y488,MATCH(Lists!$L$7,$A$1:$Y$1,0))),INT(INDEX($A488:$Y488,MATCH(Lists!$L$7,$A$1:$Y$1,0))),DATE(VALUE(LEFT(IFERROR(TRIM(INDEX($A488:$Y488,MATCH(Lists!$L$7,$A$1:$Y$1,0))&amp;""),""),4)),VALUE(MID(IFERROR(TRIM(INDEX($A488:$Y488,MATCH(Lists!$L$7,$A$1:$Y$1,0))&amp;""),""),6,2)),VALUE(MID(IFERROR(TRIM(INDEX($A488:$Y488,MATCH(Lists!$L$7,$A$1:$Y$1,0))&amp;""),""),9,2)))),"")</f>
        <v/>
      </c>
      <c r="AL488" s="23">
        <f>IF(OR(AK488="",Lists!$O$2=""),"",AK488+Lists!$O$2)</f>
        <v/>
      </c>
      <c r="AM488" s="22">
        <f>IF(IFERROR(TRIM(INDEX($A488:$Y488,MATCH(Lists!$L$2,$A$1:$Y$1,0))&amp;""),"")="","",IF(AA488="","New",AA488))</f>
        <v/>
      </c>
    </row>
    <row r="489">
      <c r="Z489" s="19" t="n"/>
      <c r="AA489" s="24" t="n"/>
      <c r="AB489" s="24" t="n"/>
      <c r="AC489" s="24" t="n"/>
      <c r="AD489" s="24" t="n"/>
      <c r="AE489" s="25" t="n"/>
      <c r="AF489" s="19" t="n"/>
      <c r="AG489" s="22">
        <f>IF(IFERROR(TRIM(INDEX($A489:$Y489,MATCH(Lists!$L$2,$A$1:$Y$1,0))&amp;""),"")="","",IF(COUNTA(AB489:AD489)=0,"",COUNTIF(AB489:AD489,"Yes")))</f>
        <v/>
      </c>
      <c r="AH489" s="22">
        <f>IFERROR(TRIM(INDEX($A489:$Y489,MATCH(Lists!$L$3,$A$1:$Y$1,0))&amp;""),"")</f>
        <v/>
      </c>
      <c r="AI489" s="22">
        <f>IFERROR(TRIM(INDEX($A489:$Y489,MATCH(Lists!$L$4,$A$1:$Y$1,0))&amp;""),"")</f>
        <v/>
      </c>
      <c r="AJ489" s="22">
        <f>IF(IFERROR(TRIM(INDEX($A489:$Y489,MATCH(Lists!$L$2,$A$1:$Y$1,0))&amp;""),"")="","",IF(IFERROR(TRIM(INDEX($A489:$Y489,MATCH(Lists!$L$5,$A$1:$Y$1,0))&amp;""),"")&lt;&gt;"",IFERROR(TRIM(INDEX($A489:$Y489,MATCH(Lists!$L$5,$A$1:$Y$1,0))&amp;""),""),IF(IFERROR(TRIM(INDEX($A489:$Y489,MATCH(Lists!$L$6,$A$1:$Y$1,0))&amp;""),"")&lt;&gt;"",IFERROR(TRIM(INDEX($A489:$Y489,MATCH(Lists!$L$6,$A$1:$Y$1,0))&amp;""),""),"(no source)")))</f>
        <v/>
      </c>
      <c r="AK489" s="23">
        <f>IFERROR(IF(ISNUMBER(INDEX($A489:$Y489,MATCH(Lists!$L$7,$A$1:$Y$1,0))),INT(INDEX($A489:$Y489,MATCH(Lists!$L$7,$A$1:$Y$1,0))),DATE(VALUE(LEFT(IFERROR(TRIM(INDEX($A489:$Y489,MATCH(Lists!$L$7,$A$1:$Y$1,0))&amp;""),""),4)),VALUE(MID(IFERROR(TRIM(INDEX($A489:$Y489,MATCH(Lists!$L$7,$A$1:$Y$1,0))&amp;""),""),6,2)),VALUE(MID(IFERROR(TRIM(INDEX($A489:$Y489,MATCH(Lists!$L$7,$A$1:$Y$1,0))&amp;""),""),9,2)))),"")</f>
        <v/>
      </c>
      <c r="AL489" s="23">
        <f>IF(OR(AK489="",Lists!$O$2=""),"",AK489+Lists!$O$2)</f>
        <v/>
      </c>
      <c r="AM489" s="22">
        <f>IF(IFERROR(TRIM(INDEX($A489:$Y489,MATCH(Lists!$L$2,$A$1:$Y$1,0))&amp;""),"")="","",IF(AA489="","New",AA489))</f>
        <v/>
      </c>
    </row>
    <row r="490">
      <c r="Z490" s="19" t="n"/>
      <c r="AA490" s="24" t="n"/>
      <c r="AB490" s="24" t="n"/>
      <c r="AC490" s="24" t="n"/>
      <c r="AD490" s="24" t="n"/>
      <c r="AE490" s="25" t="n"/>
      <c r="AF490" s="19" t="n"/>
      <c r="AG490" s="22">
        <f>IF(IFERROR(TRIM(INDEX($A490:$Y490,MATCH(Lists!$L$2,$A$1:$Y$1,0))&amp;""),"")="","",IF(COUNTA(AB490:AD490)=0,"",COUNTIF(AB490:AD490,"Yes")))</f>
        <v/>
      </c>
      <c r="AH490" s="22">
        <f>IFERROR(TRIM(INDEX($A490:$Y490,MATCH(Lists!$L$3,$A$1:$Y$1,0))&amp;""),"")</f>
        <v/>
      </c>
      <c r="AI490" s="22">
        <f>IFERROR(TRIM(INDEX($A490:$Y490,MATCH(Lists!$L$4,$A$1:$Y$1,0))&amp;""),"")</f>
        <v/>
      </c>
      <c r="AJ490" s="22">
        <f>IF(IFERROR(TRIM(INDEX($A490:$Y490,MATCH(Lists!$L$2,$A$1:$Y$1,0))&amp;""),"")="","",IF(IFERROR(TRIM(INDEX($A490:$Y490,MATCH(Lists!$L$5,$A$1:$Y$1,0))&amp;""),"")&lt;&gt;"",IFERROR(TRIM(INDEX($A490:$Y490,MATCH(Lists!$L$5,$A$1:$Y$1,0))&amp;""),""),IF(IFERROR(TRIM(INDEX($A490:$Y490,MATCH(Lists!$L$6,$A$1:$Y$1,0))&amp;""),"")&lt;&gt;"",IFERROR(TRIM(INDEX($A490:$Y490,MATCH(Lists!$L$6,$A$1:$Y$1,0))&amp;""),""),"(no source)")))</f>
        <v/>
      </c>
      <c r="AK490" s="23">
        <f>IFERROR(IF(ISNUMBER(INDEX($A490:$Y490,MATCH(Lists!$L$7,$A$1:$Y$1,0))),INT(INDEX($A490:$Y490,MATCH(Lists!$L$7,$A$1:$Y$1,0))),DATE(VALUE(LEFT(IFERROR(TRIM(INDEX($A490:$Y490,MATCH(Lists!$L$7,$A$1:$Y$1,0))&amp;""),""),4)),VALUE(MID(IFERROR(TRIM(INDEX($A490:$Y490,MATCH(Lists!$L$7,$A$1:$Y$1,0))&amp;""),""),6,2)),VALUE(MID(IFERROR(TRIM(INDEX($A490:$Y490,MATCH(Lists!$L$7,$A$1:$Y$1,0))&amp;""),""),9,2)))),"")</f>
        <v/>
      </c>
      <c r="AL490" s="23">
        <f>IF(OR(AK490="",Lists!$O$2=""),"",AK490+Lists!$O$2)</f>
        <v/>
      </c>
      <c r="AM490" s="22">
        <f>IF(IFERROR(TRIM(INDEX($A490:$Y490,MATCH(Lists!$L$2,$A$1:$Y$1,0))&amp;""),"")="","",IF(AA490="","New",AA490))</f>
        <v/>
      </c>
    </row>
    <row r="491">
      <c r="Z491" s="19" t="n"/>
      <c r="AA491" s="24" t="n"/>
      <c r="AB491" s="24" t="n"/>
      <c r="AC491" s="24" t="n"/>
      <c r="AD491" s="24" t="n"/>
      <c r="AE491" s="25" t="n"/>
      <c r="AF491" s="19" t="n"/>
      <c r="AG491" s="22">
        <f>IF(IFERROR(TRIM(INDEX($A491:$Y491,MATCH(Lists!$L$2,$A$1:$Y$1,0))&amp;""),"")="","",IF(COUNTA(AB491:AD491)=0,"",COUNTIF(AB491:AD491,"Yes")))</f>
        <v/>
      </c>
      <c r="AH491" s="22">
        <f>IFERROR(TRIM(INDEX($A491:$Y491,MATCH(Lists!$L$3,$A$1:$Y$1,0))&amp;""),"")</f>
        <v/>
      </c>
      <c r="AI491" s="22">
        <f>IFERROR(TRIM(INDEX($A491:$Y491,MATCH(Lists!$L$4,$A$1:$Y$1,0))&amp;""),"")</f>
        <v/>
      </c>
      <c r="AJ491" s="22">
        <f>IF(IFERROR(TRIM(INDEX($A491:$Y491,MATCH(Lists!$L$2,$A$1:$Y$1,0))&amp;""),"")="","",IF(IFERROR(TRIM(INDEX($A491:$Y491,MATCH(Lists!$L$5,$A$1:$Y$1,0))&amp;""),"")&lt;&gt;"",IFERROR(TRIM(INDEX($A491:$Y491,MATCH(Lists!$L$5,$A$1:$Y$1,0))&amp;""),""),IF(IFERROR(TRIM(INDEX($A491:$Y491,MATCH(Lists!$L$6,$A$1:$Y$1,0))&amp;""),"")&lt;&gt;"",IFERROR(TRIM(INDEX($A491:$Y491,MATCH(Lists!$L$6,$A$1:$Y$1,0))&amp;""),""),"(no source)")))</f>
        <v/>
      </c>
      <c r="AK491" s="23">
        <f>IFERROR(IF(ISNUMBER(INDEX($A491:$Y491,MATCH(Lists!$L$7,$A$1:$Y$1,0))),INT(INDEX($A491:$Y491,MATCH(Lists!$L$7,$A$1:$Y$1,0))),DATE(VALUE(LEFT(IFERROR(TRIM(INDEX($A491:$Y491,MATCH(Lists!$L$7,$A$1:$Y$1,0))&amp;""),""),4)),VALUE(MID(IFERROR(TRIM(INDEX($A491:$Y491,MATCH(Lists!$L$7,$A$1:$Y$1,0))&amp;""),""),6,2)),VALUE(MID(IFERROR(TRIM(INDEX($A491:$Y491,MATCH(Lists!$L$7,$A$1:$Y$1,0))&amp;""),""),9,2)))),"")</f>
        <v/>
      </c>
      <c r="AL491" s="23">
        <f>IF(OR(AK491="",Lists!$O$2=""),"",AK491+Lists!$O$2)</f>
        <v/>
      </c>
      <c r="AM491" s="22">
        <f>IF(IFERROR(TRIM(INDEX($A491:$Y491,MATCH(Lists!$L$2,$A$1:$Y$1,0))&amp;""),"")="","",IF(AA491="","New",AA491))</f>
        <v/>
      </c>
    </row>
    <row r="492">
      <c r="Z492" s="19" t="n"/>
      <c r="AA492" s="24" t="n"/>
      <c r="AB492" s="24" t="n"/>
      <c r="AC492" s="24" t="n"/>
      <c r="AD492" s="24" t="n"/>
      <c r="AE492" s="25" t="n"/>
      <c r="AF492" s="19" t="n"/>
      <c r="AG492" s="22">
        <f>IF(IFERROR(TRIM(INDEX($A492:$Y492,MATCH(Lists!$L$2,$A$1:$Y$1,0))&amp;""),"")="","",IF(COUNTA(AB492:AD492)=0,"",COUNTIF(AB492:AD492,"Yes")))</f>
        <v/>
      </c>
      <c r="AH492" s="22">
        <f>IFERROR(TRIM(INDEX($A492:$Y492,MATCH(Lists!$L$3,$A$1:$Y$1,0))&amp;""),"")</f>
        <v/>
      </c>
      <c r="AI492" s="22">
        <f>IFERROR(TRIM(INDEX($A492:$Y492,MATCH(Lists!$L$4,$A$1:$Y$1,0))&amp;""),"")</f>
        <v/>
      </c>
      <c r="AJ492" s="22">
        <f>IF(IFERROR(TRIM(INDEX($A492:$Y492,MATCH(Lists!$L$2,$A$1:$Y$1,0))&amp;""),"")="","",IF(IFERROR(TRIM(INDEX($A492:$Y492,MATCH(Lists!$L$5,$A$1:$Y$1,0))&amp;""),"")&lt;&gt;"",IFERROR(TRIM(INDEX($A492:$Y492,MATCH(Lists!$L$5,$A$1:$Y$1,0))&amp;""),""),IF(IFERROR(TRIM(INDEX($A492:$Y492,MATCH(Lists!$L$6,$A$1:$Y$1,0))&amp;""),"")&lt;&gt;"",IFERROR(TRIM(INDEX($A492:$Y492,MATCH(Lists!$L$6,$A$1:$Y$1,0))&amp;""),""),"(no source)")))</f>
        <v/>
      </c>
      <c r="AK492" s="23">
        <f>IFERROR(IF(ISNUMBER(INDEX($A492:$Y492,MATCH(Lists!$L$7,$A$1:$Y$1,0))),INT(INDEX($A492:$Y492,MATCH(Lists!$L$7,$A$1:$Y$1,0))),DATE(VALUE(LEFT(IFERROR(TRIM(INDEX($A492:$Y492,MATCH(Lists!$L$7,$A$1:$Y$1,0))&amp;""),""),4)),VALUE(MID(IFERROR(TRIM(INDEX($A492:$Y492,MATCH(Lists!$L$7,$A$1:$Y$1,0))&amp;""),""),6,2)),VALUE(MID(IFERROR(TRIM(INDEX($A492:$Y492,MATCH(Lists!$L$7,$A$1:$Y$1,0))&amp;""),""),9,2)))),"")</f>
        <v/>
      </c>
      <c r="AL492" s="23">
        <f>IF(OR(AK492="",Lists!$O$2=""),"",AK492+Lists!$O$2)</f>
        <v/>
      </c>
      <c r="AM492" s="22">
        <f>IF(IFERROR(TRIM(INDEX($A492:$Y492,MATCH(Lists!$L$2,$A$1:$Y$1,0))&amp;""),"")="","",IF(AA492="","New",AA492))</f>
        <v/>
      </c>
    </row>
    <row r="493">
      <c r="Z493" s="19" t="n"/>
      <c r="AA493" s="24" t="n"/>
      <c r="AB493" s="24" t="n"/>
      <c r="AC493" s="24" t="n"/>
      <c r="AD493" s="24" t="n"/>
      <c r="AE493" s="25" t="n"/>
      <c r="AF493" s="19" t="n"/>
      <c r="AG493" s="22">
        <f>IF(IFERROR(TRIM(INDEX($A493:$Y493,MATCH(Lists!$L$2,$A$1:$Y$1,0))&amp;""),"")="","",IF(COUNTA(AB493:AD493)=0,"",COUNTIF(AB493:AD493,"Yes")))</f>
        <v/>
      </c>
      <c r="AH493" s="22">
        <f>IFERROR(TRIM(INDEX($A493:$Y493,MATCH(Lists!$L$3,$A$1:$Y$1,0))&amp;""),"")</f>
        <v/>
      </c>
      <c r="AI493" s="22">
        <f>IFERROR(TRIM(INDEX($A493:$Y493,MATCH(Lists!$L$4,$A$1:$Y$1,0))&amp;""),"")</f>
        <v/>
      </c>
      <c r="AJ493" s="22">
        <f>IF(IFERROR(TRIM(INDEX($A493:$Y493,MATCH(Lists!$L$2,$A$1:$Y$1,0))&amp;""),"")="","",IF(IFERROR(TRIM(INDEX($A493:$Y493,MATCH(Lists!$L$5,$A$1:$Y$1,0))&amp;""),"")&lt;&gt;"",IFERROR(TRIM(INDEX($A493:$Y493,MATCH(Lists!$L$5,$A$1:$Y$1,0))&amp;""),""),IF(IFERROR(TRIM(INDEX($A493:$Y493,MATCH(Lists!$L$6,$A$1:$Y$1,0))&amp;""),"")&lt;&gt;"",IFERROR(TRIM(INDEX($A493:$Y493,MATCH(Lists!$L$6,$A$1:$Y$1,0))&amp;""),""),"(no source)")))</f>
        <v/>
      </c>
      <c r="AK493" s="23">
        <f>IFERROR(IF(ISNUMBER(INDEX($A493:$Y493,MATCH(Lists!$L$7,$A$1:$Y$1,0))),INT(INDEX($A493:$Y493,MATCH(Lists!$L$7,$A$1:$Y$1,0))),DATE(VALUE(LEFT(IFERROR(TRIM(INDEX($A493:$Y493,MATCH(Lists!$L$7,$A$1:$Y$1,0))&amp;""),""),4)),VALUE(MID(IFERROR(TRIM(INDEX($A493:$Y493,MATCH(Lists!$L$7,$A$1:$Y$1,0))&amp;""),""),6,2)),VALUE(MID(IFERROR(TRIM(INDEX($A493:$Y493,MATCH(Lists!$L$7,$A$1:$Y$1,0))&amp;""),""),9,2)))),"")</f>
        <v/>
      </c>
      <c r="AL493" s="23">
        <f>IF(OR(AK493="",Lists!$O$2=""),"",AK493+Lists!$O$2)</f>
        <v/>
      </c>
      <c r="AM493" s="22">
        <f>IF(IFERROR(TRIM(INDEX($A493:$Y493,MATCH(Lists!$L$2,$A$1:$Y$1,0))&amp;""),"")="","",IF(AA493="","New",AA493))</f>
        <v/>
      </c>
    </row>
    <row r="494">
      <c r="Z494" s="19" t="n"/>
      <c r="AA494" s="24" t="n"/>
      <c r="AB494" s="24" t="n"/>
      <c r="AC494" s="24" t="n"/>
      <c r="AD494" s="24" t="n"/>
      <c r="AE494" s="25" t="n"/>
      <c r="AF494" s="19" t="n"/>
      <c r="AG494" s="22">
        <f>IF(IFERROR(TRIM(INDEX($A494:$Y494,MATCH(Lists!$L$2,$A$1:$Y$1,0))&amp;""),"")="","",IF(COUNTA(AB494:AD494)=0,"",COUNTIF(AB494:AD494,"Yes")))</f>
        <v/>
      </c>
      <c r="AH494" s="22">
        <f>IFERROR(TRIM(INDEX($A494:$Y494,MATCH(Lists!$L$3,$A$1:$Y$1,0))&amp;""),"")</f>
        <v/>
      </c>
      <c r="AI494" s="22">
        <f>IFERROR(TRIM(INDEX($A494:$Y494,MATCH(Lists!$L$4,$A$1:$Y$1,0))&amp;""),"")</f>
        <v/>
      </c>
      <c r="AJ494" s="22">
        <f>IF(IFERROR(TRIM(INDEX($A494:$Y494,MATCH(Lists!$L$2,$A$1:$Y$1,0))&amp;""),"")="","",IF(IFERROR(TRIM(INDEX($A494:$Y494,MATCH(Lists!$L$5,$A$1:$Y$1,0))&amp;""),"")&lt;&gt;"",IFERROR(TRIM(INDEX($A494:$Y494,MATCH(Lists!$L$5,$A$1:$Y$1,0))&amp;""),""),IF(IFERROR(TRIM(INDEX($A494:$Y494,MATCH(Lists!$L$6,$A$1:$Y$1,0))&amp;""),"")&lt;&gt;"",IFERROR(TRIM(INDEX($A494:$Y494,MATCH(Lists!$L$6,$A$1:$Y$1,0))&amp;""),""),"(no source)")))</f>
        <v/>
      </c>
      <c r="AK494" s="23">
        <f>IFERROR(IF(ISNUMBER(INDEX($A494:$Y494,MATCH(Lists!$L$7,$A$1:$Y$1,0))),INT(INDEX($A494:$Y494,MATCH(Lists!$L$7,$A$1:$Y$1,0))),DATE(VALUE(LEFT(IFERROR(TRIM(INDEX($A494:$Y494,MATCH(Lists!$L$7,$A$1:$Y$1,0))&amp;""),""),4)),VALUE(MID(IFERROR(TRIM(INDEX($A494:$Y494,MATCH(Lists!$L$7,$A$1:$Y$1,0))&amp;""),""),6,2)),VALUE(MID(IFERROR(TRIM(INDEX($A494:$Y494,MATCH(Lists!$L$7,$A$1:$Y$1,0))&amp;""),""),9,2)))),"")</f>
        <v/>
      </c>
      <c r="AL494" s="23">
        <f>IF(OR(AK494="",Lists!$O$2=""),"",AK494+Lists!$O$2)</f>
        <v/>
      </c>
      <c r="AM494" s="22">
        <f>IF(IFERROR(TRIM(INDEX($A494:$Y494,MATCH(Lists!$L$2,$A$1:$Y$1,0))&amp;""),"")="","",IF(AA494="","New",AA494))</f>
        <v/>
      </c>
    </row>
    <row r="495">
      <c r="Z495" s="19" t="n"/>
      <c r="AA495" s="24" t="n"/>
      <c r="AB495" s="24" t="n"/>
      <c r="AC495" s="24" t="n"/>
      <c r="AD495" s="24" t="n"/>
      <c r="AE495" s="25" t="n"/>
      <c r="AF495" s="19" t="n"/>
      <c r="AG495" s="22">
        <f>IF(IFERROR(TRIM(INDEX($A495:$Y495,MATCH(Lists!$L$2,$A$1:$Y$1,0))&amp;""),"")="","",IF(COUNTA(AB495:AD495)=0,"",COUNTIF(AB495:AD495,"Yes")))</f>
        <v/>
      </c>
      <c r="AH495" s="22">
        <f>IFERROR(TRIM(INDEX($A495:$Y495,MATCH(Lists!$L$3,$A$1:$Y$1,0))&amp;""),"")</f>
        <v/>
      </c>
      <c r="AI495" s="22">
        <f>IFERROR(TRIM(INDEX($A495:$Y495,MATCH(Lists!$L$4,$A$1:$Y$1,0))&amp;""),"")</f>
        <v/>
      </c>
      <c r="AJ495" s="22">
        <f>IF(IFERROR(TRIM(INDEX($A495:$Y495,MATCH(Lists!$L$2,$A$1:$Y$1,0))&amp;""),"")="","",IF(IFERROR(TRIM(INDEX($A495:$Y495,MATCH(Lists!$L$5,$A$1:$Y$1,0))&amp;""),"")&lt;&gt;"",IFERROR(TRIM(INDEX($A495:$Y495,MATCH(Lists!$L$5,$A$1:$Y$1,0))&amp;""),""),IF(IFERROR(TRIM(INDEX($A495:$Y495,MATCH(Lists!$L$6,$A$1:$Y$1,0))&amp;""),"")&lt;&gt;"",IFERROR(TRIM(INDEX($A495:$Y495,MATCH(Lists!$L$6,$A$1:$Y$1,0))&amp;""),""),"(no source)")))</f>
        <v/>
      </c>
      <c r="AK495" s="23">
        <f>IFERROR(IF(ISNUMBER(INDEX($A495:$Y495,MATCH(Lists!$L$7,$A$1:$Y$1,0))),INT(INDEX($A495:$Y495,MATCH(Lists!$L$7,$A$1:$Y$1,0))),DATE(VALUE(LEFT(IFERROR(TRIM(INDEX($A495:$Y495,MATCH(Lists!$L$7,$A$1:$Y$1,0))&amp;""),""),4)),VALUE(MID(IFERROR(TRIM(INDEX($A495:$Y495,MATCH(Lists!$L$7,$A$1:$Y$1,0))&amp;""),""),6,2)),VALUE(MID(IFERROR(TRIM(INDEX($A495:$Y495,MATCH(Lists!$L$7,$A$1:$Y$1,0))&amp;""),""),9,2)))),"")</f>
        <v/>
      </c>
      <c r="AL495" s="23">
        <f>IF(OR(AK495="",Lists!$O$2=""),"",AK495+Lists!$O$2)</f>
        <v/>
      </c>
      <c r="AM495" s="22">
        <f>IF(IFERROR(TRIM(INDEX($A495:$Y495,MATCH(Lists!$L$2,$A$1:$Y$1,0))&amp;""),"")="","",IF(AA495="","New",AA495))</f>
        <v/>
      </c>
    </row>
    <row r="496">
      <c r="Z496" s="19" t="n"/>
      <c r="AA496" s="24" t="n"/>
      <c r="AB496" s="24" t="n"/>
      <c r="AC496" s="24" t="n"/>
      <c r="AD496" s="24" t="n"/>
      <c r="AE496" s="25" t="n"/>
      <c r="AF496" s="19" t="n"/>
      <c r="AG496" s="22">
        <f>IF(IFERROR(TRIM(INDEX($A496:$Y496,MATCH(Lists!$L$2,$A$1:$Y$1,0))&amp;""),"")="","",IF(COUNTA(AB496:AD496)=0,"",COUNTIF(AB496:AD496,"Yes")))</f>
        <v/>
      </c>
      <c r="AH496" s="22">
        <f>IFERROR(TRIM(INDEX($A496:$Y496,MATCH(Lists!$L$3,$A$1:$Y$1,0))&amp;""),"")</f>
        <v/>
      </c>
      <c r="AI496" s="22">
        <f>IFERROR(TRIM(INDEX($A496:$Y496,MATCH(Lists!$L$4,$A$1:$Y$1,0))&amp;""),"")</f>
        <v/>
      </c>
      <c r="AJ496" s="22">
        <f>IF(IFERROR(TRIM(INDEX($A496:$Y496,MATCH(Lists!$L$2,$A$1:$Y$1,0))&amp;""),"")="","",IF(IFERROR(TRIM(INDEX($A496:$Y496,MATCH(Lists!$L$5,$A$1:$Y$1,0))&amp;""),"")&lt;&gt;"",IFERROR(TRIM(INDEX($A496:$Y496,MATCH(Lists!$L$5,$A$1:$Y$1,0))&amp;""),""),IF(IFERROR(TRIM(INDEX($A496:$Y496,MATCH(Lists!$L$6,$A$1:$Y$1,0))&amp;""),"")&lt;&gt;"",IFERROR(TRIM(INDEX($A496:$Y496,MATCH(Lists!$L$6,$A$1:$Y$1,0))&amp;""),""),"(no source)")))</f>
        <v/>
      </c>
      <c r="AK496" s="23">
        <f>IFERROR(IF(ISNUMBER(INDEX($A496:$Y496,MATCH(Lists!$L$7,$A$1:$Y$1,0))),INT(INDEX($A496:$Y496,MATCH(Lists!$L$7,$A$1:$Y$1,0))),DATE(VALUE(LEFT(IFERROR(TRIM(INDEX($A496:$Y496,MATCH(Lists!$L$7,$A$1:$Y$1,0))&amp;""),""),4)),VALUE(MID(IFERROR(TRIM(INDEX($A496:$Y496,MATCH(Lists!$L$7,$A$1:$Y$1,0))&amp;""),""),6,2)),VALUE(MID(IFERROR(TRIM(INDEX($A496:$Y496,MATCH(Lists!$L$7,$A$1:$Y$1,0))&amp;""),""),9,2)))),"")</f>
        <v/>
      </c>
      <c r="AL496" s="23">
        <f>IF(OR(AK496="",Lists!$O$2=""),"",AK496+Lists!$O$2)</f>
        <v/>
      </c>
      <c r="AM496" s="22">
        <f>IF(IFERROR(TRIM(INDEX($A496:$Y496,MATCH(Lists!$L$2,$A$1:$Y$1,0))&amp;""),"")="","",IF(AA496="","New",AA496))</f>
        <v/>
      </c>
    </row>
    <row r="497">
      <c r="Z497" s="19" t="n"/>
      <c r="AA497" s="24" t="n"/>
      <c r="AB497" s="24" t="n"/>
      <c r="AC497" s="24" t="n"/>
      <c r="AD497" s="24" t="n"/>
      <c r="AE497" s="25" t="n"/>
      <c r="AF497" s="19" t="n"/>
      <c r="AG497" s="22">
        <f>IF(IFERROR(TRIM(INDEX($A497:$Y497,MATCH(Lists!$L$2,$A$1:$Y$1,0))&amp;""),"")="","",IF(COUNTA(AB497:AD497)=0,"",COUNTIF(AB497:AD497,"Yes")))</f>
        <v/>
      </c>
      <c r="AH497" s="22">
        <f>IFERROR(TRIM(INDEX($A497:$Y497,MATCH(Lists!$L$3,$A$1:$Y$1,0))&amp;""),"")</f>
        <v/>
      </c>
      <c r="AI497" s="22">
        <f>IFERROR(TRIM(INDEX($A497:$Y497,MATCH(Lists!$L$4,$A$1:$Y$1,0))&amp;""),"")</f>
        <v/>
      </c>
      <c r="AJ497" s="22">
        <f>IF(IFERROR(TRIM(INDEX($A497:$Y497,MATCH(Lists!$L$2,$A$1:$Y$1,0))&amp;""),"")="","",IF(IFERROR(TRIM(INDEX($A497:$Y497,MATCH(Lists!$L$5,$A$1:$Y$1,0))&amp;""),"")&lt;&gt;"",IFERROR(TRIM(INDEX($A497:$Y497,MATCH(Lists!$L$5,$A$1:$Y$1,0))&amp;""),""),IF(IFERROR(TRIM(INDEX($A497:$Y497,MATCH(Lists!$L$6,$A$1:$Y$1,0))&amp;""),"")&lt;&gt;"",IFERROR(TRIM(INDEX($A497:$Y497,MATCH(Lists!$L$6,$A$1:$Y$1,0))&amp;""),""),"(no source)")))</f>
        <v/>
      </c>
      <c r="AK497" s="23">
        <f>IFERROR(IF(ISNUMBER(INDEX($A497:$Y497,MATCH(Lists!$L$7,$A$1:$Y$1,0))),INT(INDEX($A497:$Y497,MATCH(Lists!$L$7,$A$1:$Y$1,0))),DATE(VALUE(LEFT(IFERROR(TRIM(INDEX($A497:$Y497,MATCH(Lists!$L$7,$A$1:$Y$1,0))&amp;""),""),4)),VALUE(MID(IFERROR(TRIM(INDEX($A497:$Y497,MATCH(Lists!$L$7,$A$1:$Y$1,0))&amp;""),""),6,2)),VALUE(MID(IFERROR(TRIM(INDEX($A497:$Y497,MATCH(Lists!$L$7,$A$1:$Y$1,0))&amp;""),""),9,2)))),"")</f>
        <v/>
      </c>
      <c r="AL497" s="23">
        <f>IF(OR(AK497="",Lists!$O$2=""),"",AK497+Lists!$O$2)</f>
        <v/>
      </c>
      <c r="AM497" s="22">
        <f>IF(IFERROR(TRIM(INDEX($A497:$Y497,MATCH(Lists!$L$2,$A$1:$Y$1,0))&amp;""),"")="","",IF(AA497="","New",AA497))</f>
        <v/>
      </c>
    </row>
    <row r="498">
      <c r="Z498" s="19" t="n"/>
      <c r="AA498" s="24" t="n"/>
      <c r="AB498" s="24" t="n"/>
      <c r="AC498" s="24" t="n"/>
      <c r="AD498" s="24" t="n"/>
      <c r="AE498" s="25" t="n"/>
      <c r="AF498" s="19" t="n"/>
      <c r="AG498" s="22">
        <f>IF(IFERROR(TRIM(INDEX($A498:$Y498,MATCH(Lists!$L$2,$A$1:$Y$1,0))&amp;""),"")="","",IF(COUNTA(AB498:AD498)=0,"",COUNTIF(AB498:AD498,"Yes")))</f>
        <v/>
      </c>
      <c r="AH498" s="22">
        <f>IFERROR(TRIM(INDEX($A498:$Y498,MATCH(Lists!$L$3,$A$1:$Y$1,0))&amp;""),"")</f>
        <v/>
      </c>
      <c r="AI498" s="22">
        <f>IFERROR(TRIM(INDEX($A498:$Y498,MATCH(Lists!$L$4,$A$1:$Y$1,0))&amp;""),"")</f>
        <v/>
      </c>
      <c r="AJ498" s="22">
        <f>IF(IFERROR(TRIM(INDEX($A498:$Y498,MATCH(Lists!$L$2,$A$1:$Y$1,0))&amp;""),"")="","",IF(IFERROR(TRIM(INDEX($A498:$Y498,MATCH(Lists!$L$5,$A$1:$Y$1,0))&amp;""),"")&lt;&gt;"",IFERROR(TRIM(INDEX($A498:$Y498,MATCH(Lists!$L$5,$A$1:$Y$1,0))&amp;""),""),IF(IFERROR(TRIM(INDEX($A498:$Y498,MATCH(Lists!$L$6,$A$1:$Y$1,0))&amp;""),"")&lt;&gt;"",IFERROR(TRIM(INDEX($A498:$Y498,MATCH(Lists!$L$6,$A$1:$Y$1,0))&amp;""),""),"(no source)")))</f>
        <v/>
      </c>
      <c r="AK498" s="23">
        <f>IFERROR(IF(ISNUMBER(INDEX($A498:$Y498,MATCH(Lists!$L$7,$A$1:$Y$1,0))),INT(INDEX($A498:$Y498,MATCH(Lists!$L$7,$A$1:$Y$1,0))),DATE(VALUE(LEFT(IFERROR(TRIM(INDEX($A498:$Y498,MATCH(Lists!$L$7,$A$1:$Y$1,0))&amp;""),""),4)),VALUE(MID(IFERROR(TRIM(INDEX($A498:$Y498,MATCH(Lists!$L$7,$A$1:$Y$1,0))&amp;""),""),6,2)),VALUE(MID(IFERROR(TRIM(INDEX($A498:$Y498,MATCH(Lists!$L$7,$A$1:$Y$1,0))&amp;""),""),9,2)))),"")</f>
        <v/>
      </c>
      <c r="AL498" s="23">
        <f>IF(OR(AK498="",Lists!$O$2=""),"",AK498+Lists!$O$2)</f>
        <v/>
      </c>
      <c r="AM498" s="22">
        <f>IF(IFERROR(TRIM(INDEX($A498:$Y498,MATCH(Lists!$L$2,$A$1:$Y$1,0))&amp;""),"")="","",IF(AA498="","New",AA498))</f>
        <v/>
      </c>
    </row>
    <row r="499">
      <c r="Z499" s="19" t="n"/>
      <c r="AA499" s="24" t="n"/>
      <c r="AB499" s="24" t="n"/>
      <c r="AC499" s="24" t="n"/>
      <c r="AD499" s="24" t="n"/>
      <c r="AE499" s="25" t="n"/>
      <c r="AF499" s="19" t="n"/>
      <c r="AG499" s="22">
        <f>IF(IFERROR(TRIM(INDEX($A499:$Y499,MATCH(Lists!$L$2,$A$1:$Y$1,0))&amp;""),"")="","",IF(COUNTA(AB499:AD499)=0,"",COUNTIF(AB499:AD499,"Yes")))</f>
        <v/>
      </c>
      <c r="AH499" s="22">
        <f>IFERROR(TRIM(INDEX($A499:$Y499,MATCH(Lists!$L$3,$A$1:$Y$1,0))&amp;""),"")</f>
        <v/>
      </c>
      <c r="AI499" s="22">
        <f>IFERROR(TRIM(INDEX($A499:$Y499,MATCH(Lists!$L$4,$A$1:$Y$1,0))&amp;""),"")</f>
        <v/>
      </c>
      <c r="AJ499" s="22">
        <f>IF(IFERROR(TRIM(INDEX($A499:$Y499,MATCH(Lists!$L$2,$A$1:$Y$1,0))&amp;""),"")="","",IF(IFERROR(TRIM(INDEX($A499:$Y499,MATCH(Lists!$L$5,$A$1:$Y$1,0))&amp;""),"")&lt;&gt;"",IFERROR(TRIM(INDEX($A499:$Y499,MATCH(Lists!$L$5,$A$1:$Y$1,0))&amp;""),""),IF(IFERROR(TRIM(INDEX($A499:$Y499,MATCH(Lists!$L$6,$A$1:$Y$1,0))&amp;""),"")&lt;&gt;"",IFERROR(TRIM(INDEX($A499:$Y499,MATCH(Lists!$L$6,$A$1:$Y$1,0))&amp;""),""),"(no source)")))</f>
        <v/>
      </c>
      <c r="AK499" s="23">
        <f>IFERROR(IF(ISNUMBER(INDEX($A499:$Y499,MATCH(Lists!$L$7,$A$1:$Y$1,0))),INT(INDEX($A499:$Y499,MATCH(Lists!$L$7,$A$1:$Y$1,0))),DATE(VALUE(LEFT(IFERROR(TRIM(INDEX($A499:$Y499,MATCH(Lists!$L$7,$A$1:$Y$1,0))&amp;""),""),4)),VALUE(MID(IFERROR(TRIM(INDEX($A499:$Y499,MATCH(Lists!$L$7,$A$1:$Y$1,0))&amp;""),""),6,2)),VALUE(MID(IFERROR(TRIM(INDEX($A499:$Y499,MATCH(Lists!$L$7,$A$1:$Y$1,0))&amp;""),""),9,2)))),"")</f>
        <v/>
      </c>
      <c r="AL499" s="23">
        <f>IF(OR(AK499="",Lists!$O$2=""),"",AK499+Lists!$O$2)</f>
        <v/>
      </c>
      <c r="AM499" s="22">
        <f>IF(IFERROR(TRIM(INDEX($A499:$Y499,MATCH(Lists!$L$2,$A$1:$Y$1,0))&amp;""),"")="","",IF(AA499="","New",AA499))</f>
        <v/>
      </c>
    </row>
    <row r="500">
      <c r="Z500" s="19" t="n"/>
      <c r="AA500" s="24" t="n"/>
      <c r="AB500" s="24" t="n"/>
      <c r="AC500" s="24" t="n"/>
      <c r="AD500" s="24" t="n"/>
      <c r="AE500" s="25" t="n"/>
      <c r="AF500" s="19" t="n"/>
      <c r="AG500" s="22">
        <f>IF(IFERROR(TRIM(INDEX($A500:$Y500,MATCH(Lists!$L$2,$A$1:$Y$1,0))&amp;""),"")="","",IF(COUNTA(AB500:AD500)=0,"",COUNTIF(AB500:AD500,"Yes")))</f>
        <v/>
      </c>
      <c r="AH500" s="22">
        <f>IFERROR(TRIM(INDEX($A500:$Y500,MATCH(Lists!$L$3,$A$1:$Y$1,0))&amp;""),"")</f>
        <v/>
      </c>
      <c r="AI500" s="22">
        <f>IFERROR(TRIM(INDEX($A500:$Y500,MATCH(Lists!$L$4,$A$1:$Y$1,0))&amp;""),"")</f>
        <v/>
      </c>
      <c r="AJ500" s="22">
        <f>IF(IFERROR(TRIM(INDEX($A500:$Y500,MATCH(Lists!$L$2,$A$1:$Y$1,0))&amp;""),"")="","",IF(IFERROR(TRIM(INDEX($A500:$Y500,MATCH(Lists!$L$5,$A$1:$Y$1,0))&amp;""),"")&lt;&gt;"",IFERROR(TRIM(INDEX($A500:$Y500,MATCH(Lists!$L$5,$A$1:$Y$1,0))&amp;""),""),IF(IFERROR(TRIM(INDEX($A500:$Y500,MATCH(Lists!$L$6,$A$1:$Y$1,0))&amp;""),"")&lt;&gt;"",IFERROR(TRIM(INDEX($A500:$Y500,MATCH(Lists!$L$6,$A$1:$Y$1,0))&amp;""),""),"(no source)")))</f>
        <v/>
      </c>
      <c r="AK500" s="23">
        <f>IFERROR(IF(ISNUMBER(INDEX($A500:$Y500,MATCH(Lists!$L$7,$A$1:$Y$1,0))),INT(INDEX($A500:$Y500,MATCH(Lists!$L$7,$A$1:$Y$1,0))),DATE(VALUE(LEFT(IFERROR(TRIM(INDEX($A500:$Y500,MATCH(Lists!$L$7,$A$1:$Y$1,0))&amp;""),""),4)),VALUE(MID(IFERROR(TRIM(INDEX($A500:$Y500,MATCH(Lists!$L$7,$A$1:$Y$1,0))&amp;""),""),6,2)),VALUE(MID(IFERROR(TRIM(INDEX($A500:$Y500,MATCH(Lists!$L$7,$A$1:$Y$1,0))&amp;""),""),9,2)))),"")</f>
        <v/>
      </c>
      <c r="AL500" s="23">
        <f>IF(OR(AK500="",Lists!$O$2=""),"",AK500+Lists!$O$2)</f>
        <v/>
      </c>
      <c r="AM500" s="22">
        <f>IF(IFERROR(TRIM(INDEX($A500:$Y500,MATCH(Lists!$L$2,$A$1:$Y$1,0))&amp;""),"")="","",IF(AA500="","New",AA500))</f>
        <v/>
      </c>
    </row>
    <row r="501">
      <c r="Z501" s="19" t="n"/>
      <c r="AA501" s="24" t="n"/>
      <c r="AB501" s="24" t="n"/>
      <c r="AC501" s="24" t="n"/>
      <c r="AD501" s="24" t="n"/>
      <c r="AE501" s="25" t="n"/>
      <c r="AF501" s="19" t="n"/>
      <c r="AG501" s="22">
        <f>IF(IFERROR(TRIM(INDEX($A501:$Y501,MATCH(Lists!$L$2,$A$1:$Y$1,0))&amp;""),"")="","",IF(COUNTA(AB501:AD501)=0,"",COUNTIF(AB501:AD501,"Yes")))</f>
        <v/>
      </c>
      <c r="AH501" s="22">
        <f>IFERROR(TRIM(INDEX($A501:$Y501,MATCH(Lists!$L$3,$A$1:$Y$1,0))&amp;""),"")</f>
        <v/>
      </c>
      <c r="AI501" s="22">
        <f>IFERROR(TRIM(INDEX($A501:$Y501,MATCH(Lists!$L$4,$A$1:$Y$1,0))&amp;""),"")</f>
        <v/>
      </c>
      <c r="AJ501" s="22">
        <f>IF(IFERROR(TRIM(INDEX($A501:$Y501,MATCH(Lists!$L$2,$A$1:$Y$1,0))&amp;""),"")="","",IF(IFERROR(TRIM(INDEX($A501:$Y501,MATCH(Lists!$L$5,$A$1:$Y$1,0))&amp;""),"")&lt;&gt;"",IFERROR(TRIM(INDEX($A501:$Y501,MATCH(Lists!$L$5,$A$1:$Y$1,0))&amp;""),""),IF(IFERROR(TRIM(INDEX($A501:$Y501,MATCH(Lists!$L$6,$A$1:$Y$1,0))&amp;""),"")&lt;&gt;"",IFERROR(TRIM(INDEX($A501:$Y501,MATCH(Lists!$L$6,$A$1:$Y$1,0))&amp;""),""),"(no source)")))</f>
        <v/>
      </c>
      <c r="AK501" s="23">
        <f>IFERROR(IF(ISNUMBER(INDEX($A501:$Y501,MATCH(Lists!$L$7,$A$1:$Y$1,0))),INT(INDEX($A501:$Y501,MATCH(Lists!$L$7,$A$1:$Y$1,0))),DATE(VALUE(LEFT(IFERROR(TRIM(INDEX($A501:$Y501,MATCH(Lists!$L$7,$A$1:$Y$1,0))&amp;""),""),4)),VALUE(MID(IFERROR(TRIM(INDEX($A501:$Y501,MATCH(Lists!$L$7,$A$1:$Y$1,0))&amp;""),""),6,2)),VALUE(MID(IFERROR(TRIM(INDEX($A501:$Y501,MATCH(Lists!$L$7,$A$1:$Y$1,0))&amp;""),""),9,2)))),"")</f>
        <v/>
      </c>
      <c r="AL501" s="23">
        <f>IF(OR(AK501="",Lists!$O$2=""),"",AK501+Lists!$O$2)</f>
        <v/>
      </c>
      <c r="AM501" s="22">
        <f>IF(IFERROR(TRIM(INDEX($A501:$Y501,MATCH(Lists!$L$2,$A$1:$Y$1,0))&amp;""),"")="","",IF(AA501="","New",AA501))</f>
        <v/>
      </c>
    </row>
  </sheetData>
  <dataValidations count="4">
    <dataValidation sqref="AA2:AA501" showDropDown="0" showInputMessage="1" showErrorMessage="1" allowBlank="1" errorTitle="Stage" error="Pick a value from the list. Blank counts as New." promptTitle="Stage" prompt="Blank counts as New." type="list" errorStyle="warning">
      <formula1>Lists!$A$2:$A$7</formula1>
    </dataValidation>
    <dataValidation sqref="AB2:AB501" showDropDown="0" showInputMessage="1" showErrorMessage="1" allowBlank="1" errorTitle="Must-have" error="Pick a value from the list. Yes or No." promptTitle="Must-have" prompt="Yes or No." type="list" errorStyle="warning">
      <formula1>Lists!$C$2:$C$3</formula1>
    </dataValidation>
    <dataValidation sqref="AC2:AC501" showDropDown="0" showInputMessage="1" showErrorMessage="1" allowBlank="1" errorTitle="Must-have" error="Pick a value from the list. Yes or No." promptTitle="Must-have" prompt="Yes or No." type="list" errorStyle="warning">
      <formula1>Lists!$C$2:$C$3</formula1>
    </dataValidation>
    <dataValidation sqref="AD2:AD501" showDropDown="0" showInputMessage="1" showErrorMessage="1" allowBlank="1" errorTitle="Must-have" error="Pick a value from the list. Yes or No." promptTitle="Must-have" prompt="Yes or No." type="list" errorStyle="warning">
      <formula1>Lists!$C$2:$C$3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K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9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6" customWidth="1" min="11" max="11"/>
  </cols>
  <sheetData>
    <row r="1">
      <c r="A1" s="26" t="inlineStr">
        <is>
          <t>Pipeline: where everyone is</t>
        </is>
      </c>
    </row>
    <row r="2">
      <c r="A2" s="27" t="inlineStr">
        <is>
          <t>Counts by stage, then by role and by source. Names come from the Lists tab.</t>
        </is>
      </c>
    </row>
    <row r="3">
      <c r="A3" s="28">
        <f>IF(COUNTIF(Applicants!$A$2:$A$501,"EXAMPLE*")&gt;0,"You are looking at EXAMPLE data. Clear A2 to AE11 on Applicants, then paste your own.","")</f>
        <v/>
      </c>
    </row>
    <row r="4">
      <c r="A4" s="7" t="inlineStr">
        <is>
          <t>Applicants by stage and role</t>
        </is>
      </c>
    </row>
    <row r="5" ht="32" customHeight="1">
      <c r="A5" s="3" t="inlineStr">
        <is>
          <t>Stage</t>
        </is>
      </c>
      <c r="B5" s="3" t="inlineStr">
        <is>
          <t>All</t>
        </is>
      </c>
      <c r="C5" s="3">
        <f>IF(TRIM(Lists!E2)="","",TRIM(Lists!E2))</f>
        <v/>
      </c>
      <c r="D5" s="3">
        <f>IF(TRIM(Lists!E3)="","",TRIM(Lists!E3))</f>
        <v/>
      </c>
      <c r="E5" s="3">
        <f>IF(TRIM(Lists!E4)="","",TRIM(Lists!E4))</f>
        <v/>
      </c>
      <c r="F5" s="3">
        <f>IF(TRIM(Lists!E5)="","",TRIM(Lists!E5))</f>
        <v/>
      </c>
      <c r="G5" s="3">
        <f>IF(TRIM(Lists!E6)="","",TRIM(Lists!E6))</f>
        <v/>
      </c>
      <c r="H5" s="3">
        <f>IF(TRIM(Lists!E7)="","",TRIM(Lists!E7))</f>
        <v/>
      </c>
      <c r="I5" s="3">
        <f>IF(TRIM(Lists!E8)="","",TRIM(Lists!E8))</f>
        <v/>
      </c>
      <c r="J5" s="3">
        <f>IF(TRIM(Lists!E9)="","",TRIM(Lists!E9))</f>
        <v/>
      </c>
      <c r="K5" s="3" t="inlineStr">
        <is>
          <t>Roles not on your list</t>
        </is>
      </c>
    </row>
    <row r="6">
      <c r="A6" s="29">
        <f>Lists!$A$2</f>
        <v/>
      </c>
      <c r="B6" s="30">
        <f>COUNTIF(Applicants!$AM$2:$AM$501,$A6)</f>
        <v/>
      </c>
      <c r="C6" s="30">
        <f>IF(C$5="","",COUNTIFS(Applicants!$AM$2:$AM$501,$A6,Applicants!$AI$2:$AI$501,C$5))</f>
        <v/>
      </c>
      <c r="D6" s="30">
        <f>IF(D$5="","",COUNTIFS(Applicants!$AM$2:$AM$501,$A6,Applicants!$AI$2:$AI$501,D$5))</f>
        <v/>
      </c>
      <c r="E6" s="30">
        <f>IF(E$5="","",COUNTIFS(Applicants!$AM$2:$AM$501,$A6,Applicants!$AI$2:$AI$501,E$5))</f>
        <v/>
      </c>
      <c r="F6" s="30">
        <f>IF(F$5="","",COUNTIFS(Applicants!$AM$2:$AM$501,$A6,Applicants!$AI$2:$AI$501,F$5))</f>
        <v/>
      </c>
      <c r="G6" s="30">
        <f>IF(G$5="","",COUNTIFS(Applicants!$AM$2:$AM$501,$A6,Applicants!$AI$2:$AI$501,G$5))</f>
        <v/>
      </c>
      <c r="H6" s="30">
        <f>IF(H$5="","",COUNTIFS(Applicants!$AM$2:$AM$501,$A6,Applicants!$AI$2:$AI$501,H$5))</f>
        <v/>
      </c>
      <c r="I6" s="30">
        <f>IF(I$5="","",COUNTIFS(Applicants!$AM$2:$AM$501,$A6,Applicants!$AI$2:$AI$501,I$5))</f>
        <v/>
      </c>
      <c r="J6" s="30">
        <f>IF(J$5="","",COUNTIFS(Applicants!$AM$2:$AM$501,$A6,Applicants!$AI$2:$AI$501,J$5))</f>
        <v/>
      </c>
      <c r="K6" s="30">
        <f>B6-SUM(C6:J6)</f>
        <v/>
      </c>
    </row>
    <row r="7">
      <c r="A7" s="29">
        <f>Lists!$A$3</f>
        <v/>
      </c>
      <c r="B7" s="30">
        <f>COUNTIF(Applicants!$AM$2:$AM$501,$A7)</f>
        <v/>
      </c>
      <c r="C7" s="30">
        <f>IF(C$5="","",COUNTIFS(Applicants!$AM$2:$AM$501,$A7,Applicants!$AI$2:$AI$501,C$5))</f>
        <v/>
      </c>
      <c r="D7" s="30">
        <f>IF(D$5="","",COUNTIFS(Applicants!$AM$2:$AM$501,$A7,Applicants!$AI$2:$AI$501,D$5))</f>
        <v/>
      </c>
      <c r="E7" s="30">
        <f>IF(E$5="","",COUNTIFS(Applicants!$AM$2:$AM$501,$A7,Applicants!$AI$2:$AI$501,E$5))</f>
        <v/>
      </c>
      <c r="F7" s="30">
        <f>IF(F$5="","",COUNTIFS(Applicants!$AM$2:$AM$501,$A7,Applicants!$AI$2:$AI$501,F$5))</f>
        <v/>
      </c>
      <c r="G7" s="30">
        <f>IF(G$5="","",COUNTIFS(Applicants!$AM$2:$AM$501,$A7,Applicants!$AI$2:$AI$501,G$5))</f>
        <v/>
      </c>
      <c r="H7" s="30">
        <f>IF(H$5="","",COUNTIFS(Applicants!$AM$2:$AM$501,$A7,Applicants!$AI$2:$AI$501,H$5))</f>
        <v/>
      </c>
      <c r="I7" s="30">
        <f>IF(I$5="","",COUNTIFS(Applicants!$AM$2:$AM$501,$A7,Applicants!$AI$2:$AI$501,I$5))</f>
        <v/>
      </c>
      <c r="J7" s="30">
        <f>IF(J$5="","",COUNTIFS(Applicants!$AM$2:$AM$501,$A7,Applicants!$AI$2:$AI$501,J$5))</f>
        <v/>
      </c>
      <c r="K7" s="30">
        <f>B7-SUM(C7:J7)</f>
        <v/>
      </c>
    </row>
    <row r="8">
      <c r="A8" s="29">
        <f>Lists!$A$4</f>
        <v/>
      </c>
      <c r="B8" s="30">
        <f>COUNTIF(Applicants!$AM$2:$AM$501,$A8)</f>
        <v/>
      </c>
      <c r="C8" s="30">
        <f>IF(C$5="","",COUNTIFS(Applicants!$AM$2:$AM$501,$A8,Applicants!$AI$2:$AI$501,C$5))</f>
        <v/>
      </c>
      <c r="D8" s="30">
        <f>IF(D$5="","",COUNTIFS(Applicants!$AM$2:$AM$501,$A8,Applicants!$AI$2:$AI$501,D$5))</f>
        <v/>
      </c>
      <c r="E8" s="30">
        <f>IF(E$5="","",COUNTIFS(Applicants!$AM$2:$AM$501,$A8,Applicants!$AI$2:$AI$501,E$5))</f>
        <v/>
      </c>
      <c r="F8" s="30">
        <f>IF(F$5="","",COUNTIFS(Applicants!$AM$2:$AM$501,$A8,Applicants!$AI$2:$AI$501,F$5))</f>
        <v/>
      </c>
      <c r="G8" s="30">
        <f>IF(G$5="","",COUNTIFS(Applicants!$AM$2:$AM$501,$A8,Applicants!$AI$2:$AI$501,G$5))</f>
        <v/>
      </c>
      <c r="H8" s="30">
        <f>IF(H$5="","",COUNTIFS(Applicants!$AM$2:$AM$501,$A8,Applicants!$AI$2:$AI$501,H$5))</f>
        <v/>
      </c>
      <c r="I8" s="30">
        <f>IF(I$5="","",COUNTIFS(Applicants!$AM$2:$AM$501,$A8,Applicants!$AI$2:$AI$501,I$5))</f>
        <v/>
      </c>
      <c r="J8" s="30">
        <f>IF(J$5="","",COUNTIFS(Applicants!$AM$2:$AM$501,$A8,Applicants!$AI$2:$AI$501,J$5))</f>
        <v/>
      </c>
      <c r="K8" s="30">
        <f>B8-SUM(C8:J8)</f>
        <v/>
      </c>
    </row>
    <row r="9">
      <c r="A9" s="29">
        <f>Lists!$A$5</f>
        <v/>
      </c>
      <c r="B9" s="30">
        <f>COUNTIF(Applicants!$AM$2:$AM$501,$A9)</f>
        <v/>
      </c>
      <c r="C9" s="30">
        <f>IF(C$5="","",COUNTIFS(Applicants!$AM$2:$AM$501,$A9,Applicants!$AI$2:$AI$501,C$5))</f>
        <v/>
      </c>
      <c r="D9" s="30">
        <f>IF(D$5="","",COUNTIFS(Applicants!$AM$2:$AM$501,$A9,Applicants!$AI$2:$AI$501,D$5))</f>
        <v/>
      </c>
      <c r="E9" s="30">
        <f>IF(E$5="","",COUNTIFS(Applicants!$AM$2:$AM$501,$A9,Applicants!$AI$2:$AI$501,E$5))</f>
        <v/>
      </c>
      <c r="F9" s="30">
        <f>IF(F$5="","",COUNTIFS(Applicants!$AM$2:$AM$501,$A9,Applicants!$AI$2:$AI$501,F$5))</f>
        <v/>
      </c>
      <c r="G9" s="30">
        <f>IF(G$5="","",COUNTIFS(Applicants!$AM$2:$AM$501,$A9,Applicants!$AI$2:$AI$501,G$5))</f>
        <v/>
      </c>
      <c r="H9" s="30">
        <f>IF(H$5="","",COUNTIFS(Applicants!$AM$2:$AM$501,$A9,Applicants!$AI$2:$AI$501,H$5))</f>
        <v/>
      </c>
      <c r="I9" s="30">
        <f>IF(I$5="","",COUNTIFS(Applicants!$AM$2:$AM$501,$A9,Applicants!$AI$2:$AI$501,I$5))</f>
        <v/>
      </c>
      <c r="J9" s="30">
        <f>IF(J$5="","",COUNTIFS(Applicants!$AM$2:$AM$501,$A9,Applicants!$AI$2:$AI$501,J$5))</f>
        <v/>
      </c>
      <c r="K9" s="30">
        <f>B9-SUM(C9:J9)</f>
        <v/>
      </c>
    </row>
    <row r="10">
      <c r="A10" s="29">
        <f>Lists!$A$6</f>
        <v/>
      </c>
      <c r="B10" s="30">
        <f>COUNTIF(Applicants!$AM$2:$AM$501,$A10)</f>
        <v/>
      </c>
      <c r="C10" s="30">
        <f>IF(C$5="","",COUNTIFS(Applicants!$AM$2:$AM$501,$A10,Applicants!$AI$2:$AI$501,C$5))</f>
        <v/>
      </c>
      <c r="D10" s="30">
        <f>IF(D$5="","",COUNTIFS(Applicants!$AM$2:$AM$501,$A10,Applicants!$AI$2:$AI$501,D$5))</f>
        <v/>
      </c>
      <c r="E10" s="30">
        <f>IF(E$5="","",COUNTIFS(Applicants!$AM$2:$AM$501,$A10,Applicants!$AI$2:$AI$501,E$5))</f>
        <v/>
      </c>
      <c r="F10" s="30">
        <f>IF(F$5="","",COUNTIFS(Applicants!$AM$2:$AM$501,$A10,Applicants!$AI$2:$AI$501,F$5))</f>
        <v/>
      </c>
      <c r="G10" s="30">
        <f>IF(G$5="","",COUNTIFS(Applicants!$AM$2:$AM$501,$A10,Applicants!$AI$2:$AI$501,G$5))</f>
        <v/>
      </c>
      <c r="H10" s="30">
        <f>IF(H$5="","",COUNTIFS(Applicants!$AM$2:$AM$501,$A10,Applicants!$AI$2:$AI$501,H$5))</f>
        <v/>
      </c>
      <c r="I10" s="30">
        <f>IF(I$5="","",COUNTIFS(Applicants!$AM$2:$AM$501,$A10,Applicants!$AI$2:$AI$501,I$5))</f>
        <v/>
      </c>
      <c r="J10" s="30">
        <f>IF(J$5="","",COUNTIFS(Applicants!$AM$2:$AM$501,$A10,Applicants!$AI$2:$AI$501,J$5))</f>
        <v/>
      </c>
      <c r="K10" s="30">
        <f>B10-SUM(C10:J10)</f>
        <v/>
      </c>
    </row>
    <row r="11">
      <c r="A11" s="29">
        <f>Lists!$A$7</f>
        <v/>
      </c>
      <c r="B11" s="30">
        <f>COUNTIF(Applicants!$AM$2:$AM$501,$A11)</f>
        <v/>
      </c>
      <c r="C11" s="30">
        <f>IF(C$5="","",COUNTIFS(Applicants!$AM$2:$AM$501,$A11,Applicants!$AI$2:$AI$501,C$5))</f>
        <v/>
      </c>
      <c r="D11" s="30">
        <f>IF(D$5="","",COUNTIFS(Applicants!$AM$2:$AM$501,$A11,Applicants!$AI$2:$AI$501,D$5))</f>
        <v/>
      </c>
      <c r="E11" s="30">
        <f>IF(E$5="","",COUNTIFS(Applicants!$AM$2:$AM$501,$A11,Applicants!$AI$2:$AI$501,E$5))</f>
        <v/>
      </c>
      <c r="F11" s="30">
        <f>IF(F$5="","",COUNTIFS(Applicants!$AM$2:$AM$501,$A11,Applicants!$AI$2:$AI$501,F$5))</f>
        <v/>
      </c>
      <c r="G11" s="30">
        <f>IF(G$5="","",COUNTIFS(Applicants!$AM$2:$AM$501,$A11,Applicants!$AI$2:$AI$501,G$5))</f>
        <v/>
      </c>
      <c r="H11" s="30">
        <f>IF(H$5="","",COUNTIFS(Applicants!$AM$2:$AM$501,$A11,Applicants!$AI$2:$AI$501,H$5))</f>
        <v/>
      </c>
      <c r="I11" s="30">
        <f>IF(I$5="","",COUNTIFS(Applicants!$AM$2:$AM$501,$A11,Applicants!$AI$2:$AI$501,I$5))</f>
        <v/>
      </c>
      <c r="J11" s="30">
        <f>IF(J$5="","",COUNTIFS(Applicants!$AM$2:$AM$501,$A11,Applicants!$AI$2:$AI$501,J$5))</f>
        <v/>
      </c>
      <c r="K11" s="30">
        <f>B11-SUM(C11:J11)</f>
        <v/>
      </c>
    </row>
    <row r="12">
      <c r="A12" s="10" t="inlineStr">
        <is>
          <t>Total</t>
        </is>
      </c>
      <c r="B12" s="31">
        <f>SUM(B6:B11)</f>
        <v/>
      </c>
      <c r="C12" s="31">
        <f>IF(C$5="","",SUM(C6:C11))</f>
        <v/>
      </c>
      <c r="D12" s="31">
        <f>IF(D$5="","",SUM(D6:D11))</f>
        <v/>
      </c>
      <c r="E12" s="31">
        <f>IF(E$5="","",SUM(E6:E11))</f>
        <v/>
      </c>
      <c r="F12" s="31">
        <f>IF(F$5="","",SUM(F6:F11))</f>
        <v/>
      </c>
      <c r="G12" s="31">
        <f>IF(G$5="","",SUM(G6:G11))</f>
        <v/>
      </c>
      <c r="H12" s="31">
        <f>IF(H$5="","",SUM(H6:H11))</f>
        <v/>
      </c>
      <c r="I12" s="31">
        <f>IF(I$5="","",SUM(I6:I11))</f>
        <v/>
      </c>
      <c r="J12" s="31">
        <f>IF(J$5="","",SUM(J6:J11))</f>
        <v/>
      </c>
      <c r="K12" s="31">
        <f>SUM(K6:K11)</f>
        <v/>
      </c>
    </row>
    <row r="14">
      <c r="A14" s="7" t="inlineStr">
        <is>
          <t>Applicants by stage and source</t>
        </is>
      </c>
    </row>
    <row r="15" ht="32" customHeight="1">
      <c r="A15" s="3" t="inlineStr">
        <is>
          <t>Stage</t>
        </is>
      </c>
      <c r="B15" s="3" t="inlineStr">
        <is>
          <t>All</t>
        </is>
      </c>
      <c r="C15" s="3">
        <f>IF(TRIM(Lists!G2)="","",TRIM(Lists!G2))</f>
        <v/>
      </c>
      <c r="D15" s="3">
        <f>IF(TRIM(Lists!G3)="","",TRIM(Lists!G3))</f>
        <v/>
      </c>
      <c r="E15" s="3">
        <f>IF(TRIM(Lists!G4)="","",TRIM(Lists!G4))</f>
        <v/>
      </c>
      <c r="F15" s="3">
        <f>IF(TRIM(Lists!G5)="","",TRIM(Lists!G5))</f>
        <v/>
      </c>
      <c r="G15" s="3">
        <f>IF(TRIM(Lists!G6)="","",TRIM(Lists!G6))</f>
        <v/>
      </c>
      <c r="H15" s="3">
        <f>IF(TRIM(Lists!G7)="","",TRIM(Lists!G7))</f>
        <v/>
      </c>
      <c r="I15" s="3">
        <f>IF(TRIM(Lists!G8)="","",TRIM(Lists!G8))</f>
        <v/>
      </c>
      <c r="J15" s="3">
        <f>IF(TRIM(Lists!G9)="","",TRIM(Lists!G9))</f>
        <v/>
      </c>
      <c r="K15" s="3" t="inlineStr">
        <is>
          <t>Sources not on your list</t>
        </is>
      </c>
    </row>
    <row r="16">
      <c r="A16" s="29">
        <f>Lists!$A$2</f>
        <v/>
      </c>
      <c r="B16" s="30">
        <f>COUNTIF(Applicants!$AM$2:$AM$501,$A16)</f>
        <v/>
      </c>
      <c r="C16" s="30">
        <f>IF(C$15="","",COUNTIFS(Applicants!$AM$2:$AM$501,$A16,Applicants!$AJ$2:$AJ$501,C$15))</f>
        <v/>
      </c>
      <c r="D16" s="30">
        <f>IF(D$15="","",COUNTIFS(Applicants!$AM$2:$AM$501,$A16,Applicants!$AJ$2:$AJ$501,D$15))</f>
        <v/>
      </c>
      <c r="E16" s="30">
        <f>IF(E$15="","",COUNTIFS(Applicants!$AM$2:$AM$501,$A16,Applicants!$AJ$2:$AJ$501,E$15))</f>
        <v/>
      </c>
      <c r="F16" s="30">
        <f>IF(F$15="","",COUNTIFS(Applicants!$AM$2:$AM$501,$A16,Applicants!$AJ$2:$AJ$501,F$15))</f>
        <v/>
      </c>
      <c r="G16" s="30">
        <f>IF(G$15="","",COUNTIFS(Applicants!$AM$2:$AM$501,$A16,Applicants!$AJ$2:$AJ$501,G$15))</f>
        <v/>
      </c>
      <c r="H16" s="30">
        <f>IF(H$15="","",COUNTIFS(Applicants!$AM$2:$AM$501,$A16,Applicants!$AJ$2:$AJ$501,H$15))</f>
        <v/>
      </c>
      <c r="I16" s="30">
        <f>IF(I$15="","",COUNTIFS(Applicants!$AM$2:$AM$501,$A16,Applicants!$AJ$2:$AJ$501,I$15))</f>
        <v/>
      </c>
      <c r="J16" s="30">
        <f>IF(J$15="","",COUNTIFS(Applicants!$AM$2:$AM$501,$A16,Applicants!$AJ$2:$AJ$501,J$15))</f>
        <v/>
      </c>
      <c r="K16" s="30">
        <f>B16-SUM(C16:J16)</f>
        <v/>
      </c>
    </row>
    <row r="17">
      <c r="A17" s="29">
        <f>Lists!$A$3</f>
        <v/>
      </c>
      <c r="B17" s="30">
        <f>COUNTIF(Applicants!$AM$2:$AM$501,$A17)</f>
        <v/>
      </c>
      <c r="C17" s="30">
        <f>IF(C$15="","",COUNTIFS(Applicants!$AM$2:$AM$501,$A17,Applicants!$AJ$2:$AJ$501,C$15))</f>
        <v/>
      </c>
      <c r="D17" s="30">
        <f>IF(D$15="","",COUNTIFS(Applicants!$AM$2:$AM$501,$A17,Applicants!$AJ$2:$AJ$501,D$15))</f>
        <v/>
      </c>
      <c r="E17" s="30">
        <f>IF(E$15="","",COUNTIFS(Applicants!$AM$2:$AM$501,$A17,Applicants!$AJ$2:$AJ$501,E$15))</f>
        <v/>
      </c>
      <c r="F17" s="30">
        <f>IF(F$15="","",COUNTIFS(Applicants!$AM$2:$AM$501,$A17,Applicants!$AJ$2:$AJ$501,F$15))</f>
        <v/>
      </c>
      <c r="G17" s="30">
        <f>IF(G$15="","",COUNTIFS(Applicants!$AM$2:$AM$501,$A17,Applicants!$AJ$2:$AJ$501,G$15))</f>
        <v/>
      </c>
      <c r="H17" s="30">
        <f>IF(H$15="","",COUNTIFS(Applicants!$AM$2:$AM$501,$A17,Applicants!$AJ$2:$AJ$501,H$15))</f>
        <v/>
      </c>
      <c r="I17" s="30">
        <f>IF(I$15="","",COUNTIFS(Applicants!$AM$2:$AM$501,$A17,Applicants!$AJ$2:$AJ$501,I$15))</f>
        <v/>
      </c>
      <c r="J17" s="30">
        <f>IF(J$15="","",COUNTIFS(Applicants!$AM$2:$AM$501,$A17,Applicants!$AJ$2:$AJ$501,J$15))</f>
        <v/>
      </c>
      <c r="K17" s="30">
        <f>B17-SUM(C17:J17)</f>
        <v/>
      </c>
    </row>
    <row r="18">
      <c r="A18" s="29">
        <f>Lists!$A$4</f>
        <v/>
      </c>
      <c r="B18" s="30">
        <f>COUNTIF(Applicants!$AM$2:$AM$501,$A18)</f>
        <v/>
      </c>
      <c r="C18" s="30">
        <f>IF(C$15="","",COUNTIFS(Applicants!$AM$2:$AM$501,$A18,Applicants!$AJ$2:$AJ$501,C$15))</f>
        <v/>
      </c>
      <c r="D18" s="30">
        <f>IF(D$15="","",COUNTIFS(Applicants!$AM$2:$AM$501,$A18,Applicants!$AJ$2:$AJ$501,D$15))</f>
        <v/>
      </c>
      <c r="E18" s="30">
        <f>IF(E$15="","",COUNTIFS(Applicants!$AM$2:$AM$501,$A18,Applicants!$AJ$2:$AJ$501,E$15))</f>
        <v/>
      </c>
      <c r="F18" s="30">
        <f>IF(F$15="","",COUNTIFS(Applicants!$AM$2:$AM$501,$A18,Applicants!$AJ$2:$AJ$501,F$15))</f>
        <v/>
      </c>
      <c r="G18" s="30">
        <f>IF(G$15="","",COUNTIFS(Applicants!$AM$2:$AM$501,$A18,Applicants!$AJ$2:$AJ$501,G$15))</f>
        <v/>
      </c>
      <c r="H18" s="30">
        <f>IF(H$15="","",COUNTIFS(Applicants!$AM$2:$AM$501,$A18,Applicants!$AJ$2:$AJ$501,H$15))</f>
        <v/>
      </c>
      <c r="I18" s="30">
        <f>IF(I$15="","",COUNTIFS(Applicants!$AM$2:$AM$501,$A18,Applicants!$AJ$2:$AJ$501,I$15))</f>
        <v/>
      </c>
      <c r="J18" s="30">
        <f>IF(J$15="","",COUNTIFS(Applicants!$AM$2:$AM$501,$A18,Applicants!$AJ$2:$AJ$501,J$15))</f>
        <v/>
      </c>
      <c r="K18" s="30">
        <f>B18-SUM(C18:J18)</f>
        <v/>
      </c>
    </row>
    <row r="19">
      <c r="A19" s="29">
        <f>Lists!$A$5</f>
        <v/>
      </c>
      <c r="B19" s="30">
        <f>COUNTIF(Applicants!$AM$2:$AM$501,$A19)</f>
        <v/>
      </c>
      <c r="C19" s="30">
        <f>IF(C$15="","",COUNTIFS(Applicants!$AM$2:$AM$501,$A19,Applicants!$AJ$2:$AJ$501,C$15))</f>
        <v/>
      </c>
      <c r="D19" s="30">
        <f>IF(D$15="","",COUNTIFS(Applicants!$AM$2:$AM$501,$A19,Applicants!$AJ$2:$AJ$501,D$15))</f>
        <v/>
      </c>
      <c r="E19" s="30">
        <f>IF(E$15="","",COUNTIFS(Applicants!$AM$2:$AM$501,$A19,Applicants!$AJ$2:$AJ$501,E$15))</f>
        <v/>
      </c>
      <c r="F19" s="30">
        <f>IF(F$15="","",COUNTIFS(Applicants!$AM$2:$AM$501,$A19,Applicants!$AJ$2:$AJ$501,F$15))</f>
        <v/>
      </c>
      <c r="G19" s="30">
        <f>IF(G$15="","",COUNTIFS(Applicants!$AM$2:$AM$501,$A19,Applicants!$AJ$2:$AJ$501,G$15))</f>
        <v/>
      </c>
      <c r="H19" s="30">
        <f>IF(H$15="","",COUNTIFS(Applicants!$AM$2:$AM$501,$A19,Applicants!$AJ$2:$AJ$501,H$15))</f>
        <v/>
      </c>
      <c r="I19" s="30">
        <f>IF(I$15="","",COUNTIFS(Applicants!$AM$2:$AM$501,$A19,Applicants!$AJ$2:$AJ$501,I$15))</f>
        <v/>
      </c>
      <c r="J19" s="30">
        <f>IF(J$15="","",COUNTIFS(Applicants!$AM$2:$AM$501,$A19,Applicants!$AJ$2:$AJ$501,J$15))</f>
        <v/>
      </c>
      <c r="K19" s="30">
        <f>B19-SUM(C19:J19)</f>
        <v/>
      </c>
    </row>
    <row r="20">
      <c r="A20" s="29">
        <f>Lists!$A$6</f>
        <v/>
      </c>
      <c r="B20" s="30">
        <f>COUNTIF(Applicants!$AM$2:$AM$501,$A20)</f>
        <v/>
      </c>
      <c r="C20" s="30">
        <f>IF(C$15="","",COUNTIFS(Applicants!$AM$2:$AM$501,$A20,Applicants!$AJ$2:$AJ$501,C$15))</f>
        <v/>
      </c>
      <c r="D20" s="30">
        <f>IF(D$15="","",COUNTIFS(Applicants!$AM$2:$AM$501,$A20,Applicants!$AJ$2:$AJ$501,D$15))</f>
        <v/>
      </c>
      <c r="E20" s="30">
        <f>IF(E$15="","",COUNTIFS(Applicants!$AM$2:$AM$501,$A20,Applicants!$AJ$2:$AJ$501,E$15))</f>
        <v/>
      </c>
      <c r="F20" s="30">
        <f>IF(F$15="","",COUNTIFS(Applicants!$AM$2:$AM$501,$A20,Applicants!$AJ$2:$AJ$501,F$15))</f>
        <v/>
      </c>
      <c r="G20" s="30">
        <f>IF(G$15="","",COUNTIFS(Applicants!$AM$2:$AM$501,$A20,Applicants!$AJ$2:$AJ$501,G$15))</f>
        <v/>
      </c>
      <c r="H20" s="30">
        <f>IF(H$15="","",COUNTIFS(Applicants!$AM$2:$AM$501,$A20,Applicants!$AJ$2:$AJ$501,H$15))</f>
        <v/>
      </c>
      <c r="I20" s="30">
        <f>IF(I$15="","",COUNTIFS(Applicants!$AM$2:$AM$501,$A20,Applicants!$AJ$2:$AJ$501,I$15))</f>
        <v/>
      </c>
      <c r="J20" s="30">
        <f>IF(J$15="","",COUNTIFS(Applicants!$AM$2:$AM$501,$A20,Applicants!$AJ$2:$AJ$501,J$15))</f>
        <v/>
      </c>
      <c r="K20" s="30">
        <f>B20-SUM(C20:J20)</f>
        <v/>
      </c>
    </row>
    <row r="21">
      <c r="A21" s="29">
        <f>Lists!$A$7</f>
        <v/>
      </c>
      <c r="B21" s="30">
        <f>COUNTIF(Applicants!$AM$2:$AM$501,$A21)</f>
        <v/>
      </c>
      <c r="C21" s="30">
        <f>IF(C$15="","",COUNTIFS(Applicants!$AM$2:$AM$501,$A21,Applicants!$AJ$2:$AJ$501,C$15))</f>
        <v/>
      </c>
      <c r="D21" s="30">
        <f>IF(D$15="","",COUNTIFS(Applicants!$AM$2:$AM$501,$A21,Applicants!$AJ$2:$AJ$501,D$15))</f>
        <v/>
      </c>
      <c r="E21" s="30">
        <f>IF(E$15="","",COUNTIFS(Applicants!$AM$2:$AM$501,$A21,Applicants!$AJ$2:$AJ$501,E$15))</f>
        <v/>
      </c>
      <c r="F21" s="30">
        <f>IF(F$15="","",COUNTIFS(Applicants!$AM$2:$AM$501,$A21,Applicants!$AJ$2:$AJ$501,F$15))</f>
        <v/>
      </c>
      <c r="G21" s="30">
        <f>IF(G$15="","",COUNTIFS(Applicants!$AM$2:$AM$501,$A21,Applicants!$AJ$2:$AJ$501,G$15))</f>
        <v/>
      </c>
      <c r="H21" s="30">
        <f>IF(H$15="","",COUNTIFS(Applicants!$AM$2:$AM$501,$A21,Applicants!$AJ$2:$AJ$501,H$15))</f>
        <v/>
      </c>
      <c r="I21" s="30">
        <f>IF(I$15="","",COUNTIFS(Applicants!$AM$2:$AM$501,$A21,Applicants!$AJ$2:$AJ$501,I$15))</f>
        <v/>
      </c>
      <c r="J21" s="30">
        <f>IF(J$15="","",COUNTIFS(Applicants!$AM$2:$AM$501,$A21,Applicants!$AJ$2:$AJ$501,J$15))</f>
        <v/>
      </c>
      <c r="K21" s="30">
        <f>B21-SUM(C21:J21)</f>
        <v/>
      </c>
    </row>
    <row r="22">
      <c r="A22" s="10" t="inlineStr">
        <is>
          <t>Total</t>
        </is>
      </c>
      <c r="B22" s="31">
        <f>SUM(B16:B21)</f>
        <v/>
      </c>
      <c r="C22" s="31">
        <f>IF(C$15="","",SUM(C16:C21))</f>
        <v/>
      </c>
      <c r="D22" s="31">
        <f>IF(D$15="","",SUM(D16:D21))</f>
        <v/>
      </c>
      <c r="E22" s="31">
        <f>IF(E$15="","",SUM(E16:E21))</f>
        <v/>
      </c>
      <c r="F22" s="31">
        <f>IF(F$15="","",SUM(F16:F21))</f>
        <v/>
      </c>
      <c r="G22" s="31">
        <f>IF(G$15="","",SUM(G16:G21))</f>
        <v/>
      </c>
      <c r="H22" s="31">
        <f>IF(H$15="","",SUM(H16:H21))</f>
        <v/>
      </c>
      <c r="I22" s="31">
        <f>IF(I$15="","",SUM(I16:I21))</f>
        <v/>
      </c>
      <c r="J22" s="31">
        <f>IF(J$15="","",SUM(J16:J21))</f>
        <v/>
      </c>
      <c r="K22" s="31">
        <f>SUM(K16:K21)</f>
        <v/>
      </c>
    </row>
    <row r="24">
      <c r="A24" s="7" t="inlineStr">
        <is>
          <t>Quick counts</t>
        </is>
      </c>
    </row>
    <row r="25">
      <c r="A25" s="32" t="inlineStr">
        <is>
          <t>Applicants in the sheet</t>
        </is>
      </c>
      <c r="B25" s="31">
        <f>B12</f>
        <v/>
      </c>
    </row>
    <row r="26">
      <c r="A26" s="32" t="inlineStr">
        <is>
          <t>Waiting for a first reply (no Reply sent date)</t>
        </is>
      </c>
      <c r="B26" s="31">
        <f>SUMPRODUCT((LEN(Applicants!$AM$2:$AM$501)&gt;0)*(LEN(Applicants!$AE$2:$AE$501)=0))</f>
        <v/>
      </c>
    </row>
    <row r="27">
      <c r="A27" s="32" t="inlineStr">
        <is>
          <t>All three must-haves are Yes</t>
        </is>
      </c>
      <c r="B27" s="31">
        <f>COUNTIF(Applicants!$AG$2:$AG$501,3)</f>
        <v/>
      </c>
    </row>
    <row r="28">
      <c r="A28" s="32" t="inlineStr">
        <is>
          <t>All three Yes and still at New</t>
        </is>
      </c>
      <c r="B28" s="31">
        <f>COUNTIFS(Applicants!$AG$2:$AG$501,3,Applicants!$AM$2:$AM$501,"New")</f>
        <v/>
      </c>
    </row>
    <row r="29">
      <c r="A29" s="14" t="inlineStr">
        <is>
          <t>Grey = worked out for you. Change names on the Lists tab.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F766E"/>
    <outlinePr summaryBelow="1" summaryRight="1"/>
    <pageSetUpPr/>
  </sheetPr>
  <dimension ref="A1:D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80" customWidth="1" min="3" max="3"/>
    <col width="28" customWidth="1" min="4" max="4"/>
  </cols>
  <sheetData>
    <row r="1">
      <c r="A1" s="26" t="inlineStr">
        <is>
          <t>Links: one tagged link per job board and role</t>
        </is>
      </c>
    </row>
    <row r="2">
      <c r="A2" s="27" t="inlineStr">
        <is>
          <t>Each link pre-picks the role and saves where the applicant came from (the hidden "source" field).</t>
        </is>
      </c>
    </row>
    <row r="4">
      <c r="A4" s="33" t="inlineStr">
        <is>
          <t>Your form link</t>
        </is>
      </c>
      <c r="B4" s="24" t="n"/>
    </row>
    <row r="6">
      <c r="A6" s="3" t="inlineStr">
        <is>
          <t>Job board (source)</t>
        </is>
      </c>
      <c r="B6" s="3" t="inlineStr">
        <is>
          <t>Role</t>
        </is>
      </c>
      <c r="C6" s="3" t="inlineStr">
        <is>
          <t>Link to share</t>
        </is>
      </c>
      <c r="D6" s="3" t="inlineStr">
        <is>
          <t>Check</t>
        </is>
      </c>
    </row>
    <row r="7">
      <c r="A7" s="24" t="n"/>
      <c r="B7" s="24" t="n"/>
      <c r="C7" s="22">
        <f>IF(OR($B$4="",A7="",B7=""),"",$B$4&amp;IF(ISNUMBER(FIND("?",$B$4)),"&amp;","?")&amp;"role="&amp;SUBSTITUTE(TRIM(B7)," ","%20")&amp;"&amp;source="&amp;LOWER(SUBSTITUTE(TRIM(A7)," ","-")))</f>
        <v/>
      </c>
      <c r="D7" s="22">
        <f>IF(AND(A7="",B7=""),"",IF($B$4="","Add your form link above",IF(LEFT($B$4,4)&lt;&gt;"http","Link should start with https://",IF(OR(A7="",B7=""),"Pick a board and a role",IF(ISNUMBER(FIND("&amp;",B7)),"Role has an &amp; in it","OK")))))</f>
        <v/>
      </c>
    </row>
    <row r="8">
      <c r="A8" s="24" t="n"/>
      <c r="B8" s="24" t="n"/>
      <c r="C8" s="22">
        <f>IF(OR($B$4="",A8="",B8=""),"",$B$4&amp;IF(ISNUMBER(FIND("?",$B$4)),"&amp;","?")&amp;"role="&amp;SUBSTITUTE(TRIM(B8)," ","%20")&amp;"&amp;source="&amp;LOWER(SUBSTITUTE(TRIM(A8)," ","-")))</f>
        <v/>
      </c>
      <c r="D8" s="22">
        <f>IF(AND(A8="",B8=""),"",IF($B$4="","Add your form link above",IF(LEFT($B$4,4)&lt;&gt;"http","Link should start with https://",IF(OR(A8="",B8=""),"Pick a board and a role",IF(ISNUMBER(FIND("&amp;",B8)),"Role has an &amp; in it","OK")))))</f>
        <v/>
      </c>
    </row>
    <row r="9">
      <c r="A9" s="24" t="n"/>
      <c r="B9" s="24" t="n"/>
      <c r="C9" s="22">
        <f>IF(OR($B$4="",A9="",B9=""),"",$B$4&amp;IF(ISNUMBER(FIND("?",$B$4)),"&amp;","?")&amp;"role="&amp;SUBSTITUTE(TRIM(B9)," ","%20")&amp;"&amp;source="&amp;LOWER(SUBSTITUTE(TRIM(A9)," ","-")))</f>
        <v/>
      </c>
      <c r="D9" s="22">
        <f>IF(AND(A9="",B9=""),"",IF($B$4="","Add your form link above",IF(LEFT($B$4,4)&lt;&gt;"http","Link should start with https://",IF(OR(A9="",B9=""),"Pick a board and a role",IF(ISNUMBER(FIND("&amp;",B9)),"Role has an &amp; in it","OK")))))</f>
        <v/>
      </c>
    </row>
    <row r="10">
      <c r="A10" s="24" t="n"/>
      <c r="B10" s="24" t="n"/>
      <c r="C10" s="22">
        <f>IF(OR($B$4="",A10="",B10=""),"",$B$4&amp;IF(ISNUMBER(FIND("?",$B$4)),"&amp;","?")&amp;"role="&amp;SUBSTITUTE(TRIM(B10)," ","%20")&amp;"&amp;source="&amp;LOWER(SUBSTITUTE(TRIM(A10)," ","-")))</f>
        <v/>
      </c>
      <c r="D10" s="22">
        <f>IF(AND(A10="",B10=""),"",IF($B$4="","Add your form link above",IF(LEFT($B$4,4)&lt;&gt;"http","Link should start with https://",IF(OR(A10="",B10=""),"Pick a board and a role",IF(ISNUMBER(FIND("&amp;",B10)),"Role has an &amp; in it","OK")))))</f>
        <v/>
      </c>
    </row>
    <row r="11">
      <c r="A11" s="24" t="n"/>
      <c r="B11" s="24" t="n"/>
      <c r="C11" s="22">
        <f>IF(OR($B$4="",A11="",B11=""),"",$B$4&amp;IF(ISNUMBER(FIND("?",$B$4)),"&amp;","?")&amp;"role="&amp;SUBSTITUTE(TRIM(B11)," ","%20")&amp;"&amp;source="&amp;LOWER(SUBSTITUTE(TRIM(A11)," ","-")))</f>
        <v/>
      </c>
      <c r="D11" s="22">
        <f>IF(AND(A11="",B11=""),"",IF($B$4="","Add your form link above",IF(LEFT($B$4,4)&lt;&gt;"http","Link should start with https://",IF(OR(A11="",B11=""),"Pick a board and a role",IF(ISNUMBER(FIND("&amp;",B11)),"Role has an &amp; in it","OK")))))</f>
        <v/>
      </c>
    </row>
    <row r="12">
      <c r="A12" s="24" t="n"/>
      <c r="B12" s="24" t="n"/>
      <c r="C12" s="22">
        <f>IF(OR($B$4="",A12="",B12=""),"",$B$4&amp;IF(ISNUMBER(FIND("?",$B$4)),"&amp;","?")&amp;"role="&amp;SUBSTITUTE(TRIM(B12)," ","%20")&amp;"&amp;source="&amp;LOWER(SUBSTITUTE(TRIM(A12)," ","-")))</f>
        <v/>
      </c>
      <c r="D12" s="22">
        <f>IF(AND(A12="",B12=""),"",IF($B$4="","Add your form link above",IF(LEFT($B$4,4)&lt;&gt;"http","Link should start with https://",IF(OR(A12="",B12=""),"Pick a board and a role",IF(ISNUMBER(FIND("&amp;",B12)),"Role has an &amp; in it","OK")))))</f>
        <v/>
      </c>
    </row>
    <row r="13">
      <c r="A13" s="24" t="n"/>
      <c r="B13" s="24" t="n"/>
      <c r="C13" s="22">
        <f>IF(OR($B$4="",A13="",B13=""),"",$B$4&amp;IF(ISNUMBER(FIND("?",$B$4)),"&amp;","?")&amp;"role="&amp;SUBSTITUTE(TRIM(B13)," ","%20")&amp;"&amp;source="&amp;LOWER(SUBSTITUTE(TRIM(A13)," ","-")))</f>
        <v/>
      </c>
      <c r="D13" s="22">
        <f>IF(AND(A13="",B13=""),"",IF($B$4="","Add your form link above",IF(LEFT($B$4,4)&lt;&gt;"http","Link should start with https://",IF(OR(A13="",B13=""),"Pick a board and a role",IF(ISNUMBER(FIND("&amp;",B13)),"Role has an &amp; in it","OK")))))</f>
        <v/>
      </c>
    </row>
    <row r="14">
      <c r="A14" s="24" t="n"/>
      <c r="B14" s="24" t="n"/>
      <c r="C14" s="22">
        <f>IF(OR($B$4="",A14="",B14=""),"",$B$4&amp;IF(ISNUMBER(FIND("?",$B$4)),"&amp;","?")&amp;"role="&amp;SUBSTITUTE(TRIM(B14)," ","%20")&amp;"&amp;source="&amp;LOWER(SUBSTITUTE(TRIM(A14)," ","-")))</f>
        <v/>
      </c>
      <c r="D14" s="22">
        <f>IF(AND(A14="",B14=""),"",IF($B$4="","Add your form link above",IF(LEFT($B$4,4)&lt;&gt;"http","Link should start with https://",IF(OR(A14="",B14=""),"Pick a board and a role",IF(ISNUMBER(FIND("&amp;",B14)),"Role has an &amp; in it","OK")))))</f>
        <v/>
      </c>
    </row>
    <row r="15">
      <c r="A15" s="24" t="n"/>
      <c r="B15" s="24" t="n"/>
      <c r="C15" s="22">
        <f>IF(OR($B$4="",A15="",B15=""),"",$B$4&amp;IF(ISNUMBER(FIND("?",$B$4)),"&amp;","?")&amp;"role="&amp;SUBSTITUTE(TRIM(B15)," ","%20")&amp;"&amp;source="&amp;LOWER(SUBSTITUTE(TRIM(A15)," ","-")))</f>
        <v/>
      </c>
      <c r="D15" s="22">
        <f>IF(AND(A15="",B15=""),"",IF($B$4="","Add your form link above",IF(LEFT($B$4,4)&lt;&gt;"http","Link should start with https://",IF(OR(A15="",B15=""),"Pick a board and a role",IF(ISNUMBER(FIND("&amp;",B15)),"Role has an &amp; in it","OK")))))</f>
        <v/>
      </c>
    </row>
    <row r="16">
      <c r="A16" s="24" t="n"/>
      <c r="B16" s="24" t="n"/>
      <c r="C16" s="22">
        <f>IF(OR($B$4="",A16="",B16=""),"",$B$4&amp;IF(ISNUMBER(FIND("?",$B$4)),"&amp;","?")&amp;"role="&amp;SUBSTITUTE(TRIM(B16)," ","%20")&amp;"&amp;source="&amp;LOWER(SUBSTITUTE(TRIM(A16)," ","-")))</f>
        <v/>
      </c>
      <c r="D16" s="22">
        <f>IF(AND(A16="",B16=""),"",IF($B$4="","Add your form link above",IF(LEFT($B$4,4)&lt;&gt;"http","Link should start with https://",IF(OR(A16="",B16=""),"Pick a board and a role",IF(ISNUMBER(FIND("&amp;",B16)),"Role has an &amp; in it","OK")))))</f>
        <v/>
      </c>
    </row>
    <row r="17">
      <c r="A17" s="24" t="n"/>
      <c r="B17" s="24" t="n"/>
      <c r="C17" s="22">
        <f>IF(OR($B$4="",A17="",B17=""),"",$B$4&amp;IF(ISNUMBER(FIND("?",$B$4)),"&amp;","?")&amp;"role="&amp;SUBSTITUTE(TRIM(B17)," ","%20")&amp;"&amp;source="&amp;LOWER(SUBSTITUTE(TRIM(A17)," ","-")))</f>
        <v/>
      </c>
      <c r="D17" s="22">
        <f>IF(AND(A17="",B17=""),"",IF($B$4="","Add your form link above",IF(LEFT($B$4,4)&lt;&gt;"http","Link should start with https://",IF(OR(A17="",B17=""),"Pick a board and a role",IF(ISNUMBER(FIND("&amp;",B17)),"Role has an &amp; in it","OK")))))</f>
        <v/>
      </c>
    </row>
    <row r="18">
      <c r="A18" s="24" t="n"/>
      <c r="B18" s="24" t="n"/>
      <c r="C18" s="22">
        <f>IF(OR($B$4="",A18="",B18=""),"",$B$4&amp;IF(ISNUMBER(FIND("?",$B$4)),"&amp;","?")&amp;"role="&amp;SUBSTITUTE(TRIM(B18)," ","%20")&amp;"&amp;source="&amp;LOWER(SUBSTITUTE(TRIM(A18)," ","-")))</f>
        <v/>
      </c>
      <c r="D18" s="22">
        <f>IF(AND(A18="",B18=""),"",IF($B$4="","Add your form link above",IF(LEFT($B$4,4)&lt;&gt;"http","Link should start with https://",IF(OR(A18="",B18=""),"Pick a board and a role",IF(ISNUMBER(FIND("&amp;",B18)),"Role has an &amp; in it","OK")))))</f>
        <v/>
      </c>
    </row>
    <row r="19">
      <c r="A19" s="24" t="n"/>
      <c r="B19" s="24" t="n"/>
      <c r="C19" s="22">
        <f>IF(OR($B$4="",A19="",B19=""),"",$B$4&amp;IF(ISNUMBER(FIND("?",$B$4)),"&amp;","?")&amp;"role="&amp;SUBSTITUTE(TRIM(B19)," ","%20")&amp;"&amp;source="&amp;LOWER(SUBSTITUTE(TRIM(A19)," ","-")))</f>
        <v/>
      </c>
      <c r="D19" s="22">
        <f>IF(AND(A19="",B19=""),"",IF($B$4="","Add your form link above",IF(LEFT($B$4,4)&lt;&gt;"http","Link should start with https://",IF(OR(A19="",B19=""),"Pick a board and a role",IF(ISNUMBER(FIND("&amp;",B19)),"Role has an &amp; in it","OK")))))</f>
        <v/>
      </c>
    </row>
    <row r="20">
      <c r="A20" s="24" t="n"/>
      <c r="B20" s="24" t="n"/>
      <c r="C20" s="22">
        <f>IF(OR($B$4="",A20="",B20=""),"",$B$4&amp;IF(ISNUMBER(FIND("?",$B$4)),"&amp;","?")&amp;"role="&amp;SUBSTITUTE(TRIM(B20)," ","%20")&amp;"&amp;source="&amp;LOWER(SUBSTITUTE(TRIM(A20)," ","-")))</f>
        <v/>
      </c>
      <c r="D20" s="22">
        <f>IF(AND(A20="",B20=""),"",IF($B$4="","Add your form link above",IF(LEFT($B$4,4)&lt;&gt;"http","Link should start with https://",IF(OR(A20="",B20=""),"Pick a board and a role",IF(ISNUMBER(FIND("&amp;",B20)),"Role has an &amp; in it","OK")))))</f>
        <v/>
      </c>
    </row>
    <row r="22">
      <c r="A22" s="14" t="inlineStr">
        <is>
          <t>Spaces in the role become %20 so the link works. The board becomes lower case with hyphens. Roles must match the options in your form exactly.</t>
        </is>
      </c>
    </row>
  </sheetData>
  <mergeCells count="1">
    <mergeCell ref="B4:C4"/>
  </mergeCells>
  <dataValidations count="2">
    <dataValidation sqref="A7:A20" showDropDown="0" showInputMessage="0" showErrorMessage="1" allowBlank="1" errorTitle="Job board" error="Pick from the list or edit the list on the Lists tab." type="list" errorStyle="warning">
      <formula1>Lists!$I$2:$I$9</formula1>
    </dataValidation>
    <dataValidation sqref="B7:B20" showDropDown="0" showInputMessage="0" showErrorMessage="1" allowBlank="1" errorTitle="Role" error="Pick from the list or edit the list on the Lists tab." type="list" errorStyle="warning">
      <formula1>Lists!$E$2:$E$9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B7791F"/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52" customWidth="1" min="1" max="1"/>
    <col width="70" customWidth="1" min="2" max="2"/>
  </cols>
  <sheetData>
    <row r="1">
      <c r="A1" s="26" t="inlineStr">
        <is>
          <t>Replies: three short emails</t>
        </is>
      </c>
    </row>
    <row r="2">
      <c r="A2" s="27" t="inlineStr">
        <is>
          <t>Fill in the yellow boxes, then copy an email. Edit the wording so it sounds like you.</t>
        </is>
      </c>
    </row>
    <row r="4">
      <c r="A4" s="34" t="inlineStr">
        <is>
          <t>Applicant row on the Applicants tab (like 2)</t>
        </is>
      </c>
      <c r="B4" s="35" t="n"/>
    </row>
    <row r="5">
      <c r="A5" s="34" t="inlineStr">
        <is>
          <t>Your name</t>
        </is>
      </c>
      <c r="B5" s="35" t="n"/>
    </row>
    <row r="6">
      <c r="A6" s="34" t="inlineStr">
        <is>
          <t>Your company</t>
        </is>
      </c>
      <c r="B6" s="35" t="n"/>
    </row>
    <row r="7">
      <c r="A7" s="34" t="inlineStr">
        <is>
          <t>What happens next (one sentence)</t>
        </is>
      </c>
      <c r="B7" s="35" t="n"/>
    </row>
    <row r="8">
      <c r="A8" s="32" t="inlineStr">
        <is>
          <t>First name used</t>
        </is>
      </c>
      <c r="B8" s="22">
        <f>IF(B4="","[First name]",IFERROR(IF(INDEX(Applicants!$AH$1:$AH$501,B4)="","[First name]",LEFT(INDEX(Applicants!$AH$1:$AH$501,B4),FIND(" ",INDEX(Applicants!$AH$1:$AH$501,B4)&amp;" ")-1)),"[First name]"))</f>
        <v/>
      </c>
    </row>
    <row r="9">
      <c r="A9" s="32" t="inlineStr">
        <is>
          <t>Role used</t>
        </is>
      </c>
      <c r="B9" s="22">
        <f>IF(B4="","[Role]",IFERROR(IF(INDEX(Applicants!$AI$1:$AI$501,B4)="","[Role]",INDEX(Applicants!$AI$1:$AI$501,B4)),"[Role]"))</f>
        <v/>
      </c>
    </row>
    <row r="11">
      <c r="A11" s="7" t="inlineStr">
        <is>
          <t>1. Got your application</t>
        </is>
      </c>
    </row>
    <row r="12" ht="150" customHeight="1">
      <c r="A12" s="36">
        <f>"Subject: We got your application"&amp;CHAR(10)&amp;CHAR(10)&amp;"Hi "&amp;$B$8&amp;CHAR(10)&amp;CHAR(10)&amp;"Thanks for applying for the "&amp;$B$9&amp;" role at "&amp;IF($B$6="","[Your company]",$B$6)&amp;". We have your application and will read it. We will reply by email whether or not we move forward."&amp;CHAR(10)&amp;CHAR(10)&amp;"If you need to change anything you sent, just reply to this email."&amp;CHAR(10)&amp;CHAR(10)&amp;"Thanks,"&amp;CHAR(10)&amp;IF($B$5="","[Your name]",$B$5)</f>
        <v/>
      </c>
      <c r="B12" s="37" t="n"/>
    </row>
    <row r="13">
      <c r="A13" s="7" t="inlineStr">
        <is>
          <t>2. Next step</t>
        </is>
      </c>
    </row>
    <row r="14" ht="150" customHeight="1">
      <c r="A14" s="36">
        <f>"Subject: Next step for your application"&amp;CHAR(10)&amp;CHAR(10)&amp;"Hi "&amp;$B$8&amp;CHAR(10)&amp;CHAR(10)&amp;"Thanks for your application for the "&amp;$B$9&amp;" role at "&amp;IF($B$6="","[Your company]",$B$6)&amp;". We would like to take the next step with you."&amp;CHAR(10)&amp;CHAR(10)&amp;IF($B$7="","[What happens next]",$B$7)&amp;CHAR(10)&amp;CHAR(10)&amp;"If the time or the format would be hard for you, tell us and we will change it."&amp;CHAR(10)&amp;CHAR(10)&amp;"Thanks,"&amp;CHAR(10)&amp;IF($B$5="","[Your name]",$B$5)</f>
        <v/>
      </c>
      <c r="B14" s="37" t="n"/>
    </row>
    <row r="15">
      <c r="A15" s="7" t="inlineStr">
        <is>
          <t>3. Not moving forward</t>
        </is>
      </c>
    </row>
    <row r="16" ht="150" customHeight="1">
      <c r="A16" s="36">
        <f>"Subject: Your application"&amp;CHAR(10)&amp;CHAR(10)&amp;"Hi "&amp;$B$8&amp;CHAR(10)&amp;CHAR(10)&amp;"Thank you for applying for the "&amp;$B$9&amp;" role at "&amp;IF($B$6="","[Your company]",$B$6)&amp;" and for the time you put in. We have decided not to move forward with your application this time."&amp;CHAR(10)&amp;CHAR(10)&amp;"We know this is not the news you hoped for. We wish you all the best with your search."&amp;CHAR(10)&amp;CHAR(10)&amp;"Thanks,"&amp;CHAR(10)&amp;IF($B$5="","[Your name]",$B$5)</f>
        <v/>
      </c>
      <c r="B16" s="37" t="n"/>
    </row>
  </sheetData>
  <mergeCells count="3">
    <mergeCell ref="A14:B14"/>
    <mergeCell ref="A16:B16"/>
    <mergeCell ref="A12:B12"/>
  </mergeCell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8F8499"/>
    <outlinePr summaryBelow="1" summaryRight="1"/>
    <pageSetUpPr/>
  </sheetPr>
  <dimension ref="A1:O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" customWidth="1" min="2" max="2"/>
    <col width="18" customWidth="1" min="3" max="3"/>
    <col width="3" customWidth="1" min="4" max="4"/>
    <col width="28" customWidth="1" min="5" max="5"/>
    <col width="3" customWidth="1" min="6" max="6"/>
    <col width="26" customWidth="1" min="7" max="7"/>
    <col width="3" customWidth="1" min="8" max="8"/>
    <col width="20" customWidth="1" min="9" max="9"/>
    <col width="3" customWidth="1" min="10" max="10"/>
    <col width="26" customWidth="1" min="11" max="11"/>
    <col width="56" customWidth="1" min="12" max="12"/>
    <col width="3" customWidth="1" min="13" max="13"/>
    <col width="56" customWidth="1" min="14" max="14"/>
    <col width="24" customWidth="1" min="15" max="15"/>
  </cols>
  <sheetData>
    <row r="1" ht="32" customHeight="1">
      <c r="A1" s="3" t="inlineStr">
        <is>
          <t>Stage</t>
        </is>
      </c>
      <c r="C1" s="3" t="inlineStr">
        <is>
          <t>Must-have answer</t>
        </is>
      </c>
      <c r="E1" s="3" t="inlineStr">
        <is>
          <t>Roles (edit me)</t>
        </is>
      </c>
      <c r="G1" s="3" t="inlineStr">
        <is>
          <t>Sources (edit me)</t>
        </is>
      </c>
      <c r="I1" s="3" t="inlineStr">
        <is>
          <t>Job boards (edit me)</t>
        </is>
      </c>
      <c r="K1" s="3" t="inlineStr">
        <is>
          <t>Column names to look for</t>
        </is>
      </c>
      <c r="L1" s="3" t="inlineStr">
        <is>
          <t>Header in your export (edit if you renamed a question)</t>
        </is>
      </c>
      <c r="N1" s="3" t="inlineStr">
        <is>
          <t>Your settings</t>
        </is>
      </c>
      <c r="O1" s="3" t="inlineStr">
        <is>
          <t>Value</t>
        </is>
      </c>
    </row>
    <row r="2">
      <c r="A2" s="29" t="inlineStr">
        <is>
          <t>New</t>
        </is>
      </c>
      <c r="C2" s="29" t="inlineStr">
        <is>
          <t>Yes</t>
        </is>
      </c>
      <c r="E2" s="24" t="inlineStr">
        <is>
          <t>Software engineer</t>
        </is>
      </c>
      <c r="G2" s="24" t="inlineStr">
        <is>
          <t>linkedin</t>
        </is>
      </c>
      <c r="I2" s="24" t="inlineStr">
        <is>
          <t>linkedin</t>
        </is>
      </c>
      <c r="K2" s="32" t="inlineStr">
        <is>
          <t>Response ID</t>
        </is>
      </c>
      <c r="L2" s="24" t="inlineStr">
        <is>
          <t>Response ID</t>
        </is>
      </c>
      <c r="N2" s="32" t="inlineStr">
        <is>
          <t>Days to keep an application before the Delete after date</t>
        </is>
      </c>
      <c r="O2" s="8" t="n"/>
    </row>
    <row r="3">
      <c r="A3" s="29" t="inlineStr">
        <is>
          <t>Screened</t>
        </is>
      </c>
      <c r="C3" s="29" t="inlineStr">
        <is>
          <t>No</t>
        </is>
      </c>
      <c r="E3" s="24" t="inlineStr">
        <is>
          <t>Product designer</t>
        </is>
      </c>
      <c r="G3" s="24" t="inlineStr">
        <is>
          <t>indeed</t>
        </is>
      </c>
      <c r="I3" s="24" t="inlineStr">
        <is>
          <t>indeed</t>
        </is>
      </c>
      <c r="K3" s="32" t="inlineStr">
        <is>
          <t>Applicant name</t>
        </is>
      </c>
      <c r="L3" s="24" t="inlineStr">
        <is>
          <t>Full name</t>
        </is>
      </c>
      <c r="N3" s="33" t="inlineStr">
        <is>
          <t>Names of your three must-haves (shown on Applicants)</t>
        </is>
      </c>
    </row>
    <row r="4">
      <c r="A4" s="29" t="inlineStr">
        <is>
          <t>Interview</t>
        </is>
      </c>
      <c r="E4" s="24" t="inlineStr">
        <is>
          <t>Customer success manager</t>
        </is>
      </c>
      <c r="G4" s="24" t="inlineStr">
        <is>
          <t>our-website</t>
        </is>
      </c>
      <c r="I4" s="24" t="inlineStr">
        <is>
          <t>our-website</t>
        </is>
      </c>
      <c r="K4" s="32" t="inlineStr">
        <is>
          <t>Role applied for</t>
        </is>
      </c>
      <c r="L4" s="24" t="inlineStr">
        <is>
          <t>Which role are you applying for?</t>
        </is>
      </c>
      <c r="N4" s="32" t="inlineStr">
        <is>
          <t>Must-have 1</t>
        </is>
      </c>
      <c r="O4" s="8" t="inlineStr">
        <is>
          <t>Must-have 1</t>
        </is>
      </c>
    </row>
    <row r="5">
      <c r="A5" s="29" t="inlineStr">
        <is>
          <t>Offer</t>
        </is>
      </c>
      <c r="E5" s="24" t="inlineStr">
        <is>
          <t>Other</t>
        </is>
      </c>
      <c r="G5" s="24" t="inlineStr">
        <is>
          <t>Someone who works here</t>
        </is>
      </c>
      <c r="I5" s="24" t="inlineStr">
        <is>
          <t>referral</t>
        </is>
      </c>
      <c r="K5" s="32" t="inlineStr">
        <is>
          <t>Source tag (hidden field)</t>
        </is>
      </c>
      <c r="L5" s="24" t="inlineStr">
        <is>
          <t>source</t>
        </is>
      </c>
      <c r="N5" s="32" t="inlineStr">
        <is>
          <t>Must-have 2</t>
        </is>
      </c>
      <c r="O5" s="8" t="inlineStr">
        <is>
          <t>Must-have 2</t>
        </is>
      </c>
    </row>
    <row r="6">
      <c r="A6" s="29" t="inlineStr">
        <is>
          <t>Hired</t>
        </is>
      </c>
      <c r="E6" s="24" t="n"/>
      <c r="G6" s="24" t="n"/>
      <c r="I6" s="24" t="n"/>
      <c r="K6" s="32" t="inlineStr">
        <is>
          <t>How they heard</t>
        </is>
      </c>
      <c r="L6" s="24" t="inlineStr">
        <is>
          <t>How did you hear about this job?</t>
        </is>
      </c>
      <c r="N6" s="32" t="inlineStr">
        <is>
          <t>Must-have 3</t>
        </is>
      </c>
      <c r="O6" s="8" t="inlineStr">
        <is>
          <t>Must-have 3</t>
        </is>
      </c>
    </row>
    <row r="7">
      <c r="A7" s="29" t="inlineStr">
        <is>
          <t>Not moving forward</t>
        </is>
      </c>
      <c r="E7" s="24" t="n"/>
      <c r="G7" s="24" t="n"/>
      <c r="I7" s="24" t="n"/>
      <c r="K7" s="32" t="inlineStr">
        <is>
          <t>Submitted at</t>
        </is>
      </c>
      <c r="L7" s="24" t="inlineStr">
        <is>
          <t>Submitted at</t>
        </is>
      </c>
    </row>
    <row r="8">
      <c r="E8" s="24" t="n"/>
      <c r="G8" s="24" t="n"/>
      <c r="I8" s="24" t="n"/>
      <c r="N8" s="14" t="inlineStr">
        <is>
          <t>Use plain, job-related checks, like "Can start by March" or "Has used our main tool".</t>
        </is>
      </c>
    </row>
    <row r="9">
      <c r="E9" s="24" t="n"/>
      <c r="G9" s="24" t="n"/>
      <c r="I9" s="24" t="n"/>
      <c r="K9" s="14" t="inlineStr">
        <is>
          <t>The sheet finds columns by these names, so column order does not matter.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2026-10-26T22:21:12Z</dcterms:created>
  <dcterms:modified xmlns:dcterms="http://purl.org/dc/terms/" xmlns:xsi="http://www.w3.org/2001/XMLSchema-instance" xsi:type="dcterms:W3CDTF">2026-10-26T22:21:15Z</dcterms:modified>
</cp:coreProperties>
</file>