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People" sheetId="3" state="visible" r:id="rId3"/>
    <sheet xmlns:r="http://schemas.openxmlformats.org/officeDocument/2006/relationships" name="Follow-ups" sheetId="4" state="visible" r:id="rId4"/>
    <sheet xmlns:r="http://schemas.openxmlformats.org/officeDocument/2006/relationships" name="Counts" sheetId="5" state="visible" r:id="rId5"/>
    <sheet xmlns:r="http://schemas.openxmlformats.org/officeDocument/2006/relationships" name="Lists" sheetId="6" state="visible" r:id="rId6"/>
  </sheets>
  <definedNames>
    <definedName name="_xlnm._FilterDatabase" localSheetId="2" hidden="1">'People'!$A$1:$N$301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8A1C12"/>
      <sz val="10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b val="1"/>
      <color rgb="00231A2E"/>
      <sz val="16"/>
    </font>
    <font>
      <name val="Arial"/>
      <color rgb="005E5468"/>
      <sz val="10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3" borderId="1" pivotButton="0" quotePrefix="0" xfId="0"/>
    <xf numFmtId="0" fontId="7" fillId="0" borderId="0" pivotButton="0" quotePrefix="0" xfId="0"/>
    <xf numFmtId="0" fontId="6" fillId="4" borderId="1" pivotButton="0" quotePrefix="0" xfId="0"/>
    <xf numFmtId="0" fontId="4" fillId="2" borderId="1" pivotButton="0" quotePrefix="0" xfId="0"/>
    <xf numFmtId="0" fontId="7" fillId="0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7" fillId="4" borderId="1" applyAlignment="1" pivotButton="0" quotePrefix="0" xfId="0">
      <alignment vertical="top"/>
    </xf>
    <xf numFmtId="0" fontId="7" fillId="4" borderId="1" applyAlignment="1" pivotButton="0" quotePrefix="0" xfId="0">
      <alignment horizontal="center" vertical="top"/>
    </xf>
    <xf numFmtId="164" fontId="7" fillId="4" borderId="1" applyAlignment="1" pivotButton="0" quotePrefix="0" xfId="0">
      <alignment horizontal="center" vertical="top"/>
    </xf>
    <xf numFmtId="0" fontId="9" fillId="3" borderId="1" pivotButton="0" quotePrefix="0" xfId="0"/>
    <xf numFmtId="164" fontId="9" fillId="3" borderId="1" pivotButton="0" quotePrefix="0" xfId="0"/>
    <xf numFmtId="0" fontId="7" fillId="3" borderId="1" pivotButton="0" quotePrefix="0" xfId="0"/>
    <xf numFmtId="164" fontId="7" fillId="3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6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7" fillId="0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left"/>
    </xf>
  </cellXfs>
  <cellStyles count="1">
    <cellStyle name="Normal" xfId="0" builtinId="0" hidden="0"/>
  </cellStyles>
  <dxfs count="3">
    <dxf>
      <font>
        <name val="Arial"/>
        <b val="1"/>
        <color rgb="008A1C12"/>
        <sz val="10"/>
      </font>
      <fill>
        <patternFill patternType="solid">
          <fgColor rgb="00F6D5CF"/>
          <bgColor rgb="00F6D5CF"/>
        </patternFill>
      </fill>
    </dxf>
    <dxf>
      <font>
        <name val="Arial"/>
        <b val="1"/>
        <color rgb="00231A2E"/>
        <sz val="10"/>
      </font>
      <fill>
        <patternFill patternType="solid">
          <fgColor rgb="00FDEFC8"/>
          <bgColor rgb="00FDEFC8"/>
        </patternFill>
      </fill>
    </dxf>
    <dxf>
      <font>
        <name val="Arial"/>
        <i val="1"/>
        <color rgb="005E546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9 are EXAMPLE data: clear A2 to T9 first.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G1" authorId="0" shapeId="0">
      <text>
        <t>Yes when the answer starts with Yes. Not asked when your form has no such question.</t>
      </text>
    </comment>
    <comment ref="H1" authorId="0" shapeId="0">
      <text>
        <t>The source hidden field from the link. When the link had none (a QR code scan, a shared link), the answer to How did you hear about us?</t>
      </text>
    </comment>
    <comment ref="I1" authorId="0" shapeId="0">
      <text>
        <t>The date on the paper form if you typed one on Follow-ups, else the day the form was sent.</t>
      </text>
    </comment>
    <comment ref="J1" authorId="0" shapeId="0">
      <text>
        <t>Date of interest plus the number of days on the Lists tab (3 to start).</t>
      </text>
    </comment>
    <comment ref="K1" authorId="0" shapeId="0">
      <text>
        <t>Typed on the Follow-ups tab. No row there means New.</t>
      </text>
    </comment>
    <comment ref="M1" authorId="0" shapeId="0">
      <text>
        <t>Uses today's date, so it changes each day you open the file. Overdue: still New after the follow-up date. Due soon: the follow-up date is today or tomorrow.</t>
      </text>
    </comment>
    <comment ref="N1" authorId="0" shapeId="0">
      <text>
        <t>1 for each response row. The Counts tab adds these up.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A1" authorId="0" shapeId="0">
      <text>
        <t>Pick the person's email from the list (it comes from the People tab). One row per person: if an email appears twice, the first row wins.</t>
      </text>
    </comment>
    <comment ref="B1" authorId="0" shapeId="0">
      <text>
        <t>New, Contacted, Signed up or Not now. A person with no row here counts as New.</t>
      </text>
    </comment>
    <comment ref="D1" authorId="0" shapeId="0">
      <text>
        <t>Only for paper forms: the date written on the form, so the follow-up clock starts on the day they showed interest, not the day you typed it in.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A12" authorId="0" shapeId="0">
      <text>
        <t>Comes from the interest options on the Lists tab. A person who ticked two options counts once under each.</t>
      </text>
    </comment>
    <comment ref="D12" authorId="0" shapeId="0">
      <text>
        <t>Status New and not a No to being contacted.</t>
      </text>
    </comment>
    <comment ref="A30" authorId="0" shapeId="0">
      <text>
        <t>Sources come from the Lists tab: hidden field values from your links and answers to How did you hear about us? Keep each name once.</t>
      </text>
    </comment>
    <comment ref="A42" authorId="0" shapeId="0">
      <text>
        <t>Sources that are not on your Lists tab. Add them there to see them on their own row.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B15" authorId="0" shapeId="0">
      <text>
        <t>A setting you can change. 3 is just where the sheet starts.</t>
      </text>
    </comment>
    <comment ref="A24" authorId="0" shapeId="0">
      <text>
        <t>EXAMPLE options. Replace them with the options on your own form, one per row.</t>
      </text>
    </comment>
    <comment ref="A36" authorId="0" shapeId="0">
      <text>
        <t>EXAMPLE sources. Type the source values you put in your links (like newsletter or paper) and the answer options of How did you hear about us?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Interest tracker</t>
        </is>
      </c>
    </row>
    <row r="3">
      <c r="B3" s="2" t="inlineStr">
        <is>
          <t>Follow up with everyone who raised a hand, and see which options people want most. Works in Excel and Google Sheets.</t>
        </is>
      </c>
    </row>
    <row r="4">
      <c r="B4" s="3">
        <f>IF(COUNTIF(Responses!$A$2:$A$301,"EXAMPLE*")+COUNTIF('Follow-ups'!$E$2:$E$501,"EXAMPLE*")&gt;0,"You are looking at EXAMPLE data. Clear the example rows on Responses and Follow-ups, then add your own.","")</f>
        <v/>
      </c>
    </row>
    <row r="5">
      <c r="B5" s="4" t="inlineStr">
        <is>
          <t>Step</t>
        </is>
      </c>
      <c r="C5" s="4" t="inlineStr">
        <is>
          <t>What to do</t>
        </is>
      </c>
      <c r="D5" s="4" t="inlineStr">
        <is>
          <t>How</t>
        </is>
      </c>
    </row>
    <row r="6" ht="44" customHeight="1">
      <c r="B6" s="5" t="n">
        <v>1</v>
      </c>
      <c r="C6" s="6" t="inlineStr">
        <is>
          <t>Get your responses out of HornetForms</t>
        </is>
      </c>
      <c r="D6" s="7" t="inlineStr">
        <is>
          <t>Download the CSV from your form's Responses page. Already sending responses to a Google Sheet? Open that Sheet and use File, Import, Upload this file, then pick "Insert new sheet(s)".</t>
        </is>
      </c>
    </row>
    <row r="7" ht="51" customHeight="1">
      <c r="B7" s="5" t="n">
        <v>2</v>
      </c>
      <c r="C7" s="6" t="inlineStr">
        <is>
          <t>Paste the export</t>
        </is>
      </c>
      <c r="D7" s="7" t="inlineStr">
        <is>
          <t>First clear the example: select A2 to T9 on Responses and press Delete. Then click A1 and paste your CSV, headers included. Using the Google Sheet? Clear A1 to T301 instead and type =ARRAYFORMULA(Responses!A1:T301) in A1.</t>
        </is>
      </c>
    </row>
    <row r="8" ht="44" customHeight="1">
      <c r="B8" s="5" t="n">
        <v>3</v>
      </c>
      <c r="C8" s="6" t="inlineStr">
        <is>
          <t>Set your options</t>
        </is>
      </c>
      <c r="D8" s="7" t="inlineStr">
        <is>
          <t>On the Lists tab, type the interest options from your form and the source names you use, and pick how many days you give yourself to follow up (3 to start).</t>
        </is>
      </c>
    </row>
    <row r="9" ht="44" customHeight="1">
      <c r="B9" s="5" t="n">
        <v>4</v>
      </c>
      <c r="C9" s="6" t="inlineStr">
        <is>
          <t>Follow up and log it</t>
        </is>
      </c>
      <c r="D9" s="7" t="inlineStr">
        <is>
          <t>The People tab shows one row per person, with a follow-up date and a next step. After you reach someone, add a row on Follow-ups: pick their email, pick a status and type the date.</t>
        </is>
      </c>
    </row>
    <row r="10" ht="44" customHeight="1">
      <c r="B10" s="5" t="n">
        <v>5</v>
      </c>
      <c r="C10" s="6" t="inlineStr">
        <is>
          <t>Read the counts</t>
        </is>
      </c>
      <c r="D10" s="7" t="inlineStr">
        <is>
          <t>The Counts tab shows how many people want each option, how many are still to contact and where they came from.</t>
        </is>
      </c>
    </row>
    <row r="12">
      <c r="B12" s="8" t="inlineStr">
        <is>
          <t>Colour key</t>
        </is>
      </c>
    </row>
    <row r="13">
      <c r="C13" s="9" t="inlineStr">
        <is>
          <t>Yellow</t>
        </is>
      </c>
      <c r="D13" s="10" t="inlineStr">
        <is>
          <t>You type or pick here.</t>
        </is>
      </c>
    </row>
    <row r="14">
      <c r="C14" s="11" t="inlineStr">
        <is>
          <t>Grey</t>
        </is>
      </c>
      <c r="D14" s="10" t="inlineStr">
        <is>
          <t>Worked out for you. Please do not type here.</t>
        </is>
      </c>
    </row>
    <row r="15">
      <c r="C15" s="12" t="inlineStr">
        <is>
          <t>Dark</t>
        </is>
      </c>
      <c r="D15" s="10" t="inlineStr">
        <is>
          <t>Column names. Keep the pasted headers as they come from HornetForms.</t>
        </is>
      </c>
    </row>
    <row r="17">
      <c r="B17" s="8" t="inlineStr">
        <is>
          <t>Good to know</t>
        </is>
      </c>
    </row>
    <row r="18" ht="34" customHeight="1">
      <c r="C18" s="13" t="inlineStr">
        <is>
          <t>Next step uses today's date, so it changes each day you open the file. Overdue means still New after the follow-up date.</t>
        </is>
      </c>
    </row>
    <row r="19" ht="34" customHeight="1">
      <c r="C19" s="13" t="inlineStr">
        <is>
          <t>Typing in paper forms? Enter them in your online form with a link that ends in ?source=paper, then write the date from the paper form in Date on paper form on Follow-ups.</t>
        </is>
      </c>
    </row>
    <row r="20" ht="34" customHeight="1">
      <c r="C20" s="13" t="inlineStr">
        <is>
          <t>OK to contact reads the answer to Can we contact you about this? Anything that starts with Yes counts as yes. People who said no show Do not contact.</t>
        </is>
      </c>
    </row>
    <row r="21" ht="34" customHeight="1">
      <c r="C21" s="13" t="inlineStr">
        <is>
          <t>A person who ticked two interest options counts once under each, so the interest counts can add up to more than the total.</t>
        </is>
      </c>
    </row>
    <row r="22" ht="28" customHeight="1">
      <c r="C22" s="13" t="inlineStr">
        <is>
          <t>Status is matched by email. If the same email appears twice on Follow-ups, the first row wins.</t>
        </is>
      </c>
    </row>
    <row r="23" ht="34" customHeight="1">
      <c r="C23" s="13" t="inlineStr">
        <is>
          <t>The sheet finds columns by their header names, so it still works if your columns are in another order. Renamed a question? Update its name on the Lists tab.</t>
        </is>
      </c>
    </row>
    <row r="24" ht="28" customHeight="1">
      <c r="C24" s="13" t="inlineStr">
        <is>
          <t>There is room for 300 people and 500 follow-up rows.</t>
        </is>
      </c>
    </row>
    <row r="26">
      <c r="B26" s="8" t="inlineStr">
        <is>
          <t>Example data</t>
        </is>
      </c>
    </row>
    <row r="27" ht="32" customHeight="1">
      <c r="C27" s="14" t="inlineStr">
        <is>
          <t>Rows 2 to 9 on Responses, the first rows on Follow-ups and the options on Lists are EXAMPLE data (invented people). Clear them before you add your own.</t>
        </is>
      </c>
    </row>
    <row r="29">
      <c r="C29" s="15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T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60" customHeight="1">
      <c r="A1" s="4" t="inlineStr">
        <is>
          <t>Response ID</t>
        </is>
      </c>
      <c r="B1" s="4" t="inlineStr">
        <is>
          <t>Submitted at</t>
        </is>
      </c>
      <c r="C1" s="4" t="inlineStr">
        <is>
          <t>Started at</t>
        </is>
      </c>
      <c r="D1" s="4" t="inlineStr">
        <is>
          <t>Your name</t>
        </is>
      </c>
      <c r="E1" s="4" t="inlineStr">
        <is>
          <t>Email</t>
        </is>
      </c>
      <c r="F1" s="4" t="inlineStr">
        <is>
          <t>Phone</t>
        </is>
      </c>
      <c r="G1" s="4" t="inlineStr">
        <is>
          <t>What are you interested in?</t>
        </is>
      </c>
      <c r="H1" s="4" t="inlineStr">
        <is>
          <t>How involved would you like to be?</t>
        </is>
      </c>
      <c r="I1" s="4" t="inlineStr">
        <is>
          <t>When are you usually free?</t>
        </is>
      </c>
      <c r="J1" s="4" t="inlineStr">
        <is>
          <t>Questions, or anything we should know?</t>
        </is>
      </c>
      <c r="K1" s="4" t="inlineStr">
        <is>
          <t>Can we contact you about this?</t>
        </is>
      </c>
      <c r="L1" s="4" t="inlineStr">
        <is>
          <t>How did you hear about us?</t>
        </is>
      </c>
      <c r="M1" s="4" t="inlineStr">
        <is>
          <t>source</t>
        </is>
      </c>
      <c r="N1" s="4" t="inlineStr">
        <is>
          <t>Form version</t>
        </is>
      </c>
      <c r="O1" s="4" t="n"/>
      <c r="P1" s="4" t="n"/>
      <c r="Q1" s="4" t="n"/>
      <c r="R1" s="4" t="n"/>
      <c r="S1" s="4" t="n"/>
      <c r="T1" s="4" t="n"/>
    </row>
    <row r="2">
      <c r="A2" s="16" t="inlineStr">
        <is>
          <t>EXAMPLE-01 (delete me)</t>
        </is>
      </c>
      <c r="B2" s="16" t="inlineStr">
        <is>
          <t>2026-10-20T10:10:00.000Z</t>
        </is>
      </c>
      <c r="C2" s="16" t="inlineStr">
        <is>
          <t>2026-10-20T10:08:00.000Z</t>
        </is>
      </c>
      <c r="D2" s="16" t="inlineStr">
        <is>
          <t>Ana Example</t>
        </is>
      </c>
      <c r="E2" s="16" t="inlineStr">
        <is>
          <t>ana@example.com</t>
        </is>
      </c>
      <c r="F2" s="16" t="inlineStr">
        <is>
          <t>555-0110</t>
        </is>
      </c>
      <c r="G2" s="16" t="inlineStr">
        <is>
          <t>Book club, Walking group</t>
        </is>
      </c>
      <c r="H2" s="16" t="inlineStr">
        <is>
          <t>I'd like to join regularly</t>
        </is>
      </c>
      <c r="I2" s="16" t="inlineStr">
        <is>
          <t>Weekday evenings</t>
        </is>
      </c>
      <c r="J2" s="16" t="n"/>
      <c r="K2" s="16" t="inlineStr">
        <is>
          <t>Yes, contact me about this</t>
        </is>
      </c>
      <c r="L2" s="16" t="n"/>
      <c r="M2" s="16" t="inlineStr">
        <is>
          <t>newsletter</t>
        </is>
      </c>
      <c r="N2" s="16" t="n">
        <v>1</v>
      </c>
    </row>
    <row r="3">
      <c r="A3" s="16" t="inlineStr">
        <is>
          <t>EXAMPLE-02 (delete me)</t>
        </is>
      </c>
      <c r="B3" s="16" t="inlineStr">
        <is>
          <t>2026-10-21T10:11:00.000Z</t>
        </is>
      </c>
      <c r="C3" s="16" t="inlineStr">
        <is>
          <t>2026-10-21T10:09:00.000Z</t>
        </is>
      </c>
      <c r="D3" s="16" t="inlineStr">
        <is>
          <t>Ben Example</t>
        </is>
      </c>
      <c r="E3" s="16" t="inlineStr">
        <is>
          <t>ben@example.com</t>
        </is>
      </c>
      <c r="F3" s="16" t="inlineStr">
        <is>
          <t>555-0111</t>
        </is>
      </c>
      <c r="G3" s="16" t="inlineStr">
        <is>
          <t>Community garden</t>
        </is>
      </c>
      <c r="H3" s="16" t="inlineStr">
        <is>
          <t>I'd like to try it once</t>
        </is>
      </c>
      <c r="I3" s="16" t="inlineStr">
        <is>
          <t>Weekends</t>
        </is>
      </c>
      <c r="J3" s="16" t="n"/>
      <c r="K3" s="16" t="inlineStr">
        <is>
          <t>Yes, contact me about this</t>
        </is>
      </c>
      <c r="L3" s="16" t="n"/>
      <c r="M3" s="16" t="inlineStr">
        <is>
          <t>instagram</t>
        </is>
      </c>
      <c r="N3" s="16" t="n">
        <v>1</v>
      </c>
    </row>
    <row r="4">
      <c r="A4" s="16" t="inlineStr">
        <is>
          <t>EXAMPLE-03 (delete me)</t>
        </is>
      </c>
      <c r="B4" s="16" t="inlineStr">
        <is>
          <t>2026-10-22T10:12:00.000Z</t>
        </is>
      </c>
      <c r="C4" s="16" t="inlineStr">
        <is>
          <t>2026-10-22T10:10:00.000Z</t>
        </is>
      </c>
      <c r="D4" s="16" t="inlineStr">
        <is>
          <t>Chloe Example</t>
        </is>
      </c>
      <c r="E4" s="16" t="inlineStr">
        <is>
          <t>chloe@example.com</t>
        </is>
      </c>
      <c r="F4" s="16" t="inlineStr">
        <is>
          <t>555-0112</t>
        </is>
      </c>
      <c r="G4" s="16" t="inlineStr">
        <is>
          <t>Beginner pottery class</t>
        </is>
      </c>
      <c r="H4" s="16" t="inlineStr">
        <is>
          <t>Just keep me posted</t>
        </is>
      </c>
      <c r="I4" s="16" t="inlineStr">
        <is>
          <t>Weekday afternoons</t>
        </is>
      </c>
      <c r="J4" s="16" t="n"/>
      <c r="K4" s="16" t="inlineStr">
        <is>
          <t>Yes, contact me about this</t>
        </is>
      </c>
      <c r="L4" s="16" t="inlineStr">
        <is>
          <t>At a fair or sign-up table</t>
        </is>
      </c>
      <c r="M4" s="16" t="n"/>
      <c r="N4" s="16" t="n">
        <v>1</v>
      </c>
    </row>
    <row r="5">
      <c r="A5" s="16" t="inlineStr">
        <is>
          <t>EXAMPLE-04 (delete me)</t>
        </is>
      </c>
      <c r="B5" s="16" t="inlineStr">
        <is>
          <t>2026-10-24T10:13:00.000Z</t>
        </is>
      </c>
      <c r="C5" s="16" t="inlineStr">
        <is>
          <t>2026-10-24T10:11:00.000Z</t>
        </is>
      </c>
      <c r="D5" s="16" t="inlineStr">
        <is>
          <t>Dev Example</t>
        </is>
      </c>
      <c r="E5" s="16" t="inlineStr">
        <is>
          <t>dev@example.com</t>
        </is>
      </c>
      <c r="F5" s="16" t="inlineStr">
        <is>
          <t>555-0113</t>
        </is>
      </c>
      <c r="G5" s="16" t="inlineStr">
        <is>
          <t>Helping at events, Community garden</t>
        </is>
      </c>
      <c r="H5" s="16" t="inlineStr">
        <is>
          <t>I'd like to join regularly</t>
        </is>
      </c>
      <c r="I5" s="16" t="inlineStr">
        <is>
          <t>Weekends</t>
        </is>
      </c>
      <c r="J5" s="16" t="n"/>
      <c r="K5" s="16" t="inlineStr">
        <is>
          <t>Yes, contact me about this</t>
        </is>
      </c>
      <c r="L5" s="16" t="n"/>
      <c r="M5" s="16" t="inlineStr">
        <is>
          <t>paper</t>
        </is>
      </c>
      <c r="N5" s="16" t="n">
        <v>1</v>
      </c>
    </row>
    <row r="6">
      <c r="A6" s="16" t="inlineStr">
        <is>
          <t>EXAMPLE-05 (delete me)</t>
        </is>
      </c>
      <c r="B6" s="16" t="inlineStr">
        <is>
          <t>2026-10-25T10:14:00.000Z</t>
        </is>
      </c>
      <c r="C6" s="16" t="inlineStr">
        <is>
          <t>2026-10-25T10:12:00.000Z</t>
        </is>
      </c>
      <c r="D6" s="16" t="inlineStr">
        <is>
          <t>Eli Example</t>
        </is>
      </c>
      <c r="E6" s="16" t="inlineStr">
        <is>
          <t>eli@example.com</t>
        </is>
      </c>
      <c r="F6" s="16" t="inlineStr">
        <is>
          <t>555-0114</t>
        </is>
      </c>
      <c r="G6" s="16" t="inlineStr">
        <is>
          <t>Book club</t>
        </is>
      </c>
      <c r="H6" s="16" t="inlineStr">
        <is>
          <t>Just keep me posted</t>
        </is>
      </c>
      <c r="I6" s="16" t="inlineStr">
        <is>
          <t>Weekday mornings</t>
        </is>
      </c>
      <c r="J6" s="16" t="n"/>
      <c r="K6" s="16" t="inlineStr">
        <is>
          <t>No, I'll check back myself</t>
        </is>
      </c>
      <c r="L6" s="16" t="inlineStr">
        <is>
          <t>A friend</t>
        </is>
      </c>
      <c r="M6" s="16" t="n"/>
      <c r="N6" s="16" t="n">
        <v>1</v>
      </c>
    </row>
    <row r="7">
      <c r="A7" s="16" t="inlineStr">
        <is>
          <t>EXAMPLE-06 (delete me)</t>
        </is>
      </c>
      <c r="B7" s="16" t="inlineStr">
        <is>
          <t>2026-10-26T10:15:00.000Z</t>
        </is>
      </c>
      <c r="C7" s="16" t="inlineStr">
        <is>
          <t>2026-10-26T10:13:00.000Z</t>
        </is>
      </c>
      <c r="D7" s="16" t="inlineStr">
        <is>
          <t>Fay Example</t>
        </is>
      </c>
      <c r="E7" s="16" t="inlineStr">
        <is>
          <t>fay@example.com</t>
        </is>
      </c>
      <c r="F7" s="16" t="inlineStr">
        <is>
          <t>555-0115</t>
        </is>
      </c>
      <c r="G7" s="16" t="inlineStr">
        <is>
          <t>Walking group, Helping at events</t>
        </is>
      </c>
      <c r="H7" s="16" t="inlineStr">
        <is>
          <t>I'd like to try it once</t>
        </is>
      </c>
      <c r="I7" s="16" t="inlineStr">
        <is>
          <t>Weekday mornings, Weekends</t>
        </is>
      </c>
      <c r="J7" s="16" t="n"/>
      <c r="K7" s="16" t="inlineStr">
        <is>
          <t>Yes, contact me about this</t>
        </is>
      </c>
      <c r="L7" s="16" t="n"/>
      <c r="M7" s="16" t="inlineStr">
        <is>
          <t>newsletter</t>
        </is>
      </c>
      <c r="N7" s="16" t="n">
        <v>1</v>
      </c>
    </row>
    <row r="8">
      <c r="A8" s="16" t="inlineStr">
        <is>
          <t>EXAMPLE-07 (delete me)</t>
        </is>
      </c>
      <c r="B8" s="16" t="inlineStr">
        <is>
          <t>2026-10-27T10:16:00.000Z</t>
        </is>
      </c>
      <c r="C8" s="16" t="inlineStr">
        <is>
          <t>2026-10-27T10:14:00.000Z</t>
        </is>
      </c>
      <c r="D8" s="16" t="inlineStr">
        <is>
          <t>Gus Example</t>
        </is>
      </c>
      <c r="E8" s="16" t="inlineStr">
        <is>
          <t>gus@example.com</t>
        </is>
      </c>
      <c r="F8" s="16" t="inlineStr">
        <is>
          <t>555-0116</t>
        </is>
      </c>
      <c r="G8" s="16" t="inlineStr">
        <is>
          <t>Beginner pottery class, Book club</t>
        </is>
      </c>
      <c r="H8" s="16" t="inlineStr">
        <is>
          <t>I'd like to join regularly</t>
        </is>
      </c>
      <c r="I8" s="16" t="inlineStr">
        <is>
          <t>Weekday evenings</t>
        </is>
      </c>
      <c r="J8" s="16" t="n"/>
      <c r="K8" s="16" t="inlineStr">
        <is>
          <t>Yes, contact me about this</t>
        </is>
      </c>
      <c r="L8" s="16" t="inlineStr">
        <is>
          <t>At a fair or sign-up table</t>
        </is>
      </c>
      <c r="M8" s="16" t="n"/>
      <c r="N8" s="16" t="n">
        <v>1</v>
      </c>
    </row>
    <row r="9">
      <c r="A9" s="16" t="inlineStr">
        <is>
          <t>EXAMPLE-08 (delete me)</t>
        </is>
      </c>
      <c r="B9" s="16" t="inlineStr">
        <is>
          <t>2026-10-27T10:17:00.000Z</t>
        </is>
      </c>
      <c r="C9" s="16" t="inlineStr">
        <is>
          <t>2026-10-27T10:15:00.000Z</t>
        </is>
      </c>
      <c r="D9" s="16" t="inlineStr">
        <is>
          <t>Hana Example</t>
        </is>
      </c>
      <c r="E9" s="16" t="inlineStr">
        <is>
          <t>hana@example.com</t>
        </is>
      </c>
      <c r="F9" s="16" t="inlineStr">
        <is>
          <t>555-0117</t>
        </is>
      </c>
      <c r="G9" s="16" t="inlineStr">
        <is>
          <t>Community garden</t>
        </is>
      </c>
      <c r="H9" s="16" t="inlineStr">
        <is>
          <t>I'd like to try it once</t>
        </is>
      </c>
      <c r="I9" s="16" t="inlineStr">
        <is>
          <t>Weekends</t>
        </is>
      </c>
      <c r="J9" s="16" t="n"/>
      <c r="K9" s="16" t="inlineStr">
        <is>
          <t>Yes, contact me about this</t>
        </is>
      </c>
      <c r="L9" s="16" t="n"/>
      <c r="M9" s="16" t="inlineStr">
        <is>
          <t>paper</t>
        </is>
      </c>
      <c r="N9" s="16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P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13" customWidth="1" min="3" max="3"/>
    <col width="30" customWidth="1" min="4" max="4"/>
    <col width="22" customWidth="1" min="5" max="5"/>
    <col width="24" customWidth="1" min="6" max="6"/>
    <col width="12" customWidth="1" min="7" max="7"/>
    <col width="24" customWidth="1" min="8" max="8"/>
    <col width="13" customWidth="1" min="9" max="9"/>
    <col width="13" customWidth="1" min="10" max="10"/>
    <col width="12" customWidth="1" min="11" max="11"/>
    <col width="13" customWidth="1" min="12" max="12"/>
    <col width="16" customWidth="1" min="13" max="13"/>
    <col width="9" customWidth="1" min="14" max="14"/>
  </cols>
  <sheetData>
    <row r="1" ht="34" customHeight="1">
      <c r="A1" s="4" t="inlineStr">
        <is>
          <t>Name</t>
        </is>
      </c>
      <c r="B1" s="4" t="inlineStr">
        <is>
          <t>Email</t>
        </is>
      </c>
      <c r="C1" s="4" t="inlineStr">
        <is>
          <t>Phone</t>
        </is>
      </c>
      <c r="D1" s="4" t="inlineStr">
        <is>
          <t>Interested in</t>
        </is>
      </c>
      <c r="E1" s="4" t="inlineStr">
        <is>
          <t>How involved</t>
        </is>
      </c>
      <c r="F1" s="4" t="inlineStr">
        <is>
          <t>When free</t>
        </is>
      </c>
      <c r="G1" s="4" t="inlineStr">
        <is>
          <t>OK to contact</t>
        </is>
      </c>
      <c r="H1" s="4" t="inlineStr">
        <is>
          <t>Source</t>
        </is>
      </c>
      <c r="I1" s="4" t="inlineStr">
        <is>
          <t>Date of interest</t>
        </is>
      </c>
      <c r="J1" s="4" t="inlineStr">
        <is>
          <t>Follow up by</t>
        </is>
      </c>
      <c r="K1" s="4" t="inlineStr">
        <is>
          <t>Status</t>
        </is>
      </c>
      <c r="L1" s="4" t="inlineStr">
        <is>
          <t>Contacted on</t>
        </is>
      </c>
      <c r="M1" s="4" t="inlineStr">
        <is>
          <t>Next step</t>
        </is>
      </c>
      <c r="N1" s="4" t="inlineStr">
        <is>
          <t>Counted</t>
        </is>
      </c>
      <c r="P1" s="3">
        <f>IF(COUNTIF(Responses!$A$2:$A$301,"EXAMPLE*")+COUNTIF('Follow-ups'!$E$2:$E$501,"EXAMPLE*")&gt;0,"You are looking at EXAMPLE data. Clear the example rows on Responses and Follow-ups, then add your own.","")</f>
        <v/>
      </c>
    </row>
    <row r="2">
      <c r="A2" s="17">
        <f>IF($N2=1,IFERROR(TRIM(INDEX(Responses!$A2:$T2,MATCH(Lists!$B$4,Responses!$A$1:$T$1,0))&amp;""),""),"")</f>
        <v/>
      </c>
      <c r="B2" s="17">
        <f>IF($N2=1,IFERROR(TRIM(INDEX(Responses!$A2:$T2,MATCH(Lists!$B$5,Responses!$A$1:$T$1,0))&amp;""),""),"")</f>
        <v/>
      </c>
      <c r="C2" s="17">
        <f>IF($N2=1,IFERROR(TRIM(INDEX(Responses!$A2:$T2,MATCH(Lists!$B$6,Responses!$A$1:$T$1,0))&amp;""),""),"")</f>
        <v/>
      </c>
      <c r="D2" s="17">
        <f>IF($N2=1,IFERROR(TRIM(INDEX(Responses!$A2:$T2,MATCH(Lists!$B$7,Responses!$A$1:$T$1,0))&amp;""),""),"")</f>
        <v/>
      </c>
      <c r="E2" s="17">
        <f>IF($N2=1,IFERROR(TRIM(INDEX(Responses!$A2:$T2,MATCH(Lists!$B$8,Responses!$A$1:$T$1,0))&amp;""),""),"")</f>
        <v/>
      </c>
      <c r="F2" s="17">
        <f>IF($N2=1,IFERROR(TRIM(INDEX(Responses!$A2:$T2,MATCH(Lists!$B$9,Responses!$A$1:$T$1,0))&amp;""),""),"")</f>
        <v/>
      </c>
      <c r="G2" s="18">
        <f>IF($N2&lt;&gt;1,"",IF(IFERROR(TRIM(INDEX(Responses!$A2:$T2,MATCH(Lists!$B$10,Responses!$A$1:$T$1,0))&amp;""),"")="","Not asked",IF(LEFT(IFERROR(TRIM(INDEX(Responses!$A2:$T2,MATCH(Lists!$B$10,Responses!$A$1:$T$1,0))&amp;""),""),3)="Yes","Yes","No")))</f>
        <v/>
      </c>
      <c r="H2" s="17">
        <f>IF($N2&lt;&gt;1,"",IF(IFERROR(TRIM(INDEX(Responses!$A2:$T2,MATCH(Lists!$B$12,Responses!$A$1:$T$1,0))&amp;""),"")&lt;&gt;"",IFERROR(TRIM(INDEX(Responses!$A2:$T2,MATCH(Lists!$B$12,Responses!$A$1:$T$1,0))&amp;""),""),IFERROR(TRIM(INDEX(Responses!$A2:$T2,MATCH(Lists!$B$11,Responses!$A$1:$T$1,0))&amp;""),"")))</f>
        <v/>
      </c>
      <c r="I2" s="19">
        <f>IF($N2&lt;&gt;1,"",IF($B2="",IFERROR(INT(IF(ISNUMBER(INDEX(Responses!$A2:$T2,MATCH(Lists!$B$3,Responses!$A$1:$T$1,0))),INDEX(Responses!$A2:$T2,MATCH(Lists!$B$3,Responses!$A$1:$T$1,0)),DATE(VALUE(LEFT(IFERROR(TRIM(INDEX(Responses!$A2:$T2,MATCH(Lists!$B$3,Responses!$A$1:$T$1,0))&amp;""),""),4)),VALUE(MID(IFERROR(TRIM(INDEX(Responses!$A2:$T2,MATCH(Lists!$B$3,Responses!$A$1:$T$1,0))&amp;""),""),6,2)),VALUE(MID(IFERROR(TRIM(INDEX(Responses!$A2:$T2,MATCH(Lists!$B$3,Responses!$A$1:$T$1,0))&amp;""),""),9,2))))),""),IFERROR(IF(ISNUMBER(INDEX('Follow-ups'!$D$2:$D$501,MATCH($B2,'Follow-ups'!$A$2:$A$501,0))),INT(INDEX('Follow-ups'!$D$2:$D$501,MATCH($B2,'Follow-ups'!$A$2:$A$501,0))),IFERROR(INT(IF(ISNUMBER(INDEX(Responses!$A2:$T2,MATCH(Lists!$B$3,Responses!$A$1:$T$1,0))),INDEX(Responses!$A2:$T2,MATCH(Lists!$B$3,Responses!$A$1:$T$1,0)),DATE(VALUE(LEFT(IFERROR(TRIM(INDEX(Responses!$A2:$T2,MATCH(Lists!$B$3,Responses!$A$1:$T$1,0))&amp;""),""),4)),VALUE(MID(IFERROR(TRIM(INDEX(Responses!$A2:$T2,MATCH(Lists!$B$3,Responses!$A$1:$T$1,0))&amp;""),""),6,2)),VALUE(MID(IFERROR(TRIM(INDEX(Responses!$A2:$T2,MATCH(Lists!$B$3,Responses!$A$1:$T$1,0))&amp;""),""),9,2))))),"")),IFERROR(INT(IF(ISNUMBER(INDEX(Responses!$A2:$T2,MATCH(Lists!$B$3,Responses!$A$1:$T$1,0))),INDEX(Responses!$A2:$T2,MATCH(Lists!$B$3,Responses!$A$1:$T$1,0)),DATE(VALUE(LEFT(IFERROR(TRIM(INDEX(Responses!$A2:$T2,MATCH(Lists!$B$3,Responses!$A$1:$T$1,0))&amp;""),""),4)),VALUE(MID(IFERROR(TRIM(INDEX(Responses!$A2:$T2,MATCH(Lists!$B$3,Responses!$A$1:$T$1,0))&amp;""),""),6,2)),VALUE(MID(IFERROR(TRIM(INDEX(Responses!$A2:$T2,MATCH(Lists!$B$3,Responses!$A$1:$T$1,0))&amp;""),""),9,2))))),""))))</f>
        <v/>
      </c>
      <c r="J2" s="19">
        <f>IF(ISNUMBER($I2),$I2+Lists!$B$15,"")</f>
        <v/>
      </c>
      <c r="K2" s="18">
        <f>IF($N2&lt;&gt;1,"",IF($B2="","New",IFERROR(IF(INDEX('Follow-ups'!$B$2:$B$501,MATCH($B2,'Follow-ups'!$A$2:$A$501,0))&amp;""="","New",INDEX('Follow-ups'!$B$2:$B$501,MATCH($B2,'Follow-ups'!$A$2:$A$501,0))&amp;""),"New")))</f>
        <v/>
      </c>
      <c r="L2" s="19">
        <f>IF($N2&lt;&gt;1,"",IF($B2="","",IFERROR(IF(ISNUMBER(INDEX('Follow-ups'!$C$2:$C$501,MATCH($B2,'Follow-ups'!$A$2:$A$501,0))),INDEX('Follow-ups'!$C$2:$C$501,MATCH($B2,'Follow-ups'!$A$2:$A$501,0)),""),"")))</f>
        <v/>
      </c>
      <c r="M2" s="18">
        <f>IF($N2&lt;&gt;1,"",IF($G2="No","Do not contact",IF(OR($K2="Signed up",$K2="Not now"),"Done",IF($K2="Contacted","Waiting on reply",IF($J2="","To do",IF(TODAY()&gt;$J2,"Overdue",IF($J2-TODAY()&lt;=1,"Due soon","To do")))))))</f>
        <v/>
      </c>
      <c r="N2" s="18">
        <f>IF((IFERROR(TRIM(INDEX(Responses!$A2:$T2,MATCH(Lists!$B$2,Responses!$A$1:$T$1,0))&amp;""),"")&amp;IFERROR(TRIM(INDEX(Responses!$A2:$T2,MATCH(Lists!$B$4,Responses!$A$1:$T$1,0))&amp;""),"")&amp;IFERROR(TRIM(INDEX(Responses!$A2:$T2,MATCH(Lists!$B$5,Responses!$A$1:$T$1,0))&amp;""),""))="",0,1)</f>
        <v/>
      </c>
    </row>
    <row r="3">
      <c r="A3" s="17">
        <f>IF($N3=1,IFERROR(TRIM(INDEX(Responses!$A3:$T3,MATCH(Lists!$B$4,Responses!$A$1:$T$1,0))&amp;""),""),"")</f>
        <v/>
      </c>
      <c r="B3" s="17">
        <f>IF($N3=1,IFERROR(TRIM(INDEX(Responses!$A3:$T3,MATCH(Lists!$B$5,Responses!$A$1:$T$1,0))&amp;""),""),"")</f>
        <v/>
      </c>
      <c r="C3" s="17">
        <f>IF($N3=1,IFERROR(TRIM(INDEX(Responses!$A3:$T3,MATCH(Lists!$B$6,Responses!$A$1:$T$1,0))&amp;""),""),"")</f>
        <v/>
      </c>
      <c r="D3" s="17">
        <f>IF($N3=1,IFERROR(TRIM(INDEX(Responses!$A3:$T3,MATCH(Lists!$B$7,Responses!$A$1:$T$1,0))&amp;""),""),"")</f>
        <v/>
      </c>
      <c r="E3" s="17">
        <f>IF($N3=1,IFERROR(TRIM(INDEX(Responses!$A3:$T3,MATCH(Lists!$B$8,Responses!$A$1:$T$1,0))&amp;""),""),"")</f>
        <v/>
      </c>
      <c r="F3" s="17">
        <f>IF($N3=1,IFERROR(TRIM(INDEX(Responses!$A3:$T3,MATCH(Lists!$B$9,Responses!$A$1:$T$1,0))&amp;""),""),"")</f>
        <v/>
      </c>
      <c r="G3" s="18">
        <f>IF($N3&lt;&gt;1,"",IF(IFERROR(TRIM(INDEX(Responses!$A3:$T3,MATCH(Lists!$B$10,Responses!$A$1:$T$1,0))&amp;""),"")="","Not asked",IF(LEFT(IFERROR(TRIM(INDEX(Responses!$A3:$T3,MATCH(Lists!$B$10,Responses!$A$1:$T$1,0))&amp;""),""),3)="Yes","Yes","No")))</f>
        <v/>
      </c>
      <c r="H3" s="17">
        <f>IF($N3&lt;&gt;1,"",IF(IFERROR(TRIM(INDEX(Responses!$A3:$T3,MATCH(Lists!$B$12,Responses!$A$1:$T$1,0))&amp;""),"")&lt;&gt;"",IFERROR(TRIM(INDEX(Responses!$A3:$T3,MATCH(Lists!$B$12,Responses!$A$1:$T$1,0))&amp;""),""),IFERROR(TRIM(INDEX(Responses!$A3:$T3,MATCH(Lists!$B$11,Responses!$A$1:$T$1,0))&amp;""),"")))</f>
        <v/>
      </c>
      <c r="I3" s="19">
        <f>IF($N3&lt;&gt;1,"",IF($B3="",IFERROR(INT(IF(ISNUMBER(INDEX(Responses!$A3:$T3,MATCH(Lists!$B$3,Responses!$A$1:$T$1,0))),INDEX(Responses!$A3:$T3,MATCH(Lists!$B$3,Responses!$A$1:$T$1,0)),DATE(VALUE(LEFT(IFERROR(TRIM(INDEX(Responses!$A3:$T3,MATCH(Lists!$B$3,Responses!$A$1:$T$1,0))&amp;""),""),4)),VALUE(MID(IFERROR(TRIM(INDEX(Responses!$A3:$T3,MATCH(Lists!$B$3,Responses!$A$1:$T$1,0))&amp;""),""),6,2)),VALUE(MID(IFERROR(TRIM(INDEX(Responses!$A3:$T3,MATCH(Lists!$B$3,Responses!$A$1:$T$1,0))&amp;""),""),9,2))))),""),IFERROR(IF(ISNUMBER(INDEX('Follow-ups'!$D$2:$D$501,MATCH($B3,'Follow-ups'!$A$2:$A$501,0))),INT(INDEX('Follow-ups'!$D$2:$D$501,MATCH($B3,'Follow-ups'!$A$2:$A$501,0))),IFERROR(INT(IF(ISNUMBER(INDEX(Responses!$A3:$T3,MATCH(Lists!$B$3,Responses!$A$1:$T$1,0))),INDEX(Responses!$A3:$T3,MATCH(Lists!$B$3,Responses!$A$1:$T$1,0)),DATE(VALUE(LEFT(IFERROR(TRIM(INDEX(Responses!$A3:$T3,MATCH(Lists!$B$3,Responses!$A$1:$T$1,0))&amp;""),""),4)),VALUE(MID(IFERROR(TRIM(INDEX(Responses!$A3:$T3,MATCH(Lists!$B$3,Responses!$A$1:$T$1,0))&amp;""),""),6,2)),VALUE(MID(IFERROR(TRIM(INDEX(Responses!$A3:$T3,MATCH(Lists!$B$3,Responses!$A$1:$T$1,0))&amp;""),""),9,2))))),"")),IFERROR(INT(IF(ISNUMBER(INDEX(Responses!$A3:$T3,MATCH(Lists!$B$3,Responses!$A$1:$T$1,0))),INDEX(Responses!$A3:$T3,MATCH(Lists!$B$3,Responses!$A$1:$T$1,0)),DATE(VALUE(LEFT(IFERROR(TRIM(INDEX(Responses!$A3:$T3,MATCH(Lists!$B$3,Responses!$A$1:$T$1,0))&amp;""),""),4)),VALUE(MID(IFERROR(TRIM(INDEX(Responses!$A3:$T3,MATCH(Lists!$B$3,Responses!$A$1:$T$1,0))&amp;""),""),6,2)),VALUE(MID(IFERROR(TRIM(INDEX(Responses!$A3:$T3,MATCH(Lists!$B$3,Responses!$A$1:$T$1,0))&amp;""),""),9,2))))),""))))</f>
        <v/>
      </c>
      <c r="J3" s="19">
        <f>IF(ISNUMBER($I3),$I3+Lists!$B$15,"")</f>
        <v/>
      </c>
      <c r="K3" s="18">
        <f>IF($N3&lt;&gt;1,"",IF($B3="","New",IFERROR(IF(INDEX('Follow-ups'!$B$2:$B$501,MATCH($B3,'Follow-ups'!$A$2:$A$501,0))&amp;""="","New",INDEX('Follow-ups'!$B$2:$B$501,MATCH($B3,'Follow-ups'!$A$2:$A$501,0))&amp;""),"New")))</f>
        <v/>
      </c>
      <c r="L3" s="19">
        <f>IF($N3&lt;&gt;1,"",IF($B3="","",IFERROR(IF(ISNUMBER(INDEX('Follow-ups'!$C$2:$C$501,MATCH($B3,'Follow-ups'!$A$2:$A$501,0))),INDEX('Follow-ups'!$C$2:$C$501,MATCH($B3,'Follow-ups'!$A$2:$A$501,0)),""),"")))</f>
        <v/>
      </c>
      <c r="M3" s="18">
        <f>IF($N3&lt;&gt;1,"",IF($G3="No","Do not contact",IF(OR($K3="Signed up",$K3="Not now"),"Done",IF($K3="Contacted","Waiting on reply",IF($J3="","To do",IF(TODAY()&gt;$J3,"Overdue",IF($J3-TODAY()&lt;=1,"Due soon","To do")))))))</f>
        <v/>
      </c>
      <c r="N3" s="18">
        <f>IF((IFERROR(TRIM(INDEX(Responses!$A3:$T3,MATCH(Lists!$B$2,Responses!$A$1:$T$1,0))&amp;""),"")&amp;IFERROR(TRIM(INDEX(Responses!$A3:$T3,MATCH(Lists!$B$4,Responses!$A$1:$T$1,0))&amp;""),"")&amp;IFERROR(TRIM(INDEX(Responses!$A3:$T3,MATCH(Lists!$B$5,Responses!$A$1:$T$1,0))&amp;""),""))="",0,1)</f>
        <v/>
      </c>
    </row>
    <row r="4">
      <c r="A4" s="17">
        <f>IF($N4=1,IFERROR(TRIM(INDEX(Responses!$A4:$T4,MATCH(Lists!$B$4,Responses!$A$1:$T$1,0))&amp;""),""),"")</f>
        <v/>
      </c>
      <c r="B4" s="17">
        <f>IF($N4=1,IFERROR(TRIM(INDEX(Responses!$A4:$T4,MATCH(Lists!$B$5,Responses!$A$1:$T$1,0))&amp;""),""),"")</f>
        <v/>
      </c>
      <c r="C4" s="17">
        <f>IF($N4=1,IFERROR(TRIM(INDEX(Responses!$A4:$T4,MATCH(Lists!$B$6,Responses!$A$1:$T$1,0))&amp;""),""),"")</f>
        <v/>
      </c>
      <c r="D4" s="17">
        <f>IF($N4=1,IFERROR(TRIM(INDEX(Responses!$A4:$T4,MATCH(Lists!$B$7,Responses!$A$1:$T$1,0))&amp;""),""),"")</f>
        <v/>
      </c>
      <c r="E4" s="17">
        <f>IF($N4=1,IFERROR(TRIM(INDEX(Responses!$A4:$T4,MATCH(Lists!$B$8,Responses!$A$1:$T$1,0))&amp;""),""),"")</f>
        <v/>
      </c>
      <c r="F4" s="17">
        <f>IF($N4=1,IFERROR(TRIM(INDEX(Responses!$A4:$T4,MATCH(Lists!$B$9,Responses!$A$1:$T$1,0))&amp;""),""),"")</f>
        <v/>
      </c>
      <c r="G4" s="18">
        <f>IF($N4&lt;&gt;1,"",IF(IFERROR(TRIM(INDEX(Responses!$A4:$T4,MATCH(Lists!$B$10,Responses!$A$1:$T$1,0))&amp;""),"")="","Not asked",IF(LEFT(IFERROR(TRIM(INDEX(Responses!$A4:$T4,MATCH(Lists!$B$10,Responses!$A$1:$T$1,0))&amp;""),""),3)="Yes","Yes","No")))</f>
        <v/>
      </c>
      <c r="H4" s="17">
        <f>IF($N4&lt;&gt;1,"",IF(IFERROR(TRIM(INDEX(Responses!$A4:$T4,MATCH(Lists!$B$12,Responses!$A$1:$T$1,0))&amp;""),"")&lt;&gt;"",IFERROR(TRIM(INDEX(Responses!$A4:$T4,MATCH(Lists!$B$12,Responses!$A$1:$T$1,0))&amp;""),""),IFERROR(TRIM(INDEX(Responses!$A4:$T4,MATCH(Lists!$B$11,Responses!$A$1:$T$1,0))&amp;""),"")))</f>
        <v/>
      </c>
      <c r="I4" s="19">
        <f>IF($N4&lt;&gt;1,"",IF($B4="",IFERROR(INT(IF(ISNUMBER(INDEX(Responses!$A4:$T4,MATCH(Lists!$B$3,Responses!$A$1:$T$1,0))),INDEX(Responses!$A4:$T4,MATCH(Lists!$B$3,Responses!$A$1:$T$1,0)),DATE(VALUE(LEFT(IFERROR(TRIM(INDEX(Responses!$A4:$T4,MATCH(Lists!$B$3,Responses!$A$1:$T$1,0))&amp;""),""),4)),VALUE(MID(IFERROR(TRIM(INDEX(Responses!$A4:$T4,MATCH(Lists!$B$3,Responses!$A$1:$T$1,0))&amp;""),""),6,2)),VALUE(MID(IFERROR(TRIM(INDEX(Responses!$A4:$T4,MATCH(Lists!$B$3,Responses!$A$1:$T$1,0))&amp;""),""),9,2))))),""),IFERROR(IF(ISNUMBER(INDEX('Follow-ups'!$D$2:$D$501,MATCH($B4,'Follow-ups'!$A$2:$A$501,0))),INT(INDEX('Follow-ups'!$D$2:$D$501,MATCH($B4,'Follow-ups'!$A$2:$A$501,0))),IFERROR(INT(IF(ISNUMBER(INDEX(Responses!$A4:$T4,MATCH(Lists!$B$3,Responses!$A$1:$T$1,0))),INDEX(Responses!$A4:$T4,MATCH(Lists!$B$3,Responses!$A$1:$T$1,0)),DATE(VALUE(LEFT(IFERROR(TRIM(INDEX(Responses!$A4:$T4,MATCH(Lists!$B$3,Responses!$A$1:$T$1,0))&amp;""),""),4)),VALUE(MID(IFERROR(TRIM(INDEX(Responses!$A4:$T4,MATCH(Lists!$B$3,Responses!$A$1:$T$1,0))&amp;""),""),6,2)),VALUE(MID(IFERROR(TRIM(INDEX(Responses!$A4:$T4,MATCH(Lists!$B$3,Responses!$A$1:$T$1,0))&amp;""),""),9,2))))),"")),IFERROR(INT(IF(ISNUMBER(INDEX(Responses!$A4:$T4,MATCH(Lists!$B$3,Responses!$A$1:$T$1,0))),INDEX(Responses!$A4:$T4,MATCH(Lists!$B$3,Responses!$A$1:$T$1,0)),DATE(VALUE(LEFT(IFERROR(TRIM(INDEX(Responses!$A4:$T4,MATCH(Lists!$B$3,Responses!$A$1:$T$1,0))&amp;""),""),4)),VALUE(MID(IFERROR(TRIM(INDEX(Responses!$A4:$T4,MATCH(Lists!$B$3,Responses!$A$1:$T$1,0))&amp;""),""),6,2)),VALUE(MID(IFERROR(TRIM(INDEX(Responses!$A4:$T4,MATCH(Lists!$B$3,Responses!$A$1:$T$1,0))&amp;""),""),9,2))))),""))))</f>
        <v/>
      </c>
      <c r="J4" s="19">
        <f>IF(ISNUMBER($I4),$I4+Lists!$B$15,"")</f>
        <v/>
      </c>
      <c r="K4" s="18">
        <f>IF($N4&lt;&gt;1,"",IF($B4="","New",IFERROR(IF(INDEX('Follow-ups'!$B$2:$B$501,MATCH($B4,'Follow-ups'!$A$2:$A$501,0))&amp;""="","New",INDEX('Follow-ups'!$B$2:$B$501,MATCH($B4,'Follow-ups'!$A$2:$A$501,0))&amp;""),"New")))</f>
        <v/>
      </c>
      <c r="L4" s="19">
        <f>IF($N4&lt;&gt;1,"",IF($B4="","",IFERROR(IF(ISNUMBER(INDEX('Follow-ups'!$C$2:$C$501,MATCH($B4,'Follow-ups'!$A$2:$A$501,0))),INDEX('Follow-ups'!$C$2:$C$501,MATCH($B4,'Follow-ups'!$A$2:$A$501,0)),""),"")))</f>
        <v/>
      </c>
      <c r="M4" s="18">
        <f>IF($N4&lt;&gt;1,"",IF($G4="No","Do not contact",IF(OR($K4="Signed up",$K4="Not now"),"Done",IF($K4="Contacted","Waiting on reply",IF($J4="","To do",IF(TODAY()&gt;$J4,"Overdue",IF($J4-TODAY()&lt;=1,"Due soon","To do")))))))</f>
        <v/>
      </c>
      <c r="N4" s="18">
        <f>IF((IFERROR(TRIM(INDEX(Responses!$A4:$T4,MATCH(Lists!$B$2,Responses!$A$1:$T$1,0))&amp;""),"")&amp;IFERROR(TRIM(INDEX(Responses!$A4:$T4,MATCH(Lists!$B$4,Responses!$A$1:$T$1,0))&amp;""),"")&amp;IFERROR(TRIM(INDEX(Responses!$A4:$T4,MATCH(Lists!$B$5,Responses!$A$1:$T$1,0))&amp;""),""))="",0,1)</f>
        <v/>
      </c>
    </row>
    <row r="5">
      <c r="A5" s="17">
        <f>IF($N5=1,IFERROR(TRIM(INDEX(Responses!$A5:$T5,MATCH(Lists!$B$4,Responses!$A$1:$T$1,0))&amp;""),""),"")</f>
        <v/>
      </c>
      <c r="B5" s="17">
        <f>IF($N5=1,IFERROR(TRIM(INDEX(Responses!$A5:$T5,MATCH(Lists!$B$5,Responses!$A$1:$T$1,0))&amp;""),""),"")</f>
        <v/>
      </c>
      <c r="C5" s="17">
        <f>IF($N5=1,IFERROR(TRIM(INDEX(Responses!$A5:$T5,MATCH(Lists!$B$6,Responses!$A$1:$T$1,0))&amp;""),""),"")</f>
        <v/>
      </c>
      <c r="D5" s="17">
        <f>IF($N5=1,IFERROR(TRIM(INDEX(Responses!$A5:$T5,MATCH(Lists!$B$7,Responses!$A$1:$T$1,0))&amp;""),""),"")</f>
        <v/>
      </c>
      <c r="E5" s="17">
        <f>IF($N5=1,IFERROR(TRIM(INDEX(Responses!$A5:$T5,MATCH(Lists!$B$8,Responses!$A$1:$T$1,0))&amp;""),""),"")</f>
        <v/>
      </c>
      <c r="F5" s="17">
        <f>IF($N5=1,IFERROR(TRIM(INDEX(Responses!$A5:$T5,MATCH(Lists!$B$9,Responses!$A$1:$T$1,0))&amp;""),""),"")</f>
        <v/>
      </c>
      <c r="G5" s="18">
        <f>IF($N5&lt;&gt;1,"",IF(IFERROR(TRIM(INDEX(Responses!$A5:$T5,MATCH(Lists!$B$10,Responses!$A$1:$T$1,0))&amp;""),"")="","Not asked",IF(LEFT(IFERROR(TRIM(INDEX(Responses!$A5:$T5,MATCH(Lists!$B$10,Responses!$A$1:$T$1,0))&amp;""),""),3)="Yes","Yes","No")))</f>
        <v/>
      </c>
      <c r="H5" s="17">
        <f>IF($N5&lt;&gt;1,"",IF(IFERROR(TRIM(INDEX(Responses!$A5:$T5,MATCH(Lists!$B$12,Responses!$A$1:$T$1,0))&amp;""),"")&lt;&gt;"",IFERROR(TRIM(INDEX(Responses!$A5:$T5,MATCH(Lists!$B$12,Responses!$A$1:$T$1,0))&amp;""),""),IFERROR(TRIM(INDEX(Responses!$A5:$T5,MATCH(Lists!$B$11,Responses!$A$1:$T$1,0))&amp;""),"")))</f>
        <v/>
      </c>
      <c r="I5" s="19">
        <f>IF($N5&lt;&gt;1,"",IF($B5="",IFERROR(INT(IF(ISNUMBER(INDEX(Responses!$A5:$T5,MATCH(Lists!$B$3,Responses!$A$1:$T$1,0))),INDEX(Responses!$A5:$T5,MATCH(Lists!$B$3,Responses!$A$1:$T$1,0)),DATE(VALUE(LEFT(IFERROR(TRIM(INDEX(Responses!$A5:$T5,MATCH(Lists!$B$3,Responses!$A$1:$T$1,0))&amp;""),""),4)),VALUE(MID(IFERROR(TRIM(INDEX(Responses!$A5:$T5,MATCH(Lists!$B$3,Responses!$A$1:$T$1,0))&amp;""),""),6,2)),VALUE(MID(IFERROR(TRIM(INDEX(Responses!$A5:$T5,MATCH(Lists!$B$3,Responses!$A$1:$T$1,0))&amp;""),""),9,2))))),""),IFERROR(IF(ISNUMBER(INDEX('Follow-ups'!$D$2:$D$501,MATCH($B5,'Follow-ups'!$A$2:$A$501,0))),INT(INDEX('Follow-ups'!$D$2:$D$501,MATCH($B5,'Follow-ups'!$A$2:$A$501,0))),IFERROR(INT(IF(ISNUMBER(INDEX(Responses!$A5:$T5,MATCH(Lists!$B$3,Responses!$A$1:$T$1,0))),INDEX(Responses!$A5:$T5,MATCH(Lists!$B$3,Responses!$A$1:$T$1,0)),DATE(VALUE(LEFT(IFERROR(TRIM(INDEX(Responses!$A5:$T5,MATCH(Lists!$B$3,Responses!$A$1:$T$1,0))&amp;""),""),4)),VALUE(MID(IFERROR(TRIM(INDEX(Responses!$A5:$T5,MATCH(Lists!$B$3,Responses!$A$1:$T$1,0))&amp;""),""),6,2)),VALUE(MID(IFERROR(TRIM(INDEX(Responses!$A5:$T5,MATCH(Lists!$B$3,Responses!$A$1:$T$1,0))&amp;""),""),9,2))))),"")),IFERROR(INT(IF(ISNUMBER(INDEX(Responses!$A5:$T5,MATCH(Lists!$B$3,Responses!$A$1:$T$1,0))),INDEX(Responses!$A5:$T5,MATCH(Lists!$B$3,Responses!$A$1:$T$1,0)),DATE(VALUE(LEFT(IFERROR(TRIM(INDEX(Responses!$A5:$T5,MATCH(Lists!$B$3,Responses!$A$1:$T$1,0))&amp;""),""),4)),VALUE(MID(IFERROR(TRIM(INDEX(Responses!$A5:$T5,MATCH(Lists!$B$3,Responses!$A$1:$T$1,0))&amp;""),""),6,2)),VALUE(MID(IFERROR(TRIM(INDEX(Responses!$A5:$T5,MATCH(Lists!$B$3,Responses!$A$1:$T$1,0))&amp;""),""),9,2))))),""))))</f>
        <v/>
      </c>
      <c r="J5" s="19">
        <f>IF(ISNUMBER($I5),$I5+Lists!$B$15,"")</f>
        <v/>
      </c>
      <c r="K5" s="18">
        <f>IF($N5&lt;&gt;1,"",IF($B5="","New",IFERROR(IF(INDEX('Follow-ups'!$B$2:$B$501,MATCH($B5,'Follow-ups'!$A$2:$A$501,0))&amp;""="","New",INDEX('Follow-ups'!$B$2:$B$501,MATCH($B5,'Follow-ups'!$A$2:$A$501,0))&amp;""),"New")))</f>
        <v/>
      </c>
      <c r="L5" s="19">
        <f>IF($N5&lt;&gt;1,"",IF($B5="","",IFERROR(IF(ISNUMBER(INDEX('Follow-ups'!$C$2:$C$501,MATCH($B5,'Follow-ups'!$A$2:$A$501,0))),INDEX('Follow-ups'!$C$2:$C$501,MATCH($B5,'Follow-ups'!$A$2:$A$501,0)),""),"")))</f>
        <v/>
      </c>
      <c r="M5" s="18">
        <f>IF($N5&lt;&gt;1,"",IF($G5="No","Do not contact",IF(OR($K5="Signed up",$K5="Not now"),"Done",IF($K5="Contacted","Waiting on reply",IF($J5="","To do",IF(TODAY()&gt;$J5,"Overdue",IF($J5-TODAY()&lt;=1,"Due soon","To do")))))))</f>
        <v/>
      </c>
      <c r="N5" s="18">
        <f>IF((IFERROR(TRIM(INDEX(Responses!$A5:$T5,MATCH(Lists!$B$2,Responses!$A$1:$T$1,0))&amp;""),"")&amp;IFERROR(TRIM(INDEX(Responses!$A5:$T5,MATCH(Lists!$B$4,Responses!$A$1:$T$1,0))&amp;""),"")&amp;IFERROR(TRIM(INDEX(Responses!$A5:$T5,MATCH(Lists!$B$5,Responses!$A$1:$T$1,0))&amp;""),""))="",0,1)</f>
        <v/>
      </c>
    </row>
    <row r="6">
      <c r="A6" s="17">
        <f>IF($N6=1,IFERROR(TRIM(INDEX(Responses!$A6:$T6,MATCH(Lists!$B$4,Responses!$A$1:$T$1,0))&amp;""),""),"")</f>
        <v/>
      </c>
      <c r="B6" s="17">
        <f>IF($N6=1,IFERROR(TRIM(INDEX(Responses!$A6:$T6,MATCH(Lists!$B$5,Responses!$A$1:$T$1,0))&amp;""),""),"")</f>
        <v/>
      </c>
      <c r="C6" s="17">
        <f>IF($N6=1,IFERROR(TRIM(INDEX(Responses!$A6:$T6,MATCH(Lists!$B$6,Responses!$A$1:$T$1,0))&amp;""),""),"")</f>
        <v/>
      </c>
      <c r="D6" s="17">
        <f>IF($N6=1,IFERROR(TRIM(INDEX(Responses!$A6:$T6,MATCH(Lists!$B$7,Responses!$A$1:$T$1,0))&amp;""),""),"")</f>
        <v/>
      </c>
      <c r="E6" s="17">
        <f>IF($N6=1,IFERROR(TRIM(INDEX(Responses!$A6:$T6,MATCH(Lists!$B$8,Responses!$A$1:$T$1,0))&amp;""),""),"")</f>
        <v/>
      </c>
      <c r="F6" s="17">
        <f>IF($N6=1,IFERROR(TRIM(INDEX(Responses!$A6:$T6,MATCH(Lists!$B$9,Responses!$A$1:$T$1,0))&amp;""),""),"")</f>
        <v/>
      </c>
      <c r="G6" s="18">
        <f>IF($N6&lt;&gt;1,"",IF(IFERROR(TRIM(INDEX(Responses!$A6:$T6,MATCH(Lists!$B$10,Responses!$A$1:$T$1,0))&amp;""),"")="","Not asked",IF(LEFT(IFERROR(TRIM(INDEX(Responses!$A6:$T6,MATCH(Lists!$B$10,Responses!$A$1:$T$1,0))&amp;""),""),3)="Yes","Yes","No")))</f>
        <v/>
      </c>
      <c r="H6" s="17">
        <f>IF($N6&lt;&gt;1,"",IF(IFERROR(TRIM(INDEX(Responses!$A6:$T6,MATCH(Lists!$B$12,Responses!$A$1:$T$1,0))&amp;""),"")&lt;&gt;"",IFERROR(TRIM(INDEX(Responses!$A6:$T6,MATCH(Lists!$B$12,Responses!$A$1:$T$1,0))&amp;""),""),IFERROR(TRIM(INDEX(Responses!$A6:$T6,MATCH(Lists!$B$11,Responses!$A$1:$T$1,0))&amp;""),"")))</f>
        <v/>
      </c>
      <c r="I6" s="19">
        <f>IF($N6&lt;&gt;1,"",IF($B6="",IFERROR(INT(IF(ISNUMBER(INDEX(Responses!$A6:$T6,MATCH(Lists!$B$3,Responses!$A$1:$T$1,0))),INDEX(Responses!$A6:$T6,MATCH(Lists!$B$3,Responses!$A$1:$T$1,0)),DATE(VALUE(LEFT(IFERROR(TRIM(INDEX(Responses!$A6:$T6,MATCH(Lists!$B$3,Responses!$A$1:$T$1,0))&amp;""),""),4)),VALUE(MID(IFERROR(TRIM(INDEX(Responses!$A6:$T6,MATCH(Lists!$B$3,Responses!$A$1:$T$1,0))&amp;""),""),6,2)),VALUE(MID(IFERROR(TRIM(INDEX(Responses!$A6:$T6,MATCH(Lists!$B$3,Responses!$A$1:$T$1,0))&amp;""),""),9,2))))),""),IFERROR(IF(ISNUMBER(INDEX('Follow-ups'!$D$2:$D$501,MATCH($B6,'Follow-ups'!$A$2:$A$501,0))),INT(INDEX('Follow-ups'!$D$2:$D$501,MATCH($B6,'Follow-ups'!$A$2:$A$501,0))),IFERROR(INT(IF(ISNUMBER(INDEX(Responses!$A6:$T6,MATCH(Lists!$B$3,Responses!$A$1:$T$1,0))),INDEX(Responses!$A6:$T6,MATCH(Lists!$B$3,Responses!$A$1:$T$1,0)),DATE(VALUE(LEFT(IFERROR(TRIM(INDEX(Responses!$A6:$T6,MATCH(Lists!$B$3,Responses!$A$1:$T$1,0))&amp;""),""),4)),VALUE(MID(IFERROR(TRIM(INDEX(Responses!$A6:$T6,MATCH(Lists!$B$3,Responses!$A$1:$T$1,0))&amp;""),""),6,2)),VALUE(MID(IFERROR(TRIM(INDEX(Responses!$A6:$T6,MATCH(Lists!$B$3,Responses!$A$1:$T$1,0))&amp;""),""),9,2))))),"")),IFERROR(INT(IF(ISNUMBER(INDEX(Responses!$A6:$T6,MATCH(Lists!$B$3,Responses!$A$1:$T$1,0))),INDEX(Responses!$A6:$T6,MATCH(Lists!$B$3,Responses!$A$1:$T$1,0)),DATE(VALUE(LEFT(IFERROR(TRIM(INDEX(Responses!$A6:$T6,MATCH(Lists!$B$3,Responses!$A$1:$T$1,0))&amp;""),""),4)),VALUE(MID(IFERROR(TRIM(INDEX(Responses!$A6:$T6,MATCH(Lists!$B$3,Responses!$A$1:$T$1,0))&amp;""),""),6,2)),VALUE(MID(IFERROR(TRIM(INDEX(Responses!$A6:$T6,MATCH(Lists!$B$3,Responses!$A$1:$T$1,0))&amp;""),""),9,2))))),""))))</f>
        <v/>
      </c>
      <c r="J6" s="19">
        <f>IF(ISNUMBER($I6),$I6+Lists!$B$15,"")</f>
        <v/>
      </c>
      <c r="K6" s="18">
        <f>IF($N6&lt;&gt;1,"",IF($B6="","New",IFERROR(IF(INDEX('Follow-ups'!$B$2:$B$501,MATCH($B6,'Follow-ups'!$A$2:$A$501,0))&amp;""="","New",INDEX('Follow-ups'!$B$2:$B$501,MATCH($B6,'Follow-ups'!$A$2:$A$501,0))&amp;""),"New")))</f>
        <v/>
      </c>
      <c r="L6" s="19">
        <f>IF($N6&lt;&gt;1,"",IF($B6="","",IFERROR(IF(ISNUMBER(INDEX('Follow-ups'!$C$2:$C$501,MATCH($B6,'Follow-ups'!$A$2:$A$501,0))),INDEX('Follow-ups'!$C$2:$C$501,MATCH($B6,'Follow-ups'!$A$2:$A$501,0)),""),"")))</f>
        <v/>
      </c>
      <c r="M6" s="18">
        <f>IF($N6&lt;&gt;1,"",IF($G6="No","Do not contact",IF(OR($K6="Signed up",$K6="Not now"),"Done",IF($K6="Contacted","Waiting on reply",IF($J6="","To do",IF(TODAY()&gt;$J6,"Overdue",IF($J6-TODAY()&lt;=1,"Due soon","To do")))))))</f>
        <v/>
      </c>
      <c r="N6" s="18">
        <f>IF((IFERROR(TRIM(INDEX(Responses!$A6:$T6,MATCH(Lists!$B$2,Responses!$A$1:$T$1,0))&amp;""),"")&amp;IFERROR(TRIM(INDEX(Responses!$A6:$T6,MATCH(Lists!$B$4,Responses!$A$1:$T$1,0))&amp;""),"")&amp;IFERROR(TRIM(INDEX(Responses!$A6:$T6,MATCH(Lists!$B$5,Responses!$A$1:$T$1,0))&amp;""),""))="",0,1)</f>
        <v/>
      </c>
    </row>
    <row r="7">
      <c r="A7" s="17">
        <f>IF($N7=1,IFERROR(TRIM(INDEX(Responses!$A7:$T7,MATCH(Lists!$B$4,Responses!$A$1:$T$1,0))&amp;""),""),"")</f>
        <v/>
      </c>
      <c r="B7" s="17">
        <f>IF($N7=1,IFERROR(TRIM(INDEX(Responses!$A7:$T7,MATCH(Lists!$B$5,Responses!$A$1:$T$1,0))&amp;""),""),"")</f>
        <v/>
      </c>
      <c r="C7" s="17">
        <f>IF($N7=1,IFERROR(TRIM(INDEX(Responses!$A7:$T7,MATCH(Lists!$B$6,Responses!$A$1:$T$1,0))&amp;""),""),"")</f>
        <v/>
      </c>
      <c r="D7" s="17">
        <f>IF($N7=1,IFERROR(TRIM(INDEX(Responses!$A7:$T7,MATCH(Lists!$B$7,Responses!$A$1:$T$1,0))&amp;""),""),"")</f>
        <v/>
      </c>
      <c r="E7" s="17">
        <f>IF($N7=1,IFERROR(TRIM(INDEX(Responses!$A7:$T7,MATCH(Lists!$B$8,Responses!$A$1:$T$1,0))&amp;""),""),"")</f>
        <v/>
      </c>
      <c r="F7" s="17">
        <f>IF($N7=1,IFERROR(TRIM(INDEX(Responses!$A7:$T7,MATCH(Lists!$B$9,Responses!$A$1:$T$1,0))&amp;""),""),"")</f>
        <v/>
      </c>
      <c r="G7" s="18">
        <f>IF($N7&lt;&gt;1,"",IF(IFERROR(TRIM(INDEX(Responses!$A7:$T7,MATCH(Lists!$B$10,Responses!$A$1:$T$1,0))&amp;""),"")="","Not asked",IF(LEFT(IFERROR(TRIM(INDEX(Responses!$A7:$T7,MATCH(Lists!$B$10,Responses!$A$1:$T$1,0))&amp;""),""),3)="Yes","Yes","No")))</f>
        <v/>
      </c>
      <c r="H7" s="17">
        <f>IF($N7&lt;&gt;1,"",IF(IFERROR(TRIM(INDEX(Responses!$A7:$T7,MATCH(Lists!$B$12,Responses!$A$1:$T$1,0))&amp;""),"")&lt;&gt;"",IFERROR(TRIM(INDEX(Responses!$A7:$T7,MATCH(Lists!$B$12,Responses!$A$1:$T$1,0))&amp;""),""),IFERROR(TRIM(INDEX(Responses!$A7:$T7,MATCH(Lists!$B$11,Responses!$A$1:$T$1,0))&amp;""),"")))</f>
        <v/>
      </c>
      <c r="I7" s="19">
        <f>IF($N7&lt;&gt;1,"",IF($B7="",IFERROR(INT(IF(ISNUMBER(INDEX(Responses!$A7:$T7,MATCH(Lists!$B$3,Responses!$A$1:$T$1,0))),INDEX(Responses!$A7:$T7,MATCH(Lists!$B$3,Responses!$A$1:$T$1,0)),DATE(VALUE(LEFT(IFERROR(TRIM(INDEX(Responses!$A7:$T7,MATCH(Lists!$B$3,Responses!$A$1:$T$1,0))&amp;""),""),4)),VALUE(MID(IFERROR(TRIM(INDEX(Responses!$A7:$T7,MATCH(Lists!$B$3,Responses!$A$1:$T$1,0))&amp;""),""),6,2)),VALUE(MID(IFERROR(TRIM(INDEX(Responses!$A7:$T7,MATCH(Lists!$B$3,Responses!$A$1:$T$1,0))&amp;""),""),9,2))))),""),IFERROR(IF(ISNUMBER(INDEX('Follow-ups'!$D$2:$D$501,MATCH($B7,'Follow-ups'!$A$2:$A$501,0))),INT(INDEX('Follow-ups'!$D$2:$D$501,MATCH($B7,'Follow-ups'!$A$2:$A$501,0))),IFERROR(INT(IF(ISNUMBER(INDEX(Responses!$A7:$T7,MATCH(Lists!$B$3,Responses!$A$1:$T$1,0))),INDEX(Responses!$A7:$T7,MATCH(Lists!$B$3,Responses!$A$1:$T$1,0)),DATE(VALUE(LEFT(IFERROR(TRIM(INDEX(Responses!$A7:$T7,MATCH(Lists!$B$3,Responses!$A$1:$T$1,0))&amp;""),""),4)),VALUE(MID(IFERROR(TRIM(INDEX(Responses!$A7:$T7,MATCH(Lists!$B$3,Responses!$A$1:$T$1,0))&amp;""),""),6,2)),VALUE(MID(IFERROR(TRIM(INDEX(Responses!$A7:$T7,MATCH(Lists!$B$3,Responses!$A$1:$T$1,0))&amp;""),""),9,2))))),"")),IFERROR(INT(IF(ISNUMBER(INDEX(Responses!$A7:$T7,MATCH(Lists!$B$3,Responses!$A$1:$T$1,0))),INDEX(Responses!$A7:$T7,MATCH(Lists!$B$3,Responses!$A$1:$T$1,0)),DATE(VALUE(LEFT(IFERROR(TRIM(INDEX(Responses!$A7:$T7,MATCH(Lists!$B$3,Responses!$A$1:$T$1,0))&amp;""),""),4)),VALUE(MID(IFERROR(TRIM(INDEX(Responses!$A7:$T7,MATCH(Lists!$B$3,Responses!$A$1:$T$1,0))&amp;""),""),6,2)),VALUE(MID(IFERROR(TRIM(INDEX(Responses!$A7:$T7,MATCH(Lists!$B$3,Responses!$A$1:$T$1,0))&amp;""),""),9,2))))),""))))</f>
        <v/>
      </c>
      <c r="J7" s="19">
        <f>IF(ISNUMBER($I7),$I7+Lists!$B$15,"")</f>
        <v/>
      </c>
      <c r="K7" s="18">
        <f>IF($N7&lt;&gt;1,"",IF($B7="","New",IFERROR(IF(INDEX('Follow-ups'!$B$2:$B$501,MATCH($B7,'Follow-ups'!$A$2:$A$501,0))&amp;""="","New",INDEX('Follow-ups'!$B$2:$B$501,MATCH($B7,'Follow-ups'!$A$2:$A$501,0))&amp;""),"New")))</f>
        <v/>
      </c>
      <c r="L7" s="19">
        <f>IF($N7&lt;&gt;1,"",IF($B7="","",IFERROR(IF(ISNUMBER(INDEX('Follow-ups'!$C$2:$C$501,MATCH($B7,'Follow-ups'!$A$2:$A$501,0))),INDEX('Follow-ups'!$C$2:$C$501,MATCH($B7,'Follow-ups'!$A$2:$A$501,0)),""),"")))</f>
        <v/>
      </c>
      <c r="M7" s="18">
        <f>IF($N7&lt;&gt;1,"",IF($G7="No","Do not contact",IF(OR($K7="Signed up",$K7="Not now"),"Done",IF($K7="Contacted","Waiting on reply",IF($J7="","To do",IF(TODAY()&gt;$J7,"Overdue",IF($J7-TODAY()&lt;=1,"Due soon","To do")))))))</f>
        <v/>
      </c>
      <c r="N7" s="18">
        <f>IF((IFERROR(TRIM(INDEX(Responses!$A7:$T7,MATCH(Lists!$B$2,Responses!$A$1:$T$1,0))&amp;""),"")&amp;IFERROR(TRIM(INDEX(Responses!$A7:$T7,MATCH(Lists!$B$4,Responses!$A$1:$T$1,0))&amp;""),"")&amp;IFERROR(TRIM(INDEX(Responses!$A7:$T7,MATCH(Lists!$B$5,Responses!$A$1:$T$1,0))&amp;""),""))="",0,1)</f>
        <v/>
      </c>
    </row>
    <row r="8">
      <c r="A8" s="17">
        <f>IF($N8=1,IFERROR(TRIM(INDEX(Responses!$A8:$T8,MATCH(Lists!$B$4,Responses!$A$1:$T$1,0))&amp;""),""),"")</f>
        <v/>
      </c>
      <c r="B8" s="17">
        <f>IF($N8=1,IFERROR(TRIM(INDEX(Responses!$A8:$T8,MATCH(Lists!$B$5,Responses!$A$1:$T$1,0))&amp;""),""),"")</f>
        <v/>
      </c>
      <c r="C8" s="17">
        <f>IF($N8=1,IFERROR(TRIM(INDEX(Responses!$A8:$T8,MATCH(Lists!$B$6,Responses!$A$1:$T$1,0))&amp;""),""),"")</f>
        <v/>
      </c>
      <c r="D8" s="17">
        <f>IF($N8=1,IFERROR(TRIM(INDEX(Responses!$A8:$T8,MATCH(Lists!$B$7,Responses!$A$1:$T$1,0))&amp;""),""),"")</f>
        <v/>
      </c>
      <c r="E8" s="17">
        <f>IF($N8=1,IFERROR(TRIM(INDEX(Responses!$A8:$T8,MATCH(Lists!$B$8,Responses!$A$1:$T$1,0))&amp;""),""),"")</f>
        <v/>
      </c>
      <c r="F8" s="17">
        <f>IF($N8=1,IFERROR(TRIM(INDEX(Responses!$A8:$T8,MATCH(Lists!$B$9,Responses!$A$1:$T$1,0))&amp;""),""),"")</f>
        <v/>
      </c>
      <c r="G8" s="18">
        <f>IF($N8&lt;&gt;1,"",IF(IFERROR(TRIM(INDEX(Responses!$A8:$T8,MATCH(Lists!$B$10,Responses!$A$1:$T$1,0))&amp;""),"")="","Not asked",IF(LEFT(IFERROR(TRIM(INDEX(Responses!$A8:$T8,MATCH(Lists!$B$10,Responses!$A$1:$T$1,0))&amp;""),""),3)="Yes","Yes","No")))</f>
        <v/>
      </c>
      <c r="H8" s="17">
        <f>IF($N8&lt;&gt;1,"",IF(IFERROR(TRIM(INDEX(Responses!$A8:$T8,MATCH(Lists!$B$12,Responses!$A$1:$T$1,0))&amp;""),"")&lt;&gt;"",IFERROR(TRIM(INDEX(Responses!$A8:$T8,MATCH(Lists!$B$12,Responses!$A$1:$T$1,0))&amp;""),""),IFERROR(TRIM(INDEX(Responses!$A8:$T8,MATCH(Lists!$B$11,Responses!$A$1:$T$1,0))&amp;""),"")))</f>
        <v/>
      </c>
      <c r="I8" s="19">
        <f>IF($N8&lt;&gt;1,"",IF($B8="",IFERROR(INT(IF(ISNUMBER(INDEX(Responses!$A8:$T8,MATCH(Lists!$B$3,Responses!$A$1:$T$1,0))),INDEX(Responses!$A8:$T8,MATCH(Lists!$B$3,Responses!$A$1:$T$1,0)),DATE(VALUE(LEFT(IFERROR(TRIM(INDEX(Responses!$A8:$T8,MATCH(Lists!$B$3,Responses!$A$1:$T$1,0))&amp;""),""),4)),VALUE(MID(IFERROR(TRIM(INDEX(Responses!$A8:$T8,MATCH(Lists!$B$3,Responses!$A$1:$T$1,0))&amp;""),""),6,2)),VALUE(MID(IFERROR(TRIM(INDEX(Responses!$A8:$T8,MATCH(Lists!$B$3,Responses!$A$1:$T$1,0))&amp;""),""),9,2))))),""),IFERROR(IF(ISNUMBER(INDEX('Follow-ups'!$D$2:$D$501,MATCH($B8,'Follow-ups'!$A$2:$A$501,0))),INT(INDEX('Follow-ups'!$D$2:$D$501,MATCH($B8,'Follow-ups'!$A$2:$A$501,0))),IFERROR(INT(IF(ISNUMBER(INDEX(Responses!$A8:$T8,MATCH(Lists!$B$3,Responses!$A$1:$T$1,0))),INDEX(Responses!$A8:$T8,MATCH(Lists!$B$3,Responses!$A$1:$T$1,0)),DATE(VALUE(LEFT(IFERROR(TRIM(INDEX(Responses!$A8:$T8,MATCH(Lists!$B$3,Responses!$A$1:$T$1,0))&amp;""),""),4)),VALUE(MID(IFERROR(TRIM(INDEX(Responses!$A8:$T8,MATCH(Lists!$B$3,Responses!$A$1:$T$1,0))&amp;""),""),6,2)),VALUE(MID(IFERROR(TRIM(INDEX(Responses!$A8:$T8,MATCH(Lists!$B$3,Responses!$A$1:$T$1,0))&amp;""),""),9,2))))),"")),IFERROR(INT(IF(ISNUMBER(INDEX(Responses!$A8:$T8,MATCH(Lists!$B$3,Responses!$A$1:$T$1,0))),INDEX(Responses!$A8:$T8,MATCH(Lists!$B$3,Responses!$A$1:$T$1,0)),DATE(VALUE(LEFT(IFERROR(TRIM(INDEX(Responses!$A8:$T8,MATCH(Lists!$B$3,Responses!$A$1:$T$1,0))&amp;""),""),4)),VALUE(MID(IFERROR(TRIM(INDEX(Responses!$A8:$T8,MATCH(Lists!$B$3,Responses!$A$1:$T$1,0))&amp;""),""),6,2)),VALUE(MID(IFERROR(TRIM(INDEX(Responses!$A8:$T8,MATCH(Lists!$B$3,Responses!$A$1:$T$1,0))&amp;""),""),9,2))))),""))))</f>
        <v/>
      </c>
      <c r="J8" s="19">
        <f>IF(ISNUMBER($I8),$I8+Lists!$B$15,"")</f>
        <v/>
      </c>
      <c r="K8" s="18">
        <f>IF($N8&lt;&gt;1,"",IF($B8="","New",IFERROR(IF(INDEX('Follow-ups'!$B$2:$B$501,MATCH($B8,'Follow-ups'!$A$2:$A$501,0))&amp;""="","New",INDEX('Follow-ups'!$B$2:$B$501,MATCH($B8,'Follow-ups'!$A$2:$A$501,0))&amp;""),"New")))</f>
        <v/>
      </c>
      <c r="L8" s="19">
        <f>IF($N8&lt;&gt;1,"",IF($B8="","",IFERROR(IF(ISNUMBER(INDEX('Follow-ups'!$C$2:$C$501,MATCH($B8,'Follow-ups'!$A$2:$A$501,0))),INDEX('Follow-ups'!$C$2:$C$501,MATCH($B8,'Follow-ups'!$A$2:$A$501,0)),""),"")))</f>
        <v/>
      </c>
      <c r="M8" s="18">
        <f>IF($N8&lt;&gt;1,"",IF($G8="No","Do not contact",IF(OR($K8="Signed up",$K8="Not now"),"Done",IF($K8="Contacted","Waiting on reply",IF($J8="","To do",IF(TODAY()&gt;$J8,"Overdue",IF($J8-TODAY()&lt;=1,"Due soon","To do")))))))</f>
        <v/>
      </c>
      <c r="N8" s="18">
        <f>IF((IFERROR(TRIM(INDEX(Responses!$A8:$T8,MATCH(Lists!$B$2,Responses!$A$1:$T$1,0))&amp;""),"")&amp;IFERROR(TRIM(INDEX(Responses!$A8:$T8,MATCH(Lists!$B$4,Responses!$A$1:$T$1,0))&amp;""),"")&amp;IFERROR(TRIM(INDEX(Responses!$A8:$T8,MATCH(Lists!$B$5,Responses!$A$1:$T$1,0))&amp;""),""))="",0,1)</f>
        <v/>
      </c>
    </row>
    <row r="9">
      <c r="A9" s="17">
        <f>IF($N9=1,IFERROR(TRIM(INDEX(Responses!$A9:$T9,MATCH(Lists!$B$4,Responses!$A$1:$T$1,0))&amp;""),""),"")</f>
        <v/>
      </c>
      <c r="B9" s="17">
        <f>IF($N9=1,IFERROR(TRIM(INDEX(Responses!$A9:$T9,MATCH(Lists!$B$5,Responses!$A$1:$T$1,0))&amp;""),""),"")</f>
        <v/>
      </c>
      <c r="C9" s="17">
        <f>IF($N9=1,IFERROR(TRIM(INDEX(Responses!$A9:$T9,MATCH(Lists!$B$6,Responses!$A$1:$T$1,0))&amp;""),""),"")</f>
        <v/>
      </c>
      <c r="D9" s="17">
        <f>IF($N9=1,IFERROR(TRIM(INDEX(Responses!$A9:$T9,MATCH(Lists!$B$7,Responses!$A$1:$T$1,0))&amp;""),""),"")</f>
        <v/>
      </c>
      <c r="E9" s="17">
        <f>IF($N9=1,IFERROR(TRIM(INDEX(Responses!$A9:$T9,MATCH(Lists!$B$8,Responses!$A$1:$T$1,0))&amp;""),""),"")</f>
        <v/>
      </c>
      <c r="F9" s="17">
        <f>IF($N9=1,IFERROR(TRIM(INDEX(Responses!$A9:$T9,MATCH(Lists!$B$9,Responses!$A$1:$T$1,0))&amp;""),""),"")</f>
        <v/>
      </c>
      <c r="G9" s="18">
        <f>IF($N9&lt;&gt;1,"",IF(IFERROR(TRIM(INDEX(Responses!$A9:$T9,MATCH(Lists!$B$10,Responses!$A$1:$T$1,0))&amp;""),"")="","Not asked",IF(LEFT(IFERROR(TRIM(INDEX(Responses!$A9:$T9,MATCH(Lists!$B$10,Responses!$A$1:$T$1,0))&amp;""),""),3)="Yes","Yes","No")))</f>
        <v/>
      </c>
      <c r="H9" s="17">
        <f>IF($N9&lt;&gt;1,"",IF(IFERROR(TRIM(INDEX(Responses!$A9:$T9,MATCH(Lists!$B$12,Responses!$A$1:$T$1,0))&amp;""),"")&lt;&gt;"",IFERROR(TRIM(INDEX(Responses!$A9:$T9,MATCH(Lists!$B$12,Responses!$A$1:$T$1,0))&amp;""),""),IFERROR(TRIM(INDEX(Responses!$A9:$T9,MATCH(Lists!$B$11,Responses!$A$1:$T$1,0))&amp;""),"")))</f>
        <v/>
      </c>
      <c r="I9" s="19">
        <f>IF($N9&lt;&gt;1,"",IF($B9="",IFERROR(INT(IF(ISNUMBER(INDEX(Responses!$A9:$T9,MATCH(Lists!$B$3,Responses!$A$1:$T$1,0))),INDEX(Responses!$A9:$T9,MATCH(Lists!$B$3,Responses!$A$1:$T$1,0)),DATE(VALUE(LEFT(IFERROR(TRIM(INDEX(Responses!$A9:$T9,MATCH(Lists!$B$3,Responses!$A$1:$T$1,0))&amp;""),""),4)),VALUE(MID(IFERROR(TRIM(INDEX(Responses!$A9:$T9,MATCH(Lists!$B$3,Responses!$A$1:$T$1,0))&amp;""),""),6,2)),VALUE(MID(IFERROR(TRIM(INDEX(Responses!$A9:$T9,MATCH(Lists!$B$3,Responses!$A$1:$T$1,0))&amp;""),""),9,2))))),""),IFERROR(IF(ISNUMBER(INDEX('Follow-ups'!$D$2:$D$501,MATCH($B9,'Follow-ups'!$A$2:$A$501,0))),INT(INDEX('Follow-ups'!$D$2:$D$501,MATCH($B9,'Follow-ups'!$A$2:$A$501,0))),IFERROR(INT(IF(ISNUMBER(INDEX(Responses!$A9:$T9,MATCH(Lists!$B$3,Responses!$A$1:$T$1,0))),INDEX(Responses!$A9:$T9,MATCH(Lists!$B$3,Responses!$A$1:$T$1,0)),DATE(VALUE(LEFT(IFERROR(TRIM(INDEX(Responses!$A9:$T9,MATCH(Lists!$B$3,Responses!$A$1:$T$1,0))&amp;""),""),4)),VALUE(MID(IFERROR(TRIM(INDEX(Responses!$A9:$T9,MATCH(Lists!$B$3,Responses!$A$1:$T$1,0))&amp;""),""),6,2)),VALUE(MID(IFERROR(TRIM(INDEX(Responses!$A9:$T9,MATCH(Lists!$B$3,Responses!$A$1:$T$1,0))&amp;""),""),9,2))))),"")),IFERROR(INT(IF(ISNUMBER(INDEX(Responses!$A9:$T9,MATCH(Lists!$B$3,Responses!$A$1:$T$1,0))),INDEX(Responses!$A9:$T9,MATCH(Lists!$B$3,Responses!$A$1:$T$1,0)),DATE(VALUE(LEFT(IFERROR(TRIM(INDEX(Responses!$A9:$T9,MATCH(Lists!$B$3,Responses!$A$1:$T$1,0))&amp;""),""),4)),VALUE(MID(IFERROR(TRIM(INDEX(Responses!$A9:$T9,MATCH(Lists!$B$3,Responses!$A$1:$T$1,0))&amp;""),""),6,2)),VALUE(MID(IFERROR(TRIM(INDEX(Responses!$A9:$T9,MATCH(Lists!$B$3,Responses!$A$1:$T$1,0))&amp;""),""),9,2))))),""))))</f>
        <v/>
      </c>
      <c r="J9" s="19">
        <f>IF(ISNUMBER($I9),$I9+Lists!$B$15,"")</f>
        <v/>
      </c>
      <c r="K9" s="18">
        <f>IF($N9&lt;&gt;1,"",IF($B9="","New",IFERROR(IF(INDEX('Follow-ups'!$B$2:$B$501,MATCH($B9,'Follow-ups'!$A$2:$A$501,0))&amp;""="","New",INDEX('Follow-ups'!$B$2:$B$501,MATCH($B9,'Follow-ups'!$A$2:$A$501,0))&amp;""),"New")))</f>
        <v/>
      </c>
      <c r="L9" s="19">
        <f>IF($N9&lt;&gt;1,"",IF($B9="","",IFERROR(IF(ISNUMBER(INDEX('Follow-ups'!$C$2:$C$501,MATCH($B9,'Follow-ups'!$A$2:$A$501,0))),INDEX('Follow-ups'!$C$2:$C$501,MATCH($B9,'Follow-ups'!$A$2:$A$501,0)),""),"")))</f>
        <v/>
      </c>
      <c r="M9" s="18">
        <f>IF($N9&lt;&gt;1,"",IF($G9="No","Do not contact",IF(OR($K9="Signed up",$K9="Not now"),"Done",IF($K9="Contacted","Waiting on reply",IF($J9="","To do",IF(TODAY()&gt;$J9,"Overdue",IF($J9-TODAY()&lt;=1,"Due soon","To do")))))))</f>
        <v/>
      </c>
      <c r="N9" s="18">
        <f>IF((IFERROR(TRIM(INDEX(Responses!$A9:$T9,MATCH(Lists!$B$2,Responses!$A$1:$T$1,0))&amp;""),"")&amp;IFERROR(TRIM(INDEX(Responses!$A9:$T9,MATCH(Lists!$B$4,Responses!$A$1:$T$1,0))&amp;""),"")&amp;IFERROR(TRIM(INDEX(Responses!$A9:$T9,MATCH(Lists!$B$5,Responses!$A$1:$T$1,0))&amp;""),""))="",0,1)</f>
        <v/>
      </c>
    </row>
    <row r="10">
      <c r="A10" s="17">
        <f>IF($N10=1,IFERROR(TRIM(INDEX(Responses!$A10:$T10,MATCH(Lists!$B$4,Responses!$A$1:$T$1,0))&amp;""),""),"")</f>
        <v/>
      </c>
      <c r="B10" s="17">
        <f>IF($N10=1,IFERROR(TRIM(INDEX(Responses!$A10:$T10,MATCH(Lists!$B$5,Responses!$A$1:$T$1,0))&amp;""),""),"")</f>
        <v/>
      </c>
      <c r="C10" s="17">
        <f>IF($N10=1,IFERROR(TRIM(INDEX(Responses!$A10:$T10,MATCH(Lists!$B$6,Responses!$A$1:$T$1,0))&amp;""),""),"")</f>
        <v/>
      </c>
      <c r="D10" s="17">
        <f>IF($N10=1,IFERROR(TRIM(INDEX(Responses!$A10:$T10,MATCH(Lists!$B$7,Responses!$A$1:$T$1,0))&amp;""),""),"")</f>
        <v/>
      </c>
      <c r="E10" s="17">
        <f>IF($N10=1,IFERROR(TRIM(INDEX(Responses!$A10:$T10,MATCH(Lists!$B$8,Responses!$A$1:$T$1,0))&amp;""),""),"")</f>
        <v/>
      </c>
      <c r="F10" s="17">
        <f>IF($N10=1,IFERROR(TRIM(INDEX(Responses!$A10:$T10,MATCH(Lists!$B$9,Responses!$A$1:$T$1,0))&amp;""),""),"")</f>
        <v/>
      </c>
      <c r="G10" s="18">
        <f>IF($N10&lt;&gt;1,"",IF(IFERROR(TRIM(INDEX(Responses!$A10:$T10,MATCH(Lists!$B$10,Responses!$A$1:$T$1,0))&amp;""),"")="","Not asked",IF(LEFT(IFERROR(TRIM(INDEX(Responses!$A10:$T10,MATCH(Lists!$B$10,Responses!$A$1:$T$1,0))&amp;""),""),3)="Yes","Yes","No")))</f>
        <v/>
      </c>
      <c r="H10" s="17">
        <f>IF($N10&lt;&gt;1,"",IF(IFERROR(TRIM(INDEX(Responses!$A10:$T10,MATCH(Lists!$B$12,Responses!$A$1:$T$1,0))&amp;""),"")&lt;&gt;"",IFERROR(TRIM(INDEX(Responses!$A10:$T10,MATCH(Lists!$B$12,Responses!$A$1:$T$1,0))&amp;""),""),IFERROR(TRIM(INDEX(Responses!$A10:$T10,MATCH(Lists!$B$11,Responses!$A$1:$T$1,0))&amp;""),"")))</f>
        <v/>
      </c>
      <c r="I10" s="19">
        <f>IF($N10&lt;&gt;1,"",IF($B10="",IFERROR(INT(IF(ISNUMBER(INDEX(Responses!$A10:$T10,MATCH(Lists!$B$3,Responses!$A$1:$T$1,0))),INDEX(Responses!$A10:$T10,MATCH(Lists!$B$3,Responses!$A$1:$T$1,0)),DATE(VALUE(LEFT(IFERROR(TRIM(INDEX(Responses!$A10:$T10,MATCH(Lists!$B$3,Responses!$A$1:$T$1,0))&amp;""),""),4)),VALUE(MID(IFERROR(TRIM(INDEX(Responses!$A10:$T10,MATCH(Lists!$B$3,Responses!$A$1:$T$1,0))&amp;""),""),6,2)),VALUE(MID(IFERROR(TRIM(INDEX(Responses!$A10:$T10,MATCH(Lists!$B$3,Responses!$A$1:$T$1,0))&amp;""),""),9,2))))),""),IFERROR(IF(ISNUMBER(INDEX('Follow-ups'!$D$2:$D$501,MATCH($B10,'Follow-ups'!$A$2:$A$501,0))),INT(INDEX('Follow-ups'!$D$2:$D$501,MATCH($B10,'Follow-ups'!$A$2:$A$501,0))),IFERROR(INT(IF(ISNUMBER(INDEX(Responses!$A10:$T10,MATCH(Lists!$B$3,Responses!$A$1:$T$1,0))),INDEX(Responses!$A10:$T10,MATCH(Lists!$B$3,Responses!$A$1:$T$1,0)),DATE(VALUE(LEFT(IFERROR(TRIM(INDEX(Responses!$A10:$T10,MATCH(Lists!$B$3,Responses!$A$1:$T$1,0))&amp;""),""),4)),VALUE(MID(IFERROR(TRIM(INDEX(Responses!$A10:$T10,MATCH(Lists!$B$3,Responses!$A$1:$T$1,0))&amp;""),""),6,2)),VALUE(MID(IFERROR(TRIM(INDEX(Responses!$A10:$T10,MATCH(Lists!$B$3,Responses!$A$1:$T$1,0))&amp;""),""),9,2))))),"")),IFERROR(INT(IF(ISNUMBER(INDEX(Responses!$A10:$T10,MATCH(Lists!$B$3,Responses!$A$1:$T$1,0))),INDEX(Responses!$A10:$T10,MATCH(Lists!$B$3,Responses!$A$1:$T$1,0)),DATE(VALUE(LEFT(IFERROR(TRIM(INDEX(Responses!$A10:$T10,MATCH(Lists!$B$3,Responses!$A$1:$T$1,0))&amp;""),""),4)),VALUE(MID(IFERROR(TRIM(INDEX(Responses!$A10:$T10,MATCH(Lists!$B$3,Responses!$A$1:$T$1,0))&amp;""),""),6,2)),VALUE(MID(IFERROR(TRIM(INDEX(Responses!$A10:$T10,MATCH(Lists!$B$3,Responses!$A$1:$T$1,0))&amp;""),""),9,2))))),""))))</f>
        <v/>
      </c>
      <c r="J10" s="19">
        <f>IF(ISNUMBER($I10),$I10+Lists!$B$15,"")</f>
        <v/>
      </c>
      <c r="K10" s="18">
        <f>IF($N10&lt;&gt;1,"",IF($B10="","New",IFERROR(IF(INDEX('Follow-ups'!$B$2:$B$501,MATCH($B10,'Follow-ups'!$A$2:$A$501,0))&amp;""="","New",INDEX('Follow-ups'!$B$2:$B$501,MATCH($B10,'Follow-ups'!$A$2:$A$501,0))&amp;""),"New")))</f>
        <v/>
      </c>
      <c r="L10" s="19">
        <f>IF($N10&lt;&gt;1,"",IF($B10="","",IFERROR(IF(ISNUMBER(INDEX('Follow-ups'!$C$2:$C$501,MATCH($B10,'Follow-ups'!$A$2:$A$501,0))),INDEX('Follow-ups'!$C$2:$C$501,MATCH($B10,'Follow-ups'!$A$2:$A$501,0)),""),"")))</f>
        <v/>
      </c>
      <c r="M10" s="18">
        <f>IF($N10&lt;&gt;1,"",IF($G10="No","Do not contact",IF(OR($K10="Signed up",$K10="Not now"),"Done",IF($K10="Contacted","Waiting on reply",IF($J10="","To do",IF(TODAY()&gt;$J10,"Overdue",IF($J10-TODAY()&lt;=1,"Due soon","To do")))))))</f>
        <v/>
      </c>
      <c r="N10" s="18">
        <f>IF((IFERROR(TRIM(INDEX(Responses!$A10:$T10,MATCH(Lists!$B$2,Responses!$A$1:$T$1,0))&amp;""),"")&amp;IFERROR(TRIM(INDEX(Responses!$A10:$T10,MATCH(Lists!$B$4,Responses!$A$1:$T$1,0))&amp;""),"")&amp;IFERROR(TRIM(INDEX(Responses!$A10:$T10,MATCH(Lists!$B$5,Responses!$A$1:$T$1,0))&amp;""),""))="",0,1)</f>
        <v/>
      </c>
    </row>
    <row r="11">
      <c r="A11" s="17">
        <f>IF($N11=1,IFERROR(TRIM(INDEX(Responses!$A11:$T11,MATCH(Lists!$B$4,Responses!$A$1:$T$1,0))&amp;""),""),"")</f>
        <v/>
      </c>
      <c r="B11" s="17">
        <f>IF($N11=1,IFERROR(TRIM(INDEX(Responses!$A11:$T11,MATCH(Lists!$B$5,Responses!$A$1:$T$1,0))&amp;""),""),"")</f>
        <v/>
      </c>
      <c r="C11" s="17">
        <f>IF($N11=1,IFERROR(TRIM(INDEX(Responses!$A11:$T11,MATCH(Lists!$B$6,Responses!$A$1:$T$1,0))&amp;""),""),"")</f>
        <v/>
      </c>
      <c r="D11" s="17">
        <f>IF($N11=1,IFERROR(TRIM(INDEX(Responses!$A11:$T11,MATCH(Lists!$B$7,Responses!$A$1:$T$1,0))&amp;""),""),"")</f>
        <v/>
      </c>
      <c r="E11" s="17">
        <f>IF($N11=1,IFERROR(TRIM(INDEX(Responses!$A11:$T11,MATCH(Lists!$B$8,Responses!$A$1:$T$1,0))&amp;""),""),"")</f>
        <v/>
      </c>
      <c r="F11" s="17">
        <f>IF($N11=1,IFERROR(TRIM(INDEX(Responses!$A11:$T11,MATCH(Lists!$B$9,Responses!$A$1:$T$1,0))&amp;""),""),"")</f>
        <v/>
      </c>
      <c r="G11" s="18">
        <f>IF($N11&lt;&gt;1,"",IF(IFERROR(TRIM(INDEX(Responses!$A11:$T11,MATCH(Lists!$B$10,Responses!$A$1:$T$1,0))&amp;""),"")="","Not asked",IF(LEFT(IFERROR(TRIM(INDEX(Responses!$A11:$T11,MATCH(Lists!$B$10,Responses!$A$1:$T$1,0))&amp;""),""),3)="Yes","Yes","No")))</f>
        <v/>
      </c>
      <c r="H11" s="17">
        <f>IF($N11&lt;&gt;1,"",IF(IFERROR(TRIM(INDEX(Responses!$A11:$T11,MATCH(Lists!$B$12,Responses!$A$1:$T$1,0))&amp;""),"")&lt;&gt;"",IFERROR(TRIM(INDEX(Responses!$A11:$T11,MATCH(Lists!$B$12,Responses!$A$1:$T$1,0))&amp;""),""),IFERROR(TRIM(INDEX(Responses!$A11:$T11,MATCH(Lists!$B$11,Responses!$A$1:$T$1,0))&amp;""),"")))</f>
        <v/>
      </c>
      <c r="I11" s="19">
        <f>IF($N11&lt;&gt;1,"",IF($B11="",IFERROR(INT(IF(ISNUMBER(INDEX(Responses!$A11:$T11,MATCH(Lists!$B$3,Responses!$A$1:$T$1,0))),INDEX(Responses!$A11:$T11,MATCH(Lists!$B$3,Responses!$A$1:$T$1,0)),DATE(VALUE(LEFT(IFERROR(TRIM(INDEX(Responses!$A11:$T11,MATCH(Lists!$B$3,Responses!$A$1:$T$1,0))&amp;""),""),4)),VALUE(MID(IFERROR(TRIM(INDEX(Responses!$A11:$T11,MATCH(Lists!$B$3,Responses!$A$1:$T$1,0))&amp;""),""),6,2)),VALUE(MID(IFERROR(TRIM(INDEX(Responses!$A11:$T11,MATCH(Lists!$B$3,Responses!$A$1:$T$1,0))&amp;""),""),9,2))))),""),IFERROR(IF(ISNUMBER(INDEX('Follow-ups'!$D$2:$D$501,MATCH($B11,'Follow-ups'!$A$2:$A$501,0))),INT(INDEX('Follow-ups'!$D$2:$D$501,MATCH($B11,'Follow-ups'!$A$2:$A$501,0))),IFERROR(INT(IF(ISNUMBER(INDEX(Responses!$A11:$T11,MATCH(Lists!$B$3,Responses!$A$1:$T$1,0))),INDEX(Responses!$A11:$T11,MATCH(Lists!$B$3,Responses!$A$1:$T$1,0)),DATE(VALUE(LEFT(IFERROR(TRIM(INDEX(Responses!$A11:$T11,MATCH(Lists!$B$3,Responses!$A$1:$T$1,0))&amp;""),""),4)),VALUE(MID(IFERROR(TRIM(INDEX(Responses!$A11:$T11,MATCH(Lists!$B$3,Responses!$A$1:$T$1,0))&amp;""),""),6,2)),VALUE(MID(IFERROR(TRIM(INDEX(Responses!$A11:$T11,MATCH(Lists!$B$3,Responses!$A$1:$T$1,0))&amp;""),""),9,2))))),"")),IFERROR(INT(IF(ISNUMBER(INDEX(Responses!$A11:$T11,MATCH(Lists!$B$3,Responses!$A$1:$T$1,0))),INDEX(Responses!$A11:$T11,MATCH(Lists!$B$3,Responses!$A$1:$T$1,0)),DATE(VALUE(LEFT(IFERROR(TRIM(INDEX(Responses!$A11:$T11,MATCH(Lists!$B$3,Responses!$A$1:$T$1,0))&amp;""),""),4)),VALUE(MID(IFERROR(TRIM(INDEX(Responses!$A11:$T11,MATCH(Lists!$B$3,Responses!$A$1:$T$1,0))&amp;""),""),6,2)),VALUE(MID(IFERROR(TRIM(INDEX(Responses!$A11:$T11,MATCH(Lists!$B$3,Responses!$A$1:$T$1,0))&amp;""),""),9,2))))),""))))</f>
        <v/>
      </c>
      <c r="J11" s="19">
        <f>IF(ISNUMBER($I11),$I11+Lists!$B$15,"")</f>
        <v/>
      </c>
      <c r="K11" s="18">
        <f>IF($N11&lt;&gt;1,"",IF($B11="","New",IFERROR(IF(INDEX('Follow-ups'!$B$2:$B$501,MATCH($B11,'Follow-ups'!$A$2:$A$501,0))&amp;""="","New",INDEX('Follow-ups'!$B$2:$B$501,MATCH($B11,'Follow-ups'!$A$2:$A$501,0))&amp;""),"New")))</f>
        <v/>
      </c>
      <c r="L11" s="19">
        <f>IF($N11&lt;&gt;1,"",IF($B11="","",IFERROR(IF(ISNUMBER(INDEX('Follow-ups'!$C$2:$C$501,MATCH($B11,'Follow-ups'!$A$2:$A$501,0))),INDEX('Follow-ups'!$C$2:$C$501,MATCH($B11,'Follow-ups'!$A$2:$A$501,0)),""),"")))</f>
        <v/>
      </c>
      <c r="M11" s="18">
        <f>IF($N11&lt;&gt;1,"",IF($G11="No","Do not contact",IF(OR($K11="Signed up",$K11="Not now"),"Done",IF($K11="Contacted","Waiting on reply",IF($J11="","To do",IF(TODAY()&gt;$J11,"Overdue",IF($J11-TODAY()&lt;=1,"Due soon","To do")))))))</f>
        <v/>
      </c>
      <c r="N11" s="18">
        <f>IF((IFERROR(TRIM(INDEX(Responses!$A11:$T11,MATCH(Lists!$B$2,Responses!$A$1:$T$1,0))&amp;""),"")&amp;IFERROR(TRIM(INDEX(Responses!$A11:$T11,MATCH(Lists!$B$4,Responses!$A$1:$T$1,0))&amp;""),"")&amp;IFERROR(TRIM(INDEX(Responses!$A11:$T11,MATCH(Lists!$B$5,Responses!$A$1:$T$1,0))&amp;""),""))="",0,1)</f>
        <v/>
      </c>
    </row>
    <row r="12">
      <c r="A12" s="17">
        <f>IF($N12=1,IFERROR(TRIM(INDEX(Responses!$A12:$T12,MATCH(Lists!$B$4,Responses!$A$1:$T$1,0))&amp;""),""),"")</f>
        <v/>
      </c>
      <c r="B12" s="17">
        <f>IF($N12=1,IFERROR(TRIM(INDEX(Responses!$A12:$T12,MATCH(Lists!$B$5,Responses!$A$1:$T$1,0))&amp;""),""),"")</f>
        <v/>
      </c>
      <c r="C12" s="17">
        <f>IF($N12=1,IFERROR(TRIM(INDEX(Responses!$A12:$T12,MATCH(Lists!$B$6,Responses!$A$1:$T$1,0))&amp;""),""),"")</f>
        <v/>
      </c>
      <c r="D12" s="17">
        <f>IF($N12=1,IFERROR(TRIM(INDEX(Responses!$A12:$T12,MATCH(Lists!$B$7,Responses!$A$1:$T$1,0))&amp;""),""),"")</f>
        <v/>
      </c>
      <c r="E12" s="17">
        <f>IF($N12=1,IFERROR(TRIM(INDEX(Responses!$A12:$T12,MATCH(Lists!$B$8,Responses!$A$1:$T$1,0))&amp;""),""),"")</f>
        <v/>
      </c>
      <c r="F12" s="17">
        <f>IF($N12=1,IFERROR(TRIM(INDEX(Responses!$A12:$T12,MATCH(Lists!$B$9,Responses!$A$1:$T$1,0))&amp;""),""),"")</f>
        <v/>
      </c>
      <c r="G12" s="18">
        <f>IF($N12&lt;&gt;1,"",IF(IFERROR(TRIM(INDEX(Responses!$A12:$T12,MATCH(Lists!$B$10,Responses!$A$1:$T$1,0))&amp;""),"")="","Not asked",IF(LEFT(IFERROR(TRIM(INDEX(Responses!$A12:$T12,MATCH(Lists!$B$10,Responses!$A$1:$T$1,0))&amp;""),""),3)="Yes","Yes","No")))</f>
        <v/>
      </c>
      <c r="H12" s="17">
        <f>IF($N12&lt;&gt;1,"",IF(IFERROR(TRIM(INDEX(Responses!$A12:$T12,MATCH(Lists!$B$12,Responses!$A$1:$T$1,0))&amp;""),"")&lt;&gt;"",IFERROR(TRIM(INDEX(Responses!$A12:$T12,MATCH(Lists!$B$12,Responses!$A$1:$T$1,0))&amp;""),""),IFERROR(TRIM(INDEX(Responses!$A12:$T12,MATCH(Lists!$B$11,Responses!$A$1:$T$1,0))&amp;""),"")))</f>
        <v/>
      </c>
      <c r="I12" s="19">
        <f>IF($N12&lt;&gt;1,"",IF($B12="",IFERROR(INT(IF(ISNUMBER(INDEX(Responses!$A12:$T12,MATCH(Lists!$B$3,Responses!$A$1:$T$1,0))),INDEX(Responses!$A12:$T12,MATCH(Lists!$B$3,Responses!$A$1:$T$1,0)),DATE(VALUE(LEFT(IFERROR(TRIM(INDEX(Responses!$A12:$T12,MATCH(Lists!$B$3,Responses!$A$1:$T$1,0))&amp;""),""),4)),VALUE(MID(IFERROR(TRIM(INDEX(Responses!$A12:$T12,MATCH(Lists!$B$3,Responses!$A$1:$T$1,0))&amp;""),""),6,2)),VALUE(MID(IFERROR(TRIM(INDEX(Responses!$A12:$T12,MATCH(Lists!$B$3,Responses!$A$1:$T$1,0))&amp;""),""),9,2))))),""),IFERROR(IF(ISNUMBER(INDEX('Follow-ups'!$D$2:$D$501,MATCH($B12,'Follow-ups'!$A$2:$A$501,0))),INT(INDEX('Follow-ups'!$D$2:$D$501,MATCH($B12,'Follow-ups'!$A$2:$A$501,0))),IFERROR(INT(IF(ISNUMBER(INDEX(Responses!$A12:$T12,MATCH(Lists!$B$3,Responses!$A$1:$T$1,0))),INDEX(Responses!$A12:$T12,MATCH(Lists!$B$3,Responses!$A$1:$T$1,0)),DATE(VALUE(LEFT(IFERROR(TRIM(INDEX(Responses!$A12:$T12,MATCH(Lists!$B$3,Responses!$A$1:$T$1,0))&amp;""),""),4)),VALUE(MID(IFERROR(TRIM(INDEX(Responses!$A12:$T12,MATCH(Lists!$B$3,Responses!$A$1:$T$1,0))&amp;""),""),6,2)),VALUE(MID(IFERROR(TRIM(INDEX(Responses!$A12:$T12,MATCH(Lists!$B$3,Responses!$A$1:$T$1,0))&amp;""),""),9,2))))),"")),IFERROR(INT(IF(ISNUMBER(INDEX(Responses!$A12:$T12,MATCH(Lists!$B$3,Responses!$A$1:$T$1,0))),INDEX(Responses!$A12:$T12,MATCH(Lists!$B$3,Responses!$A$1:$T$1,0)),DATE(VALUE(LEFT(IFERROR(TRIM(INDEX(Responses!$A12:$T12,MATCH(Lists!$B$3,Responses!$A$1:$T$1,0))&amp;""),""),4)),VALUE(MID(IFERROR(TRIM(INDEX(Responses!$A12:$T12,MATCH(Lists!$B$3,Responses!$A$1:$T$1,0))&amp;""),""),6,2)),VALUE(MID(IFERROR(TRIM(INDEX(Responses!$A12:$T12,MATCH(Lists!$B$3,Responses!$A$1:$T$1,0))&amp;""),""),9,2))))),""))))</f>
        <v/>
      </c>
      <c r="J12" s="19">
        <f>IF(ISNUMBER($I12),$I12+Lists!$B$15,"")</f>
        <v/>
      </c>
      <c r="K12" s="18">
        <f>IF($N12&lt;&gt;1,"",IF($B12="","New",IFERROR(IF(INDEX('Follow-ups'!$B$2:$B$501,MATCH($B12,'Follow-ups'!$A$2:$A$501,0))&amp;""="","New",INDEX('Follow-ups'!$B$2:$B$501,MATCH($B12,'Follow-ups'!$A$2:$A$501,0))&amp;""),"New")))</f>
        <v/>
      </c>
      <c r="L12" s="19">
        <f>IF($N12&lt;&gt;1,"",IF($B12="","",IFERROR(IF(ISNUMBER(INDEX('Follow-ups'!$C$2:$C$501,MATCH($B12,'Follow-ups'!$A$2:$A$501,0))),INDEX('Follow-ups'!$C$2:$C$501,MATCH($B12,'Follow-ups'!$A$2:$A$501,0)),""),"")))</f>
        <v/>
      </c>
      <c r="M12" s="18">
        <f>IF($N12&lt;&gt;1,"",IF($G12="No","Do not contact",IF(OR($K12="Signed up",$K12="Not now"),"Done",IF($K12="Contacted","Waiting on reply",IF($J12="","To do",IF(TODAY()&gt;$J12,"Overdue",IF($J12-TODAY()&lt;=1,"Due soon","To do")))))))</f>
        <v/>
      </c>
      <c r="N12" s="18">
        <f>IF((IFERROR(TRIM(INDEX(Responses!$A12:$T12,MATCH(Lists!$B$2,Responses!$A$1:$T$1,0))&amp;""),"")&amp;IFERROR(TRIM(INDEX(Responses!$A12:$T12,MATCH(Lists!$B$4,Responses!$A$1:$T$1,0))&amp;""),"")&amp;IFERROR(TRIM(INDEX(Responses!$A12:$T12,MATCH(Lists!$B$5,Responses!$A$1:$T$1,0))&amp;""),""))="",0,1)</f>
        <v/>
      </c>
    </row>
    <row r="13">
      <c r="A13" s="17">
        <f>IF($N13=1,IFERROR(TRIM(INDEX(Responses!$A13:$T13,MATCH(Lists!$B$4,Responses!$A$1:$T$1,0))&amp;""),""),"")</f>
        <v/>
      </c>
      <c r="B13" s="17">
        <f>IF($N13=1,IFERROR(TRIM(INDEX(Responses!$A13:$T13,MATCH(Lists!$B$5,Responses!$A$1:$T$1,0))&amp;""),""),"")</f>
        <v/>
      </c>
      <c r="C13" s="17">
        <f>IF($N13=1,IFERROR(TRIM(INDEX(Responses!$A13:$T13,MATCH(Lists!$B$6,Responses!$A$1:$T$1,0))&amp;""),""),"")</f>
        <v/>
      </c>
      <c r="D13" s="17">
        <f>IF($N13=1,IFERROR(TRIM(INDEX(Responses!$A13:$T13,MATCH(Lists!$B$7,Responses!$A$1:$T$1,0))&amp;""),""),"")</f>
        <v/>
      </c>
      <c r="E13" s="17">
        <f>IF($N13=1,IFERROR(TRIM(INDEX(Responses!$A13:$T13,MATCH(Lists!$B$8,Responses!$A$1:$T$1,0))&amp;""),""),"")</f>
        <v/>
      </c>
      <c r="F13" s="17">
        <f>IF($N13=1,IFERROR(TRIM(INDEX(Responses!$A13:$T13,MATCH(Lists!$B$9,Responses!$A$1:$T$1,0))&amp;""),""),"")</f>
        <v/>
      </c>
      <c r="G13" s="18">
        <f>IF($N13&lt;&gt;1,"",IF(IFERROR(TRIM(INDEX(Responses!$A13:$T13,MATCH(Lists!$B$10,Responses!$A$1:$T$1,0))&amp;""),"")="","Not asked",IF(LEFT(IFERROR(TRIM(INDEX(Responses!$A13:$T13,MATCH(Lists!$B$10,Responses!$A$1:$T$1,0))&amp;""),""),3)="Yes","Yes","No")))</f>
        <v/>
      </c>
      <c r="H13" s="17">
        <f>IF($N13&lt;&gt;1,"",IF(IFERROR(TRIM(INDEX(Responses!$A13:$T13,MATCH(Lists!$B$12,Responses!$A$1:$T$1,0))&amp;""),"")&lt;&gt;"",IFERROR(TRIM(INDEX(Responses!$A13:$T13,MATCH(Lists!$B$12,Responses!$A$1:$T$1,0))&amp;""),""),IFERROR(TRIM(INDEX(Responses!$A13:$T13,MATCH(Lists!$B$11,Responses!$A$1:$T$1,0))&amp;""),"")))</f>
        <v/>
      </c>
      <c r="I13" s="19">
        <f>IF($N13&lt;&gt;1,"",IF($B13="",IFERROR(INT(IF(ISNUMBER(INDEX(Responses!$A13:$T13,MATCH(Lists!$B$3,Responses!$A$1:$T$1,0))),INDEX(Responses!$A13:$T13,MATCH(Lists!$B$3,Responses!$A$1:$T$1,0)),DATE(VALUE(LEFT(IFERROR(TRIM(INDEX(Responses!$A13:$T13,MATCH(Lists!$B$3,Responses!$A$1:$T$1,0))&amp;""),""),4)),VALUE(MID(IFERROR(TRIM(INDEX(Responses!$A13:$T13,MATCH(Lists!$B$3,Responses!$A$1:$T$1,0))&amp;""),""),6,2)),VALUE(MID(IFERROR(TRIM(INDEX(Responses!$A13:$T13,MATCH(Lists!$B$3,Responses!$A$1:$T$1,0))&amp;""),""),9,2))))),""),IFERROR(IF(ISNUMBER(INDEX('Follow-ups'!$D$2:$D$501,MATCH($B13,'Follow-ups'!$A$2:$A$501,0))),INT(INDEX('Follow-ups'!$D$2:$D$501,MATCH($B13,'Follow-ups'!$A$2:$A$501,0))),IFERROR(INT(IF(ISNUMBER(INDEX(Responses!$A13:$T13,MATCH(Lists!$B$3,Responses!$A$1:$T$1,0))),INDEX(Responses!$A13:$T13,MATCH(Lists!$B$3,Responses!$A$1:$T$1,0)),DATE(VALUE(LEFT(IFERROR(TRIM(INDEX(Responses!$A13:$T13,MATCH(Lists!$B$3,Responses!$A$1:$T$1,0))&amp;""),""),4)),VALUE(MID(IFERROR(TRIM(INDEX(Responses!$A13:$T13,MATCH(Lists!$B$3,Responses!$A$1:$T$1,0))&amp;""),""),6,2)),VALUE(MID(IFERROR(TRIM(INDEX(Responses!$A13:$T13,MATCH(Lists!$B$3,Responses!$A$1:$T$1,0))&amp;""),""),9,2))))),"")),IFERROR(INT(IF(ISNUMBER(INDEX(Responses!$A13:$T13,MATCH(Lists!$B$3,Responses!$A$1:$T$1,0))),INDEX(Responses!$A13:$T13,MATCH(Lists!$B$3,Responses!$A$1:$T$1,0)),DATE(VALUE(LEFT(IFERROR(TRIM(INDEX(Responses!$A13:$T13,MATCH(Lists!$B$3,Responses!$A$1:$T$1,0))&amp;""),""),4)),VALUE(MID(IFERROR(TRIM(INDEX(Responses!$A13:$T13,MATCH(Lists!$B$3,Responses!$A$1:$T$1,0))&amp;""),""),6,2)),VALUE(MID(IFERROR(TRIM(INDEX(Responses!$A13:$T13,MATCH(Lists!$B$3,Responses!$A$1:$T$1,0))&amp;""),""),9,2))))),""))))</f>
        <v/>
      </c>
      <c r="J13" s="19">
        <f>IF(ISNUMBER($I13),$I13+Lists!$B$15,"")</f>
        <v/>
      </c>
      <c r="K13" s="18">
        <f>IF($N13&lt;&gt;1,"",IF($B13="","New",IFERROR(IF(INDEX('Follow-ups'!$B$2:$B$501,MATCH($B13,'Follow-ups'!$A$2:$A$501,0))&amp;""="","New",INDEX('Follow-ups'!$B$2:$B$501,MATCH($B13,'Follow-ups'!$A$2:$A$501,0))&amp;""),"New")))</f>
        <v/>
      </c>
      <c r="L13" s="19">
        <f>IF($N13&lt;&gt;1,"",IF($B13="","",IFERROR(IF(ISNUMBER(INDEX('Follow-ups'!$C$2:$C$501,MATCH($B13,'Follow-ups'!$A$2:$A$501,0))),INDEX('Follow-ups'!$C$2:$C$501,MATCH($B13,'Follow-ups'!$A$2:$A$501,0)),""),"")))</f>
        <v/>
      </c>
      <c r="M13" s="18">
        <f>IF($N13&lt;&gt;1,"",IF($G13="No","Do not contact",IF(OR($K13="Signed up",$K13="Not now"),"Done",IF($K13="Contacted","Waiting on reply",IF($J13="","To do",IF(TODAY()&gt;$J13,"Overdue",IF($J13-TODAY()&lt;=1,"Due soon","To do")))))))</f>
        <v/>
      </c>
      <c r="N13" s="18">
        <f>IF((IFERROR(TRIM(INDEX(Responses!$A13:$T13,MATCH(Lists!$B$2,Responses!$A$1:$T$1,0))&amp;""),"")&amp;IFERROR(TRIM(INDEX(Responses!$A13:$T13,MATCH(Lists!$B$4,Responses!$A$1:$T$1,0))&amp;""),"")&amp;IFERROR(TRIM(INDEX(Responses!$A13:$T13,MATCH(Lists!$B$5,Responses!$A$1:$T$1,0))&amp;""),""))="",0,1)</f>
        <v/>
      </c>
    </row>
    <row r="14">
      <c r="A14" s="17">
        <f>IF($N14=1,IFERROR(TRIM(INDEX(Responses!$A14:$T14,MATCH(Lists!$B$4,Responses!$A$1:$T$1,0))&amp;""),""),"")</f>
        <v/>
      </c>
      <c r="B14" s="17">
        <f>IF($N14=1,IFERROR(TRIM(INDEX(Responses!$A14:$T14,MATCH(Lists!$B$5,Responses!$A$1:$T$1,0))&amp;""),""),"")</f>
        <v/>
      </c>
      <c r="C14" s="17">
        <f>IF($N14=1,IFERROR(TRIM(INDEX(Responses!$A14:$T14,MATCH(Lists!$B$6,Responses!$A$1:$T$1,0))&amp;""),""),"")</f>
        <v/>
      </c>
      <c r="D14" s="17">
        <f>IF($N14=1,IFERROR(TRIM(INDEX(Responses!$A14:$T14,MATCH(Lists!$B$7,Responses!$A$1:$T$1,0))&amp;""),""),"")</f>
        <v/>
      </c>
      <c r="E14" s="17">
        <f>IF($N14=1,IFERROR(TRIM(INDEX(Responses!$A14:$T14,MATCH(Lists!$B$8,Responses!$A$1:$T$1,0))&amp;""),""),"")</f>
        <v/>
      </c>
      <c r="F14" s="17">
        <f>IF($N14=1,IFERROR(TRIM(INDEX(Responses!$A14:$T14,MATCH(Lists!$B$9,Responses!$A$1:$T$1,0))&amp;""),""),"")</f>
        <v/>
      </c>
      <c r="G14" s="18">
        <f>IF($N14&lt;&gt;1,"",IF(IFERROR(TRIM(INDEX(Responses!$A14:$T14,MATCH(Lists!$B$10,Responses!$A$1:$T$1,0))&amp;""),"")="","Not asked",IF(LEFT(IFERROR(TRIM(INDEX(Responses!$A14:$T14,MATCH(Lists!$B$10,Responses!$A$1:$T$1,0))&amp;""),""),3)="Yes","Yes","No")))</f>
        <v/>
      </c>
      <c r="H14" s="17">
        <f>IF($N14&lt;&gt;1,"",IF(IFERROR(TRIM(INDEX(Responses!$A14:$T14,MATCH(Lists!$B$12,Responses!$A$1:$T$1,0))&amp;""),"")&lt;&gt;"",IFERROR(TRIM(INDEX(Responses!$A14:$T14,MATCH(Lists!$B$12,Responses!$A$1:$T$1,0))&amp;""),""),IFERROR(TRIM(INDEX(Responses!$A14:$T14,MATCH(Lists!$B$11,Responses!$A$1:$T$1,0))&amp;""),"")))</f>
        <v/>
      </c>
      <c r="I14" s="19">
        <f>IF($N14&lt;&gt;1,"",IF($B14="",IFERROR(INT(IF(ISNUMBER(INDEX(Responses!$A14:$T14,MATCH(Lists!$B$3,Responses!$A$1:$T$1,0))),INDEX(Responses!$A14:$T14,MATCH(Lists!$B$3,Responses!$A$1:$T$1,0)),DATE(VALUE(LEFT(IFERROR(TRIM(INDEX(Responses!$A14:$T14,MATCH(Lists!$B$3,Responses!$A$1:$T$1,0))&amp;""),""),4)),VALUE(MID(IFERROR(TRIM(INDEX(Responses!$A14:$T14,MATCH(Lists!$B$3,Responses!$A$1:$T$1,0))&amp;""),""),6,2)),VALUE(MID(IFERROR(TRIM(INDEX(Responses!$A14:$T14,MATCH(Lists!$B$3,Responses!$A$1:$T$1,0))&amp;""),""),9,2))))),""),IFERROR(IF(ISNUMBER(INDEX('Follow-ups'!$D$2:$D$501,MATCH($B14,'Follow-ups'!$A$2:$A$501,0))),INT(INDEX('Follow-ups'!$D$2:$D$501,MATCH($B14,'Follow-ups'!$A$2:$A$501,0))),IFERROR(INT(IF(ISNUMBER(INDEX(Responses!$A14:$T14,MATCH(Lists!$B$3,Responses!$A$1:$T$1,0))),INDEX(Responses!$A14:$T14,MATCH(Lists!$B$3,Responses!$A$1:$T$1,0)),DATE(VALUE(LEFT(IFERROR(TRIM(INDEX(Responses!$A14:$T14,MATCH(Lists!$B$3,Responses!$A$1:$T$1,0))&amp;""),""),4)),VALUE(MID(IFERROR(TRIM(INDEX(Responses!$A14:$T14,MATCH(Lists!$B$3,Responses!$A$1:$T$1,0))&amp;""),""),6,2)),VALUE(MID(IFERROR(TRIM(INDEX(Responses!$A14:$T14,MATCH(Lists!$B$3,Responses!$A$1:$T$1,0))&amp;""),""),9,2))))),"")),IFERROR(INT(IF(ISNUMBER(INDEX(Responses!$A14:$T14,MATCH(Lists!$B$3,Responses!$A$1:$T$1,0))),INDEX(Responses!$A14:$T14,MATCH(Lists!$B$3,Responses!$A$1:$T$1,0)),DATE(VALUE(LEFT(IFERROR(TRIM(INDEX(Responses!$A14:$T14,MATCH(Lists!$B$3,Responses!$A$1:$T$1,0))&amp;""),""),4)),VALUE(MID(IFERROR(TRIM(INDEX(Responses!$A14:$T14,MATCH(Lists!$B$3,Responses!$A$1:$T$1,0))&amp;""),""),6,2)),VALUE(MID(IFERROR(TRIM(INDEX(Responses!$A14:$T14,MATCH(Lists!$B$3,Responses!$A$1:$T$1,0))&amp;""),""),9,2))))),""))))</f>
        <v/>
      </c>
      <c r="J14" s="19">
        <f>IF(ISNUMBER($I14),$I14+Lists!$B$15,"")</f>
        <v/>
      </c>
      <c r="K14" s="18">
        <f>IF($N14&lt;&gt;1,"",IF($B14="","New",IFERROR(IF(INDEX('Follow-ups'!$B$2:$B$501,MATCH($B14,'Follow-ups'!$A$2:$A$501,0))&amp;""="","New",INDEX('Follow-ups'!$B$2:$B$501,MATCH($B14,'Follow-ups'!$A$2:$A$501,0))&amp;""),"New")))</f>
        <v/>
      </c>
      <c r="L14" s="19">
        <f>IF($N14&lt;&gt;1,"",IF($B14="","",IFERROR(IF(ISNUMBER(INDEX('Follow-ups'!$C$2:$C$501,MATCH($B14,'Follow-ups'!$A$2:$A$501,0))),INDEX('Follow-ups'!$C$2:$C$501,MATCH($B14,'Follow-ups'!$A$2:$A$501,0)),""),"")))</f>
        <v/>
      </c>
      <c r="M14" s="18">
        <f>IF($N14&lt;&gt;1,"",IF($G14="No","Do not contact",IF(OR($K14="Signed up",$K14="Not now"),"Done",IF($K14="Contacted","Waiting on reply",IF($J14="","To do",IF(TODAY()&gt;$J14,"Overdue",IF($J14-TODAY()&lt;=1,"Due soon","To do")))))))</f>
        <v/>
      </c>
      <c r="N14" s="18">
        <f>IF((IFERROR(TRIM(INDEX(Responses!$A14:$T14,MATCH(Lists!$B$2,Responses!$A$1:$T$1,0))&amp;""),"")&amp;IFERROR(TRIM(INDEX(Responses!$A14:$T14,MATCH(Lists!$B$4,Responses!$A$1:$T$1,0))&amp;""),"")&amp;IFERROR(TRIM(INDEX(Responses!$A14:$T14,MATCH(Lists!$B$5,Responses!$A$1:$T$1,0))&amp;""),""))="",0,1)</f>
        <v/>
      </c>
    </row>
    <row r="15">
      <c r="A15" s="17">
        <f>IF($N15=1,IFERROR(TRIM(INDEX(Responses!$A15:$T15,MATCH(Lists!$B$4,Responses!$A$1:$T$1,0))&amp;""),""),"")</f>
        <v/>
      </c>
      <c r="B15" s="17">
        <f>IF($N15=1,IFERROR(TRIM(INDEX(Responses!$A15:$T15,MATCH(Lists!$B$5,Responses!$A$1:$T$1,0))&amp;""),""),"")</f>
        <v/>
      </c>
      <c r="C15" s="17">
        <f>IF($N15=1,IFERROR(TRIM(INDEX(Responses!$A15:$T15,MATCH(Lists!$B$6,Responses!$A$1:$T$1,0))&amp;""),""),"")</f>
        <v/>
      </c>
      <c r="D15" s="17">
        <f>IF($N15=1,IFERROR(TRIM(INDEX(Responses!$A15:$T15,MATCH(Lists!$B$7,Responses!$A$1:$T$1,0))&amp;""),""),"")</f>
        <v/>
      </c>
      <c r="E15" s="17">
        <f>IF($N15=1,IFERROR(TRIM(INDEX(Responses!$A15:$T15,MATCH(Lists!$B$8,Responses!$A$1:$T$1,0))&amp;""),""),"")</f>
        <v/>
      </c>
      <c r="F15" s="17">
        <f>IF($N15=1,IFERROR(TRIM(INDEX(Responses!$A15:$T15,MATCH(Lists!$B$9,Responses!$A$1:$T$1,0))&amp;""),""),"")</f>
        <v/>
      </c>
      <c r="G15" s="18">
        <f>IF($N15&lt;&gt;1,"",IF(IFERROR(TRIM(INDEX(Responses!$A15:$T15,MATCH(Lists!$B$10,Responses!$A$1:$T$1,0))&amp;""),"")="","Not asked",IF(LEFT(IFERROR(TRIM(INDEX(Responses!$A15:$T15,MATCH(Lists!$B$10,Responses!$A$1:$T$1,0))&amp;""),""),3)="Yes","Yes","No")))</f>
        <v/>
      </c>
      <c r="H15" s="17">
        <f>IF($N15&lt;&gt;1,"",IF(IFERROR(TRIM(INDEX(Responses!$A15:$T15,MATCH(Lists!$B$12,Responses!$A$1:$T$1,0))&amp;""),"")&lt;&gt;"",IFERROR(TRIM(INDEX(Responses!$A15:$T15,MATCH(Lists!$B$12,Responses!$A$1:$T$1,0))&amp;""),""),IFERROR(TRIM(INDEX(Responses!$A15:$T15,MATCH(Lists!$B$11,Responses!$A$1:$T$1,0))&amp;""),"")))</f>
        <v/>
      </c>
      <c r="I15" s="19">
        <f>IF($N15&lt;&gt;1,"",IF($B15="",IFERROR(INT(IF(ISNUMBER(INDEX(Responses!$A15:$T15,MATCH(Lists!$B$3,Responses!$A$1:$T$1,0))),INDEX(Responses!$A15:$T15,MATCH(Lists!$B$3,Responses!$A$1:$T$1,0)),DATE(VALUE(LEFT(IFERROR(TRIM(INDEX(Responses!$A15:$T15,MATCH(Lists!$B$3,Responses!$A$1:$T$1,0))&amp;""),""),4)),VALUE(MID(IFERROR(TRIM(INDEX(Responses!$A15:$T15,MATCH(Lists!$B$3,Responses!$A$1:$T$1,0))&amp;""),""),6,2)),VALUE(MID(IFERROR(TRIM(INDEX(Responses!$A15:$T15,MATCH(Lists!$B$3,Responses!$A$1:$T$1,0))&amp;""),""),9,2))))),""),IFERROR(IF(ISNUMBER(INDEX('Follow-ups'!$D$2:$D$501,MATCH($B15,'Follow-ups'!$A$2:$A$501,0))),INT(INDEX('Follow-ups'!$D$2:$D$501,MATCH($B15,'Follow-ups'!$A$2:$A$501,0))),IFERROR(INT(IF(ISNUMBER(INDEX(Responses!$A15:$T15,MATCH(Lists!$B$3,Responses!$A$1:$T$1,0))),INDEX(Responses!$A15:$T15,MATCH(Lists!$B$3,Responses!$A$1:$T$1,0)),DATE(VALUE(LEFT(IFERROR(TRIM(INDEX(Responses!$A15:$T15,MATCH(Lists!$B$3,Responses!$A$1:$T$1,0))&amp;""),""),4)),VALUE(MID(IFERROR(TRIM(INDEX(Responses!$A15:$T15,MATCH(Lists!$B$3,Responses!$A$1:$T$1,0))&amp;""),""),6,2)),VALUE(MID(IFERROR(TRIM(INDEX(Responses!$A15:$T15,MATCH(Lists!$B$3,Responses!$A$1:$T$1,0))&amp;""),""),9,2))))),"")),IFERROR(INT(IF(ISNUMBER(INDEX(Responses!$A15:$T15,MATCH(Lists!$B$3,Responses!$A$1:$T$1,0))),INDEX(Responses!$A15:$T15,MATCH(Lists!$B$3,Responses!$A$1:$T$1,0)),DATE(VALUE(LEFT(IFERROR(TRIM(INDEX(Responses!$A15:$T15,MATCH(Lists!$B$3,Responses!$A$1:$T$1,0))&amp;""),""),4)),VALUE(MID(IFERROR(TRIM(INDEX(Responses!$A15:$T15,MATCH(Lists!$B$3,Responses!$A$1:$T$1,0))&amp;""),""),6,2)),VALUE(MID(IFERROR(TRIM(INDEX(Responses!$A15:$T15,MATCH(Lists!$B$3,Responses!$A$1:$T$1,0))&amp;""),""),9,2))))),""))))</f>
        <v/>
      </c>
      <c r="J15" s="19">
        <f>IF(ISNUMBER($I15),$I15+Lists!$B$15,"")</f>
        <v/>
      </c>
      <c r="K15" s="18">
        <f>IF($N15&lt;&gt;1,"",IF($B15="","New",IFERROR(IF(INDEX('Follow-ups'!$B$2:$B$501,MATCH($B15,'Follow-ups'!$A$2:$A$501,0))&amp;""="","New",INDEX('Follow-ups'!$B$2:$B$501,MATCH($B15,'Follow-ups'!$A$2:$A$501,0))&amp;""),"New")))</f>
        <v/>
      </c>
      <c r="L15" s="19">
        <f>IF($N15&lt;&gt;1,"",IF($B15="","",IFERROR(IF(ISNUMBER(INDEX('Follow-ups'!$C$2:$C$501,MATCH($B15,'Follow-ups'!$A$2:$A$501,0))),INDEX('Follow-ups'!$C$2:$C$501,MATCH($B15,'Follow-ups'!$A$2:$A$501,0)),""),"")))</f>
        <v/>
      </c>
      <c r="M15" s="18">
        <f>IF($N15&lt;&gt;1,"",IF($G15="No","Do not contact",IF(OR($K15="Signed up",$K15="Not now"),"Done",IF($K15="Contacted","Waiting on reply",IF($J15="","To do",IF(TODAY()&gt;$J15,"Overdue",IF($J15-TODAY()&lt;=1,"Due soon","To do")))))))</f>
        <v/>
      </c>
      <c r="N15" s="18">
        <f>IF((IFERROR(TRIM(INDEX(Responses!$A15:$T15,MATCH(Lists!$B$2,Responses!$A$1:$T$1,0))&amp;""),"")&amp;IFERROR(TRIM(INDEX(Responses!$A15:$T15,MATCH(Lists!$B$4,Responses!$A$1:$T$1,0))&amp;""),"")&amp;IFERROR(TRIM(INDEX(Responses!$A15:$T15,MATCH(Lists!$B$5,Responses!$A$1:$T$1,0))&amp;""),""))="",0,1)</f>
        <v/>
      </c>
    </row>
    <row r="16">
      <c r="A16" s="17">
        <f>IF($N16=1,IFERROR(TRIM(INDEX(Responses!$A16:$T16,MATCH(Lists!$B$4,Responses!$A$1:$T$1,0))&amp;""),""),"")</f>
        <v/>
      </c>
      <c r="B16" s="17">
        <f>IF($N16=1,IFERROR(TRIM(INDEX(Responses!$A16:$T16,MATCH(Lists!$B$5,Responses!$A$1:$T$1,0))&amp;""),""),"")</f>
        <v/>
      </c>
      <c r="C16" s="17">
        <f>IF($N16=1,IFERROR(TRIM(INDEX(Responses!$A16:$T16,MATCH(Lists!$B$6,Responses!$A$1:$T$1,0))&amp;""),""),"")</f>
        <v/>
      </c>
      <c r="D16" s="17">
        <f>IF($N16=1,IFERROR(TRIM(INDEX(Responses!$A16:$T16,MATCH(Lists!$B$7,Responses!$A$1:$T$1,0))&amp;""),""),"")</f>
        <v/>
      </c>
      <c r="E16" s="17">
        <f>IF($N16=1,IFERROR(TRIM(INDEX(Responses!$A16:$T16,MATCH(Lists!$B$8,Responses!$A$1:$T$1,0))&amp;""),""),"")</f>
        <v/>
      </c>
      <c r="F16" s="17">
        <f>IF($N16=1,IFERROR(TRIM(INDEX(Responses!$A16:$T16,MATCH(Lists!$B$9,Responses!$A$1:$T$1,0))&amp;""),""),"")</f>
        <v/>
      </c>
      <c r="G16" s="18">
        <f>IF($N16&lt;&gt;1,"",IF(IFERROR(TRIM(INDEX(Responses!$A16:$T16,MATCH(Lists!$B$10,Responses!$A$1:$T$1,0))&amp;""),"")="","Not asked",IF(LEFT(IFERROR(TRIM(INDEX(Responses!$A16:$T16,MATCH(Lists!$B$10,Responses!$A$1:$T$1,0))&amp;""),""),3)="Yes","Yes","No")))</f>
        <v/>
      </c>
      <c r="H16" s="17">
        <f>IF($N16&lt;&gt;1,"",IF(IFERROR(TRIM(INDEX(Responses!$A16:$T16,MATCH(Lists!$B$12,Responses!$A$1:$T$1,0))&amp;""),"")&lt;&gt;"",IFERROR(TRIM(INDEX(Responses!$A16:$T16,MATCH(Lists!$B$12,Responses!$A$1:$T$1,0))&amp;""),""),IFERROR(TRIM(INDEX(Responses!$A16:$T16,MATCH(Lists!$B$11,Responses!$A$1:$T$1,0))&amp;""),"")))</f>
        <v/>
      </c>
      <c r="I16" s="19">
        <f>IF($N16&lt;&gt;1,"",IF($B16="",IFERROR(INT(IF(ISNUMBER(INDEX(Responses!$A16:$T16,MATCH(Lists!$B$3,Responses!$A$1:$T$1,0))),INDEX(Responses!$A16:$T16,MATCH(Lists!$B$3,Responses!$A$1:$T$1,0)),DATE(VALUE(LEFT(IFERROR(TRIM(INDEX(Responses!$A16:$T16,MATCH(Lists!$B$3,Responses!$A$1:$T$1,0))&amp;""),""),4)),VALUE(MID(IFERROR(TRIM(INDEX(Responses!$A16:$T16,MATCH(Lists!$B$3,Responses!$A$1:$T$1,0))&amp;""),""),6,2)),VALUE(MID(IFERROR(TRIM(INDEX(Responses!$A16:$T16,MATCH(Lists!$B$3,Responses!$A$1:$T$1,0))&amp;""),""),9,2))))),""),IFERROR(IF(ISNUMBER(INDEX('Follow-ups'!$D$2:$D$501,MATCH($B16,'Follow-ups'!$A$2:$A$501,0))),INT(INDEX('Follow-ups'!$D$2:$D$501,MATCH($B16,'Follow-ups'!$A$2:$A$501,0))),IFERROR(INT(IF(ISNUMBER(INDEX(Responses!$A16:$T16,MATCH(Lists!$B$3,Responses!$A$1:$T$1,0))),INDEX(Responses!$A16:$T16,MATCH(Lists!$B$3,Responses!$A$1:$T$1,0)),DATE(VALUE(LEFT(IFERROR(TRIM(INDEX(Responses!$A16:$T16,MATCH(Lists!$B$3,Responses!$A$1:$T$1,0))&amp;""),""),4)),VALUE(MID(IFERROR(TRIM(INDEX(Responses!$A16:$T16,MATCH(Lists!$B$3,Responses!$A$1:$T$1,0))&amp;""),""),6,2)),VALUE(MID(IFERROR(TRIM(INDEX(Responses!$A16:$T16,MATCH(Lists!$B$3,Responses!$A$1:$T$1,0))&amp;""),""),9,2))))),"")),IFERROR(INT(IF(ISNUMBER(INDEX(Responses!$A16:$T16,MATCH(Lists!$B$3,Responses!$A$1:$T$1,0))),INDEX(Responses!$A16:$T16,MATCH(Lists!$B$3,Responses!$A$1:$T$1,0)),DATE(VALUE(LEFT(IFERROR(TRIM(INDEX(Responses!$A16:$T16,MATCH(Lists!$B$3,Responses!$A$1:$T$1,0))&amp;""),""),4)),VALUE(MID(IFERROR(TRIM(INDEX(Responses!$A16:$T16,MATCH(Lists!$B$3,Responses!$A$1:$T$1,0))&amp;""),""),6,2)),VALUE(MID(IFERROR(TRIM(INDEX(Responses!$A16:$T16,MATCH(Lists!$B$3,Responses!$A$1:$T$1,0))&amp;""),""),9,2))))),""))))</f>
        <v/>
      </c>
      <c r="J16" s="19">
        <f>IF(ISNUMBER($I16),$I16+Lists!$B$15,"")</f>
        <v/>
      </c>
      <c r="K16" s="18">
        <f>IF($N16&lt;&gt;1,"",IF($B16="","New",IFERROR(IF(INDEX('Follow-ups'!$B$2:$B$501,MATCH($B16,'Follow-ups'!$A$2:$A$501,0))&amp;""="","New",INDEX('Follow-ups'!$B$2:$B$501,MATCH($B16,'Follow-ups'!$A$2:$A$501,0))&amp;""),"New")))</f>
        <v/>
      </c>
      <c r="L16" s="19">
        <f>IF($N16&lt;&gt;1,"",IF($B16="","",IFERROR(IF(ISNUMBER(INDEX('Follow-ups'!$C$2:$C$501,MATCH($B16,'Follow-ups'!$A$2:$A$501,0))),INDEX('Follow-ups'!$C$2:$C$501,MATCH($B16,'Follow-ups'!$A$2:$A$501,0)),""),"")))</f>
        <v/>
      </c>
      <c r="M16" s="18">
        <f>IF($N16&lt;&gt;1,"",IF($G16="No","Do not contact",IF(OR($K16="Signed up",$K16="Not now"),"Done",IF($K16="Contacted","Waiting on reply",IF($J16="","To do",IF(TODAY()&gt;$J16,"Overdue",IF($J16-TODAY()&lt;=1,"Due soon","To do")))))))</f>
        <v/>
      </c>
      <c r="N16" s="18">
        <f>IF((IFERROR(TRIM(INDEX(Responses!$A16:$T16,MATCH(Lists!$B$2,Responses!$A$1:$T$1,0))&amp;""),"")&amp;IFERROR(TRIM(INDEX(Responses!$A16:$T16,MATCH(Lists!$B$4,Responses!$A$1:$T$1,0))&amp;""),"")&amp;IFERROR(TRIM(INDEX(Responses!$A16:$T16,MATCH(Lists!$B$5,Responses!$A$1:$T$1,0))&amp;""),""))="",0,1)</f>
        <v/>
      </c>
    </row>
    <row r="17">
      <c r="A17" s="17">
        <f>IF($N17=1,IFERROR(TRIM(INDEX(Responses!$A17:$T17,MATCH(Lists!$B$4,Responses!$A$1:$T$1,0))&amp;""),""),"")</f>
        <v/>
      </c>
      <c r="B17" s="17">
        <f>IF($N17=1,IFERROR(TRIM(INDEX(Responses!$A17:$T17,MATCH(Lists!$B$5,Responses!$A$1:$T$1,0))&amp;""),""),"")</f>
        <v/>
      </c>
      <c r="C17" s="17">
        <f>IF($N17=1,IFERROR(TRIM(INDEX(Responses!$A17:$T17,MATCH(Lists!$B$6,Responses!$A$1:$T$1,0))&amp;""),""),"")</f>
        <v/>
      </c>
      <c r="D17" s="17">
        <f>IF($N17=1,IFERROR(TRIM(INDEX(Responses!$A17:$T17,MATCH(Lists!$B$7,Responses!$A$1:$T$1,0))&amp;""),""),"")</f>
        <v/>
      </c>
      <c r="E17" s="17">
        <f>IF($N17=1,IFERROR(TRIM(INDEX(Responses!$A17:$T17,MATCH(Lists!$B$8,Responses!$A$1:$T$1,0))&amp;""),""),"")</f>
        <v/>
      </c>
      <c r="F17" s="17">
        <f>IF($N17=1,IFERROR(TRIM(INDEX(Responses!$A17:$T17,MATCH(Lists!$B$9,Responses!$A$1:$T$1,0))&amp;""),""),"")</f>
        <v/>
      </c>
      <c r="G17" s="18">
        <f>IF($N17&lt;&gt;1,"",IF(IFERROR(TRIM(INDEX(Responses!$A17:$T17,MATCH(Lists!$B$10,Responses!$A$1:$T$1,0))&amp;""),"")="","Not asked",IF(LEFT(IFERROR(TRIM(INDEX(Responses!$A17:$T17,MATCH(Lists!$B$10,Responses!$A$1:$T$1,0))&amp;""),""),3)="Yes","Yes","No")))</f>
        <v/>
      </c>
      <c r="H17" s="17">
        <f>IF($N17&lt;&gt;1,"",IF(IFERROR(TRIM(INDEX(Responses!$A17:$T17,MATCH(Lists!$B$12,Responses!$A$1:$T$1,0))&amp;""),"")&lt;&gt;"",IFERROR(TRIM(INDEX(Responses!$A17:$T17,MATCH(Lists!$B$12,Responses!$A$1:$T$1,0))&amp;""),""),IFERROR(TRIM(INDEX(Responses!$A17:$T17,MATCH(Lists!$B$11,Responses!$A$1:$T$1,0))&amp;""),"")))</f>
        <v/>
      </c>
      <c r="I17" s="19">
        <f>IF($N17&lt;&gt;1,"",IF($B17="",IFERROR(INT(IF(ISNUMBER(INDEX(Responses!$A17:$T17,MATCH(Lists!$B$3,Responses!$A$1:$T$1,0))),INDEX(Responses!$A17:$T17,MATCH(Lists!$B$3,Responses!$A$1:$T$1,0)),DATE(VALUE(LEFT(IFERROR(TRIM(INDEX(Responses!$A17:$T17,MATCH(Lists!$B$3,Responses!$A$1:$T$1,0))&amp;""),""),4)),VALUE(MID(IFERROR(TRIM(INDEX(Responses!$A17:$T17,MATCH(Lists!$B$3,Responses!$A$1:$T$1,0))&amp;""),""),6,2)),VALUE(MID(IFERROR(TRIM(INDEX(Responses!$A17:$T17,MATCH(Lists!$B$3,Responses!$A$1:$T$1,0))&amp;""),""),9,2))))),""),IFERROR(IF(ISNUMBER(INDEX('Follow-ups'!$D$2:$D$501,MATCH($B17,'Follow-ups'!$A$2:$A$501,0))),INT(INDEX('Follow-ups'!$D$2:$D$501,MATCH($B17,'Follow-ups'!$A$2:$A$501,0))),IFERROR(INT(IF(ISNUMBER(INDEX(Responses!$A17:$T17,MATCH(Lists!$B$3,Responses!$A$1:$T$1,0))),INDEX(Responses!$A17:$T17,MATCH(Lists!$B$3,Responses!$A$1:$T$1,0)),DATE(VALUE(LEFT(IFERROR(TRIM(INDEX(Responses!$A17:$T17,MATCH(Lists!$B$3,Responses!$A$1:$T$1,0))&amp;""),""),4)),VALUE(MID(IFERROR(TRIM(INDEX(Responses!$A17:$T17,MATCH(Lists!$B$3,Responses!$A$1:$T$1,0))&amp;""),""),6,2)),VALUE(MID(IFERROR(TRIM(INDEX(Responses!$A17:$T17,MATCH(Lists!$B$3,Responses!$A$1:$T$1,0))&amp;""),""),9,2))))),"")),IFERROR(INT(IF(ISNUMBER(INDEX(Responses!$A17:$T17,MATCH(Lists!$B$3,Responses!$A$1:$T$1,0))),INDEX(Responses!$A17:$T17,MATCH(Lists!$B$3,Responses!$A$1:$T$1,0)),DATE(VALUE(LEFT(IFERROR(TRIM(INDEX(Responses!$A17:$T17,MATCH(Lists!$B$3,Responses!$A$1:$T$1,0))&amp;""),""),4)),VALUE(MID(IFERROR(TRIM(INDEX(Responses!$A17:$T17,MATCH(Lists!$B$3,Responses!$A$1:$T$1,0))&amp;""),""),6,2)),VALUE(MID(IFERROR(TRIM(INDEX(Responses!$A17:$T17,MATCH(Lists!$B$3,Responses!$A$1:$T$1,0))&amp;""),""),9,2))))),""))))</f>
        <v/>
      </c>
      <c r="J17" s="19">
        <f>IF(ISNUMBER($I17),$I17+Lists!$B$15,"")</f>
        <v/>
      </c>
      <c r="K17" s="18">
        <f>IF($N17&lt;&gt;1,"",IF($B17="","New",IFERROR(IF(INDEX('Follow-ups'!$B$2:$B$501,MATCH($B17,'Follow-ups'!$A$2:$A$501,0))&amp;""="","New",INDEX('Follow-ups'!$B$2:$B$501,MATCH($B17,'Follow-ups'!$A$2:$A$501,0))&amp;""),"New")))</f>
        <v/>
      </c>
      <c r="L17" s="19">
        <f>IF($N17&lt;&gt;1,"",IF($B17="","",IFERROR(IF(ISNUMBER(INDEX('Follow-ups'!$C$2:$C$501,MATCH($B17,'Follow-ups'!$A$2:$A$501,0))),INDEX('Follow-ups'!$C$2:$C$501,MATCH($B17,'Follow-ups'!$A$2:$A$501,0)),""),"")))</f>
        <v/>
      </c>
      <c r="M17" s="18">
        <f>IF($N17&lt;&gt;1,"",IF($G17="No","Do not contact",IF(OR($K17="Signed up",$K17="Not now"),"Done",IF($K17="Contacted","Waiting on reply",IF($J17="","To do",IF(TODAY()&gt;$J17,"Overdue",IF($J17-TODAY()&lt;=1,"Due soon","To do")))))))</f>
        <v/>
      </c>
      <c r="N17" s="18">
        <f>IF((IFERROR(TRIM(INDEX(Responses!$A17:$T17,MATCH(Lists!$B$2,Responses!$A$1:$T$1,0))&amp;""),"")&amp;IFERROR(TRIM(INDEX(Responses!$A17:$T17,MATCH(Lists!$B$4,Responses!$A$1:$T$1,0))&amp;""),"")&amp;IFERROR(TRIM(INDEX(Responses!$A17:$T17,MATCH(Lists!$B$5,Responses!$A$1:$T$1,0))&amp;""),""))="",0,1)</f>
        <v/>
      </c>
    </row>
    <row r="18">
      <c r="A18" s="17">
        <f>IF($N18=1,IFERROR(TRIM(INDEX(Responses!$A18:$T18,MATCH(Lists!$B$4,Responses!$A$1:$T$1,0))&amp;""),""),"")</f>
        <v/>
      </c>
      <c r="B18" s="17">
        <f>IF($N18=1,IFERROR(TRIM(INDEX(Responses!$A18:$T18,MATCH(Lists!$B$5,Responses!$A$1:$T$1,0))&amp;""),""),"")</f>
        <v/>
      </c>
      <c r="C18" s="17">
        <f>IF($N18=1,IFERROR(TRIM(INDEX(Responses!$A18:$T18,MATCH(Lists!$B$6,Responses!$A$1:$T$1,0))&amp;""),""),"")</f>
        <v/>
      </c>
      <c r="D18" s="17">
        <f>IF($N18=1,IFERROR(TRIM(INDEX(Responses!$A18:$T18,MATCH(Lists!$B$7,Responses!$A$1:$T$1,0))&amp;""),""),"")</f>
        <v/>
      </c>
      <c r="E18" s="17">
        <f>IF($N18=1,IFERROR(TRIM(INDEX(Responses!$A18:$T18,MATCH(Lists!$B$8,Responses!$A$1:$T$1,0))&amp;""),""),"")</f>
        <v/>
      </c>
      <c r="F18" s="17">
        <f>IF($N18=1,IFERROR(TRIM(INDEX(Responses!$A18:$T18,MATCH(Lists!$B$9,Responses!$A$1:$T$1,0))&amp;""),""),"")</f>
        <v/>
      </c>
      <c r="G18" s="18">
        <f>IF($N18&lt;&gt;1,"",IF(IFERROR(TRIM(INDEX(Responses!$A18:$T18,MATCH(Lists!$B$10,Responses!$A$1:$T$1,0))&amp;""),"")="","Not asked",IF(LEFT(IFERROR(TRIM(INDEX(Responses!$A18:$T18,MATCH(Lists!$B$10,Responses!$A$1:$T$1,0))&amp;""),""),3)="Yes","Yes","No")))</f>
        <v/>
      </c>
      <c r="H18" s="17">
        <f>IF($N18&lt;&gt;1,"",IF(IFERROR(TRIM(INDEX(Responses!$A18:$T18,MATCH(Lists!$B$12,Responses!$A$1:$T$1,0))&amp;""),"")&lt;&gt;"",IFERROR(TRIM(INDEX(Responses!$A18:$T18,MATCH(Lists!$B$12,Responses!$A$1:$T$1,0))&amp;""),""),IFERROR(TRIM(INDEX(Responses!$A18:$T18,MATCH(Lists!$B$11,Responses!$A$1:$T$1,0))&amp;""),"")))</f>
        <v/>
      </c>
      <c r="I18" s="19">
        <f>IF($N18&lt;&gt;1,"",IF($B18="",IFERROR(INT(IF(ISNUMBER(INDEX(Responses!$A18:$T18,MATCH(Lists!$B$3,Responses!$A$1:$T$1,0))),INDEX(Responses!$A18:$T18,MATCH(Lists!$B$3,Responses!$A$1:$T$1,0)),DATE(VALUE(LEFT(IFERROR(TRIM(INDEX(Responses!$A18:$T18,MATCH(Lists!$B$3,Responses!$A$1:$T$1,0))&amp;""),""),4)),VALUE(MID(IFERROR(TRIM(INDEX(Responses!$A18:$T18,MATCH(Lists!$B$3,Responses!$A$1:$T$1,0))&amp;""),""),6,2)),VALUE(MID(IFERROR(TRIM(INDEX(Responses!$A18:$T18,MATCH(Lists!$B$3,Responses!$A$1:$T$1,0))&amp;""),""),9,2))))),""),IFERROR(IF(ISNUMBER(INDEX('Follow-ups'!$D$2:$D$501,MATCH($B18,'Follow-ups'!$A$2:$A$501,0))),INT(INDEX('Follow-ups'!$D$2:$D$501,MATCH($B18,'Follow-ups'!$A$2:$A$501,0))),IFERROR(INT(IF(ISNUMBER(INDEX(Responses!$A18:$T18,MATCH(Lists!$B$3,Responses!$A$1:$T$1,0))),INDEX(Responses!$A18:$T18,MATCH(Lists!$B$3,Responses!$A$1:$T$1,0)),DATE(VALUE(LEFT(IFERROR(TRIM(INDEX(Responses!$A18:$T18,MATCH(Lists!$B$3,Responses!$A$1:$T$1,0))&amp;""),""),4)),VALUE(MID(IFERROR(TRIM(INDEX(Responses!$A18:$T18,MATCH(Lists!$B$3,Responses!$A$1:$T$1,0))&amp;""),""),6,2)),VALUE(MID(IFERROR(TRIM(INDEX(Responses!$A18:$T18,MATCH(Lists!$B$3,Responses!$A$1:$T$1,0))&amp;""),""),9,2))))),"")),IFERROR(INT(IF(ISNUMBER(INDEX(Responses!$A18:$T18,MATCH(Lists!$B$3,Responses!$A$1:$T$1,0))),INDEX(Responses!$A18:$T18,MATCH(Lists!$B$3,Responses!$A$1:$T$1,0)),DATE(VALUE(LEFT(IFERROR(TRIM(INDEX(Responses!$A18:$T18,MATCH(Lists!$B$3,Responses!$A$1:$T$1,0))&amp;""),""),4)),VALUE(MID(IFERROR(TRIM(INDEX(Responses!$A18:$T18,MATCH(Lists!$B$3,Responses!$A$1:$T$1,0))&amp;""),""),6,2)),VALUE(MID(IFERROR(TRIM(INDEX(Responses!$A18:$T18,MATCH(Lists!$B$3,Responses!$A$1:$T$1,0))&amp;""),""),9,2))))),""))))</f>
        <v/>
      </c>
      <c r="J18" s="19">
        <f>IF(ISNUMBER($I18),$I18+Lists!$B$15,"")</f>
        <v/>
      </c>
      <c r="K18" s="18">
        <f>IF($N18&lt;&gt;1,"",IF($B18="","New",IFERROR(IF(INDEX('Follow-ups'!$B$2:$B$501,MATCH($B18,'Follow-ups'!$A$2:$A$501,0))&amp;""="","New",INDEX('Follow-ups'!$B$2:$B$501,MATCH($B18,'Follow-ups'!$A$2:$A$501,0))&amp;""),"New")))</f>
        <v/>
      </c>
      <c r="L18" s="19">
        <f>IF($N18&lt;&gt;1,"",IF($B18="","",IFERROR(IF(ISNUMBER(INDEX('Follow-ups'!$C$2:$C$501,MATCH($B18,'Follow-ups'!$A$2:$A$501,0))),INDEX('Follow-ups'!$C$2:$C$501,MATCH($B18,'Follow-ups'!$A$2:$A$501,0)),""),"")))</f>
        <v/>
      </c>
      <c r="M18" s="18">
        <f>IF($N18&lt;&gt;1,"",IF($G18="No","Do not contact",IF(OR($K18="Signed up",$K18="Not now"),"Done",IF($K18="Contacted","Waiting on reply",IF($J18="","To do",IF(TODAY()&gt;$J18,"Overdue",IF($J18-TODAY()&lt;=1,"Due soon","To do")))))))</f>
        <v/>
      </c>
      <c r="N18" s="18">
        <f>IF((IFERROR(TRIM(INDEX(Responses!$A18:$T18,MATCH(Lists!$B$2,Responses!$A$1:$T$1,0))&amp;""),"")&amp;IFERROR(TRIM(INDEX(Responses!$A18:$T18,MATCH(Lists!$B$4,Responses!$A$1:$T$1,0))&amp;""),"")&amp;IFERROR(TRIM(INDEX(Responses!$A18:$T18,MATCH(Lists!$B$5,Responses!$A$1:$T$1,0))&amp;""),""))="",0,1)</f>
        <v/>
      </c>
    </row>
    <row r="19">
      <c r="A19" s="17">
        <f>IF($N19=1,IFERROR(TRIM(INDEX(Responses!$A19:$T19,MATCH(Lists!$B$4,Responses!$A$1:$T$1,0))&amp;""),""),"")</f>
        <v/>
      </c>
      <c r="B19" s="17">
        <f>IF($N19=1,IFERROR(TRIM(INDEX(Responses!$A19:$T19,MATCH(Lists!$B$5,Responses!$A$1:$T$1,0))&amp;""),""),"")</f>
        <v/>
      </c>
      <c r="C19" s="17">
        <f>IF($N19=1,IFERROR(TRIM(INDEX(Responses!$A19:$T19,MATCH(Lists!$B$6,Responses!$A$1:$T$1,0))&amp;""),""),"")</f>
        <v/>
      </c>
      <c r="D19" s="17">
        <f>IF($N19=1,IFERROR(TRIM(INDEX(Responses!$A19:$T19,MATCH(Lists!$B$7,Responses!$A$1:$T$1,0))&amp;""),""),"")</f>
        <v/>
      </c>
      <c r="E19" s="17">
        <f>IF($N19=1,IFERROR(TRIM(INDEX(Responses!$A19:$T19,MATCH(Lists!$B$8,Responses!$A$1:$T$1,0))&amp;""),""),"")</f>
        <v/>
      </c>
      <c r="F19" s="17">
        <f>IF($N19=1,IFERROR(TRIM(INDEX(Responses!$A19:$T19,MATCH(Lists!$B$9,Responses!$A$1:$T$1,0))&amp;""),""),"")</f>
        <v/>
      </c>
      <c r="G19" s="18">
        <f>IF($N19&lt;&gt;1,"",IF(IFERROR(TRIM(INDEX(Responses!$A19:$T19,MATCH(Lists!$B$10,Responses!$A$1:$T$1,0))&amp;""),"")="","Not asked",IF(LEFT(IFERROR(TRIM(INDEX(Responses!$A19:$T19,MATCH(Lists!$B$10,Responses!$A$1:$T$1,0))&amp;""),""),3)="Yes","Yes","No")))</f>
        <v/>
      </c>
      <c r="H19" s="17">
        <f>IF($N19&lt;&gt;1,"",IF(IFERROR(TRIM(INDEX(Responses!$A19:$T19,MATCH(Lists!$B$12,Responses!$A$1:$T$1,0))&amp;""),"")&lt;&gt;"",IFERROR(TRIM(INDEX(Responses!$A19:$T19,MATCH(Lists!$B$12,Responses!$A$1:$T$1,0))&amp;""),""),IFERROR(TRIM(INDEX(Responses!$A19:$T19,MATCH(Lists!$B$11,Responses!$A$1:$T$1,0))&amp;""),"")))</f>
        <v/>
      </c>
      <c r="I19" s="19">
        <f>IF($N19&lt;&gt;1,"",IF($B19="",IFERROR(INT(IF(ISNUMBER(INDEX(Responses!$A19:$T19,MATCH(Lists!$B$3,Responses!$A$1:$T$1,0))),INDEX(Responses!$A19:$T19,MATCH(Lists!$B$3,Responses!$A$1:$T$1,0)),DATE(VALUE(LEFT(IFERROR(TRIM(INDEX(Responses!$A19:$T19,MATCH(Lists!$B$3,Responses!$A$1:$T$1,0))&amp;""),""),4)),VALUE(MID(IFERROR(TRIM(INDEX(Responses!$A19:$T19,MATCH(Lists!$B$3,Responses!$A$1:$T$1,0))&amp;""),""),6,2)),VALUE(MID(IFERROR(TRIM(INDEX(Responses!$A19:$T19,MATCH(Lists!$B$3,Responses!$A$1:$T$1,0))&amp;""),""),9,2))))),""),IFERROR(IF(ISNUMBER(INDEX('Follow-ups'!$D$2:$D$501,MATCH($B19,'Follow-ups'!$A$2:$A$501,0))),INT(INDEX('Follow-ups'!$D$2:$D$501,MATCH($B19,'Follow-ups'!$A$2:$A$501,0))),IFERROR(INT(IF(ISNUMBER(INDEX(Responses!$A19:$T19,MATCH(Lists!$B$3,Responses!$A$1:$T$1,0))),INDEX(Responses!$A19:$T19,MATCH(Lists!$B$3,Responses!$A$1:$T$1,0)),DATE(VALUE(LEFT(IFERROR(TRIM(INDEX(Responses!$A19:$T19,MATCH(Lists!$B$3,Responses!$A$1:$T$1,0))&amp;""),""),4)),VALUE(MID(IFERROR(TRIM(INDEX(Responses!$A19:$T19,MATCH(Lists!$B$3,Responses!$A$1:$T$1,0))&amp;""),""),6,2)),VALUE(MID(IFERROR(TRIM(INDEX(Responses!$A19:$T19,MATCH(Lists!$B$3,Responses!$A$1:$T$1,0))&amp;""),""),9,2))))),"")),IFERROR(INT(IF(ISNUMBER(INDEX(Responses!$A19:$T19,MATCH(Lists!$B$3,Responses!$A$1:$T$1,0))),INDEX(Responses!$A19:$T19,MATCH(Lists!$B$3,Responses!$A$1:$T$1,0)),DATE(VALUE(LEFT(IFERROR(TRIM(INDEX(Responses!$A19:$T19,MATCH(Lists!$B$3,Responses!$A$1:$T$1,0))&amp;""),""),4)),VALUE(MID(IFERROR(TRIM(INDEX(Responses!$A19:$T19,MATCH(Lists!$B$3,Responses!$A$1:$T$1,0))&amp;""),""),6,2)),VALUE(MID(IFERROR(TRIM(INDEX(Responses!$A19:$T19,MATCH(Lists!$B$3,Responses!$A$1:$T$1,0))&amp;""),""),9,2))))),""))))</f>
        <v/>
      </c>
      <c r="J19" s="19">
        <f>IF(ISNUMBER($I19),$I19+Lists!$B$15,"")</f>
        <v/>
      </c>
      <c r="K19" s="18">
        <f>IF($N19&lt;&gt;1,"",IF($B19="","New",IFERROR(IF(INDEX('Follow-ups'!$B$2:$B$501,MATCH($B19,'Follow-ups'!$A$2:$A$501,0))&amp;""="","New",INDEX('Follow-ups'!$B$2:$B$501,MATCH($B19,'Follow-ups'!$A$2:$A$501,0))&amp;""),"New")))</f>
        <v/>
      </c>
      <c r="L19" s="19">
        <f>IF($N19&lt;&gt;1,"",IF($B19="","",IFERROR(IF(ISNUMBER(INDEX('Follow-ups'!$C$2:$C$501,MATCH($B19,'Follow-ups'!$A$2:$A$501,0))),INDEX('Follow-ups'!$C$2:$C$501,MATCH($B19,'Follow-ups'!$A$2:$A$501,0)),""),"")))</f>
        <v/>
      </c>
      <c r="M19" s="18">
        <f>IF($N19&lt;&gt;1,"",IF($G19="No","Do not contact",IF(OR($K19="Signed up",$K19="Not now"),"Done",IF($K19="Contacted","Waiting on reply",IF($J19="","To do",IF(TODAY()&gt;$J19,"Overdue",IF($J19-TODAY()&lt;=1,"Due soon","To do")))))))</f>
        <v/>
      </c>
      <c r="N19" s="18">
        <f>IF((IFERROR(TRIM(INDEX(Responses!$A19:$T19,MATCH(Lists!$B$2,Responses!$A$1:$T$1,0))&amp;""),"")&amp;IFERROR(TRIM(INDEX(Responses!$A19:$T19,MATCH(Lists!$B$4,Responses!$A$1:$T$1,0))&amp;""),"")&amp;IFERROR(TRIM(INDEX(Responses!$A19:$T19,MATCH(Lists!$B$5,Responses!$A$1:$T$1,0))&amp;""),""))="",0,1)</f>
        <v/>
      </c>
    </row>
    <row r="20">
      <c r="A20" s="17">
        <f>IF($N20=1,IFERROR(TRIM(INDEX(Responses!$A20:$T20,MATCH(Lists!$B$4,Responses!$A$1:$T$1,0))&amp;""),""),"")</f>
        <v/>
      </c>
      <c r="B20" s="17">
        <f>IF($N20=1,IFERROR(TRIM(INDEX(Responses!$A20:$T20,MATCH(Lists!$B$5,Responses!$A$1:$T$1,0))&amp;""),""),"")</f>
        <v/>
      </c>
      <c r="C20" s="17">
        <f>IF($N20=1,IFERROR(TRIM(INDEX(Responses!$A20:$T20,MATCH(Lists!$B$6,Responses!$A$1:$T$1,0))&amp;""),""),"")</f>
        <v/>
      </c>
      <c r="D20" s="17">
        <f>IF($N20=1,IFERROR(TRIM(INDEX(Responses!$A20:$T20,MATCH(Lists!$B$7,Responses!$A$1:$T$1,0))&amp;""),""),"")</f>
        <v/>
      </c>
      <c r="E20" s="17">
        <f>IF($N20=1,IFERROR(TRIM(INDEX(Responses!$A20:$T20,MATCH(Lists!$B$8,Responses!$A$1:$T$1,0))&amp;""),""),"")</f>
        <v/>
      </c>
      <c r="F20" s="17">
        <f>IF($N20=1,IFERROR(TRIM(INDEX(Responses!$A20:$T20,MATCH(Lists!$B$9,Responses!$A$1:$T$1,0))&amp;""),""),"")</f>
        <v/>
      </c>
      <c r="G20" s="18">
        <f>IF($N20&lt;&gt;1,"",IF(IFERROR(TRIM(INDEX(Responses!$A20:$T20,MATCH(Lists!$B$10,Responses!$A$1:$T$1,0))&amp;""),"")="","Not asked",IF(LEFT(IFERROR(TRIM(INDEX(Responses!$A20:$T20,MATCH(Lists!$B$10,Responses!$A$1:$T$1,0))&amp;""),""),3)="Yes","Yes","No")))</f>
        <v/>
      </c>
      <c r="H20" s="17">
        <f>IF($N20&lt;&gt;1,"",IF(IFERROR(TRIM(INDEX(Responses!$A20:$T20,MATCH(Lists!$B$12,Responses!$A$1:$T$1,0))&amp;""),"")&lt;&gt;"",IFERROR(TRIM(INDEX(Responses!$A20:$T20,MATCH(Lists!$B$12,Responses!$A$1:$T$1,0))&amp;""),""),IFERROR(TRIM(INDEX(Responses!$A20:$T20,MATCH(Lists!$B$11,Responses!$A$1:$T$1,0))&amp;""),"")))</f>
        <v/>
      </c>
      <c r="I20" s="19">
        <f>IF($N20&lt;&gt;1,"",IF($B20="",IFERROR(INT(IF(ISNUMBER(INDEX(Responses!$A20:$T20,MATCH(Lists!$B$3,Responses!$A$1:$T$1,0))),INDEX(Responses!$A20:$T20,MATCH(Lists!$B$3,Responses!$A$1:$T$1,0)),DATE(VALUE(LEFT(IFERROR(TRIM(INDEX(Responses!$A20:$T20,MATCH(Lists!$B$3,Responses!$A$1:$T$1,0))&amp;""),""),4)),VALUE(MID(IFERROR(TRIM(INDEX(Responses!$A20:$T20,MATCH(Lists!$B$3,Responses!$A$1:$T$1,0))&amp;""),""),6,2)),VALUE(MID(IFERROR(TRIM(INDEX(Responses!$A20:$T20,MATCH(Lists!$B$3,Responses!$A$1:$T$1,0))&amp;""),""),9,2))))),""),IFERROR(IF(ISNUMBER(INDEX('Follow-ups'!$D$2:$D$501,MATCH($B20,'Follow-ups'!$A$2:$A$501,0))),INT(INDEX('Follow-ups'!$D$2:$D$501,MATCH($B20,'Follow-ups'!$A$2:$A$501,0))),IFERROR(INT(IF(ISNUMBER(INDEX(Responses!$A20:$T20,MATCH(Lists!$B$3,Responses!$A$1:$T$1,0))),INDEX(Responses!$A20:$T20,MATCH(Lists!$B$3,Responses!$A$1:$T$1,0)),DATE(VALUE(LEFT(IFERROR(TRIM(INDEX(Responses!$A20:$T20,MATCH(Lists!$B$3,Responses!$A$1:$T$1,0))&amp;""),""),4)),VALUE(MID(IFERROR(TRIM(INDEX(Responses!$A20:$T20,MATCH(Lists!$B$3,Responses!$A$1:$T$1,0))&amp;""),""),6,2)),VALUE(MID(IFERROR(TRIM(INDEX(Responses!$A20:$T20,MATCH(Lists!$B$3,Responses!$A$1:$T$1,0))&amp;""),""),9,2))))),"")),IFERROR(INT(IF(ISNUMBER(INDEX(Responses!$A20:$T20,MATCH(Lists!$B$3,Responses!$A$1:$T$1,0))),INDEX(Responses!$A20:$T20,MATCH(Lists!$B$3,Responses!$A$1:$T$1,0)),DATE(VALUE(LEFT(IFERROR(TRIM(INDEX(Responses!$A20:$T20,MATCH(Lists!$B$3,Responses!$A$1:$T$1,0))&amp;""),""),4)),VALUE(MID(IFERROR(TRIM(INDEX(Responses!$A20:$T20,MATCH(Lists!$B$3,Responses!$A$1:$T$1,0))&amp;""),""),6,2)),VALUE(MID(IFERROR(TRIM(INDEX(Responses!$A20:$T20,MATCH(Lists!$B$3,Responses!$A$1:$T$1,0))&amp;""),""),9,2))))),""))))</f>
        <v/>
      </c>
      <c r="J20" s="19">
        <f>IF(ISNUMBER($I20),$I20+Lists!$B$15,"")</f>
        <v/>
      </c>
      <c r="K20" s="18">
        <f>IF($N20&lt;&gt;1,"",IF($B20="","New",IFERROR(IF(INDEX('Follow-ups'!$B$2:$B$501,MATCH($B20,'Follow-ups'!$A$2:$A$501,0))&amp;""="","New",INDEX('Follow-ups'!$B$2:$B$501,MATCH($B20,'Follow-ups'!$A$2:$A$501,0))&amp;""),"New")))</f>
        <v/>
      </c>
      <c r="L20" s="19">
        <f>IF($N20&lt;&gt;1,"",IF($B20="","",IFERROR(IF(ISNUMBER(INDEX('Follow-ups'!$C$2:$C$501,MATCH($B20,'Follow-ups'!$A$2:$A$501,0))),INDEX('Follow-ups'!$C$2:$C$501,MATCH($B20,'Follow-ups'!$A$2:$A$501,0)),""),"")))</f>
        <v/>
      </c>
      <c r="M20" s="18">
        <f>IF($N20&lt;&gt;1,"",IF($G20="No","Do not contact",IF(OR($K20="Signed up",$K20="Not now"),"Done",IF($K20="Contacted","Waiting on reply",IF($J20="","To do",IF(TODAY()&gt;$J20,"Overdue",IF($J20-TODAY()&lt;=1,"Due soon","To do")))))))</f>
        <v/>
      </c>
      <c r="N20" s="18">
        <f>IF((IFERROR(TRIM(INDEX(Responses!$A20:$T20,MATCH(Lists!$B$2,Responses!$A$1:$T$1,0))&amp;""),"")&amp;IFERROR(TRIM(INDEX(Responses!$A20:$T20,MATCH(Lists!$B$4,Responses!$A$1:$T$1,0))&amp;""),"")&amp;IFERROR(TRIM(INDEX(Responses!$A20:$T20,MATCH(Lists!$B$5,Responses!$A$1:$T$1,0))&amp;""),""))="",0,1)</f>
        <v/>
      </c>
    </row>
    <row r="21">
      <c r="A21" s="17">
        <f>IF($N21=1,IFERROR(TRIM(INDEX(Responses!$A21:$T21,MATCH(Lists!$B$4,Responses!$A$1:$T$1,0))&amp;""),""),"")</f>
        <v/>
      </c>
      <c r="B21" s="17">
        <f>IF($N21=1,IFERROR(TRIM(INDEX(Responses!$A21:$T21,MATCH(Lists!$B$5,Responses!$A$1:$T$1,0))&amp;""),""),"")</f>
        <v/>
      </c>
      <c r="C21" s="17">
        <f>IF($N21=1,IFERROR(TRIM(INDEX(Responses!$A21:$T21,MATCH(Lists!$B$6,Responses!$A$1:$T$1,0))&amp;""),""),"")</f>
        <v/>
      </c>
      <c r="D21" s="17">
        <f>IF($N21=1,IFERROR(TRIM(INDEX(Responses!$A21:$T21,MATCH(Lists!$B$7,Responses!$A$1:$T$1,0))&amp;""),""),"")</f>
        <v/>
      </c>
      <c r="E21" s="17">
        <f>IF($N21=1,IFERROR(TRIM(INDEX(Responses!$A21:$T21,MATCH(Lists!$B$8,Responses!$A$1:$T$1,0))&amp;""),""),"")</f>
        <v/>
      </c>
      <c r="F21" s="17">
        <f>IF($N21=1,IFERROR(TRIM(INDEX(Responses!$A21:$T21,MATCH(Lists!$B$9,Responses!$A$1:$T$1,0))&amp;""),""),"")</f>
        <v/>
      </c>
      <c r="G21" s="18">
        <f>IF($N21&lt;&gt;1,"",IF(IFERROR(TRIM(INDEX(Responses!$A21:$T21,MATCH(Lists!$B$10,Responses!$A$1:$T$1,0))&amp;""),"")="","Not asked",IF(LEFT(IFERROR(TRIM(INDEX(Responses!$A21:$T21,MATCH(Lists!$B$10,Responses!$A$1:$T$1,0))&amp;""),""),3)="Yes","Yes","No")))</f>
        <v/>
      </c>
      <c r="H21" s="17">
        <f>IF($N21&lt;&gt;1,"",IF(IFERROR(TRIM(INDEX(Responses!$A21:$T21,MATCH(Lists!$B$12,Responses!$A$1:$T$1,0))&amp;""),"")&lt;&gt;"",IFERROR(TRIM(INDEX(Responses!$A21:$T21,MATCH(Lists!$B$12,Responses!$A$1:$T$1,0))&amp;""),""),IFERROR(TRIM(INDEX(Responses!$A21:$T21,MATCH(Lists!$B$11,Responses!$A$1:$T$1,0))&amp;""),"")))</f>
        <v/>
      </c>
      <c r="I21" s="19">
        <f>IF($N21&lt;&gt;1,"",IF($B21="",IFERROR(INT(IF(ISNUMBER(INDEX(Responses!$A21:$T21,MATCH(Lists!$B$3,Responses!$A$1:$T$1,0))),INDEX(Responses!$A21:$T21,MATCH(Lists!$B$3,Responses!$A$1:$T$1,0)),DATE(VALUE(LEFT(IFERROR(TRIM(INDEX(Responses!$A21:$T21,MATCH(Lists!$B$3,Responses!$A$1:$T$1,0))&amp;""),""),4)),VALUE(MID(IFERROR(TRIM(INDEX(Responses!$A21:$T21,MATCH(Lists!$B$3,Responses!$A$1:$T$1,0))&amp;""),""),6,2)),VALUE(MID(IFERROR(TRIM(INDEX(Responses!$A21:$T21,MATCH(Lists!$B$3,Responses!$A$1:$T$1,0))&amp;""),""),9,2))))),""),IFERROR(IF(ISNUMBER(INDEX('Follow-ups'!$D$2:$D$501,MATCH($B21,'Follow-ups'!$A$2:$A$501,0))),INT(INDEX('Follow-ups'!$D$2:$D$501,MATCH($B21,'Follow-ups'!$A$2:$A$501,0))),IFERROR(INT(IF(ISNUMBER(INDEX(Responses!$A21:$T21,MATCH(Lists!$B$3,Responses!$A$1:$T$1,0))),INDEX(Responses!$A21:$T21,MATCH(Lists!$B$3,Responses!$A$1:$T$1,0)),DATE(VALUE(LEFT(IFERROR(TRIM(INDEX(Responses!$A21:$T21,MATCH(Lists!$B$3,Responses!$A$1:$T$1,0))&amp;""),""),4)),VALUE(MID(IFERROR(TRIM(INDEX(Responses!$A21:$T21,MATCH(Lists!$B$3,Responses!$A$1:$T$1,0))&amp;""),""),6,2)),VALUE(MID(IFERROR(TRIM(INDEX(Responses!$A21:$T21,MATCH(Lists!$B$3,Responses!$A$1:$T$1,0))&amp;""),""),9,2))))),"")),IFERROR(INT(IF(ISNUMBER(INDEX(Responses!$A21:$T21,MATCH(Lists!$B$3,Responses!$A$1:$T$1,0))),INDEX(Responses!$A21:$T21,MATCH(Lists!$B$3,Responses!$A$1:$T$1,0)),DATE(VALUE(LEFT(IFERROR(TRIM(INDEX(Responses!$A21:$T21,MATCH(Lists!$B$3,Responses!$A$1:$T$1,0))&amp;""),""),4)),VALUE(MID(IFERROR(TRIM(INDEX(Responses!$A21:$T21,MATCH(Lists!$B$3,Responses!$A$1:$T$1,0))&amp;""),""),6,2)),VALUE(MID(IFERROR(TRIM(INDEX(Responses!$A21:$T21,MATCH(Lists!$B$3,Responses!$A$1:$T$1,0))&amp;""),""),9,2))))),""))))</f>
        <v/>
      </c>
      <c r="J21" s="19">
        <f>IF(ISNUMBER($I21),$I21+Lists!$B$15,"")</f>
        <v/>
      </c>
      <c r="K21" s="18">
        <f>IF($N21&lt;&gt;1,"",IF($B21="","New",IFERROR(IF(INDEX('Follow-ups'!$B$2:$B$501,MATCH($B21,'Follow-ups'!$A$2:$A$501,0))&amp;""="","New",INDEX('Follow-ups'!$B$2:$B$501,MATCH($B21,'Follow-ups'!$A$2:$A$501,0))&amp;""),"New")))</f>
        <v/>
      </c>
      <c r="L21" s="19">
        <f>IF($N21&lt;&gt;1,"",IF($B21="","",IFERROR(IF(ISNUMBER(INDEX('Follow-ups'!$C$2:$C$501,MATCH($B21,'Follow-ups'!$A$2:$A$501,0))),INDEX('Follow-ups'!$C$2:$C$501,MATCH($B21,'Follow-ups'!$A$2:$A$501,0)),""),"")))</f>
        <v/>
      </c>
      <c r="M21" s="18">
        <f>IF($N21&lt;&gt;1,"",IF($G21="No","Do not contact",IF(OR($K21="Signed up",$K21="Not now"),"Done",IF($K21="Contacted","Waiting on reply",IF($J21="","To do",IF(TODAY()&gt;$J21,"Overdue",IF($J21-TODAY()&lt;=1,"Due soon","To do")))))))</f>
        <v/>
      </c>
      <c r="N21" s="18">
        <f>IF((IFERROR(TRIM(INDEX(Responses!$A21:$T21,MATCH(Lists!$B$2,Responses!$A$1:$T$1,0))&amp;""),"")&amp;IFERROR(TRIM(INDEX(Responses!$A21:$T21,MATCH(Lists!$B$4,Responses!$A$1:$T$1,0))&amp;""),"")&amp;IFERROR(TRIM(INDEX(Responses!$A21:$T21,MATCH(Lists!$B$5,Responses!$A$1:$T$1,0))&amp;""),""))="",0,1)</f>
        <v/>
      </c>
    </row>
    <row r="22">
      <c r="A22" s="17">
        <f>IF($N22=1,IFERROR(TRIM(INDEX(Responses!$A22:$T22,MATCH(Lists!$B$4,Responses!$A$1:$T$1,0))&amp;""),""),"")</f>
        <v/>
      </c>
      <c r="B22" s="17">
        <f>IF($N22=1,IFERROR(TRIM(INDEX(Responses!$A22:$T22,MATCH(Lists!$B$5,Responses!$A$1:$T$1,0))&amp;""),""),"")</f>
        <v/>
      </c>
      <c r="C22" s="17">
        <f>IF($N22=1,IFERROR(TRIM(INDEX(Responses!$A22:$T22,MATCH(Lists!$B$6,Responses!$A$1:$T$1,0))&amp;""),""),"")</f>
        <v/>
      </c>
      <c r="D22" s="17">
        <f>IF($N22=1,IFERROR(TRIM(INDEX(Responses!$A22:$T22,MATCH(Lists!$B$7,Responses!$A$1:$T$1,0))&amp;""),""),"")</f>
        <v/>
      </c>
      <c r="E22" s="17">
        <f>IF($N22=1,IFERROR(TRIM(INDEX(Responses!$A22:$T22,MATCH(Lists!$B$8,Responses!$A$1:$T$1,0))&amp;""),""),"")</f>
        <v/>
      </c>
      <c r="F22" s="17">
        <f>IF($N22=1,IFERROR(TRIM(INDEX(Responses!$A22:$T22,MATCH(Lists!$B$9,Responses!$A$1:$T$1,0))&amp;""),""),"")</f>
        <v/>
      </c>
      <c r="G22" s="18">
        <f>IF($N22&lt;&gt;1,"",IF(IFERROR(TRIM(INDEX(Responses!$A22:$T22,MATCH(Lists!$B$10,Responses!$A$1:$T$1,0))&amp;""),"")="","Not asked",IF(LEFT(IFERROR(TRIM(INDEX(Responses!$A22:$T22,MATCH(Lists!$B$10,Responses!$A$1:$T$1,0))&amp;""),""),3)="Yes","Yes","No")))</f>
        <v/>
      </c>
      <c r="H22" s="17">
        <f>IF($N22&lt;&gt;1,"",IF(IFERROR(TRIM(INDEX(Responses!$A22:$T22,MATCH(Lists!$B$12,Responses!$A$1:$T$1,0))&amp;""),"")&lt;&gt;"",IFERROR(TRIM(INDEX(Responses!$A22:$T22,MATCH(Lists!$B$12,Responses!$A$1:$T$1,0))&amp;""),""),IFERROR(TRIM(INDEX(Responses!$A22:$T22,MATCH(Lists!$B$11,Responses!$A$1:$T$1,0))&amp;""),"")))</f>
        <v/>
      </c>
      <c r="I22" s="19">
        <f>IF($N22&lt;&gt;1,"",IF($B22="",IFERROR(INT(IF(ISNUMBER(INDEX(Responses!$A22:$T22,MATCH(Lists!$B$3,Responses!$A$1:$T$1,0))),INDEX(Responses!$A22:$T22,MATCH(Lists!$B$3,Responses!$A$1:$T$1,0)),DATE(VALUE(LEFT(IFERROR(TRIM(INDEX(Responses!$A22:$T22,MATCH(Lists!$B$3,Responses!$A$1:$T$1,0))&amp;""),""),4)),VALUE(MID(IFERROR(TRIM(INDEX(Responses!$A22:$T22,MATCH(Lists!$B$3,Responses!$A$1:$T$1,0))&amp;""),""),6,2)),VALUE(MID(IFERROR(TRIM(INDEX(Responses!$A22:$T22,MATCH(Lists!$B$3,Responses!$A$1:$T$1,0))&amp;""),""),9,2))))),""),IFERROR(IF(ISNUMBER(INDEX('Follow-ups'!$D$2:$D$501,MATCH($B22,'Follow-ups'!$A$2:$A$501,0))),INT(INDEX('Follow-ups'!$D$2:$D$501,MATCH($B22,'Follow-ups'!$A$2:$A$501,0))),IFERROR(INT(IF(ISNUMBER(INDEX(Responses!$A22:$T22,MATCH(Lists!$B$3,Responses!$A$1:$T$1,0))),INDEX(Responses!$A22:$T22,MATCH(Lists!$B$3,Responses!$A$1:$T$1,0)),DATE(VALUE(LEFT(IFERROR(TRIM(INDEX(Responses!$A22:$T22,MATCH(Lists!$B$3,Responses!$A$1:$T$1,0))&amp;""),""),4)),VALUE(MID(IFERROR(TRIM(INDEX(Responses!$A22:$T22,MATCH(Lists!$B$3,Responses!$A$1:$T$1,0))&amp;""),""),6,2)),VALUE(MID(IFERROR(TRIM(INDEX(Responses!$A22:$T22,MATCH(Lists!$B$3,Responses!$A$1:$T$1,0))&amp;""),""),9,2))))),"")),IFERROR(INT(IF(ISNUMBER(INDEX(Responses!$A22:$T22,MATCH(Lists!$B$3,Responses!$A$1:$T$1,0))),INDEX(Responses!$A22:$T22,MATCH(Lists!$B$3,Responses!$A$1:$T$1,0)),DATE(VALUE(LEFT(IFERROR(TRIM(INDEX(Responses!$A22:$T22,MATCH(Lists!$B$3,Responses!$A$1:$T$1,0))&amp;""),""),4)),VALUE(MID(IFERROR(TRIM(INDEX(Responses!$A22:$T22,MATCH(Lists!$B$3,Responses!$A$1:$T$1,0))&amp;""),""),6,2)),VALUE(MID(IFERROR(TRIM(INDEX(Responses!$A22:$T22,MATCH(Lists!$B$3,Responses!$A$1:$T$1,0))&amp;""),""),9,2))))),""))))</f>
        <v/>
      </c>
      <c r="J22" s="19">
        <f>IF(ISNUMBER($I22),$I22+Lists!$B$15,"")</f>
        <v/>
      </c>
      <c r="K22" s="18">
        <f>IF($N22&lt;&gt;1,"",IF($B22="","New",IFERROR(IF(INDEX('Follow-ups'!$B$2:$B$501,MATCH($B22,'Follow-ups'!$A$2:$A$501,0))&amp;""="","New",INDEX('Follow-ups'!$B$2:$B$501,MATCH($B22,'Follow-ups'!$A$2:$A$501,0))&amp;""),"New")))</f>
        <v/>
      </c>
      <c r="L22" s="19">
        <f>IF($N22&lt;&gt;1,"",IF($B22="","",IFERROR(IF(ISNUMBER(INDEX('Follow-ups'!$C$2:$C$501,MATCH($B22,'Follow-ups'!$A$2:$A$501,0))),INDEX('Follow-ups'!$C$2:$C$501,MATCH($B22,'Follow-ups'!$A$2:$A$501,0)),""),"")))</f>
        <v/>
      </c>
      <c r="M22" s="18">
        <f>IF($N22&lt;&gt;1,"",IF($G22="No","Do not contact",IF(OR($K22="Signed up",$K22="Not now"),"Done",IF($K22="Contacted","Waiting on reply",IF($J22="","To do",IF(TODAY()&gt;$J22,"Overdue",IF($J22-TODAY()&lt;=1,"Due soon","To do")))))))</f>
        <v/>
      </c>
      <c r="N22" s="18">
        <f>IF((IFERROR(TRIM(INDEX(Responses!$A22:$T22,MATCH(Lists!$B$2,Responses!$A$1:$T$1,0))&amp;""),"")&amp;IFERROR(TRIM(INDEX(Responses!$A22:$T22,MATCH(Lists!$B$4,Responses!$A$1:$T$1,0))&amp;""),"")&amp;IFERROR(TRIM(INDEX(Responses!$A22:$T22,MATCH(Lists!$B$5,Responses!$A$1:$T$1,0))&amp;""),""))="",0,1)</f>
        <v/>
      </c>
    </row>
    <row r="23">
      <c r="A23" s="17">
        <f>IF($N23=1,IFERROR(TRIM(INDEX(Responses!$A23:$T23,MATCH(Lists!$B$4,Responses!$A$1:$T$1,0))&amp;""),""),"")</f>
        <v/>
      </c>
      <c r="B23" s="17">
        <f>IF($N23=1,IFERROR(TRIM(INDEX(Responses!$A23:$T23,MATCH(Lists!$B$5,Responses!$A$1:$T$1,0))&amp;""),""),"")</f>
        <v/>
      </c>
      <c r="C23" s="17">
        <f>IF($N23=1,IFERROR(TRIM(INDEX(Responses!$A23:$T23,MATCH(Lists!$B$6,Responses!$A$1:$T$1,0))&amp;""),""),"")</f>
        <v/>
      </c>
      <c r="D23" s="17">
        <f>IF($N23=1,IFERROR(TRIM(INDEX(Responses!$A23:$T23,MATCH(Lists!$B$7,Responses!$A$1:$T$1,0))&amp;""),""),"")</f>
        <v/>
      </c>
      <c r="E23" s="17">
        <f>IF($N23=1,IFERROR(TRIM(INDEX(Responses!$A23:$T23,MATCH(Lists!$B$8,Responses!$A$1:$T$1,0))&amp;""),""),"")</f>
        <v/>
      </c>
      <c r="F23" s="17">
        <f>IF($N23=1,IFERROR(TRIM(INDEX(Responses!$A23:$T23,MATCH(Lists!$B$9,Responses!$A$1:$T$1,0))&amp;""),""),"")</f>
        <v/>
      </c>
      <c r="G23" s="18">
        <f>IF($N23&lt;&gt;1,"",IF(IFERROR(TRIM(INDEX(Responses!$A23:$T23,MATCH(Lists!$B$10,Responses!$A$1:$T$1,0))&amp;""),"")="","Not asked",IF(LEFT(IFERROR(TRIM(INDEX(Responses!$A23:$T23,MATCH(Lists!$B$10,Responses!$A$1:$T$1,0))&amp;""),""),3)="Yes","Yes","No")))</f>
        <v/>
      </c>
      <c r="H23" s="17">
        <f>IF($N23&lt;&gt;1,"",IF(IFERROR(TRIM(INDEX(Responses!$A23:$T23,MATCH(Lists!$B$12,Responses!$A$1:$T$1,0))&amp;""),"")&lt;&gt;"",IFERROR(TRIM(INDEX(Responses!$A23:$T23,MATCH(Lists!$B$12,Responses!$A$1:$T$1,0))&amp;""),""),IFERROR(TRIM(INDEX(Responses!$A23:$T23,MATCH(Lists!$B$11,Responses!$A$1:$T$1,0))&amp;""),"")))</f>
        <v/>
      </c>
      <c r="I23" s="19">
        <f>IF($N23&lt;&gt;1,"",IF($B23="",IFERROR(INT(IF(ISNUMBER(INDEX(Responses!$A23:$T23,MATCH(Lists!$B$3,Responses!$A$1:$T$1,0))),INDEX(Responses!$A23:$T23,MATCH(Lists!$B$3,Responses!$A$1:$T$1,0)),DATE(VALUE(LEFT(IFERROR(TRIM(INDEX(Responses!$A23:$T23,MATCH(Lists!$B$3,Responses!$A$1:$T$1,0))&amp;""),""),4)),VALUE(MID(IFERROR(TRIM(INDEX(Responses!$A23:$T23,MATCH(Lists!$B$3,Responses!$A$1:$T$1,0))&amp;""),""),6,2)),VALUE(MID(IFERROR(TRIM(INDEX(Responses!$A23:$T23,MATCH(Lists!$B$3,Responses!$A$1:$T$1,0))&amp;""),""),9,2))))),""),IFERROR(IF(ISNUMBER(INDEX('Follow-ups'!$D$2:$D$501,MATCH($B23,'Follow-ups'!$A$2:$A$501,0))),INT(INDEX('Follow-ups'!$D$2:$D$501,MATCH($B23,'Follow-ups'!$A$2:$A$501,0))),IFERROR(INT(IF(ISNUMBER(INDEX(Responses!$A23:$T23,MATCH(Lists!$B$3,Responses!$A$1:$T$1,0))),INDEX(Responses!$A23:$T23,MATCH(Lists!$B$3,Responses!$A$1:$T$1,0)),DATE(VALUE(LEFT(IFERROR(TRIM(INDEX(Responses!$A23:$T23,MATCH(Lists!$B$3,Responses!$A$1:$T$1,0))&amp;""),""),4)),VALUE(MID(IFERROR(TRIM(INDEX(Responses!$A23:$T23,MATCH(Lists!$B$3,Responses!$A$1:$T$1,0))&amp;""),""),6,2)),VALUE(MID(IFERROR(TRIM(INDEX(Responses!$A23:$T23,MATCH(Lists!$B$3,Responses!$A$1:$T$1,0))&amp;""),""),9,2))))),"")),IFERROR(INT(IF(ISNUMBER(INDEX(Responses!$A23:$T23,MATCH(Lists!$B$3,Responses!$A$1:$T$1,0))),INDEX(Responses!$A23:$T23,MATCH(Lists!$B$3,Responses!$A$1:$T$1,0)),DATE(VALUE(LEFT(IFERROR(TRIM(INDEX(Responses!$A23:$T23,MATCH(Lists!$B$3,Responses!$A$1:$T$1,0))&amp;""),""),4)),VALUE(MID(IFERROR(TRIM(INDEX(Responses!$A23:$T23,MATCH(Lists!$B$3,Responses!$A$1:$T$1,0))&amp;""),""),6,2)),VALUE(MID(IFERROR(TRIM(INDEX(Responses!$A23:$T23,MATCH(Lists!$B$3,Responses!$A$1:$T$1,0))&amp;""),""),9,2))))),""))))</f>
        <v/>
      </c>
      <c r="J23" s="19">
        <f>IF(ISNUMBER($I23),$I23+Lists!$B$15,"")</f>
        <v/>
      </c>
      <c r="K23" s="18">
        <f>IF($N23&lt;&gt;1,"",IF($B23="","New",IFERROR(IF(INDEX('Follow-ups'!$B$2:$B$501,MATCH($B23,'Follow-ups'!$A$2:$A$501,0))&amp;""="","New",INDEX('Follow-ups'!$B$2:$B$501,MATCH($B23,'Follow-ups'!$A$2:$A$501,0))&amp;""),"New")))</f>
        <v/>
      </c>
      <c r="L23" s="19">
        <f>IF($N23&lt;&gt;1,"",IF($B23="","",IFERROR(IF(ISNUMBER(INDEX('Follow-ups'!$C$2:$C$501,MATCH($B23,'Follow-ups'!$A$2:$A$501,0))),INDEX('Follow-ups'!$C$2:$C$501,MATCH($B23,'Follow-ups'!$A$2:$A$501,0)),""),"")))</f>
        <v/>
      </c>
      <c r="M23" s="18">
        <f>IF($N23&lt;&gt;1,"",IF($G23="No","Do not contact",IF(OR($K23="Signed up",$K23="Not now"),"Done",IF($K23="Contacted","Waiting on reply",IF($J23="","To do",IF(TODAY()&gt;$J23,"Overdue",IF($J23-TODAY()&lt;=1,"Due soon","To do")))))))</f>
        <v/>
      </c>
      <c r="N23" s="18">
        <f>IF((IFERROR(TRIM(INDEX(Responses!$A23:$T23,MATCH(Lists!$B$2,Responses!$A$1:$T$1,0))&amp;""),"")&amp;IFERROR(TRIM(INDEX(Responses!$A23:$T23,MATCH(Lists!$B$4,Responses!$A$1:$T$1,0))&amp;""),"")&amp;IFERROR(TRIM(INDEX(Responses!$A23:$T23,MATCH(Lists!$B$5,Responses!$A$1:$T$1,0))&amp;""),""))="",0,1)</f>
        <v/>
      </c>
    </row>
    <row r="24">
      <c r="A24" s="17">
        <f>IF($N24=1,IFERROR(TRIM(INDEX(Responses!$A24:$T24,MATCH(Lists!$B$4,Responses!$A$1:$T$1,0))&amp;""),""),"")</f>
        <v/>
      </c>
      <c r="B24" s="17">
        <f>IF($N24=1,IFERROR(TRIM(INDEX(Responses!$A24:$T24,MATCH(Lists!$B$5,Responses!$A$1:$T$1,0))&amp;""),""),"")</f>
        <v/>
      </c>
      <c r="C24" s="17">
        <f>IF($N24=1,IFERROR(TRIM(INDEX(Responses!$A24:$T24,MATCH(Lists!$B$6,Responses!$A$1:$T$1,0))&amp;""),""),"")</f>
        <v/>
      </c>
      <c r="D24" s="17">
        <f>IF($N24=1,IFERROR(TRIM(INDEX(Responses!$A24:$T24,MATCH(Lists!$B$7,Responses!$A$1:$T$1,0))&amp;""),""),"")</f>
        <v/>
      </c>
      <c r="E24" s="17">
        <f>IF($N24=1,IFERROR(TRIM(INDEX(Responses!$A24:$T24,MATCH(Lists!$B$8,Responses!$A$1:$T$1,0))&amp;""),""),"")</f>
        <v/>
      </c>
      <c r="F24" s="17">
        <f>IF($N24=1,IFERROR(TRIM(INDEX(Responses!$A24:$T24,MATCH(Lists!$B$9,Responses!$A$1:$T$1,0))&amp;""),""),"")</f>
        <v/>
      </c>
      <c r="G24" s="18">
        <f>IF($N24&lt;&gt;1,"",IF(IFERROR(TRIM(INDEX(Responses!$A24:$T24,MATCH(Lists!$B$10,Responses!$A$1:$T$1,0))&amp;""),"")="","Not asked",IF(LEFT(IFERROR(TRIM(INDEX(Responses!$A24:$T24,MATCH(Lists!$B$10,Responses!$A$1:$T$1,0))&amp;""),""),3)="Yes","Yes","No")))</f>
        <v/>
      </c>
      <c r="H24" s="17">
        <f>IF($N24&lt;&gt;1,"",IF(IFERROR(TRIM(INDEX(Responses!$A24:$T24,MATCH(Lists!$B$12,Responses!$A$1:$T$1,0))&amp;""),"")&lt;&gt;"",IFERROR(TRIM(INDEX(Responses!$A24:$T24,MATCH(Lists!$B$12,Responses!$A$1:$T$1,0))&amp;""),""),IFERROR(TRIM(INDEX(Responses!$A24:$T24,MATCH(Lists!$B$11,Responses!$A$1:$T$1,0))&amp;""),"")))</f>
        <v/>
      </c>
      <c r="I24" s="19">
        <f>IF($N24&lt;&gt;1,"",IF($B24="",IFERROR(INT(IF(ISNUMBER(INDEX(Responses!$A24:$T24,MATCH(Lists!$B$3,Responses!$A$1:$T$1,0))),INDEX(Responses!$A24:$T24,MATCH(Lists!$B$3,Responses!$A$1:$T$1,0)),DATE(VALUE(LEFT(IFERROR(TRIM(INDEX(Responses!$A24:$T24,MATCH(Lists!$B$3,Responses!$A$1:$T$1,0))&amp;""),""),4)),VALUE(MID(IFERROR(TRIM(INDEX(Responses!$A24:$T24,MATCH(Lists!$B$3,Responses!$A$1:$T$1,0))&amp;""),""),6,2)),VALUE(MID(IFERROR(TRIM(INDEX(Responses!$A24:$T24,MATCH(Lists!$B$3,Responses!$A$1:$T$1,0))&amp;""),""),9,2))))),""),IFERROR(IF(ISNUMBER(INDEX('Follow-ups'!$D$2:$D$501,MATCH($B24,'Follow-ups'!$A$2:$A$501,0))),INT(INDEX('Follow-ups'!$D$2:$D$501,MATCH($B24,'Follow-ups'!$A$2:$A$501,0))),IFERROR(INT(IF(ISNUMBER(INDEX(Responses!$A24:$T24,MATCH(Lists!$B$3,Responses!$A$1:$T$1,0))),INDEX(Responses!$A24:$T24,MATCH(Lists!$B$3,Responses!$A$1:$T$1,0)),DATE(VALUE(LEFT(IFERROR(TRIM(INDEX(Responses!$A24:$T24,MATCH(Lists!$B$3,Responses!$A$1:$T$1,0))&amp;""),""),4)),VALUE(MID(IFERROR(TRIM(INDEX(Responses!$A24:$T24,MATCH(Lists!$B$3,Responses!$A$1:$T$1,0))&amp;""),""),6,2)),VALUE(MID(IFERROR(TRIM(INDEX(Responses!$A24:$T24,MATCH(Lists!$B$3,Responses!$A$1:$T$1,0))&amp;""),""),9,2))))),"")),IFERROR(INT(IF(ISNUMBER(INDEX(Responses!$A24:$T24,MATCH(Lists!$B$3,Responses!$A$1:$T$1,0))),INDEX(Responses!$A24:$T24,MATCH(Lists!$B$3,Responses!$A$1:$T$1,0)),DATE(VALUE(LEFT(IFERROR(TRIM(INDEX(Responses!$A24:$T24,MATCH(Lists!$B$3,Responses!$A$1:$T$1,0))&amp;""),""),4)),VALUE(MID(IFERROR(TRIM(INDEX(Responses!$A24:$T24,MATCH(Lists!$B$3,Responses!$A$1:$T$1,0))&amp;""),""),6,2)),VALUE(MID(IFERROR(TRIM(INDEX(Responses!$A24:$T24,MATCH(Lists!$B$3,Responses!$A$1:$T$1,0))&amp;""),""),9,2))))),""))))</f>
        <v/>
      </c>
      <c r="J24" s="19">
        <f>IF(ISNUMBER($I24),$I24+Lists!$B$15,"")</f>
        <v/>
      </c>
      <c r="K24" s="18">
        <f>IF($N24&lt;&gt;1,"",IF($B24="","New",IFERROR(IF(INDEX('Follow-ups'!$B$2:$B$501,MATCH($B24,'Follow-ups'!$A$2:$A$501,0))&amp;""="","New",INDEX('Follow-ups'!$B$2:$B$501,MATCH($B24,'Follow-ups'!$A$2:$A$501,0))&amp;""),"New")))</f>
        <v/>
      </c>
      <c r="L24" s="19">
        <f>IF($N24&lt;&gt;1,"",IF($B24="","",IFERROR(IF(ISNUMBER(INDEX('Follow-ups'!$C$2:$C$501,MATCH($B24,'Follow-ups'!$A$2:$A$501,0))),INDEX('Follow-ups'!$C$2:$C$501,MATCH($B24,'Follow-ups'!$A$2:$A$501,0)),""),"")))</f>
        <v/>
      </c>
      <c r="M24" s="18">
        <f>IF($N24&lt;&gt;1,"",IF($G24="No","Do not contact",IF(OR($K24="Signed up",$K24="Not now"),"Done",IF($K24="Contacted","Waiting on reply",IF($J24="","To do",IF(TODAY()&gt;$J24,"Overdue",IF($J24-TODAY()&lt;=1,"Due soon","To do")))))))</f>
        <v/>
      </c>
      <c r="N24" s="18">
        <f>IF((IFERROR(TRIM(INDEX(Responses!$A24:$T24,MATCH(Lists!$B$2,Responses!$A$1:$T$1,0))&amp;""),"")&amp;IFERROR(TRIM(INDEX(Responses!$A24:$T24,MATCH(Lists!$B$4,Responses!$A$1:$T$1,0))&amp;""),"")&amp;IFERROR(TRIM(INDEX(Responses!$A24:$T24,MATCH(Lists!$B$5,Responses!$A$1:$T$1,0))&amp;""),""))="",0,1)</f>
        <v/>
      </c>
    </row>
    <row r="25">
      <c r="A25" s="17">
        <f>IF($N25=1,IFERROR(TRIM(INDEX(Responses!$A25:$T25,MATCH(Lists!$B$4,Responses!$A$1:$T$1,0))&amp;""),""),"")</f>
        <v/>
      </c>
      <c r="B25" s="17">
        <f>IF($N25=1,IFERROR(TRIM(INDEX(Responses!$A25:$T25,MATCH(Lists!$B$5,Responses!$A$1:$T$1,0))&amp;""),""),"")</f>
        <v/>
      </c>
      <c r="C25" s="17">
        <f>IF($N25=1,IFERROR(TRIM(INDEX(Responses!$A25:$T25,MATCH(Lists!$B$6,Responses!$A$1:$T$1,0))&amp;""),""),"")</f>
        <v/>
      </c>
      <c r="D25" s="17">
        <f>IF($N25=1,IFERROR(TRIM(INDEX(Responses!$A25:$T25,MATCH(Lists!$B$7,Responses!$A$1:$T$1,0))&amp;""),""),"")</f>
        <v/>
      </c>
      <c r="E25" s="17">
        <f>IF($N25=1,IFERROR(TRIM(INDEX(Responses!$A25:$T25,MATCH(Lists!$B$8,Responses!$A$1:$T$1,0))&amp;""),""),"")</f>
        <v/>
      </c>
      <c r="F25" s="17">
        <f>IF($N25=1,IFERROR(TRIM(INDEX(Responses!$A25:$T25,MATCH(Lists!$B$9,Responses!$A$1:$T$1,0))&amp;""),""),"")</f>
        <v/>
      </c>
      <c r="G25" s="18">
        <f>IF($N25&lt;&gt;1,"",IF(IFERROR(TRIM(INDEX(Responses!$A25:$T25,MATCH(Lists!$B$10,Responses!$A$1:$T$1,0))&amp;""),"")="","Not asked",IF(LEFT(IFERROR(TRIM(INDEX(Responses!$A25:$T25,MATCH(Lists!$B$10,Responses!$A$1:$T$1,0))&amp;""),""),3)="Yes","Yes","No")))</f>
        <v/>
      </c>
      <c r="H25" s="17">
        <f>IF($N25&lt;&gt;1,"",IF(IFERROR(TRIM(INDEX(Responses!$A25:$T25,MATCH(Lists!$B$12,Responses!$A$1:$T$1,0))&amp;""),"")&lt;&gt;"",IFERROR(TRIM(INDEX(Responses!$A25:$T25,MATCH(Lists!$B$12,Responses!$A$1:$T$1,0))&amp;""),""),IFERROR(TRIM(INDEX(Responses!$A25:$T25,MATCH(Lists!$B$11,Responses!$A$1:$T$1,0))&amp;""),"")))</f>
        <v/>
      </c>
      <c r="I25" s="19">
        <f>IF($N25&lt;&gt;1,"",IF($B25="",IFERROR(INT(IF(ISNUMBER(INDEX(Responses!$A25:$T25,MATCH(Lists!$B$3,Responses!$A$1:$T$1,0))),INDEX(Responses!$A25:$T25,MATCH(Lists!$B$3,Responses!$A$1:$T$1,0)),DATE(VALUE(LEFT(IFERROR(TRIM(INDEX(Responses!$A25:$T25,MATCH(Lists!$B$3,Responses!$A$1:$T$1,0))&amp;""),""),4)),VALUE(MID(IFERROR(TRIM(INDEX(Responses!$A25:$T25,MATCH(Lists!$B$3,Responses!$A$1:$T$1,0))&amp;""),""),6,2)),VALUE(MID(IFERROR(TRIM(INDEX(Responses!$A25:$T25,MATCH(Lists!$B$3,Responses!$A$1:$T$1,0))&amp;""),""),9,2))))),""),IFERROR(IF(ISNUMBER(INDEX('Follow-ups'!$D$2:$D$501,MATCH($B25,'Follow-ups'!$A$2:$A$501,0))),INT(INDEX('Follow-ups'!$D$2:$D$501,MATCH($B25,'Follow-ups'!$A$2:$A$501,0))),IFERROR(INT(IF(ISNUMBER(INDEX(Responses!$A25:$T25,MATCH(Lists!$B$3,Responses!$A$1:$T$1,0))),INDEX(Responses!$A25:$T25,MATCH(Lists!$B$3,Responses!$A$1:$T$1,0)),DATE(VALUE(LEFT(IFERROR(TRIM(INDEX(Responses!$A25:$T25,MATCH(Lists!$B$3,Responses!$A$1:$T$1,0))&amp;""),""),4)),VALUE(MID(IFERROR(TRIM(INDEX(Responses!$A25:$T25,MATCH(Lists!$B$3,Responses!$A$1:$T$1,0))&amp;""),""),6,2)),VALUE(MID(IFERROR(TRIM(INDEX(Responses!$A25:$T25,MATCH(Lists!$B$3,Responses!$A$1:$T$1,0))&amp;""),""),9,2))))),"")),IFERROR(INT(IF(ISNUMBER(INDEX(Responses!$A25:$T25,MATCH(Lists!$B$3,Responses!$A$1:$T$1,0))),INDEX(Responses!$A25:$T25,MATCH(Lists!$B$3,Responses!$A$1:$T$1,0)),DATE(VALUE(LEFT(IFERROR(TRIM(INDEX(Responses!$A25:$T25,MATCH(Lists!$B$3,Responses!$A$1:$T$1,0))&amp;""),""),4)),VALUE(MID(IFERROR(TRIM(INDEX(Responses!$A25:$T25,MATCH(Lists!$B$3,Responses!$A$1:$T$1,0))&amp;""),""),6,2)),VALUE(MID(IFERROR(TRIM(INDEX(Responses!$A25:$T25,MATCH(Lists!$B$3,Responses!$A$1:$T$1,0))&amp;""),""),9,2))))),""))))</f>
        <v/>
      </c>
      <c r="J25" s="19">
        <f>IF(ISNUMBER($I25),$I25+Lists!$B$15,"")</f>
        <v/>
      </c>
      <c r="K25" s="18">
        <f>IF($N25&lt;&gt;1,"",IF($B25="","New",IFERROR(IF(INDEX('Follow-ups'!$B$2:$B$501,MATCH($B25,'Follow-ups'!$A$2:$A$501,0))&amp;""="","New",INDEX('Follow-ups'!$B$2:$B$501,MATCH($B25,'Follow-ups'!$A$2:$A$501,0))&amp;""),"New")))</f>
        <v/>
      </c>
      <c r="L25" s="19">
        <f>IF($N25&lt;&gt;1,"",IF($B25="","",IFERROR(IF(ISNUMBER(INDEX('Follow-ups'!$C$2:$C$501,MATCH($B25,'Follow-ups'!$A$2:$A$501,0))),INDEX('Follow-ups'!$C$2:$C$501,MATCH($B25,'Follow-ups'!$A$2:$A$501,0)),""),"")))</f>
        <v/>
      </c>
      <c r="M25" s="18">
        <f>IF($N25&lt;&gt;1,"",IF($G25="No","Do not contact",IF(OR($K25="Signed up",$K25="Not now"),"Done",IF($K25="Contacted","Waiting on reply",IF($J25="","To do",IF(TODAY()&gt;$J25,"Overdue",IF($J25-TODAY()&lt;=1,"Due soon","To do")))))))</f>
        <v/>
      </c>
      <c r="N25" s="18">
        <f>IF((IFERROR(TRIM(INDEX(Responses!$A25:$T25,MATCH(Lists!$B$2,Responses!$A$1:$T$1,0))&amp;""),"")&amp;IFERROR(TRIM(INDEX(Responses!$A25:$T25,MATCH(Lists!$B$4,Responses!$A$1:$T$1,0))&amp;""),"")&amp;IFERROR(TRIM(INDEX(Responses!$A25:$T25,MATCH(Lists!$B$5,Responses!$A$1:$T$1,0))&amp;""),""))="",0,1)</f>
        <v/>
      </c>
    </row>
    <row r="26">
      <c r="A26" s="17">
        <f>IF($N26=1,IFERROR(TRIM(INDEX(Responses!$A26:$T26,MATCH(Lists!$B$4,Responses!$A$1:$T$1,0))&amp;""),""),"")</f>
        <v/>
      </c>
      <c r="B26" s="17">
        <f>IF($N26=1,IFERROR(TRIM(INDEX(Responses!$A26:$T26,MATCH(Lists!$B$5,Responses!$A$1:$T$1,0))&amp;""),""),"")</f>
        <v/>
      </c>
      <c r="C26" s="17">
        <f>IF($N26=1,IFERROR(TRIM(INDEX(Responses!$A26:$T26,MATCH(Lists!$B$6,Responses!$A$1:$T$1,0))&amp;""),""),"")</f>
        <v/>
      </c>
      <c r="D26" s="17">
        <f>IF($N26=1,IFERROR(TRIM(INDEX(Responses!$A26:$T26,MATCH(Lists!$B$7,Responses!$A$1:$T$1,0))&amp;""),""),"")</f>
        <v/>
      </c>
      <c r="E26" s="17">
        <f>IF($N26=1,IFERROR(TRIM(INDEX(Responses!$A26:$T26,MATCH(Lists!$B$8,Responses!$A$1:$T$1,0))&amp;""),""),"")</f>
        <v/>
      </c>
      <c r="F26" s="17">
        <f>IF($N26=1,IFERROR(TRIM(INDEX(Responses!$A26:$T26,MATCH(Lists!$B$9,Responses!$A$1:$T$1,0))&amp;""),""),"")</f>
        <v/>
      </c>
      <c r="G26" s="18">
        <f>IF($N26&lt;&gt;1,"",IF(IFERROR(TRIM(INDEX(Responses!$A26:$T26,MATCH(Lists!$B$10,Responses!$A$1:$T$1,0))&amp;""),"")="","Not asked",IF(LEFT(IFERROR(TRIM(INDEX(Responses!$A26:$T26,MATCH(Lists!$B$10,Responses!$A$1:$T$1,0))&amp;""),""),3)="Yes","Yes","No")))</f>
        <v/>
      </c>
      <c r="H26" s="17">
        <f>IF($N26&lt;&gt;1,"",IF(IFERROR(TRIM(INDEX(Responses!$A26:$T26,MATCH(Lists!$B$12,Responses!$A$1:$T$1,0))&amp;""),"")&lt;&gt;"",IFERROR(TRIM(INDEX(Responses!$A26:$T26,MATCH(Lists!$B$12,Responses!$A$1:$T$1,0))&amp;""),""),IFERROR(TRIM(INDEX(Responses!$A26:$T26,MATCH(Lists!$B$11,Responses!$A$1:$T$1,0))&amp;""),"")))</f>
        <v/>
      </c>
      <c r="I26" s="19">
        <f>IF($N26&lt;&gt;1,"",IF($B26="",IFERROR(INT(IF(ISNUMBER(INDEX(Responses!$A26:$T26,MATCH(Lists!$B$3,Responses!$A$1:$T$1,0))),INDEX(Responses!$A26:$T26,MATCH(Lists!$B$3,Responses!$A$1:$T$1,0)),DATE(VALUE(LEFT(IFERROR(TRIM(INDEX(Responses!$A26:$T26,MATCH(Lists!$B$3,Responses!$A$1:$T$1,0))&amp;""),""),4)),VALUE(MID(IFERROR(TRIM(INDEX(Responses!$A26:$T26,MATCH(Lists!$B$3,Responses!$A$1:$T$1,0))&amp;""),""),6,2)),VALUE(MID(IFERROR(TRIM(INDEX(Responses!$A26:$T26,MATCH(Lists!$B$3,Responses!$A$1:$T$1,0))&amp;""),""),9,2))))),""),IFERROR(IF(ISNUMBER(INDEX('Follow-ups'!$D$2:$D$501,MATCH($B26,'Follow-ups'!$A$2:$A$501,0))),INT(INDEX('Follow-ups'!$D$2:$D$501,MATCH($B26,'Follow-ups'!$A$2:$A$501,0))),IFERROR(INT(IF(ISNUMBER(INDEX(Responses!$A26:$T26,MATCH(Lists!$B$3,Responses!$A$1:$T$1,0))),INDEX(Responses!$A26:$T26,MATCH(Lists!$B$3,Responses!$A$1:$T$1,0)),DATE(VALUE(LEFT(IFERROR(TRIM(INDEX(Responses!$A26:$T26,MATCH(Lists!$B$3,Responses!$A$1:$T$1,0))&amp;""),""),4)),VALUE(MID(IFERROR(TRIM(INDEX(Responses!$A26:$T26,MATCH(Lists!$B$3,Responses!$A$1:$T$1,0))&amp;""),""),6,2)),VALUE(MID(IFERROR(TRIM(INDEX(Responses!$A26:$T26,MATCH(Lists!$B$3,Responses!$A$1:$T$1,0))&amp;""),""),9,2))))),"")),IFERROR(INT(IF(ISNUMBER(INDEX(Responses!$A26:$T26,MATCH(Lists!$B$3,Responses!$A$1:$T$1,0))),INDEX(Responses!$A26:$T26,MATCH(Lists!$B$3,Responses!$A$1:$T$1,0)),DATE(VALUE(LEFT(IFERROR(TRIM(INDEX(Responses!$A26:$T26,MATCH(Lists!$B$3,Responses!$A$1:$T$1,0))&amp;""),""),4)),VALUE(MID(IFERROR(TRIM(INDEX(Responses!$A26:$T26,MATCH(Lists!$B$3,Responses!$A$1:$T$1,0))&amp;""),""),6,2)),VALUE(MID(IFERROR(TRIM(INDEX(Responses!$A26:$T26,MATCH(Lists!$B$3,Responses!$A$1:$T$1,0))&amp;""),""),9,2))))),""))))</f>
        <v/>
      </c>
      <c r="J26" s="19">
        <f>IF(ISNUMBER($I26),$I26+Lists!$B$15,"")</f>
        <v/>
      </c>
      <c r="K26" s="18">
        <f>IF($N26&lt;&gt;1,"",IF($B26="","New",IFERROR(IF(INDEX('Follow-ups'!$B$2:$B$501,MATCH($B26,'Follow-ups'!$A$2:$A$501,0))&amp;""="","New",INDEX('Follow-ups'!$B$2:$B$501,MATCH($B26,'Follow-ups'!$A$2:$A$501,0))&amp;""),"New")))</f>
        <v/>
      </c>
      <c r="L26" s="19">
        <f>IF($N26&lt;&gt;1,"",IF($B26="","",IFERROR(IF(ISNUMBER(INDEX('Follow-ups'!$C$2:$C$501,MATCH($B26,'Follow-ups'!$A$2:$A$501,0))),INDEX('Follow-ups'!$C$2:$C$501,MATCH($B26,'Follow-ups'!$A$2:$A$501,0)),""),"")))</f>
        <v/>
      </c>
      <c r="M26" s="18">
        <f>IF($N26&lt;&gt;1,"",IF($G26="No","Do not contact",IF(OR($K26="Signed up",$K26="Not now"),"Done",IF($K26="Contacted","Waiting on reply",IF($J26="","To do",IF(TODAY()&gt;$J26,"Overdue",IF($J26-TODAY()&lt;=1,"Due soon","To do")))))))</f>
        <v/>
      </c>
      <c r="N26" s="18">
        <f>IF((IFERROR(TRIM(INDEX(Responses!$A26:$T26,MATCH(Lists!$B$2,Responses!$A$1:$T$1,0))&amp;""),"")&amp;IFERROR(TRIM(INDEX(Responses!$A26:$T26,MATCH(Lists!$B$4,Responses!$A$1:$T$1,0))&amp;""),"")&amp;IFERROR(TRIM(INDEX(Responses!$A26:$T26,MATCH(Lists!$B$5,Responses!$A$1:$T$1,0))&amp;""),""))="",0,1)</f>
        <v/>
      </c>
    </row>
    <row r="27">
      <c r="A27" s="17">
        <f>IF($N27=1,IFERROR(TRIM(INDEX(Responses!$A27:$T27,MATCH(Lists!$B$4,Responses!$A$1:$T$1,0))&amp;""),""),"")</f>
        <v/>
      </c>
      <c r="B27" s="17">
        <f>IF($N27=1,IFERROR(TRIM(INDEX(Responses!$A27:$T27,MATCH(Lists!$B$5,Responses!$A$1:$T$1,0))&amp;""),""),"")</f>
        <v/>
      </c>
      <c r="C27" s="17">
        <f>IF($N27=1,IFERROR(TRIM(INDEX(Responses!$A27:$T27,MATCH(Lists!$B$6,Responses!$A$1:$T$1,0))&amp;""),""),"")</f>
        <v/>
      </c>
      <c r="D27" s="17">
        <f>IF($N27=1,IFERROR(TRIM(INDEX(Responses!$A27:$T27,MATCH(Lists!$B$7,Responses!$A$1:$T$1,0))&amp;""),""),"")</f>
        <v/>
      </c>
      <c r="E27" s="17">
        <f>IF($N27=1,IFERROR(TRIM(INDEX(Responses!$A27:$T27,MATCH(Lists!$B$8,Responses!$A$1:$T$1,0))&amp;""),""),"")</f>
        <v/>
      </c>
      <c r="F27" s="17">
        <f>IF($N27=1,IFERROR(TRIM(INDEX(Responses!$A27:$T27,MATCH(Lists!$B$9,Responses!$A$1:$T$1,0))&amp;""),""),"")</f>
        <v/>
      </c>
      <c r="G27" s="18">
        <f>IF($N27&lt;&gt;1,"",IF(IFERROR(TRIM(INDEX(Responses!$A27:$T27,MATCH(Lists!$B$10,Responses!$A$1:$T$1,0))&amp;""),"")="","Not asked",IF(LEFT(IFERROR(TRIM(INDEX(Responses!$A27:$T27,MATCH(Lists!$B$10,Responses!$A$1:$T$1,0))&amp;""),""),3)="Yes","Yes","No")))</f>
        <v/>
      </c>
      <c r="H27" s="17">
        <f>IF($N27&lt;&gt;1,"",IF(IFERROR(TRIM(INDEX(Responses!$A27:$T27,MATCH(Lists!$B$12,Responses!$A$1:$T$1,0))&amp;""),"")&lt;&gt;"",IFERROR(TRIM(INDEX(Responses!$A27:$T27,MATCH(Lists!$B$12,Responses!$A$1:$T$1,0))&amp;""),""),IFERROR(TRIM(INDEX(Responses!$A27:$T27,MATCH(Lists!$B$11,Responses!$A$1:$T$1,0))&amp;""),"")))</f>
        <v/>
      </c>
      <c r="I27" s="19">
        <f>IF($N27&lt;&gt;1,"",IF($B27="",IFERROR(INT(IF(ISNUMBER(INDEX(Responses!$A27:$T27,MATCH(Lists!$B$3,Responses!$A$1:$T$1,0))),INDEX(Responses!$A27:$T27,MATCH(Lists!$B$3,Responses!$A$1:$T$1,0)),DATE(VALUE(LEFT(IFERROR(TRIM(INDEX(Responses!$A27:$T27,MATCH(Lists!$B$3,Responses!$A$1:$T$1,0))&amp;""),""),4)),VALUE(MID(IFERROR(TRIM(INDEX(Responses!$A27:$T27,MATCH(Lists!$B$3,Responses!$A$1:$T$1,0))&amp;""),""),6,2)),VALUE(MID(IFERROR(TRIM(INDEX(Responses!$A27:$T27,MATCH(Lists!$B$3,Responses!$A$1:$T$1,0))&amp;""),""),9,2))))),""),IFERROR(IF(ISNUMBER(INDEX('Follow-ups'!$D$2:$D$501,MATCH($B27,'Follow-ups'!$A$2:$A$501,0))),INT(INDEX('Follow-ups'!$D$2:$D$501,MATCH($B27,'Follow-ups'!$A$2:$A$501,0))),IFERROR(INT(IF(ISNUMBER(INDEX(Responses!$A27:$T27,MATCH(Lists!$B$3,Responses!$A$1:$T$1,0))),INDEX(Responses!$A27:$T27,MATCH(Lists!$B$3,Responses!$A$1:$T$1,0)),DATE(VALUE(LEFT(IFERROR(TRIM(INDEX(Responses!$A27:$T27,MATCH(Lists!$B$3,Responses!$A$1:$T$1,0))&amp;""),""),4)),VALUE(MID(IFERROR(TRIM(INDEX(Responses!$A27:$T27,MATCH(Lists!$B$3,Responses!$A$1:$T$1,0))&amp;""),""),6,2)),VALUE(MID(IFERROR(TRIM(INDEX(Responses!$A27:$T27,MATCH(Lists!$B$3,Responses!$A$1:$T$1,0))&amp;""),""),9,2))))),"")),IFERROR(INT(IF(ISNUMBER(INDEX(Responses!$A27:$T27,MATCH(Lists!$B$3,Responses!$A$1:$T$1,0))),INDEX(Responses!$A27:$T27,MATCH(Lists!$B$3,Responses!$A$1:$T$1,0)),DATE(VALUE(LEFT(IFERROR(TRIM(INDEX(Responses!$A27:$T27,MATCH(Lists!$B$3,Responses!$A$1:$T$1,0))&amp;""),""),4)),VALUE(MID(IFERROR(TRIM(INDEX(Responses!$A27:$T27,MATCH(Lists!$B$3,Responses!$A$1:$T$1,0))&amp;""),""),6,2)),VALUE(MID(IFERROR(TRIM(INDEX(Responses!$A27:$T27,MATCH(Lists!$B$3,Responses!$A$1:$T$1,0))&amp;""),""),9,2))))),""))))</f>
        <v/>
      </c>
      <c r="J27" s="19">
        <f>IF(ISNUMBER($I27),$I27+Lists!$B$15,"")</f>
        <v/>
      </c>
      <c r="K27" s="18">
        <f>IF($N27&lt;&gt;1,"",IF($B27="","New",IFERROR(IF(INDEX('Follow-ups'!$B$2:$B$501,MATCH($B27,'Follow-ups'!$A$2:$A$501,0))&amp;""="","New",INDEX('Follow-ups'!$B$2:$B$501,MATCH($B27,'Follow-ups'!$A$2:$A$501,0))&amp;""),"New")))</f>
        <v/>
      </c>
      <c r="L27" s="19">
        <f>IF($N27&lt;&gt;1,"",IF($B27="","",IFERROR(IF(ISNUMBER(INDEX('Follow-ups'!$C$2:$C$501,MATCH($B27,'Follow-ups'!$A$2:$A$501,0))),INDEX('Follow-ups'!$C$2:$C$501,MATCH($B27,'Follow-ups'!$A$2:$A$501,0)),""),"")))</f>
        <v/>
      </c>
      <c r="M27" s="18">
        <f>IF($N27&lt;&gt;1,"",IF($G27="No","Do not contact",IF(OR($K27="Signed up",$K27="Not now"),"Done",IF($K27="Contacted","Waiting on reply",IF($J27="","To do",IF(TODAY()&gt;$J27,"Overdue",IF($J27-TODAY()&lt;=1,"Due soon","To do")))))))</f>
        <v/>
      </c>
      <c r="N27" s="18">
        <f>IF((IFERROR(TRIM(INDEX(Responses!$A27:$T27,MATCH(Lists!$B$2,Responses!$A$1:$T$1,0))&amp;""),"")&amp;IFERROR(TRIM(INDEX(Responses!$A27:$T27,MATCH(Lists!$B$4,Responses!$A$1:$T$1,0))&amp;""),"")&amp;IFERROR(TRIM(INDEX(Responses!$A27:$T27,MATCH(Lists!$B$5,Responses!$A$1:$T$1,0))&amp;""),""))="",0,1)</f>
        <v/>
      </c>
    </row>
    <row r="28">
      <c r="A28" s="17">
        <f>IF($N28=1,IFERROR(TRIM(INDEX(Responses!$A28:$T28,MATCH(Lists!$B$4,Responses!$A$1:$T$1,0))&amp;""),""),"")</f>
        <v/>
      </c>
      <c r="B28" s="17">
        <f>IF($N28=1,IFERROR(TRIM(INDEX(Responses!$A28:$T28,MATCH(Lists!$B$5,Responses!$A$1:$T$1,0))&amp;""),""),"")</f>
        <v/>
      </c>
      <c r="C28" s="17">
        <f>IF($N28=1,IFERROR(TRIM(INDEX(Responses!$A28:$T28,MATCH(Lists!$B$6,Responses!$A$1:$T$1,0))&amp;""),""),"")</f>
        <v/>
      </c>
      <c r="D28" s="17">
        <f>IF($N28=1,IFERROR(TRIM(INDEX(Responses!$A28:$T28,MATCH(Lists!$B$7,Responses!$A$1:$T$1,0))&amp;""),""),"")</f>
        <v/>
      </c>
      <c r="E28" s="17">
        <f>IF($N28=1,IFERROR(TRIM(INDEX(Responses!$A28:$T28,MATCH(Lists!$B$8,Responses!$A$1:$T$1,0))&amp;""),""),"")</f>
        <v/>
      </c>
      <c r="F28" s="17">
        <f>IF($N28=1,IFERROR(TRIM(INDEX(Responses!$A28:$T28,MATCH(Lists!$B$9,Responses!$A$1:$T$1,0))&amp;""),""),"")</f>
        <v/>
      </c>
      <c r="G28" s="18">
        <f>IF($N28&lt;&gt;1,"",IF(IFERROR(TRIM(INDEX(Responses!$A28:$T28,MATCH(Lists!$B$10,Responses!$A$1:$T$1,0))&amp;""),"")="","Not asked",IF(LEFT(IFERROR(TRIM(INDEX(Responses!$A28:$T28,MATCH(Lists!$B$10,Responses!$A$1:$T$1,0))&amp;""),""),3)="Yes","Yes","No")))</f>
        <v/>
      </c>
      <c r="H28" s="17">
        <f>IF($N28&lt;&gt;1,"",IF(IFERROR(TRIM(INDEX(Responses!$A28:$T28,MATCH(Lists!$B$12,Responses!$A$1:$T$1,0))&amp;""),"")&lt;&gt;"",IFERROR(TRIM(INDEX(Responses!$A28:$T28,MATCH(Lists!$B$12,Responses!$A$1:$T$1,0))&amp;""),""),IFERROR(TRIM(INDEX(Responses!$A28:$T28,MATCH(Lists!$B$11,Responses!$A$1:$T$1,0))&amp;""),"")))</f>
        <v/>
      </c>
      <c r="I28" s="19">
        <f>IF($N28&lt;&gt;1,"",IF($B28="",IFERROR(INT(IF(ISNUMBER(INDEX(Responses!$A28:$T28,MATCH(Lists!$B$3,Responses!$A$1:$T$1,0))),INDEX(Responses!$A28:$T28,MATCH(Lists!$B$3,Responses!$A$1:$T$1,0)),DATE(VALUE(LEFT(IFERROR(TRIM(INDEX(Responses!$A28:$T28,MATCH(Lists!$B$3,Responses!$A$1:$T$1,0))&amp;""),""),4)),VALUE(MID(IFERROR(TRIM(INDEX(Responses!$A28:$T28,MATCH(Lists!$B$3,Responses!$A$1:$T$1,0))&amp;""),""),6,2)),VALUE(MID(IFERROR(TRIM(INDEX(Responses!$A28:$T28,MATCH(Lists!$B$3,Responses!$A$1:$T$1,0))&amp;""),""),9,2))))),""),IFERROR(IF(ISNUMBER(INDEX('Follow-ups'!$D$2:$D$501,MATCH($B28,'Follow-ups'!$A$2:$A$501,0))),INT(INDEX('Follow-ups'!$D$2:$D$501,MATCH($B28,'Follow-ups'!$A$2:$A$501,0))),IFERROR(INT(IF(ISNUMBER(INDEX(Responses!$A28:$T28,MATCH(Lists!$B$3,Responses!$A$1:$T$1,0))),INDEX(Responses!$A28:$T28,MATCH(Lists!$B$3,Responses!$A$1:$T$1,0)),DATE(VALUE(LEFT(IFERROR(TRIM(INDEX(Responses!$A28:$T28,MATCH(Lists!$B$3,Responses!$A$1:$T$1,0))&amp;""),""),4)),VALUE(MID(IFERROR(TRIM(INDEX(Responses!$A28:$T28,MATCH(Lists!$B$3,Responses!$A$1:$T$1,0))&amp;""),""),6,2)),VALUE(MID(IFERROR(TRIM(INDEX(Responses!$A28:$T28,MATCH(Lists!$B$3,Responses!$A$1:$T$1,0))&amp;""),""),9,2))))),"")),IFERROR(INT(IF(ISNUMBER(INDEX(Responses!$A28:$T28,MATCH(Lists!$B$3,Responses!$A$1:$T$1,0))),INDEX(Responses!$A28:$T28,MATCH(Lists!$B$3,Responses!$A$1:$T$1,0)),DATE(VALUE(LEFT(IFERROR(TRIM(INDEX(Responses!$A28:$T28,MATCH(Lists!$B$3,Responses!$A$1:$T$1,0))&amp;""),""),4)),VALUE(MID(IFERROR(TRIM(INDEX(Responses!$A28:$T28,MATCH(Lists!$B$3,Responses!$A$1:$T$1,0))&amp;""),""),6,2)),VALUE(MID(IFERROR(TRIM(INDEX(Responses!$A28:$T28,MATCH(Lists!$B$3,Responses!$A$1:$T$1,0))&amp;""),""),9,2))))),""))))</f>
        <v/>
      </c>
      <c r="J28" s="19">
        <f>IF(ISNUMBER($I28),$I28+Lists!$B$15,"")</f>
        <v/>
      </c>
      <c r="K28" s="18">
        <f>IF($N28&lt;&gt;1,"",IF($B28="","New",IFERROR(IF(INDEX('Follow-ups'!$B$2:$B$501,MATCH($B28,'Follow-ups'!$A$2:$A$501,0))&amp;""="","New",INDEX('Follow-ups'!$B$2:$B$501,MATCH($B28,'Follow-ups'!$A$2:$A$501,0))&amp;""),"New")))</f>
        <v/>
      </c>
      <c r="L28" s="19">
        <f>IF($N28&lt;&gt;1,"",IF($B28="","",IFERROR(IF(ISNUMBER(INDEX('Follow-ups'!$C$2:$C$501,MATCH($B28,'Follow-ups'!$A$2:$A$501,0))),INDEX('Follow-ups'!$C$2:$C$501,MATCH($B28,'Follow-ups'!$A$2:$A$501,0)),""),"")))</f>
        <v/>
      </c>
      <c r="M28" s="18">
        <f>IF($N28&lt;&gt;1,"",IF($G28="No","Do not contact",IF(OR($K28="Signed up",$K28="Not now"),"Done",IF($K28="Contacted","Waiting on reply",IF($J28="","To do",IF(TODAY()&gt;$J28,"Overdue",IF($J28-TODAY()&lt;=1,"Due soon","To do")))))))</f>
        <v/>
      </c>
      <c r="N28" s="18">
        <f>IF((IFERROR(TRIM(INDEX(Responses!$A28:$T28,MATCH(Lists!$B$2,Responses!$A$1:$T$1,0))&amp;""),"")&amp;IFERROR(TRIM(INDEX(Responses!$A28:$T28,MATCH(Lists!$B$4,Responses!$A$1:$T$1,0))&amp;""),"")&amp;IFERROR(TRIM(INDEX(Responses!$A28:$T28,MATCH(Lists!$B$5,Responses!$A$1:$T$1,0))&amp;""),""))="",0,1)</f>
        <v/>
      </c>
    </row>
    <row r="29">
      <c r="A29" s="17">
        <f>IF($N29=1,IFERROR(TRIM(INDEX(Responses!$A29:$T29,MATCH(Lists!$B$4,Responses!$A$1:$T$1,0))&amp;""),""),"")</f>
        <v/>
      </c>
      <c r="B29" s="17">
        <f>IF($N29=1,IFERROR(TRIM(INDEX(Responses!$A29:$T29,MATCH(Lists!$B$5,Responses!$A$1:$T$1,0))&amp;""),""),"")</f>
        <v/>
      </c>
      <c r="C29" s="17">
        <f>IF($N29=1,IFERROR(TRIM(INDEX(Responses!$A29:$T29,MATCH(Lists!$B$6,Responses!$A$1:$T$1,0))&amp;""),""),"")</f>
        <v/>
      </c>
      <c r="D29" s="17">
        <f>IF($N29=1,IFERROR(TRIM(INDEX(Responses!$A29:$T29,MATCH(Lists!$B$7,Responses!$A$1:$T$1,0))&amp;""),""),"")</f>
        <v/>
      </c>
      <c r="E29" s="17">
        <f>IF($N29=1,IFERROR(TRIM(INDEX(Responses!$A29:$T29,MATCH(Lists!$B$8,Responses!$A$1:$T$1,0))&amp;""),""),"")</f>
        <v/>
      </c>
      <c r="F29" s="17">
        <f>IF($N29=1,IFERROR(TRIM(INDEX(Responses!$A29:$T29,MATCH(Lists!$B$9,Responses!$A$1:$T$1,0))&amp;""),""),"")</f>
        <v/>
      </c>
      <c r="G29" s="18">
        <f>IF($N29&lt;&gt;1,"",IF(IFERROR(TRIM(INDEX(Responses!$A29:$T29,MATCH(Lists!$B$10,Responses!$A$1:$T$1,0))&amp;""),"")="","Not asked",IF(LEFT(IFERROR(TRIM(INDEX(Responses!$A29:$T29,MATCH(Lists!$B$10,Responses!$A$1:$T$1,0))&amp;""),""),3)="Yes","Yes","No")))</f>
        <v/>
      </c>
      <c r="H29" s="17">
        <f>IF($N29&lt;&gt;1,"",IF(IFERROR(TRIM(INDEX(Responses!$A29:$T29,MATCH(Lists!$B$12,Responses!$A$1:$T$1,0))&amp;""),"")&lt;&gt;"",IFERROR(TRIM(INDEX(Responses!$A29:$T29,MATCH(Lists!$B$12,Responses!$A$1:$T$1,0))&amp;""),""),IFERROR(TRIM(INDEX(Responses!$A29:$T29,MATCH(Lists!$B$11,Responses!$A$1:$T$1,0))&amp;""),"")))</f>
        <v/>
      </c>
      <c r="I29" s="19">
        <f>IF($N29&lt;&gt;1,"",IF($B29="",IFERROR(INT(IF(ISNUMBER(INDEX(Responses!$A29:$T29,MATCH(Lists!$B$3,Responses!$A$1:$T$1,0))),INDEX(Responses!$A29:$T29,MATCH(Lists!$B$3,Responses!$A$1:$T$1,0)),DATE(VALUE(LEFT(IFERROR(TRIM(INDEX(Responses!$A29:$T29,MATCH(Lists!$B$3,Responses!$A$1:$T$1,0))&amp;""),""),4)),VALUE(MID(IFERROR(TRIM(INDEX(Responses!$A29:$T29,MATCH(Lists!$B$3,Responses!$A$1:$T$1,0))&amp;""),""),6,2)),VALUE(MID(IFERROR(TRIM(INDEX(Responses!$A29:$T29,MATCH(Lists!$B$3,Responses!$A$1:$T$1,0))&amp;""),""),9,2))))),""),IFERROR(IF(ISNUMBER(INDEX('Follow-ups'!$D$2:$D$501,MATCH($B29,'Follow-ups'!$A$2:$A$501,0))),INT(INDEX('Follow-ups'!$D$2:$D$501,MATCH($B29,'Follow-ups'!$A$2:$A$501,0))),IFERROR(INT(IF(ISNUMBER(INDEX(Responses!$A29:$T29,MATCH(Lists!$B$3,Responses!$A$1:$T$1,0))),INDEX(Responses!$A29:$T29,MATCH(Lists!$B$3,Responses!$A$1:$T$1,0)),DATE(VALUE(LEFT(IFERROR(TRIM(INDEX(Responses!$A29:$T29,MATCH(Lists!$B$3,Responses!$A$1:$T$1,0))&amp;""),""),4)),VALUE(MID(IFERROR(TRIM(INDEX(Responses!$A29:$T29,MATCH(Lists!$B$3,Responses!$A$1:$T$1,0))&amp;""),""),6,2)),VALUE(MID(IFERROR(TRIM(INDEX(Responses!$A29:$T29,MATCH(Lists!$B$3,Responses!$A$1:$T$1,0))&amp;""),""),9,2))))),"")),IFERROR(INT(IF(ISNUMBER(INDEX(Responses!$A29:$T29,MATCH(Lists!$B$3,Responses!$A$1:$T$1,0))),INDEX(Responses!$A29:$T29,MATCH(Lists!$B$3,Responses!$A$1:$T$1,0)),DATE(VALUE(LEFT(IFERROR(TRIM(INDEX(Responses!$A29:$T29,MATCH(Lists!$B$3,Responses!$A$1:$T$1,0))&amp;""),""),4)),VALUE(MID(IFERROR(TRIM(INDEX(Responses!$A29:$T29,MATCH(Lists!$B$3,Responses!$A$1:$T$1,0))&amp;""),""),6,2)),VALUE(MID(IFERROR(TRIM(INDEX(Responses!$A29:$T29,MATCH(Lists!$B$3,Responses!$A$1:$T$1,0))&amp;""),""),9,2))))),""))))</f>
        <v/>
      </c>
      <c r="J29" s="19">
        <f>IF(ISNUMBER($I29),$I29+Lists!$B$15,"")</f>
        <v/>
      </c>
      <c r="K29" s="18">
        <f>IF($N29&lt;&gt;1,"",IF($B29="","New",IFERROR(IF(INDEX('Follow-ups'!$B$2:$B$501,MATCH($B29,'Follow-ups'!$A$2:$A$501,0))&amp;""="","New",INDEX('Follow-ups'!$B$2:$B$501,MATCH($B29,'Follow-ups'!$A$2:$A$501,0))&amp;""),"New")))</f>
        <v/>
      </c>
      <c r="L29" s="19">
        <f>IF($N29&lt;&gt;1,"",IF($B29="","",IFERROR(IF(ISNUMBER(INDEX('Follow-ups'!$C$2:$C$501,MATCH($B29,'Follow-ups'!$A$2:$A$501,0))),INDEX('Follow-ups'!$C$2:$C$501,MATCH($B29,'Follow-ups'!$A$2:$A$501,0)),""),"")))</f>
        <v/>
      </c>
      <c r="M29" s="18">
        <f>IF($N29&lt;&gt;1,"",IF($G29="No","Do not contact",IF(OR($K29="Signed up",$K29="Not now"),"Done",IF($K29="Contacted","Waiting on reply",IF($J29="","To do",IF(TODAY()&gt;$J29,"Overdue",IF($J29-TODAY()&lt;=1,"Due soon","To do")))))))</f>
        <v/>
      </c>
      <c r="N29" s="18">
        <f>IF((IFERROR(TRIM(INDEX(Responses!$A29:$T29,MATCH(Lists!$B$2,Responses!$A$1:$T$1,0))&amp;""),"")&amp;IFERROR(TRIM(INDEX(Responses!$A29:$T29,MATCH(Lists!$B$4,Responses!$A$1:$T$1,0))&amp;""),"")&amp;IFERROR(TRIM(INDEX(Responses!$A29:$T29,MATCH(Lists!$B$5,Responses!$A$1:$T$1,0))&amp;""),""))="",0,1)</f>
        <v/>
      </c>
    </row>
    <row r="30">
      <c r="A30" s="17">
        <f>IF($N30=1,IFERROR(TRIM(INDEX(Responses!$A30:$T30,MATCH(Lists!$B$4,Responses!$A$1:$T$1,0))&amp;""),""),"")</f>
        <v/>
      </c>
      <c r="B30" s="17">
        <f>IF($N30=1,IFERROR(TRIM(INDEX(Responses!$A30:$T30,MATCH(Lists!$B$5,Responses!$A$1:$T$1,0))&amp;""),""),"")</f>
        <v/>
      </c>
      <c r="C30" s="17">
        <f>IF($N30=1,IFERROR(TRIM(INDEX(Responses!$A30:$T30,MATCH(Lists!$B$6,Responses!$A$1:$T$1,0))&amp;""),""),"")</f>
        <v/>
      </c>
      <c r="D30" s="17">
        <f>IF($N30=1,IFERROR(TRIM(INDEX(Responses!$A30:$T30,MATCH(Lists!$B$7,Responses!$A$1:$T$1,0))&amp;""),""),"")</f>
        <v/>
      </c>
      <c r="E30" s="17">
        <f>IF($N30=1,IFERROR(TRIM(INDEX(Responses!$A30:$T30,MATCH(Lists!$B$8,Responses!$A$1:$T$1,0))&amp;""),""),"")</f>
        <v/>
      </c>
      <c r="F30" s="17">
        <f>IF($N30=1,IFERROR(TRIM(INDEX(Responses!$A30:$T30,MATCH(Lists!$B$9,Responses!$A$1:$T$1,0))&amp;""),""),"")</f>
        <v/>
      </c>
      <c r="G30" s="18">
        <f>IF($N30&lt;&gt;1,"",IF(IFERROR(TRIM(INDEX(Responses!$A30:$T30,MATCH(Lists!$B$10,Responses!$A$1:$T$1,0))&amp;""),"")="","Not asked",IF(LEFT(IFERROR(TRIM(INDEX(Responses!$A30:$T30,MATCH(Lists!$B$10,Responses!$A$1:$T$1,0))&amp;""),""),3)="Yes","Yes","No")))</f>
        <v/>
      </c>
      <c r="H30" s="17">
        <f>IF($N30&lt;&gt;1,"",IF(IFERROR(TRIM(INDEX(Responses!$A30:$T30,MATCH(Lists!$B$12,Responses!$A$1:$T$1,0))&amp;""),"")&lt;&gt;"",IFERROR(TRIM(INDEX(Responses!$A30:$T30,MATCH(Lists!$B$12,Responses!$A$1:$T$1,0))&amp;""),""),IFERROR(TRIM(INDEX(Responses!$A30:$T30,MATCH(Lists!$B$11,Responses!$A$1:$T$1,0))&amp;""),"")))</f>
        <v/>
      </c>
      <c r="I30" s="19">
        <f>IF($N30&lt;&gt;1,"",IF($B30="",IFERROR(INT(IF(ISNUMBER(INDEX(Responses!$A30:$T30,MATCH(Lists!$B$3,Responses!$A$1:$T$1,0))),INDEX(Responses!$A30:$T30,MATCH(Lists!$B$3,Responses!$A$1:$T$1,0)),DATE(VALUE(LEFT(IFERROR(TRIM(INDEX(Responses!$A30:$T30,MATCH(Lists!$B$3,Responses!$A$1:$T$1,0))&amp;""),""),4)),VALUE(MID(IFERROR(TRIM(INDEX(Responses!$A30:$T30,MATCH(Lists!$B$3,Responses!$A$1:$T$1,0))&amp;""),""),6,2)),VALUE(MID(IFERROR(TRIM(INDEX(Responses!$A30:$T30,MATCH(Lists!$B$3,Responses!$A$1:$T$1,0))&amp;""),""),9,2))))),""),IFERROR(IF(ISNUMBER(INDEX('Follow-ups'!$D$2:$D$501,MATCH($B30,'Follow-ups'!$A$2:$A$501,0))),INT(INDEX('Follow-ups'!$D$2:$D$501,MATCH($B30,'Follow-ups'!$A$2:$A$501,0))),IFERROR(INT(IF(ISNUMBER(INDEX(Responses!$A30:$T30,MATCH(Lists!$B$3,Responses!$A$1:$T$1,0))),INDEX(Responses!$A30:$T30,MATCH(Lists!$B$3,Responses!$A$1:$T$1,0)),DATE(VALUE(LEFT(IFERROR(TRIM(INDEX(Responses!$A30:$T30,MATCH(Lists!$B$3,Responses!$A$1:$T$1,0))&amp;""),""),4)),VALUE(MID(IFERROR(TRIM(INDEX(Responses!$A30:$T30,MATCH(Lists!$B$3,Responses!$A$1:$T$1,0))&amp;""),""),6,2)),VALUE(MID(IFERROR(TRIM(INDEX(Responses!$A30:$T30,MATCH(Lists!$B$3,Responses!$A$1:$T$1,0))&amp;""),""),9,2))))),"")),IFERROR(INT(IF(ISNUMBER(INDEX(Responses!$A30:$T30,MATCH(Lists!$B$3,Responses!$A$1:$T$1,0))),INDEX(Responses!$A30:$T30,MATCH(Lists!$B$3,Responses!$A$1:$T$1,0)),DATE(VALUE(LEFT(IFERROR(TRIM(INDEX(Responses!$A30:$T30,MATCH(Lists!$B$3,Responses!$A$1:$T$1,0))&amp;""),""),4)),VALUE(MID(IFERROR(TRIM(INDEX(Responses!$A30:$T30,MATCH(Lists!$B$3,Responses!$A$1:$T$1,0))&amp;""),""),6,2)),VALUE(MID(IFERROR(TRIM(INDEX(Responses!$A30:$T30,MATCH(Lists!$B$3,Responses!$A$1:$T$1,0))&amp;""),""),9,2))))),""))))</f>
        <v/>
      </c>
      <c r="J30" s="19">
        <f>IF(ISNUMBER($I30),$I30+Lists!$B$15,"")</f>
        <v/>
      </c>
      <c r="K30" s="18">
        <f>IF($N30&lt;&gt;1,"",IF($B30="","New",IFERROR(IF(INDEX('Follow-ups'!$B$2:$B$501,MATCH($B30,'Follow-ups'!$A$2:$A$501,0))&amp;""="","New",INDEX('Follow-ups'!$B$2:$B$501,MATCH($B30,'Follow-ups'!$A$2:$A$501,0))&amp;""),"New")))</f>
        <v/>
      </c>
      <c r="L30" s="19">
        <f>IF($N30&lt;&gt;1,"",IF($B30="","",IFERROR(IF(ISNUMBER(INDEX('Follow-ups'!$C$2:$C$501,MATCH($B30,'Follow-ups'!$A$2:$A$501,0))),INDEX('Follow-ups'!$C$2:$C$501,MATCH($B30,'Follow-ups'!$A$2:$A$501,0)),""),"")))</f>
        <v/>
      </c>
      <c r="M30" s="18">
        <f>IF($N30&lt;&gt;1,"",IF($G30="No","Do not contact",IF(OR($K30="Signed up",$K30="Not now"),"Done",IF($K30="Contacted","Waiting on reply",IF($J30="","To do",IF(TODAY()&gt;$J30,"Overdue",IF($J30-TODAY()&lt;=1,"Due soon","To do")))))))</f>
        <v/>
      </c>
      <c r="N30" s="18">
        <f>IF((IFERROR(TRIM(INDEX(Responses!$A30:$T30,MATCH(Lists!$B$2,Responses!$A$1:$T$1,0))&amp;""),"")&amp;IFERROR(TRIM(INDEX(Responses!$A30:$T30,MATCH(Lists!$B$4,Responses!$A$1:$T$1,0))&amp;""),"")&amp;IFERROR(TRIM(INDEX(Responses!$A30:$T30,MATCH(Lists!$B$5,Responses!$A$1:$T$1,0))&amp;""),""))="",0,1)</f>
        <v/>
      </c>
    </row>
    <row r="31">
      <c r="A31" s="17">
        <f>IF($N31=1,IFERROR(TRIM(INDEX(Responses!$A31:$T31,MATCH(Lists!$B$4,Responses!$A$1:$T$1,0))&amp;""),""),"")</f>
        <v/>
      </c>
      <c r="B31" s="17">
        <f>IF($N31=1,IFERROR(TRIM(INDEX(Responses!$A31:$T31,MATCH(Lists!$B$5,Responses!$A$1:$T$1,0))&amp;""),""),"")</f>
        <v/>
      </c>
      <c r="C31" s="17">
        <f>IF($N31=1,IFERROR(TRIM(INDEX(Responses!$A31:$T31,MATCH(Lists!$B$6,Responses!$A$1:$T$1,0))&amp;""),""),"")</f>
        <v/>
      </c>
      <c r="D31" s="17">
        <f>IF($N31=1,IFERROR(TRIM(INDEX(Responses!$A31:$T31,MATCH(Lists!$B$7,Responses!$A$1:$T$1,0))&amp;""),""),"")</f>
        <v/>
      </c>
      <c r="E31" s="17">
        <f>IF($N31=1,IFERROR(TRIM(INDEX(Responses!$A31:$T31,MATCH(Lists!$B$8,Responses!$A$1:$T$1,0))&amp;""),""),"")</f>
        <v/>
      </c>
      <c r="F31" s="17">
        <f>IF($N31=1,IFERROR(TRIM(INDEX(Responses!$A31:$T31,MATCH(Lists!$B$9,Responses!$A$1:$T$1,0))&amp;""),""),"")</f>
        <v/>
      </c>
      <c r="G31" s="18">
        <f>IF($N31&lt;&gt;1,"",IF(IFERROR(TRIM(INDEX(Responses!$A31:$T31,MATCH(Lists!$B$10,Responses!$A$1:$T$1,0))&amp;""),"")="","Not asked",IF(LEFT(IFERROR(TRIM(INDEX(Responses!$A31:$T31,MATCH(Lists!$B$10,Responses!$A$1:$T$1,0))&amp;""),""),3)="Yes","Yes","No")))</f>
        <v/>
      </c>
      <c r="H31" s="17">
        <f>IF($N31&lt;&gt;1,"",IF(IFERROR(TRIM(INDEX(Responses!$A31:$T31,MATCH(Lists!$B$12,Responses!$A$1:$T$1,0))&amp;""),"")&lt;&gt;"",IFERROR(TRIM(INDEX(Responses!$A31:$T31,MATCH(Lists!$B$12,Responses!$A$1:$T$1,0))&amp;""),""),IFERROR(TRIM(INDEX(Responses!$A31:$T31,MATCH(Lists!$B$11,Responses!$A$1:$T$1,0))&amp;""),"")))</f>
        <v/>
      </c>
      <c r="I31" s="19">
        <f>IF($N31&lt;&gt;1,"",IF($B31="",IFERROR(INT(IF(ISNUMBER(INDEX(Responses!$A31:$T31,MATCH(Lists!$B$3,Responses!$A$1:$T$1,0))),INDEX(Responses!$A31:$T31,MATCH(Lists!$B$3,Responses!$A$1:$T$1,0)),DATE(VALUE(LEFT(IFERROR(TRIM(INDEX(Responses!$A31:$T31,MATCH(Lists!$B$3,Responses!$A$1:$T$1,0))&amp;""),""),4)),VALUE(MID(IFERROR(TRIM(INDEX(Responses!$A31:$T31,MATCH(Lists!$B$3,Responses!$A$1:$T$1,0))&amp;""),""),6,2)),VALUE(MID(IFERROR(TRIM(INDEX(Responses!$A31:$T31,MATCH(Lists!$B$3,Responses!$A$1:$T$1,0))&amp;""),""),9,2))))),""),IFERROR(IF(ISNUMBER(INDEX('Follow-ups'!$D$2:$D$501,MATCH($B31,'Follow-ups'!$A$2:$A$501,0))),INT(INDEX('Follow-ups'!$D$2:$D$501,MATCH($B31,'Follow-ups'!$A$2:$A$501,0))),IFERROR(INT(IF(ISNUMBER(INDEX(Responses!$A31:$T31,MATCH(Lists!$B$3,Responses!$A$1:$T$1,0))),INDEX(Responses!$A31:$T31,MATCH(Lists!$B$3,Responses!$A$1:$T$1,0)),DATE(VALUE(LEFT(IFERROR(TRIM(INDEX(Responses!$A31:$T31,MATCH(Lists!$B$3,Responses!$A$1:$T$1,0))&amp;""),""),4)),VALUE(MID(IFERROR(TRIM(INDEX(Responses!$A31:$T31,MATCH(Lists!$B$3,Responses!$A$1:$T$1,0))&amp;""),""),6,2)),VALUE(MID(IFERROR(TRIM(INDEX(Responses!$A31:$T31,MATCH(Lists!$B$3,Responses!$A$1:$T$1,0))&amp;""),""),9,2))))),"")),IFERROR(INT(IF(ISNUMBER(INDEX(Responses!$A31:$T31,MATCH(Lists!$B$3,Responses!$A$1:$T$1,0))),INDEX(Responses!$A31:$T31,MATCH(Lists!$B$3,Responses!$A$1:$T$1,0)),DATE(VALUE(LEFT(IFERROR(TRIM(INDEX(Responses!$A31:$T31,MATCH(Lists!$B$3,Responses!$A$1:$T$1,0))&amp;""),""),4)),VALUE(MID(IFERROR(TRIM(INDEX(Responses!$A31:$T31,MATCH(Lists!$B$3,Responses!$A$1:$T$1,0))&amp;""),""),6,2)),VALUE(MID(IFERROR(TRIM(INDEX(Responses!$A31:$T31,MATCH(Lists!$B$3,Responses!$A$1:$T$1,0))&amp;""),""),9,2))))),""))))</f>
        <v/>
      </c>
      <c r="J31" s="19">
        <f>IF(ISNUMBER($I31),$I31+Lists!$B$15,"")</f>
        <v/>
      </c>
      <c r="K31" s="18">
        <f>IF($N31&lt;&gt;1,"",IF($B31="","New",IFERROR(IF(INDEX('Follow-ups'!$B$2:$B$501,MATCH($B31,'Follow-ups'!$A$2:$A$501,0))&amp;""="","New",INDEX('Follow-ups'!$B$2:$B$501,MATCH($B31,'Follow-ups'!$A$2:$A$501,0))&amp;""),"New")))</f>
        <v/>
      </c>
      <c r="L31" s="19">
        <f>IF($N31&lt;&gt;1,"",IF($B31="","",IFERROR(IF(ISNUMBER(INDEX('Follow-ups'!$C$2:$C$501,MATCH($B31,'Follow-ups'!$A$2:$A$501,0))),INDEX('Follow-ups'!$C$2:$C$501,MATCH($B31,'Follow-ups'!$A$2:$A$501,0)),""),"")))</f>
        <v/>
      </c>
      <c r="M31" s="18">
        <f>IF($N31&lt;&gt;1,"",IF($G31="No","Do not contact",IF(OR($K31="Signed up",$K31="Not now"),"Done",IF($K31="Contacted","Waiting on reply",IF($J31="","To do",IF(TODAY()&gt;$J31,"Overdue",IF($J31-TODAY()&lt;=1,"Due soon","To do")))))))</f>
        <v/>
      </c>
      <c r="N31" s="18">
        <f>IF((IFERROR(TRIM(INDEX(Responses!$A31:$T31,MATCH(Lists!$B$2,Responses!$A$1:$T$1,0))&amp;""),"")&amp;IFERROR(TRIM(INDEX(Responses!$A31:$T31,MATCH(Lists!$B$4,Responses!$A$1:$T$1,0))&amp;""),"")&amp;IFERROR(TRIM(INDEX(Responses!$A31:$T31,MATCH(Lists!$B$5,Responses!$A$1:$T$1,0))&amp;""),""))="",0,1)</f>
        <v/>
      </c>
    </row>
    <row r="32">
      <c r="A32" s="17">
        <f>IF($N32=1,IFERROR(TRIM(INDEX(Responses!$A32:$T32,MATCH(Lists!$B$4,Responses!$A$1:$T$1,0))&amp;""),""),"")</f>
        <v/>
      </c>
      <c r="B32" s="17">
        <f>IF($N32=1,IFERROR(TRIM(INDEX(Responses!$A32:$T32,MATCH(Lists!$B$5,Responses!$A$1:$T$1,0))&amp;""),""),"")</f>
        <v/>
      </c>
      <c r="C32" s="17">
        <f>IF($N32=1,IFERROR(TRIM(INDEX(Responses!$A32:$T32,MATCH(Lists!$B$6,Responses!$A$1:$T$1,0))&amp;""),""),"")</f>
        <v/>
      </c>
      <c r="D32" s="17">
        <f>IF($N32=1,IFERROR(TRIM(INDEX(Responses!$A32:$T32,MATCH(Lists!$B$7,Responses!$A$1:$T$1,0))&amp;""),""),"")</f>
        <v/>
      </c>
      <c r="E32" s="17">
        <f>IF($N32=1,IFERROR(TRIM(INDEX(Responses!$A32:$T32,MATCH(Lists!$B$8,Responses!$A$1:$T$1,0))&amp;""),""),"")</f>
        <v/>
      </c>
      <c r="F32" s="17">
        <f>IF($N32=1,IFERROR(TRIM(INDEX(Responses!$A32:$T32,MATCH(Lists!$B$9,Responses!$A$1:$T$1,0))&amp;""),""),"")</f>
        <v/>
      </c>
      <c r="G32" s="18">
        <f>IF($N32&lt;&gt;1,"",IF(IFERROR(TRIM(INDEX(Responses!$A32:$T32,MATCH(Lists!$B$10,Responses!$A$1:$T$1,0))&amp;""),"")="","Not asked",IF(LEFT(IFERROR(TRIM(INDEX(Responses!$A32:$T32,MATCH(Lists!$B$10,Responses!$A$1:$T$1,0))&amp;""),""),3)="Yes","Yes","No")))</f>
        <v/>
      </c>
      <c r="H32" s="17">
        <f>IF($N32&lt;&gt;1,"",IF(IFERROR(TRIM(INDEX(Responses!$A32:$T32,MATCH(Lists!$B$12,Responses!$A$1:$T$1,0))&amp;""),"")&lt;&gt;"",IFERROR(TRIM(INDEX(Responses!$A32:$T32,MATCH(Lists!$B$12,Responses!$A$1:$T$1,0))&amp;""),""),IFERROR(TRIM(INDEX(Responses!$A32:$T32,MATCH(Lists!$B$11,Responses!$A$1:$T$1,0))&amp;""),"")))</f>
        <v/>
      </c>
      <c r="I32" s="19">
        <f>IF($N32&lt;&gt;1,"",IF($B32="",IFERROR(INT(IF(ISNUMBER(INDEX(Responses!$A32:$T32,MATCH(Lists!$B$3,Responses!$A$1:$T$1,0))),INDEX(Responses!$A32:$T32,MATCH(Lists!$B$3,Responses!$A$1:$T$1,0)),DATE(VALUE(LEFT(IFERROR(TRIM(INDEX(Responses!$A32:$T32,MATCH(Lists!$B$3,Responses!$A$1:$T$1,0))&amp;""),""),4)),VALUE(MID(IFERROR(TRIM(INDEX(Responses!$A32:$T32,MATCH(Lists!$B$3,Responses!$A$1:$T$1,0))&amp;""),""),6,2)),VALUE(MID(IFERROR(TRIM(INDEX(Responses!$A32:$T32,MATCH(Lists!$B$3,Responses!$A$1:$T$1,0))&amp;""),""),9,2))))),""),IFERROR(IF(ISNUMBER(INDEX('Follow-ups'!$D$2:$D$501,MATCH($B32,'Follow-ups'!$A$2:$A$501,0))),INT(INDEX('Follow-ups'!$D$2:$D$501,MATCH($B32,'Follow-ups'!$A$2:$A$501,0))),IFERROR(INT(IF(ISNUMBER(INDEX(Responses!$A32:$T32,MATCH(Lists!$B$3,Responses!$A$1:$T$1,0))),INDEX(Responses!$A32:$T32,MATCH(Lists!$B$3,Responses!$A$1:$T$1,0)),DATE(VALUE(LEFT(IFERROR(TRIM(INDEX(Responses!$A32:$T32,MATCH(Lists!$B$3,Responses!$A$1:$T$1,0))&amp;""),""),4)),VALUE(MID(IFERROR(TRIM(INDEX(Responses!$A32:$T32,MATCH(Lists!$B$3,Responses!$A$1:$T$1,0))&amp;""),""),6,2)),VALUE(MID(IFERROR(TRIM(INDEX(Responses!$A32:$T32,MATCH(Lists!$B$3,Responses!$A$1:$T$1,0))&amp;""),""),9,2))))),"")),IFERROR(INT(IF(ISNUMBER(INDEX(Responses!$A32:$T32,MATCH(Lists!$B$3,Responses!$A$1:$T$1,0))),INDEX(Responses!$A32:$T32,MATCH(Lists!$B$3,Responses!$A$1:$T$1,0)),DATE(VALUE(LEFT(IFERROR(TRIM(INDEX(Responses!$A32:$T32,MATCH(Lists!$B$3,Responses!$A$1:$T$1,0))&amp;""),""),4)),VALUE(MID(IFERROR(TRIM(INDEX(Responses!$A32:$T32,MATCH(Lists!$B$3,Responses!$A$1:$T$1,0))&amp;""),""),6,2)),VALUE(MID(IFERROR(TRIM(INDEX(Responses!$A32:$T32,MATCH(Lists!$B$3,Responses!$A$1:$T$1,0))&amp;""),""),9,2))))),""))))</f>
        <v/>
      </c>
      <c r="J32" s="19">
        <f>IF(ISNUMBER($I32),$I32+Lists!$B$15,"")</f>
        <v/>
      </c>
      <c r="K32" s="18">
        <f>IF($N32&lt;&gt;1,"",IF($B32="","New",IFERROR(IF(INDEX('Follow-ups'!$B$2:$B$501,MATCH($B32,'Follow-ups'!$A$2:$A$501,0))&amp;""="","New",INDEX('Follow-ups'!$B$2:$B$501,MATCH($B32,'Follow-ups'!$A$2:$A$501,0))&amp;""),"New")))</f>
        <v/>
      </c>
      <c r="L32" s="19">
        <f>IF($N32&lt;&gt;1,"",IF($B32="","",IFERROR(IF(ISNUMBER(INDEX('Follow-ups'!$C$2:$C$501,MATCH($B32,'Follow-ups'!$A$2:$A$501,0))),INDEX('Follow-ups'!$C$2:$C$501,MATCH($B32,'Follow-ups'!$A$2:$A$501,0)),""),"")))</f>
        <v/>
      </c>
      <c r="M32" s="18">
        <f>IF($N32&lt;&gt;1,"",IF($G32="No","Do not contact",IF(OR($K32="Signed up",$K32="Not now"),"Done",IF($K32="Contacted","Waiting on reply",IF($J32="","To do",IF(TODAY()&gt;$J32,"Overdue",IF($J32-TODAY()&lt;=1,"Due soon","To do")))))))</f>
        <v/>
      </c>
      <c r="N32" s="18">
        <f>IF((IFERROR(TRIM(INDEX(Responses!$A32:$T32,MATCH(Lists!$B$2,Responses!$A$1:$T$1,0))&amp;""),"")&amp;IFERROR(TRIM(INDEX(Responses!$A32:$T32,MATCH(Lists!$B$4,Responses!$A$1:$T$1,0))&amp;""),"")&amp;IFERROR(TRIM(INDEX(Responses!$A32:$T32,MATCH(Lists!$B$5,Responses!$A$1:$T$1,0))&amp;""),""))="",0,1)</f>
        <v/>
      </c>
    </row>
    <row r="33">
      <c r="A33" s="17">
        <f>IF($N33=1,IFERROR(TRIM(INDEX(Responses!$A33:$T33,MATCH(Lists!$B$4,Responses!$A$1:$T$1,0))&amp;""),""),"")</f>
        <v/>
      </c>
      <c r="B33" s="17">
        <f>IF($N33=1,IFERROR(TRIM(INDEX(Responses!$A33:$T33,MATCH(Lists!$B$5,Responses!$A$1:$T$1,0))&amp;""),""),"")</f>
        <v/>
      </c>
      <c r="C33" s="17">
        <f>IF($N33=1,IFERROR(TRIM(INDEX(Responses!$A33:$T33,MATCH(Lists!$B$6,Responses!$A$1:$T$1,0))&amp;""),""),"")</f>
        <v/>
      </c>
      <c r="D33" s="17">
        <f>IF($N33=1,IFERROR(TRIM(INDEX(Responses!$A33:$T33,MATCH(Lists!$B$7,Responses!$A$1:$T$1,0))&amp;""),""),"")</f>
        <v/>
      </c>
      <c r="E33" s="17">
        <f>IF($N33=1,IFERROR(TRIM(INDEX(Responses!$A33:$T33,MATCH(Lists!$B$8,Responses!$A$1:$T$1,0))&amp;""),""),"")</f>
        <v/>
      </c>
      <c r="F33" s="17">
        <f>IF($N33=1,IFERROR(TRIM(INDEX(Responses!$A33:$T33,MATCH(Lists!$B$9,Responses!$A$1:$T$1,0))&amp;""),""),"")</f>
        <v/>
      </c>
      <c r="G33" s="18">
        <f>IF($N33&lt;&gt;1,"",IF(IFERROR(TRIM(INDEX(Responses!$A33:$T33,MATCH(Lists!$B$10,Responses!$A$1:$T$1,0))&amp;""),"")="","Not asked",IF(LEFT(IFERROR(TRIM(INDEX(Responses!$A33:$T33,MATCH(Lists!$B$10,Responses!$A$1:$T$1,0))&amp;""),""),3)="Yes","Yes","No")))</f>
        <v/>
      </c>
      <c r="H33" s="17">
        <f>IF($N33&lt;&gt;1,"",IF(IFERROR(TRIM(INDEX(Responses!$A33:$T33,MATCH(Lists!$B$12,Responses!$A$1:$T$1,0))&amp;""),"")&lt;&gt;"",IFERROR(TRIM(INDEX(Responses!$A33:$T33,MATCH(Lists!$B$12,Responses!$A$1:$T$1,0))&amp;""),""),IFERROR(TRIM(INDEX(Responses!$A33:$T33,MATCH(Lists!$B$11,Responses!$A$1:$T$1,0))&amp;""),"")))</f>
        <v/>
      </c>
      <c r="I33" s="19">
        <f>IF($N33&lt;&gt;1,"",IF($B33="",IFERROR(INT(IF(ISNUMBER(INDEX(Responses!$A33:$T33,MATCH(Lists!$B$3,Responses!$A$1:$T$1,0))),INDEX(Responses!$A33:$T33,MATCH(Lists!$B$3,Responses!$A$1:$T$1,0)),DATE(VALUE(LEFT(IFERROR(TRIM(INDEX(Responses!$A33:$T33,MATCH(Lists!$B$3,Responses!$A$1:$T$1,0))&amp;""),""),4)),VALUE(MID(IFERROR(TRIM(INDEX(Responses!$A33:$T33,MATCH(Lists!$B$3,Responses!$A$1:$T$1,0))&amp;""),""),6,2)),VALUE(MID(IFERROR(TRIM(INDEX(Responses!$A33:$T33,MATCH(Lists!$B$3,Responses!$A$1:$T$1,0))&amp;""),""),9,2))))),""),IFERROR(IF(ISNUMBER(INDEX('Follow-ups'!$D$2:$D$501,MATCH($B33,'Follow-ups'!$A$2:$A$501,0))),INT(INDEX('Follow-ups'!$D$2:$D$501,MATCH($B33,'Follow-ups'!$A$2:$A$501,0))),IFERROR(INT(IF(ISNUMBER(INDEX(Responses!$A33:$T33,MATCH(Lists!$B$3,Responses!$A$1:$T$1,0))),INDEX(Responses!$A33:$T33,MATCH(Lists!$B$3,Responses!$A$1:$T$1,0)),DATE(VALUE(LEFT(IFERROR(TRIM(INDEX(Responses!$A33:$T33,MATCH(Lists!$B$3,Responses!$A$1:$T$1,0))&amp;""),""),4)),VALUE(MID(IFERROR(TRIM(INDEX(Responses!$A33:$T33,MATCH(Lists!$B$3,Responses!$A$1:$T$1,0))&amp;""),""),6,2)),VALUE(MID(IFERROR(TRIM(INDEX(Responses!$A33:$T33,MATCH(Lists!$B$3,Responses!$A$1:$T$1,0))&amp;""),""),9,2))))),"")),IFERROR(INT(IF(ISNUMBER(INDEX(Responses!$A33:$T33,MATCH(Lists!$B$3,Responses!$A$1:$T$1,0))),INDEX(Responses!$A33:$T33,MATCH(Lists!$B$3,Responses!$A$1:$T$1,0)),DATE(VALUE(LEFT(IFERROR(TRIM(INDEX(Responses!$A33:$T33,MATCH(Lists!$B$3,Responses!$A$1:$T$1,0))&amp;""),""),4)),VALUE(MID(IFERROR(TRIM(INDEX(Responses!$A33:$T33,MATCH(Lists!$B$3,Responses!$A$1:$T$1,0))&amp;""),""),6,2)),VALUE(MID(IFERROR(TRIM(INDEX(Responses!$A33:$T33,MATCH(Lists!$B$3,Responses!$A$1:$T$1,0))&amp;""),""),9,2))))),""))))</f>
        <v/>
      </c>
      <c r="J33" s="19">
        <f>IF(ISNUMBER($I33),$I33+Lists!$B$15,"")</f>
        <v/>
      </c>
      <c r="K33" s="18">
        <f>IF($N33&lt;&gt;1,"",IF($B33="","New",IFERROR(IF(INDEX('Follow-ups'!$B$2:$B$501,MATCH($B33,'Follow-ups'!$A$2:$A$501,0))&amp;""="","New",INDEX('Follow-ups'!$B$2:$B$501,MATCH($B33,'Follow-ups'!$A$2:$A$501,0))&amp;""),"New")))</f>
        <v/>
      </c>
      <c r="L33" s="19">
        <f>IF($N33&lt;&gt;1,"",IF($B33="","",IFERROR(IF(ISNUMBER(INDEX('Follow-ups'!$C$2:$C$501,MATCH($B33,'Follow-ups'!$A$2:$A$501,0))),INDEX('Follow-ups'!$C$2:$C$501,MATCH($B33,'Follow-ups'!$A$2:$A$501,0)),""),"")))</f>
        <v/>
      </c>
      <c r="M33" s="18">
        <f>IF($N33&lt;&gt;1,"",IF($G33="No","Do not contact",IF(OR($K33="Signed up",$K33="Not now"),"Done",IF($K33="Contacted","Waiting on reply",IF($J33="","To do",IF(TODAY()&gt;$J33,"Overdue",IF($J33-TODAY()&lt;=1,"Due soon","To do")))))))</f>
        <v/>
      </c>
      <c r="N33" s="18">
        <f>IF((IFERROR(TRIM(INDEX(Responses!$A33:$T33,MATCH(Lists!$B$2,Responses!$A$1:$T$1,0))&amp;""),"")&amp;IFERROR(TRIM(INDEX(Responses!$A33:$T33,MATCH(Lists!$B$4,Responses!$A$1:$T$1,0))&amp;""),"")&amp;IFERROR(TRIM(INDEX(Responses!$A33:$T33,MATCH(Lists!$B$5,Responses!$A$1:$T$1,0))&amp;""),""))="",0,1)</f>
        <v/>
      </c>
    </row>
    <row r="34">
      <c r="A34" s="17">
        <f>IF($N34=1,IFERROR(TRIM(INDEX(Responses!$A34:$T34,MATCH(Lists!$B$4,Responses!$A$1:$T$1,0))&amp;""),""),"")</f>
        <v/>
      </c>
      <c r="B34" s="17">
        <f>IF($N34=1,IFERROR(TRIM(INDEX(Responses!$A34:$T34,MATCH(Lists!$B$5,Responses!$A$1:$T$1,0))&amp;""),""),"")</f>
        <v/>
      </c>
      <c r="C34" s="17">
        <f>IF($N34=1,IFERROR(TRIM(INDEX(Responses!$A34:$T34,MATCH(Lists!$B$6,Responses!$A$1:$T$1,0))&amp;""),""),"")</f>
        <v/>
      </c>
      <c r="D34" s="17">
        <f>IF($N34=1,IFERROR(TRIM(INDEX(Responses!$A34:$T34,MATCH(Lists!$B$7,Responses!$A$1:$T$1,0))&amp;""),""),"")</f>
        <v/>
      </c>
      <c r="E34" s="17">
        <f>IF($N34=1,IFERROR(TRIM(INDEX(Responses!$A34:$T34,MATCH(Lists!$B$8,Responses!$A$1:$T$1,0))&amp;""),""),"")</f>
        <v/>
      </c>
      <c r="F34" s="17">
        <f>IF($N34=1,IFERROR(TRIM(INDEX(Responses!$A34:$T34,MATCH(Lists!$B$9,Responses!$A$1:$T$1,0))&amp;""),""),"")</f>
        <v/>
      </c>
      <c r="G34" s="18">
        <f>IF($N34&lt;&gt;1,"",IF(IFERROR(TRIM(INDEX(Responses!$A34:$T34,MATCH(Lists!$B$10,Responses!$A$1:$T$1,0))&amp;""),"")="","Not asked",IF(LEFT(IFERROR(TRIM(INDEX(Responses!$A34:$T34,MATCH(Lists!$B$10,Responses!$A$1:$T$1,0))&amp;""),""),3)="Yes","Yes","No")))</f>
        <v/>
      </c>
      <c r="H34" s="17">
        <f>IF($N34&lt;&gt;1,"",IF(IFERROR(TRIM(INDEX(Responses!$A34:$T34,MATCH(Lists!$B$12,Responses!$A$1:$T$1,0))&amp;""),"")&lt;&gt;"",IFERROR(TRIM(INDEX(Responses!$A34:$T34,MATCH(Lists!$B$12,Responses!$A$1:$T$1,0))&amp;""),""),IFERROR(TRIM(INDEX(Responses!$A34:$T34,MATCH(Lists!$B$11,Responses!$A$1:$T$1,0))&amp;""),"")))</f>
        <v/>
      </c>
      <c r="I34" s="19">
        <f>IF($N34&lt;&gt;1,"",IF($B34="",IFERROR(INT(IF(ISNUMBER(INDEX(Responses!$A34:$T34,MATCH(Lists!$B$3,Responses!$A$1:$T$1,0))),INDEX(Responses!$A34:$T34,MATCH(Lists!$B$3,Responses!$A$1:$T$1,0)),DATE(VALUE(LEFT(IFERROR(TRIM(INDEX(Responses!$A34:$T34,MATCH(Lists!$B$3,Responses!$A$1:$T$1,0))&amp;""),""),4)),VALUE(MID(IFERROR(TRIM(INDEX(Responses!$A34:$T34,MATCH(Lists!$B$3,Responses!$A$1:$T$1,0))&amp;""),""),6,2)),VALUE(MID(IFERROR(TRIM(INDEX(Responses!$A34:$T34,MATCH(Lists!$B$3,Responses!$A$1:$T$1,0))&amp;""),""),9,2))))),""),IFERROR(IF(ISNUMBER(INDEX('Follow-ups'!$D$2:$D$501,MATCH($B34,'Follow-ups'!$A$2:$A$501,0))),INT(INDEX('Follow-ups'!$D$2:$D$501,MATCH($B34,'Follow-ups'!$A$2:$A$501,0))),IFERROR(INT(IF(ISNUMBER(INDEX(Responses!$A34:$T34,MATCH(Lists!$B$3,Responses!$A$1:$T$1,0))),INDEX(Responses!$A34:$T34,MATCH(Lists!$B$3,Responses!$A$1:$T$1,0)),DATE(VALUE(LEFT(IFERROR(TRIM(INDEX(Responses!$A34:$T34,MATCH(Lists!$B$3,Responses!$A$1:$T$1,0))&amp;""),""),4)),VALUE(MID(IFERROR(TRIM(INDEX(Responses!$A34:$T34,MATCH(Lists!$B$3,Responses!$A$1:$T$1,0))&amp;""),""),6,2)),VALUE(MID(IFERROR(TRIM(INDEX(Responses!$A34:$T34,MATCH(Lists!$B$3,Responses!$A$1:$T$1,0))&amp;""),""),9,2))))),"")),IFERROR(INT(IF(ISNUMBER(INDEX(Responses!$A34:$T34,MATCH(Lists!$B$3,Responses!$A$1:$T$1,0))),INDEX(Responses!$A34:$T34,MATCH(Lists!$B$3,Responses!$A$1:$T$1,0)),DATE(VALUE(LEFT(IFERROR(TRIM(INDEX(Responses!$A34:$T34,MATCH(Lists!$B$3,Responses!$A$1:$T$1,0))&amp;""),""),4)),VALUE(MID(IFERROR(TRIM(INDEX(Responses!$A34:$T34,MATCH(Lists!$B$3,Responses!$A$1:$T$1,0))&amp;""),""),6,2)),VALUE(MID(IFERROR(TRIM(INDEX(Responses!$A34:$T34,MATCH(Lists!$B$3,Responses!$A$1:$T$1,0))&amp;""),""),9,2))))),""))))</f>
        <v/>
      </c>
      <c r="J34" s="19">
        <f>IF(ISNUMBER($I34),$I34+Lists!$B$15,"")</f>
        <v/>
      </c>
      <c r="K34" s="18">
        <f>IF($N34&lt;&gt;1,"",IF($B34="","New",IFERROR(IF(INDEX('Follow-ups'!$B$2:$B$501,MATCH($B34,'Follow-ups'!$A$2:$A$501,0))&amp;""="","New",INDEX('Follow-ups'!$B$2:$B$501,MATCH($B34,'Follow-ups'!$A$2:$A$501,0))&amp;""),"New")))</f>
        <v/>
      </c>
      <c r="L34" s="19">
        <f>IF($N34&lt;&gt;1,"",IF($B34="","",IFERROR(IF(ISNUMBER(INDEX('Follow-ups'!$C$2:$C$501,MATCH($B34,'Follow-ups'!$A$2:$A$501,0))),INDEX('Follow-ups'!$C$2:$C$501,MATCH($B34,'Follow-ups'!$A$2:$A$501,0)),""),"")))</f>
        <v/>
      </c>
      <c r="M34" s="18">
        <f>IF($N34&lt;&gt;1,"",IF($G34="No","Do not contact",IF(OR($K34="Signed up",$K34="Not now"),"Done",IF($K34="Contacted","Waiting on reply",IF($J34="","To do",IF(TODAY()&gt;$J34,"Overdue",IF($J34-TODAY()&lt;=1,"Due soon","To do")))))))</f>
        <v/>
      </c>
      <c r="N34" s="18">
        <f>IF((IFERROR(TRIM(INDEX(Responses!$A34:$T34,MATCH(Lists!$B$2,Responses!$A$1:$T$1,0))&amp;""),"")&amp;IFERROR(TRIM(INDEX(Responses!$A34:$T34,MATCH(Lists!$B$4,Responses!$A$1:$T$1,0))&amp;""),"")&amp;IFERROR(TRIM(INDEX(Responses!$A34:$T34,MATCH(Lists!$B$5,Responses!$A$1:$T$1,0))&amp;""),""))="",0,1)</f>
        <v/>
      </c>
    </row>
    <row r="35">
      <c r="A35" s="17">
        <f>IF($N35=1,IFERROR(TRIM(INDEX(Responses!$A35:$T35,MATCH(Lists!$B$4,Responses!$A$1:$T$1,0))&amp;""),""),"")</f>
        <v/>
      </c>
      <c r="B35" s="17">
        <f>IF($N35=1,IFERROR(TRIM(INDEX(Responses!$A35:$T35,MATCH(Lists!$B$5,Responses!$A$1:$T$1,0))&amp;""),""),"")</f>
        <v/>
      </c>
      <c r="C35" s="17">
        <f>IF($N35=1,IFERROR(TRIM(INDEX(Responses!$A35:$T35,MATCH(Lists!$B$6,Responses!$A$1:$T$1,0))&amp;""),""),"")</f>
        <v/>
      </c>
      <c r="D35" s="17">
        <f>IF($N35=1,IFERROR(TRIM(INDEX(Responses!$A35:$T35,MATCH(Lists!$B$7,Responses!$A$1:$T$1,0))&amp;""),""),"")</f>
        <v/>
      </c>
      <c r="E35" s="17">
        <f>IF($N35=1,IFERROR(TRIM(INDEX(Responses!$A35:$T35,MATCH(Lists!$B$8,Responses!$A$1:$T$1,0))&amp;""),""),"")</f>
        <v/>
      </c>
      <c r="F35" s="17">
        <f>IF($N35=1,IFERROR(TRIM(INDEX(Responses!$A35:$T35,MATCH(Lists!$B$9,Responses!$A$1:$T$1,0))&amp;""),""),"")</f>
        <v/>
      </c>
      <c r="G35" s="18">
        <f>IF($N35&lt;&gt;1,"",IF(IFERROR(TRIM(INDEX(Responses!$A35:$T35,MATCH(Lists!$B$10,Responses!$A$1:$T$1,0))&amp;""),"")="","Not asked",IF(LEFT(IFERROR(TRIM(INDEX(Responses!$A35:$T35,MATCH(Lists!$B$10,Responses!$A$1:$T$1,0))&amp;""),""),3)="Yes","Yes","No")))</f>
        <v/>
      </c>
      <c r="H35" s="17">
        <f>IF($N35&lt;&gt;1,"",IF(IFERROR(TRIM(INDEX(Responses!$A35:$T35,MATCH(Lists!$B$12,Responses!$A$1:$T$1,0))&amp;""),"")&lt;&gt;"",IFERROR(TRIM(INDEX(Responses!$A35:$T35,MATCH(Lists!$B$12,Responses!$A$1:$T$1,0))&amp;""),""),IFERROR(TRIM(INDEX(Responses!$A35:$T35,MATCH(Lists!$B$11,Responses!$A$1:$T$1,0))&amp;""),"")))</f>
        <v/>
      </c>
      <c r="I35" s="19">
        <f>IF($N35&lt;&gt;1,"",IF($B35="",IFERROR(INT(IF(ISNUMBER(INDEX(Responses!$A35:$T35,MATCH(Lists!$B$3,Responses!$A$1:$T$1,0))),INDEX(Responses!$A35:$T35,MATCH(Lists!$B$3,Responses!$A$1:$T$1,0)),DATE(VALUE(LEFT(IFERROR(TRIM(INDEX(Responses!$A35:$T35,MATCH(Lists!$B$3,Responses!$A$1:$T$1,0))&amp;""),""),4)),VALUE(MID(IFERROR(TRIM(INDEX(Responses!$A35:$T35,MATCH(Lists!$B$3,Responses!$A$1:$T$1,0))&amp;""),""),6,2)),VALUE(MID(IFERROR(TRIM(INDEX(Responses!$A35:$T35,MATCH(Lists!$B$3,Responses!$A$1:$T$1,0))&amp;""),""),9,2))))),""),IFERROR(IF(ISNUMBER(INDEX('Follow-ups'!$D$2:$D$501,MATCH($B35,'Follow-ups'!$A$2:$A$501,0))),INT(INDEX('Follow-ups'!$D$2:$D$501,MATCH($B35,'Follow-ups'!$A$2:$A$501,0))),IFERROR(INT(IF(ISNUMBER(INDEX(Responses!$A35:$T35,MATCH(Lists!$B$3,Responses!$A$1:$T$1,0))),INDEX(Responses!$A35:$T35,MATCH(Lists!$B$3,Responses!$A$1:$T$1,0)),DATE(VALUE(LEFT(IFERROR(TRIM(INDEX(Responses!$A35:$T35,MATCH(Lists!$B$3,Responses!$A$1:$T$1,0))&amp;""),""),4)),VALUE(MID(IFERROR(TRIM(INDEX(Responses!$A35:$T35,MATCH(Lists!$B$3,Responses!$A$1:$T$1,0))&amp;""),""),6,2)),VALUE(MID(IFERROR(TRIM(INDEX(Responses!$A35:$T35,MATCH(Lists!$B$3,Responses!$A$1:$T$1,0))&amp;""),""),9,2))))),"")),IFERROR(INT(IF(ISNUMBER(INDEX(Responses!$A35:$T35,MATCH(Lists!$B$3,Responses!$A$1:$T$1,0))),INDEX(Responses!$A35:$T35,MATCH(Lists!$B$3,Responses!$A$1:$T$1,0)),DATE(VALUE(LEFT(IFERROR(TRIM(INDEX(Responses!$A35:$T35,MATCH(Lists!$B$3,Responses!$A$1:$T$1,0))&amp;""),""),4)),VALUE(MID(IFERROR(TRIM(INDEX(Responses!$A35:$T35,MATCH(Lists!$B$3,Responses!$A$1:$T$1,0))&amp;""),""),6,2)),VALUE(MID(IFERROR(TRIM(INDEX(Responses!$A35:$T35,MATCH(Lists!$B$3,Responses!$A$1:$T$1,0))&amp;""),""),9,2))))),""))))</f>
        <v/>
      </c>
      <c r="J35" s="19">
        <f>IF(ISNUMBER($I35),$I35+Lists!$B$15,"")</f>
        <v/>
      </c>
      <c r="K35" s="18">
        <f>IF($N35&lt;&gt;1,"",IF($B35="","New",IFERROR(IF(INDEX('Follow-ups'!$B$2:$B$501,MATCH($B35,'Follow-ups'!$A$2:$A$501,0))&amp;""="","New",INDEX('Follow-ups'!$B$2:$B$501,MATCH($B35,'Follow-ups'!$A$2:$A$501,0))&amp;""),"New")))</f>
        <v/>
      </c>
      <c r="L35" s="19">
        <f>IF($N35&lt;&gt;1,"",IF($B35="","",IFERROR(IF(ISNUMBER(INDEX('Follow-ups'!$C$2:$C$501,MATCH($B35,'Follow-ups'!$A$2:$A$501,0))),INDEX('Follow-ups'!$C$2:$C$501,MATCH($B35,'Follow-ups'!$A$2:$A$501,0)),""),"")))</f>
        <v/>
      </c>
      <c r="M35" s="18">
        <f>IF($N35&lt;&gt;1,"",IF($G35="No","Do not contact",IF(OR($K35="Signed up",$K35="Not now"),"Done",IF($K35="Contacted","Waiting on reply",IF($J35="","To do",IF(TODAY()&gt;$J35,"Overdue",IF($J35-TODAY()&lt;=1,"Due soon","To do")))))))</f>
        <v/>
      </c>
      <c r="N35" s="18">
        <f>IF((IFERROR(TRIM(INDEX(Responses!$A35:$T35,MATCH(Lists!$B$2,Responses!$A$1:$T$1,0))&amp;""),"")&amp;IFERROR(TRIM(INDEX(Responses!$A35:$T35,MATCH(Lists!$B$4,Responses!$A$1:$T$1,0))&amp;""),"")&amp;IFERROR(TRIM(INDEX(Responses!$A35:$T35,MATCH(Lists!$B$5,Responses!$A$1:$T$1,0))&amp;""),""))="",0,1)</f>
        <v/>
      </c>
    </row>
    <row r="36">
      <c r="A36" s="17">
        <f>IF($N36=1,IFERROR(TRIM(INDEX(Responses!$A36:$T36,MATCH(Lists!$B$4,Responses!$A$1:$T$1,0))&amp;""),""),"")</f>
        <v/>
      </c>
      <c r="B36" s="17">
        <f>IF($N36=1,IFERROR(TRIM(INDEX(Responses!$A36:$T36,MATCH(Lists!$B$5,Responses!$A$1:$T$1,0))&amp;""),""),"")</f>
        <v/>
      </c>
      <c r="C36" s="17">
        <f>IF($N36=1,IFERROR(TRIM(INDEX(Responses!$A36:$T36,MATCH(Lists!$B$6,Responses!$A$1:$T$1,0))&amp;""),""),"")</f>
        <v/>
      </c>
      <c r="D36" s="17">
        <f>IF($N36=1,IFERROR(TRIM(INDEX(Responses!$A36:$T36,MATCH(Lists!$B$7,Responses!$A$1:$T$1,0))&amp;""),""),"")</f>
        <v/>
      </c>
      <c r="E36" s="17">
        <f>IF($N36=1,IFERROR(TRIM(INDEX(Responses!$A36:$T36,MATCH(Lists!$B$8,Responses!$A$1:$T$1,0))&amp;""),""),"")</f>
        <v/>
      </c>
      <c r="F36" s="17">
        <f>IF($N36=1,IFERROR(TRIM(INDEX(Responses!$A36:$T36,MATCH(Lists!$B$9,Responses!$A$1:$T$1,0))&amp;""),""),"")</f>
        <v/>
      </c>
      <c r="G36" s="18">
        <f>IF($N36&lt;&gt;1,"",IF(IFERROR(TRIM(INDEX(Responses!$A36:$T36,MATCH(Lists!$B$10,Responses!$A$1:$T$1,0))&amp;""),"")="","Not asked",IF(LEFT(IFERROR(TRIM(INDEX(Responses!$A36:$T36,MATCH(Lists!$B$10,Responses!$A$1:$T$1,0))&amp;""),""),3)="Yes","Yes","No")))</f>
        <v/>
      </c>
      <c r="H36" s="17">
        <f>IF($N36&lt;&gt;1,"",IF(IFERROR(TRIM(INDEX(Responses!$A36:$T36,MATCH(Lists!$B$12,Responses!$A$1:$T$1,0))&amp;""),"")&lt;&gt;"",IFERROR(TRIM(INDEX(Responses!$A36:$T36,MATCH(Lists!$B$12,Responses!$A$1:$T$1,0))&amp;""),""),IFERROR(TRIM(INDEX(Responses!$A36:$T36,MATCH(Lists!$B$11,Responses!$A$1:$T$1,0))&amp;""),"")))</f>
        <v/>
      </c>
      <c r="I36" s="19">
        <f>IF($N36&lt;&gt;1,"",IF($B36="",IFERROR(INT(IF(ISNUMBER(INDEX(Responses!$A36:$T36,MATCH(Lists!$B$3,Responses!$A$1:$T$1,0))),INDEX(Responses!$A36:$T36,MATCH(Lists!$B$3,Responses!$A$1:$T$1,0)),DATE(VALUE(LEFT(IFERROR(TRIM(INDEX(Responses!$A36:$T36,MATCH(Lists!$B$3,Responses!$A$1:$T$1,0))&amp;""),""),4)),VALUE(MID(IFERROR(TRIM(INDEX(Responses!$A36:$T36,MATCH(Lists!$B$3,Responses!$A$1:$T$1,0))&amp;""),""),6,2)),VALUE(MID(IFERROR(TRIM(INDEX(Responses!$A36:$T36,MATCH(Lists!$B$3,Responses!$A$1:$T$1,0))&amp;""),""),9,2))))),""),IFERROR(IF(ISNUMBER(INDEX('Follow-ups'!$D$2:$D$501,MATCH($B36,'Follow-ups'!$A$2:$A$501,0))),INT(INDEX('Follow-ups'!$D$2:$D$501,MATCH($B36,'Follow-ups'!$A$2:$A$501,0))),IFERROR(INT(IF(ISNUMBER(INDEX(Responses!$A36:$T36,MATCH(Lists!$B$3,Responses!$A$1:$T$1,0))),INDEX(Responses!$A36:$T36,MATCH(Lists!$B$3,Responses!$A$1:$T$1,0)),DATE(VALUE(LEFT(IFERROR(TRIM(INDEX(Responses!$A36:$T36,MATCH(Lists!$B$3,Responses!$A$1:$T$1,0))&amp;""),""),4)),VALUE(MID(IFERROR(TRIM(INDEX(Responses!$A36:$T36,MATCH(Lists!$B$3,Responses!$A$1:$T$1,0))&amp;""),""),6,2)),VALUE(MID(IFERROR(TRIM(INDEX(Responses!$A36:$T36,MATCH(Lists!$B$3,Responses!$A$1:$T$1,0))&amp;""),""),9,2))))),"")),IFERROR(INT(IF(ISNUMBER(INDEX(Responses!$A36:$T36,MATCH(Lists!$B$3,Responses!$A$1:$T$1,0))),INDEX(Responses!$A36:$T36,MATCH(Lists!$B$3,Responses!$A$1:$T$1,0)),DATE(VALUE(LEFT(IFERROR(TRIM(INDEX(Responses!$A36:$T36,MATCH(Lists!$B$3,Responses!$A$1:$T$1,0))&amp;""),""),4)),VALUE(MID(IFERROR(TRIM(INDEX(Responses!$A36:$T36,MATCH(Lists!$B$3,Responses!$A$1:$T$1,0))&amp;""),""),6,2)),VALUE(MID(IFERROR(TRIM(INDEX(Responses!$A36:$T36,MATCH(Lists!$B$3,Responses!$A$1:$T$1,0))&amp;""),""),9,2))))),""))))</f>
        <v/>
      </c>
      <c r="J36" s="19">
        <f>IF(ISNUMBER($I36),$I36+Lists!$B$15,"")</f>
        <v/>
      </c>
      <c r="K36" s="18">
        <f>IF($N36&lt;&gt;1,"",IF($B36="","New",IFERROR(IF(INDEX('Follow-ups'!$B$2:$B$501,MATCH($B36,'Follow-ups'!$A$2:$A$501,0))&amp;""="","New",INDEX('Follow-ups'!$B$2:$B$501,MATCH($B36,'Follow-ups'!$A$2:$A$501,0))&amp;""),"New")))</f>
        <v/>
      </c>
      <c r="L36" s="19">
        <f>IF($N36&lt;&gt;1,"",IF($B36="","",IFERROR(IF(ISNUMBER(INDEX('Follow-ups'!$C$2:$C$501,MATCH($B36,'Follow-ups'!$A$2:$A$501,0))),INDEX('Follow-ups'!$C$2:$C$501,MATCH($B36,'Follow-ups'!$A$2:$A$501,0)),""),"")))</f>
        <v/>
      </c>
      <c r="M36" s="18">
        <f>IF($N36&lt;&gt;1,"",IF($G36="No","Do not contact",IF(OR($K36="Signed up",$K36="Not now"),"Done",IF($K36="Contacted","Waiting on reply",IF($J36="","To do",IF(TODAY()&gt;$J36,"Overdue",IF($J36-TODAY()&lt;=1,"Due soon","To do")))))))</f>
        <v/>
      </c>
      <c r="N36" s="18">
        <f>IF((IFERROR(TRIM(INDEX(Responses!$A36:$T36,MATCH(Lists!$B$2,Responses!$A$1:$T$1,0))&amp;""),"")&amp;IFERROR(TRIM(INDEX(Responses!$A36:$T36,MATCH(Lists!$B$4,Responses!$A$1:$T$1,0))&amp;""),"")&amp;IFERROR(TRIM(INDEX(Responses!$A36:$T36,MATCH(Lists!$B$5,Responses!$A$1:$T$1,0))&amp;""),""))="",0,1)</f>
        <v/>
      </c>
    </row>
    <row r="37">
      <c r="A37" s="17">
        <f>IF($N37=1,IFERROR(TRIM(INDEX(Responses!$A37:$T37,MATCH(Lists!$B$4,Responses!$A$1:$T$1,0))&amp;""),""),"")</f>
        <v/>
      </c>
      <c r="B37" s="17">
        <f>IF($N37=1,IFERROR(TRIM(INDEX(Responses!$A37:$T37,MATCH(Lists!$B$5,Responses!$A$1:$T$1,0))&amp;""),""),"")</f>
        <v/>
      </c>
      <c r="C37" s="17">
        <f>IF($N37=1,IFERROR(TRIM(INDEX(Responses!$A37:$T37,MATCH(Lists!$B$6,Responses!$A$1:$T$1,0))&amp;""),""),"")</f>
        <v/>
      </c>
      <c r="D37" s="17">
        <f>IF($N37=1,IFERROR(TRIM(INDEX(Responses!$A37:$T37,MATCH(Lists!$B$7,Responses!$A$1:$T$1,0))&amp;""),""),"")</f>
        <v/>
      </c>
      <c r="E37" s="17">
        <f>IF($N37=1,IFERROR(TRIM(INDEX(Responses!$A37:$T37,MATCH(Lists!$B$8,Responses!$A$1:$T$1,0))&amp;""),""),"")</f>
        <v/>
      </c>
      <c r="F37" s="17">
        <f>IF($N37=1,IFERROR(TRIM(INDEX(Responses!$A37:$T37,MATCH(Lists!$B$9,Responses!$A$1:$T$1,0))&amp;""),""),"")</f>
        <v/>
      </c>
      <c r="G37" s="18">
        <f>IF($N37&lt;&gt;1,"",IF(IFERROR(TRIM(INDEX(Responses!$A37:$T37,MATCH(Lists!$B$10,Responses!$A$1:$T$1,0))&amp;""),"")="","Not asked",IF(LEFT(IFERROR(TRIM(INDEX(Responses!$A37:$T37,MATCH(Lists!$B$10,Responses!$A$1:$T$1,0))&amp;""),""),3)="Yes","Yes","No")))</f>
        <v/>
      </c>
      <c r="H37" s="17">
        <f>IF($N37&lt;&gt;1,"",IF(IFERROR(TRIM(INDEX(Responses!$A37:$T37,MATCH(Lists!$B$12,Responses!$A$1:$T$1,0))&amp;""),"")&lt;&gt;"",IFERROR(TRIM(INDEX(Responses!$A37:$T37,MATCH(Lists!$B$12,Responses!$A$1:$T$1,0))&amp;""),""),IFERROR(TRIM(INDEX(Responses!$A37:$T37,MATCH(Lists!$B$11,Responses!$A$1:$T$1,0))&amp;""),"")))</f>
        <v/>
      </c>
      <c r="I37" s="19">
        <f>IF($N37&lt;&gt;1,"",IF($B37="",IFERROR(INT(IF(ISNUMBER(INDEX(Responses!$A37:$T37,MATCH(Lists!$B$3,Responses!$A$1:$T$1,0))),INDEX(Responses!$A37:$T37,MATCH(Lists!$B$3,Responses!$A$1:$T$1,0)),DATE(VALUE(LEFT(IFERROR(TRIM(INDEX(Responses!$A37:$T37,MATCH(Lists!$B$3,Responses!$A$1:$T$1,0))&amp;""),""),4)),VALUE(MID(IFERROR(TRIM(INDEX(Responses!$A37:$T37,MATCH(Lists!$B$3,Responses!$A$1:$T$1,0))&amp;""),""),6,2)),VALUE(MID(IFERROR(TRIM(INDEX(Responses!$A37:$T37,MATCH(Lists!$B$3,Responses!$A$1:$T$1,0))&amp;""),""),9,2))))),""),IFERROR(IF(ISNUMBER(INDEX('Follow-ups'!$D$2:$D$501,MATCH($B37,'Follow-ups'!$A$2:$A$501,0))),INT(INDEX('Follow-ups'!$D$2:$D$501,MATCH($B37,'Follow-ups'!$A$2:$A$501,0))),IFERROR(INT(IF(ISNUMBER(INDEX(Responses!$A37:$T37,MATCH(Lists!$B$3,Responses!$A$1:$T$1,0))),INDEX(Responses!$A37:$T37,MATCH(Lists!$B$3,Responses!$A$1:$T$1,0)),DATE(VALUE(LEFT(IFERROR(TRIM(INDEX(Responses!$A37:$T37,MATCH(Lists!$B$3,Responses!$A$1:$T$1,0))&amp;""),""),4)),VALUE(MID(IFERROR(TRIM(INDEX(Responses!$A37:$T37,MATCH(Lists!$B$3,Responses!$A$1:$T$1,0))&amp;""),""),6,2)),VALUE(MID(IFERROR(TRIM(INDEX(Responses!$A37:$T37,MATCH(Lists!$B$3,Responses!$A$1:$T$1,0))&amp;""),""),9,2))))),"")),IFERROR(INT(IF(ISNUMBER(INDEX(Responses!$A37:$T37,MATCH(Lists!$B$3,Responses!$A$1:$T$1,0))),INDEX(Responses!$A37:$T37,MATCH(Lists!$B$3,Responses!$A$1:$T$1,0)),DATE(VALUE(LEFT(IFERROR(TRIM(INDEX(Responses!$A37:$T37,MATCH(Lists!$B$3,Responses!$A$1:$T$1,0))&amp;""),""),4)),VALUE(MID(IFERROR(TRIM(INDEX(Responses!$A37:$T37,MATCH(Lists!$B$3,Responses!$A$1:$T$1,0))&amp;""),""),6,2)),VALUE(MID(IFERROR(TRIM(INDEX(Responses!$A37:$T37,MATCH(Lists!$B$3,Responses!$A$1:$T$1,0))&amp;""),""),9,2))))),""))))</f>
        <v/>
      </c>
      <c r="J37" s="19">
        <f>IF(ISNUMBER($I37),$I37+Lists!$B$15,"")</f>
        <v/>
      </c>
      <c r="K37" s="18">
        <f>IF($N37&lt;&gt;1,"",IF($B37="","New",IFERROR(IF(INDEX('Follow-ups'!$B$2:$B$501,MATCH($B37,'Follow-ups'!$A$2:$A$501,0))&amp;""="","New",INDEX('Follow-ups'!$B$2:$B$501,MATCH($B37,'Follow-ups'!$A$2:$A$501,0))&amp;""),"New")))</f>
        <v/>
      </c>
      <c r="L37" s="19">
        <f>IF($N37&lt;&gt;1,"",IF($B37="","",IFERROR(IF(ISNUMBER(INDEX('Follow-ups'!$C$2:$C$501,MATCH($B37,'Follow-ups'!$A$2:$A$501,0))),INDEX('Follow-ups'!$C$2:$C$501,MATCH($B37,'Follow-ups'!$A$2:$A$501,0)),""),"")))</f>
        <v/>
      </c>
      <c r="M37" s="18">
        <f>IF($N37&lt;&gt;1,"",IF($G37="No","Do not contact",IF(OR($K37="Signed up",$K37="Not now"),"Done",IF($K37="Contacted","Waiting on reply",IF($J37="","To do",IF(TODAY()&gt;$J37,"Overdue",IF($J37-TODAY()&lt;=1,"Due soon","To do")))))))</f>
        <v/>
      </c>
      <c r="N37" s="18">
        <f>IF((IFERROR(TRIM(INDEX(Responses!$A37:$T37,MATCH(Lists!$B$2,Responses!$A$1:$T$1,0))&amp;""),"")&amp;IFERROR(TRIM(INDEX(Responses!$A37:$T37,MATCH(Lists!$B$4,Responses!$A$1:$T$1,0))&amp;""),"")&amp;IFERROR(TRIM(INDEX(Responses!$A37:$T37,MATCH(Lists!$B$5,Responses!$A$1:$T$1,0))&amp;""),""))="",0,1)</f>
        <v/>
      </c>
    </row>
    <row r="38">
      <c r="A38" s="17">
        <f>IF($N38=1,IFERROR(TRIM(INDEX(Responses!$A38:$T38,MATCH(Lists!$B$4,Responses!$A$1:$T$1,0))&amp;""),""),"")</f>
        <v/>
      </c>
      <c r="B38" s="17">
        <f>IF($N38=1,IFERROR(TRIM(INDEX(Responses!$A38:$T38,MATCH(Lists!$B$5,Responses!$A$1:$T$1,0))&amp;""),""),"")</f>
        <v/>
      </c>
      <c r="C38" s="17">
        <f>IF($N38=1,IFERROR(TRIM(INDEX(Responses!$A38:$T38,MATCH(Lists!$B$6,Responses!$A$1:$T$1,0))&amp;""),""),"")</f>
        <v/>
      </c>
      <c r="D38" s="17">
        <f>IF($N38=1,IFERROR(TRIM(INDEX(Responses!$A38:$T38,MATCH(Lists!$B$7,Responses!$A$1:$T$1,0))&amp;""),""),"")</f>
        <v/>
      </c>
      <c r="E38" s="17">
        <f>IF($N38=1,IFERROR(TRIM(INDEX(Responses!$A38:$T38,MATCH(Lists!$B$8,Responses!$A$1:$T$1,0))&amp;""),""),"")</f>
        <v/>
      </c>
      <c r="F38" s="17">
        <f>IF($N38=1,IFERROR(TRIM(INDEX(Responses!$A38:$T38,MATCH(Lists!$B$9,Responses!$A$1:$T$1,0))&amp;""),""),"")</f>
        <v/>
      </c>
      <c r="G38" s="18">
        <f>IF($N38&lt;&gt;1,"",IF(IFERROR(TRIM(INDEX(Responses!$A38:$T38,MATCH(Lists!$B$10,Responses!$A$1:$T$1,0))&amp;""),"")="","Not asked",IF(LEFT(IFERROR(TRIM(INDEX(Responses!$A38:$T38,MATCH(Lists!$B$10,Responses!$A$1:$T$1,0))&amp;""),""),3)="Yes","Yes","No")))</f>
        <v/>
      </c>
      <c r="H38" s="17">
        <f>IF($N38&lt;&gt;1,"",IF(IFERROR(TRIM(INDEX(Responses!$A38:$T38,MATCH(Lists!$B$12,Responses!$A$1:$T$1,0))&amp;""),"")&lt;&gt;"",IFERROR(TRIM(INDEX(Responses!$A38:$T38,MATCH(Lists!$B$12,Responses!$A$1:$T$1,0))&amp;""),""),IFERROR(TRIM(INDEX(Responses!$A38:$T38,MATCH(Lists!$B$11,Responses!$A$1:$T$1,0))&amp;""),"")))</f>
        <v/>
      </c>
      <c r="I38" s="19">
        <f>IF($N38&lt;&gt;1,"",IF($B38="",IFERROR(INT(IF(ISNUMBER(INDEX(Responses!$A38:$T38,MATCH(Lists!$B$3,Responses!$A$1:$T$1,0))),INDEX(Responses!$A38:$T38,MATCH(Lists!$B$3,Responses!$A$1:$T$1,0)),DATE(VALUE(LEFT(IFERROR(TRIM(INDEX(Responses!$A38:$T38,MATCH(Lists!$B$3,Responses!$A$1:$T$1,0))&amp;""),""),4)),VALUE(MID(IFERROR(TRIM(INDEX(Responses!$A38:$T38,MATCH(Lists!$B$3,Responses!$A$1:$T$1,0))&amp;""),""),6,2)),VALUE(MID(IFERROR(TRIM(INDEX(Responses!$A38:$T38,MATCH(Lists!$B$3,Responses!$A$1:$T$1,0))&amp;""),""),9,2))))),""),IFERROR(IF(ISNUMBER(INDEX('Follow-ups'!$D$2:$D$501,MATCH($B38,'Follow-ups'!$A$2:$A$501,0))),INT(INDEX('Follow-ups'!$D$2:$D$501,MATCH($B38,'Follow-ups'!$A$2:$A$501,0))),IFERROR(INT(IF(ISNUMBER(INDEX(Responses!$A38:$T38,MATCH(Lists!$B$3,Responses!$A$1:$T$1,0))),INDEX(Responses!$A38:$T38,MATCH(Lists!$B$3,Responses!$A$1:$T$1,0)),DATE(VALUE(LEFT(IFERROR(TRIM(INDEX(Responses!$A38:$T38,MATCH(Lists!$B$3,Responses!$A$1:$T$1,0))&amp;""),""),4)),VALUE(MID(IFERROR(TRIM(INDEX(Responses!$A38:$T38,MATCH(Lists!$B$3,Responses!$A$1:$T$1,0))&amp;""),""),6,2)),VALUE(MID(IFERROR(TRIM(INDEX(Responses!$A38:$T38,MATCH(Lists!$B$3,Responses!$A$1:$T$1,0))&amp;""),""),9,2))))),"")),IFERROR(INT(IF(ISNUMBER(INDEX(Responses!$A38:$T38,MATCH(Lists!$B$3,Responses!$A$1:$T$1,0))),INDEX(Responses!$A38:$T38,MATCH(Lists!$B$3,Responses!$A$1:$T$1,0)),DATE(VALUE(LEFT(IFERROR(TRIM(INDEX(Responses!$A38:$T38,MATCH(Lists!$B$3,Responses!$A$1:$T$1,0))&amp;""),""),4)),VALUE(MID(IFERROR(TRIM(INDEX(Responses!$A38:$T38,MATCH(Lists!$B$3,Responses!$A$1:$T$1,0))&amp;""),""),6,2)),VALUE(MID(IFERROR(TRIM(INDEX(Responses!$A38:$T38,MATCH(Lists!$B$3,Responses!$A$1:$T$1,0))&amp;""),""),9,2))))),""))))</f>
        <v/>
      </c>
      <c r="J38" s="19">
        <f>IF(ISNUMBER($I38),$I38+Lists!$B$15,"")</f>
        <v/>
      </c>
      <c r="K38" s="18">
        <f>IF($N38&lt;&gt;1,"",IF($B38="","New",IFERROR(IF(INDEX('Follow-ups'!$B$2:$B$501,MATCH($B38,'Follow-ups'!$A$2:$A$501,0))&amp;""="","New",INDEX('Follow-ups'!$B$2:$B$501,MATCH($B38,'Follow-ups'!$A$2:$A$501,0))&amp;""),"New")))</f>
        <v/>
      </c>
      <c r="L38" s="19">
        <f>IF($N38&lt;&gt;1,"",IF($B38="","",IFERROR(IF(ISNUMBER(INDEX('Follow-ups'!$C$2:$C$501,MATCH($B38,'Follow-ups'!$A$2:$A$501,0))),INDEX('Follow-ups'!$C$2:$C$501,MATCH($B38,'Follow-ups'!$A$2:$A$501,0)),""),"")))</f>
        <v/>
      </c>
      <c r="M38" s="18">
        <f>IF($N38&lt;&gt;1,"",IF($G38="No","Do not contact",IF(OR($K38="Signed up",$K38="Not now"),"Done",IF($K38="Contacted","Waiting on reply",IF($J38="","To do",IF(TODAY()&gt;$J38,"Overdue",IF($J38-TODAY()&lt;=1,"Due soon","To do")))))))</f>
        <v/>
      </c>
      <c r="N38" s="18">
        <f>IF((IFERROR(TRIM(INDEX(Responses!$A38:$T38,MATCH(Lists!$B$2,Responses!$A$1:$T$1,0))&amp;""),"")&amp;IFERROR(TRIM(INDEX(Responses!$A38:$T38,MATCH(Lists!$B$4,Responses!$A$1:$T$1,0))&amp;""),"")&amp;IFERROR(TRIM(INDEX(Responses!$A38:$T38,MATCH(Lists!$B$5,Responses!$A$1:$T$1,0))&amp;""),""))="",0,1)</f>
        <v/>
      </c>
    </row>
    <row r="39">
      <c r="A39" s="17">
        <f>IF($N39=1,IFERROR(TRIM(INDEX(Responses!$A39:$T39,MATCH(Lists!$B$4,Responses!$A$1:$T$1,0))&amp;""),""),"")</f>
        <v/>
      </c>
      <c r="B39" s="17">
        <f>IF($N39=1,IFERROR(TRIM(INDEX(Responses!$A39:$T39,MATCH(Lists!$B$5,Responses!$A$1:$T$1,0))&amp;""),""),"")</f>
        <v/>
      </c>
      <c r="C39" s="17">
        <f>IF($N39=1,IFERROR(TRIM(INDEX(Responses!$A39:$T39,MATCH(Lists!$B$6,Responses!$A$1:$T$1,0))&amp;""),""),"")</f>
        <v/>
      </c>
      <c r="D39" s="17">
        <f>IF($N39=1,IFERROR(TRIM(INDEX(Responses!$A39:$T39,MATCH(Lists!$B$7,Responses!$A$1:$T$1,0))&amp;""),""),"")</f>
        <v/>
      </c>
      <c r="E39" s="17">
        <f>IF($N39=1,IFERROR(TRIM(INDEX(Responses!$A39:$T39,MATCH(Lists!$B$8,Responses!$A$1:$T$1,0))&amp;""),""),"")</f>
        <v/>
      </c>
      <c r="F39" s="17">
        <f>IF($N39=1,IFERROR(TRIM(INDEX(Responses!$A39:$T39,MATCH(Lists!$B$9,Responses!$A$1:$T$1,0))&amp;""),""),"")</f>
        <v/>
      </c>
      <c r="G39" s="18">
        <f>IF($N39&lt;&gt;1,"",IF(IFERROR(TRIM(INDEX(Responses!$A39:$T39,MATCH(Lists!$B$10,Responses!$A$1:$T$1,0))&amp;""),"")="","Not asked",IF(LEFT(IFERROR(TRIM(INDEX(Responses!$A39:$T39,MATCH(Lists!$B$10,Responses!$A$1:$T$1,0))&amp;""),""),3)="Yes","Yes","No")))</f>
        <v/>
      </c>
      <c r="H39" s="17">
        <f>IF($N39&lt;&gt;1,"",IF(IFERROR(TRIM(INDEX(Responses!$A39:$T39,MATCH(Lists!$B$12,Responses!$A$1:$T$1,0))&amp;""),"")&lt;&gt;"",IFERROR(TRIM(INDEX(Responses!$A39:$T39,MATCH(Lists!$B$12,Responses!$A$1:$T$1,0))&amp;""),""),IFERROR(TRIM(INDEX(Responses!$A39:$T39,MATCH(Lists!$B$11,Responses!$A$1:$T$1,0))&amp;""),"")))</f>
        <v/>
      </c>
      <c r="I39" s="19">
        <f>IF($N39&lt;&gt;1,"",IF($B39="",IFERROR(INT(IF(ISNUMBER(INDEX(Responses!$A39:$T39,MATCH(Lists!$B$3,Responses!$A$1:$T$1,0))),INDEX(Responses!$A39:$T39,MATCH(Lists!$B$3,Responses!$A$1:$T$1,0)),DATE(VALUE(LEFT(IFERROR(TRIM(INDEX(Responses!$A39:$T39,MATCH(Lists!$B$3,Responses!$A$1:$T$1,0))&amp;""),""),4)),VALUE(MID(IFERROR(TRIM(INDEX(Responses!$A39:$T39,MATCH(Lists!$B$3,Responses!$A$1:$T$1,0))&amp;""),""),6,2)),VALUE(MID(IFERROR(TRIM(INDEX(Responses!$A39:$T39,MATCH(Lists!$B$3,Responses!$A$1:$T$1,0))&amp;""),""),9,2))))),""),IFERROR(IF(ISNUMBER(INDEX('Follow-ups'!$D$2:$D$501,MATCH($B39,'Follow-ups'!$A$2:$A$501,0))),INT(INDEX('Follow-ups'!$D$2:$D$501,MATCH($B39,'Follow-ups'!$A$2:$A$501,0))),IFERROR(INT(IF(ISNUMBER(INDEX(Responses!$A39:$T39,MATCH(Lists!$B$3,Responses!$A$1:$T$1,0))),INDEX(Responses!$A39:$T39,MATCH(Lists!$B$3,Responses!$A$1:$T$1,0)),DATE(VALUE(LEFT(IFERROR(TRIM(INDEX(Responses!$A39:$T39,MATCH(Lists!$B$3,Responses!$A$1:$T$1,0))&amp;""),""),4)),VALUE(MID(IFERROR(TRIM(INDEX(Responses!$A39:$T39,MATCH(Lists!$B$3,Responses!$A$1:$T$1,0))&amp;""),""),6,2)),VALUE(MID(IFERROR(TRIM(INDEX(Responses!$A39:$T39,MATCH(Lists!$B$3,Responses!$A$1:$T$1,0))&amp;""),""),9,2))))),"")),IFERROR(INT(IF(ISNUMBER(INDEX(Responses!$A39:$T39,MATCH(Lists!$B$3,Responses!$A$1:$T$1,0))),INDEX(Responses!$A39:$T39,MATCH(Lists!$B$3,Responses!$A$1:$T$1,0)),DATE(VALUE(LEFT(IFERROR(TRIM(INDEX(Responses!$A39:$T39,MATCH(Lists!$B$3,Responses!$A$1:$T$1,0))&amp;""),""),4)),VALUE(MID(IFERROR(TRIM(INDEX(Responses!$A39:$T39,MATCH(Lists!$B$3,Responses!$A$1:$T$1,0))&amp;""),""),6,2)),VALUE(MID(IFERROR(TRIM(INDEX(Responses!$A39:$T39,MATCH(Lists!$B$3,Responses!$A$1:$T$1,0))&amp;""),""),9,2))))),""))))</f>
        <v/>
      </c>
      <c r="J39" s="19">
        <f>IF(ISNUMBER($I39),$I39+Lists!$B$15,"")</f>
        <v/>
      </c>
      <c r="K39" s="18">
        <f>IF($N39&lt;&gt;1,"",IF($B39="","New",IFERROR(IF(INDEX('Follow-ups'!$B$2:$B$501,MATCH($B39,'Follow-ups'!$A$2:$A$501,0))&amp;""="","New",INDEX('Follow-ups'!$B$2:$B$501,MATCH($B39,'Follow-ups'!$A$2:$A$501,0))&amp;""),"New")))</f>
        <v/>
      </c>
      <c r="L39" s="19">
        <f>IF($N39&lt;&gt;1,"",IF($B39="","",IFERROR(IF(ISNUMBER(INDEX('Follow-ups'!$C$2:$C$501,MATCH($B39,'Follow-ups'!$A$2:$A$501,0))),INDEX('Follow-ups'!$C$2:$C$501,MATCH($B39,'Follow-ups'!$A$2:$A$501,0)),""),"")))</f>
        <v/>
      </c>
      <c r="M39" s="18">
        <f>IF($N39&lt;&gt;1,"",IF($G39="No","Do not contact",IF(OR($K39="Signed up",$K39="Not now"),"Done",IF($K39="Contacted","Waiting on reply",IF($J39="","To do",IF(TODAY()&gt;$J39,"Overdue",IF($J39-TODAY()&lt;=1,"Due soon","To do")))))))</f>
        <v/>
      </c>
      <c r="N39" s="18">
        <f>IF((IFERROR(TRIM(INDEX(Responses!$A39:$T39,MATCH(Lists!$B$2,Responses!$A$1:$T$1,0))&amp;""),"")&amp;IFERROR(TRIM(INDEX(Responses!$A39:$T39,MATCH(Lists!$B$4,Responses!$A$1:$T$1,0))&amp;""),"")&amp;IFERROR(TRIM(INDEX(Responses!$A39:$T39,MATCH(Lists!$B$5,Responses!$A$1:$T$1,0))&amp;""),""))="",0,1)</f>
        <v/>
      </c>
    </row>
    <row r="40">
      <c r="A40" s="17">
        <f>IF($N40=1,IFERROR(TRIM(INDEX(Responses!$A40:$T40,MATCH(Lists!$B$4,Responses!$A$1:$T$1,0))&amp;""),""),"")</f>
        <v/>
      </c>
      <c r="B40" s="17">
        <f>IF($N40=1,IFERROR(TRIM(INDEX(Responses!$A40:$T40,MATCH(Lists!$B$5,Responses!$A$1:$T$1,0))&amp;""),""),"")</f>
        <v/>
      </c>
      <c r="C40" s="17">
        <f>IF($N40=1,IFERROR(TRIM(INDEX(Responses!$A40:$T40,MATCH(Lists!$B$6,Responses!$A$1:$T$1,0))&amp;""),""),"")</f>
        <v/>
      </c>
      <c r="D40" s="17">
        <f>IF($N40=1,IFERROR(TRIM(INDEX(Responses!$A40:$T40,MATCH(Lists!$B$7,Responses!$A$1:$T$1,0))&amp;""),""),"")</f>
        <v/>
      </c>
      <c r="E40" s="17">
        <f>IF($N40=1,IFERROR(TRIM(INDEX(Responses!$A40:$T40,MATCH(Lists!$B$8,Responses!$A$1:$T$1,0))&amp;""),""),"")</f>
        <v/>
      </c>
      <c r="F40" s="17">
        <f>IF($N40=1,IFERROR(TRIM(INDEX(Responses!$A40:$T40,MATCH(Lists!$B$9,Responses!$A$1:$T$1,0))&amp;""),""),"")</f>
        <v/>
      </c>
      <c r="G40" s="18">
        <f>IF($N40&lt;&gt;1,"",IF(IFERROR(TRIM(INDEX(Responses!$A40:$T40,MATCH(Lists!$B$10,Responses!$A$1:$T$1,0))&amp;""),"")="","Not asked",IF(LEFT(IFERROR(TRIM(INDEX(Responses!$A40:$T40,MATCH(Lists!$B$10,Responses!$A$1:$T$1,0))&amp;""),""),3)="Yes","Yes","No")))</f>
        <v/>
      </c>
      <c r="H40" s="17">
        <f>IF($N40&lt;&gt;1,"",IF(IFERROR(TRIM(INDEX(Responses!$A40:$T40,MATCH(Lists!$B$12,Responses!$A$1:$T$1,0))&amp;""),"")&lt;&gt;"",IFERROR(TRIM(INDEX(Responses!$A40:$T40,MATCH(Lists!$B$12,Responses!$A$1:$T$1,0))&amp;""),""),IFERROR(TRIM(INDEX(Responses!$A40:$T40,MATCH(Lists!$B$11,Responses!$A$1:$T$1,0))&amp;""),"")))</f>
        <v/>
      </c>
      <c r="I40" s="19">
        <f>IF($N40&lt;&gt;1,"",IF($B40="",IFERROR(INT(IF(ISNUMBER(INDEX(Responses!$A40:$T40,MATCH(Lists!$B$3,Responses!$A$1:$T$1,0))),INDEX(Responses!$A40:$T40,MATCH(Lists!$B$3,Responses!$A$1:$T$1,0)),DATE(VALUE(LEFT(IFERROR(TRIM(INDEX(Responses!$A40:$T40,MATCH(Lists!$B$3,Responses!$A$1:$T$1,0))&amp;""),""),4)),VALUE(MID(IFERROR(TRIM(INDEX(Responses!$A40:$T40,MATCH(Lists!$B$3,Responses!$A$1:$T$1,0))&amp;""),""),6,2)),VALUE(MID(IFERROR(TRIM(INDEX(Responses!$A40:$T40,MATCH(Lists!$B$3,Responses!$A$1:$T$1,0))&amp;""),""),9,2))))),""),IFERROR(IF(ISNUMBER(INDEX('Follow-ups'!$D$2:$D$501,MATCH($B40,'Follow-ups'!$A$2:$A$501,0))),INT(INDEX('Follow-ups'!$D$2:$D$501,MATCH($B40,'Follow-ups'!$A$2:$A$501,0))),IFERROR(INT(IF(ISNUMBER(INDEX(Responses!$A40:$T40,MATCH(Lists!$B$3,Responses!$A$1:$T$1,0))),INDEX(Responses!$A40:$T40,MATCH(Lists!$B$3,Responses!$A$1:$T$1,0)),DATE(VALUE(LEFT(IFERROR(TRIM(INDEX(Responses!$A40:$T40,MATCH(Lists!$B$3,Responses!$A$1:$T$1,0))&amp;""),""),4)),VALUE(MID(IFERROR(TRIM(INDEX(Responses!$A40:$T40,MATCH(Lists!$B$3,Responses!$A$1:$T$1,0))&amp;""),""),6,2)),VALUE(MID(IFERROR(TRIM(INDEX(Responses!$A40:$T40,MATCH(Lists!$B$3,Responses!$A$1:$T$1,0))&amp;""),""),9,2))))),"")),IFERROR(INT(IF(ISNUMBER(INDEX(Responses!$A40:$T40,MATCH(Lists!$B$3,Responses!$A$1:$T$1,0))),INDEX(Responses!$A40:$T40,MATCH(Lists!$B$3,Responses!$A$1:$T$1,0)),DATE(VALUE(LEFT(IFERROR(TRIM(INDEX(Responses!$A40:$T40,MATCH(Lists!$B$3,Responses!$A$1:$T$1,0))&amp;""),""),4)),VALUE(MID(IFERROR(TRIM(INDEX(Responses!$A40:$T40,MATCH(Lists!$B$3,Responses!$A$1:$T$1,0))&amp;""),""),6,2)),VALUE(MID(IFERROR(TRIM(INDEX(Responses!$A40:$T40,MATCH(Lists!$B$3,Responses!$A$1:$T$1,0))&amp;""),""),9,2))))),""))))</f>
        <v/>
      </c>
      <c r="J40" s="19">
        <f>IF(ISNUMBER($I40),$I40+Lists!$B$15,"")</f>
        <v/>
      </c>
      <c r="K40" s="18">
        <f>IF($N40&lt;&gt;1,"",IF($B40="","New",IFERROR(IF(INDEX('Follow-ups'!$B$2:$B$501,MATCH($B40,'Follow-ups'!$A$2:$A$501,0))&amp;""="","New",INDEX('Follow-ups'!$B$2:$B$501,MATCH($B40,'Follow-ups'!$A$2:$A$501,0))&amp;""),"New")))</f>
        <v/>
      </c>
      <c r="L40" s="19">
        <f>IF($N40&lt;&gt;1,"",IF($B40="","",IFERROR(IF(ISNUMBER(INDEX('Follow-ups'!$C$2:$C$501,MATCH($B40,'Follow-ups'!$A$2:$A$501,0))),INDEX('Follow-ups'!$C$2:$C$501,MATCH($B40,'Follow-ups'!$A$2:$A$501,0)),""),"")))</f>
        <v/>
      </c>
      <c r="M40" s="18">
        <f>IF($N40&lt;&gt;1,"",IF($G40="No","Do not contact",IF(OR($K40="Signed up",$K40="Not now"),"Done",IF($K40="Contacted","Waiting on reply",IF($J40="","To do",IF(TODAY()&gt;$J40,"Overdue",IF($J40-TODAY()&lt;=1,"Due soon","To do")))))))</f>
        <v/>
      </c>
      <c r="N40" s="18">
        <f>IF((IFERROR(TRIM(INDEX(Responses!$A40:$T40,MATCH(Lists!$B$2,Responses!$A$1:$T$1,0))&amp;""),"")&amp;IFERROR(TRIM(INDEX(Responses!$A40:$T40,MATCH(Lists!$B$4,Responses!$A$1:$T$1,0))&amp;""),"")&amp;IFERROR(TRIM(INDEX(Responses!$A40:$T40,MATCH(Lists!$B$5,Responses!$A$1:$T$1,0))&amp;""),""))="",0,1)</f>
        <v/>
      </c>
    </row>
    <row r="41">
      <c r="A41" s="17">
        <f>IF($N41=1,IFERROR(TRIM(INDEX(Responses!$A41:$T41,MATCH(Lists!$B$4,Responses!$A$1:$T$1,0))&amp;""),""),"")</f>
        <v/>
      </c>
      <c r="B41" s="17">
        <f>IF($N41=1,IFERROR(TRIM(INDEX(Responses!$A41:$T41,MATCH(Lists!$B$5,Responses!$A$1:$T$1,0))&amp;""),""),"")</f>
        <v/>
      </c>
      <c r="C41" s="17">
        <f>IF($N41=1,IFERROR(TRIM(INDEX(Responses!$A41:$T41,MATCH(Lists!$B$6,Responses!$A$1:$T$1,0))&amp;""),""),"")</f>
        <v/>
      </c>
      <c r="D41" s="17">
        <f>IF($N41=1,IFERROR(TRIM(INDEX(Responses!$A41:$T41,MATCH(Lists!$B$7,Responses!$A$1:$T$1,0))&amp;""),""),"")</f>
        <v/>
      </c>
      <c r="E41" s="17">
        <f>IF($N41=1,IFERROR(TRIM(INDEX(Responses!$A41:$T41,MATCH(Lists!$B$8,Responses!$A$1:$T$1,0))&amp;""),""),"")</f>
        <v/>
      </c>
      <c r="F41" s="17">
        <f>IF($N41=1,IFERROR(TRIM(INDEX(Responses!$A41:$T41,MATCH(Lists!$B$9,Responses!$A$1:$T$1,0))&amp;""),""),"")</f>
        <v/>
      </c>
      <c r="G41" s="18">
        <f>IF($N41&lt;&gt;1,"",IF(IFERROR(TRIM(INDEX(Responses!$A41:$T41,MATCH(Lists!$B$10,Responses!$A$1:$T$1,0))&amp;""),"")="","Not asked",IF(LEFT(IFERROR(TRIM(INDEX(Responses!$A41:$T41,MATCH(Lists!$B$10,Responses!$A$1:$T$1,0))&amp;""),""),3)="Yes","Yes","No")))</f>
        <v/>
      </c>
      <c r="H41" s="17">
        <f>IF($N41&lt;&gt;1,"",IF(IFERROR(TRIM(INDEX(Responses!$A41:$T41,MATCH(Lists!$B$12,Responses!$A$1:$T$1,0))&amp;""),"")&lt;&gt;"",IFERROR(TRIM(INDEX(Responses!$A41:$T41,MATCH(Lists!$B$12,Responses!$A$1:$T$1,0))&amp;""),""),IFERROR(TRIM(INDEX(Responses!$A41:$T41,MATCH(Lists!$B$11,Responses!$A$1:$T$1,0))&amp;""),"")))</f>
        <v/>
      </c>
      <c r="I41" s="19">
        <f>IF($N41&lt;&gt;1,"",IF($B41="",IFERROR(INT(IF(ISNUMBER(INDEX(Responses!$A41:$T41,MATCH(Lists!$B$3,Responses!$A$1:$T$1,0))),INDEX(Responses!$A41:$T41,MATCH(Lists!$B$3,Responses!$A$1:$T$1,0)),DATE(VALUE(LEFT(IFERROR(TRIM(INDEX(Responses!$A41:$T41,MATCH(Lists!$B$3,Responses!$A$1:$T$1,0))&amp;""),""),4)),VALUE(MID(IFERROR(TRIM(INDEX(Responses!$A41:$T41,MATCH(Lists!$B$3,Responses!$A$1:$T$1,0))&amp;""),""),6,2)),VALUE(MID(IFERROR(TRIM(INDEX(Responses!$A41:$T41,MATCH(Lists!$B$3,Responses!$A$1:$T$1,0))&amp;""),""),9,2))))),""),IFERROR(IF(ISNUMBER(INDEX('Follow-ups'!$D$2:$D$501,MATCH($B41,'Follow-ups'!$A$2:$A$501,0))),INT(INDEX('Follow-ups'!$D$2:$D$501,MATCH($B41,'Follow-ups'!$A$2:$A$501,0))),IFERROR(INT(IF(ISNUMBER(INDEX(Responses!$A41:$T41,MATCH(Lists!$B$3,Responses!$A$1:$T$1,0))),INDEX(Responses!$A41:$T41,MATCH(Lists!$B$3,Responses!$A$1:$T$1,0)),DATE(VALUE(LEFT(IFERROR(TRIM(INDEX(Responses!$A41:$T41,MATCH(Lists!$B$3,Responses!$A$1:$T$1,0))&amp;""),""),4)),VALUE(MID(IFERROR(TRIM(INDEX(Responses!$A41:$T41,MATCH(Lists!$B$3,Responses!$A$1:$T$1,0))&amp;""),""),6,2)),VALUE(MID(IFERROR(TRIM(INDEX(Responses!$A41:$T41,MATCH(Lists!$B$3,Responses!$A$1:$T$1,0))&amp;""),""),9,2))))),"")),IFERROR(INT(IF(ISNUMBER(INDEX(Responses!$A41:$T41,MATCH(Lists!$B$3,Responses!$A$1:$T$1,0))),INDEX(Responses!$A41:$T41,MATCH(Lists!$B$3,Responses!$A$1:$T$1,0)),DATE(VALUE(LEFT(IFERROR(TRIM(INDEX(Responses!$A41:$T41,MATCH(Lists!$B$3,Responses!$A$1:$T$1,0))&amp;""),""),4)),VALUE(MID(IFERROR(TRIM(INDEX(Responses!$A41:$T41,MATCH(Lists!$B$3,Responses!$A$1:$T$1,0))&amp;""),""),6,2)),VALUE(MID(IFERROR(TRIM(INDEX(Responses!$A41:$T41,MATCH(Lists!$B$3,Responses!$A$1:$T$1,0))&amp;""),""),9,2))))),""))))</f>
        <v/>
      </c>
      <c r="J41" s="19">
        <f>IF(ISNUMBER($I41),$I41+Lists!$B$15,"")</f>
        <v/>
      </c>
      <c r="K41" s="18">
        <f>IF($N41&lt;&gt;1,"",IF($B41="","New",IFERROR(IF(INDEX('Follow-ups'!$B$2:$B$501,MATCH($B41,'Follow-ups'!$A$2:$A$501,0))&amp;""="","New",INDEX('Follow-ups'!$B$2:$B$501,MATCH($B41,'Follow-ups'!$A$2:$A$501,0))&amp;""),"New")))</f>
        <v/>
      </c>
      <c r="L41" s="19">
        <f>IF($N41&lt;&gt;1,"",IF($B41="","",IFERROR(IF(ISNUMBER(INDEX('Follow-ups'!$C$2:$C$501,MATCH($B41,'Follow-ups'!$A$2:$A$501,0))),INDEX('Follow-ups'!$C$2:$C$501,MATCH($B41,'Follow-ups'!$A$2:$A$501,0)),""),"")))</f>
        <v/>
      </c>
      <c r="M41" s="18">
        <f>IF($N41&lt;&gt;1,"",IF($G41="No","Do not contact",IF(OR($K41="Signed up",$K41="Not now"),"Done",IF($K41="Contacted","Waiting on reply",IF($J41="","To do",IF(TODAY()&gt;$J41,"Overdue",IF($J41-TODAY()&lt;=1,"Due soon","To do")))))))</f>
        <v/>
      </c>
      <c r="N41" s="18">
        <f>IF((IFERROR(TRIM(INDEX(Responses!$A41:$T41,MATCH(Lists!$B$2,Responses!$A$1:$T$1,0))&amp;""),"")&amp;IFERROR(TRIM(INDEX(Responses!$A41:$T41,MATCH(Lists!$B$4,Responses!$A$1:$T$1,0))&amp;""),"")&amp;IFERROR(TRIM(INDEX(Responses!$A41:$T41,MATCH(Lists!$B$5,Responses!$A$1:$T$1,0))&amp;""),""))="",0,1)</f>
        <v/>
      </c>
    </row>
    <row r="42">
      <c r="A42" s="17">
        <f>IF($N42=1,IFERROR(TRIM(INDEX(Responses!$A42:$T42,MATCH(Lists!$B$4,Responses!$A$1:$T$1,0))&amp;""),""),"")</f>
        <v/>
      </c>
      <c r="B42" s="17">
        <f>IF($N42=1,IFERROR(TRIM(INDEX(Responses!$A42:$T42,MATCH(Lists!$B$5,Responses!$A$1:$T$1,0))&amp;""),""),"")</f>
        <v/>
      </c>
      <c r="C42" s="17">
        <f>IF($N42=1,IFERROR(TRIM(INDEX(Responses!$A42:$T42,MATCH(Lists!$B$6,Responses!$A$1:$T$1,0))&amp;""),""),"")</f>
        <v/>
      </c>
      <c r="D42" s="17">
        <f>IF($N42=1,IFERROR(TRIM(INDEX(Responses!$A42:$T42,MATCH(Lists!$B$7,Responses!$A$1:$T$1,0))&amp;""),""),"")</f>
        <v/>
      </c>
      <c r="E42" s="17">
        <f>IF($N42=1,IFERROR(TRIM(INDEX(Responses!$A42:$T42,MATCH(Lists!$B$8,Responses!$A$1:$T$1,0))&amp;""),""),"")</f>
        <v/>
      </c>
      <c r="F42" s="17">
        <f>IF($N42=1,IFERROR(TRIM(INDEX(Responses!$A42:$T42,MATCH(Lists!$B$9,Responses!$A$1:$T$1,0))&amp;""),""),"")</f>
        <v/>
      </c>
      <c r="G42" s="18">
        <f>IF($N42&lt;&gt;1,"",IF(IFERROR(TRIM(INDEX(Responses!$A42:$T42,MATCH(Lists!$B$10,Responses!$A$1:$T$1,0))&amp;""),"")="","Not asked",IF(LEFT(IFERROR(TRIM(INDEX(Responses!$A42:$T42,MATCH(Lists!$B$10,Responses!$A$1:$T$1,0))&amp;""),""),3)="Yes","Yes","No")))</f>
        <v/>
      </c>
      <c r="H42" s="17">
        <f>IF($N42&lt;&gt;1,"",IF(IFERROR(TRIM(INDEX(Responses!$A42:$T42,MATCH(Lists!$B$12,Responses!$A$1:$T$1,0))&amp;""),"")&lt;&gt;"",IFERROR(TRIM(INDEX(Responses!$A42:$T42,MATCH(Lists!$B$12,Responses!$A$1:$T$1,0))&amp;""),""),IFERROR(TRIM(INDEX(Responses!$A42:$T42,MATCH(Lists!$B$11,Responses!$A$1:$T$1,0))&amp;""),"")))</f>
        <v/>
      </c>
      <c r="I42" s="19">
        <f>IF($N42&lt;&gt;1,"",IF($B42="",IFERROR(INT(IF(ISNUMBER(INDEX(Responses!$A42:$T42,MATCH(Lists!$B$3,Responses!$A$1:$T$1,0))),INDEX(Responses!$A42:$T42,MATCH(Lists!$B$3,Responses!$A$1:$T$1,0)),DATE(VALUE(LEFT(IFERROR(TRIM(INDEX(Responses!$A42:$T42,MATCH(Lists!$B$3,Responses!$A$1:$T$1,0))&amp;""),""),4)),VALUE(MID(IFERROR(TRIM(INDEX(Responses!$A42:$T42,MATCH(Lists!$B$3,Responses!$A$1:$T$1,0))&amp;""),""),6,2)),VALUE(MID(IFERROR(TRIM(INDEX(Responses!$A42:$T42,MATCH(Lists!$B$3,Responses!$A$1:$T$1,0))&amp;""),""),9,2))))),""),IFERROR(IF(ISNUMBER(INDEX('Follow-ups'!$D$2:$D$501,MATCH($B42,'Follow-ups'!$A$2:$A$501,0))),INT(INDEX('Follow-ups'!$D$2:$D$501,MATCH($B42,'Follow-ups'!$A$2:$A$501,0))),IFERROR(INT(IF(ISNUMBER(INDEX(Responses!$A42:$T42,MATCH(Lists!$B$3,Responses!$A$1:$T$1,0))),INDEX(Responses!$A42:$T42,MATCH(Lists!$B$3,Responses!$A$1:$T$1,0)),DATE(VALUE(LEFT(IFERROR(TRIM(INDEX(Responses!$A42:$T42,MATCH(Lists!$B$3,Responses!$A$1:$T$1,0))&amp;""),""),4)),VALUE(MID(IFERROR(TRIM(INDEX(Responses!$A42:$T42,MATCH(Lists!$B$3,Responses!$A$1:$T$1,0))&amp;""),""),6,2)),VALUE(MID(IFERROR(TRIM(INDEX(Responses!$A42:$T42,MATCH(Lists!$B$3,Responses!$A$1:$T$1,0))&amp;""),""),9,2))))),"")),IFERROR(INT(IF(ISNUMBER(INDEX(Responses!$A42:$T42,MATCH(Lists!$B$3,Responses!$A$1:$T$1,0))),INDEX(Responses!$A42:$T42,MATCH(Lists!$B$3,Responses!$A$1:$T$1,0)),DATE(VALUE(LEFT(IFERROR(TRIM(INDEX(Responses!$A42:$T42,MATCH(Lists!$B$3,Responses!$A$1:$T$1,0))&amp;""),""),4)),VALUE(MID(IFERROR(TRIM(INDEX(Responses!$A42:$T42,MATCH(Lists!$B$3,Responses!$A$1:$T$1,0))&amp;""),""),6,2)),VALUE(MID(IFERROR(TRIM(INDEX(Responses!$A42:$T42,MATCH(Lists!$B$3,Responses!$A$1:$T$1,0))&amp;""),""),9,2))))),""))))</f>
        <v/>
      </c>
      <c r="J42" s="19">
        <f>IF(ISNUMBER($I42),$I42+Lists!$B$15,"")</f>
        <v/>
      </c>
      <c r="K42" s="18">
        <f>IF($N42&lt;&gt;1,"",IF($B42="","New",IFERROR(IF(INDEX('Follow-ups'!$B$2:$B$501,MATCH($B42,'Follow-ups'!$A$2:$A$501,0))&amp;""="","New",INDEX('Follow-ups'!$B$2:$B$501,MATCH($B42,'Follow-ups'!$A$2:$A$501,0))&amp;""),"New")))</f>
        <v/>
      </c>
      <c r="L42" s="19">
        <f>IF($N42&lt;&gt;1,"",IF($B42="","",IFERROR(IF(ISNUMBER(INDEX('Follow-ups'!$C$2:$C$501,MATCH($B42,'Follow-ups'!$A$2:$A$501,0))),INDEX('Follow-ups'!$C$2:$C$501,MATCH($B42,'Follow-ups'!$A$2:$A$501,0)),""),"")))</f>
        <v/>
      </c>
      <c r="M42" s="18">
        <f>IF($N42&lt;&gt;1,"",IF($G42="No","Do not contact",IF(OR($K42="Signed up",$K42="Not now"),"Done",IF($K42="Contacted","Waiting on reply",IF($J42="","To do",IF(TODAY()&gt;$J42,"Overdue",IF($J42-TODAY()&lt;=1,"Due soon","To do")))))))</f>
        <v/>
      </c>
      <c r="N42" s="18">
        <f>IF((IFERROR(TRIM(INDEX(Responses!$A42:$T42,MATCH(Lists!$B$2,Responses!$A$1:$T$1,0))&amp;""),"")&amp;IFERROR(TRIM(INDEX(Responses!$A42:$T42,MATCH(Lists!$B$4,Responses!$A$1:$T$1,0))&amp;""),"")&amp;IFERROR(TRIM(INDEX(Responses!$A42:$T42,MATCH(Lists!$B$5,Responses!$A$1:$T$1,0))&amp;""),""))="",0,1)</f>
        <v/>
      </c>
    </row>
    <row r="43">
      <c r="A43" s="17">
        <f>IF($N43=1,IFERROR(TRIM(INDEX(Responses!$A43:$T43,MATCH(Lists!$B$4,Responses!$A$1:$T$1,0))&amp;""),""),"")</f>
        <v/>
      </c>
      <c r="B43" s="17">
        <f>IF($N43=1,IFERROR(TRIM(INDEX(Responses!$A43:$T43,MATCH(Lists!$B$5,Responses!$A$1:$T$1,0))&amp;""),""),"")</f>
        <v/>
      </c>
      <c r="C43" s="17">
        <f>IF($N43=1,IFERROR(TRIM(INDEX(Responses!$A43:$T43,MATCH(Lists!$B$6,Responses!$A$1:$T$1,0))&amp;""),""),"")</f>
        <v/>
      </c>
      <c r="D43" s="17">
        <f>IF($N43=1,IFERROR(TRIM(INDEX(Responses!$A43:$T43,MATCH(Lists!$B$7,Responses!$A$1:$T$1,0))&amp;""),""),"")</f>
        <v/>
      </c>
      <c r="E43" s="17">
        <f>IF($N43=1,IFERROR(TRIM(INDEX(Responses!$A43:$T43,MATCH(Lists!$B$8,Responses!$A$1:$T$1,0))&amp;""),""),"")</f>
        <v/>
      </c>
      <c r="F43" s="17">
        <f>IF($N43=1,IFERROR(TRIM(INDEX(Responses!$A43:$T43,MATCH(Lists!$B$9,Responses!$A$1:$T$1,0))&amp;""),""),"")</f>
        <v/>
      </c>
      <c r="G43" s="18">
        <f>IF($N43&lt;&gt;1,"",IF(IFERROR(TRIM(INDEX(Responses!$A43:$T43,MATCH(Lists!$B$10,Responses!$A$1:$T$1,0))&amp;""),"")="","Not asked",IF(LEFT(IFERROR(TRIM(INDEX(Responses!$A43:$T43,MATCH(Lists!$B$10,Responses!$A$1:$T$1,0))&amp;""),""),3)="Yes","Yes","No")))</f>
        <v/>
      </c>
      <c r="H43" s="17">
        <f>IF($N43&lt;&gt;1,"",IF(IFERROR(TRIM(INDEX(Responses!$A43:$T43,MATCH(Lists!$B$12,Responses!$A$1:$T$1,0))&amp;""),"")&lt;&gt;"",IFERROR(TRIM(INDEX(Responses!$A43:$T43,MATCH(Lists!$B$12,Responses!$A$1:$T$1,0))&amp;""),""),IFERROR(TRIM(INDEX(Responses!$A43:$T43,MATCH(Lists!$B$11,Responses!$A$1:$T$1,0))&amp;""),"")))</f>
        <v/>
      </c>
      <c r="I43" s="19">
        <f>IF($N43&lt;&gt;1,"",IF($B43="",IFERROR(INT(IF(ISNUMBER(INDEX(Responses!$A43:$T43,MATCH(Lists!$B$3,Responses!$A$1:$T$1,0))),INDEX(Responses!$A43:$T43,MATCH(Lists!$B$3,Responses!$A$1:$T$1,0)),DATE(VALUE(LEFT(IFERROR(TRIM(INDEX(Responses!$A43:$T43,MATCH(Lists!$B$3,Responses!$A$1:$T$1,0))&amp;""),""),4)),VALUE(MID(IFERROR(TRIM(INDEX(Responses!$A43:$T43,MATCH(Lists!$B$3,Responses!$A$1:$T$1,0))&amp;""),""),6,2)),VALUE(MID(IFERROR(TRIM(INDEX(Responses!$A43:$T43,MATCH(Lists!$B$3,Responses!$A$1:$T$1,0))&amp;""),""),9,2))))),""),IFERROR(IF(ISNUMBER(INDEX('Follow-ups'!$D$2:$D$501,MATCH($B43,'Follow-ups'!$A$2:$A$501,0))),INT(INDEX('Follow-ups'!$D$2:$D$501,MATCH($B43,'Follow-ups'!$A$2:$A$501,0))),IFERROR(INT(IF(ISNUMBER(INDEX(Responses!$A43:$T43,MATCH(Lists!$B$3,Responses!$A$1:$T$1,0))),INDEX(Responses!$A43:$T43,MATCH(Lists!$B$3,Responses!$A$1:$T$1,0)),DATE(VALUE(LEFT(IFERROR(TRIM(INDEX(Responses!$A43:$T43,MATCH(Lists!$B$3,Responses!$A$1:$T$1,0))&amp;""),""),4)),VALUE(MID(IFERROR(TRIM(INDEX(Responses!$A43:$T43,MATCH(Lists!$B$3,Responses!$A$1:$T$1,0))&amp;""),""),6,2)),VALUE(MID(IFERROR(TRIM(INDEX(Responses!$A43:$T43,MATCH(Lists!$B$3,Responses!$A$1:$T$1,0))&amp;""),""),9,2))))),"")),IFERROR(INT(IF(ISNUMBER(INDEX(Responses!$A43:$T43,MATCH(Lists!$B$3,Responses!$A$1:$T$1,0))),INDEX(Responses!$A43:$T43,MATCH(Lists!$B$3,Responses!$A$1:$T$1,0)),DATE(VALUE(LEFT(IFERROR(TRIM(INDEX(Responses!$A43:$T43,MATCH(Lists!$B$3,Responses!$A$1:$T$1,0))&amp;""),""),4)),VALUE(MID(IFERROR(TRIM(INDEX(Responses!$A43:$T43,MATCH(Lists!$B$3,Responses!$A$1:$T$1,0))&amp;""),""),6,2)),VALUE(MID(IFERROR(TRIM(INDEX(Responses!$A43:$T43,MATCH(Lists!$B$3,Responses!$A$1:$T$1,0))&amp;""),""),9,2))))),""))))</f>
        <v/>
      </c>
      <c r="J43" s="19">
        <f>IF(ISNUMBER($I43),$I43+Lists!$B$15,"")</f>
        <v/>
      </c>
      <c r="K43" s="18">
        <f>IF($N43&lt;&gt;1,"",IF($B43="","New",IFERROR(IF(INDEX('Follow-ups'!$B$2:$B$501,MATCH($B43,'Follow-ups'!$A$2:$A$501,0))&amp;""="","New",INDEX('Follow-ups'!$B$2:$B$501,MATCH($B43,'Follow-ups'!$A$2:$A$501,0))&amp;""),"New")))</f>
        <v/>
      </c>
      <c r="L43" s="19">
        <f>IF($N43&lt;&gt;1,"",IF($B43="","",IFERROR(IF(ISNUMBER(INDEX('Follow-ups'!$C$2:$C$501,MATCH($B43,'Follow-ups'!$A$2:$A$501,0))),INDEX('Follow-ups'!$C$2:$C$501,MATCH($B43,'Follow-ups'!$A$2:$A$501,0)),""),"")))</f>
        <v/>
      </c>
      <c r="M43" s="18">
        <f>IF($N43&lt;&gt;1,"",IF($G43="No","Do not contact",IF(OR($K43="Signed up",$K43="Not now"),"Done",IF($K43="Contacted","Waiting on reply",IF($J43="","To do",IF(TODAY()&gt;$J43,"Overdue",IF($J43-TODAY()&lt;=1,"Due soon","To do")))))))</f>
        <v/>
      </c>
      <c r="N43" s="18">
        <f>IF((IFERROR(TRIM(INDEX(Responses!$A43:$T43,MATCH(Lists!$B$2,Responses!$A$1:$T$1,0))&amp;""),"")&amp;IFERROR(TRIM(INDEX(Responses!$A43:$T43,MATCH(Lists!$B$4,Responses!$A$1:$T$1,0))&amp;""),"")&amp;IFERROR(TRIM(INDEX(Responses!$A43:$T43,MATCH(Lists!$B$5,Responses!$A$1:$T$1,0))&amp;""),""))="",0,1)</f>
        <v/>
      </c>
    </row>
    <row r="44">
      <c r="A44" s="17">
        <f>IF($N44=1,IFERROR(TRIM(INDEX(Responses!$A44:$T44,MATCH(Lists!$B$4,Responses!$A$1:$T$1,0))&amp;""),""),"")</f>
        <v/>
      </c>
      <c r="B44" s="17">
        <f>IF($N44=1,IFERROR(TRIM(INDEX(Responses!$A44:$T44,MATCH(Lists!$B$5,Responses!$A$1:$T$1,0))&amp;""),""),"")</f>
        <v/>
      </c>
      <c r="C44" s="17">
        <f>IF($N44=1,IFERROR(TRIM(INDEX(Responses!$A44:$T44,MATCH(Lists!$B$6,Responses!$A$1:$T$1,0))&amp;""),""),"")</f>
        <v/>
      </c>
      <c r="D44" s="17">
        <f>IF($N44=1,IFERROR(TRIM(INDEX(Responses!$A44:$T44,MATCH(Lists!$B$7,Responses!$A$1:$T$1,0))&amp;""),""),"")</f>
        <v/>
      </c>
      <c r="E44" s="17">
        <f>IF($N44=1,IFERROR(TRIM(INDEX(Responses!$A44:$T44,MATCH(Lists!$B$8,Responses!$A$1:$T$1,0))&amp;""),""),"")</f>
        <v/>
      </c>
      <c r="F44" s="17">
        <f>IF($N44=1,IFERROR(TRIM(INDEX(Responses!$A44:$T44,MATCH(Lists!$B$9,Responses!$A$1:$T$1,0))&amp;""),""),"")</f>
        <v/>
      </c>
      <c r="G44" s="18">
        <f>IF($N44&lt;&gt;1,"",IF(IFERROR(TRIM(INDEX(Responses!$A44:$T44,MATCH(Lists!$B$10,Responses!$A$1:$T$1,0))&amp;""),"")="","Not asked",IF(LEFT(IFERROR(TRIM(INDEX(Responses!$A44:$T44,MATCH(Lists!$B$10,Responses!$A$1:$T$1,0))&amp;""),""),3)="Yes","Yes","No")))</f>
        <v/>
      </c>
      <c r="H44" s="17">
        <f>IF($N44&lt;&gt;1,"",IF(IFERROR(TRIM(INDEX(Responses!$A44:$T44,MATCH(Lists!$B$12,Responses!$A$1:$T$1,0))&amp;""),"")&lt;&gt;"",IFERROR(TRIM(INDEX(Responses!$A44:$T44,MATCH(Lists!$B$12,Responses!$A$1:$T$1,0))&amp;""),""),IFERROR(TRIM(INDEX(Responses!$A44:$T44,MATCH(Lists!$B$11,Responses!$A$1:$T$1,0))&amp;""),"")))</f>
        <v/>
      </c>
      <c r="I44" s="19">
        <f>IF($N44&lt;&gt;1,"",IF($B44="",IFERROR(INT(IF(ISNUMBER(INDEX(Responses!$A44:$T44,MATCH(Lists!$B$3,Responses!$A$1:$T$1,0))),INDEX(Responses!$A44:$T44,MATCH(Lists!$B$3,Responses!$A$1:$T$1,0)),DATE(VALUE(LEFT(IFERROR(TRIM(INDEX(Responses!$A44:$T44,MATCH(Lists!$B$3,Responses!$A$1:$T$1,0))&amp;""),""),4)),VALUE(MID(IFERROR(TRIM(INDEX(Responses!$A44:$T44,MATCH(Lists!$B$3,Responses!$A$1:$T$1,0))&amp;""),""),6,2)),VALUE(MID(IFERROR(TRIM(INDEX(Responses!$A44:$T44,MATCH(Lists!$B$3,Responses!$A$1:$T$1,0))&amp;""),""),9,2))))),""),IFERROR(IF(ISNUMBER(INDEX('Follow-ups'!$D$2:$D$501,MATCH($B44,'Follow-ups'!$A$2:$A$501,0))),INT(INDEX('Follow-ups'!$D$2:$D$501,MATCH($B44,'Follow-ups'!$A$2:$A$501,0))),IFERROR(INT(IF(ISNUMBER(INDEX(Responses!$A44:$T44,MATCH(Lists!$B$3,Responses!$A$1:$T$1,0))),INDEX(Responses!$A44:$T44,MATCH(Lists!$B$3,Responses!$A$1:$T$1,0)),DATE(VALUE(LEFT(IFERROR(TRIM(INDEX(Responses!$A44:$T44,MATCH(Lists!$B$3,Responses!$A$1:$T$1,0))&amp;""),""),4)),VALUE(MID(IFERROR(TRIM(INDEX(Responses!$A44:$T44,MATCH(Lists!$B$3,Responses!$A$1:$T$1,0))&amp;""),""),6,2)),VALUE(MID(IFERROR(TRIM(INDEX(Responses!$A44:$T44,MATCH(Lists!$B$3,Responses!$A$1:$T$1,0))&amp;""),""),9,2))))),"")),IFERROR(INT(IF(ISNUMBER(INDEX(Responses!$A44:$T44,MATCH(Lists!$B$3,Responses!$A$1:$T$1,0))),INDEX(Responses!$A44:$T44,MATCH(Lists!$B$3,Responses!$A$1:$T$1,0)),DATE(VALUE(LEFT(IFERROR(TRIM(INDEX(Responses!$A44:$T44,MATCH(Lists!$B$3,Responses!$A$1:$T$1,0))&amp;""),""),4)),VALUE(MID(IFERROR(TRIM(INDEX(Responses!$A44:$T44,MATCH(Lists!$B$3,Responses!$A$1:$T$1,0))&amp;""),""),6,2)),VALUE(MID(IFERROR(TRIM(INDEX(Responses!$A44:$T44,MATCH(Lists!$B$3,Responses!$A$1:$T$1,0))&amp;""),""),9,2))))),""))))</f>
        <v/>
      </c>
      <c r="J44" s="19">
        <f>IF(ISNUMBER($I44),$I44+Lists!$B$15,"")</f>
        <v/>
      </c>
      <c r="K44" s="18">
        <f>IF($N44&lt;&gt;1,"",IF($B44="","New",IFERROR(IF(INDEX('Follow-ups'!$B$2:$B$501,MATCH($B44,'Follow-ups'!$A$2:$A$501,0))&amp;""="","New",INDEX('Follow-ups'!$B$2:$B$501,MATCH($B44,'Follow-ups'!$A$2:$A$501,0))&amp;""),"New")))</f>
        <v/>
      </c>
      <c r="L44" s="19">
        <f>IF($N44&lt;&gt;1,"",IF($B44="","",IFERROR(IF(ISNUMBER(INDEX('Follow-ups'!$C$2:$C$501,MATCH($B44,'Follow-ups'!$A$2:$A$501,0))),INDEX('Follow-ups'!$C$2:$C$501,MATCH($B44,'Follow-ups'!$A$2:$A$501,0)),""),"")))</f>
        <v/>
      </c>
      <c r="M44" s="18">
        <f>IF($N44&lt;&gt;1,"",IF($G44="No","Do not contact",IF(OR($K44="Signed up",$K44="Not now"),"Done",IF($K44="Contacted","Waiting on reply",IF($J44="","To do",IF(TODAY()&gt;$J44,"Overdue",IF($J44-TODAY()&lt;=1,"Due soon","To do")))))))</f>
        <v/>
      </c>
      <c r="N44" s="18">
        <f>IF((IFERROR(TRIM(INDEX(Responses!$A44:$T44,MATCH(Lists!$B$2,Responses!$A$1:$T$1,0))&amp;""),"")&amp;IFERROR(TRIM(INDEX(Responses!$A44:$T44,MATCH(Lists!$B$4,Responses!$A$1:$T$1,0))&amp;""),"")&amp;IFERROR(TRIM(INDEX(Responses!$A44:$T44,MATCH(Lists!$B$5,Responses!$A$1:$T$1,0))&amp;""),""))="",0,1)</f>
        <v/>
      </c>
    </row>
    <row r="45">
      <c r="A45" s="17">
        <f>IF($N45=1,IFERROR(TRIM(INDEX(Responses!$A45:$T45,MATCH(Lists!$B$4,Responses!$A$1:$T$1,0))&amp;""),""),"")</f>
        <v/>
      </c>
      <c r="B45" s="17">
        <f>IF($N45=1,IFERROR(TRIM(INDEX(Responses!$A45:$T45,MATCH(Lists!$B$5,Responses!$A$1:$T$1,0))&amp;""),""),"")</f>
        <v/>
      </c>
      <c r="C45" s="17">
        <f>IF($N45=1,IFERROR(TRIM(INDEX(Responses!$A45:$T45,MATCH(Lists!$B$6,Responses!$A$1:$T$1,0))&amp;""),""),"")</f>
        <v/>
      </c>
      <c r="D45" s="17">
        <f>IF($N45=1,IFERROR(TRIM(INDEX(Responses!$A45:$T45,MATCH(Lists!$B$7,Responses!$A$1:$T$1,0))&amp;""),""),"")</f>
        <v/>
      </c>
      <c r="E45" s="17">
        <f>IF($N45=1,IFERROR(TRIM(INDEX(Responses!$A45:$T45,MATCH(Lists!$B$8,Responses!$A$1:$T$1,0))&amp;""),""),"")</f>
        <v/>
      </c>
      <c r="F45" s="17">
        <f>IF($N45=1,IFERROR(TRIM(INDEX(Responses!$A45:$T45,MATCH(Lists!$B$9,Responses!$A$1:$T$1,0))&amp;""),""),"")</f>
        <v/>
      </c>
      <c r="G45" s="18">
        <f>IF($N45&lt;&gt;1,"",IF(IFERROR(TRIM(INDEX(Responses!$A45:$T45,MATCH(Lists!$B$10,Responses!$A$1:$T$1,0))&amp;""),"")="","Not asked",IF(LEFT(IFERROR(TRIM(INDEX(Responses!$A45:$T45,MATCH(Lists!$B$10,Responses!$A$1:$T$1,0))&amp;""),""),3)="Yes","Yes","No")))</f>
        <v/>
      </c>
      <c r="H45" s="17">
        <f>IF($N45&lt;&gt;1,"",IF(IFERROR(TRIM(INDEX(Responses!$A45:$T45,MATCH(Lists!$B$12,Responses!$A$1:$T$1,0))&amp;""),"")&lt;&gt;"",IFERROR(TRIM(INDEX(Responses!$A45:$T45,MATCH(Lists!$B$12,Responses!$A$1:$T$1,0))&amp;""),""),IFERROR(TRIM(INDEX(Responses!$A45:$T45,MATCH(Lists!$B$11,Responses!$A$1:$T$1,0))&amp;""),"")))</f>
        <v/>
      </c>
      <c r="I45" s="19">
        <f>IF($N45&lt;&gt;1,"",IF($B45="",IFERROR(INT(IF(ISNUMBER(INDEX(Responses!$A45:$T45,MATCH(Lists!$B$3,Responses!$A$1:$T$1,0))),INDEX(Responses!$A45:$T45,MATCH(Lists!$B$3,Responses!$A$1:$T$1,0)),DATE(VALUE(LEFT(IFERROR(TRIM(INDEX(Responses!$A45:$T45,MATCH(Lists!$B$3,Responses!$A$1:$T$1,0))&amp;""),""),4)),VALUE(MID(IFERROR(TRIM(INDEX(Responses!$A45:$T45,MATCH(Lists!$B$3,Responses!$A$1:$T$1,0))&amp;""),""),6,2)),VALUE(MID(IFERROR(TRIM(INDEX(Responses!$A45:$T45,MATCH(Lists!$B$3,Responses!$A$1:$T$1,0))&amp;""),""),9,2))))),""),IFERROR(IF(ISNUMBER(INDEX('Follow-ups'!$D$2:$D$501,MATCH($B45,'Follow-ups'!$A$2:$A$501,0))),INT(INDEX('Follow-ups'!$D$2:$D$501,MATCH($B45,'Follow-ups'!$A$2:$A$501,0))),IFERROR(INT(IF(ISNUMBER(INDEX(Responses!$A45:$T45,MATCH(Lists!$B$3,Responses!$A$1:$T$1,0))),INDEX(Responses!$A45:$T45,MATCH(Lists!$B$3,Responses!$A$1:$T$1,0)),DATE(VALUE(LEFT(IFERROR(TRIM(INDEX(Responses!$A45:$T45,MATCH(Lists!$B$3,Responses!$A$1:$T$1,0))&amp;""),""),4)),VALUE(MID(IFERROR(TRIM(INDEX(Responses!$A45:$T45,MATCH(Lists!$B$3,Responses!$A$1:$T$1,0))&amp;""),""),6,2)),VALUE(MID(IFERROR(TRIM(INDEX(Responses!$A45:$T45,MATCH(Lists!$B$3,Responses!$A$1:$T$1,0))&amp;""),""),9,2))))),"")),IFERROR(INT(IF(ISNUMBER(INDEX(Responses!$A45:$T45,MATCH(Lists!$B$3,Responses!$A$1:$T$1,0))),INDEX(Responses!$A45:$T45,MATCH(Lists!$B$3,Responses!$A$1:$T$1,0)),DATE(VALUE(LEFT(IFERROR(TRIM(INDEX(Responses!$A45:$T45,MATCH(Lists!$B$3,Responses!$A$1:$T$1,0))&amp;""),""),4)),VALUE(MID(IFERROR(TRIM(INDEX(Responses!$A45:$T45,MATCH(Lists!$B$3,Responses!$A$1:$T$1,0))&amp;""),""),6,2)),VALUE(MID(IFERROR(TRIM(INDEX(Responses!$A45:$T45,MATCH(Lists!$B$3,Responses!$A$1:$T$1,0))&amp;""),""),9,2))))),""))))</f>
        <v/>
      </c>
      <c r="J45" s="19">
        <f>IF(ISNUMBER($I45),$I45+Lists!$B$15,"")</f>
        <v/>
      </c>
      <c r="K45" s="18">
        <f>IF($N45&lt;&gt;1,"",IF($B45="","New",IFERROR(IF(INDEX('Follow-ups'!$B$2:$B$501,MATCH($B45,'Follow-ups'!$A$2:$A$501,0))&amp;""="","New",INDEX('Follow-ups'!$B$2:$B$501,MATCH($B45,'Follow-ups'!$A$2:$A$501,0))&amp;""),"New")))</f>
        <v/>
      </c>
      <c r="L45" s="19">
        <f>IF($N45&lt;&gt;1,"",IF($B45="","",IFERROR(IF(ISNUMBER(INDEX('Follow-ups'!$C$2:$C$501,MATCH($B45,'Follow-ups'!$A$2:$A$501,0))),INDEX('Follow-ups'!$C$2:$C$501,MATCH($B45,'Follow-ups'!$A$2:$A$501,0)),""),"")))</f>
        <v/>
      </c>
      <c r="M45" s="18">
        <f>IF($N45&lt;&gt;1,"",IF($G45="No","Do not contact",IF(OR($K45="Signed up",$K45="Not now"),"Done",IF($K45="Contacted","Waiting on reply",IF($J45="","To do",IF(TODAY()&gt;$J45,"Overdue",IF($J45-TODAY()&lt;=1,"Due soon","To do")))))))</f>
        <v/>
      </c>
      <c r="N45" s="18">
        <f>IF((IFERROR(TRIM(INDEX(Responses!$A45:$T45,MATCH(Lists!$B$2,Responses!$A$1:$T$1,0))&amp;""),"")&amp;IFERROR(TRIM(INDEX(Responses!$A45:$T45,MATCH(Lists!$B$4,Responses!$A$1:$T$1,0))&amp;""),"")&amp;IFERROR(TRIM(INDEX(Responses!$A45:$T45,MATCH(Lists!$B$5,Responses!$A$1:$T$1,0))&amp;""),""))="",0,1)</f>
        <v/>
      </c>
    </row>
    <row r="46">
      <c r="A46" s="17">
        <f>IF($N46=1,IFERROR(TRIM(INDEX(Responses!$A46:$T46,MATCH(Lists!$B$4,Responses!$A$1:$T$1,0))&amp;""),""),"")</f>
        <v/>
      </c>
      <c r="B46" s="17">
        <f>IF($N46=1,IFERROR(TRIM(INDEX(Responses!$A46:$T46,MATCH(Lists!$B$5,Responses!$A$1:$T$1,0))&amp;""),""),"")</f>
        <v/>
      </c>
      <c r="C46" s="17">
        <f>IF($N46=1,IFERROR(TRIM(INDEX(Responses!$A46:$T46,MATCH(Lists!$B$6,Responses!$A$1:$T$1,0))&amp;""),""),"")</f>
        <v/>
      </c>
      <c r="D46" s="17">
        <f>IF($N46=1,IFERROR(TRIM(INDEX(Responses!$A46:$T46,MATCH(Lists!$B$7,Responses!$A$1:$T$1,0))&amp;""),""),"")</f>
        <v/>
      </c>
      <c r="E46" s="17">
        <f>IF($N46=1,IFERROR(TRIM(INDEX(Responses!$A46:$T46,MATCH(Lists!$B$8,Responses!$A$1:$T$1,0))&amp;""),""),"")</f>
        <v/>
      </c>
      <c r="F46" s="17">
        <f>IF($N46=1,IFERROR(TRIM(INDEX(Responses!$A46:$T46,MATCH(Lists!$B$9,Responses!$A$1:$T$1,0))&amp;""),""),"")</f>
        <v/>
      </c>
      <c r="G46" s="18">
        <f>IF($N46&lt;&gt;1,"",IF(IFERROR(TRIM(INDEX(Responses!$A46:$T46,MATCH(Lists!$B$10,Responses!$A$1:$T$1,0))&amp;""),"")="","Not asked",IF(LEFT(IFERROR(TRIM(INDEX(Responses!$A46:$T46,MATCH(Lists!$B$10,Responses!$A$1:$T$1,0))&amp;""),""),3)="Yes","Yes","No")))</f>
        <v/>
      </c>
      <c r="H46" s="17">
        <f>IF($N46&lt;&gt;1,"",IF(IFERROR(TRIM(INDEX(Responses!$A46:$T46,MATCH(Lists!$B$12,Responses!$A$1:$T$1,0))&amp;""),"")&lt;&gt;"",IFERROR(TRIM(INDEX(Responses!$A46:$T46,MATCH(Lists!$B$12,Responses!$A$1:$T$1,0))&amp;""),""),IFERROR(TRIM(INDEX(Responses!$A46:$T46,MATCH(Lists!$B$11,Responses!$A$1:$T$1,0))&amp;""),"")))</f>
        <v/>
      </c>
      <c r="I46" s="19">
        <f>IF($N46&lt;&gt;1,"",IF($B46="",IFERROR(INT(IF(ISNUMBER(INDEX(Responses!$A46:$T46,MATCH(Lists!$B$3,Responses!$A$1:$T$1,0))),INDEX(Responses!$A46:$T46,MATCH(Lists!$B$3,Responses!$A$1:$T$1,0)),DATE(VALUE(LEFT(IFERROR(TRIM(INDEX(Responses!$A46:$T46,MATCH(Lists!$B$3,Responses!$A$1:$T$1,0))&amp;""),""),4)),VALUE(MID(IFERROR(TRIM(INDEX(Responses!$A46:$T46,MATCH(Lists!$B$3,Responses!$A$1:$T$1,0))&amp;""),""),6,2)),VALUE(MID(IFERROR(TRIM(INDEX(Responses!$A46:$T46,MATCH(Lists!$B$3,Responses!$A$1:$T$1,0))&amp;""),""),9,2))))),""),IFERROR(IF(ISNUMBER(INDEX('Follow-ups'!$D$2:$D$501,MATCH($B46,'Follow-ups'!$A$2:$A$501,0))),INT(INDEX('Follow-ups'!$D$2:$D$501,MATCH($B46,'Follow-ups'!$A$2:$A$501,0))),IFERROR(INT(IF(ISNUMBER(INDEX(Responses!$A46:$T46,MATCH(Lists!$B$3,Responses!$A$1:$T$1,0))),INDEX(Responses!$A46:$T46,MATCH(Lists!$B$3,Responses!$A$1:$T$1,0)),DATE(VALUE(LEFT(IFERROR(TRIM(INDEX(Responses!$A46:$T46,MATCH(Lists!$B$3,Responses!$A$1:$T$1,0))&amp;""),""),4)),VALUE(MID(IFERROR(TRIM(INDEX(Responses!$A46:$T46,MATCH(Lists!$B$3,Responses!$A$1:$T$1,0))&amp;""),""),6,2)),VALUE(MID(IFERROR(TRIM(INDEX(Responses!$A46:$T46,MATCH(Lists!$B$3,Responses!$A$1:$T$1,0))&amp;""),""),9,2))))),"")),IFERROR(INT(IF(ISNUMBER(INDEX(Responses!$A46:$T46,MATCH(Lists!$B$3,Responses!$A$1:$T$1,0))),INDEX(Responses!$A46:$T46,MATCH(Lists!$B$3,Responses!$A$1:$T$1,0)),DATE(VALUE(LEFT(IFERROR(TRIM(INDEX(Responses!$A46:$T46,MATCH(Lists!$B$3,Responses!$A$1:$T$1,0))&amp;""),""),4)),VALUE(MID(IFERROR(TRIM(INDEX(Responses!$A46:$T46,MATCH(Lists!$B$3,Responses!$A$1:$T$1,0))&amp;""),""),6,2)),VALUE(MID(IFERROR(TRIM(INDEX(Responses!$A46:$T46,MATCH(Lists!$B$3,Responses!$A$1:$T$1,0))&amp;""),""),9,2))))),""))))</f>
        <v/>
      </c>
      <c r="J46" s="19">
        <f>IF(ISNUMBER($I46),$I46+Lists!$B$15,"")</f>
        <v/>
      </c>
      <c r="K46" s="18">
        <f>IF($N46&lt;&gt;1,"",IF($B46="","New",IFERROR(IF(INDEX('Follow-ups'!$B$2:$B$501,MATCH($B46,'Follow-ups'!$A$2:$A$501,0))&amp;""="","New",INDEX('Follow-ups'!$B$2:$B$501,MATCH($B46,'Follow-ups'!$A$2:$A$501,0))&amp;""),"New")))</f>
        <v/>
      </c>
      <c r="L46" s="19">
        <f>IF($N46&lt;&gt;1,"",IF($B46="","",IFERROR(IF(ISNUMBER(INDEX('Follow-ups'!$C$2:$C$501,MATCH($B46,'Follow-ups'!$A$2:$A$501,0))),INDEX('Follow-ups'!$C$2:$C$501,MATCH($B46,'Follow-ups'!$A$2:$A$501,0)),""),"")))</f>
        <v/>
      </c>
      <c r="M46" s="18">
        <f>IF($N46&lt;&gt;1,"",IF($G46="No","Do not contact",IF(OR($K46="Signed up",$K46="Not now"),"Done",IF($K46="Contacted","Waiting on reply",IF($J46="","To do",IF(TODAY()&gt;$J46,"Overdue",IF($J46-TODAY()&lt;=1,"Due soon","To do")))))))</f>
        <v/>
      </c>
      <c r="N46" s="18">
        <f>IF((IFERROR(TRIM(INDEX(Responses!$A46:$T46,MATCH(Lists!$B$2,Responses!$A$1:$T$1,0))&amp;""),"")&amp;IFERROR(TRIM(INDEX(Responses!$A46:$T46,MATCH(Lists!$B$4,Responses!$A$1:$T$1,0))&amp;""),"")&amp;IFERROR(TRIM(INDEX(Responses!$A46:$T46,MATCH(Lists!$B$5,Responses!$A$1:$T$1,0))&amp;""),""))="",0,1)</f>
        <v/>
      </c>
    </row>
    <row r="47">
      <c r="A47" s="17">
        <f>IF($N47=1,IFERROR(TRIM(INDEX(Responses!$A47:$T47,MATCH(Lists!$B$4,Responses!$A$1:$T$1,0))&amp;""),""),"")</f>
        <v/>
      </c>
      <c r="B47" s="17">
        <f>IF($N47=1,IFERROR(TRIM(INDEX(Responses!$A47:$T47,MATCH(Lists!$B$5,Responses!$A$1:$T$1,0))&amp;""),""),"")</f>
        <v/>
      </c>
      <c r="C47" s="17">
        <f>IF($N47=1,IFERROR(TRIM(INDEX(Responses!$A47:$T47,MATCH(Lists!$B$6,Responses!$A$1:$T$1,0))&amp;""),""),"")</f>
        <v/>
      </c>
      <c r="D47" s="17">
        <f>IF($N47=1,IFERROR(TRIM(INDEX(Responses!$A47:$T47,MATCH(Lists!$B$7,Responses!$A$1:$T$1,0))&amp;""),""),"")</f>
        <v/>
      </c>
      <c r="E47" s="17">
        <f>IF($N47=1,IFERROR(TRIM(INDEX(Responses!$A47:$T47,MATCH(Lists!$B$8,Responses!$A$1:$T$1,0))&amp;""),""),"")</f>
        <v/>
      </c>
      <c r="F47" s="17">
        <f>IF($N47=1,IFERROR(TRIM(INDEX(Responses!$A47:$T47,MATCH(Lists!$B$9,Responses!$A$1:$T$1,0))&amp;""),""),"")</f>
        <v/>
      </c>
      <c r="G47" s="18">
        <f>IF($N47&lt;&gt;1,"",IF(IFERROR(TRIM(INDEX(Responses!$A47:$T47,MATCH(Lists!$B$10,Responses!$A$1:$T$1,0))&amp;""),"")="","Not asked",IF(LEFT(IFERROR(TRIM(INDEX(Responses!$A47:$T47,MATCH(Lists!$B$10,Responses!$A$1:$T$1,0))&amp;""),""),3)="Yes","Yes","No")))</f>
        <v/>
      </c>
      <c r="H47" s="17">
        <f>IF($N47&lt;&gt;1,"",IF(IFERROR(TRIM(INDEX(Responses!$A47:$T47,MATCH(Lists!$B$12,Responses!$A$1:$T$1,0))&amp;""),"")&lt;&gt;"",IFERROR(TRIM(INDEX(Responses!$A47:$T47,MATCH(Lists!$B$12,Responses!$A$1:$T$1,0))&amp;""),""),IFERROR(TRIM(INDEX(Responses!$A47:$T47,MATCH(Lists!$B$11,Responses!$A$1:$T$1,0))&amp;""),"")))</f>
        <v/>
      </c>
      <c r="I47" s="19">
        <f>IF($N47&lt;&gt;1,"",IF($B47="",IFERROR(INT(IF(ISNUMBER(INDEX(Responses!$A47:$T47,MATCH(Lists!$B$3,Responses!$A$1:$T$1,0))),INDEX(Responses!$A47:$T47,MATCH(Lists!$B$3,Responses!$A$1:$T$1,0)),DATE(VALUE(LEFT(IFERROR(TRIM(INDEX(Responses!$A47:$T47,MATCH(Lists!$B$3,Responses!$A$1:$T$1,0))&amp;""),""),4)),VALUE(MID(IFERROR(TRIM(INDEX(Responses!$A47:$T47,MATCH(Lists!$B$3,Responses!$A$1:$T$1,0))&amp;""),""),6,2)),VALUE(MID(IFERROR(TRIM(INDEX(Responses!$A47:$T47,MATCH(Lists!$B$3,Responses!$A$1:$T$1,0))&amp;""),""),9,2))))),""),IFERROR(IF(ISNUMBER(INDEX('Follow-ups'!$D$2:$D$501,MATCH($B47,'Follow-ups'!$A$2:$A$501,0))),INT(INDEX('Follow-ups'!$D$2:$D$501,MATCH($B47,'Follow-ups'!$A$2:$A$501,0))),IFERROR(INT(IF(ISNUMBER(INDEX(Responses!$A47:$T47,MATCH(Lists!$B$3,Responses!$A$1:$T$1,0))),INDEX(Responses!$A47:$T47,MATCH(Lists!$B$3,Responses!$A$1:$T$1,0)),DATE(VALUE(LEFT(IFERROR(TRIM(INDEX(Responses!$A47:$T47,MATCH(Lists!$B$3,Responses!$A$1:$T$1,0))&amp;""),""),4)),VALUE(MID(IFERROR(TRIM(INDEX(Responses!$A47:$T47,MATCH(Lists!$B$3,Responses!$A$1:$T$1,0))&amp;""),""),6,2)),VALUE(MID(IFERROR(TRIM(INDEX(Responses!$A47:$T47,MATCH(Lists!$B$3,Responses!$A$1:$T$1,0))&amp;""),""),9,2))))),"")),IFERROR(INT(IF(ISNUMBER(INDEX(Responses!$A47:$T47,MATCH(Lists!$B$3,Responses!$A$1:$T$1,0))),INDEX(Responses!$A47:$T47,MATCH(Lists!$B$3,Responses!$A$1:$T$1,0)),DATE(VALUE(LEFT(IFERROR(TRIM(INDEX(Responses!$A47:$T47,MATCH(Lists!$B$3,Responses!$A$1:$T$1,0))&amp;""),""),4)),VALUE(MID(IFERROR(TRIM(INDEX(Responses!$A47:$T47,MATCH(Lists!$B$3,Responses!$A$1:$T$1,0))&amp;""),""),6,2)),VALUE(MID(IFERROR(TRIM(INDEX(Responses!$A47:$T47,MATCH(Lists!$B$3,Responses!$A$1:$T$1,0))&amp;""),""),9,2))))),""))))</f>
        <v/>
      </c>
      <c r="J47" s="19">
        <f>IF(ISNUMBER($I47),$I47+Lists!$B$15,"")</f>
        <v/>
      </c>
      <c r="K47" s="18">
        <f>IF($N47&lt;&gt;1,"",IF($B47="","New",IFERROR(IF(INDEX('Follow-ups'!$B$2:$B$501,MATCH($B47,'Follow-ups'!$A$2:$A$501,0))&amp;""="","New",INDEX('Follow-ups'!$B$2:$B$501,MATCH($B47,'Follow-ups'!$A$2:$A$501,0))&amp;""),"New")))</f>
        <v/>
      </c>
      <c r="L47" s="19">
        <f>IF($N47&lt;&gt;1,"",IF($B47="","",IFERROR(IF(ISNUMBER(INDEX('Follow-ups'!$C$2:$C$501,MATCH($B47,'Follow-ups'!$A$2:$A$501,0))),INDEX('Follow-ups'!$C$2:$C$501,MATCH($B47,'Follow-ups'!$A$2:$A$501,0)),""),"")))</f>
        <v/>
      </c>
      <c r="M47" s="18">
        <f>IF($N47&lt;&gt;1,"",IF($G47="No","Do not contact",IF(OR($K47="Signed up",$K47="Not now"),"Done",IF($K47="Contacted","Waiting on reply",IF($J47="","To do",IF(TODAY()&gt;$J47,"Overdue",IF($J47-TODAY()&lt;=1,"Due soon","To do")))))))</f>
        <v/>
      </c>
      <c r="N47" s="18">
        <f>IF((IFERROR(TRIM(INDEX(Responses!$A47:$T47,MATCH(Lists!$B$2,Responses!$A$1:$T$1,0))&amp;""),"")&amp;IFERROR(TRIM(INDEX(Responses!$A47:$T47,MATCH(Lists!$B$4,Responses!$A$1:$T$1,0))&amp;""),"")&amp;IFERROR(TRIM(INDEX(Responses!$A47:$T47,MATCH(Lists!$B$5,Responses!$A$1:$T$1,0))&amp;""),""))="",0,1)</f>
        <v/>
      </c>
    </row>
    <row r="48">
      <c r="A48" s="17">
        <f>IF($N48=1,IFERROR(TRIM(INDEX(Responses!$A48:$T48,MATCH(Lists!$B$4,Responses!$A$1:$T$1,0))&amp;""),""),"")</f>
        <v/>
      </c>
      <c r="B48" s="17">
        <f>IF($N48=1,IFERROR(TRIM(INDEX(Responses!$A48:$T48,MATCH(Lists!$B$5,Responses!$A$1:$T$1,0))&amp;""),""),"")</f>
        <v/>
      </c>
      <c r="C48" s="17">
        <f>IF($N48=1,IFERROR(TRIM(INDEX(Responses!$A48:$T48,MATCH(Lists!$B$6,Responses!$A$1:$T$1,0))&amp;""),""),"")</f>
        <v/>
      </c>
      <c r="D48" s="17">
        <f>IF($N48=1,IFERROR(TRIM(INDEX(Responses!$A48:$T48,MATCH(Lists!$B$7,Responses!$A$1:$T$1,0))&amp;""),""),"")</f>
        <v/>
      </c>
      <c r="E48" s="17">
        <f>IF($N48=1,IFERROR(TRIM(INDEX(Responses!$A48:$T48,MATCH(Lists!$B$8,Responses!$A$1:$T$1,0))&amp;""),""),"")</f>
        <v/>
      </c>
      <c r="F48" s="17">
        <f>IF($N48=1,IFERROR(TRIM(INDEX(Responses!$A48:$T48,MATCH(Lists!$B$9,Responses!$A$1:$T$1,0))&amp;""),""),"")</f>
        <v/>
      </c>
      <c r="G48" s="18">
        <f>IF($N48&lt;&gt;1,"",IF(IFERROR(TRIM(INDEX(Responses!$A48:$T48,MATCH(Lists!$B$10,Responses!$A$1:$T$1,0))&amp;""),"")="","Not asked",IF(LEFT(IFERROR(TRIM(INDEX(Responses!$A48:$T48,MATCH(Lists!$B$10,Responses!$A$1:$T$1,0))&amp;""),""),3)="Yes","Yes","No")))</f>
        <v/>
      </c>
      <c r="H48" s="17">
        <f>IF($N48&lt;&gt;1,"",IF(IFERROR(TRIM(INDEX(Responses!$A48:$T48,MATCH(Lists!$B$12,Responses!$A$1:$T$1,0))&amp;""),"")&lt;&gt;"",IFERROR(TRIM(INDEX(Responses!$A48:$T48,MATCH(Lists!$B$12,Responses!$A$1:$T$1,0))&amp;""),""),IFERROR(TRIM(INDEX(Responses!$A48:$T48,MATCH(Lists!$B$11,Responses!$A$1:$T$1,0))&amp;""),"")))</f>
        <v/>
      </c>
      <c r="I48" s="19">
        <f>IF($N48&lt;&gt;1,"",IF($B48="",IFERROR(INT(IF(ISNUMBER(INDEX(Responses!$A48:$T48,MATCH(Lists!$B$3,Responses!$A$1:$T$1,0))),INDEX(Responses!$A48:$T48,MATCH(Lists!$B$3,Responses!$A$1:$T$1,0)),DATE(VALUE(LEFT(IFERROR(TRIM(INDEX(Responses!$A48:$T48,MATCH(Lists!$B$3,Responses!$A$1:$T$1,0))&amp;""),""),4)),VALUE(MID(IFERROR(TRIM(INDEX(Responses!$A48:$T48,MATCH(Lists!$B$3,Responses!$A$1:$T$1,0))&amp;""),""),6,2)),VALUE(MID(IFERROR(TRIM(INDEX(Responses!$A48:$T48,MATCH(Lists!$B$3,Responses!$A$1:$T$1,0))&amp;""),""),9,2))))),""),IFERROR(IF(ISNUMBER(INDEX('Follow-ups'!$D$2:$D$501,MATCH($B48,'Follow-ups'!$A$2:$A$501,0))),INT(INDEX('Follow-ups'!$D$2:$D$501,MATCH($B48,'Follow-ups'!$A$2:$A$501,0))),IFERROR(INT(IF(ISNUMBER(INDEX(Responses!$A48:$T48,MATCH(Lists!$B$3,Responses!$A$1:$T$1,0))),INDEX(Responses!$A48:$T48,MATCH(Lists!$B$3,Responses!$A$1:$T$1,0)),DATE(VALUE(LEFT(IFERROR(TRIM(INDEX(Responses!$A48:$T48,MATCH(Lists!$B$3,Responses!$A$1:$T$1,0))&amp;""),""),4)),VALUE(MID(IFERROR(TRIM(INDEX(Responses!$A48:$T48,MATCH(Lists!$B$3,Responses!$A$1:$T$1,0))&amp;""),""),6,2)),VALUE(MID(IFERROR(TRIM(INDEX(Responses!$A48:$T48,MATCH(Lists!$B$3,Responses!$A$1:$T$1,0))&amp;""),""),9,2))))),"")),IFERROR(INT(IF(ISNUMBER(INDEX(Responses!$A48:$T48,MATCH(Lists!$B$3,Responses!$A$1:$T$1,0))),INDEX(Responses!$A48:$T48,MATCH(Lists!$B$3,Responses!$A$1:$T$1,0)),DATE(VALUE(LEFT(IFERROR(TRIM(INDEX(Responses!$A48:$T48,MATCH(Lists!$B$3,Responses!$A$1:$T$1,0))&amp;""),""),4)),VALUE(MID(IFERROR(TRIM(INDEX(Responses!$A48:$T48,MATCH(Lists!$B$3,Responses!$A$1:$T$1,0))&amp;""),""),6,2)),VALUE(MID(IFERROR(TRIM(INDEX(Responses!$A48:$T48,MATCH(Lists!$B$3,Responses!$A$1:$T$1,0))&amp;""),""),9,2))))),""))))</f>
        <v/>
      </c>
      <c r="J48" s="19">
        <f>IF(ISNUMBER($I48),$I48+Lists!$B$15,"")</f>
        <v/>
      </c>
      <c r="K48" s="18">
        <f>IF($N48&lt;&gt;1,"",IF($B48="","New",IFERROR(IF(INDEX('Follow-ups'!$B$2:$B$501,MATCH($B48,'Follow-ups'!$A$2:$A$501,0))&amp;""="","New",INDEX('Follow-ups'!$B$2:$B$501,MATCH($B48,'Follow-ups'!$A$2:$A$501,0))&amp;""),"New")))</f>
        <v/>
      </c>
      <c r="L48" s="19">
        <f>IF($N48&lt;&gt;1,"",IF($B48="","",IFERROR(IF(ISNUMBER(INDEX('Follow-ups'!$C$2:$C$501,MATCH($B48,'Follow-ups'!$A$2:$A$501,0))),INDEX('Follow-ups'!$C$2:$C$501,MATCH($B48,'Follow-ups'!$A$2:$A$501,0)),""),"")))</f>
        <v/>
      </c>
      <c r="M48" s="18">
        <f>IF($N48&lt;&gt;1,"",IF($G48="No","Do not contact",IF(OR($K48="Signed up",$K48="Not now"),"Done",IF($K48="Contacted","Waiting on reply",IF($J48="","To do",IF(TODAY()&gt;$J48,"Overdue",IF($J48-TODAY()&lt;=1,"Due soon","To do")))))))</f>
        <v/>
      </c>
      <c r="N48" s="18">
        <f>IF((IFERROR(TRIM(INDEX(Responses!$A48:$T48,MATCH(Lists!$B$2,Responses!$A$1:$T$1,0))&amp;""),"")&amp;IFERROR(TRIM(INDEX(Responses!$A48:$T48,MATCH(Lists!$B$4,Responses!$A$1:$T$1,0))&amp;""),"")&amp;IFERROR(TRIM(INDEX(Responses!$A48:$T48,MATCH(Lists!$B$5,Responses!$A$1:$T$1,0))&amp;""),""))="",0,1)</f>
        <v/>
      </c>
    </row>
    <row r="49">
      <c r="A49" s="17">
        <f>IF($N49=1,IFERROR(TRIM(INDEX(Responses!$A49:$T49,MATCH(Lists!$B$4,Responses!$A$1:$T$1,0))&amp;""),""),"")</f>
        <v/>
      </c>
      <c r="B49" s="17">
        <f>IF($N49=1,IFERROR(TRIM(INDEX(Responses!$A49:$T49,MATCH(Lists!$B$5,Responses!$A$1:$T$1,0))&amp;""),""),"")</f>
        <v/>
      </c>
      <c r="C49" s="17">
        <f>IF($N49=1,IFERROR(TRIM(INDEX(Responses!$A49:$T49,MATCH(Lists!$B$6,Responses!$A$1:$T$1,0))&amp;""),""),"")</f>
        <v/>
      </c>
      <c r="D49" s="17">
        <f>IF($N49=1,IFERROR(TRIM(INDEX(Responses!$A49:$T49,MATCH(Lists!$B$7,Responses!$A$1:$T$1,0))&amp;""),""),"")</f>
        <v/>
      </c>
      <c r="E49" s="17">
        <f>IF($N49=1,IFERROR(TRIM(INDEX(Responses!$A49:$T49,MATCH(Lists!$B$8,Responses!$A$1:$T$1,0))&amp;""),""),"")</f>
        <v/>
      </c>
      <c r="F49" s="17">
        <f>IF($N49=1,IFERROR(TRIM(INDEX(Responses!$A49:$T49,MATCH(Lists!$B$9,Responses!$A$1:$T$1,0))&amp;""),""),"")</f>
        <v/>
      </c>
      <c r="G49" s="18">
        <f>IF($N49&lt;&gt;1,"",IF(IFERROR(TRIM(INDEX(Responses!$A49:$T49,MATCH(Lists!$B$10,Responses!$A$1:$T$1,0))&amp;""),"")="","Not asked",IF(LEFT(IFERROR(TRIM(INDEX(Responses!$A49:$T49,MATCH(Lists!$B$10,Responses!$A$1:$T$1,0))&amp;""),""),3)="Yes","Yes","No")))</f>
        <v/>
      </c>
      <c r="H49" s="17">
        <f>IF($N49&lt;&gt;1,"",IF(IFERROR(TRIM(INDEX(Responses!$A49:$T49,MATCH(Lists!$B$12,Responses!$A$1:$T$1,0))&amp;""),"")&lt;&gt;"",IFERROR(TRIM(INDEX(Responses!$A49:$T49,MATCH(Lists!$B$12,Responses!$A$1:$T$1,0))&amp;""),""),IFERROR(TRIM(INDEX(Responses!$A49:$T49,MATCH(Lists!$B$11,Responses!$A$1:$T$1,0))&amp;""),"")))</f>
        <v/>
      </c>
      <c r="I49" s="19">
        <f>IF($N49&lt;&gt;1,"",IF($B49="",IFERROR(INT(IF(ISNUMBER(INDEX(Responses!$A49:$T49,MATCH(Lists!$B$3,Responses!$A$1:$T$1,0))),INDEX(Responses!$A49:$T49,MATCH(Lists!$B$3,Responses!$A$1:$T$1,0)),DATE(VALUE(LEFT(IFERROR(TRIM(INDEX(Responses!$A49:$T49,MATCH(Lists!$B$3,Responses!$A$1:$T$1,0))&amp;""),""),4)),VALUE(MID(IFERROR(TRIM(INDEX(Responses!$A49:$T49,MATCH(Lists!$B$3,Responses!$A$1:$T$1,0))&amp;""),""),6,2)),VALUE(MID(IFERROR(TRIM(INDEX(Responses!$A49:$T49,MATCH(Lists!$B$3,Responses!$A$1:$T$1,0))&amp;""),""),9,2))))),""),IFERROR(IF(ISNUMBER(INDEX('Follow-ups'!$D$2:$D$501,MATCH($B49,'Follow-ups'!$A$2:$A$501,0))),INT(INDEX('Follow-ups'!$D$2:$D$501,MATCH($B49,'Follow-ups'!$A$2:$A$501,0))),IFERROR(INT(IF(ISNUMBER(INDEX(Responses!$A49:$T49,MATCH(Lists!$B$3,Responses!$A$1:$T$1,0))),INDEX(Responses!$A49:$T49,MATCH(Lists!$B$3,Responses!$A$1:$T$1,0)),DATE(VALUE(LEFT(IFERROR(TRIM(INDEX(Responses!$A49:$T49,MATCH(Lists!$B$3,Responses!$A$1:$T$1,0))&amp;""),""),4)),VALUE(MID(IFERROR(TRIM(INDEX(Responses!$A49:$T49,MATCH(Lists!$B$3,Responses!$A$1:$T$1,0))&amp;""),""),6,2)),VALUE(MID(IFERROR(TRIM(INDEX(Responses!$A49:$T49,MATCH(Lists!$B$3,Responses!$A$1:$T$1,0))&amp;""),""),9,2))))),"")),IFERROR(INT(IF(ISNUMBER(INDEX(Responses!$A49:$T49,MATCH(Lists!$B$3,Responses!$A$1:$T$1,0))),INDEX(Responses!$A49:$T49,MATCH(Lists!$B$3,Responses!$A$1:$T$1,0)),DATE(VALUE(LEFT(IFERROR(TRIM(INDEX(Responses!$A49:$T49,MATCH(Lists!$B$3,Responses!$A$1:$T$1,0))&amp;""),""),4)),VALUE(MID(IFERROR(TRIM(INDEX(Responses!$A49:$T49,MATCH(Lists!$B$3,Responses!$A$1:$T$1,0))&amp;""),""),6,2)),VALUE(MID(IFERROR(TRIM(INDEX(Responses!$A49:$T49,MATCH(Lists!$B$3,Responses!$A$1:$T$1,0))&amp;""),""),9,2))))),""))))</f>
        <v/>
      </c>
      <c r="J49" s="19">
        <f>IF(ISNUMBER($I49),$I49+Lists!$B$15,"")</f>
        <v/>
      </c>
      <c r="K49" s="18">
        <f>IF($N49&lt;&gt;1,"",IF($B49="","New",IFERROR(IF(INDEX('Follow-ups'!$B$2:$B$501,MATCH($B49,'Follow-ups'!$A$2:$A$501,0))&amp;""="","New",INDEX('Follow-ups'!$B$2:$B$501,MATCH($B49,'Follow-ups'!$A$2:$A$501,0))&amp;""),"New")))</f>
        <v/>
      </c>
      <c r="L49" s="19">
        <f>IF($N49&lt;&gt;1,"",IF($B49="","",IFERROR(IF(ISNUMBER(INDEX('Follow-ups'!$C$2:$C$501,MATCH($B49,'Follow-ups'!$A$2:$A$501,0))),INDEX('Follow-ups'!$C$2:$C$501,MATCH($B49,'Follow-ups'!$A$2:$A$501,0)),""),"")))</f>
        <v/>
      </c>
      <c r="M49" s="18">
        <f>IF($N49&lt;&gt;1,"",IF($G49="No","Do not contact",IF(OR($K49="Signed up",$K49="Not now"),"Done",IF($K49="Contacted","Waiting on reply",IF($J49="","To do",IF(TODAY()&gt;$J49,"Overdue",IF($J49-TODAY()&lt;=1,"Due soon","To do")))))))</f>
        <v/>
      </c>
      <c r="N49" s="18">
        <f>IF((IFERROR(TRIM(INDEX(Responses!$A49:$T49,MATCH(Lists!$B$2,Responses!$A$1:$T$1,0))&amp;""),"")&amp;IFERROR(TRIM(INDEX(Responses!$A49:$T49,MATCH(Lists!$B$4,Responses!$A$1:$T$1,0))&amp;""),"")&amp;IFERROR(TRIM(INDEX(Responses!$A49:$T49,MATCH(Lists!$B$5,Responses!$A$1:$T$1,0))&amp;""),""))="",0,1)</f>
        <v/>
      </c>
    </row>
    <row r="50">
      <c r="A50" s="17">
        <f>IF($N50=1,IFERROR(TRIM(INDEX(Responses!$A50:$T50,MATCH(Lists!$B$4,Responses!$A$1:$T$1,0))&amp;""),""),"")</f>
        <v/>
      </c>
      <c r="B50" s="17">
        <f>IF($N50=1,IFERROR(TRIM(INDEX(Responses!$A50:$T50,MATCH(Lists!$B$5,Responses!$A$1:$T$1,0))&amp;""),""),"")</f>
        <v/>
      </c>
      <c r="C50" s="17">
        <f>IF($N50=1,IFERROR(TRIM(INDEX(Responses!$A50:$T50,MATCH(Lists!$B$6,Responses!$A$1:$T$1,0))&amp;""),""),"")</f>
        <v/>
      </c>
      <c r="D50" s="17">
        <f>IF($N50=1,IFERROR(TRIM(INDEX(Responses!$A50:$T50,MATCH(Lists!$B$7,Responses!$A$1:$T$1,0))&amp;""),""),"")</f>
        <v/>
      </c>
      <c r="E50" s="17">
        <f>IF($N50=1,IFERROR(TRIM(INDEX(Responses!$A50:$T50,MATCH(Lists!$B$8,Responses!$A$1:$T$1,0))&amp;""),""),"")</f>
        <v/>
      </c>
      <c r="F50" s="17">
        <f>IF($N50=1,IFERROR(TRIM(INDEX(Responses!$A50:$T50,MATCH(Lists!$B$9,Responses!$A$1:$T$1,0))&amp;""),""),"")</f>
        <v/>
      </c>
      <c r="G50" s="18">
        <f>IF($N50&lt;&gt;1,"",IF(IFERROR(TRIM(INDEX(Responses!$A50:$T50,MATCH(Lists!$B$10,Responses!$A$1:$T$1,0))&amp;""),"")="","Not asked",IF(LEFT(IFERROR(TRIM(INDEX(Responses!$A50:$T50,MATCH(Lists!$B$10,Responses!$A$1:$T$1,0))&amp;""),""),3)="Yes","Yes","No")))</f>
        <v/>
      </c>
      <c r="H50" s="17">
        <f>IF($N50&lt;&gt;1,"",IF(IFERROR(TRIM(INDEX(Responses!$A50:$T50,MATCH(Lists!$B$12,Responses!$A$1:$T$1,0))&amp;""),"")&lt;&gt;"",IFERROR(TRIM(INDEX(Responses!$A50:$T50,MATCH(Lists!$B$12,Responses!$A$1:$T$1,0))&amp;""),""),IFERROR(TRIM(INDEX(Responses!$A50:$T50,MATCH(Lists!$B$11,Responses!$A$1:$T$1,0))&amp;""),"")))</f>
        <v/>
      </c>
      <c r="I50" s="19">
        <f>IF($N50&lt;&gt;1,"",IF($B50="",IFERROR(INT(IF(ISNUMBER(INDEX(Responses!$A50:$T50,MATCH(Lists!$B$3,Responses!$A$1:$T$1,0))),INDEX(Responses!$A50:$T50,MATCH(Lists!$B$3,Responses!$A$1:$T$1,0)),DATE(VALUE(LEFT(IFERROR(TRIM(INDEX(Responses!$A50:$T50,MATCH(Lists!$B$3,Responses!$A$1:$T$1,0))&amp;""),""),4)),VALUE(MID(IFERROR(TRIM(INDEX(Responses!$A50:$T50,MATCH(Lists!$B$3,Responses!$A$1:$T$1,0))&amp;""),""),6,2)),VALUE(MID(IFERROR(TRIM(INDEX(Responses!$A50:$T50,MATCH(Lists!$B$3,Responses!$A$1:$T$1,0))&amp;""),""),9,2))))),""),IFERROR(IF(ISNUMBER(INDEX('Follow-ups'!$D$2:$D$501,MATCH($B50,'Follow-ups'!$A$2:$A$501,0))),INT(INDEX('Follow-ups'!$D$2:$D$501,MATCH($B50,'Follow-ups'!$A$2:$A$501,0))),IFERROR(INT(IF(ISNUMBER(INDEX(Responses!$A50:$T50,MATCH(Lists!$B$3,Responses!$A$1:$T$1,0))),INDEX(Responses!$A50:$T50,MATCH(Lists!$B$3,Responses!$A$1:$T$1,0)),DATE(VALUE(LEFT(IFERROR(TRIM(INDEX(Responses!$A50:$T50,MATCH(Lists!$B$3,Responses!$A$1:$T$1,0))&amp;""),""),4)),VALUE(MID(IFERROR(TRIM(INDEX(Responses!$A50:$T50,MATCH(Lists!$B$3,Responses!$A$1:$T$1,0))&amp;""),""),6,2)),VALUE(MID(IFERROR(TRIM(INDEX(Responses!$A50:$T50,MATCH(Lists!$B$3,Responses!$A$1:$T$1,0))&amp;""),""),9,2))))),"")),IFERROR(INT(IF(ISNUMBER(INDEX(Responses!$A50:$T50,MATCH(Lists!$B$3,Responses!$A$1:$T$1,0))),INDEX(Responses!$A50:$T50,MATCH(Lists!$B$3,Responses!$A$1:$T$1,0)),DATE(VALUE(LEFT(IFERROR(TRIM(INDEX(Responses!$A50:$T50,MATCH(Lists!$B$3,Responses!$A$1:$T$1,0))&amp;""),""),4)),VALUE(MID(IFERROR(TRIM(INDEX(Responses!$A50:$T50,MATCH(Lists!$B$3,Responses!$A$1:$T$1,0))&amp;""),""),6,2)),VALUE(MID(IFERROR(TRIM(INDEX(Responses!$A50:$T50,MATCH(Lists!$B$3,Responses!$A$1:$T$1,0))&amp;""),""),9,2))))),""))))</f>
        <v/>
      </c>
      <c r="J50" s="19">
        <f>IF(ISNUMBER($I50),$I50+Lists!$B$15,"")</f>
        <v/>
      </c>
      <c r="K50" s="18">
        <f>IF($N50&lt;&gt;1,"",IF($B50="","New",IFERROR(IF(INDEX('Follow-ups'!$B$2:$B$501,MATCH($B50,'Follow-ups'!$A$2:$A$501,0))&amp;""="","New",INDEX('Follow-ups'!$B$2:$B$501,MATCH($B50,'Follow-ups'!$A$2:$A$501,0))&amp;""),"New")))</f>
        <v/>
      </c>
      <c r="L50" s="19">
        <f>IF($N50&lt;&gt;1,"",IF($B50="","",IFERROR(IF(ISNUMBER(INDEX('Follow-ups'!$C$2:$C$501,MATCH($B50,'Follow-ups'!$A$2:$A$501,0))),INDEX('Follow-ups'!$C$2:$C$501,MATCH($B50,'Follow-ups'!$A$2:$A$501,0)),""),"")))</f>
        <v/>
      </c>
      <c r="M50" s="18">
        <f>IF($N50&lt;&gt;1,"",IF($G50="No","Do not contact",IF(OR($K50="Signed up",$K50="Not now"),"Done",IF($K50="Contacted","Waiting on reply",IF($J50="","To do",IF(TODAY()&gt;$J50,"Overdue",IF($J50-TODAY()&lt;=1,"Due soon","To do")))))))</f>
        <v/>
      </c>
      <c r="N50" s="18">
        <f>IF((IFERROR(TRIM(INDEX(Responses!$A50:$T50,MATCH(Lists!$B$2,Responses!$A$1:$T$1,0))&amp;""),"")&amp;IFERROR(TRIM(INDEX(Responses!$A50:$T50,MATCH(Lists!$B$4,Responses!$A$1:$T$1,0))&amp;""),"")&amp;IFERROR(TRIM(INDEX(Responses!$A50:$T50,MATCH(Lists!$B$5,Responses!$A$1:$T$1,0))&amp;""),""))="",0,1)</f>
        <v/>
      </c>
    </row>
    <row r="51">
      <c r="A51" s="17">
        <f>IF($N51=1,IFERROR(TRIM(INDEX(Responses!$A51:$T51,MATCH(Lists!$B$4,Responses!$A$1:$T$1,0))&amp;""),""),"")</f>
        <v/>
      </c>
      <c r="B51" s="17">
        <f>IF($N51=1,IFERROR(TRIM(INDEX(Responses!$A51:$T51,MATCH(Lists!$B$5,Responses!$A$1:$T$1,0))&amp;""),""),"")</f>
        <v/>
      </c>
      <c r="C51" s="17">
        <f>IF($N51=1,IFERROR(TRIM(INDEX(Responses!$A51:$T51,MATCH(Lists!$B$6,Responses!$A$1:$T$1,0))&amp;""),""),"")</f>
        <v/>
      </c>
      <c r="D51" s="17">
        <f>IF($N51=1,IFERROR(TRIM(INDEX(Responses!$A51:$T51,MATCH(Lists!$B$7,Responses!$A$1:$T$1,0))&amp;""),""),"")</f>
        <v/>
      </c>
      <c r="E51" s="17">
        <f>IF($N51=1,IFERROR(TRIM(INDEX(Responses!$A51:$T51,MATCH(Lists!$B$8,Responses!$A$1:$T$1,0))&amp;""),""),"")</f>
        <v/>
      </c>
      <c r="F51" s="17">
        <f>IF($N51=1,IFERROR(TRIM(INDEX(Responses!$A51:$T51,MATCH(Lists!$B$9,Responses!$A$1:$T$1,0))&amp;""),""),"")</f>
        <v/>
      </c>
      <c r="G51" s="18">
        <f>IF($N51&lt;&gt;1,"",IF(IFERROR(TRIM(INDEX(Responses!$A51:$T51,MATCH(Lists!$B$10,Responses!$A$1:$T$1,0))&amp;""),"")="","Not asked",IF(LEFT(IFERROR(TRIM(INDEX(Responses!$A51:$T51,MATCH(Lists!$B$10,Responses!$A$1:$T$1,0))&amp;""),""),3)="Yes","Yes","No")))</f>
        <v/>
      </c>
      <c r="H51" s="17">
        <f>IF($N51&lt;&gt;1,"",IF(IFERROR(TRIM(INDEX(Responses!$A51:$T51,MATCH(Lists!$B$12,Responses!$A$1:$T$1,0))&amp;""),"")&lt;&gt;"",IFERROR(TRIM(INDEX(Responses!$A51:$T51,MATCH(Lists!$B$12,Responses!$A$1:$T$1,0))&amp;""),""),IFERROR(TRIM(INDEX(Responses!$A51:$T51,MATCH(Lists!$B$11,Responses!$A$1:$T$1,0))&amp;""),"")))</f>
        <v/>
      </c>
      <c r="I51" s="19">
        <f>IF($N51&lt;&gt;1,"",IF($B51="",IFERROR(INT(IF(ISNUMBER(INDEX(Responses!$A51:$T51,MATCH(Lists!$B$3,Responses!$A$1:$T$1,0))),INDEX(Responses!$A51:$T51,MATCH(Lists!$B$3,Responses!$A$1:$T$1,0)),DATE(VALUE(LEFT(IFERROR(TRIM(INDEX(Responses!$A51:$T51,MATCH(Lists!$B$3,Responses!$A$1:$T$1,0))&amp;""),""),4)),VALUE(MID(IFERROR(TRIM(INDEX(Responses!$A51:$T51,MATCH(Lists!$B$3,Responses!$A$1:$T$1,0))&amp;""),""),6,2)),VALUE(MID(IFERROR(TRIM(INDEX(Responses!$A51:$T51,MATCH(Lists!$B$3,Responses!$A$1:$T$1,0))&amp;""),""),9,2))))),""),IFERROR(IF(ISNUMBER(INDEX('Follow-ups'!$D$2:$D$501,MATCH($B51,'Follow-ups'!$A$2:$A$501,0))),INT(INDEX('Follow-ups'!$D$2:$D$501,MATCH($B51,'Follow-ups'!$A$2:$A$501,0))),IFERROR(INT(IF(ISNUMBER(INDEX(Responses!$A51:$T51,MATCH(Lists!$B$3,Responses!$A$1:$T$1,0))),INDEX(Responses!$A51:$T51,MATCH(Lists!$B$3,Responses!$A$1:$T$1,0)),DATE(VALUE(LEFT(IFERROR(TRIM(INDEX(Responses!$A51:$T51,MATCH(Lists!$B$3,Responses!$A$1:$T$1,0))&amp;""),""),4)),VALUE(MID(IFERROR(TRIM(INDEX(Responses!$A51:$T51,MATCH(Lists!$B$3,Responses!$A$1:$T$1,0))&amp;""),""),6,2)),VALUE(MID(IFERROR(TRIM(INDEX(Responses!$A51:$T51,MATCH(Lists!$B$3,Responses!$A$1:$T$1,0))&amp;""),""),9,2))))),"")),IFERROR(INT(IF(ISNUMBER(INDEX(Responses!$A51:$T51,MATCH(Lists!$B$3,Responses!$A$1:$T$1,0))),INDEX(Responses!$A51:$T51,MATCH(Lists!$B$3,Responses!$A$1:$T$1,0)),DATE(VALUE(LEFT(IFERROR(TRIM(INDEX(Responses!$A51:$T51,MATCH(Lists!$B$3,Responses!$A$1:$T$1,0))&amp;""),""),4)),VALUE(MID(IFERROR(TRIM(INDEX(Responses!$A51:$T51,MATCH(Lists!$B$3,Responses!$A$1:$T$1,0))&amp;""),""),6,2)),VALUE(MID(IFERROR(TRIM(INDEX(Responses!$A51:$T51,MATCH(Lists!$B$3,Responses!$A$1:$T$1,0))&amp;""),""),9,2))))),""))))</f>
        <v/>
      </c>
      <c r="J51" s="19">
        <f>IF(ISNUMBER($I51),$I51+Lists!$B$15,"")</f>
        <v/>
      </c>
      <c r="K51" s="18">
        <f>IF($N51&lt;&gt;1,"",IF($B51="","New",IFERROR(IF(INDEX('Follow-ups'!$B$2:$B$501,MATCH($B51,'Follow-ups'!$A$2:$A$501,0))&amp;""="","New",INDEX('Follow-ups'!$B$2:$B$501,MATCH($B51,'Follow-ups'!$A$2:$A$501,0))&amp;""),"New")))</f>
        <v/>
      </c>
      <c r="L51" s="19">
        <f>IF($N51&lt;&gt;1,"",IF($B51="","",IFERROR(IF(ISNUMBER(INDEX('Follow-ups'!$C$2:$C$501,MATCH($B51,'Follow-ups'!$A$2:$A$501,0))),INDEX('Follow-ups'!$C$2:$C$501,MATCH($B51,'Follow-ups'!$A$2:$A$501,0)),""),"")))</f>
        <v/>
      </c>
      <c r="M51" s="18">
        <f>IF($N51&lt;&gt;1,"",IF($G51="No","Do not contact",IF(OR($K51="Signed up",$K51="Not now"),"Done",IF($K51="Contacted","Waiting on reply",IF($J51="","To do",IF(TODAY()&gt;$J51,"Overdue",IF($J51-TODAY()&lt;=1,"Due soon","To do")))))))</f>
        <v/>
      </c>
      <c r="N51" s="18">
        <f>IF((IFERROR(TRIM(INDEX(Responses!$A51:$T51,MATCH(Lists!$B$2,Responses!$A$1:$T$1,0))&amp;""),"")&amp;IFERROR(TRIM(INDEX(Responses!$A51:$T51,MATCH(Lists!$B$4,Responses!$A$1:$T$1,0))&amp;""),"")&amp;IFERROR(TRIM(INDEX(Responses!$A51:$T51,MATCH(Lists!$B$5,Responses!$A$1:$T$1,0))&amp;""),""))="",0,1)</f>
        <v/>
      </c>
    </row>
    <row r="52">
      <c r="A52" s="17">
        <f>IF($N52=1,IFERROR(TRIM(INDEX(Responses!$A52:$T52,MATCH(Lists!$B$4,Responses!$A$1:$T$1,0))&amp;""),""),"")</f>
        <v/>
      </c>
      <c r="B52" s="17">
        <f>IF($N52=1,IFERROR(TRIM(INDEX(Responses!$A52:$T52,MATCH(Lists!$B$5,Responses!$A$1:$T$1,0))&amp;""),""),"")</f>
        <v/>
      </c>
      <c r="C52" s="17">
        <f>IF($N52=1,IFERROR(TRIM(INDEX(Responses!$A52:$T52,MATCH(Lists!$B$6,Responses!$A$1:$T$1,0))&amp;""),""),"")</f>
        <v/>
      </c>
      <c r="D52" s="17">
        <f>IF($N52=1,IFERROR(TRIM(INDEX(Responses!$A52:$T52,MATCH(Lists!$B$7,Responses!$A$1:$T$1,0))&amp;""),""),"")</f>
        <v/>
      </c>
      <c r="E52" s="17">
        <f>IF($N52=1,IFERROR(TRIM(INDEX(Responses!$A52:$T52,MATCH(Lists!$B$8,Responses!$A$1:$T$1,0))&amp;""),""),"")</f>
        <v/>
      </c>
      <c r="F52" s="17">
        <f>IF($N52=1,IFERROR(TRIM(INDEX(Responses!$A52:$T52,MATCH(Lists!$B$9,Responses!$A$1:$T$1,0))&amp;""),""),"")</f>
        <v/>
      </c>
      <c r="G52" s="18">
        <f>IF($N52&lt;&gt;1,"",IF(IFERROR(TRIM(INDEX(Responses!$A52:$T52,MATCH(Lists!$B$10,Responses!$A$1:$T$1,0))&amp;""),"")="","Not asked",IF(LEFT(IFERROR(TRIM(INDEX(Responses!$A52:$T52,MATCH(Lists!$B$10,Responses!$A$1:$T$1,0))&amp;""),""),3)="Yes","Yes","No")))</f>
        <v/>
      </c>
      <c r="H52" s="17">
        <f>IF($N52&lt;&gt;1,"",IF(IFERROR(TRIM(INDEX(Responses!$A52:$T52,MATCH(Lists!$B$12,Responses!$A$1:$T$1,0))&amp;""),"")&lt;&gt;"",IFERROR(TRIM(INDEX(Responses!$A52:$T52,MATCH(Lists!$B$12,Responses!$A$1:$T$1,0))&amp;""),""),IFERROR(TRIM(INDEX(Responses!$A52:$T52,MATCH(Lists!$B$11,Responses!$A$1:$T$1,0))&amp;""),"")))</f>
        <v/>
      </c>
      <c r="I52" s="19">
        <f>IF($N52&lt;&gt;1,"",IF($B52="",IFERROR(INT(IF(ISNUMBER(INDEX(Responses!$A52:$T52,MATCH(Lists!$B$3,Responses!$A$1:$T$1,0))),INDEX(Responses!$A52:$T52,MATCH(Lists!$B$3,Responses!$A$1:$T$1,0)),DATE(VALUE(LEFT(IFERROR(TRIM(INDEX(Responses!$A52:$T52,MATCH(Lists!$B$3,Responses!$A$1:$T$1,0))&amp;""),""),4)),VALUE(MID(IFERROR(TRIM(INDEX(Responses!$A52:$T52,MATCH(Lists!$B$3,Responses!$A$1:$T$1,0))&amp;""),""),6,2)),VALUE(MID(IFERROR(TRIM(INDEX(Responses!$A52:$T52,MATCH(Lists!$B$3,Responses!$A$1:$T$1,0))&amp;""),""),9,2))))),""),IFERROR(IF(ISNUMBER(INDEX('Follow-ups'!$D$2:$D$501,MATCH($B52,'Follow-ups'!$A$2:$A$501,0))),INT(INDEX('Follow-ups'!$D$2:$D$501,MATCH($B52,'Follow-ups'!$A$2:$A$501,0))),IFERROR(INT(IF(ISNUMBER(INDEX(Responses!$A52:$T52,MATCH(Lists!$B$3,Responses!$A$1:$T$1,0))),INDEX(Responses!$A52:$T52,MATCH(Lists!$B$3,Responses!$A$1:$T$1,0)),DATE(VALUE(LEFT(IFERROR(TRIM(INDEX(Responses!$A52:$T52,MATCH(Lists!$B$3,Responses!$A$1:$T$1,0))&amp;""),""),4)),VALUE(MID(IFERROR(TRIM(INDEX(Responses!$A52:$T52,MATCH(Lists!$B$3,Responses!$A$1:$T$1,0))&amp;""),""),6,2)),VALUE(MID(IFERROR(TRIM(INDEX(Responses!$A52:$T52,MATCH(Lists!$B$3,Responses!$A$1:$T$1,0))&amp;""),""),9,2))))),"")),IFERROR(INT(IF(ISNUMBER(INDEX(Responses!$A52:$T52,MATCH(Lists!$B$3,Responses!$A$1:$T$1,0))),INDEX(Responses!$A52:$T52,MATCH(Lists!$B$3,Responses!$A$1:$T$1,0)),DATE(VALUE(LEFT(IFERROR(TRIM(INDEX(Responses!$A52:$T52,MATCH(Lists!$B$3,Responses!$A$1:$T$1,0))&amp;""),""),4)),VALUE(MID(IFERROR(TRIM(INDEX(Responses!$A52:$T52,MATCH(Lists!$B$3,Responses!$A$1:$T$1,0))&amp;""),""),6,2)),VALUE(MID(IFERROR(TRIM(INDEX(Responses!$A52:$T52,MATCH(Lists!$B$3,Responses!$A$1:$T$1,0))&amp;""),""),9,2))))),""))))</f>
        <v/>
      </c>
      <c r="J52" s="19">
        <f>IF(ISNUMBER($I52),$I52+Lists!$B$15,"")</f>
        <v/>
      </c>
      <c r="K52" s="18">
        <f>IF($N52&lt;&gt;1,"",IF($B52="","New",IFERROR(IF(INDEX('Follow-ups'!$B$2:$B$501,MATCH($B52,'Follow-ups'!$A$2:$A$501,0))&amp;""="","New",INDEX('Follow-ups'!$B$2:$B$501,MATCH($B52,'Follow-ups'!$A$2:$A$501,0))&amp;""),"New")))</f>
        <v/>
      </c>
      <c r="L52" s="19">
        <f>IF($N52&lt;&gt;1,"",IF($B52="","",IFERROR(IF(ISNUMBER(INDEX('Follow-ups'!$C$2:$C$501,MATCH($B52,'Follow-ups'!$A$2:$A$501,0))),INDEX('Follow-ups'!$C$2:$C$501,MATCH($B52,'Follow-ups'!$A$2:$A$501,0)),""),"")))</f>
        <v/>
      </c>
      <c r="M52" s="18">
        <f>IF($N52&lt;&gt;1,"",IF($G52="No","Do not contact",IF(OR($K52="Signed up",$K52="Not now"),"Done",IF($K52="Contacted","Waiting on reply",IF($J52="","To do",IF(TODAY()&gt;$J52,"Overdue",IF($J52-TODAY()&lt;=1,"Due soon","To do")))))))</f>
        <v/>
      </c>
      <c r="N52" s="18">
        <f>IF((IFERROR(TRIM(INDEX(Responses!$A52:$T52,MATCH(Lists!$B$2,Responses!$A$1:$T$1,0))&amp;""),"")&amp;IFERROR(TRIM(INDEX(Responses!$A52:$T52,MATCH(Lists!$B$4,Responses!$A$1:$T$1,0))&amp;""),"")&amp;IFERROR(TRIM(INDEX(Responses!$A52:$T52,MATCH(Lists!$B$5,Responses!$A$1:$T$1,0))&amp;""),""))="",0,1)</f>
        <v/>
      </c>
    </row>
    <row r="53">
      <c r="A53" s="17">
        <f>IF($N53=1,IFERROR(TRIM(INDEX(Responses!$A53:$T53,MATCH(Lists!$B$4,Responses!$A$1:$T$1,0))&amp;""),""),"")</f>
        <v/>
      </c>
      <c r="B53" s="17">
        <f>IF($N53=1,IFERROR(TRIM(INDEX(Responses!$A53:$T53,MATCH(Lists!$B$5,Responses!$A$1:$T$1,0))&amp;""),""),"")</f>
        <v/>
      </c>
      <c r="C53" s="17">
        <f>IF($N53=1,IFERROR(TRIM(INDEX(Responses!$A53:$T53,MATCH(Lists!$B$6,Responses!$A$1:$T$1,0))&amp;""),""),"")</f>
        <v/>
      </c>
      <c r="D53" s="17">
        <f>IF($N53=1,IFERROR(TRIM(INDEX(Responses!$A53:$T53,MATCH(Lists!$B$7,Responses!$A$1:$T$1,0))&amp;""),""),"")</f>
        <v/>
      </c>
      <c r="E53" s="17">
        <f>IF($N53=1,IFERROR(TRIM(INDEX(Responses!$A53:$T53,MATCH(Lists!$B$8,Responses!$A$1:$T$1,0))&amp;""),""),"")</f>
        <v/>
      </c>
      <c r="F53" s="17">
        <f>IF($N53=1,IFERROR(TRIM(INDEX(Responses!$A53:$T53,MATCH(Lists!$B$9,Responses!$A$1:$T$1,0))&amp;""),""),"")</f>
        <v/>
      </c>
      <c r="G53" s="18">
        <f>IF($N53&lt;&gt;1,"",IF(IFERROR(TRIM(INDEX(Responses!$A53:$T53,MATCH(Lists!$B$10,Responses!$A$1:$T$1,0))&amp;""),"")="","Not asked",IF(LEFT(IFERROR(TRIM(INDEX(Responses!$A53:$T53,MATCH(Lists!$B$10,Responses!$A$1:$T$1,0))&amp;""),""),3)="Yes","Yes","No")))</f>
        <v/>
      </c>
      <c r="H53" s="17">
        <f>IF($N53&lt;&gt;1,"",IF(IFERROR(TRIM(INDEX(Responses!$A53:$T53,MATCH(Lists!$B$12,Responses!$A$1:$T$1,0))&amp;""),"")&lt;&gt;"",IFERROR(TRIM(INDEX(Responses!$A53:$T53,MATCH(Lists!$B$12,Responses!$A$1:$T$1,0))&amp;""),""),IFERROR(TRIM(INDEX(Responses!$A53:$T53,MATCH(Lists!$B$11,Responses!$A$1:$T$1,0))&amp;""),"")))</f>
        <v/>
      </c>
      <c r="I53" s="19">
        <f>IF($N53&lt;&gt;1,"",IF($B53="",IFERROR(INT(IF(ISNUMBER(INDEX(Responses!$A53:$T53,MATCH(Lists!$B$3,Responses!$A$1:$T$1,0))),INDEX(Responses!$A53:$T53,MATCH(Lists!$B$3,Responses!$A$1:$T$1,0)),DATE(VALUE(LEFT(IFERROR(TRIM(INDEX(Responses!$A53:$T53,MATCH(Lists!$B$3,Responses!$A$1:$T$1,0))&amp;""),""),4)),VALUE(MID(IFERROR(TRIM(INDEX(Responses!$A53:$T53,MATCH(Lists!$B$3,Responses!$A$1:$T$1,0))&amp;""),""),6,2)),VALUE(MID(IFERROR(TRIM(INDEX(Responses!$A53:$T53,MATCH(Lists!$B$3,Responses!$A$1:$T$1,0))&amp;""),""),9,2))))),""),IFERROR(IF(ISNUMBER(INDEX('Follow-ups'!$D$2:$D$501,MATCH($B53,'Follow-ups'!$A$2:$A$501,0))),INT(INDEX('Follow-ups'!$D$2:$D$501,MATCH($B53,'Follow-ups'!$A$2:$A$501,0))),IFERROR(INT(IF(ISNUMBER(INDEX(Responses!$A53:$T53,MATCH(Lists!$B$3,Responses!$A$1:$T$1,0))),INDEX(Responses!$A53:$T53,MATCH(Lists!$B$3,Responses!$A$1:$T$1,0)),DATE(VALUE(LEFT(IFERROR(TRIM(INDEX(Responses!$A53:$T53,MATCH(Lists!$B$3,Responses!$A$1:$T$1,0))&amp;""),""),4)),VALUE(MID(IFERROR(TRIM(INDEX(Responses!$A53:$T53,MATCH(Lists!$B$3,Responses!$A$1:$T$1,0))&amp;""),""),6,2)),VALUE(MID(IFERROR(TRIM(INDEX(Responses!$A53:$T53,MATCH(Lists!$B$3,Responses!$A$1:$T$1,0))&amp;""),""),9,2))))),"")),IFERROR(INT(IF(ISNUMBER(INDEX(Responses!$A53:$T53,MATCH(Lists!$B$3,Responses!$A$1:$T$1,0))),INDEX(Responses!$A53:$T53,MATCH(Lists!$B$3,Responses!$A$1:$T$1,0)),DATE(VALUE(LEFT(IFERROR(TRIM(INDEX(Responses!$A53:$T53,MATCH(Lists!$B$3,Responses!$A$1:$T$1,0))&amp;""),""),4)),VALUE(MID(IFERROR(TRIM(INDEX(Responses!$A53:$T53,MATCH(Lists!$B$3,Responses!$A$1:$T$1,0))&amp;""),""),6,2)),VALUE(MID(IFERROR(TRIM(INDEX(Responses!$A53:$T53,MATCH(Lists!$B$3,Responses!$A$1:$T$1,0))&amp;""),""),9,2))))),""))))</f>
        <v/>
      </c>
      <c r="J53" s="19">
        <f>IF(ISNUMBER($I53),$I53+Lists!$B$15,"")</f>
        <v/>
      </c>
      <c r="K53" s="18">
        <f>IF($N53&lt;&gt;1,"",IF($B53="","New",IFERROR(IF(INDEX('Follow-ups'!$B$2:$B$501,MATCH($B53,'Follow-ups'!$A$2:$A$501,0))&amp;""="","New",INDEX('Follow-ups'!$B$2:$B$501,MATCH($B53,'Follow-ups'!$A$2:$A$501,0))&amp;""),"New")))</f>
        <v/>
      </c>
      <c r="L53" s="19">
        <f>IF($N53&lt;&gt;1,"",IF($B53="","",IFERROR(IF(ISNUMBER(INDEX('Follow-ups'!$C$2:$C$501,MATCH($B53,'Follow-ups'!$A$2:$A$501,0))),INDEX('Follow-ups'!$C$2:$C$501,MATCH($B53,'Follow-ups'!$A$2:$A$501,0)),""),"")))</f>
        <v/>
      </c>
      <c r="M53" s="18">
        <f>IF($N53&lt;&gt;1,"",IF($G53="No","Do not contact",IF(OR($K53="Signed up",$K53="Not now"),"Done",IF($K53="Contacted","Waiting on reply",IF($J53="","To do",IF(TODAY()&gt;$J53,"Overdue",IF($J53-TODAY()&lt;=1,"Due soon","To do")))))))</f>
        <v/>
      </c>
      <c r="N53" s="18">
        <f>IF((IFERROR(TRIM(INDEX(Responses!$A53:$T53,MATCH(Lists!$B$2,Responses!$A$1:$T$1,0))&amp;""),"")&amp;IFERROR(TRIM(INDEX(Responses!$A53:$T53,MATCH(Lists!$B$4,Responses!$A$1:$T$1,0))&amp;""),"")&amp;IFERROR(TRIM(INDEX(Responses!$A53:$T53,MATCH(Lists!$B$5,Responses!$A$1:$T$1,0))&amp;""),""))="",0,1)</f>
        <v/>
      </c>
    </row>
    <row r="54">
      <c r="A54" s="17">
        <f>IF($N54=1,IFERROR(TRIM(INDEX(Responses!$A54:$T54,MATCH(Lists!$B$4,Responses!$A$1:$T$1,0))&amp;""),""),"")</f>
        <v/>
      </c>
      <c r="B54" s="17">
        <f>IF($N54=1,IFERROR(TRIM(INDEX(Responses!$A54:$T54,MATCH(Lists!$B$5,Responses!$A$1:$T$1,0))&amp;""),""),"")</f>
        <v/>
      </c>
      <c r="C54" s="17">
        <f>IF($N54=1,IFERROR(TRIM(INDEX(Responses!$A54:$T54,MATCH(Lists!$B$6,Responses!$A$1:$T$1,0))&amp;""),""),"")</f>
        <v/>
      </c>
      <c r="D54" s="17">
        <f>IF($N54=1,IFERROR(TRIM(INDEX(Responses!$A54:$T54,MATCH(Lists!$B$7,Responses!$A$1:$T$1,0))&amp;""),""),"")</f>
        <v/>
      </c>
      <c r="E54" s="17">
        <f>IF($N54=1,IFERROR(TRIM(INDEX(Responses!$A54:$T54,MATCH(Lists!$B$8,Responses!$A$1:$T$1,0))&amp;""),""),"")</f>
        <v/>
      </c>
      <c r="F54" s="17">
        <f>IF($N54=1,IFERROR(TRIM(INDEX(Responses!$A54:$T54,MATCH(Lists!$B$9,Responses!$A$1:$T$1,0))&amp;""),""),"")</f>
        <v/>
      </c>
      <c r="G54" s="18">
        <f>IF($N54&lt;&gt;1,"",IF(IFERROR(TRIM(INDEX(Responses!$A54:$T54,MATCH(Lists!$B$10,Responses!$A$1:$T$1,0))&amp;""),"")="","Not asked",IF(LEFT(IFERROR(TRIM(INDEX(Responses!$A54:$T54,MATCH(Lists!$B$10,Responses!$A$1:$T$1,0))&amp;""),""),3)="Yes","Yes","No")))</f>
        <v/>
      </c>
      <c r="H54" s="17">
        <f>IF($N54&lt;&gt;1,"",IF(IFERROR(TRIM(INDEX(Responses!$A54:$T54,MATCH(Lists!$B$12,Responses!$A$1:$T$1,0))&amp;""),"")&lt;&gt;"",IFERROR(TRIM(INDEX(Responses!$A54:$T54,MATCH(Lists!$B$12,Responses!$A$1:$T$1,0))&amp;""),""),IFERROR(TRIM(INDEX(Responses!$A54:$T54,MATCH(Lists!$B$11,Responses!$A$1:$T$1,0))&amp;""),"")))</f>
        <v/>
      </c>
      <c r="I54" s="19">
        <f>IF($N54&lt;&gt;1,"",IF($B54="",IFERROR(INT(IF(ISNUMBER(INDEX(Responses!$A54:$T54,MATCH(Lists!$B$3,Responses!$A$1:$T$1,0))),INDEX(Responses!$A54:$T54,MATCH(Lists!$B$3,Responses!$A$1:$T$1,0)),DATE(VALUE(LEFT(IFERROR(TRIM(INDEX(Responses!$A54:$T54,MATCH(Lists!$B$3,Responses!$A$1:$T$1,0))&amp;""),""),4)),VALUE(MID(IFERROR(TRIM(INDEX(Responses!$A54:$T54,MATCH(Lists!$B$3,Responses!$A$1:$T$1,0))&amp;""),""),6,2)),VALUE(MID(IFERROR(TRIM(INDEX(Responses!$A54:$T54,MATCH(Lists!$B$3,Responses!$A$1:$T$1,0))&amp;""),""),9,2))))),""),IFERROR(IF(ISNUMBER(INDEX('Follow-ups'!$D$2:$D$501,MATCH($B54,'Follow-ups'!$A$2:$A$501,0))),INT(INDEX('Follow-ups'!$D$2:$D$501,MATCH($B54,'Follow-ups'!$A$2:$A$501,0))),IFERROR(INT(IF(ISNUMBER(INDEX(Responses!$A54:$T54,MATCH(Lists!$B$3,Responses!$A$1:$T$1,0))),INDEX(Responses!$A54:$T54,MATCH(Lists!$B$3,Responses!$A$1:$T$1,0)),DATE(VALUE(LEFT(IFERROR(TRIM(INDEX(Responses!$A54:$T54,MATCH(Lists!$B$3,Responses!$A$1:$T$1,0))&amp;""),""),4)),VALUE(MID(IFERROR(TRIM(INDEX(Responses!$A54:$T54,MATCH(Lists!$B$3,Responses!$A$1:$T$1,0))&amp;""),""),6,2)),VALUE(MID(IFERROR(TRIM(INDEX(Responses!$A54:$T54,MATCH(Lists!$B$3,Responses!$A$1:$T$1,0))&amp;""),""),9,2))))),"")),IFERROR(INT(IF(ISNUMBER(INDEX(Responses!$A54:$T54,MATCH(Lists!$B$3,Responses!$A$1:$T$1,0))),INDEX(Responses!$A54:$T54,MATCH(Lists!$B$3,Responses!$A$1:$T$1,0)),DATE(VALUE(LEFT(IFERROR(TRIM(INDEX(Responses!$A54:$T54,MATCH(Lists!$B$3,Responses!$A$1:$T$1,0))&amp;""),""),4)),VALUE(MID(IFERROR(TRIM(INDEX(Responses!$A54:$T54,MATCH(Lists!$B$3,Responses!$A$1:$T$1,0))&amp;""),""),6,2)),VALUE(MID(IFERROR(TRIM(INDEX(Responses!$A54:$T54,MATCH(Lists!$B$3,Responses!$A$1:$T$1,0))&amp;""),""),9,2))))),""))))</f>
        <v/>
      </c>
      <c r="J54" s="19">
        <f>IF(ISNUMBER($I54),$I54+Lists!$B$15,"")</f>
        <v/>
      </c>
      <c r="K54" s="18">
        <f>IF($N54&lt;&gt;1,"",IF($B54="","New",IFERROR(IF(INDEX('Follow-ups'!$B$2:$B$501,MATCH($B54,'Follow-ups'!$A$2:$A$501,0))&amp;""="","New",INDEX('Follow-ups'!$B$2:$B$501,MATCH($B54,'Follow-ups'!$A$2:$A$501,0))&amp;""),"New")))</f>
        <v/>
      </c>
      <c r="L54" s="19">
        <f>IF($N54&lt;&gt;1,"",IF($B54="","",IFERROR(IF(ISNUMBER(INDEX('Follow-ups'!$C$2:$C$501,MATCH($B54,'Follow-ups'!$A$2:$A$501,0))),INDEX('Follow-ups'!$C$2:$C$501,MATCH($B54,'Follow-ups'!$A$2:$A$501,0)),""),"")))</f>
        <v/>
      </c>
      <c r="M54" s="18">
        <f>IF($N54&lt;&gt;1,"",IF($G54="No","Do not contact",IF(OR($K54="Signed up",$K54="Not now"),"Done",IF($K54="Contacted","Waiting on reply",IF($J54="","To do",IF(TODAY()&gt;$J54,"Overdue",IF($J54-TODAY()&lt;=1,"Due soon","To do")))))))</f>
        <v/>
      </c>
      <c r="N54" s="18">
        <f>IF((IFERROR(TRIM(INDEX(Responses!$A54:$T54,MATCH(Lists!$B$2,Responses!$A$1:$T$1,0))&amp;""),"")&amp;IFERROR(TRIM(INDEX(Responses!$A54:$T54,MATCH(Lists!$B$4,Responses!$A$1:$T$1,0))&amp;""),"")&amp;IFERROR(TRIM(INDEX(Responses!$A54:$T54,MATCH(Lists!$B$5,Responses!$A$1:$T$1,0))&amp;""),""))="",0,1)</f>
        <v/>
      </c>
    </row>
    <row r="55">
      <c r="A55" s="17">
        <f>IF($N55=1,IFERROR(TRIM(INDEX(Responses!$A55:$T55,MATCH(Lists!$B$4,Responses!$A$1:$T$1,0))&amp;""),""),"")</f>
        <v/>
      </c>
      <c r="B55" s="17">
        <f>IF($N55=1,IFERROR(TRIM(INDEX(Responses!$A55:$T55,MATCH(Lists!$B$5,Responses!$A$1:$T$1,0))&amp;""),""),"")</f>
        <v/>
      </c>
      <c r="C55" s="17">
        <f>IF($N55=1,IFERROR(TRIM(INDEX(Responses!$A55:$T55,MATCH(Lists!$B$6,Responses!$A$1:$T$1,0))&amp;""),""),"")</f>
        <v/>
      </c>
      <c r="D55" s="17">
        <f>IF($N55=1,IFERROR(TRIM(INDEX(Responses!$A55:$T55,MATCH(Lists!$B$7,Responses!$A$1:$T$1,0))&amp;""),""),"")</f>
        <v/>
      </c>
      <c r="E55" s="17">
        <f>IF($N55=1,IFERROR(TRIM(INDEX(Responses!$A55:$T55,MATCH(Lists!$B$8,Responses!$A$1:$T$1,0))&amp;""),""),"")</f>
        <v/>
      </c>
      <c r="F55" s="17">
        <f>IF($N55=1,IFERROR(TRIM(INDEX(Responses!$A55:$T55,MATCH(Lists!$B$9,Responses!$A$1:$T$1,0))&amp;""),""),"")</f>
        <v/>
      </c>
      <c r="G55" s="18">
        <f>IF($N55&lt;&gt;1,"",IF(IFERROR(TRIM(INDEX(Responses!$A55:$T55,MATCH(Lists!$B$10,Responses!$A$1:$T$1,0))&amp;""),"")="","Not asked",IF(LEFT(IFERROR(TRIM(INDEX(Responses!$A55:$T55,MATCH(Lists!$B$10,Responses!$A$1:$T$1,0))&amp;""),""),3)="Yes","Yes","No")))</f>
        <v/>
      </c>
      <c r="H55" s="17">
        <f>IF($N55&lt;&gt;1,"",IF(IFERROR(TRIM(INDEX(Responses!$A55:$T55,MATCH(Lists!$B$12,Responses!$A$1:$T$1,0))&amp;""),"")&lt;&gt;"",IFERROR(TRIM(INDEX(Responses!$A55:$T55,MATCH(Lists!$B$12,Responses!$A$1:$T$1,0))&amp;""),""),IFERROR(TRIM(INDEX(Responses!$A55:$T55,MATCH(Lists!$B$11,Responses!$A$1:$T$1,0))&amp;""),"")))</f>
        <v/>
      </c>
      <c r="I55" s="19">
        <f>IF($N55&lt;&gt;1,"",IF($B55="",IFERROR(INT(IF(ISNUMBER(INDEX(Responses!$A55:$T55,MATCH(Lists!$B$3,Responses!$A$1:$T$1,0))),INDEX(Responses!$A55:$T55,MATCH(Lists!$B$3,Responses!$A$1:$T$1,0)),DATE(VALUE(LEFT(IFERROR(TRIM(INDEX(Responses!$A55:$T55,MATCH(Lists!$B$3,Responses!$A$1:$T$1,0))&amp;""),""),4)),VALUE(MID(IFERROR(TRIM(INDEX(Responses!$A55:$T55,MATCH(Lists!$B$3,Responses!$A$1:$T$1,0))&amp;""),""),6,2)),VALUE(MID(IFERROR(TRIM(INDEX(Responses!$A55:$T55,MATCH(Lists!$B$3,Responses!$A$1:$T$1,0))&amp;""),""),9,2))))),""),IFERROR(IF(ISNUMBER(INDEX('Follow-ups'!$D$2:$D$501,MATCH($B55,'Follow-ups'!$A$2:$A$501,0))),INT(INDEX('Follow-ups'!$D$2:$D$501,MATCH($B55,'Follow-ups'!$A$2:$A$501,0))),IFERROR(INT(IF(ISNUMBER(INDEX(Responses!$A55:$T55,MATCH(Lists!$B$3,Responses!$A$1:$T$1,0))),INDEX(Responses!$A55:$T55,MATCH(Lists!$B$3,Responses!$A$1:$T$1,0)),DATE(VALUE(LEFT(IFERROR(TRIM(INDEX(Responses!$A55:$T55,MATCH(Lists!$B$3,Responses!$A$1:$T$1,0))&amp;""),""),4)),VALUE(MID(IFERROR(TRIM(INDEX(Responses!$A55:$T55,MATCH(Lists!$B$3,Responses!$A$1:$T$1,0))&amp;""),""),6,2)),VALUE(MID(IFERROR(TRIM(INDEX(Responses!$A55:$T55,MATCH(Lists!$B$3,Responses!$A$1:$T$1,0))&amp;""),""),9,2))))),"")),IFERROR(INT(IF(ISNUMBER(INDEX(Responses!$A55:$T55,MATCH(Lists!$B$3,Responses!$A$1:$T$1,0))),INDEX(Responses!$A55:$T55,MATCH(Lists!$B$3,Responses!$A$1:$T$1,0)),DATE(VALUE(LEFT(IFERROR(TRIM(INDEX(Responses!$A55:$T55,MATCH(Lists!$B$3,Responses!$A$1:$T$1,0))&amp;""),""),4)),VALUE(MID(IFERROR(TRIM(INDEX(Responses!$A55:$T55,MATCH(Lists!$B$3,Responses!$A$1:$T$1,0))&amp;""),""),6,2)),VALUE(MID(IFERROR(TRIM(INDEX(Responses!$A55:$T55,MATCH(Lists!$B$3,Responses!$A$1:$T$1,0))&amp;""),""),9,2))))),""))))</f>
        <v/>
      </c>
      <c r="J55" s="19">
        <f>IF(ISNUMBER($I55),$I55+Lists!$B$15,"")</f>
        <v/>
      </c>
      <c r="K55" s="18">
        <f>IF($N55&lt;&gt;1,"",IF($B55="","New",IFERROR(IF(INDEX('Follow-ups'!$B$2:$B$501,MATCH($B55,'Follow-ups'!$A$2:$A$501,0))&amp;""="","New",INDEX('Follow-ups'!$B$2:$B$501,MATCH($B55,'Follow-ups'!$A$2:$A$501,0))&amp;""),"New")))</f>
        <v/>
      </c>
      <c r="L55" s="19">
        <f>IF($N55&lt;&gt;1,"",IF($B55="","",IFERROR(IF(ISNUMBER(INDEX('Follow-ups'!$C$2:$C$501,MATCH($B55,'Follow-ups'!$A$2:$A$501,0))),INDEX('Follow-ups'!$C$2:$C$501,MATCH($B55,'Follow-ups'!$A$2:$A$501,0)),""),"")))</f>
        <v/>
      </c>
      <c r="M55" s="18">
        <f>IF($N55&lt;&gt;1,"",IF($G55="No","Do not contact",IF(OR($K55="Signed up",$K55="Not now"),"Done",IF($K55="Contacted","Waiting on reply",IF($J55="","To do",IF(TODAY()&gt;$J55,"Overdue",IF($J55-TODAY()&lt;=1,"Due soon","To do")))))))</f>
        <v/>
      </c>
      <c r="N55" s="18">
        <f>IF((IFERROR(TRIM(INDEX(Responses!$A55:$T55,MATCH(Lists!$B$2,Responses!$A$1:$T$1,0))&amp;""),"")&amp;IFERROR(TRIM(INDEX(Responses!$A55:$T55,MATCH(Lists!$B$4,Responses!$A$1:$T$1,0))&amp;""),"")&amp;IFERROR(TRIM(INDEX(Responses!$A55:$T55,MATCH(Lists!$B$5,Responses!$A$1:$T$1,0))&amp;""),""))="",0,1)</f>
        <v/>
      </c>
    </row>
    <row r="56">
      <c r="A56" s="17">
        <f>IF($N56=1,IFERROR(TRIM(INDEX(Responses!$A56:$T56,MATCH(Lists!$B$4,Responses!$A$1:$T$1,0))&amp;""),""),"")</f>
        <v/>
      </c>
      <c r="B56" s="17">
        <f>IF($N56=1,IFERROR(TRIM(INDEX(Responses!$A56:$T56,MATCH(Lists!$B$5,Responses!$A$1:$T$1,0))&amp;""),""),"")</f>
        <v/>
      </c>
      <c r="C56" s="17">
        <f>IF($N56=1,IFERROR(TRIM(INDEX(Responses!$A56:$T56,MATCH(Lists!$B$6,Responses!$A$1:$T$1,0))&amp;""),""),"")</f>
        <v/>
      </c>
      <c r="D56" s="17">
        <f>IF($N56=1,IFERROR(TRIM(INDEX(Responses!$A56:$T56,MATCH(Lists!$B$7,Responses!$A$1:$T$1,0))&amp;""),""),"")</f>
        <v/>
      </c>
      <c r="E56" s="17">
        <f>IF($N56=1,IFERROR(TRIM(INDEX(Responses!$A56:$T56,MATCH(Lists!$B$8,Responses!$A$1:$T$1,0))&amp;""),""),"")</f>
        <v/>
      </c>
      <c r="F56" s="17">
        <f>IF($N56=1,IFERROR(TRIM(INDEX(Responses!$A56:$T56,MATCH(Lists!$B$9,Responses!$A$1:$T$1,0))&amp;""),""),"")</f>
        <v/>
      </c>
      <c r="G56" s="18">
        <f>IF($N56&lt;&gt;1,"",IF(IFERROR(TRIM(INDEX(Responses!$A56:$T56,MATCH(Lists!$B$10,Responses!$A$1:$T$1,0))&amp;""),"")="","Not asked",IF(LEFT(IFERROR(TRIM(INDEX(Responses!$A56:$T56,MATCH(Lists!$B$10,Responses!$A$1:$T$1,0))&amp;""),""),3)="Yes","Yes","No")))</f>
        <v/>
      </c>
      <c r="H56" s="17">
        <f>IF($N56&lt;&gt;1,"",IF(IFERROR(TRIM(INDEX(Responses!$A56:$T56,MATCH(Lists!$B$12,Responses!$A$1:$T$1,0))&amp;""),"")&lt;&gt;"",IFERROR(TRIM(INDEX(Responses!$A56:$T56,MATCH(Lists!$B$12,Responses!$A$1:$T$1,0))&amp;""),""),IFERROR(TRIM(INDEX(Responses!$A56:$T56,MATCH(Lists!$B$11,Responses!$A$1:$T$1,0))&amp;""),"")))</f>
        <v/>
      </c>
      <c r="I56" s="19">
        <f>IF($N56&lt;&gt;1,"",IF($B56="",IFERROR(INT(IF(ISNUMBER(INDEX(Responses!$A56:$T56,MATCH(Lists!$B$3,Responses!$A$1:$T$1,0))),INDEX(Responses!$A56:$T56,MATCH(Lists!$B$3,Responses!$A$1:$T$1,0)),DATE(VALUE(LEFT(IFERROR(TRIM(INDEX(Responses!$A56:$T56,MATCH(Lists!$B$3,Responses!$A$1:$T$1,0))&amp;""),""),4)),VALUE(MID(IFERROR(TRIM(INDEX(Responses!$A56:$T56,MATCH(Lists!$B$3,Responses!$A$1:$T$1,0))&amp;""),""),6,2)),VALUE(MID(IFERROR(TRIM(INDEX(Responses!$A56:$T56,MATCH(Lists!$B$3,Responses!$A$1:$T$1,0))&amp;""),""),9,2))))),""),IFERROR(IF(ISNUMBER(INDEX('Follow-ups'!$D$2:$D$501,MATCH($B56,'Follow-ups'!$A$2:$A$501,0))),INT(INDEX('Follow-ups'!$D$2:$D$501,MATCH($B56,'Follow-ups'!$A$2:$A$501,0))),IFERROR(INT(IF(ISNUMBER(INDEX(Responses!$A56:$T56,MATCH(Lists!$B$3,Responses!$A$1:$T$1,0))),INDEX(Responses!$A56:$T56,MATCH(Lists!$B$3,Responses!$A$1:$T$1,0)),DATE(VALUE(LEFT(IFERROR(TRIM(INDEX(Responses!$A56:$T56,MATCH(Lists!$B$3,Responses!$A$1:$T$1,0))&amp;""),""),4)),VALUE(MID(IFERROR(TRIM(INDEX(Responses!$A56:$T56,MATCH(Lists!$B$3,Responses!$A$1:$T$1,0))&amp;""),""),6,2)),VALUE(MID(IFERROR(TRIM(INDEX(Responses!$A56:$T56,MATCH(Lists!$B$3,Responses!$A$1:$T$1,0))&amp;""),""),9,2))))),"")),IFERROR(INT(IF(ISNUMBER(INDEX(Responses!$A56:$T56,MATCH(Lists!$B$3,Responses!$A$1:$T$1,0))),INDEX(Responses!$A56:$T56,MATCH(Lists!$B$3,Responses!$A$1:$T$1,0)),DATE(VALUE(LEFT(IFERROR(TRIM(INDEX(Responses!$A56:$T56,MATCH(Lists!$B$3,Responses!$A$1:$T$1,0))&amp;""),""),4)),VALUE(MID(IFERROR(TRIM(INDEX(Responses!$A56:$T56,MATCH(Lists!$B$3,Responses!$A$1:$T$1,0))&amp;""),""),6,2)),VALUE(MID(IFERROR(TRIM(INDEX(Responses!$A56:$T56,MATCH(Lists!$B$3,Responses!$A$1:$T$1,0))&amp;""),""),9,2))))),""))))</f>
        <v/>
      </c>
      <c r="J56" s="19">
        <f>IF(ISNUMBER($I56),$I56+Lists!$B$15,"")</f>
        <v/>
      </c>
      <c r="K56" s="18">
        <f>IF($N56&lt;&gt;1,"",IF($B56="","New",IFERROR(IF(INDEX('Follow-ups'!$B$2:$B$501,MATCH($B56,'Follow-ups'!$A$2:$A$501,0))&amp;""="","New",INDEX('Follow-ups'!$B$2:$B$501,MATCH($B56,'Follow-ups'!$A$2:$A$501,0))&amp;""),"New")))</f>
        <v/>
      </c>
      <c r="L56" s="19">
        <f>IF($N56&lt;&gt;1,"",IF($B56="","",IFERROR(IF(ISNUMBER(INDEX('Follow-ups'!$C$2:$C$501,MATCH($B56,'Follow-ups'!$A$2:$A$501,0))),INDEX('Follow-ups'!$C$2:$C$501,MATCH($B56,'Follow-ups'!$A$2:$A$501,0)),""),"")))</f>
        <v/>
      </c>
      <c r="M56" s="18">
        <f>IF($N56&lt;&gt;1,"",IF($G56="No","Do not contact",IF(OR($K56="Signed up",$K56="Not now"),"Done",IF($K56="Contacted","Waiting on reply",IF($J56="","To do",IF(TODAY()&gt;$J56,"Overdue",IF($J56-TODAY()&lt;=1,"Due soon","To do")))))))</f>
        <v/>
      </c>
      <c r="N56" s="18">
        <f>IF((IFERROR(TRIM(INDEX(Responses!$A56:$T56,MATCH(Lists!$B$2,Responses!$A$1:$T$1,0))&amp;""),"")&amp;IFERROR(TRIM(INDEX(Responses!$A56:$T56,MATCH(Lists!$B$4,Responses!$A$1:$T$1,0))&amp;""),"")&amp;IFERROR(TRIM(INDEX(Responses!$A56:$T56,MATCH(Lists!$B$5,Responses!$A$1:$T$1,0))&amp;""),""))="",0,1)</f>
        <v/>
      </c>
    </row>
    <row r="57">
      <c r="A57" s="17">
        <f>IF($N57=1,IFERROR(TRIM(INDEX(Responses!$A57:$T57,MATCH(Lists!$B$4,Responses!$A$1:$T$1,0))&amp;""),""),"")</f>
        <v/>
      </c>
      <c r="B57" s="17">
        <f>IF($N57=1,IFERROR(TRIM(INDEX(Responses!$A57:$T57,MATCH(Lists!$B$5,Responses!$A$1:$T$1,0))&amp;""),""),"")</f>
        <v/>
      </c>
      <c r="C57" s="17">
        <f>IF($N57=1,IFERROR(TRIM(INDEX(Responses!$A57:$T57,MATCH(Lists!$B$6,Responses!$A$1:$T$1,0))&amp;""),""),"")</f>
        <v/>
      </c>
      <c r="D57" s="17">
        <f>IF($N57=1,IFERROR(TRIM(INDEX(Responses!$A57:$T57,MATCH(Lists!$B$7,Responses!$A$1:$T$1,0))&amp;""),""),"")</f>
        <v/>
      </c>
      <c r="E57" s="17">
        <f>IF($N57=1,IFERROR(TRIM(INDEX(Responses!$A57:$T57,MATCH(Lists!$B$8,Responses!$A$1:$T$1,0))&amp;""),""),"")</f>
        <v/>
      </c>
      <c r="F57" s="17">
        <f>IF($N57=1,IFERROR(TRIM(INDEX(Responses!$A57:$T57,MATCH(Lists!$B$9,Responses!$A$1:$T$1,0))&amp;""),""),"")</f>
        <v/>
      </c>
      <c r="G57" s="18">
        <f>IF($N57&lt;&gt;1,"",IF(IFERROR(TRIM(INDEX(Responses!$A57:$T57,MATCH(Lists!$B$10,Responses!$A$1:$T$1,0))&amp;""),"")="","Not asked",IF(LEFT(IFERROR(TRIM(INDEX(Responses!$A57:$T57,MATCH(Lists!$B$10,Responses!$A$1:$T$1,0))&amp;""),""),3)="Yes","Yes","No")))</f>
        <v/>
      </c>
      <c r="H57" s="17">
        <f>IF($N57&lt;&gt;1,"",IF(IFERROR(TRIM(INDEX(Responses!$A57:$T57,MATCH(Lists!$B$12,Responses!$A$1:$T$1,0))&amp;""),"")&lt;&gt;"",IFERROR(TRIM(INDEX(Responses!$A57:$T57,MATCH(Lists!$B$12,Responses!$A$1:$T$1,0))&amp;""),""),IFERROR(TRIM(INDEX(Responses!$A57:$T57,MATCH(Lists!$B$11,Responses!$A$1:$T$1,0))&amp;""),"")))</f>
        <v/>
      </c>
      <c r="I57" s="19">
        <f>IF($N57&lt;&gt;1,"",IF($B57="",IFERROR(INT(IF(ISNUMBER(INDEX(Responses!$A57:$T57,MATCH(Lists!$B$3,Responses!$A$1:$T$1,0))),INDEX(Responses!$A57:$T57,MATCH(Lists!$B$3,Responses!$A$1:$T$1,0)),DATE(VALUE(LEFT(IFERROR(TRIM(INDEX(Responses!$A57:$T57,MATCH(Lists!$B$3,Responses!$A$1:$T$1,0))&amp;""),""),4)),VALUE(MID(IFERROR(TRIM(INDEX(Responses!$A57:$T57,MATCH(Lists!$B$3,Responses!$A$1:$T$1,0))&amp;""),""),6,2)),VALUE(MID(IFERROR(TRIM(INDEX(Responses!$A57:$T57,MATCH(Lists!$B$3,Responses!$A$1:$T$1,0))&amp;""),""),9,2))))),""),IFERROR(IF(ISNUMBER(INDEX('Follow-ups'!$D$2:$D$501,MATCH($B57,'Follow-ups'!$A$2:$A$501,0))),INT(INDEX('Follow-ups'!$D$2:$D$501,MATCH($B57,'Follow-ups'!$A$2:$A$501,0))),IFERROR(INT(IF(ISNUMBER(INDEX(Responses!$A57:$T57,MATCH(Lists!$B$3,Responses!$A$1:$T$1,0))),INDEX(Responses!$A57:$T57,MATCH(Lists!$B$3,Responses!$A$1:$T$1,0)),DATE(VALUE(LEFT(IFERROR(TRIM(INDEX(Responses!$A57:$T57,MATCH(Lists!$B$3,Responses!$A$1:$T$1,0))&amp;""),""),4)),VALUE(MID(IFERROR(TRIM(INDEX(Responses!$A57:$T57,MATCH(Lists!$B$3,Responses!$A$1:$T$1,0))&amp;""),""),6,2)),VALUE(MID(IFERROR(TRIM(INDEX(Responses!$A57:$T57,MATCH(Lists!$B$3,Responses!$A$1:$T$1,0))&amp;""),""),9,2))))),"")),IFERROR(INT(IF(ISNUMBER(INDEX(Responses!$A57:$T57,MATCH(Lists!$B$3,Responses!$A$1:$T$1,0))),INDEX(Responses!$A57:$T57,MATCH(Lists!$B$3,Responses!$A$1:$T$1,0)),DATE(VALUE(LEFT(IFERROR(TRIM(INDEX(Responses!$A57:$T57,MATCH(Lists!$B$3,Responses!$A$1:$T$1,0))&amp;""),""),4)),VALUE(MID(IFERROR(TRIM(INDEX(Responses!$A57:$T57,MATCH(Lists!$B$3,Responses!$A$1:$T$1,0))&amp;""),""),6,2)),VALUE(MID(IFERROR(TRIM(INDEX(Responses!$A57:$T57,MATCH(Lists!$B$3,Responses!$A$1:$T$1,0))&amp;""),""),9,2))))),""))))</f>
        <v/>
      </c>
      <c r="J57" s="19">
        <f>IF(ISNUMBER($I57),$I57+Lists!$B$15,"")</f>
        <v/>
      </c>
      <c r="K57" s="18">
        <f>IF($N57&lt;&gt;1,"",IF($B57="","New",IFERROR(IF(INDEX('Follow-ups'!$B$2:$B$501,MATCH($B57,'Follow-ups'!$A$2:$A$501,0))&amp;""="","New",INDEX('Follow-ups'!$B$2:$B$501,MATCH($B57,'Follow-ups'!$A$2:$A$501,0))&amp;""),"New")))</f>
        <v/>
      </c>
      <c r="L57" s="19">
        <f>IF($N57&lt;&gt;1,"",IF($B57="","",IFERROR(IF(ISNUMBER(INDEX('Follow-ups'!$C$2:$C$501,MATCH($B57,'Follow-ups'!$A$2:$A$501,0))),INDEX('Follow-ups'!$C$2:$C$501,MATCH($B57,'Follow-ups'!$A$2:$A$501,0)),""),"")))</f>
        <v/>
      </c>
      <c r="M57" s="18">
        <f>IF($N57&lt;&gt;1,"",IF($G57="No","Do not contact",IF(OR($K57="Signed up",$K57="Not now"),"Done",IF($K57="Contacted","Waiting on reply",IF($J57="","To do",IF(TODAY()&gt;$J57,"Overdue",IF($J57-TODAY()&lt;=1,"Due soon","To do")))))))</f>
        <v/>
      </c>
      <c r="N57" s="18">
        <f>IF((IFERROR(TRIM(INDEX(Responses!$A57:$T57,MATCH(Lists!$B$2,Responses!$A$1:$T$1,0))&amp;""),"")&amp;IFERROR(TRIM(INDEX(Responses!$A57:$T57,MATCH(Lists!$B$4,Responses!$A$1:$T$1,0))&amp;""),"")&amp;IFERROR(TRIM(INDEX(Responses!$A57:$T57,MATCH(Lists!$B$5,Responses!$A$1:$T$1,0))&amp;""),""))="",0,1)</f>
        <v/>
      </c>
    </row>
    <row r="58">
      <c r="A58" s="17">
        <f>IF($N58=1,IFERROR(TRIM(INDEX(Responses!$A58:$T58,MATCH(Lists!$B$4,Responses!$A$1:$T$1,0))&amp;""),""),"")</f>
        <v/>
      </c>
      <c r="B58" s="17">
        <f>IF($N58=1,IFERROR(TRIM(INDEX(Responses!$A58:$T58,MATCH(Lists!$B$5,Responses!$A$1:$T$1,0))&amp;""),""),"")</f>
        <v/>
      </c>
      <c r="C58" s="17">
        <f>IF($N58=1,IFERROR(TRIM(INDEX(Responses!$A58:$T58,MATCH(Lists!$B$6,Responses!$A$1:$T$1,0))&amp;""),""),"")</f>
        <v/>
      </c>
      <c r="D58" s="17">
        <f>IF($N58=1,IFERROR(TRIM(INDEX(Responses!$A58:$T58,MATCH(Lists!$B$7,Responses!$A$1:$T$1,0))&amp;""),""),"")</f>
        <v/>
      </c>
      <c r="E58" s="17">
        <f>IF($N58=1,IFERROR(TRIM(INDEX(Responses!$A58:$T58,MATCH(Lists!$B$8,Responses!$A$1:$T$1,0))&amp;""),""),"")</f>
        <v/>
      </c>
      <c r="F58" s="17">
        <f>IF($N58=1,IFERROR(TRIM(INDEX(Responses!$A58:$T58,MATCH(Lists!$B$9,Responses!$A$1:$T$1,0))&amp;""),""),"")</f>
        <v/>
      </c>
      <c r="G58" s="18">
        <f>IF($N58&lt;&gt;1,"",IF(IFERROR(TRIM(INDEX(Responses!$A58:$T58,MATCH(Lists!$B$10,Responses!$A$1:$T$1,0))&amp;""),"")="","Not asked",IF(LEFT(IFERROR(TRIM(INDEX(Responses!$A58:$T58,MATCH(Lists!$B$10,Responses!$A$1:$T$1,0))&amp;""),""),3)="Yes","Yes","No")))</f>
        <v/>
      </c>
      <c r="H58" s="17">
        <f>IF($N58&lt;&gt;1,"",IF(IFERROR(TRIM(INDEX(Responses!$A58:$T58,MATCH(Lists!$B$12,Responses!$A$1:$T$1,0))&amp;""),"")&lt;&gt;"",IFERROR(TRIM(INDEX(Responses!$A58:$T58,MATCH(Lists!$B$12,Responses!$A$1:$T$1,0))&amp;""),""),IFERROR(TRIM(INDEX(Responses!$A58:$T58,MATCH(Lists!$B$11,Responses!$A$1:$T$1,0))&amp;""),"")))</f>
        <v/>
      </c>
      <c r="I58" s="19">
        <f>IF($N58&lt;&gt;1,"",IF($B58="",IFERROR(INT(IF(ISNUMBER(INDEX(Responses!$A58:$T58,MATCH(Lists!$B$3,Responses!$A$1:$T$1,0))),INDEX(Responses!$A58:$T58,MATCH(Lists!$B$3,Responses!$A$1:$T$1,0)),DATE(VALUE(LEFT(IFERROR(TRIM(INDEX(Responses!$A58:$T58,MATCH(Lists!$B$3,Responses!$A$1:$T$1,0))&amp;""),""),4)),VALUE(MID(IFERROR(TRIM(INDEX(Responses!$A58:$T58,MATCH(Lists!$B$3,Responses!$A$1:$T$1,0))&amp;""),""),6,2)),VALUE(MID(IFERROR(TRIM(INDEX(Responses!$A58:$T58,MATCH(Lists!$B$3,Responses!$A$1:$T$1,0))&amp;""),""),9,2))))),""),IFERROR(IF(ISNUMBER(INDEX('Follow-ups'!$D$2:$D$501,MATCH($B58,'Follow-ups'!$A$2:$A$501,0))),INT(INDEX('Follow-ups'!$D$2:$D$501,MATCH($B58,'Follow-ups'!$A$2:$A$501,0))),IFERROR(INT(IF(ISNUMBER(INDEX(Responses!$A58:$T58,MATCH(Lists!$B$3,Responses!$A$1:$T$1,0))),INDEX(Responses!$A58:$T58,MATCH(Lists!$B$3,Responses!$A$1:$T$1,0)),DATE(VALUE(LEFT(IFERROR(TRIM(INDEX(Responses!$A58:$T58,MATCH(Lists!$B$3,Responses!$A$1:$T$1,0))&amp;""),""),4)),VALUE(MID(IFERROR(TRIM(INDEX(Responses!$A58:$T58,MATCH(Lists!$B$3,Responses!$A$1:$T$1,0))&amp;""),""),6,2)),VALUE(MID(IFERROR(TRIM(INDEX(Responses!$A58:$T58,MATCH(Lists!$B$3,Responses!$A$1:$T$1,0))&amp;""),""),9,2))))),"")),IFERROR(INT(IF(ISNUMBER(INDEX(Responses!$A58:$T58,MATCH(Lists!$B$3,Responses!$A$1:$T$1,0))),INDEX(Responses!$A58:$T58,MATCH(Lists!$B$3,Responses!$A$1:$T$1,0)),DATE(VALUE(LEFT(IFERROR(TRIM(INDEX(Responses!$A58:$T58,MATCH(Lists!$B$3,Responses!$A$1:$T$1,0))&amp;""),""),4)),VALUE(MID(IFERROR(TRIM(INDEX(Responses!$A58:$T58,MATCH(Lists!$B$3,Responses!$A$1:$T$1,0))&amp;""),""),6,2)),VALUE(MID(IFERROR(TRIM(INDEX(Responses!$A58:$T58,MATCH(Lists!$B$3,Responses!$A$1:$T$1,0))&amp;""),""),9,2))))),""))))</f>
        <v/>
      </c>
      <c r="J58" s="19">
        <f>IF(ISNUMBER($I58),$I58+Lists!$B$15,"")</f>
        <v/>
      </c>
      <c r="K58" s="18">
        <f>IF($N58&lt;&gt;1,"",IF($B58="","New",IFERROR(IF(INDEX('Follow-ups'!$B$2:$B$501,MATCH($B58,'Follow-ups'!$A$2:$A$501,0))&amp;""="","New",INDEX('Follow-ups'!$B$2:$B$501,MATCH($B58,'Follow-ups'!$A$2:$A$501,0))&amp;""),"New")))</f>
        <v/>
      </c>
      <c r="L58" s="19">
        <f>IF($N58&lt;&gt;1,"",IF($B58="","",IFERROR(IF(ISNUMBER(INDEX('Follow-ups'!$C$2:$C$501,MATCH($B58,'Follow-ups'!$A$2:$A$501,0))),INDEX('Follow-ups'!$C$2:$C$501,MATCH($B58,'Follow-ups'!$A$2:$A$501,0)),""),"")))</f>
        <v/>
      </c>
      <c r="M58" s="18">
        <f>IF($N58&lt;&gt;1,"",IF($G58="No","Do not contact",IF(OR($K58="Signed up",$K58="Not now"),"Done",IF($K58="Contacted","Waiting on reply",IF($J58="","To do",IF(TODAY()&gt;$J58,"Overdue",IF($J58-TODAY()&lt;=1,"Due soon","To do")))))))</f>
        <v/>
      </c>
      <c r="N58" s="18">
        <f>IF((IFERROR(TRIM(INDEX(Responses!$A58:$T58,MATCH(Lists!$B$2,Responses!$A$1:$T$1,0))&amp;""),"")&amp;IFERROR(TRIM(INDEX(Responses!$A58:$T58,MATCH(Lists!$B$4,Responses!$A$1:$T$1,0))&amp;""),"")&amp;IFERROR(TRIM(INDEX(Responses!$A58:$T58,MATCH(Lists!$B$5,Responses!$A$1:$T$1,0))&amp;""),""))="",0,1)</f>
        <v/>
      </c>
    </row>
    <row r="59">
      <c r="A59" s="17">
        <f>IF($N59=1,IFERROR(TRIM(INDEX(Responses!$A59:$T59,MATCH(Lists!$B$4,Responses!$A$1:$T$1,0))&amp;""),""),"")</f>
        <v/>
      </c>
      <c r="B59" s="17">
        <f>IF($N59=1,IFERROR(TRIM(INDEX(Responses!$A59:$T59,MATCH(Lists!$B$5,Responses!$A$1:$T$1,0))&amp;""),""),"")</f>
        <v/>
      </c>
      <c r="C59" s="17">
        <f>IF($N59=1,IFERROR(TRIM(INDEX(Responses!$A59:$T59,MATCH(Lists!$B$6,Responses!$A$1:$T$1,0))&amp;""),""),"")</f>
        <v/>
      </c>
      <c r="D59" s="17">
        <f>IF($N59=1,IFERROR(TRIM(INDEX(Responses!$A59:$T59,MATCH(Lists!$B$7,Responses!$A$1:$T$1,0))&amp;""),""),"")</f>
        <v/>
      </c>
      <c r="E59" s="17">
        <f>IF($N59=1,IFERROR(TRIM(INDEX(Responses!$A59:$T59,MATCH(Lists!$B$8,Responses!$A$1:$T$1,0))&amp;""),""),"")</f>
        <v/>
      </c>
      <c r="F59" s="17">
        <f>IF($N59=1,IFERROR(TRIM(INDEX(Responses!$A59:$T59,MATCH(Lists!$B$9,Responses!$A$1:$T$1,0))&amp;""),""),"")</f>
        <v/>
      </c>
      <c r="G59" s="18">
        <f>IF($N59&lt;&gt;1,"",IF(IFERROR(TRIM(INDEX(Responses!$A59:$T59,MATCH(Lists!$B$10,Responses!$A$1:$T$1,0))&amp;""),"")="","Not asked",IF(LEFT(IFERROR(TRIM(INDEX(Responses!$A59:$T59,MATCH(Lists!$B$10,Responses!$A$1:$T$1,0))&amp;""),""),3)="Yes","Yes","No")))</f>
        <v/>
      </c>
      <c r="H59" s="17">
        <f>IF($N59&lt;&gt;1,"",IF(IFERROR(TRIM(INDEX(Responses!$A59:$T59,MATCH(Lists!$B$12,Responses!$A$1:$T$1,0))&amp;""),"")&lt;&gt;"",IFERROR(TRIM(INDEX(Responses!$A59:$T59,MATCH(Lists!$B$12,Responses!$A$1:$T$1,0))&amp;""),""),IFERROR(TRIM(INDEX(Responses!$A59:$T59,MATCH(Lists!$B$11,Responses!$A$1:$T$1,0))&amp;""),"")))</f>
        <v/>
      </c>
      <c r="I59" s="19">
        <f>IF($N59&lt;&gt;1,"",IF($B59="",IFERROR(INT(IF(ISNUMBER(INDEX(Responses!$A59:$T59,MATCH(Lists!$B$3,Responses!$A$1:$T$1,0))),INDEX(Responses!$A59:$T59,MATCH(Lists!$B$3,Responses!$A$1:$T$1,0)),DATE(VALUE(LEFT(IFERROR(TRIM(INDEX(Responses!$A59:$T59,MATCH(Lists!$B$3,Responses!$A$1:$T$1,0))&amp;""),""),4)),VALUE(MID(IFERROR(TRIM(INDEX(Responses!$A59:$T59,MATCH(Lists!$B$3,Responses!$A$1:$T$1,0))&amp;""),""),6,2)),VALUE(MID(IFERROR(TRIM(INDEX(Responses!$A59:$T59,MATCH(Lists!$B$3,Responses!$A$1:$T$1,0))&amp;""),""),9,2))))),""),IFERROR(IF(ISNUMBER(INDEX('Follow-ups'!$D$2:$D$501,MATCH($B59,'Follow-ups'!$A$2:$A$501,0))),INT(INDEX('Follow-ups'!$D$2:$D$501,MATCH($B59,'Follow-ups'!$A$2:$A$501,0))),IFERROR(INT(IF(ISNUMBER(INDEX(Responses!$A59:$T59,MATCH(Lists!$B$3,Responses!$A$1:$T$1,0))),INDEX(Responses!$A59:$T59,MATCH(Lists!$B$3,Responses!$A$1:$T$1,0)),DATE(VALUE(LEFT(IFERROR(TRIM(INDEX(Responses!$A59:$T59,MATCH(Lists!$B$3,Responses!$A$1:$T$1,0))&amp;""),""),4)),VALUE(MID(IFERROR(TRIM(INDEX(Responses!$A59:$T59,MATCH(Lists!$B$3,Responses!$A$1:$T$1,0))&amp;""),""),6,2)),VALUE(MID(IFERROR(TRIM(INDEX(Responses!$A59:$T59,MATCH(Lists!$B$3,Responses!$A$1:$T$1,0))&amp;""),""),9,2))))),"")),IFERROR(INT(IF(ISNUMBER(INDEX(Responses!$A59:$T59,MATCH(Lists!$B$3,Responses!$A$1:$T$1,0))),INDEX(Responses!$A59:$T59,MATCH(Lists!$B$3,Responses!$A$1:$T$1,0)),DATE(VALUE(LEFT(IFERROR(TRIM(INDEX(Responses!$A59:$T59,MATCH(Lists!$B$3,Responses!$A$1:$T$1,0))&amp;""),""),4)),VALUE(MID(IFERROR(TRIM(INDEX(Responses!$A59:$T59,MATCH(Lists!$B$3,Responses!$A$1:$T$1,0))&amp;""),""),6,2)),VALUE(MID(IFERROR(TRIM(INDEX(Responses!$A59:$T59,MATCH(Lists!$B$3,Responses!$A$1:$T$1,0))&amp;""),""),9,2))))),""))))</f>
        <v/>
      </c>
      <c r="J59" s="19">
        <f>IF(ISNUMBER($I59),$I59+Lists!$B$15,"")</f>
        <v/>
      </c>
      <c r="K59" s="18">
        <f>IF($N59&lt;&gt;1,"",IF($B59="","New",IFERROR(IF(INDEX('Follow-ups'!$B$2:$B$501,MATCH($B59,'Follow-ups'!$A$2:$A$501,0))&amp;""="","New",INDEX('Follow-ups'!$B$2:$B$501,MATCH($B59,'Follow-ups'!$A$2:$A$501,0))&amp;""),"New")))</f>
        <v/>
      </c>
      <c r="L59" s="19">
        <f>IF($N59&lt;&gt;1,"",IF($B59="","",IFERROR(IF(ISNUMBER(INDEX('Follow-ups'!$C$2:$C$501,MATCH($B59,'Follow-ups'!$A$2:$A$501,0))),INDEX('Follow-ups'!$C$2:$C$501,MATCH($B59,'Follow-ups'!$A$2:$A$501,0)),""),"")))</f>
        <v/>
      </c>
      <c r="M59" s="18">
        <f>IF($N59&lt;&gt;1,"",IF($G59="No","Do not contact",IF(OR($K59="Signed up",$K59="Not now"),"Done",IF($K59="Contacted","Waiting on reply",IF($J59="","To do",IF(TODAY()&gt;$J59,"Overdue",IF($J59-TODAY()&lt;=1,"Due soon","To do")))))))</f>
        <v/>
      </c>
      <c r="N59" s="18">
        <f>IF((IFERROR(TRIM(INDEX(Responses!$A59:$T59,MATCH(Lists!$B$2,Responses!$A$1:$T$1,0))&amp;""),"")&amp;IFERROR(TRIM(INDEX(Responses!$A59:$T59,MATCH(Lists!$B$4,Responses!$A$1:$T$1,0))&amp;""),"")&amp;IFERROR(TRIM(INDEX(Responses!$A59:$T59,MATCH(Lists!$B$5,Responses!$A$1:$T$1,0))&amp;""),""))="",0,1)</f>
        <v/>
      </c>
    </row>
    <row r="60">
      <c r="A60" s="17">
        <f>IF($N60=1,IFERROR(TRIM(INDEX(Responses!$A60:$T60,MATCH(Lists!$B$4,Responses!$A$1:$T$1,0))&amp;""),""),"")</f>
        <v/>
      </c>
      <c r="B60" s="17">
        <f>IF($N60=1,IFERROR(TRIM(INDEX(Responses!$A60:$T60,MATCH(Lists!$B$5,Responses!$A$1:$T$1,0))&amp;""),""),"")</f>
        <v/>
      </c>
      <c r="C60" s="17">
        <f>IF($N60=1,IFERROR(TRIM(INDEX(Responses!$A60:$T60,MATCH(Lists!$B$6,Responses!$A$1:$T$1,0))&amp;""),""),"")</f>
        <v/>
      </c>
      <c r="D60" s="17">
        <f>IF($N60=1,IFERROR(TRIM(INDEX(Responses!$A60:$T60,MATCH(Lists!$B$7,Responses!$A$1:$T$1,0))&amp;""),""),"")</f>
        <v/>
      </c>
      <c r="E60" s="17">
        <f>IF($N60=1,IFERROR(TRIM(INDEX(Responses!$A60:$T60,MATCH(Lists!$B$8,Responses!$A$1:$T$1,0))&amp;""),""),"")</f>
        <v/>
      </c>
      <c r="F60" s="17">
        <f>IF($N60=1,IFERROR(TRIM(INDEX(Responses!$A60:$T60,MATCH(Lists!$B$9,Responses!$A$1:$T$1,0))&amp;""),""),"")</f>
        <v/>
      </c>
      <c r="G60" s="18">
        <f>IF($N60&lt;&gt;1,"",IF(IFERROR(TRIM(INDEX(Responses!$A60:$T60,MATCH(Lists!$B$10,Responses!$A$1:$T$1,0))&amp;""),"")="","Not asked",IF(LEFT(IFERROR(TRIM(INDEX(Responses!$A60:$T60,MATCH(Lists!$B$10,Responses!$A$1:$T$1,0))&amp;""),""),3)="Yes","Yes","No")))</f>
        <v/>
      </c>
      <c r="H60" s="17">
        <f>IF($N60&lt;&gt;1,"",IF(IFERROR(TRIM(INDEX(Responses!$A60:$T60,MATCH(Lists!$B$12,Responses!$A$1:$T$1,0))&amp;""),"")&lt;&gt;"",IFERROR(TRIM(INDEX(Responses!$A60:$T60,MATCH(Lists!$B$12,Responses!$A$1:$T$1,0))&amp;""),""),IFERROR(TRIM(INDEX(Responses!$A60:$T60,MATCH(Lists!$B$11,Responses!$A$1:$T$1,0))&amp;""),"")))</f>
        <v/>
      </c>
      <c r="I60" s="19">
        <f>IF($N60&lt;&gt;1,"",IF($B60="",IFERROR(INT(IF(ISNUMBER(INDEX(Responses!$A60:$T60,MATCH(Lists!$B$3,Responses!$A$1:$T$1,0))),INDEX(Responses!$A60:$T60,MATCH(Lists!$B$3,Responses!$A$1:$T$1,0)),DATE(VALUE(LEFT(IFERROR(TRIM(INDEX(Responses!$A60:$T60,MATCH(Lists!$B$3,Responses!$A$1:$T$1,0))&amp;""),""),4)),VALUE(MID(IFERROR(TRIM(INDEX(Responses!$A60:$T60,MATCH(Lists!$B$3,Responses!$A$1:$T$1,0))&amp;""),""),6,2)),VALUE(MID(IFERROR(TRIM(INDEX(Responses!$A60:$T60,MATCH(Lists!$B$3,Responses!$A$1:$T$1,0))&amp;""),""),9,2))))),""),IFERROR(IF(ISNUMBER(INDEX('Follow-ups'!$D$2:$D$501,MATCH($B60,'Follow-ups'!$A$2:$A$501,0))),INT(INDEX('Follow-ups'!$D$2:$D$501,MATCH($B60,'Follow-ups'!$A$2:$A$501,0))),IFERROR(INT(IF(ISNUMBER(INDEX(Responses!$A60:$T60,MATCH(Lists!$B$3,Responses!$A$1:$T$1,0))),INDEX(Responses!$A60:$T60,MATCH(Lists!$B$3,Responses!$A$1:$T$1,0)),DATE(VALUE(LEFT(IFERROR(TRIM(INDEX(Responses!$A60:$T60,MATCH(Lists!$B$3,Responses!$A$1:$T$1,0))&amp;""),""),4)),VALUE(MID(IFERROR(TRIM(INDEX(Responses!$A60:$T60,MATCH(Lists!$B$3,Responses!$A$1:$T$1,0))&amp;""),""),6,2)),VALUE(MID(IFERROR(TRIM(INDEX(Responses!$A60:$T60,MATCH(Lists!$B$3,Responses!$A$1:$T$1,0))&amp;""),""),9,2))))),"")),IFERROR(INT(IF(ISNUMBER(INDEX(Responses!$A60:$T60,MATCH(Lists!$B$3,Responses!$A$1:$T$1,0))),INDEX(Responses!$A60:$T60,MATCH(Lists!$B$3,Responses!$A$1:$T$1,0)),DATE(VALUE(LEFT(IFERROR(TRIM(INDEX(Responses!$A60:$T60,MATCH(Lists!$B$3,Responses!$A$1:$T$1,0))&amp;""),""),4)),VALUE(MID(IFERROR(TRIM(INDEX(Responses!$A60:$T60,MATCH(Lists!$B$3,Responses!$A$1:$T$1,0))&amp;""),""),6,2)),VALUE(MID(IFERROR(TRIM(INDEX(Responses!$A60:$T60,MATCH(Lists!$B$3,Responses!$A$1:$T$1,0))&amp;""),""),9,2))))),""))))</f>
        <v/>
      </c>
      <c r="J60" s="19">
        <f>IF(ISNUMBER($I60),$I60+Lists!$B$15,"")</f>
        <v/>
      </c>
      <c r="K60" s="18">
        <f>IF($N60&lt;&gt;1,"",IF($B60="","New",IFERROR(IF(INDEX('Follow-ups'!$B$2:$B$501,MATCH($B60,'Follow-ups'!$A$2:$A$501,0))&amp;""="","New",INDEX('Follow-ups'!$B$2:$B$501,MATCH($B60,'Follow-ups'!$A$2:$A$501,0))&amp;""),"New")))</f>
        <v/>
      </c>
      <c r="L60" s="19">
        <f>IF($N60&lt;&gt;1,"",IF($B60="","",IFERROR(IF(ISNUMBER(INDEX('Follow-ups'!$C$2:$C$501,MATCH($B60,'Follow-ups'!$A$2:$A$501,0))),INDEX('Follow-ups'!$C$2:$C$501,MATCH($B60,'Follow-ups'!$A$2:$A$501,0)),""),"")))</f>
        <v/>
      </c>
      <c r="M60" s="18">
        <f>IF($N60&lt;&gt;1,"",IF($G60="No","Do not contact",IF(OR($K60="Signed up",$K60="Not now"),"Done",IF($K60="Contacted","Waiting on reply",IF($J60="","To do",IF(TODAY()&gt;$J60,"Overdue",IF($J60-TODAY()&lt;=1,"Due soon","To do")))))))</f>
        <v/>
      </c>
      <c r="N60" s="18">
        <f>IF((IFERROR(TRIM(INDEX(Responses!$A60:$T60,MATCH(Lists!$B$2,Responses!$A$1:$T$1,0))&amp;""),"")&amp;IFERROR(TRIM(INDEX(Responses!$A60:$T60,MATCH(Lists!$B$4,Responses!$A$1:$T$1,0))&amp;""),"")&amp;IFERROR(TRIM(INDEX(Responses!$A60:$T60,MATCH(Lists!$B$5,Responses!$A$1:$T$1,0))&amp;""),""))="",0,1)</f>
        <v/>
      </c>
    </row>
    <row r="61">
      <c r="A61" s="17">
        <f>IF($N61=1,IFERROR(TRIM(INDEX(Responses!$A61:$T61,MATCH(Lists!$B$4,Responses!$A$1:$T$1,0))&amp;""),""),"")</f>
        <v/>
      </c>
      <c r="B61" s="17">
        <f>IF($N61=1,IFERROR(TRIM(INDEX(Responses!$A61:$T61,MATCH(Lists!$B$5,Responses!$A$1:$T$1,0))&amp;""),""),"")</f>
        <v/>
      </c>
      <c r="C61" s="17">
        <f>IF($N61=1,IFERROR(TRIM(INDEX(Responses!$A61:$T61,MATCH(Lists!$B$6,Responses!$A$1:$T$1,0))&amp;""),""),"")</f>
        <v/>
      </c>
      <c r="D61" s="17">
        <f>IF($N61=1,IFERROR(TRIM(INDEX(Responses!$A61:$T61,MATCH(Lists!$B$7,Responses!$A$1:$T$1,0))&amp;""),""),"")</f>
        <v/>
      </c>
      <c r="E61" s="17">
        <f>IF($N61=1,IFERROR(TRIM(INDEX(Responses!$A61:$T61,MATCH(Lists!$B$8,Responses!$A$1:$T$1,0))&amp;""),""),"")</f>
        <v/>
      </c>
      <c r="F61" s="17">
        <f>IF($N61=1,IFERROR(TRIM(INDEX(Responses!$A61:$T61,MATCH(Lists!$B$9,Responses!$A$1:$T$1,0))&amp;""),""),"")</f>
        <v/>
      </c>
      <c r="G61" s="18">
        <f>IF($N61&lt;&gt;1,"",IF(IFERROR(TRIM(INDEX(Responses!$A61:$T61,MATCH(Lists!$B$10,Responses!$A$1:$T$1,0))&amp;""),"")="","Not asked",IF(LEFT(IFERROR(TRIM(INDEX(Responses!$A61:$T61,MATCH(Lists!$B$10,Responses!$A$1:$T$1,0))&amp;""),""),3)="Yes","Yes","No")))</f>
        <v/>
      </c>
      <c r="H61" s="17">
        <f>IF($N61&lt;&gt;1,"",IF(IFERROR(TRIM(INDEX(Responses!$A61:$T61,MATCH(Lists!$B$12,Responses!$A$1:$T$1,0))&amp;""),"")&lt;&gt;"",IFERROR(TRIM(INDEX(Responses!$A61:$T61,MATCH(Lists!$B$12,Responses!$A$1:$T$1,0))&amp;""),""),IFERROR(TRIM(INDEX(Responses!$A61:$T61,MATCH(Lists!$B$11,Responses!$A$1:$T$1,0))&amp;""),"")))</f>
        <v/>
      </c>
      <c r="I61" s="19">
        <f>IF($N61&lt;&gt;1,"",IF($B61="",IFERROR(INT(IF(ISNUMBER(INDEX(Responses!$A61:$T61,MATCH(Lists!$B$3,Responses!$A$1:$T$1,0))),INDEX(Responses!$A61:$T61,MATCH(Lists!$B$3,Responses!$A$1:$T$1,0)),DATE(VALUE(LEFT(IFERROR(TRIM(INDEX(Responses!$A61:$T61,MATCH(Lists!$B$3,Responses!$A$1:$T$1,0))&amp;""),""),4)),VALUE(MID(IFERROR(TRIM(INDEX(Responses!$A61:$T61,MATCH(Lists!$B$3,Responses!$A$1:$T$1,0))&amp;""),""),6,2)),VALUE(MID(IFERROR(TRIM(INDEX(Responses!$A61:$T61,MATCH(Lists!$B$3,Responses!$A$1:$T$1,0))&amp;""),""),9,2))))),""),IFERROR(IF(ISNUMBER(INDEX('Follow-ups'!$D$2:$D$501,MATCH($B61,'Follow-ups'!$A$2:$A$501,0))),INT(INDEX('Follow-ups'!$D$2:$D$501,MATCH($B61,'Follow-ups'!$A$2:$A$501,0))),IFERROR(INT(IF(ISNUMBER(INDEX(Responses!$A61:$T61,MATCH(Lists!$B$3,Responses!$A$1:$T$1,0))),INDEX(Responses!$A61:$T61,MATCH(Lists!$B$3,Responses!$A$1:$T$1,0)),DATE(VALUE(LEFT(IFERROR(TRIM(INDEX(Responses!$A61:$T61,MATCH(Lists!$B$3,Responses!$A$1:$T$1,0))&amp;""),""),4)),VALUE(MID(IFERROR(TRIM(INDEX(Responses!$A61:$T61,MATCH(Lists!$B$3,Responses!$A$1:$T$1,0))&amp;""),""),6,2)),VALUE(MID(IFERROR(TRIM(INDEX(Responses!$A61:$T61,MATCH(Lists!$B$3,Responses!$A$1:$T$1,0))&amp;""),""),9,2))))),"")),IFERROR(INT(IF(ISNUMBER(INDEX(Responses!$A61:$T61,MATCH(Lists!$B$3,Responses!$A$1:$T$1,0))),INDEX(Responses!$A61:$T61,MATCH(Lists!$B$3,Responses!$A$1:$T$1,0)),DATE(VALUE(LEFT(IFERROR(TRIM(INDEX(Responses!$A61:$T61,MATCH(Lists!$B$3,Responses!$A$1:$T$1,0))&amp;""),""),4)),VALUE(MID(IFERROR(TRIM(INDEX(Responses!$A61:$T61,MATCH(Lists!$B$3,Responses!$A$1:$T$1,0))&amp;""),""),6,2)),VALUE(MID(IFERROR(TRIM(INDEX(Responses!$A61:$T61,MATCH(Lists!$B$3,Responses!$A$1:$T$1,0))&amp;""),""),9,2))))),""))))</f>
        <v/>
      </c>
      <c r="J61" s="19">
        <f>IF(ISNUMBER($I61),$I61+Lists!$B$15,"")</f>
        <v/>
      </c>
      <c r="K61" s="18">
        <f>IF($N61&lt;&gt;1,"",IF($B61="","New",IFERROR(IF(INDEX('Follow-ups'!$B$2:$B$501,MATCH($B61,'Follow-ups'!$A$2:$A$501,0))&amp;""="","New",INDEX('Follow-ups'!$B$2:$B$501,MATCH($B61,'Follow-ups'!$A$2:$A$501,0))&amp;""),"New")))</f>
        <v/>
      </c>
      <c r="L61" s="19">
        <f>IF($N61&lt;&gt;1,"",IF($B61="","",IFERROR(IF(ISNUMBER(INDEX('Follow-ups'!$C$2:$C$501,MATCH($B61,'Follow-ups'!$A$2:$A$501,0))),INDEX('Follow-ups'!$C$2:$C$501,MATCH($B61,'Follow-ups'!$A$2:$A$501,0)),""),"")))</f>
        <v/>
      </c>
      <c r="M61" s="18">
        <f>IF($N61&lt;&gt;1,"",IF($G61="No","Do not contact",IF(OR($K61="Signed up",$K61="Not now"),"Done",IF($K61="Contacted","Waiting on reply",IF($J61="","To do",IF(TODAY()&gt;$J61,"Overdue",IF($J61-TODAY()&lt;=1,"Due soon","To do")))))))</f>
        <v/>
      </c>
      <c r="N61" s="18">
        <f>IF((IFERROR(TRIM(INDEX(Responses!$A61:$T61,MATCH(Lists!$B$2,Responses!$A$1:$T$1,0))&amp;""),"")&amp;IFERROR(TRIM(INDEX(Responses!$A61:$T61,MATCH(Lists!$B$4,Responses!$A$1:$T$1,0))&amp;""),"")&amp;IFERROR(TRIM(INDEX(Responses!$A61:$T61,MATCH(Lists!$B$5,Responses!$A$1:$T$1,0))&amp;""),""))="",0,1)</f>
        <v/>
      </c>
    </row>
    <row r="62">
      <c r="A62" s="17">
        <f>IF($N62=1,IFERROR(TRIM(INDEX(Responses!$A62:$T62,MATCH(Lists!$B$4,Responses!$A$1:$T$1,0))&amp;""),""),"")</f>
        <v/>
      </c>
      <c r="B62" s="17">
        <f>IF($N62=1,IFERROR(TRIM(INDEX(Responses!$A62:$T62,MATCH(Lists!$B$5,Responses!$A$1:$T$1,0))&amp;""),""),"")</f>
        <v/>
      </c>
      <c r="C62" s="17">
        <f>IF($N62=1,IFERROR(TRIM(INDEX(Responses!$A62:$T62,MATCH(Lists!$B$6,Responses!$A$1:$T$1,0))&amp;""),""),"")</f>
        <v/>
      </c>
      <c r="D62" s="17">
        <f>IF($N62=1,IFERROR(TRIM(INDEX(Responses!$A62:$T62,MATCH(Lists!$B$7,Responses!$A$1:$T$1,0))&amp;""),""),"")</f>
        <v/>
      </c>
      <c r="E62" s="17">
        <f>IF($N62=1,IFERROR(TRIM(INDEX(Responses!$A62:$T62,MATCH(Lists!$B$8,Responses!$A$1:$T$1,0))&amp;""),""),"")</f>
        <v/>
      </c>
      <c r="F62" s="17">
        <f>IF($N62=1,IFERROR(TRIM(INDEX(Responses!$A62:$T62,MATCH(Lists!$B$9,Responses!$A$1:$T$1,0))&amp;""),""),"")</f>
        <v/>
      </c>
      <c r="G62" s="18">
        <f>IF($N62&lt;&gt;1,"",IF(IFERROR(TRIM(INDEX(Responses!$A62:$T62,MATCH(Lists!$B$10,Responses!$A$1:$T$1,0))&amp;""),"")="","Not asked",IF(LEFT(IFERROR(TRIM(INDEX(Responses!$A62:$T62,MATCH(Lists!$B$10,Responses!$A$1:$T$1,0))&amp;""),""),3)="Yes","Yes","No")))</f>
        <v/>
      </c>
      <c r="H62" s="17">
        <f>IF($N62&lt;&gt;1,"",IF(IFERROR(TRIM(INDEX(Responses!$A62:$T62,MATCH(Lists!$B$12,Responses!$A$1:$T$1,0))&amp;""),"")&lt;&gt;"",IFERROR(TRIM(INDEX(Responses!$A62:$T62,MATCH(Lists!$B$12,Responses!$A$1:$T$1,0))&amp;""),""),IFERROR(TRIM(INDEX(Responses!$A62:$T62,MATCH(Lists!$B$11,Responses!$A$1:$T$1,0))&amp;""),"")))</f>
        <v/>
      </c>
      <c r="I62" s="19">
        <f>IF($N62&lt;&gt;1,"",IF($B62="",IFERROR(INT(IF(ISNUMBER(INDEX(Responses!$A62:$T62,MATCH(Lists!$B$3,Responses!$A$1:$T$1,0))),INDEX(Responses!$A62:$T62,MATCH(Lists!$B$3,Responses!$A$1:$T$1,0)),DATE(VALUE(LEFT(IFERROR(TRIM(INDEX(Responses!$A62:$T62,MATCH(Lists!$B$3,Responses!$A$1:$T$1,0))&amp;""),""),4)),VALUE(MID(IFERROR(TRIM(INDEX(Responses!$A62:$T62,MATCH(Lists!$B$3,Responses!$A$1:$T$1,0))&amp;""),""),6,2)),VALUE(MID(IFERROR(TRIM(INDEX(Responses!$A62:$T62,MATCH(Lists!$B$3,Responses!$A$1:$T$1,0))&amp;""),""),9,2))))),""),IFERROR(IF(ISNUMBER(INDEX('Follow-ups'!$D$2:$D$501,MATCH($B62,'Follow-ups'!$A$2:$A$501,0))),INT(INDEX('Follow-ups'!$D$2:$D$501,MATCH($B62,'Follow-ups'!$A$2:$A$501,0))),IFERROR(INT(IF(ISNUMBER(INDEX(Responses!$A62:$T62,MATCH(Lists!$B$3,Responses!$A$1:$T$1,0))),INDEX(Responses!$A62:$T62,MATCH(Lists!$B$3,Responses!$A$1:$T$1,0)),DATE(VALUE(LEFT(IFERROR(TRIM(INDEX(Responses!$A62:$T62,MATCH(Lists!$B$3,Responses!$A$1:$T$1,0))&amp;""),""),4)),VALUE(MID(IFERROR(TRIM(INDEX(Responses!$A62:$T62,MATCH(Lists!$B$3,Responses!$A$1:$T$1,0))&amp;""),""),6,2)),VALUE(MID(IFERROR(TRIM(INDEX(Responses!$A62:$T62,MATCH(Lists!$B$3,Responses!$A$1:$T$1,0))&amp;""),""),9,2))))),"")),IFERROR(INT(IF(ISNUMBER(INDEX(Responses!$A62:$T62,MATCH(Lists!$B$3,Responses!$A$1:$T$1,0))),INDEX(Responses!$A62:$T62,MATCH(Lists!$B$3,Responses!$A$1:$T$1,0)),DATE(VALUE(LEFT(IFERROR(TRIM(INDEX(Responses!$A62:$T62,MATCH(Lists!$B$3,Responses!$A$1:$T$1,0))&amp;""),""),4)),VALUE(MID(IFERROR(TRIM(INDEX(Responses!$A62:$T62,MATCH(Lists!$B$3,Responses!$A$1:$T$1,0))&amp;""),""),6,2)),VALUE(MID(IFERROR(TRIM(INDEX(Responses!$A62:$T62,MATCH(Lists!$B$3,Responses!$A$1:$T$1,0))&amp;""),""),9,2))))),""))))</f>
        <v/>
      </c>
      <c r="J62" s="19">
        <f>IF(ISNUMBER($I62),$I62+Lists!$B$15,"")</f>
        <v/>
      </c>
      <c r="K62" s="18">
        <f>IF($N62&lt;&gt;1,"",IF($B62="","New",IFERROR(IF(INDEX('Follow-ups'!$B$2:$B$501,MATCH($B62,'Follow-ups'!$A$2:$A$501,0))&amp;""="","New",INDEX('Follow-ups'!$B$2:$B$501,MATCH($B62,'Follow-ups'!$A$2:$A$501,0))&amp;""),"New")))</f>
        <v/>
      </c>
      <c r="L62" s="19">
        <f>IF($N62&lt;&gt;1,"",IF($B62="","",IFERROR(IF(ISNUMBER(INDEX('Follow-ups'!$C$2:$C$501,MATCH($B62,'Follow-ups'!$A$2:$A$501,0))),INDEX('Follow-ups'!$C$2:$C$501,MATCH($B62,'Follow-ups'!$A$2:$A$501,0)),""),"")))</f>
        <v/>
      </c>
      <c r="M62" s="18">
        <f>IF($N62&lt;&gt;1,"",IF($G62="No","Do not contact",IF(OR($K62="Signed up",$K62="Not now"),"Done",IF($K62="Contacted","Waiting on reply",IF($J62="","To do",IF(TODAY()&gt;$J62,"Overdue",IF($J62-TODAY()&lt;=1,"Due soon","To do")))))))</f>
        <v/>
      </c>
      <c r="N62" s="18">
        <f>IF((IFERROR(TRIM(INDEX(Responses!$A62:$T62,MATCH(Lists!$B$2,Responses!$A$1:$T$1,0))&amp;""),"")&amp;IFERROR(TRIM(INDEX(Responses!$A62:$T62,MATCH(Lists!$B$4,Responses!$A$1:$T$1,0))&amp;""),"")&amp;IFERROR(TRIM(INDEX(Responses!$A62:$T62,MATCH(Lists!$B$5,Responses!$A$1:$T$1,0))&amp;""),""))="",0,1)</f>
        <v/>
      </c>
    </row>
    <row r="63">
      <c r="A63" s="17">
        <f>IF($N63=1,IFERROR(TRIM(INDEX(Responses!$A63:$T63,MATCH(Lists!$B$4,Responses!$A$1:$T$1,0))&amp;""),""),"")</f>
        <v/>
      </c>
      <c r="B63" s="17">
        <f>IF($N63=1,IFERROR(TRIM(INDEX(Responses!$A63:$T63,MATCH(Lists!$B$5,Responses!$A$1:$T$1,0))&amp;""),""),"")</f>
        <v/>
      </c>
      <c r="C63" s="17">
        <f>IF($N63=1,IFERROR(TRIM(INDEX(Responses!$A63:$T63,MATCH(Lists!$B$6,Responses!$A$1:$T$1,0))&amp;""),""),"")</f>
        <v/>
      </c>
      <c r="D63" s="17">
        <f>IF($N63=1,IFERROR(TRIM(INDEX(Responses!$A63:$T63,MATCH(Lists!$B$7,Responses!$A$1:$T$1,0))&amp;""),""),"")</f>
        <v/>
      </c>
      <c r="E63" s="17">
        <f>IF($N63=1,IFERROR(TRIM(INDEX(Responses!$A63:$T63,MATCH(Lists!$B$8,Responses!$A$1:$T$1,0))&amp;""),""),"")</f>
        <v/>
      </c>
      <c r="F63" s="17">
        <f>IF($N63=1,IFERROR(TRIM(INDEX(Responses!$A63:$T63,MATCH(Lists!$B$9,Responses!$A$1:$T$1,0))&amp;""),""),"")</f>
        <v/>
      </c>
      <c r="G63" s="18">
        <f>IF($N63&lt;&gt;1,"",IF(IFERROR(TRIM(INDEX(Responses!$A63:$T63,MATCH(Lists!$B$10,Responses!$A$1:$T$1,0))&amp;""),"")="","Not asked",IF(LEFT(IFERROR(TRIM(INDEX(Responses!$A63:$T63,MATCH(Lists!$B$10,Responses!$A$1:$T$1,0))&amp;""),""),3)="Yes","Yes","No")))</f>
        <v/>
      </c>
      <c r="H63" s="17">
        <f>IF($N63&lt;&gt;1,"",IF(IFERROR(TRIM(INDEX(Responses!$A63:$T63,MATCH(Lists!$B$12,Responses!$A$1:$T$1,0))&amp;""),"")&lt;&gt;"",IFERROR(TRIM(INDEX(Responses!$A63:$T63,MATCH(Lists!$B$12,Responses!$A$1:$T$1,0))&amp;""),""),IFERROR(TRIM(INDEX(Responses!$A63:$T63,MATCH(Lists!$B$11,Responses!$A$1:$T$1,0))&amp;""),"")))</f>
        <v/>
      </c>
      <c r="I63" s="19">
        <f>IF($N63&lt;&gt;1,"",IF($B63="",IFERROR(INT(IF(ISNUMBER(INDEX(Responses!$A63:$T63,MATCH(Lists!$B$3,Responses!$A$1:$T$1,0))),INDEX(Responses!$A63:$T63,MATCH(Lists!$B$3,Responses!$A$1:$T$1,0)),DATE(VALUE(LEFT(IFERROR(TRIM(INDEX(Responses!$A63:$T63,MATCH(Lists!$B$3,Responses!$A$1:$T$1,0))&amp;""),""),4)),VALUE(MID(IFERROR(TRIM(INDEX(Responses!$A63:$T63,MATCH(Lists!$B$3,Responses!$A$1:$T$1,0))&amp;""),""),6,2)),VALUE(MID(IFERROR(TRIM(INDEX(Responses!$A63:$T63,MATCH(Lists!$B$3,Responses!$A$1:$T$1,0))&amp;""),""),9,2))))),""),IFERROR(IF(ISNUMBER(INDEX('Follow-ups'!$D$2:$D$501,MATCH($B63,'Follow-ups'!$A$2:$A$501,0))),INT(INDEX('Follow-ups'!$D$2:$D$501,MATCH($B63,'Follow-ups'!$A$2:$A$501,0))),IFERROR(INT(IF(ISNUMBER(INDEX(Responses!$A63:$T63,MATCH(Lists!$B$3,Responses!$A$1:$T$1,0))),INDEX(Responses!$A63:$T63,MATCH(Lists!$B$3,Responses!$A$1:$T$1,0)),DATE(VALUE(LEFT(IFERROR(TRIM(INDEX(Responses!$A63:$T63,MATCH(Lists!$B$3,Responses!$A$1:$T$1,0))&amp;""),""),4)),VALUE(MID(IFERROR(TRIM(INDEX(Responses!$A63:$T63,MATCH(Lists!$B$3,Responses!$A$1:$T$1,0))&amp;""),""),6,2)),VALUE(MID(IFERROR(TRIM(INDEX(Responses!$A63:$T63,MATCH(Lists!$B$3,Responses!$A$1:$T$1,0))&amp;""),""),9,2))))),"")),IFERROR(INT(IF(ISNUMBER(INDEX(Responses!$A63:$T63,MATCH(Lists!$B$3,Responses!$A$1:$T$1,0))),INDEX(Responses!$A63:$T63,MATCH(Lists!$B$3,Responses!$A$1:$T$1,0)),DATE(VALUE(LEFT(IFERROR(TRIM(INDEX(Responses!$A63:$T63,MATCH(Lists!$B$3,Responses!$A$1:$T$1,0))&amp;""),""),4)),VALUE(MID(IFERROR(TRIM(INDEX(Responses!$A63:$T63,MATCH(Lists!$B$3,Responses!$A$1:$T$1,0))&amp;""),""),6,2)),VALUE(MID(IFERROR(TRIM(INDEX(Responses!$A63:$T63,MATCH(Lists!$B$3,Responses!$A$1:$T$1,0))&amp;""),""),9,2))))),""))))</f>
        <v/>
      </c>
      <c r="J63" s="19">
        <f>IF(ISNUMBER($I63),$I63+Lists!$B$15,"")</f>
        <v/>
      </c>
      <c r="K63" s="18">
        <f>IF($N63&lt;&gt;1,"",IF($B63="","New",IFERROR(IF(INDEX('Follow-ups'!$B$2:$B$501,MATCH($B63,'Follow-ups'!$A$2:$A$501,0))&amp;""="","New",INDEX('Follow-ups'!$B$2:$B$501,MATCH($B63,'Follow-ups'!$A$2:$A$501,0))&amp;""),"New")))</f>
        <v/>
      </c>
      <c r="L63" s="19">
        <f>IF($N63&lt;&gt;1,"",IF($B63="","",IFERROR(IF(ISNUMBER(INDEX('Follow-ups'!$C$2:$C$501,MATCH($B63,'Follow-ups'!$A$2:$A$501,0))),INDEX('Follow-ups'!$C$2:$C$501,MATCH($B63,'Follow-ups'!$A$2:$A$501,0)),""),"")))</f>
        <v/>
      </c>
      <c r="M63" s="18">
        <f>IF($N63&lt;&gt;1,"",IF($G63="No","Do not contact",IF(OR($K63="Signed up",$K63="Not now"),"Done",IF($K63="Contacted","Waiting on reply",IF($J63="","To do",IF(TODAY()&gt;$J63,"Overdue",IF($J63-TODAY()&lt;=1,"Due soon","To do")))))))</f>
        <v/>
      </c>
      <c r="N63" s="18">
        <f>IF((IFERROR(TRIM(INDEX(Responses!$A63:$T63,MATCH(Lists!$B$2,Responses!$A$1:$T$1,0))&amp;""),"")&amp;IFERROR(TRIM(INDEX(Responses!$A63:$T63,MATCH(Lists!$B$4,Responses!$A$1:$T$1,0))&amp;""),"")&amp;IFERROR(TRIM(INDEX(Responses!$A63:$T63,MATCH(Lists!$B$5,Responses!$A$1:$T$1,0))&amp;""),""))="",0,1)</f>
        <v/>
      </c>
    </row>
    <row r="64">
      <c r="A64" s="17">
        <f>IF($N64=1,IFERROR(TRIM(INDEX(Responses!$A64:$T64,MATCH(Lists!$B$4,Responses!$A$1:$T$1,0))&amp;""),""),"")</f>
        <v/>
      </c>
      <c r="B64" s="17">
        <f>IF($N64=1,IFERROR(TRIM(INDEX(Responses!$A64:$T64,MATCH(Lists!$B$5,Responses!$A$1:$T$1,0))&amp;""),""),"")</f>
        <v/>
      </c>
      <c r="C64" s="17">
        <f>IF($N64=1,IFERROR(TRIM(INDEX(Responses!$A64:$T64,MATCH(Lists!$B$6,Responses!$A$1:$T$1,0))&amp;""),""),"")</f>
        <v/>
      </c>
      <c r="D64" s="17">
        <f>IF($N64=1,IFERROR(TRIM(INDEX(Responses!$A64:$T64,MATCH(Lists!$B$7,Responses!$A$1:$T$1,0))&amp;""),""),"")</f>
        <v/>
      </c>
      <c r="E64" s="17">
        <f>IF($N64=1,IFERROR(TRIM(INDEX(Responses!$A64:$T64,MATCH(Lists!$B$8,Responses!$A$1:$T$1,0))&amp;""),""),"")</f>
        <v/>
      </c>
      <c r="F64" s="17">
        <f>IF($N64=1,IFERROR(TRIM(INDEX(Responses!$A64:$T64,MATCH(Lists!$B$9,Responses!$A$1:$T$1,0))&amp;""),""),"")</f>
        <v/>
      </c>
      <c r="G64" s="18">
        <f>IF($N64&lt;&gt;1,"",IF(IFERROR(TRIM(INDEX(Responses!$A64:$T64,MATCH(Lists!$B$10,Responses!$A$1:$T$1,0))&amp;""),"")="","Not asked",IF(LEFT(IFERROR(TRIM(INDEX(Responses!$A64:$T64,MATCH(Lists!$B$10,Responses!$A$1:$T$1,0))&amp;""),""),3)="Yes","Yes","No")))</f>
        <v/>
      </c>
      <c r="H64" s="17">
        <f>IF($N64&lt;&gt;1,"",IF(IFERROR(TRIM(INDEX(Responses!$A64:$T64,MATCH(Lists!$B$12,Responses!$A$1:$T$1,0))&amp;""),"")&lt;&gt;"",IFERROR(TRIM(INDEX(Responses!$A64:$T64,MATCH(Lists!$B$12,Responses!$A$1:$T$1,0))&amp;""),""),IFERROR(TRIM(INDEX(Responses!$A64:$T64,MATCH(Lists!$B$11,Responses!$A$1:$T$1,0))&amp;""),"")))</f>
        <v/>
      </c>
      <c r="I64" s="19">
        <f>IF($N64&lt;&gt;1,"",IF($B64="",IFERROR(INT(IF(ISNUMBER(INDEX(Responses!$A64:$T64,MATCH(Lists!$B$3,Responses!$A$1:$T$1,0))),INDEX(Responses!$A64:$T64,MATCH(Lists!$B$3,Responses!$A$1:$T$1,0)),DATE(VALUE(LEFT(IFERROR(TRIM(INDEX(Responses!$A64:$T64,MATCH(Lists!$B$3,Responses!$A$1:$T$1,0))&amp;""),""),4)),VALUE(MID(IFERROR(TRIM(INDEX(Responses!$A64:$T64,MATCH(Lists!$B$3,Responses!$A$1:$T$1,0))&amp;""),""),6,2)),VALUE(MID(IFERROR(TRIM(INDEX(Responses!$A64:$T64,MATCH(Lists!$B$3,Responses!$A$1:$T$1,0))&amp;""),""),9,2))))),""),IFERROR(IF(ISNUMBER(INDEX('Follow-ups'!$D$2:$D$501,MATCH($B64,'Follow-ups'!$A$2:$A$501,0))),INT(INDEX('Follow-ups'!$D$2:$D$501,MATCH($B64,'Follow-ups'!$A$2:$A$501,0))),IFERROR(INT(IF(ISNUMBER(INDEX(Responses!$A64:$T64,MATCH(Lists!$B$3,Responses!$A$1:$T$1,0))),INDEX(Responses!$A64:$T64,MATCH(Lists!$B$3,Responses!$A$1:$T$1,0)),DATE(VALUE(LEFT(IFERROR(TRIM(INDEX(Responses!$A64:$T64,MATCH(Lists!$B$3,Responses!$A$1:$T$1,0))&amp;""),""),4)),VALUE(MID(IFERROR(TRIM(INDEX(Responses!$A64:$T64,MATCH(Lists!$B$3,Responses!$A$1:$T$1,0))&amp;""),""),6,2)),VALUE(MID(IFERROR(TRIM(INDEX(Responses!$A64:$T64,MATCH(Lists!$B$3,Responses!$A$1:$T$1,0))&amp;""),""),9,2))))),"")),IFERROR(INT(IF(ISNUMBER(INDEX(Responses!$A64:$T64,MATCH(Lists!$B$3,Responses!$A$1:$T$1,0))),INDEX(Responses!$A64:$T64,MATCH(Lists!$B$3,Responses!$A$1:$T$1,0)),DATE(VALUE(LEFT(IFERROR(TRIM(INDEX(Responses!$A64:$T64,MATCH(Lists!$B$3,Responses!$A$1:$T$1,0))&amp;""),""),4)),VALUE(MID(IFERROR(TRIM(INDEX(Responses!$A64:$T64,MATCH(Lists!$B$3,Responses!$A$1:$T$1,0))&amp;""),""),6,2)),VALUE(MID(IFERROR(TRIM(INDEX(Responses!$A64:$T64,MATCH(Lists!$B$3,Responses!$A$1:$T$1,0))&amp;""),""),9,2))))),""))))</f>
        <v/>
      </c>
      <c r="J64" s="19">
        <f>IF(ISNUMBER($I64),$I64+Lists!$B$15,"")</f>
        <v/>
      </c>
      <c r="K64" s="18">
        <f>IF($N64&lt;&gt;1,"",IF($B64="","New",IFERROR(IF(INDEX('Follow-ups'!$B$2:$B$501,MATCH($B64,'Follow-ups'!$A$2:$A$501,0))&amp;""="","New",INDEX('Follow-ups'!$B$2:$B$501,MATCH($B64,'Follow-ups'!$A$2:$A$501,0))&amp;""),"New")))</f>
        <v/>
      </c>
      <c r="L64" s="19">
        <f>IF($N64&lt;&gt;1,"",IF($B64="","",IFERROR(IF(ISNUMBER(INDEX('Follow-ups'!$C$2:$C$501,MATCH($B64,'Follow-ups'!$A$2:$A$501,0))),INDEX('Follow-ups'!$C$2:$C$501,MATCH($B64,'Follow-ups'!$A$2:$A$501,0)),""),"")))</f>
        <v/>
      </c>
      <c r="M64" s="18">
        <f>IF($N64&lt;&gt;1,"",IF($G64="No","Do not contact",IF(OR($K64="Signed up",$K64="Not now"),"Done",IF($K64="Contacted","Waiting on reply",IF($J64="","To do",IF(TODAY()&gt;$J64,"Overdue",IF($J64-TODAY()&lt;=1,"Due soon","To do")))))))</f>
        <v/>
      </c>
      <c r="N64" s="18">
        <f>IF((IFERROR(TRIM(INDEX(Responses!$A64:$T64,MATCH(Lists!$B$2,Responses!$A$1:$T$1,0))&amp;""),"")&amp;IFERROR(TRIM(INDEX(Responses!$A64:$T64,MATCH(Lists!$B$4,Responses!$A$1:$T$1,0))&amp;""),"")&amp;IFERROR(TRIM(INDEX(Responses!$A64:$T64,MATCH(Lists!$B$5,Responses!$A$1:$T$1,0))&amp;""),""))="",0,1)</f>
        <v/>
      </c>
    </row>
    <row r="65">
      <c r="A65" s="17">
        <f>IF($N65=1,IFERROR(TRIM(INDEX(Responses!$A65:$T65,MATCH(Lists!$B$4,Responses!$A$1:$T$1,0))&amp;""),""),"")</f>
        <v/>
      </c>
      <c r="B65" s="17">
        <f>IF($N65=1,IFERROR(TRIM(INDEX(Responses!$A65:$T65,MATCH(Lists!$B$5,Responses!$A$1:$T$1,0))&amp;""),""),"")</f>
        <v/>
      </c>
      <c r="C65" s="17">
        <f>IF($N65=1,IFERROR(TRIM(INDEX(Responses!$A65:$T65,MATCH(Lists!$B$6,Responses!$A$1:$T$1,0))&amp;""),""),"")</f>
        <v/>
      </c>
      <c r="D65" s="17">
        <f>IF($N65=1,IFERROR(TRIM(INDEX(Responses!$A65:$T65,MATCH(Lists!$B$7,Responses!$A$1:$T$1,0))&amp;""),""),"")</f>
        <v/>
      </c>
      <c r="E65" s="17">
        <f>IF($N65=1,IFERROR(TRIM(INDEX(Responses!$A65:$T65,MATCH(Lists!$B$8,Responses!$A$1:$T$1,0))&amp;""),""),"")</f>
        <v/>
      </c>
      <c r="F65" s="17">
        <f>IF($N65=1,IFERROR(TRIM(INDEX(Responses!$A65:$T65,MATCH(Lists!$B$9,Responses!$A$1:$T$1,0))&amp;""),""),"")</f>
        <v/>
      </c>
      <c r="G65" s="18">
        <f>IF($N65&lt;&gt;1,"",IF(IFERROR(TRIM(INDEX(Responses!$A65:$T65,MATCH(Lists!$B$10,Responses!$A$1:$T$1,0))&amp;""),"")="","Not asked",IF(LEFT(IFERROR(TRIM(INDEX(Responses!$A65:$T65,MATCH(Lists!$B$10,Responses!$A$1:$T$1,0))&amp;""),""),3)="Yes","Yes","No")))</f>
        <v/>
      </c>
      <c r="H65" s="17">
        <f>IF($N65&lt;&gt;1,"",IF(IFERROR(TRIM(INDEX(Responses!$A65:$T65,MATCH(Lists!$B$12,Responses!$A$1:$T$1,0))&amp;""),"")&lt;&gt;"",IFERROR(TRIM(INDEX(Responses!$A65:$T65,MATCH(Lists!$B$12,Responses!$A$1:$T$1,0))&amp;""),""),IFERROR(TRIM(INDEX(Responses!$A65:$T65,MATCH(Lists!$B$11,Responses!$A$1:$T$1,0))&amp;""),"")))</f>
        <v/>
      </c>
      <c r="I65" s="19">
        <f>IF($N65&lt;&gt;1,"",IF($B65="",IFERROR(INT(IF(ISNUMBER(INDEX(Responses!$A65:$T65,MATCH(Lists!$B$3,Responses!$A$1:$T$1,0))),INDEX(Responses!$A65:$T65,MATCH(Lists!$B$3,Responses!$A$1:$T$1,0)),DATE(VALUE(LEFT(IFERROR(TRIM(INDEX(Responses!$A65:$T65,MATCH(Lists!$B$3,Responses!$A$1:$T$1,0))&amp;""),""),4)),VALUE(MID(IFERROR(TRIM(INDEX(Responses!$A65:$T65,MATCH(Lists!$B$3,Responses!$A$1:$T$1,0))&amp;""),""),6,2)),VALUE(MID(IFERROR(TRIM(INDEX(Responses!$A65:$T65,MATCH(Lists!$B$3,Responses!$A$1:$T$1,0))&amp;""),""),9,2))))),""),IFERROR(IF(ISNUMBER(INDEX('Follow-ups'!$D$2:$D$501,MATCH($B65,'Follow-ups'!$A$2:$A$501,0))),INT(INDEX('Follow-ups'!$D$2:$D$501,MATCH($B65,'Follow-ups'!$A$2:$A$501,0))),IFERROR(INT(IF(ISNUMBER(INDEX(Responses!$A65:$T65,MATCH(Lists!$B$3,Responses!$A$1:$T$1,0))),INDEX(Responses!$A65:$T65,MATCH(Lists!$B$3,Responses!$A$1:$T$1,0)),DATE(VALUE(LEFT(IFERROR(TRIM(INDEX(Responses!$A65:$T65,MATCH(Lists!$B$3,Responses!$A$1:$T$1,0))&amp;""),""),4)),VALUE(MID(IFERROR(TRIM(INDEX(Responses!$A65:$T65,MATCH(Lists!$B$3,Responses!$A$1:$T$1,0))&amp;""),""),6,2)),VALUE(MID(IFERROR(TRIM(INDEX(Responses!$A65:$T65,MATCH(Lists!$B$3,Responses!$A$1:$T$1,0))&amp;""),""),9,2))))),"")),IFERROR(INT(IF(ISNUMBER(INDEX(Responses!$A65:$T65,MATCH(Lists!$B$3,Responses!$A$1:$T$1,0))),INDEX(Responses!$A65:$T65,MATCH(Lists!$B$3,Responses!$A$1:$T$1,0)),DATE(VALUE(LEFT(IFERROR(TRIM(INDEX(Responses!$A65:$T65,MATCH(Lists!$B$3,Responses!$A$1:$T$1,0))&amp;""),""),4)),VALUE(MID(IFERROR(TRIM(INDEX(Responses!$A65:$T65,MATCH(Lists!$B$3,Responses!$A$1:$T$1,0))&amp;""),""),6,2)),VALUE(MID(IFERROR(TRIM(INDEX(Responses!$A65:$T65,MATCH(Lists!$B$3,Responses!$A$1:$T$1,0))&amp;""),""),9,2))))),""))))</f>
        <v/>
      </c>
      <c r="J65" s="19">
        <f>IF(ISNUMBER($I65),$I65+Lists!$B$15,"")</f>
        <v/>
      </c>
      <c r="K65" s="18">
        <f>IF($N65&lt;&gt;1,"",IF($B65="","New",IFERROR(IF(INDEX('Follow-ups'!$B$2:$B$501,MATCH($B65,'Follow-ups'!$A$2:$A$501,0))&amp;""="","New",INDEX('Follow-ups'!$B$2:$B$501,MATCH($B65,'Follow-ups'!$A$2:$A$501,0))&amp;""),"New")))</f>
        <v/>
      </c>
      <c r="L65" s="19">
        <f>IF($N65&lt;&gt;1,"",IF($B65="","",IFERROR(IF(ISNUMBER(INDEX('Follow-ups'!$C$2:$C$501,MATCH($B65,'Follow-ups'!$A$2:$A$501,0))),INDEX('Follow-ups'!$C$2:$C$501,MATCH($B65,'Follow-ups'!$A$2:$A$501,0)),""),"")))</f>
        <v/>
      </c>
      <c r="M65" s="18">
        <f>IF($N65&lt;&gt;1,"",IF($G65="No","Do not contact",IF(OR($K65="Signed up",$K65="Not now"),"Done",IF($K65="Contacted","Waiting on reply",IF($J65="","To do",IF(TODAY()&gt;$J65,"Overdue",IF($J65-TODAY()&lt;=1,"Due soon","To do")))))))</f>
        <v/>
      </c>
      <c r="N65" s="18">
        <f>IF((IFERROR(TRIM(INDEX(Responses!$A65:$T65,MATCH(Lists!$B$2,Responses!$A$1:$T$1,0))&amp;""),"")&amp;IFERROR(TRIM(INDEX(Responses!$A65:$T65,MATCH(Lists!$B$4,Responses!$A$1:$T$1,0))&amp;""),"")&amp;IFERROR(TRIM(INDEX(Responses!$A65:$T65,MATCH(Lists!$B$5,Responses!$A$1:$T$1,0))&amp;""),""))="",0,1)</f>
        <v/>
      </c>
    </row>
    <row r="66">
      <c r="A66" s="17">
        <f>IF($N66=1,IFERROR(TRIM(INDEX(Responses!$A66:$T66,MATCH(Lists!$B$4,Responses!$A$1:$T$1,0))&amp;""),""),"")</f>
        <v/>
      </c>
      <c r="B66" s="17">
        <f>IF($N66=1,IFERROR(TRIM(INDEX(Responses!$A66:$T66,MATCH(Lists!$B$5,Responses!$A$1:$T$1,0))&amp;""),""),"")</f>
        <v/>
      </c>
      <c r="C66" s="17">
        <f>IF($N66=1,IFERROR(TRIM(INDEX(Responses!$A66:$T66,MATCH(Lists!$B$6,Responses!$A$1:$T$1,0))&amp;""),""),"")</f>
        <v/>
      </c>
      <c r="D66" s="17">
        <f>IF($N66=1,IFERROR(TRIM(INDEX(Responses!$A66:$T66,MATCH(Lists!$B$7,Responses!$A$1:$T$1,0))&amp;""),""),"")</f>
        <v/>
      </c>
      <c r="E66" s="17">
        <f>IF($N66=1,IFERROR(TRIM(INDEX(Responses!$A66:$T66,MATCH(Lists!$B$8,Responses!$A$1:$T$1,0))&amp;""),""),"")</f>
        <v/>
      </c>
      <c r="F66" s="17">
        <f>IF($N66=1,IFERROR(TRIM(INDEX(Responses!$A66:$T66,MATCH(Lists!$B$9,Responses!$A$1:$T$1,0))&amp;""),""),"")</f>
        <v/>
      </c>
      <c r="G66" s="18">
        <f>IF($N66&lt;&gt;1,"",IF(IFERROR(TRIM(INDEX(Responses!$A66:$T66,MATCH(Lists!$B$10,Responses!$A$1:$T$1,0))&amp;""),"")="","Not asked",IF(LEFT(IFERROR(TRIM(INDEX(Responses!$A66:$T66,MATCH(Lists!$B$10,Responses!$A$1:$T$1,0))&amp;""),""),3)="Yes","Yes","No")))</f>
        <v/>
      </c>
      <c r="H66" s="17">
        <f>IF($N66&lt;&gt;1,"",IF(IFERROR(TRIM(INDEX(Responses!$A66:$T66,MATCH(Lists!$B$12,Responses!$A$1:$T$1,0))&amp;""),"")&lt;&gt;"",IFERROR(TRIM(INDEX(Responses!$A66:$T66,MATCH(Lists!$B$12,Responses!$A$1:$T$1,0))&amp;""),""),IFERROR(TRIM(INDEX(Responses!$A66:$T66,MATCH(Lists!$B$11,Responses!$A$1:$T$1,0))&amp;""),"")))</f>
        <v/>
      </c>
      <c r="I66" s="19">
        <f>IF($N66&lt;&gt;1,"",IF($B66="",IFERROR(INT(IF(ISNUMBER(INDEX(Responses!$A66:$T66,MATCH(Lists!$B$3,Responses!$A$1:$T$1,0))),INDEX(Responses!$A66:$T66,MATCH(Lists!$B$3,Responses!$A$1:$T$1,0)),DATE(VALUE(LEFT(IFERROR(TRIM(INDEX(Responses!$A66:$T66,MATCH(Lists!$B$3,Responses!$A$1:$T$1,0))&amp;""),""),4)),VALUE(MID(IFERROR(TRIM(INDEX(Responses!$A66:$T66,MATCH(Lists!$B$3,Responses!$A$1:$T$1,0))&amp;""),""),6,2)),VALUE(MID(IFERROR(TRIM(INDEX(Responses!$A66:$T66,MATCH(Lists!$B$3,Responses!$A$1:$T$1,0))&amp;""),""),9,2))))),""),IFERROR(IF(ISNUMBER(INDEX('Follow-ups'!$D$2:$D$501,MATCH($B66,'Follow-ups'!$A$2:$A$501,0))),INT(INDEX('Follow-ups'!$D$2:$D$501,MATCH($B66,'Follow-ups'!$A$2:$A$501,0))),IFERROR(INT(IF(ISNUMBER(INDEX(Responses!$A66:$T66,MATCH(Lists!$B$3,Responses!$A$1:$T$1,0))),INDEX(Responses!$A66:$T66,MATCH(Lists!$B$3,Responses!$A$1:$T$1,0)),DATE(VALUE(LEFT(IFERROR(TRIM(INDEX(Responses!$A66:$T66,MATCH(Lists!$B$3,Responses!$A$1:$T$1,0))&amp;""),""),4)),VALUE(MID(IFERROR(TRIM(INDEX(Responses!$A66:$T66,MATCH(Lists!$B$3,Responses!$A$1:$T$1,0))&amp;""),""),6,2)),VALUE(MID(IFERROR(TRIM(INDEX(Responses!$A66:$T66,MATCH(Lists!$B$3,Responses!$A$1:$T$1,0))&amp;""),""),9,2))))),"")),IFERROR(INT(IF(ISNUMBER(INDEX(Responses!$A66:$T66,MATCH(Lists!$B$3,Responses!$A$1:$T$1,0))),INDEX(Responses!$A66:$T66,MATCH(Lists!$B$3,Responses!$A$1:$T$1,0)),DATE(VALUE(LEFT(IFERROR(TRIM(INDEX(Responses!$A66:$T66,MATCH(Lists!$B$3,Responses!$A$1:$T$1,0))&amp;""),""),4)),VALUE(MID(IFERROR(TRIM(INDEX(Responses!$A66:$T66,MATCH(Lists!$B$3,Responses!$A$1:$T$1,0))&amp;""),""),6,2)),VALUE(MID(IFERROR(TRIM(INDEX(Responses!$A66:$T66,MATCH(Lists!$B$3,Responses!$A$1:$T$1,0))&amp;""),""),9,2))))),""))))</f>
        <v/>
      </c>
      <c r="J66" s="19">
        <f>IF(ISNUMBER($I66),$I66+Lists!$B$15,"")</f>
        <v/>
      </c>
      <c r="K66" s="18">
        <f>IF($N66&lt;&gt;1,"",IF($B66="","New",IFERROR(IF(INDEX('Follow-ups'!$B$2:$B$501,MATCH($B66,'Follow-ups'!$A$2:$A$501,0))&amp;""="","New",INDEX('Follow-ups'!$B$2:$B$501,MATCH($B66,'Follow-ups'!$A$2:$A$501,0))&amp;""),"New")))</f>
        <v/>
      </c>
      <c r="L66" s="19">
        <f>IF($N66&lt;&gt;1,"",IF($B66="","",IFERROR(IF(ISNUMBER(INDEX('Follow-ups'!$C$2:$C$501,MATCH($B66,'Follow-ups'!$A$2:$A$501,0))),INDEX('Follow-ups'!$C$2:$C$501,MATCH($B66,'Follow-ups'!$A$2:$A$501,0)),""),"")))</f>
        <v/>
      </c>
      <c r="M66" s="18">
        <f>IF($N66&lt;&gt;1,"",IF($G66="No","Do not contact",IF(OR($K66="Signed up",$K66="Not now"),"Done",IF($K66="Contacted","Waiting on reply",IF($J66="","To do",IF(TODAY()&gt;$J66,"Overdue",IF($J66-TODAY()&lt;=1,"Due soon","To do")))))))</f>
        <v/>
      </c>
      <c r="N66" s="18">
        <f>IF((IFERROR(TRIM(INDEX(Responses!$A66:$T66,MATCH(Lists!$B$2,Responses!$A$1:$T$1,0))&amp;""),"")&amp;IFERROR(TRIM(INDEX(Responses!$A66:$T66,MATCH(Lists!$B$4,Responses!$A$1:$T$1,0))&amp;""),"")&amp;IFERROR(TRIM(INDEX(Responses!$A66:$T66,MATCH(Lists!$B$5,Responses!$A$1:$T$1,0))&amp;""),""))="",0,1)</f>
        <v/>
      </c>
    </row>
    <row r="67">
      <c r="A67" s="17">
        <f>IF($N67=1,IFERROR(TRIM(INDEX(Responses!$A67:$T67,MATCH(Lists!$B$4,Responses!$A$1:$T$1,0))&amp;""),""),"")</f>
        <v/>
      </c>
      <c r="B67" s="17">
        <f>IF($N67=1,IFERROR(TRIM(INDEX(Responses!$A67:$T67,MATCH(Lists!$B$5,Responses!$A$1:$T$1,0))&amp;""),""),"")</f>
        <v/>
      </c>
      <c r="C67" s="17">
        <f>IF($N67=1,IFERROR(TRIM(INDEX(Responses!$A67:$T67,MATCH(Lists!$B$6,Responses!$A$1:$T$1,0))&amp;""),""),"")</f>
        <v/>
      </c>
      <c r="D67" s="17">
        <f>IF($N67=1,IFERROR(TRIM(INDEX(Responses!$A67:$T67,MATCH(Lists!$B$7,Responses!$A$1:$T$1,0))&amp;""),""),"")</f>
        <v/>
      </c>
      <c r="E67" s="17">
        <f>IF($N67=1,IFERROR(TRIM(INDEX(Responses!$A67:$T67,MATCH(Lists!$B$8,Responses!$A$1:$T$1,0))&amp;""),""),"")</f>
        <v/>
      </c>
      <c r="F67" s="17">
        <f>IF($N67=1,IFERROR(TRIM(INDEX(Responses!$A67:$T67,MATCH(Lists!$B$9,Responses!$A$1:$T$1,0))&amp;""),""),"")</f>
        <v/>
      </c>
      <c r="G67" s="18">
        <f>IF($N67&lt;&gt;1,"",IF(IFERROR(TRIM(INDEX(Responses!$A67:$T67,MATCH(Lists!$B$10,Responses!$A$1:$T$1,0))&amp;""),"")="","Not asked",IF(LEFT(IFERROR(TRIM(INDEX(Responses!$A67:$T67,MATCH(Lists!$B$10,Responses!$A$1:$T$1,0))&amp;""),""),3)="Yes","Yes","No")))</f>
        <v/>
      </c>
      <c r="H67" s="17">
        <f>IF($N67&lt;&gt;1,"",IF(IFERROR(TRIM(INDEX(Responses!$A67:$T67,MATCH(Lists!$B$12,Responses!$A$1:$T$1,0))&amp;""),"")&lt;&gt;"",IFERROR(TRIM(INDEX(Responses!$A67:$T67,MATCH(Lists!$B$12,Responses!$A$1:$T$1,0))&amp;""),""),IFERROR(TRIM(INDEX(Responses!$A67:$T67,MATCH(Lists!$B$11,Responses!$A$1:$T$1,0))&amp;""),"")))</f>
        <v/>
      </c>
      <c r="I67" s="19">
        <f>IF($N67&lt;&gt;1,"",IF($B67="",IFERROR(INT(IF(ISNUMBER(INDEX(Responses!$A67:$T67,MATCH(Lists!$B$3,Responses!$A$1:$T$1,0))),INDEX(Responses!$A67:$T67,MATCH(Lists!$B$3,Responses!$A$1:$T$1,0)),DATE(VALUE(LEFT(IFERROR(TRIM(INDEX(Responses!$A67:$T67,MATCH(Lists!$B$3,Responses!$A$1:$T$1,0))&amp;""),""),4)),VALUE(MID(IFERROR(TRIM(INDEX(Responses!$A67:$T67,MATCH(Lists!$B$3,Responses!$A$1:$T$1,0))&amp;""),""),6,2)),VALUE(MID(IFERROR(TRIM(INDEX(Responses!$A67:$T67,MATCH(Lists!$B$3,Responses!$A$1:$T$1,0))&amp;""),""),9,2))))),""),IFERROR(IF(ISNUMBER(INDEX('Follow-ups'!$D$2:$D$501,MATCH($B67,'Follow-ups'!$A$2:$A$501,0))),INT(INDEX('Follow-ups'!$D$2:$D$501,MATCH($B67,'Follow-ups'!$A$2:$A$501,0))),IFERROR(INT(IF(ISNUMBER(INDEX(Responses!$A67:$T67,MATCH(Lists!$B$3,Responses!$A$1:$T$1,0))),INDEX(Responses!$A67:$T67,MATCH(Lists!$B$3,Responses!$A$1:$T$1,0)),DATE(VALUE(LEFT(IFERROR(TRIM(INDEX(Responses!$A67:$T67,MATCH(Lists!$B$3,Responses!$A$1:$T$1,0))&amp;""),""),4)),VALUE(MID(IFERROR(TRIM(INDEX(Responses!$A67:$T67,MATCH(Lists!$B$3,Responses!$A$1:$T$1,0))&amp;""),""),6,2)),VALUE(MID(IFERROR(TRIM(INDEX(Responses!$A67:$T67,MATCH(Lists!$B$3,Responses!$A$1:$T$1,0))&amp;""),""),9,2))))),"")),IFERROR(INT(IF(ISNUMBER(INDEX(Responses!$A67:$T67,MATCH(Lists!$B$3,Responses!$A$1:$T$1,0))),INDEX(Responses!$A67:$T67,MATCH(Lists!$B$3,Responses!$A$1:$T$1,0)),DATE(VALUE(LEFT(IFERROR(TRIM(INDEX(Responses!$A67:$T67,MATCH(Lists!$B$3,Responses!$A$1:$T$1,0))&amp;""),""),4)),VALUE(MID(IFERROR(TRIM(INDEX(Responses!$A67:$T67,MATCH(Lists!$B$3,Responses!$A$1:$T$1,0))&amp;""),""),6,2)),VALUE(MID(IFERROR(TRIM(INDEX(Responses!$A67:$T67,MATCH(Lists!$B$3,Responses!$A$1:$T$1,0))&amp;""),""),9,2))))),""))))</f>
        <v/>
      </c>
      <c r="J67" s="19">
        <f>IF(ISNUMBER($I67),$I67+Lists!$B$15,"")</f>
        <v/>
      </c>
      <c r="K67" s="18">
        <f>IF($N67&lt;&gt;1,"",IF($B67="","New",IFERROR(IF(INDEX('Follow-ups'!$B$2:$B$501,MATCH($B67,'Follow-ups'!$A$2:$A$501,0))&amp;""="","New",INDEX('Follow-ups'!$B$2:$B$501,MATCH($B67,'Follow-ups'!$A$2:$A$501,0))&amp;""),"New")))</f>
        <v/>
      </c>
      <c r="L67" s="19">
        <f>IF($N67&lt;&gt;1,"",IF($B67="","",IFERROR(IF(ISNUMBER(INDEX('Follow-ups'!$C$2:$C$501,MATCH($B67,'Follow-ups'!$A$2:$A$501,0))),INDEX('Follow-ups'!$C$2:$C$501,MATCH($B67,'Follow-ups'!$A$2:$A$501,0)),""),"")))</f>
        <v/>
      </c>
      <c r="M67" s="18">
        <f>IF($N67&lt;&gt;1,"",IF($G67="No","Do not contact",IF(OR($K67="Signed up",$K67="Not now"),"Done",IF($K67="Contacted","Waiting on reply",IF($J67="","To do",IF(TODAY()&gt;$J67,"Overdue",IF($J67-TODAY()&lt;=1,"Due soon","To do")))))))</f>
        <v/>
      </c>
      <c r="N67" s="18">
        <f>IF((IFERROR(TRIM(INDEX(Responses!$A67:$T67,MATCH(Lists!$B$2,Responses!$A$1:$T$1,0))&amp;""),"")&amp;IFERROR(TRIM(INDEX(Responses!$A67:$T67,MATCH(Lists!$B$4,Responses!$A$1:$T$1,0))&amp;""),"")&amp;IFERROR(TRIM(INDEX(Responses!$A67:$T67,MATCH(Lists!$B$5,Responses!$A$1:$T$1,0))&amp;""),""))="",0,1)</f>
        <v/>
      </c>
    </row>
    <row r="68">
      <c r="A68" s="17">
        <f>IF($N68=1,IFERROR(TRIM(INDEX(Responses!$A68:$T68,MATCH(Lists!$B$4,Responses!$A$1:$T$1,0))&amp;""),""),"")</f>
        <v/>
      </c>
      <c r="B68" s="17">
        <f>IF($N68=1,IFERROR(TRIM(INDEX(Responses!$A68:$T68,MATCH(Lists!$B$5,Responses!$A$1:$T$1,0))&amp;""),""),"")</f>
        <v/>
      </c>
      <c r="C68" s="17">
        <f>IF($N68=1,IFERROR(TRIM(INDEX(Responses!$A68:$T68,MATCH(Lists!$B$6,Responses!$A$1:$T$1,0))&amp;""),""),"")</f>
        <v/>
      </c>
      <c r="D68" s="17">
        <f>IF($N68=1,IFERROR(TRIM(INDEX(Responses!$A68:$T68,MATCH(Lists!$B$7,Responses!$A$1:$T$1,0))&amp;""),""),"")</f>
        <v/>
      </c>
      <c r="E68" s="17">
        <f>IF($N68=1,IFERROR(TRIM(INDEX(Responses!$A68:$T68,MATCH(Lists!$B$8,Responses!$A$1:$T$1,0))&amp;""),""),"")</f>
        <v/>
      </c>
      <c r="F68" s="17">
        <f>IF($N68=1,IFERROR(TRIM(INDEX(Responses!$A68:$T68,MATCH(Lists!$B$9,Responses!$A$1:$T$1,0))&amp;""),""),"")</f>
        <v/>
      </c>
      <c r="G68" s="18">
        <f>IF($N68&lt;&gt;1,"",IF(IFERROR(TRIM(INDEX(Responses!$A68:$T68,MATCH(Lists!$B$10,Responses!$A$1:$T$1,0))&amp;""),"")="","Not asked",IF(LEFT(IFERROR(TRIM(INDEX(Responses!$A68:$T68,MATCH(Lists!$B$10,Responses!$A$1:$T$1,0))&amp;""),""),3)="Yes","Yes","No")))</f>
        <v/>
      </c>
      <c r="H68" s="17">
        <f>IF($N68&lt;&gt;1,"",IF(IFERROR(TRIM(INDEX(Responses!$A68:$T68,MATCH(Lists!$B$12,Responses!$A$1:$T$1,0))&amp;""),"")&lt;&gt;"",IFERROR(TRIM(INDEX(Responses!$A68:$T68,MATCH(Lists!$B$12,Responses!$A$1:$T$1,0))&amp;""),""),IFERROR(TRIM(INDEX(Responses!$A68:$T68,MATCH(Lists!$B$11,Responses!$A$1:$T$1,0))&amp;""),"")))</f>
        <v/>
      </c>
      <c r="I68" s="19">
        <f>IF($N68&lt;&gt;1,"",IF($B68="",IFERROR(INT(IF(ISNUMBER(INDEX(Responses!$A68:$T68,MATCH(Lists!$B$3,Responses!$A$1:$T$1,0))),INDEX(Responses!$A68:$T68,MATCH(Lists!$B$3,Responses!$A$1:$T$1,0)),DATE(VALUE(LEFT(IFERROR(TRIM(INDEX(Responses!$A68:$T68,MATCH(Lists!$B$3,Responses!$A$1:$T$1,0))&amp;""),""),4)),VALUE(MID(IFERROR(TRIM(INDEX(Responses!$A68:$T68,MATCH(Lists!$B$3,Responses!$A$1:$T$1,0))&amp;""),""),6,2)),VALUE(MID(IFERROR(TRIM(INDEX(Responses!$A68:$T68,MATCH(Lists!$B$3,Responses!$A$1:$T$1,0))&amp;""),""),9,2))))),""),IFERROR(IF(ISNUMBER(INDEX('Follow-ups'!$D$2:$D$501,MATCH($B68,'Follow-ups'!$A$2:$A$501,0))),INT(INDEX('Follow-ups'!$D$2:$D$501,MATCH($B68,'Follow-ups'!$A$2:$A$501,0))),IFERROR(INT(IF(ISNUMBER(INDEX(Responses!$A68:$T68,MATCH(Lists!$B$3,Responses!$A$1:$T$1,0))),INDEX(Responses!$A68:$T68,MATCH(Lists!$B$3,Responses!$A$1:$T$1,0)),DATE(VALUE(LEFT(IFERROR(TRIM(INDEX(Responses!$A68:$T68,MATCH(Lists!$B$3,Responses!$A$1:$T$1,0))&amp;""),""),4)),VALUE(MID(IFERROR(TRIM(INDEX(Responses!$A68:$T68,MATCH(Lists!$B$3,Responses!$A$1:$T$1,0))&amp;""),""),6,2)),VALUE(MID(IFERROR(TRIM(INDEX(Responses!$A68:$T68,MATCH(Lists!$B$3,Responses!$A$1:$T$1,0))&amp;""),""),9,2))))),"")),IFERROR(INT(IF(ISNUMBER(INDEX(Responses!$A68:$T68,MATCH(Lists!$B$3,Responses!$A$1:$T$1,0))),INDEX(Responses!$A68:$T68,MATCH(Lists!$B$3,Responses!$A$1:$T$1,0)),DATE(VALUE(LEFT(IFERROR(TRIM(INDEX(Responses!$A68:$T68,MATCH(Lists!$B$3,Responses!$A$1:$T$1,0))&amp;""),""),4)),VALUE(MID(IFERROR(TRIM(INDEX(Responses!$A68:$T68,MATCH(Lists!$B$3,Responses!$A$1:$T$1,0))&amp;""),""),6,2)),VALUE(MID(IFERROR(TRIM(INDEX(Responses!$A68:$T68,MATCH(Lists!$B$3,Responses!$A$1:$T$1,0))&amp;""),""),9,2))))),""))))</f>
        <v/>
      </c>
      <c r="J68" s="19">
        <f>IF(ISNUMBER($I68),$I68+Lists!$B$15,"")</f>
        <v/>
      </c>
      <c r="K68" s="18">
        <f>IF($N68&lt;&gt;1,"",IF($B68="","New",IFERROR(IF(INDEX('Follow-ups'!$B$2:$B$501,MATCH($B68,'Follow-ups'!$A$2:$A$501,0))&amp;""="","New",INDEX('Follow-ups'!$B$2:$B$501,MATCH($B68,'Follow-ups'!$A$2:$A$501,0))&amp;""),"New")))</f>
        <v/>
      </c>
      <c r="L68" s="19">
        <f>IF($N68&lt;&gt;1,"",IF($B68="","",IFERROR(IF(ISNUMBER(INDEX('Follow-ups'!$C$2:$C$501,MATCH($B68,'Follow-ups'!$A$2:$A$501,0))),INDEX('Follow-ups'!$C$2:$C$501,MATCH($B68,'Follow-ups'!$A$2:$A$501,0)),""),"")))</f>
        <v/>
      </c>
      <c r="M68" s="18">
        <f>IF($N68&lt;&gt;1,"",IF($G68="No","Do not contact",IF(OR($K68="Signed up",$K68="Not now"),"Done",IF($K68="Contacted","Waiting on reply",IF($J68="","To do",IF(TODAY()&gt;$J68,"Overdue",IF($J68-TODAY()&lt;=1,"Due soon","To do")))))))</f>
        <v/>
      </c>
      <c r="N68" s="18">
        <f>IF((IFERROR(TRIM(INDEX(Responses!$A68:$T68,MATCH(Lists!$B$2,Responses!$A$1:$T$1,0))&amp;""),"")&amp;IFERROR(TRIM(INDEX(Responses!$A68:$T68,MATCH(Lists!$B$4,Responses!$A$1:$T$1,0))&amp;""),"")&amp;IFERROR(TRIM(INDEX(Responses!$A68:$T68,MATCH(Lists!$B$5,Responses!$A$1:$T$1,0))&amp;""),""))="",0,1)</f>
        <v/>
      </c>
    </row>
    <row r="69">
      <c r="A69" s="17">
        <f>IF($N69=1,IFERROR(TRIM(INDEX(Responses!$A69:$T69,MATCH(Lists!$B$4,Responses!$A$1:$T$1,0))&amp;""),""),"")</f>
        <v/>
      </c>
      <c r="B69" s="17">
        <f>IF($N69=1,IFERROR(TRIM(INDEX(Responses!$A69:$T69,MATCH(Lists!$B$5,Responses!$A$1:$T$1,0))&amp;""),""),"")</f>
        <v/>
      </c>
      <c r="C69" s="17">
        <f>IF($N69=1,IFERROR(TRIM(INDEX(Responses!$A69:$T69,MATCH(Lists!$B$6,Responses!$A$1:$T$1,0))&amp;""),""),"")</f>
        <v/>
      </c>
      <c r="D69" s="17">
        <f>IF($N69=1,IFERROR(TRIM(INDEX(Responses!$A69:$T69,MATCH(Lists!$B$7,Responses!$A$1:$T$1,0))&amp;""),""),"")</f>
        <v/>
      </c>
      <c r="E69" s="17">
        <f>IF($N69=1,IFERROR(TRIM(INDEX(Responses!$A69:$T69,MATCH(Lists!$B$8,Responses!$A$1:$T$1,0))&amp;""),""),"")</f>
        <v/>
      </c>
      <c r="F69" s="17">
        <f>IF($N69=1,IFERROR(TRIM(INDEX(Responses!$A69:$T69,MATCH(Lists!$B$9,Responses!$A$1:$T$1,0))&amp;""),""),"")</f>
        <v/>
      </c>
      <c r="G69" s="18">
        <f>IF($N69&lt;&gt;1,"",IF(IFERROR(TRIM(INDEX(Responses!$A69:$T69,MATCH(Lists!$B$10,Responses!$A$1:$T$1,0))&amp;""),"")="","Not asked",IF(LEFT(IFERROR(TRIM(INDEX(Responses!$A69:$T69,MATCH(Lists!$B$10,Responses!$A$1:$T$1,0))&amp;""),""),3)="Yes","Yes","No")))</f>
        <v/>
      </c>
      <c r="H69" s="17">
        <f>IF($N69&lt;&gt;1,"",IF(IFERROR(TRIM(INDEX(Responses!$A69:$T69,MATCH(Lists!$B$12,Responses!$A$1:$T$1,0))&amp;""),"")&lt;&gt;"",IFERROR(TRIM(INDEX(Responses!$A69:$T69,MATCH(Lists!$B$12,Responses!$A$1:$T$1,0))&amp;""),""),IFERROR(TRIM(INDEX(Responses!$A69:$T69,MATCH(Lists!$B$11,Responses!$A$1:$T$1,0))&amp;""),"")))</f>
        <v/>
      </c>
      <c r="I69" s="19">
        <f>IF($N69&lt;&gt;1,"",IF($B69="",IFERROR(INT(IF(ISNUMBER(INDEX(Responses!$A69:$T69,MATCH(Lists!$B$3,Responses!$A$1:$T$1,0))),INDEX(Responses!$A69:$T69,MATCH(Lists!$B$3,Responses!$A$1:$T$1,0)),DATE(VALUE(LEFT(IFERROR(TRIM(INDEX(Responses!$A69:$T69,MATCH(Lists!$B$3,Responses!$A$1:$T$1,0))&amp;""),""),4)),VALUE(MID(IFERROR(TRIM(INDEX(Responses!$A69:$T69,MATCH(Lists!$B$3,Responses!$A$1:$T$1,0))&amp;""),""),6,2)),VALUE(MID(IFERROR(TRIM(INDEX(Responses!$A69:$T69,MATCH(Lists!$B$3,Responses!$A$1:$T$1,0))&amp;""),""),9,2))))),""),IFERROR(IF(ISNUMBER(INDEX('Follow-ups'!$D$2:$D$501,MATCH($B69,'Follow-ups'!$A$2:$A$501,0))),INT(INDEX('Follow-ups'!$D$2:$D$501,MATCH($B69,'Follow-ups'!$A$2:$A$501,0))),IFERROR(INT(IF(ISNUMBER(INDEX(Responses!$A69:$T69,MATCH(Lists!$B$3,Responses!$A$1:$T$1,0))),INDEX(Responses!$A69:$T69,MATCH(Lists!$B$3,Responses!$A$1:$T$1,0)),DATE(VALUE(LEFT(IFERROR(TRIM(INDEX(Responses!$A69:$T69,MATCH(Lists!$B$3,Responses!$A$1:$T$1,0))&amp;""),""),4)),VALUE(MID(IFERROR(TRIM(INDEX(Responses!$A69:$T69,MATCH(Lists!$B$3,Responses!$A$1:$T$1,0))&amp;""),""),6,2)),VALUE(MID(IFERROR(TRIM(INDEX(Responses!$A69:$T69,MATCH(Lists!$B$3,Responses!$A$1:$T$1,0))&amp;""),""),9,2))))),"")),IFERROR(INT(IF(ISNUMBER(INDEX(Responses!$A69:$T69,MATCH(Lists!$B$3,Responses!$A$1:$T$1,0))),INDEX(Responses!$A69:$T69,MATCH(Lists!$B$3,Responses!$A$1:$T$1,0)),DATE(VALUE(LEFT(IFERROR(TRIM(INDEX(Responses!$A69:$T69,MATCH(Lists!$B$3,Responses!$A$1:$T$1,0))&amp;""),""),4)),VALUE(MID(IFERROR(TRIM(INDEX(Responses!$A69:$T69,MATCH(Lists!$B$3,Responses!$A$1:$T$1,0))&amp;""),""),6,2)),VALUE(MID(IFERROR(TRIM(INDEX(Responses!$A69:$T69,MATCH(Lists!$B$3,Responses!$A$1:$T$1,0))&amp;""),""),9,2))))),""))))</f>
        <v/>
      </c>
      <c r="J69" s="19">
        <f>IF(ISNUMBER($I69),$I69+Lists!$B$15,"")</f>
        <v/>
      </c>
      <c r="K69" s="18">
        <f>IF($N69&lt;&gt;1,"",IF($B69="","New",IFERROR(IF(INDEX('Follow-ups'!$B$2:$B$501,MATCH($B69,'Follow-ups'!$A$2:$A$501,0))&amp;""="","New",INDEX('Follow-ups'!$B$2:$B$501,MATCH($B69,'Follow-ups'!$A$2:$A$501,0))&amp;""),"New")))</f>
        <v/>
      </c>
      <c r="L69" s="19">
        <f>IF($N69&lt;&gt;1,"",IF($B69="","",IFERROR(IF(ISNUMBER(INDEX('Follow-ups'!$C$2:$C$501,MATCH($B69,'Follow-ups'!$A$2:$A$501,0))),INDEX('Follow-ups'!$C$2:$C$501,MATCH($B69,'Follow-ups'!$A$2:$A$501,0)),""),"")))</f>
        <v/>
      </c>
      <c r="M69" s="18">
        <f>IF($N69&lt;&gt;1,"",IF($G69="No","Do not contact",IF(OR($K69="Signed up",$K69="Not now"),"Done",IF($K69="Contacted","Waiting on reply",IF($J69="","To do",IF(TODAY()&gt;$J69,"Overdue",IF($J69-TODAY()&lt;=1,"Due soon","To do")))))))</f>
        <v/>
      </c>
      <c r="N69" s="18">
        <f>IF((IFERROR(TRIM(INDEX(Responses!$A69:$T69,MATCH(Lists!$B$2,Responses!$A$1:$T$1,0))&amp;""),"")&amp;IFERROR(TRIM(INDEX(Responses!$A69:$T69,MATCH(Lists!$B$4,Responses!$A$1:$T$1,0))&amp;""),"")&amp;IFERROR(TRIM(INDEX(Responses!$A69:$T69,MATCH(Lists!$B$5,Responses!$A$1:$T$1,0))&amp;""),""))="",0,1)</f>
        <v/>
      </c>
    </row>
    <row r="70">
      <c r="A70" s="17">
        <f>IF($N70=1,IFERROR(TRIM(INDEX(Responses!$A70:$T70,MATCH(Lists!$B$4,Responses!$A$1:$T$1,0))&amp;""),""),"")</f>
        <v/>
      </c>
      <c r="B70" s="17">
        <f>IF($N70=1,IFERROR(TRIM(INDEX(Responses!$A70:$T70,MATCH(Lists!$B$5,Responses!$A$1:$T$1,0))&amp;""),""),"")</f>
        <v/>
      </c>
      <c r="C70" s="17">
        <f>IF($N70=1,IFERROR(TRIM(INDEX(Responses!$A70:$T70,MATCH(Lists!$B$6,Responses!$A$1:$T$1,0))&amp;""),""),"")</f>
        <v/>
      </c>
      <c r="D70" s="17">
        <f>IF($N70=1,IFERROR(TRIM(INDEX(Responses!$A70:$T70,MATCH(Lists!$B$7,Responses!$A$1:$T$1,0))&amp;""),""),"")</f>
        <v/>
      </c>
      <c r="E70" s="17">
        <f>IF($N70=1,IFERROR(TRIM(INDEX(Responses!$A70:$T70,MATCH(Lists!$B$8,Responses!$A$1:$T$1,0))&amp;""),""),"")</f>
        <v/>
      </c>
      <c r="F70" s="17">
        <f>IF($N70=1,IFERROR(TRIM(INDEX(Responses!$A70:$T70,MATCH(Lists!$B$9,Responses!$A$1:$T$1,0))&amp;""),""),"")</f>
        <v/>
      </c>
      <c r="G70" s="18">
        <f>IF($N70&lt;&gt;1,"",IF(IFERROR(TRIM(INDEX(Responses!$A70:$T70,MATCH(Lists!$B$10,Responses!$A$1:$T$1,0))&amp;""),"")="","Not asked",IF(LEFT(IFERROR(TRIM(INDEX(Responses!$A70:$T70,MATCH(Lists!$B$10,Responses!$A$1:$T$1,0))&amp;""),""),3)="Yes","Yes","No")))</f>
        <v/>
      </c>
      <c r="H70" s="17">
        <f>IF($N70&lt;&gt;1,"",IF(IFERROR(TRIM(INDEX(Responses!$A70:$T70,MATCH(Lists!$B$12,Responses!$A$1:$T$1,0))&amp;""),"")&lt;&gt;"",IFERROR(TRIM(INDEX(Responses!$A70:$T70,MATCH(Lists!$B$12,Responses!$A$1:$T$1,0))&amp;""),""),IFERROR(TRIM(INDEX(Responses!$A70:$T70,MATCH(Lists!$B$11,Responses!$A$1:$T$1,0))&amp;""),"")))</f>
        <v/>
      </c>
      <c r="I70" s="19">
        <f>IF($N70&lt;&gt;1,"",IF($B70="",IFERROR(INT(IF(ISNUMBER(INDEX(Responses!$A70:$T70,MATCH(Lists!$B$3,Responses!$A$1:$T$1,0))),INDEX(Responses!$A70:$T70,MATCH(Lists!$B$3,Responses!$A$1:$T$1,0)),DATE(VALUE(LEFT(IFERROR(TRIM(INDEX(Responses!$A70:$T70,MATCH(Lists!$B$3,Responses!$A$1:$T$1,0))&amp;""),""),4)),VALUE(MID(IFERROR(TRIM(INDEX(Responses!$A70:$T70,MATCH(Lists!$B$3,Responses!$A$1:$T$1,0))&amp;""),""),6,2)),VALUE(MID(IFERROR(TRIM(INDEX(Responses!$A70:$T70,MATCH(Lists!$B$3,Responses!$A$1:$T$1,0))&amp;""),""),9,2))))),""),IFERROR(IF(ISNUMBER(INDEX('Follow-ups'!$D$2:$D$501,MATCH($B70,'Follow-ups'!$A$2:$A$501,0))),INT(INDEX('Follow-ups'!$D$2:$D$501,MATCH($B70,'Follow-ups'!$A$2:$A$501,0))),IFERROR(INT(IF(ISNUMBER(INDEX(Responses!$A70:$T70,MATCH(Lists!$B$3,Responses!$A$1:$T$1,0))),INDEX(Responses!$A70:$T70,MATCH(Lists!$B$3,Responses!$A$1:$T$1,0)),DATE(VALUE(LEFT(IFERROR(TRIM(INDEX(Responses!$A70:$T70,MATCH(Lists!$B$3,Responses!$A$1:$T$1,0))&amp;""),""),4)),VALUE(MID(IFERROR(TRIM(INDEX(Responses!$A70:$T70,MATCH(Lists!$B$3,Responses!$A$1:$T$1,0))&amp;""),""),6,2)),VALUE(MID(IFERROR(TRIM(INDEX(Responses!$A70:$T70,MATCH(Lists!$B$3,Responses!$A$1:$T$1,0))&amp;""),""),9,2))))),"")),IFERROR(INT(IF(ISNUMBER(INDEX(Responses!$A70:$T70,MATCH(Lists!$B$3,Responses!$A$1:$T$1,0))),INDEX(Responses!$A70:$T70,MATCH(Lists!$B$3,Responses!$A$1:$T$1,0)),DATE(VALUE(LEFT(IFERROR(TRIM(INDEX(Responses!$A70:$T70,MATCH(Lists!$B$3,Responses!$A$1:$T$1,0))&amp;""),""),4)),VALUE(MID(IFERROR(TRIM(INDEX(Responses!$A70:$T70,MATCH(Lists!$B$3,Responses!$A$1:$T$1,0))&amp;""),""),6,2)),VALUE(MID(IFERROR(TRIM(INDEX(Responses!$A70:$T70,MATCH(Lists!$B$3,Responses!$A$1:$T$1,0))&amp;""),""),9,2))))),""))))</f>
        <v/>
      </c>
      <c r="J70" s="19">
        <f>IF(ISNUMBER($I70),$I70+Lists!$B$15,"")</f>
        <v/>
      </c>
      <c r="K70" s="18">
        <f>IF($N70&lt;&gt;1,"",IF($B70="","New",IFERROR(IF(INDEX('Follow-ups'!$B$2:$B$501,MATCH($B70,'Follow-ups'!$A$2:$A$501,0))&amp;""="","New",INDEX('Follow-ups'!$B$2:$B$501,MATCH($B70,'Follow-ups'!$A$2:$A$501,0))&amp;""),"New")))</f>
        <v/>
      </c>
      <c r="L70" s="19">
        <f>IF($N70&lt;&gt;1,"",IF($B70="","",IFERROR(IF(ISNUMBER(INDEX('Follow-ups'!$C$2:$C$501,MATCH($B70,'Follow-ups'!$A$2:$A$501,0))),INDEX('Follow-ups'!$C$2:$C$501,MATCH($B70,'Follow-ups'!$A$2:$A$501,0)),""),"")))</f>
        <v/>
      </c>
      <c r="M70" s="18">
        <f>IF($N70&lt;&gt;1,"",IF($G70="No","Do not contact",IF(OR($K70="Signed up",$K70="Not now"),"Done",IF($K70="Contacted","Waiting on reply",IF($J70="","To do",IF(TODAY()&gt;$J70,"Overdue",IF($J70-TODAY()&lt;=1,"Due soon","To do")))))))</f>
        <v/>
      </c>
      <c r="N70" s="18">
        <f>IF((IFERROR(TRIM(INDEX(Responses!$A70:$T70,MATCH(Lists!$B$2,Responses!$A$1:$T$1,0))&amp;""),"")&amp;IFERROR(TRIM(INDEX(Responses!$A70:$T70,MATCH(Lists!$B$4,Responses!$A$1:$T$1,0))&amp;""),"")&amp;IFERROR(TRIM(INDEX(Responses!$A70:$T70,MATCH(Lists!$B$5,Responses!$A$1:$T$1,0))&amp;""),""))="",0,1)</f>
        <v/>
      </c>
    </row>
    <row r="71">
      <c r="A71" s="17">
        <f>IF($N71=1,IFERROR(TRIM(INDEX(Responses!$A71:$T71,MATCH(Lists!$B$4,Responses!$A$1:$T$1,0))&amp;""),""),"")</f>
        <v/>
      </c>
      <c r="B71" s="17">
        <f>IF($N71=1,IFERROR(TRIM(INDEX(Responses!$A71:$T71,MATCH(Lists!$B$5,Responses!$A$1:$T$1,0))&amp;""),""),"")</f>
        <v/>
      </c>
      <c r="C71" s="17">
        <f>IF($N71=1,IFERROR(TRIM(INDEX(Responses!$A71:$T71,MATCH(Lists!$B$6,Responses!$A$1:$T$1,0))&amp;""),""),"")</f>
        <v/>
      </c>
      <c r="D71" s="17">
        <f>IF($N71=1,IFERROR(TRIM(INDEX(Responses!$A71:$T71,MATCH(Lists!$B$7,Responses!$A$1:$T$1,0))&amp;""),""),"")</f>
        <v/>
      </c>
      <c r="E71" s="17">
        <f>IF($N71=1,IFERROR(TRIM(INDEX(Responses!$A71:$T71,MATCH(Lists!$B$8,Responses!$A$1:$T$1,0))&amp;""),""),"")</f>
        <v/>
      </c>
      <c r="F71" s="17">
        <f>IF($N71=1,IFERROR(TRIM(INDEX(Responses!$A71:$T71,MATCH(Lists!$B$9,Responses!$A$1:$T$1,0))&amp;""),""),"")</f>
        <v/>
      </c>
      <c r="G71" s="18">
        <f>IF($N71&lt;&gt;1,"",IF(IFERROR(TRIM(INDEX(Responses!$A71:$T71,MATCH(Lists!$B$10,Responses!$A$1:$T$1,0))&amp;""),"")="","Not asked",IF(LEFT(IFERROR(TRIM(INDEX(Responses!$A71:$T71,MATCH(Lists!$B$10,Responses!$A$1:$T$1,0))&amp;""),""),3)="Yes","Yes","No")))</f>
        <v/>
      </c>
      <c r="H71" s="17">
        <f>IF($N71&lt;&gt;1,"",IF(IFERROR(TRIM(INDEX(Responses!$A71:$T71,MATCH(Lists!$B$12,Responses!$A$1:$T$1,0))&amp;""),"")&lt;&gt;"",IFERROR(TRIM(INDEX(Responses!$A71:$T71,MATCH(Lists!$B$12,Responses!$A$1:$T$1,0))&amp;""),""),IFERROR(TRIM(INDEX(Responses!$A71:$T71,MATCH(Lists!$B$11,Responses!$A$1:$T$1,0))&amp;""),"")))</f>
        <v/>
      </c>
      <c r="I71" s="19">
        <f>IF($N71&lt;&gt;1,"",IF($B71="",IFERROR(INT(IF(ISNUMBER(INDEX(Responses!$A71:$T71,MATCH(Lists!$B$3,Responses!$A$1:$T$1,0))),INDEX(Responses!$A71:$T71,MATCH(Lists!$B$3,Responses!$A$1:$T$1,0)),DATE(VALUE(LEFT(IFERROR(TRIM(INDEX(Responses!$A71:$T71,MATCH(Lists!$B$3,Responses!$A$1:$T$1,0))&amp;""),""),4)),VALUE(MID(IFERROR(TRIM(INDEX(Responses!$A71:$T71,MATCH(Lists!$B$3,Responses!$A$1:$T$1,0))&amp;""),""),6,2)),VALUE(MID(IFERROR(TRIM(INDEX(Responses!$A71:$T71,MATCH(Lists!$B$3,Responses!$A$1:$T$1,0))&amp;""),""),9,2))))),""),IFERROR(IF(ISNUMBER(INDEX('Follow-ups'!$D$2:$D$501,MATCH($B71,'Follow-ups'!$A$2:$A$501,0))),INT(INDEX('Follow-ups'!$D$2:$D$501,MATCH($B71,'Follow-ups'!$A$2:$A$501,0))),IFERROR(INT(IF(ISNUMBER(INDEX(Responses!$A71:$T71,MATCH(Lists!$B$3,Responses!$A$1:$T$1,0))),INDEX(Responses!$A71:$T71,MATCH(Lists!$B$3,Responses!$A$1:$T$1,0)),DATE(VALUE(LEFT(IFERROR(TRIM(INDEX(Responses!$A71:$T71,MATCH(Lists!$B$3,Responses!$A$1:$T$1,0))&amp;""),""),4)),VALUE(MID(IFERROR(TRIM(INDEX(Responses!$A71:$T71,MATCH(Lists!$B$3,Responses!$A$1:$T$1,0))&amp;""),""),6,2)),VALUE(MID(IFERROR(TRIM(INDEX(Responses!$A71:$T71,MATCH(Lists!$B$3,Responses!$A$1:$T$1,0))&amp;""),""),9,2))))),"")),IFERROR(INT(IF(ISNUMBER(INDEX(Responses!$A71:$T71,MATCH(Lists!$B$3,Responses!$A$1:$T$1,0))),INDEX(Responses!$A71:$T71,MATCH(Lists!$B$3,Responses!$A$1:$T$1,0)),DATE(VALUE(LEFT(IFERROR(TRIM(INDEX(Responses!$A71:$T71,MATCH(Lists!$B$3,Responses!$A$1:$T$1,0))&amp;""),""),4)),VALUE(MID(IFERROR(TRIM(INDEX(Responses!$A71:$T71,MATCH(Lists!$B$3,Responses!$A$1:$T$1,0))&amp;""),""),6,2)),VALUE(MID(IFERROR(TRIM(INDEX(Responses!$A71:$T71,MATCH(Lists!$B$3,Responses!$A$1:$T$1,0))&amp;""),""),9,2))))),""))))</f>
        <v/>
      </c>
      <c r="J71" s="19">
        <f>IF(ISNUMBER($I71),$I71+Lists!$B$15,"")</f>
        <v/>
      </c>
      <c r="K71" s="18">
        <f>IF($N71&lt;&gt;1,"",IF($B71="","New",IFERROR(IF(INDEX('Follow-ups'!$B$2:$B$501,MATCH($B71,'Follow-ups'!$A$2:$A$501,0))&amp;""="","New",INDEX('Follow-ups'!$B$2:$B$501,MATCH($B71,'Follow-ups'!$A$2:$A$501,0))&amp;""),"New")))</f>
        <v/>
      </c>
      <c r="L71" s="19">
        <f>IF($N71&lt;&gt;1,"",IF($B71="","",IFERROR(IF(ISNUMBER(INDEX('Follow-ups'!$C$2:$C$501,MATCH($B71,'Follow-ups'!$A$2:$A$501,0))),INDEX('Follow-ups'!$C$2:$C$501,MATCH($B71,'Follow-ups'!$A$2:$A$501,0)),""),"")))</f>
        <v/>
      </c>
      <c r="M71" s="18">
        <f>IF($N71&lt;&gt;1,"",IF($G71="No","Do not contact",IF(OR($K71="Signed up",$K71="Not now"),"Done",IF($K71="Contacted","Waiting on reply",IF($J71="","To do",IF(TODAY()&gt;$J71,"Overdue",IF($J71-TODAY()&lt;=1,"Due soon","To do")))))))</f>
        <v/>
      </c>
      <c r="N71" s="18">
        <f>IF((IFERROR(TRIM(INDEX(Responses!$A71:$T71,MATCH(Lists!$B$2,Responses!$A$1:$T$1,0))&amp;""),"")&amp;IFERROR(TRIM(INDEX(Responses!$A71:$T71,MATCH(Lists!$B$4,Responses!$A$1:$T$1,0))&amp;""),"")&amp;IFERROR(TRIM(INDEX(Responses!$A71:$T71,MATCH(Lists!$B$5,Responses!$A$1:$T$1,0))&amp;""),""))="",0,1)</f>
        <v/>
      </c>
    </row>
    <row r="72">
      <c r="A72" s="17">
        <f>IF($N72=1,IFERROR(TRIM(INDEX(Responses!$A72:$T72,MATCH(Lists!$B$4,Responses!$A$1:$T$1,0))&amp;""),""),"")</f>
        <v/>
      </c>
      <c r="B72" s="17">
        <f>IF($N72=1,IFERROR(TRIM(INDEX(Responses!$A72:$T72,MATCH(Lists!$B$5,Responses!$A$1:$T$1,0))&amp;""),""),"")</f>
        <v/>
      </c>
      <c r="C72" s="17">
        <f>IF($N72=1,IFERROR(TRIM(INDEX(Responses!$A72:$T72,MATCH(Lists!$B$6,Responses!$A$1:$T$1,0))&amp;""),""),"")</f>
        <v/>
      </c>
      <c r="D72" s="17">
        <f>IF($N72=1,IFERROR(TRIM(INDEX(Responses!$A72:$T72,MATCH(Lists!$B$7,Responses!$A$1:$T$1,0))&amp;""),""),"")</f>
        <v/>
      </c>
      <c r="E72" s="17">
        <f>IF($N72=1,IFERROR(TRIM(INDEX(Responses!$A72:$T72,MATCH(Lists!$B$8,Responses!$A$1:$T$1,0))&amp;""),""),"")</f>
        <v/>
      </c>
      <c r="F72" s="17">
        <f>IF($N72=1,IFERROR(TRIM(INDEX(Responses!$A72:$T72,MATCH(Lists!$B$9,Responses!$A$1:$T$1,0))&amp;""),""),"")</f>
        <v/>
      </c>
      <c r="G72" s="18">
        <f>IF($N72&lt;&gt;1,"",IF(IFERROR(TRIM(INDEX(Responses!$A72:$T72,MATCH(Lists!$B$10,Responses!$A$1:$T$1,0))&amp;""),"")="","Not asked",IF(LEFT(IFERROR(TRIM(INDEX(Responses!$A72:$T72,MATCH(Lists!$B$10,Responses!$A$1:$T$1,0))&amp;""),""),3)="Yes","Yes","No")))</f>
        <v/>
      </c>
      <c r="H72" s="17">
        <f>IF($N72&lt;&gt;1,"",IF(IFERROR(TRIM(INDEX(Responses!$A72:$T72,MATCH(Lists!$B$12,Responses!$A$1:$T$1,0))&amp;""),"")&lt;&gt;"",IFERROR(TRIM(INDEX(Responses!$A72:$T72,MATCH(Lists!$B$12,Responses!$A$1:$T$1,0))&amp;""),""),IFERROR(TRIM(INDEX(Responses!$A72:$T72,MATCH(Lists!$B$11,Responses!$A$1:$T$1,0))&amp;""),"")))</f>
        <v/>
      </c>
      <c r="I72" s="19">
        <f>IF($N72&lt;&gt;1,"",IF($B72="",IFERROR(INT(IF(ISNUMBER(INDEX(Responses!$A72:$T72,MATCH(Lists!$B$3,Responses!$A$1:$T$1,0))),INDEX(Responses!$A72:$T72,MATCH(Lists!$B$3,Responses!$A$1:$T$1,0)),DATE(VALUE(LEFT(IFERROR(TRIM(INDEX(Responses!$A72:$T72,MATCH(Lists!$B$3,Responses!$A$1:$T$1,0))&amp;""),""),4)),VALUE(MID(IFERROR(TRIM(INDEX(Responses!$A72:$T72,MATCH(Lists!$B$3,Responses!$A$1:$T$1,0))&amp;""),""),6,2)),VALUE(MID(IFERROR(TRIM(INDEX(Responses!$A72:$T72,MATCH(Lists!$B$3,Responses!$A$1:$T$1,0))&amp;""),""),9,2))))),""),IFERROR(IF(ISNUMBER(INDEX('Follow-ups'!$D$2:$D$501,MATCH($B72,'Follow-ups'!$A$2:$A$501,0))),INT(INDEX('Follow-ups'!$D$2:$D$501,MATCH($B72,'Follow-ups'!$A$2:$A$501,0))),IFERROR(INT(IF(ISNUMBER(INDEX(Responses!$A72:$T72,MATCH(Lists!$B$3,Responses!$A$1:$T$1,0))),INDEX(Responses!$A72:$T72,MATCH(Lists!$B$3,Responses!$A$1:$T$1,0)),DATE(VALUE(LEFT(IFERROR(TRIM(INDEX(Responses!$A72:$T72,MATCH(Lists!$B$3,Responses!$A$1:$T$1,0))&amp;""),""),4)),VALUE(MID(IFERROR(TRIM(INDEX(Responses!$A72:$T72,MATCH(Lists!$B$3,Responses!$A$1:$T$1,0))&amp;""),""),6,2)),VALUE(MID(IFERROR(TRIM(INDEX(Responses!$A72:$T72,MATCH(Lists!$B$3,Responses!$A$1:$T$1,0))&amp;""),""),9,2))))),"")),IFERROR(INT(IF(ISNUMBER(INDEX(Responses!$A72:$T72,MATCH(Lists!$B$3,Responses!$A$1:$T$1,0))),INDEX(Responses!$A72:$T72,MATCH(Lists!$B$3,Responses!$A$1:$T$1,0)),DATE(VALUE(LEFT(IFERROR(TRIM(INDEX(Responses!$A72:$T72,MATCH(Lists!$B$3,Responses!$A$1:$T$1,0))&amp;""),""),4)),VALUE(MID(IFERROR(TRIM(INDEX(Responses!$A72:$T72,MATCH(Lists!$B$3,Responses!$A$1:$T$1,0))&amp;""),""),6,2)),VALUE(MID(IFERROR(TRIM(INDEX(Responses!$A72:$T72,MATCH(Lists!$B$3,Responses!$A$1:$T$1,0))&amp;""),""),9,2))))),""))))</f>
        <v/>
      </c>
      <c r="J72" s="19">
        <f>IF(ISNUMBER($I72),$I72+Lists!$B$15,"")</f>
        <v/>
      </c>
      <c r="K72" s="18">
        <f>IF($N72&lt;&gt;1,"",IF($B72="","New",IFERROR(IF(INDEX('Follow-ups'!$B$2:$B$501,MATCH($B72,'Follow-ups'!$A$2:$A$501,0))&amp;""="","New",INDEX('Follow-ups'!$B$2:$B$501,MATCH($B72,'Follow-ups'!$A$2:$A$501,0))&amp;""),"New")))</f>
        <v/>
      </c>
      <c r="L72" s="19">
        <f>IF($N72&lt;&gt;1,"",IF($B72="","",IFERROR(IF(ISNUMBER(INDEX('Follow-ups'!$C$2:$C$501,MATCH($B72,'Follow-ups'!$A$2:$A$501,0))),INDEX('Follow-ups'!$C$2:$C$501,MATCH($B72,'Follow-ups'!$A$2:$A$501,0)),""),"")))</f>
        <v/>
      </c>
      <c r="M72" s="18">
        <f>IF($N72&lt;&gt;1,"",IF($G72="No","Do not contact",IF(OR($K72="Signed up",$K72="Not now"),"Done",IF($K72="Contacted","Waiting on reply",IF($J72="","To do",IF(TODAY()&gt;$J72,"Overdue",IF($J72-TODAY()&lt;=1,"Due soon","To do")))))))</f>
        <v/>
      </c>
      <c r="N72" s="18">
        <f>IF((IFERROR(TRIM(INDEX(Responses!$A72:$T72,MATCH(Lists!$B$2,Responses!$A$1:$T$1,0))&amp;""),"")&amp;IFERROR(TRIM(INDEX(Responses!$A72:$T72,MATCH(Lists!$B$4,Responses!$A$1:$T$1,0))&amp;""),"")&amp;IFERROR(TRIM(INDEX(Responses!$A72:$T72,MATCH(Lists!$B$5,Responses!$A$1:$T$1,0))&amp;""),""))="",0,1)</f>
        <v/>
      </c>
    </row>
    <row r="73">
      <c r="A73" s="17">
        <f>IF($N73=1,IFERROR(TRIM(INDEX(Responses!$A73:$T73,MATCH(Lists!$B$4,Responses!$A$1:$T$1,0))&amp;""),""),"")</f>
        <v/>
      </c>
      <c r="B73" s="17">
        <f>IF($N73=1,IFERROR(TRIM(INDEX(Responses!$A73:$T73,MATCH(Lists!$B$5,Responses!$A$1:$T$1,0))&amp;""),""),"")</f>
        <v/>
      </c>
      <c r="C73" s="17">
        <f>IF($N73=1,IFERROR(TRIM(INDEX(Responses!$A73:$T73,MATCH(Lists!$B$6,Responses!$A$1:$T$1,0))&amp;""),""),"")</f>
        <v/>
      </c>
      <c r="D73" s="17">
        <f>IF($N73=1,IFERROR(TRIM(INDEX(Responses!$A73:$T73,MATCH(Lists!$B$7,Responses!$A$1:$T$1,0))&amp;""),""),"")</f>
        <v/>
      </c>
      <c r="E73" s="17">
        <f>IF($N73=1,IFERROR(TRIM(INDEX(Responses!$A73:$T73,MATCH(Lists!$B$8,Responses!$A$1:$T$1,0))&amp;""),""),"")</f>
        <v/>
      </c>
      <c r="F73" s="17">
        <f>IF($N73=1,IFERROR(TRIM(INDEX(Responses!$A73:$T73,MATCH(Lists!$B$9,Responses!$A$1:$T$1,0))&amp;""),""),"")</f>
        <v/>
      </c>
      <c r="G73" s="18">
        <f>IF($N73&lt;&gt;1,"",IF(IFERROR(TRIM(INDEX(Responses!$A73:$T73,MATCH(Lists!$B$10,Responses!$A$1:$T$1,0))&amp;""),"")="","Not asked",IF(LEFT(IFERROR(TRIM(INDEX(Responses!$A73:$T73,MATCH(Lists!$B$10,Responses!$A$1:$T$1,0))&amp;""),""),3)="Yes","Yes","No")))</f>
        <v/>
      </c>
      <c r="H73" s="17">
        <f>IF($N73&lt;&gt;1,"",IF(IFERROR(TRIM(INDEX(Responses!$A73:$T73,MATCH(Lists!$B$12,Responses!$A$1:$T$1,0))&amp;""),"")&lt;&gt;"",IFERROR(TRIM(INDEX(Responses!$A73:$T73,MATCH(Lists!$B$12,Responses!$A$1:$T$1,0))&amp;""),""),IFERROR(TRIM(INDEX(Responses!$A73:$T73,MATCH(Lists!$B$11,Responses!$A$1:$T$1,0))&amp;""),"")))</f>
        <v/>
      </c>
      <c r="I73" s="19">
        <f>IF($N73&lt;&gt;1,"",IF($B73="",IFERROR(INT(IF(ISNUMBER(INDEX(Responses!$A73:$T73,MATCH(Lists!$B$3,Responses!$A$1:$T$1,0))),INDEX(Responses!$A73:$T73,MATCH(Lists!$B$3,Responses!$A$1:$T$1,0)),DATE(VALUE(LEFT(IFERROR(TRIM(INDEX(Responses!$A73:$T73,MATCH(Lists!$B$3,Responses!$A$1:$T$1,0))&amp;""),""),4)),VALUE(MID(IFERROR(TRIM(INDEX(Responses!$A73:$T73,MATCH(Lists!$B$3,Responses!$A$1:$T$1,0))&amp;""),""),6,2)),VALUE(MID(IFERROR(TRIM(INDEX(Responses!$A73:$T73,MATCH(Lists!$B$3,Responses!$A$1:$T$1,0))&amp;""),""),9,2))))),""),IFERROR(IF(ISNUMBER(INDEX('Follow-ups'!$D$2:$D$501,MATCH($B73,'Follow-ups'!$A$2:$A$501,0))),INT(INDEX('Follow-ups'!$D$2:$D$501,MATCH($B73,'Follow-ups'!$A$2:$A$501,0))),IFERROR(INT(IF(ISNUMBER(INDEX(Responses!$A73:$T73,MATCH(Lists!$B$3,Responses!$A$1:$T$1,0))),INDEX(Responses!$A73:$T73,MATCH(Lists!$B$3,Responses!$A$1:$T$1,0)),DATE(VALUE(LEFT(IFERROR(TRIM(INDEX(Responses!$A73:$T73,MATCH(Lists!$B$3,Responses!$A$1:$T$1,0))&amp;""),""),4)),VALUE(MID(IFERROR(TRIM(INDEX(Responses!$A73:$T73,MATCH(Lists!$B$3,Responses!$A$1:$T$1,0))&amp;""),""),6,2)),VALUE(MID(IFERROR(TRIM(INDEX(Responses!$A73:$T73,MATCH(Lists!$B$3,Responses!$A$1:$T$1,0))&amp;""),""),9,2))))),"")),IFERROR(INT(IF(ISNUMBER(INDEX(Responses!$A73:$T73,MATCH(Lists!$B$3,Responses!$A$1:$T$1,0))),INDEX(Responses!$A73:$T73,MATCH(Lists!$B$3,Responses!$A$1:$T$1,0)),DATE(VALUE(LEFT(IFERROR(TRIM(INDEX(Responses!$A73:$T73,MATCH(Lists!$B$3,Responses!$A$1:$T$1,0))&amp;""),""),4)),VALUE(MID(IFERROR(TRIM(INDEX(Responses!$A73:$T73,MATCH(Lists!$B$3,Responses!$A$1:$T$1,0))&amp;""),""),6,2)),VALUE(MID(IFERROR(TRIM(INDEX(Responses!$A73:$T73,MATCH(Lists!$B$3,Responses!$A$1:$T$1,0))&amp;""),""),9,2))))),""))))</f>
        <v/>
      </c>
      <c r="J73" s="19">
        <f>IF(ISNUMBER($I73),$I73+Lists!$B$15,"")</f>
        <v/>
      </c>
      <c r="K73" s="18">
        <f>IF($N73&lt;&gt;1,"",IF($B73="","New",IFERROR(IF(INDEX('Follow-ups'!$B$2:$B$501,MATCH($B73,'Follow-ups'!$A$2:$A$501,0))&amp;""="","New",INDEX('Follow-ups'!$B$2:$B$501,MATCH($B73,'Follow-ups'!$A$2:$A$501,0))&amp;""),"New")))</f>
        <v/>
      </c>
      <c r="L73" s="19">
        <f>IF($N73&lt;&gt;1,"",IF($B73="","",IFERROR(IF(ISNUMBER(INDEX('Follow-ups'!$C$2:$C$501,MATCH($B73,'Follow-ups'!$A$2:$A$501,0))),INDEX('Follow-ups'!$C$2:$C$501,MATCH($B73,'Follow-ups'!$A$2:$A$501,0)),""),"")))</f>
        <v/>
      </c>
      <c r="M73" s="18">
        <f>IF($N73&lt;&gt;1,"",IF($G73="No","Do not contact",IF(OR($K73="Signed up",$K73="Not now"),"Done",IF($K73="Contacted","Waiting on reply",IF($J73="","To do",IF(TODAY()&gt;$J73,"Overdue",IF($J73-TODAY()&lt;=1,"Due soon","To do")))))))</f>
        <v/>
      </c>
      <c r="N73" s="18">
        <f>IF((IFERROR(TRIM(INDEX(Responses!$A73:$T73,MATCH(Lists!$B$2,Responses!$A$1:$T$1,0))&amp;""),"")&amp;IFERROR(TRIM(INDEX(Responses!$A73:$T73,MATCH(Lists!$B$4,Responses!$A$1:$T$1,0))&amp;""),"")&amp;IFERROR(TRIM(INDEX(Responses!$A73:$T73,MATCH(Lists!$B$5,Responses!$A$1:$T$1,0))&amp;""),""))="",0,1)</f>
        <v/>
      </c>
    </row>
    <row r="74">
      <c r="A74" s="17">
        <f>IF($N74=1,IFERROR(TRIM(INDEX(Responses!$A74:$T74,MATCH(Lists!$B$4,Responses!$A$1:$T$1,0))&amp;""),""),"")</f>
        <v/>
      </c>
      <c r="B74" s="17">
        <f>IF($N74=1,IFERROR(TRIM(INDEX(Responses!$A74:$T74,MATCH(Lists!$B$5,Responses!$A$1:$T$1,0))&amp;""),""),"")</f>
        <v/>
      </c>
      <c r="C74" s="17">
        <f>IF($N74=1,IFERROR(TRIM(INDEX(Responses!$A74:$T74,MATCH(Lists!$B$6,Responses!$A$1:$T$1,0))&amp;""),""),"")</f>
        <v/>
      </c>
      <c r="D74" s="17">
        <f>IF($N74=1,IFERROR(TRIM(INDEX(Responses!$A74:$T74,MATCH(Lists!$B$7,Responses!$A$1:$T$1,0))&amp;""),""),"")</f>
        <v/>
      </c>
      <c r="E74" s="17">
        <f>IF($N74=1,IFERROR(TRIM(INDEX(Responses!$A74:$T74,MATCH(Lists!$B$8,Responses!$A$1:$T$1,0))&amp;""),""),"")</f>
        <v/>
      </c>
      <c r="F74" s="17">
        <f>IF($N74=1,IFERROR(TRIM(INDEX(Responses!$A74:$T74,MATCH(Lists!$B$9,Responses!$A$1:$T$1,0))&amp;""),""),"")</f>
        <v/>
      </c>
      <c r="G74" s="18">
        <f>IF($N74&lt;&gt;1,"",IF(IFERROR(TRIM(INDEX(Responses!$A74:$T74,MATCH(Lists!$B$10,Responses!$A$1:$T$1,0))&amp;""),"")="","Not asked",IF(LEFT(IFERROR(TRIM(INDEX(Responses!$A74:$T74,MATCH(Lists!$B$10,Responses!$A$1:$T$1,0))&amp;""),""),3)="Yes","Yes","No")))</f>
        <v/>
      </c>
      <c r="H74" s="17">
        <f>IF($N74&lt;&gt;1,"",IF(IFERROR(TRIM(INDEX(Responses!$A74:$T74,MATCH(Lists!$B$12,Responses!$A$1:$T$1,0))&amp;""),"")&lt;&gt;"",IFERROR(TRIM(INDEX(Responses!$A74:$T74,MATCH(Lists!$B$12,Responses!$A$1:$T$1,0))&amp;""),""),IFERROR(TRIM(INDEX(Responses!$A74:$T74,MATCH(Lists!$B$11,Responses!$A$1:$T$1,0))&amp;""),"")))</f>
        <v/>
      </c>
      <c r="I74" s="19">
        <f>IF($N74&lt;&gt;1,"",IF($B74="",IFERROR(INT(IF(ISNUMBER(INDEX(Responses!$A74:$T74,MATCH(Lists!$B$3,Responses!$A$1:$T$1,0))),INDEX(Responses!$A74:$T74,MATCH(Lists!$B$3,Responses!$A$1:$T$1,0)),DATE(VALUE(LEFT(IFERROR(TRIM(INDEX(Responses!$A74:$T74,MATCH(Lists!$B$3,Responses!$A$1:$T$1,0))&amp;""),""),4)),VALUE(MID(IFERROR(TRIM(INDEX(Responses!$A74:$T74,MATCH(Lists!$B$3,Responses!$A$1:$T$1,0))&amp;""),""),6,2)),VALUE(MID(IFERROR(TRIM(INDEX(Responses!$A74:$T74,MATCH(Lists!$B$3,Responses!$A$1:$T$1,0))&amp;""),""),9,2))))),""),IFERROR(IF(ISNUMBER(INDEX('Follow-ups'!$D$2:$D$501,MATCH($B74,'Follow-ups'!$A$2:$A$501,0))),INT(INDEX('Follow-ups'!$D$2:$D$501,MATCH($B74,'Follow-ups'!$A$2:$A$501,0))),IFERROR(INT(IF(ISNUMBER(INDEX(Responses!$A74:$T74,MATCH(Lists!$B$3,Responses!$A$1:$T$1,0))),INDEX(Responses!$A74:$T74,MATCH(Lists!$B$3,Responses!$A$1:$T$1,0)),DATE(VALUE(LEFT(IFERROR(TRIM(INDEX(Responses!$A74:$T74,MATCH(Lists!$B$3,Responses!$A$1:$T$1,0))&amp;""),""),4)),VALUE(MID(IFERROR(TRIM(INDEX(Responses!$A74:$T74,MATCH(Lists!$B$3,Responses!$A$1:$T$1,0))&amp;""),""),6,2)),VALUE(MID(IFERROR(TRIM(INDEX(Responses!$A74:$T74,MATCH(Lists!$B$3,Responses!$A$1:$T$1,0))&amp;""),""),9,2))))),"")),IFERROR(INT(IF(ISNUMBER(INDEX(Responses!$A74:$T74,MATCH(Lists!$B$3,Responses!$A$1:$T$1,0))),INDEX(Responses!$A74:$T74,MATCH(Lists!$B$3,Responses!$A$1:$T$1,0)),DATE(VALUE(LEFT(IFERROR(TRIM(INDEX(Responses!$A74:$T74,MATCH(Lists!$B$3,Responses!$A$1:$T$1,0))&amp;""),""),4)),VALUE(MID(IFERROR(TRIM(INDEX(Responses!$A74:$T74,MATCH(Lists!$B$3,Responses!$A$1:$T$1,0))&amp;""),""),6,2)),VALUE(MID(IFERROR(TRIM(INDEX(Responses!$A74:$T74,MATCH(Lists!$B$3,Responses!$A$1:$T$1,0))&amp;""),""),9,2))))),""))))</f>
        <v/>
      </c>
      <c r="J74" s="19">
        <f>IF(ISNUMBER($I74),$I74+Lists!$B$15,"")</f>
        <v/>
      </c>
      <c r="K74" s="18">
        <f>IF($N74&lt;&gt;1,"",IF($B74="","New",IFERROR(IF(INDEX('Follow-ups'!$B$2:$B$501,MATCH($B74,'Follow-ups'!$A$2:$A$501,0))&amp;""="","New",INDEX('Follow-ups'!$B$2:$B$501,MATCH($B74,'Follow-ups'!$A$2:$A$501,0))&amp;""),"New")))</f>
        <v/>
      </c>
      <c r="L74" s="19">
        <f>IF($N74&lt;&gt;1,"",IF($B74="","",IFERROR(IF(ISNUMBER(INDEX('Follow-ups'!$C$2:$C$501,MATCH($B74,'Follow-ups'!$A$2:$A$501,0))),INDEX('Follow-ups'!$C$2:$C$501,MATCH($B74,'Follow-ups'!$A$2:$A$501,0)),""),"")))</f>
        <v/>
      </c>
      <c r="M74" s="18">
        <f>IF($N74&lt;&gt;1,"",IF($G74="No","Do not contact",IF(OR($K74="Signed up",$K74="Not now"),"Done",IF($K74="Contacted","Waiting on reply",IF($J74="","To do",IF(TODAY()&gt;$J74,"Overdue",IF($J74-TODAY()&lt;=1,"Due soon","To do")))))))</f>
        <v/>
      </c>
      <c r="N74" s="18">
        <f>IF((IFERROR(TRIM(INDEX(Responses!$A74:$T74,MATCH(Lists!$B$2,Responses!$A$1:$T$1,0))&amp;""),"")&amp;IFERROR(TRIM(INDEX(Responses!$A74:$T74,MATCH(Lists!$B$4,Responses!$A$1:$T$1,0))&amp;""),"")&amp;IFERROR(TRIM(INDEX(Responses!$A74:$T74,MATCH(Lists!$B$5,Responses!$A$1:$T$1,0))&amp;""),""))="",0,1)</f>
        <v/>
      </c>
    </row>
    <row r="75">
      <c r="A75" s="17">
        <f>IF($N75=1,IFERROR(TRIM(INDEX(Responses!$A75:$T75,MATCH(Lists!$B$4,Responses!$A$1:$T$1,0))&amp;""),""),"")</f>
        <v/>
      </c>
      <c r="B75" s="17">
        <f>IF($N75=1,IFERROR(TRIM(INDEX(Responses!$A75:$T75,MATCH(Lists!$B$5,Responses!$A$1:$T$1,0))&amp;""),""),"")</f>
        <v/>
      </c>
      <c r="C75" s="17">
        <f>IF($N75=1,IFERROR(TRIM(INDEX(Responses!$A75:$T75,MATCH(Lists!$B$6,Responses!$A$1:$T$1,0))&amp;""),""),"")</f>
        <v/>
      </c>
      <c r="D75" s="17">
        <f>IF($N75=1,IFERROR(TRIM(INDEX(Responses!$A75:$T75,MATCH(Lists!$B$7,Responses!$A$1:$T$1,0))&amp;""),""),"")</f>
        <v/>
      </c>
      <c r="E75" s="17">
        <f>IF($N75=1,IFERROR(TRIM(INDEX(Responses!$A75:$T75,MATCH(Lists!$B$8,Responses!$A$1:$T$1,0))&amp;""),""),"")</f>
        <v/>
      </c>
      <c r="F75" s="17">
        <f>IF($N75=1,IFERROR(TRIM(INDEX(Responses!$A75:$T75,MATCH(Lists!$B$9,Responses!$A$1:$T$1,0))&amp;""),""),"")</f>
        <v/>
      </c>
      <c r="G75" s="18">
        <f>IF($N75&lt;&gt;1,"",IF(IFERROR(TRIM(INDEX(Responses!$A75:$T75,MATCH(Lists!$B$10,Responses!$A$1:$T$1,0))&amp;""),"")="","Not asked",IF(LEFT(IFERROR(TRIM(INDEX(Responses!$A75:$T75,MATCH(Lists!$B$10,Responses!$A$1:$T$1,0))&amp;""),""),3)="Yes","Yes","No")))</f>
        <v/>
      </c>
      <c r="H75" s="17">
        <f>IF($N75&lt;&gt;1,"",IF(IFERROR(TRIM(INDEX(Responses!$A75:$T75,MATCH(Lists!$B$12,Responses!$A$1:$T$1,0))&amp;""),"")&lt;&gt;"",IFERROR(TRIM(INDEX(Responses!$A75:$T75,MATCH(Lists!$B$12,Responses!$A$1:$T$1,0))&amp;""),""),IFERROR(TRIM(INDEX(Responses!$A75:$T75,MATCH(Lists!$B$11,Responses!$A$1:$T$1,0))&amp;""),"")))</f>
        <v/>
      </c>
      <c r="I75" s="19">
        <f>IF($N75&lt;&gt;1,"",IF($B75="",IFERROR(INT(IF(ISNUMBER(INDEX(Responses!$A75:$T75,MATCH(Lists!$B$3,Responses!$A$1:$T$1,0))),INDEX(Responses!$A75:$T75,MATCH(Lists!$B$3,Responses!$A$1:$T$1,0)),DATE(VALUE(LEFT(IFERROR(TRIM(INDEX(Responses!$A75:$T75,MATCH(Lists!$B$3,Responses!$A$1:$T$1,0))&amp;""),""),4)),VALUE(MID(IFERROR(TRIM(INDEX(Responses!$A75:$T75,MATCH(Lists!$B$3,Responses!$A$1:$T$1,0))&amp;""),""),6,2)),VALUE(MID(IFERROR(TRIM(INDEX(Responses!$A75:$T75,MATCH(Lists!$B$3,Responses!$A$1:$T$1,0))&amp;""),""),9,2))))),""),IFERROR(IF(ISNUMBER(INDEX('Follow-ups'!$D$2:$D$501,MATCH($B75,'Follow-ups'!$A$2:$A$501,0))),INT(INDEX('Follow-ups'!$D$2:$D$501,MATCH($B75,'Follow-ups'!$A$2:$A$501,0))),IFERROR(INT(IF(ISNUMBER(INDEX(Responses!$A75:$T75,MATCH(Lists!$B$3,Responses!$A$1:$T$1,0))),INDEX(Responses!$A75:$T75,MATCH(Lists!$B$3,Responses!$A$1:$T$1,0)),DATE(VALUE(LEFT(IFERROR(TRIM(INDEX(Responses!$A75:$T75,MATCH(Lists!$B$3,Responses!$A$1:$T$1,0))&amp;""),""),4)),VALUE(MID(IFERROR(TRIM(INDEX(Responses!$A75:$T75,MATCH(Lists!$B$3,Responses!$A$1:$T$1,0))&amp;""),""),6,2)),VALUE(MID(IFERROR(TRIM(INDEX(Responses!$A75:$T75,MATCH(Lists!$B$3,Responses!$A$1:$T$1,0))&amp;""),""),9,2))))),"")),IFERROR(INT(IF(ISNUMBER(INDEX(Responses!$A75:$T75,MATCH(Lists!$B$3,Responses!$A$1:$T$1,0))),INDEX(Responses!$A75:$T75,MATCH(Lists!$B$3,Responses!$A$1:$T$1,0)),DATE(VALUE(LEFT(IFERROR(TRIM(INDEX(Responses!$A75:$T75,MATCH(Lists!$B$3,Responses!$A$1:$T$1,0))&amp;""),""),4)),VALUE(MID(IFERROR(TRIM(INDEX(Responses!$A75:$T75,MATCH(Lists!$B$3,Responses!$A$1:$T$1,0))&amp;""),""),6,2)),VALUE(MID(IFERROR(TRIM(INDEX(Responses!$A75:$T75,MATCH(Lists!$B$3,Responses!$A$1:$T$1,0))&amp;""),""),9,2))))),""))))</f>
        <v/>
      </c>
      <c r="J75" s="19">
        <f>IF(ISNUMBER($I75),$I75+Lists!$B$15,"")</f>
        <v/>
      </c>
      <c r="K75" s="18">
        <f>IF($N75&lt;&gt;1,"",IF($B75="","New",IFERROR(IF(INDEX('Follow-ups'!$B$2:$B$501,MATCH($B75,'Follow-ups'!$A$2:$A$501,0))&amp;""="","New",INDEX('Follow-ups'!$B$2:$B$501,MATCH($B75,'Follow-ups'!$A$2:$A$501,0))&amp;""),"New")))</f>
        <v/>
      </c>
      <c r="L75" s="19">
        <f>IF($N75&lt;&gt;1,"",IF($B75="","",IFERROR(IF(ISNUMBER(INDEX('Follow-ups'!$C$2:$C$501,MATCH($B75,'Follow-ups'!$A$2:$A$501,0))),INDEX('Follow-ups'!$C$2:$C$501,MATCH($B75,'Follow-ups'!$A$2:$A$501,0)),""),"")))</f>
        <v/>
      </c>
      <c r="M75" s="18">
        <f>IF($N75&lt;&gt;1,"",IF($G75="No","Do not contact",IF(OR($K75="Signed up",$K75="Not now"),"Done",IF($K75="Contacted","Waiting on reply",IF($J75="","To do",IF(TODAY()&gt;$J75,"Overdue",IF($J75-TODAY()&lt;=1,"Due soon","To do")))))))</f>
        <v/>
      </c>
      <c r="N75" s="18">
        <f>IF((IFERROR(TRIM(INDEX(Responses!$A75:$T75,MATCH(Lists!$B$2,Responses!$A$1:$T$1,0))&amp;""),"")&amp;IFERROR(TRIM(INDEX(Responses!$A75:$T75,MATCH(Lists!$B$4,Responses!$A$1:$T$1,0))&amp;""),"")&amp;IFERROR(TRIM(INDEX(Responses!$A75:$T75,MATCH(Lists!$B$5,Responses!$A$1:$T$1,0))&amp;""),""))="",0,1)</f>
        <v/>
      </c>
    </row>
    <row r="76">
      <c r="A76" s="17">
        <f>IF($N76=1,IFERROR(TRIM(INDEX(Responses!$A76:$T76,MATCH(Lists!$B$4,Responses!$A$1:$T$1,0))&amp;""),""),"")</f>
        <v/>
      </c>
      <c r="B76" s="17">
        <f>IF($N76=1,IFERROR(TRIM(INDEX(Responses!$A76:$T76,MATCH(Lists!$B$5,Responses!$A$1:$T$1,0))&amp;""),""),"")</f>
        <v/>
      </c>
      <c r="C76" s="17">
        <f>IF($N76=1,IFERROR(TRIM(INDEX(Responses!$A76:$T76,MATCH(Lists!$B$6,Responses!$A$1:$T$1,0))&amp;""),""),"")</f>
        <v/>
      </c>
      <c r="D76" s="17">
        <f>IF($N76=1,IFERROR(TRIM(INDEX(Responses!$A76:$T76,MATCH(Lists!$B$7,Responses!$A$1:$T$1,0))&amp;""),""),"")</f>
        <v/>
      </c>
      <c r="E76" s="17">
        <f>IF($N76=1,IFERROR(TRIM(INDEX(Responses!$A76:$T76,MATCH(Lists!$B$8,Responses!$A$1:$T$1,0))&amp;""),""),"")</f>
        <v/>
      </c>
      <c r="F76" s="17">
        <f>IF($N76=1,IFERROR(TRIM(INDEX(Responses!$A76:$T76,MATCH(Lists!$B$9,Responses!$A$1:$T$1,0))&amp;""),""),"")</f>
        <v/>
      </c>
      <c r="G76" s="18">
        <f>IF($N76&lt;&gt;1,"",IF(IFERROR(TRIM(INDEX(Responses!$A76:$T76,MATCH(Lists!$B$10,Responses!$A$1:$T$1,0))&amp;""),"")="","Not asked",IF(LEFT(IFERROR(TRIM(INDEX(Responses!$A76:$T76,MATCH(Lists!$B$10,Responses!$A$1:$T$1,0))&amp;""),""),3)="Yes","Yes","No")))</f>
        <v/>
      </c>
      <c r="H76" s="17">
        <f>IF($N76&lt;&gt;1,"",IF(IFERROR(TRIM(INDEX(Responses!$A76:$T76,MATCH(Lists!$B$12,Responses!$A$1:$T$1,0))&amp;""),"")&lt;&gt;"",IFERROR(TRIM(INDEX(Responses!$A76:$T76,MATCH(Lists!$B$12,Responses!$A$1:$T$1,0))&amp;""),""),IFERROR(TRIM(INDEX(Responses!$A76:$T76,MATCH(Lists!$B$11,Responses!$A$1:$T$1,0))&amp;""),"")))</f>
        <v/>
      </c>
      <c r="I76" s="19">
        <f>IF($N76&lt;&gt;1,"",IF($B76="",IFERROR(INT(IF(ISNUMBER(INDEX(Responses!$A76:$T76,MATCH(Lists!$B$3,Responses!$A$1:$T$1,0))),INDEX(Responses!$A76:$T76,MATCH(Lists!$B$3,Responses!$A$1:$T$1,0)),DATE(VALUE(LEFT(IFERROR(TRIM(INDEX(Responses!$A76:$T76,MATCH(Lists!$B$3,Responses!$A$1:$T$1,0))&amp;""),""),4)),VALUE(MID(IFERROR(TRIM(INDEX(Responses!$A76:$T76,MATCH(Lists!$B$3,Responses!$A$1:$T$1,0))&amp;""),""),6,2)),VALUE(MID(IFERROR(TRIM(INDEX(Responses!$A76:$T76,MATCH(Lists!$B$3,Responses!$A$1:$T$1,0))&amp;""),""),9,2))))),""),IFERROR(IF(ISNUMBER(INDEX('Follow-ups'!$D$2:$D$501,MATCH($B76,'Follow-ups'!$A$2:$A$501,0))),INT(INDEX('Follow-ups'!$D$2:$D$501,MATCH($B76,'Follow-ups'!$A$2:$A$501,0))),IFERROR(INT(IF(ISNUMBER(INDEX(Responses!$A76:$T76,MATCH(Lists!$B$3,Responses!$A$1:$T$1,0))),INDEX(Responses!$A76:$T76,MATCH(Lists!$B$3,Responses!$A$1:$T$1,0)),DATE(VALUE(LEFT(IFERROR(TRIM(INDEX(Responses!$A76:$T76,MATCH(Lists!$B$3,Responses!$A$1:$T$1,0))&amp;""),""),4)),VALUE(MID(IFERROR(TRIM(INDEX(Responses!$A76:$T76,MATCH(Lists!$B$3,Responses!$A$1:$T$1,0))&amp;""),""),6,2)),VALUE(MID(IFERROR(TRIM(INDEX(Responses!$A76:$T76,MATCH(Lists!$B$3,Responses!$A$1:$T$1,0))&amp;""),""),9,2))))),"")),IFERROR(INT(IF(ISNUMBER(INDEX(Responses!$A76:$T76,MATCH(Lists!$B$3,Responses!$A$1:$T$1,0))),INDEX(Responses!$A76:$T76,MATCH(Lists!$B$3,Responses!$A$1:$T$1,0)),DATE(VALUE(LEFT(IFERROR(TRIM(INDEX(Responses!$A76:$T76,MATCH(Lists!$B$3,Responses!$A$1:$T$1,0))&amp;""),""),4)),VALUE(MID(IFERROR(TRIM(INDEX(Responses!$A76:$T76,MATCH(Lists!$B$3,Responses!$A$1:$T$1,0))&amp;""),""),6,2)),VALUE(MID(IFERROR(TRIM(INDEX(Responses!$A76:$T76,MATCH(Lists!$B$3,Responses!$A$1:$T$1,0))&amp;""),""),9,2))))),""))))</f>
        <v/>
      </c>
      <c r="J76" s="19">
        <f>IF(ISNUMBER($I76),$I76+Lists!$B$15,"")</f>
        <v/>
      </c>
      <c r="K76" s="18">
        <f>IF($N76&lt;&gt;1,"",IF($B76="","New",IFERROR(IF(INDEX('Follow-ups'!$B$2:$B$501,MATCH($B76,'Follow-ups'!$A$2:$A$501,0))&amp;""="","New",INDEX('Follow-ups'!$B$2:$B$501,MATCH($B76,'Follow-ups'!$A$2:$A$501,0))&amp;""),"New")))</f>
        <v/>
      </c>
      <c r="L76" s="19">
        <f>IF($N76&lt;&gt;1,"",IF($B76="","",IFERROR(IF(ISNUMBER(INDEX('Follow-ups'!$C$2:$C$501,MATCH($B76,'Follow-ups'!$A$2:$A$501,0))),INDEX('Follow-ups'!$C$2:$C$501,MATCH($B76,'Follow-ups'!$A$2:$A$501,0)),""),"")))</f>
        <v/>
      </c>
      <c r="M76" s="18">
        <f>IF($N76&lt;&gt;1,"",IF($G76="No","Do not contact",IF(OR($K76="Signed up",$K76="Not now"),"Done",IF($K76="Contacted","Waiting on reply",IF($J76="","To do",IF(TODAY()&gt;$J76,"Overdue",IF($J76-TODAY()&lt;=1,"Due soon","To do")))))))</f>
        <v/>
      </c>
      <c r="N76" s="18">
        <f>IF((IFERROR(TRIM(INDEX(Responses!$A76:$T76,MATCH(Lists!$B$2,Responses!$A$1:$T$1,0))&amp;""),"")&amp;IFERROR(TRIM(INDEX(Responses!$A76:$T76,MATCH(Lists!$B$4,Responses!$A$1:$T$1,0))&amp;""),"")&amp;IFERROR(TRIM(INDEX(Responses!$A76:$T76,MATCH(Lists!$B$5,Responses!$A$1:$T$1,0))&amp;""),""))="",0,1)</f>
        <v/>
      </c>
    </row>
    <row r="77">
      <c r="A77" s="17">
        <f>IF($N77=1,IFERROR(TRIM(INDEX(Responses!$A77:$T77,MATCH(Lists!$B$4,Responses!$A$1:$T$1,0))&amp;""),""),"")</f>
        <v/>
      </c>
      <c r="B77" s="17">
        <f>IF($N77=1,IFERROR(TRIM(INDEX(Responses!$A77:$T77,MATCH(Lists!$B$5,Responses!$A$1:$T$1,0))&amp;""),""),"")</f>
        <v/>
      </c>
      <c r="C77" s="17">
        <f>IF($N77=1,IFERROR(TRIM(INDEX(Responses!$A77:$T77,MATCH(Lists!$B$6,Responses!$A$1:$T$1,0))&amp;""),""),"")</f>
        <v/>
      </c>
      <c r="D77" s="17">
        <f>IF($N77=1,IFERROR(TRIM(INDEX(Responses!$A77:$T77,MATCH(Lists!$B$7,Responses!$A$1:$T$1,0))&amp;""),""),"")</f>
        <v/>
      </c>
      <c r="E77" s="17">
        <f>IF($N77=1,IFERROR(TRIM(INDEX(Responses!$A77:$T77,MATCH(Lists!$B$8,Responses!$A$1:$T$1,0))&amp;""),""),"")</f>
        <v/>
      </c>
      <c r="F77" s="17">
        <f>IF($N77=1,IFERROR(TRIM(INDEX(Responses!$A77:$T77,MATCH(Lists!$B$9,Responses!$A$1:$T$1,0))&amp;""),""),"")</f>
        <v/>
      </c>
      <c r="G77" s="18">
        <f>IF($N77&lt;&gt;1,"",IF(IFERROR(TRIM(INDEX(Responses!$A77:$T77,MATCH(Lists!$B$10,Responses!$A$1:$T$1,0))&amp;""),"")="","Not asked",IF(LEFT(IFERROR(TRIM(INDEX(Responses!$A77:$T77,MATCH(Lists!$B$10,Responses!$A$1:$T$1,0))&amp;""),""),3)="Yes","Yes","No")))</f>
        <v/>
      </c>
      <c r="H77" s="17">
        <f>IF($N77&lt;&gt;1,"",IF(IFERROR(TRIM(INDEX(Responses!$A77:$T77,MATCH(Lists!$B$12,Responses!$A$1:$T$1,0))&amp;""),"")&lt;&gt;"",IFERROR(TRIM(INDEX(Responses!$A77:$T77,MATCH(Lists!$B$12,Responses!$A$1:$T$1,0))&amp;""),""),IFERROR(TRIM(INDEX(Responses!$A77:$T77,MATCH(Lists!$B$11,Responses!$A$1:$T$1,0))&amp;""),"")))</f>
        <v/>
      </c>
      <c r="I77" s="19">
        <f>IF($N77&lt;&gt;1,"",IF($B77="",IFERROR(INT(IF(ISNUMBER(INDEX(Responses!$A77:$T77,MATCH(Lists!$B$3,Responses!$A$1:$T$1,0))),INDEX(Responses!$A77:$T77,MATCH(Lists!$B$3,Responses!$A$1:$T$1,0)),DATE(VALUE(LEFT(IFERROR(TRIM(INDEX(Responses!$A77:$T77,MATCH(Lists!$B$3,Responses!$A$1:$T$1,0))&amp;""),""),4)),VALUE(MID(IFERROR(TRIM(INDEX(Responses!$A77:$T77,MATCH(Lists!$B$3,Responses!$A$1:$T$1,0))&amp;""),""),6,2)),VALUE(MID(IFERROR(TRIM(INDEX(Responses!$A77:$T77,MATCH(Lists!$B$3,Responses!$A$1:$T$1,0))&amp;""),""),9,2))))),""),IFERROR(IF(ISNUMBER(INDEX('Follow-ups'!$D$2:$D$501,MATCH($B77,'Follow-ups'!$A$2:$A$501,0))),INT(INDEX('Follow-ups'!$D$2:$D$501,MATCH($B77,'Follow-ups'!$A$2:$A$501,0))),IFERROR(INT(IF(ISNUMBER(INDEX(Responses!$A77:$T77,MATCH(Lists!$B$3,Responses!$A$1:$T$1,0))),INDEX(Responses!$A77:$T77,MATCH(Lists!$B$3,Responses!$A$1:$T$1,0)),DATE(VALUE(LEFT(IFERROR(TRIM(INDEX(Responses!$A77:$T77,MATCH(Lists!$B$3,Responses!$A$1:$T$1,0))&amp;""),""),4)),VALUE(MID(IFERROR(TRIM(INDEX(Responses!$A77:$T77,MATCH(Lists!$B$3,Responses!$A$1:$T$1,0))&amp;""),""),6,2)),VALUE(MID(IFERROR(TRIM(INDEX(Responses!$A77:$T77,MATCH(Lists!$B$3,Responses!$A$1:$T$1,0))&amp;""),""),9,2))))),"")),IFERROR(INT(IF(ISNUMBER(INDEX(Responses!$A77:$T77,MATCH(Lists!$B$3,Responses!$A$1:$T$1,0))),INDEX(Responses!$A77:$T77,MATCH(Lists!$B$3,Responses!$A$1:$T$1,0)),DATE(VALUE(LEFT(IFERROR(TRIM(INDEX(Responses!$A77:$T77,MATCH(Lists!$B$3,Responses!$A$1:$T$1,0))&amp;""),""),4)),VALUE(MID(IFERROR(TRIM(INDEX(Responses!$A77:$T77,MATCH(Lists!$B$3,Responses!$A$1:$T$1,0))&amp;""),""),6,2)),VALUE(MID(IFERROR(TRIM(INDEX(Responses!$A77:$T77,MATCH(Lists!$B$3,Responses!$A$1:$T$1,0))&amp;""),""),9,2))))),""))))</f>
        <v/>
      </c>
      <c r="J77" s="19">
        <f>IF(ISNUMBER($I77),$I77+Lists!$B$15,"")</f>
        <v/>
      </c>
      <c r="K77" s="18">
        <f>IF($N77&lt;&gt;1,"",IF($B77="","New",IFERROR(IF(INDEX('Follow-ups'!$B$2:$B$501,MATCH($B77,'Follow-ups'!$A$2:$A$501,0))&amp;""="","New",INDEX('Follow-ups'!$B$2:$B$501,MATCH($B77,'Follow-ups'!$A$2:$A$501,0))&amp;""),"New")))</f>
        <v/>
      </c>
      <c r="L77" s="19">
        <f>IF($N77&lt;&gt;1,"",IF($B77="","",IFERROR(IF(ISNUMBER(INDEX('Follow-ups'!$C$2:$C$501,MATCH($B77,'Follow-ups'!$A$2:$A$501,0))),INDEX('Follow-ups'!$C$2:$C$501,MATCH($B77,'Follow-ups'!$A$2:$A$501,0)),""),"")))</f>
        <v/>
      </c>
      <c r="M77" s="18">
        <f>IF($N77&lt;&gt;1,"",IF($G77="No","Do not contact",IF(OR($K77="Signed up",$K77="Not now"),"Done",IF($K77="Contacted","Waiting on reply",IF($J77="","To do",IF(TODAY()&gt;$J77,"Overdue",IF($J77-TODAY()&lt;=1,"Due soon","To do")))))))</f>
        <v/>
      </c>
      <c r="N77" s="18">
        <f>IF((IFERROR(TRIM(INDEX(Responses!$A77:$T77,MATCH(Lists!$B$2,Responses!$A$1:$T$1,0))&amp;""),"")&amp;IFERROR(TRIM(INDEX(Responses!$A77:$T77,MATCH(Lists!$B$4,Responses!$A$1:$T$1,0))&amp;""),"")&amp;IFERROR(TRIM(INDEX(Responses!$A77:$T77,MATCH(Lists!$B$5,Responses!$A$1:$T$1,0))&amp;""),""))="",0,1)</f>
        <v/>
      </c>
    </row>
    <row r="78">
      <c r="A78" s="17">
        <f>IF($N78=1,IFERROR(TRIM(INDEX(Responses!$A78:$T78,MATCH(Lists!$B$4,Responses!$A$1:$T$1,0))&amp;""),""),"")</f>
        <v/>
      </c>
      <c r="B78" s="17">
        <f>IF($N78=1,IFERROR(TRIM(INDEX(Responses!$A78:$T78,MATCH(Lists!$B$5,Responses!$A$1:$T$1,0))&amp;""),""),"")</f>
        <v/>
      </c>
      <c r="C78" s="17">
        <f>IF($N78=1,IFERROR(TRIM(INDEX(Responses!$A78:$T78,MATCH(Lists!$B$6,Responses!$A$1:$T$1,0))&amp;""),""),"")</f>
        <v/>
      </c>
      <c r="D78" s="17">
        <f>IF($N78=1,IFERROR(TRIM(INDEX(Responses!$A78:$T78,MATCH(Lists!$B$7,Responses!$A$1:$T$1,0))&amp;""),""),"")</f>
        <v/>
      </c>
      <c r="E78" s="17">
        <f>IF($N78=1,IFERROR(TRIM(INDEX(Responses!$A78:$T78,MATCH(Lists!$B$8,Responses!$A$1:$T$1,0))&amp;""),""),"")</f>
        <v/>
      </c>
      <c r="F78" s="17">
        <f>IF($N78=1,IFERROR(TRIM(INDEX(Responses!$A78:$T78,MATCH(Lists!$B$9,Responses!$A$1:$T$1,0))&amp;""),""),"")</f>
        <v/>
      </c>
      <c r="G78" s="18">
        <f>IF($N78&lt;&gt;1,"",IF(IFERROR(TRIM(INDEX(Responses!$A78:$T78,MATCH(Lists!$B$10,Responses!$A$1:$T$1,0))&amp;""),"")="","Not asked",IF(LEFT(IFERROR(TRIM(INDEX(Responses!$A78:$T78,MATCH(Lists!$B$10,Responses!$A$1:$T$1,0))&amp;""),""),3)="Yes","Yes","No")))</f>
        <v/>
      </c>
      <c r="H78" s="17">
        <f>IF($N78&lt;&gt;1,"",IF(IFERROR(TRIM(INDEX(Responses!$A78:$T78,MATCH(Lists!$B$12,Responses!$A$1:$T$1,0))&amp;""),"")&lt;&gt;"",IFERROR(TRIM(INDEX(Responses!$A78:$T78,MATCH(Lists!$B$12,Responses!$A$1:$T$1,0))&amp;""),""),IFERROR(TRIM(INDEX(Responses!$A78:$T78,MATCH(Lists!$B$11,Responses!$A$1:$T$1,0))&amp;""),"")))</f>
        <v/>
      </c>
      <c r="I78" s="19">
        <f>IF($N78&lt;&gt;1,"",IF($B78="",IFERROR(INT(IF(ISNUMBER(INDEX(Responses!$A78:$T78,MATCH(Lists!$B$3,Responses!$A$1:$T$1,0))),INDEX(Responses!$A78:$T78,MATCH(Lists!$B$3,Responses!$A$1:$T$1,0)),DATE(VALUE(LEFT(IFERROR(TRIM(INDEX(Responses!$A78:$T78,MATCH(Lists!$B$3,Responses!$A$1:$T$1,0))&amp;""),""),4)),VALUE(MID(IFERROR(TRIM(INDEX(Responses!$A78:$T78,MATCH(Lists!$B$3,Responses!$A$1:$T$1,0))&amp;""),""),6,2)),VALUE(MID(IFERROR(TRIM(INDEX(Responses!$A78:$T78,MATCH(Lists!$B$3,Responses!$A$1:$T$1,0))&amp;""),""),9,2))))),""),IFERROR(IF(ISNUMBER(INDEX('Follow-ups'!$D$2:$D$501,MATCH($B78,'Follow-ups'!$A$2:$A$501,0))),INT(INDEX('Follow-ups'!$D$2:$D$501,MATCH($B78,'Follow-ups'!$A$2:$A$501,0))),IFERROR(INT(IF(ISNUMBER(INDEX(Responses!$A78:$T78,MATCH(Lists!$B$3,Responses!$A$1:$T$1,0))),INDEX(Responses!$A78:$T78,MATCH(Lists!$B$3,Responses!$A$1:$T$1,0)),DATE(VALUE(LEFT(IFERROR(TRIM(INDEX(Responses!$A78:$T78,MATCH(Lists!$B$3,Responses!$A$1:$T$1,0))&amp;""),""),4)),VALUE(MID(IFERROR(TRIM(INDEX(Responses!$A78:$T78,MATCH(Lists!$B$3,Responses!$A$1:$T$1,0))&amp;""),""),6,2)),VALUE(MID(IFERROR(TRIM(INDEX(Responses!$A78:$T78,MATCH(Lists!$B$3,Responses!$A$1:$T$1,0))&amp;""),""),9,2))))),"")),IFERROR(INT(IF(ISNUMBER(INDEX(Responses!$A78:$T78,MATCH(Lists!$B$3,Responses!$A$1:$T$1,0))),INDEX(Responses!$A78:$T78,MATCH(Lists!$B$3,Responses!$A$1:$T$1,0)),DATE(VALUE(LEFT(IFERROR(TRIM(INDEX(Responses!$A78:$T78,MATCH(Lists!$B$3,Responses!$A$1:$T$1,0))&amp;""),""),4)),VALUE(MID(IFERROR(TRIM(INDEX(Responses!$A78:$T78,MATCH(Lists!$B$3,Responses!$A$1:$T$1,0))&amp;""),""),6,2)),VALUE(MID(IFERROR(TRIM(INDEX(Responses!$A78:$T78,MATCH(Lists!$B$3,Responses!$A$1:$T$1,0))&amp;""),""),9,2))))),""))))</f>
        <v/>
      </c>
      <c r="J78" s="19">
        <f>IF(ISNUMBER($I78),$I78+Lists!$B$15,"")</f>
        <v/>
      </c>
      <c r="K78" s="18">
        <f>IF($N78&lt;&gt;1,"",IF($B78="","New",IFERROR(IF(INDEX('Follow-ups'!$B$2:$B$501,MATCH($B78,'Follow-ups'!$A$2:$A$501,0))&amp;""="","New",INDEX('Follow-ups'!$B$2:$B$501,MATCH($B78,'Follow-ups'!$A$2:$A$501,0))&amp;""),"New")))</f>
        <v/>
      </c>
      <c r="L78" s="19">
        <f>IF($N78&lt;&gt;1,"",IF($B78="","",IFERROR(IF(ISNUMBER(INDEX('Follow-ups'!$C$2:$C$501,MATCH($B78,'Follow-ups'!$A$2:$A$501,0))),INDEX('Follow-ups'!$C$2:$C$501,MATCH($B78,'Follow-ups'!$A$2:$A$501,0)),""),"")))</f>
        <v/>
      </c>
      <c r="M78" s="18">
        <f>IF($N78&lt;&gt;1,"",IF($G78="No","Do not contact",IF(OR($K78="Signed up",$K78="Not now"),"Done",IF($K78="Contacted","Waiting on reply",IF($J78="","To do",IF(TODAY()&gt;$J78,"Overdue",IF($J78-TODAY()&lt;=1,"Due soon","To do")))))))</f>
        <v/>
      </c>
      <c r="N78" s="18">
        <f>IF((IFERROR(TRIM(INDEX(Responses!$A78:$T78,MATCH(Lists!$B$2,Responses!$A$1:$T$1,0))&amp;""),"")&amp;IFERROR(TRIM(INDEX(Responses!$A78:$T78,MATCH(Lists!$B$4,Responses!$A$1:$T$1,0))&amp;""),"")&amp;IFERROR(TRIM(INDEX(Responses!$A78:$T78,MATCH(Lists!$B$5,Responses!$A$1:$T$1,0))&amp;""),""))="",0,1)</f>
        <v/>
      </c>
    </row>
    <row r="79">
      <c r="A79" s="17">
        <f>IF($N79=1,IFERROR(TRIM(INDEX(Responses!$A79:$T79,MATCH(Lists!$B$4,Responses!$A$1:$T$1,0))&amp;""),""),"")</f>
        <v/>
      </c>
      <c r="B79" s="17">
        <f>IF($N79=1,IFERROR(TRIM(INDEX(Responses!$A79:$T79,MATCH(Lists!$B$5,Responses!$A$1:$T$1,0))&amp;""),""),"")</f>
        <v/>
      </c>
      <c r="C79" s="17">
        <f>IF($N79=1,IFERROR(TRIM(INDEX(Responses!$A79:$T79,MATCH(Lists!$B$6,Responses!$A$1:$T$1,0))&amp;""),""),"")</f>
        <v/>
      </c>
      <c r="D79" s="17">
        <f>IF($N79=1,IFERROR(TRIM(INDEX(Responses!$A79:$T79,MATCH(Lists!$B$7,Responses!$A$1:$T$1,0))&amp;""),""),"")</f>
        <v/>
      </c>
      <c r="E79" s="17">
        <f>IF($N79=1,IFERROR(TRIM(INDEX(Responses!$A79:$T79,MATCH(Lists!$B$8,Responses!$A$1:$T$1,0))&amp;""),""),"")</f>
        <v/>
      </c>
      <c r="F79" s="17">
        <f>IF($N79=1,IFERROR(TRIM(INDEX(Responses!$A79:$T79,MATCH(Lists!$B$9,Responses!$A$1:$T$1,0))&amp;""),""),"")</f>
        <v/>
      </c>
      <c r="G79" s="18">
        <f>IF($N79&lt;&gt;1,"",IF(IFERROR(TRIM(INDEX(Responses!$A79:$T79,MATCH(Lists!$B$10,Responses!$A$1:$T$1,0))&amp;""),"")="","Not asked",IF(LEFT(IFERROR(TRIM(INDEX(Responses!$A79:$T79,MATCH(Lists!$B$10,Responses!$A$1:$T$1,0))&amp;""),""),3)="Yes","Yes","No")))</f>
        <v/>
      </c>
      <c r="H79" s="17">
        <f>IF($N79&lt;&gt;1,"",IF(IFERROR(TRIM(INDEX(Responses!$A79:$T79,MATCH(Lists!$B$12,Responses!$A$1:$T$1,0))&amp;""),"")&lt;&gt;"",IFERROR(TRIM(INDEX(Responses!$A79:$T79,MATCH(Lists!$B$12,Responses!$A$1:$T$1,0))&amp;""),""),IFERROR(TRIM(INDEX(Responses!$A79:$T79,MATCH(Lists!$B$11,Responses!$A$1:$T$1,0))&amp;""),"")))</f>
        <v/>
      </c>
      <c r="I79" s="19">
        <f>IF($N79&lt;&gt;1,"",IF($B79="",IFERROR(INT(IF(ISNUMBER(INDEX(Responses!$A79:$T79,MATCH(Lists!$B$3,Responses!$A$1:$T$1,0))),INDEX(Responses!$A79:$T79,MATCH(Lists!$B$3,Responses!$A$1:$T$1,0)),DATE(VALUE(LEFT(IFERROR(TRIM(INDEX(Responses!$A79:$T79,MATCH(Lists!$B$3,Responses!$A$1:$T$1,0))&amp;""),""),4)),VALUE(MID(IFERROR(TRIM(INDEX(Responses!$A79:$T79,MATCH(Lists!$B$3,Responses!$A$1:$T$1,0))&amp;""),""),6,2)),VALUE(MID(IFERROR(TRIM(INDEX(Responses!$A79:$T79,MATCH(Lists!$B$3,Responses!$A$1:$T$1,0))&amp;""),""),9,2))))),""),IFERROR(IF(ISNUMBER(INDEX('Follow-ups'!$D$2:$D$501,MATCH($B79,'Follow-ups'!$A$2:$A$501,0))),INT(INDEX('Follow-ups'!$D$2:$D$501,MATCH($B79,'Follow-ups'!$A$2:$A$501,0))),IFERROR(INT(IF(ISNUMBER(INDEX(Responses!$A79:$T79,MATCH(Lists!$B$3,Responses!$A$1:$T$1,0))),INDEX(Responses!$A79:$T79,MATCH(Lists!$B$3,Responses!$A$1:$T$1,0)),DATE(VALUE(LEFT(IFERROR(TRIM(INDEX(Responses!$A79:$T79,MATCH(Lists!$B$3,Responses!$A$1:$T$1,0))&amp;""),""),4)),VALUE(MID(IFERROR(TRIM(INDEX(Responses!$A79:$T79,MATCH(Lists!$B$3,Responses!$A$1:$T$1,0))&amp;""),""),6,2)),VALUE(MID(IFERROR(TRIM(INDEX(Responses!$A79:$T79,MATCH(Lists!$B$3,Responses!$A$1:$T$1,0))&amp;""),""),9,2))))),"")),IFERROR(INT(IF(ISNUMBER(INDEX(Responses!$A79:$T79,MATCH(Lists!$B$3,Responses!$A$1:$T$1,0))),INDEX(Responses!$A79:$T79,MATCH(Lists!$B$3,Responses!$A$1:$T$1,0)),DATE(VALUE(LEFT(IFERROR(TRIM(INDEX(Responses!$A79:$T79,MATCH(Lists!$B$3,Responses!$A$1:$T$1,0))&amp;""),""),4)),VALUE(MID(IFERROR(TRIM(INDEX(Responses!$A79:$T79,MATCH(Lists!$B$3,Responses!$A$1:$T$1,0))&amp;""),""),6,2)),VALUE(MID(IFERROR(TRIM(INDEX(Responses!$A79:$T79,MATCH(Lists!$B$3,Responses!$A$1:$T$1,0))&amp;""),""),9,2))))),""))))</f>
        <v/>
      </c>
      <c r="J79" s="19">
        <f>IF(ISNUMBER($I79),$I79+Lists!$B$15,"")</f>
        <v/>
      </c>
      <c r="K79" s="18">
        <f>IF($N79&lt;&gt;1,"",IF($B79="","New",IFERROR(IF(INDEX('Follow-ups'!$B$2:$B$501,MATCH($B79,'Follow-ups'!$A$2:$A$501,0))&amp;""="","New",INDEX('Follow-ups'!$B$2:$B$501,MATCH($B79,'Follow-ups'!$A$2:$A$501,0))&amp;""),"New")))</f>
        <v/>
      </c>
      <c r="L79" s="19">
        <f>IF($N79&lt;&gt;1,"",IF($B79="","",IFERROR(IF(ISNUMBER(INDEX('Follow-ups'!$C$2:$C$501,MATCH($B79,'Follow-ups'!$A$2:$A$501,0))),INDEX('Follow-ups'!$C$2:$C$501,MATCH($B79,'Follow-ups'!$A$2:$A$501,0)),""),"")))</f>
        <v/>
      </c>
      <c r="M79" s="18">
        <f>IF($N79&lt;&gt;1,"",IF($G79="No","Do not contact",IF(OR($K79="Signed up",$K79="Not now"),"Done",IF($K79="Contacted","Waiting on reply",IF($J79="","To do",IF(TODAY()&gt;$J79,"Overdue",IF($J79-TODAY()&lt;=1,"Due soon","To do")))))))</f>
        <v/>
      </c>
      <c r="N79" s="18">
        <f>IF((IFERROR(TRIM(INDEX(Responses!$A79:$T79,MATCH(Lists!$B$2,Responses!$A$1:$T$1,0))&amp;""),"")&amp;IFERROR(TRIM(INDEX(Responses!$A79:$T79,MATCH(Lists!$B$4,Responses!$A$1:$T$1,0))&amp;""),"")&amp;IFERROR(TRIM(INDEX(Responses!$A79:$T79,MATCH(Lists!$B$5,Responses!$A$1:$T$1,0))&amp;""),""))="",0,1)</f>
        <v/>
      </c>
    </row>
    <row r="80">
      <c r="A80" s="17">
        <f>IF($N80=1,IFERROR(TRIM(INDEX(Responses!$A80:$T80,MATCH(Lists!$B$4,Responses!$A$1:$T$1,0))&amp;""),""),"")</f>
        <v/>
      </c>
      <c r="B80" s="17">
        <f>IF($N80=1,IFERROR(TRIM(INDEX(Responses!$A80:$T80,MATCH(Lists!$B$5,Responses!$A$1:$T$1,0))&amp;""),""),"")</f>
        <v/>
      </c>
      <c r="C80" s="17">
        <f>IF($N80=1,IFERROR(TRIM(INDEX(Responses!$A80:$T80,MATCH(Lists!$B$6,Responses!$A$1:$T$1,0))&amp;""),""),"")</f>
        <v/>
      </c>
      <c r="D80" s="17">
        <f>IF($N80=1,IFERROR(TRIM(INDEX(Responses!$A80:$T80,MATCH(Lists!$B$7,Responses!$A$1:$T$1,0))&amp;""),""),"")</f>
        <v/>
      </c>
      <c r="E80" s="17">
        <f>IF($N80=1,IFERROR(TRIM(INDEX(Responses!$A80:$T80,MATCH(Lists!$B$8,Responses!$A$1:$T$1,0))&amp;""),""),"")</f>
        <v/>
      </c>
      <c r="F80" s="17">
        <f>IF($N80=1,IFERROR(TRIM(INDEX(Responses!$A80:$T80,MATCH(Lists!$B$9,Responses!$A$1:$T$1,0))&amp;""),""),"")</f>
        <v/>
      </c>
      <c r="G80" s="18">
        <f>IF($N80&lt;&gt;1,"",IF(IFERROR(TRIM(INDEX(Responses!$A80:$T80,MATCH(Lists!$B$10,Responses!$A$1:$T$1,0))&amp;""),"")="","Not asked",IF(LEFT(IFERROR(TRIM(INDEX(Responses!$A80:$T80,MATCH(Lists!$B$10,Responses!$A$1:$T$1,0))&amp;""),""),3)="Yes","Yes","No")))</f>
        <v/>
      </c>
      <c r="H80" s="17">
        <f>IF($N80&lt;&gt;1,"",IF(IFERROR(TRIM(INDEX(Responses!$A80:$T80,MATCH(Lists!$B$12,Responses!$A$1:$T$1,0))&amp;""),"")&lt;&gt;"",IFERROR(TRIM(INDEX(Responses!$A80:$T80,MATCH(Lists!$B$12,Responses!$A$1:$T$1,0))&amp;""),""),IFERROR(TRIM(INDEX(Responses!$A80:$T80,MATCH(Lists!$B$11,Responses!$A$1:$T$1,0))&amp;""),"")))</f>
        <v/>
      </c>
      <c r="I80" s="19">
        <f>IF($N80&lt;&gt;1,"",IF($B80="",IFERROR(INT(IF(ISNUMBER(INDEX(Responses!$A80:$T80,MATCH(Lists!$B$3,Responses!$A$1:$T$1,0))),INDEX(Responses!$A80:$T80,MATCH(Lists!$B$3,Responses!$A$1:$T$1,0)),DATE(VALUE(LEFT(IFERROR(TRIM(INDEX(Responses!$A80:$T80,MATCH(Lists!$B$3,Responses!$A$1:$T$1,0))&amp;""),""),4)),VALUE(MID(IFERROR(TRIM(INDEX(Responses!$A80:$T80,MATCH(Lists!$B$3,Responses!$A$1:$T$1,0))&amp;""),""),6,2)),VALUE(MID(IFERROR(TRIM(INDEX(Responses!$A80:$T80,MATCH(Lists!$B$3,Responses!$A$1:$T$1,0))&amp;""),""),9,2))))),""),IFERROR(IF(ISNUMBER(INDEX('Follow-ups'!$D$2:$D$501,MATCH($B80,'Follow-ups'!$A$2:$A$501,0))),INT(INDEX('Follow-ups'!$D$2:$D$501,MATCH($B80,'Follow-ups'!$A$2:$A$501,0))),IFERROR(INT(IF(ISNUMBER(INDEX(Responses!$A80:$T80,MATCH(Lists!$B$3,Responses!$A$1:$T$1,0))),INDEX(Responses!$A80:$T80,MATCH(Lists!$B$3,Responses!$A$1:$T$1,0)),DATE(VALUE(LEFT(IFERROR(TRIM(INDEX(Responses!$A80:$T80,MATCH(Lists!$B$3,Responses!$A$1:$T$1,0))&amp;""),""),4)),VALUE(MID(IFERROR(TRIM(INDEX(Responses!$A80:$T80,MATCH(Lists!$B$3,Responses!$A$1:$T$1,0))&amp;""),""),6,2)),VALUE(MID(IFERROR(TRIM(INDEX(Responses!$A80:$T80,MATCH(Lists!$B$3,Responses!$A$1:$T$1,0))&amp;""),""),9,2))))),"")),IFERROR(INT(IF(ISNUMBER(INDEX(Responses!$A80:$T80,MATCH(Lists!$B$3,Responses!$A$1:$T$1,0))),INDEX(Responses!$A80:$T80,MATCH(Lists!$B$3,Responses!$A$1:$T$1,0)),DATE(VALUE(LEFT(IFERROR(TRIM(INDEX(Responses!$A80:$T80,MATCH(Lists!$B$3,Responses!$A$1:$T$1,0))&amp;""),""),4)),VALUE(MID(IFERROR(TRIM(INDEX(Responses!$A80:$T80,MATCH(Lists!$B$3,Responses!$A$1:$T$1,0))&amp;""),""),6,2)),VALUE(MID(IFERROR(TRIM(INDEX(Responses!$A80:$T80,MATCH(Lists!$B$3,Responses!$A$1:$T$1,0))&amp;""),""),9,2))))),""))))</f>
        <v/>
      </c>
      <c r="J80" s="19">
        <f>IF(ISNUMBER($I80),$I80+Lists!$B$15,"")</f>
        <v/>
      </c>
      <c r="K80" s="18">
        <f>IF($N80&lt;&gt;1,"",IF($B80="","New",IFERROR(IF(INDEX('Follow-ups'!$B$2:$B$501,MATCH($B80,'Follow-ups'!$A$2:$A$501,0))&amp;""="","New",INDEX('Follow-ups'!$B$2:$B$501,MATCH($B80,'Follow-ups'!$A$2:$A$501,0))&amp;""),"New")))</f>
        <v/>
      </c>
      <c r="L80" s="19">
        <f>IF($N80&lt;&gt;1,"",IF($B80="","",IFERROR(IF(ISNUMBER(INDEX('Follow-ups'!$C$2:$C$501,MATCH($B80,'Follow-ups'!$A$2:$A$501,0))),INDEX('Follow-ups'!$C$2:$C$501,MATCH($B80,'Follow-ups'!$A$2:$A$501,0)),""),"")))</f>
        <v/>
      </c>
      <c r="M80" s="18">
        <f>IF($N80&lt;&gt;1,"",IF($G80="No","Do not contact",IF(OR($K80="Signed up",$K80="Not now"),"Done",IF($K80="Contacted","Waiting on reply",IF($J80="","To do",IF(TODAY()&gt;$J80,"Overdue",IF($J80-TODAY()&lt;=1,"Due soon","To do")))))))</f>
        <v/>
      </c>
      <c r="N80" s="18">
        <f>IF((IFERROR(TRIM(INDEX(Responses!$A80:$T80,MATCH(Lists!$B$2,Responses!$A$1:$T$1,0))&amp;""),"")&amp;IFERROR(TRIM(INDEX(Responses!$A80:$T80,MATCH(Lists!$B$4,Responses!$A$1:$T$1,0))&amp;""),"")&amp;IFERROR(TRIM(INDEX(Responses!$A80:$T80,MATCH(Lists!$B$5,Responses!$A$1:$T$1,0))&amp;""),""))="",0,1)</f>
        <v/>
      </c>
    </row>
    <row r="81">
      <c r="A81" s="17">
        <f>IF($N81=1,IFERROR(TRIM(INDEX(Responses!$A81:$T81,MATCH(Lists!$B$4,Responses!$A$1:$T$1,0))&amp;""),""),"")</f>
        <v/>
      </c>
      <c r="B81" s="17">
        <f>IF($N81=1,IFERROR(TRIM(INDEX(Responses!$A81:$T81,MATCH(Lists!$B$5,Responses!$A$1:$T$1,0))&amp;""),""),"")</f>
        <v/>
      </c>
      <c r="C81" s="17">
        <f>IF($N81=1,IFERROR(TRIM(INDEX(Responses!$A81:$T81,MATCH(Lists!$B$6,Responses!$A$1:$T$1,0))&amp;""),""),"")</f>
        <v/>
      </c>
      <c r="D81" s="17">
        <f>IF($N81=1,IFERROR(TRIM(INDEX(Responses!$A81:$T81,MATCH(Lists!$B$7,Responses!$A$1:$T$1,0))&amp;""),""),"")</f>
        <v/>
      </c>
      <c r="E81" s="17">
        <f>IF($N81=1,IFERROR(TRIM(INDEX(Responses!$A81:$T81,MATCH(Lists!$B$8,Responses!$A$1:$T$1,0))&amp;""),""),"")</f>
        <v/>
      </c>
      <c r="F81" s="17">
        <f>IF($N81=1,IFERROR(TRIM(INDEX(Responses!$A81:$T81,MATCH(Lists!$B$9,Responses!$A$1:$T$1,0))&amp;""),""),"")</f>
        <v/>
      </c>
      <c r="G81" s="18">
        <f>IF($N81&lt;&gt;1,"",IF(IFERROR(TRIM(INDEX(Responses!$A81:$T81,MATCH(Lists!$B$10,Responses!$A$1:$T$1,0))&amp;""),"")="","Not asked",IF(LEFT(IFERROR(TRIM(INDEX(Responses!$A81:$T81,MATCH(Lists!$B$10,Responses!$A$1:$T$1,0))&amp;""),""),3)="Yes","Yes","No")))</f>
        <v/>
      </c>
      <c r="H81" s="17">
        <f>IF($N81&lt;&gt;1,"",IF(IFERROR(TRIM(INDEX(Responses!$A81:$T81,MATCH(Lists!$B$12,Responses!$A$1:$T$1,0))&amp;""),"")&lt;&gt;"",IFERROR(TRIM(INDEX(Responses!$A81:$T81,MATCH(Lists!$B$12,Responses!$A$1:$T$1,0))&amp;""),""),IFERROR(TRIM(INDEX(Responses!$A81:$T81,MATCH(Lists!$B$11,Responses!$A$1:$T$1,0))&amp;""),"")))</f>
        <v/>
      </c>
      <c r="I81" s="19">
        <f>IF($N81&lt;&gt;1,"",IF($B81="",IFERROR(INT(IF(ISNUMBER(INDEX(Responses!$A81:$T81,MATCH(Lists!$B$3,Responses!$A$1:$T$1,0))),INDEX(Responses!$A81:$T81,MATCH(Lists!$B$3,Responses!$A$1:$T$1,0)),DATE(VALUE(LEFT(IFERROR(TRIM(INDEX(Responses!$A81:$T81,MATCH(Lists!$B$3,Responses!$A$1:$T$1,0))&amp;""),""),4)),VALUE(MID(IFERROR(TRIM(INDEX(Responses!$A81:$T81,MATCH(Lists!$B$3,Responses!$A$1:$T$1,0))&amp;""),""),6,2)),VALUE(MID(IFERROR(TRIM(INDEX(Responses!$A81:$T81,MATCH(Lists!$B$3,Responses!$A$1:$T$1,0))&amp;""),""),9,2))))),""),IFERROR(IF(ISNUMBER(INDEX('Follow-ups'!$D$2:$D$501,MATCH($B81,'Follow-ups'!$A$2:$A$501,0))),INT(INDEX('Follow-ups'!$D$2:$D$501,MATCH($B81,'Follow-ups'!$A$2:$A$501,0))),IFERROR(INT(IF(ISNUMBER(INDEX(Responses!$A81:$T81,MATCH(Lists!$B$3,Responses!$A$1:$T$1,0))),INDEX(Responses!$A81:$T81,MATCH(Lists!$B$3,Responses!$A$1:$T$1,0)),DATE(VALUE(LEFT(IFERROR(TRIM(INDEX(Responses!$A81:$T81,MATCH(Lists!$B$3,Responses!$A$1:$T$1,0))&amp;""),""),4)),VALUE(MID(IFERROR(TRIM(INDEX(Responses!$A81:$T81,MATCH(Lists!$B$3,Responses!$A$1:$T$1,0))&amp;""),""),6,2)),VALUE(MID(IFERROR(TRIM(INDEX(Responses!$A81:$T81,MATCH(Lists!$B$3,Responses!$A$1:$T$1,0))&amp;""),""),9,2))))),"")),IFERROR(INT(IF(ISNUMBER(INDEX(Responses!$A81:$T81,MATCH(Lists!$B$3,Responses!$A$1:$T$1,0))),INDEX(Responses!$A81:$T81,MATCH(Lists!$B$3,Responses!$A$1:$T$1,0)),DATE(VALUE(LEFT(IFERROR(TRIM(INDEX(Responses!$A81:$T81,MATCH(Lists!$B$3,Responses!$A$1:$T$1,0))&amp;""),""),4)),VALUE(MID(IFERROR(TRIM(INDEX(Responses!$A81:$T81,MATCH(Lists!$B$3,Responses!$A$1:$T$1,0))&amp;""),""),6,2)),VALUE(MID(IFERROR(TRIM(INDEX(Responses!$A81:$T81,MATCH(Lists!$B$3,Responses!$A$1:$T$1,0))&amp;""),""),9,2))))),""))))</f>
        <v/>
      </c>
      <c r="J81" s="19">
        <f>IF(ISNUMBER($I81),$I81+Lists!$B$15,"")</f>
        <v/>
      </c>
      <c r="K81" s="18">
        <f>IF($N81&lt;&gt;1,"",IF($B81="","New",IFERROR(IF(INDEX('Follow-ups'!$B$2:$B$501,MATCH($B81,'Follow-ups'!$A$2:$A$501,0))&amp;""="","New",INDEX('Follow-ups'!$B$2:$B$501,MATCH($B81,'Follow-ups'!$A$2:$A$501,0))&amp;""),"New")))</f>
        <v/>
      </c>
      <c r="L81" s="19">
        <f>IF($N81&lt;&gt;1,"",IF($B81="","",IFERROR(IF(ISNUMBER(INDEX('Follow-ups'!$C$2:$C$501,MATCH($B81,'Follow-ups'!$A$2:$A$501,0))),INDEX('Follow-ups'!$C$2:$C$501,MATCH($B81,'Follow-ups'!$A$2:$A$501,0)),""),"")))</f>
        <v/>
      </c>
      <c r="M81" s="18">
        <f>IF($N81&lt;&gt;1,"",IF($G81="No","Do not contact",IF(OR($K81="Signed up",$K81="Not now"),"Done",IF($K81="Contacted","Waiting on reply",IF($J81="","To do",IF(TODAY()&gt;$J81,"Overdue",IF($J81-TODAY()&lt;=1,"Due soon","To do")))))))</f>
        <v/>
      </c>
      <c r="N81" s="18">
        <f>IF((IFERROR(TRIM(INDEX(Responses!$A81:$T81,MATCH(Lists!$B$2,Responses!$A$1:$T$1,0))&amp;""),"")&amp;IFERROR(TRIM(INDEX(Responses!$A81:$T81,MATCH(Lists!$B$4,Responses!$A$1:$T$1,0))&amp;""),"")&amp;IFERROR(TRIM(INDEX(Responses!$A81:$T81,MATCH(Lists!$B$5,Responses!$A$1:$T$1,0))&amp;""),""))="",0,1)</f>
        <v/>
      </c>
    </row>
    <row r="82">
      <c r="A82" s="17">
        <f>IF($N82=1,IFERROR(TRIM(INDEX(Responses!$A82:$T82,MATCH(Lists!$B$4,Responses!$A$1:$T$1,0))&amp;""),""),"")</f>
        <v/>
      </c>
      <c r="B82" s="17">
        <f>IF($N82=1,IFERROR(TRIM(INDEX(Responses!$A82:$T82,MATCH(Lists!$B$5,Responses!$A$1:$T$1,0))&amp;""),""),"")</f>
        <v/>
      </c>
      <c r="C82" s="17">
        <f>IF($N82=1,IFERROR(TRIM(INDEX(Responses!$A82:$T82,MATCH(Lists!$B$6,Responses!$A$1:$T$1,0))&amp;""),""),"")</f>
        <v/>
      </c>
      <c r="D82" s="17">
        <f>IF($N82=1,IFERROR(TRIM(INDEX(Responses!$A82:$T82,MATCH(Lists!$B$7,Responses!$A$1:$T$1,0))&amp;""),""),"")</f>
        <v/>
      </c>
      <c r="E82" s="17">
        <f>IF($N82=1,IFERROR(TRIM(INDEX(Responses!$A82:$T82,MATCH(Lists!$B$8,Responses!$A$1:$T$1,0))&amp;""),""),"")</f>
        <v/>
      </c>
      <c r="F82" s="17">
        <f>IF($N82=1,IFERROR(TRIM(INDEX(Responses!$A82:$T82,MATCH(Lists!$B$9,Responses!$A$1:$T$1,0))&amp;""),""),"")</f>
        <v/>
      </c>
      <c r="G82" s="18">
        <f>IF($N82&lt;&gt;1,"",IF(IFERROR(TRIM(INDEX(Responses!$A82:$T82,MATCH(Lists!$B$10,Responses!$A$1:$T$1,0))&amp;""),"")="","Not asked",IF(LEFT(IFERROR(TRIM(INDEX(Responses!$A82:$T82,MATCH(Lists!$B$10,Responses!$A$1:$T$1,0))&amp;""),""),3)="Yes","Yes","No")))</f>
        <v/>
      </c>
      <c r="H82" s="17">
        <f>IF($N82&lt;&gt;1,"",IF(IFERROR(TRIM(INDEX(Responses!$A82:$T82,MATCH(Lists!$B$12,Responses!$A$1:$T$1,0))&amp;""),"")&lt;&gt;"",IFERROR(TRIM(INDEX(Responses!$A82:$T82,MATCH(Lists!$B$12,Responses!$A$1:$T$1,0))&amp;""),""),IFERROR(TRIM(INDEX(Responses!$A82:$T82,MATCH(Lists!$B$11,Responses!$A$1:$T$1,0))&amp;""),"")))</f>
        <v/>
      </c>
      <c r="I82" s="19">
        <f>IF($N82&lt;&gt;1,"",IF($B82="",IFERROR(INT(IF(ISNUMBER(INDEX(Responses!$A82:$T82,MATCH(Lists!$B$3,Responses!$A$1:$T$1,0))),INDEX(Responses!$A82:$T82,MATCH(Lists!$B$3,Responses!$A$1:$T$1,0)),DATE(VALUE(LEFT(IFERROR(TRIM(INDEX(Responses!$A82:$T82,MATCH(Lists!$B$3,Responses!$A$1:$T$1,0))&amp;""),""),4)),VALUE(MID(IFERROR(TRIM(INDEX(Responses!$A82:$T82,MATCH(Lists!$B$3,Responses!$A$1:$T$1,0))&amp;""),""),6,2)),VALUE(MID(IFERROR(TRIM(INDEX(Responses!$A82:$T82,MATCH(Lists!$B$3,Responses!$A$1:$T$1,0))&amp;""),""),9,2))))),""),IFERROR(IF(ISNUMBER(INDEX('Follow-ups'!$D$2:$D$501,MATCH($B82,'Follow-ups'!$A$2:$A$501,0))),INT(INDEX('Follow-ups'!$D$2:$D$501,MATCH($B82,'Follow-ups'!$A$2:$A$501,0))),IFERROR(INT(IF(ISNUMBER(INDEX(Responses!$A82:$T82,MATCH(Lists!$B$3,Responses!$A$1:$T$1,0))),INDEX(Responses!$A82:$T82,MATCH(Lists!$B$3,Responses!$A$1:$T$1,0)),DATE(VALUE(LEFT(IFERROR(TRIM(INDEX(Responses!$A82:$T82,MATCH(Lists!$B$3,Responses!$A$1:$T$1,0))&amp;""),""),4)),VALUE(MID(IFERROR(TRIM(INDEX(Responses!$A82:$T82,MATCH(Lists!$B$3,Responses!$A$1:$T$1,0))&amp;""),""),6,2)),VALUE(MID(IFERROR(TRIM(INDEX(Responses!$A82:$T82,MATCH(Lists!$B$3,Responses!$A$1:$T$1,0))&amp;""),""),9,2))))),"")),IFERROR(INT(IF(ISNUMBER(INDEX(Responses!$A82:$T82,MATCH(Lists!$B$3,Responses!$A$1:$T$1,0))),INDEX(Responses!$A82:$T82,MATCH(Lists!$B$3,Responses!$A$1:$T$1,0)),DATE(VALUE(LEFT(IFERROR(TRIM(INDEX(Responses!$A82:$T82,MATCH(Lists!$B$3,Responses!$A$1:$T$1,0))&amp;""),""),4)),VALUE(MID(IFERROR(TRIM(INDEX(Responses!$A82:$T82,MATCH(Lists!$B$3,Responses!$A$1:$T$1,0))&amp;""),""),6,2)),VALUE(MID(IFERROR(TRIM(INDEX(Responses!$A82:$T82,MATCH(Lists!$B$3,Responses!$A$1:$T$1,0))&amp;""),""),9,2))))),""))))</f>
        <v/>
      </c>
      <c r="J82" s="19">
        <f>IF(ISNUMBER($I82),$I82+Lists!$B$15,"")</f>
        <v/>
      </c>
      <c r="K82" s="18">
        <f>IF($N82&lt;&gt;1,"",IF($B82="","New",IFERROR(IF(INDEX('Follow-ups'!$B$2:$B$501,MATCH($B82,'Follow-ups'!$A$2:$A$501,0))&amp;""="","New",INDEX('Follow-ups'!$B$2:$B$501,MATCH($B82,'Follow-ups'!$A$2:$A$501,0))&amp;""),"New")))</f>
        <v/>
      </c>
      <c r="L82" s="19">
        <f>IF($N82&lt;&gt;1,"",IF($B82="","",IFERROR(IF(ISNUMBER(INDEX('Follow-ups'!$C$2:$C$501,MATCH($B82,'Follow-ups'!$A$2:$A$501,0))),INDEX('Follow-ups'!$C$2:$C$501,MATCH($B82,'Follow-ups'!$A$2:$A$501,0)),""),"")))</f>
        <v/>
      </c>
      <c r="M82" s="18">
        <f>IF($N82&lt;&gt;1,"",IF($G82="No","Do not contact",IF(OR($K82="Signed up",$K82="Not now"),"Done",IF($K82="Contacted","Waiting on reply",IF($J82="","To do",IF(TODAY()&gt;$J82,"Overdue",IF($J82-TODAY()&lt;=1,"Due soon","To do")))))))</f>
        <v/>
      </c>
      <c r="N82" s="18">
        <f>IF((IFERROR(TRIM(INDEX(Responses!$A82:$T82,MATCH(Lists!$B$2,Responses!$A$1:$T$1,0))&amp;""),"")&amp;IFERROR(TRIM(INDEX(Responses!$A82:$T82,MATCH(Lists!$B$4,Responses!$A$1:$T$1,0))&amp;""),"")&amp;IFERROR(TRIM(INDEX(Responses!$A82:$T82,MATCH(Lists!$B$5,Responses!$A$1:$T$1,0))&amp;""),""))="",0,1)</f>
        <v/>
      </c>
    </row>
    <row r="83">
      <c r="A83" s="17">
        <f>IF($N83=1,IFERROR(TRIM(INDEX(Responses!$A83:$T83,MATCH(Lists!$B$4,Responses!$A$1:$T$1,0))&amp;""),""),"")</f>
        <v/>
      </c>
      <c r="B83" s="17">
        <f>IF($N83=1,IFERROR(TRIM(INDEX(Responses!$A83:$T83,MATCH(Lists!$B$5,Responses!$A$1:$T$1,0))&amp;""),""),"")</f>
        <v/>
      </c>
      <c r="C83" s="17">
        <f>IF($N83=1,IFERROR(TRIM(INDEX(Responses!$A83:$T83,MATCH(Lists!$B$6,Responses!$A$1:$T$1,0))&amp;""),""),"")</f>
        <v/>
      </c>
      <c r="D83" s="17">
        <f>IF($N83=1,IFERROR(TRIM(INDEX(Responses!$A83:$T83,MATCH(Lists!$B$7,Responses!$A$1:$T$1,0))&amp;""),""),"")</f>
        <v/>
      </c>
      <c r="E83" s="17">
        <f>IF($N83=1,IFERROR(TRIM(INDEX(Responses!$A83:$T83,MATCH(Lists!$B$8,Responses!$A$1:$T$1,0))&amp;""),""),"")</f>
        <v/>
      </c>
      <c r="F83" s="17">
        <f>IF($N83=1,IFERROR(TRIM(INDEX(Responses!$A83:$T83,MATCH(Lists!$B$9,Responses!$A$1:$T$1,0))&amp;""),""),"")</f>
        <v/>
      </c>
      <c r="G83" s="18">
        <f>IF($N83&lt;&gt;1,"",IF(IFERROR(TRIM(INDEX(Responses!$A83:$T83,MATCH(Lists!$B$10,Responses!$A$1:$T$1,0))&amp;""),"")="","Not asked",IF(LEFT(IFERROR(TRIM(INDEX(Responses!$A83:$T83,MATCH(Lists!$B$10,Responses!$A$1:$T$1,0))&amp;""),""),3)="Yes","Yes","No")))</f>
        <v/>
      </c>
      <c r="H83" s="17">
        <f>IF($N83&lt;&gt;1,"",IF(IFERROR(TRIM(INDEX(Responses!$A83:$T83,MATCH(Lists!$B$12,Responses!$A$1:$T$1,0))&amp;""),"")&lt;&gt;"",IFERROR(TRIM(INDEX(Responses!$A83:$T83,MATCH(Lists!$B$12,Responses!$A$1:$T$1,0))&amp;""),""),IFERROR(TRIM(INDEX(Responses!$A83:$T83,MATCH(Lists!$B$11,Responses!$A$1:$T$1,0))&amp;""),"")))</f>
        <v/>
      </c>
      <c r="I83" s="19">
        <f>IF($N83&lt;&gt;1,"",IF($B83="",IFERROR(INT(IF(ISNUMBER(INDEX(Responses!$A83:$T83,MATCH(Lists!$B$3,Responses!$A$1:$T$1,0))),INDEX(Responses!$A83:$T83,MATCH(Lists!$B$3,Responses!$A$1:$T$1,0)),DATE(VALUE(LEFT(IFERROR(TRIM(INDEX(Responses!$A83:$T83,MATCH(Lists!$B$3,Responses!$A$1:$T$1,0))&amp;""),""),4)),VALUE(MID(IFERROR(TRIM(INDEX(Responses!$A83:$T83,MATCH(Lists!$B$3,Responses!$A$1:$T$1,0))&amp;""),""),6,2)),VALUE(MID(IFERROR(TRIM(INDEX(Responses!$A83:$T83,MATCH(Lists!$B$3,Responses!$A$1:$T$1,0))&amp;""),""),9,2))))),""),IFERROR(IF(ISNUMBER(INDEX('Follow-ups'!$D$2:$D$501,MATCH($B83,'Follow-ups'!$A$2:$A$501,0))),INT(INDEX('Follow-ups'!$D$2:$D$501,MATCH($B83,'Follow-ups'!$A$2:$A$501,0))),IFERROR(INT(IF(ISNUMBER(INDEX(Responses!$A83:$T83,MATCH(Lists!$B$3,Responses!$A$1:$T$1,0))),INDEX(Responses!$A83:$T83,MATCH(Lists!$B$3,Responses!$A$1:$T$1,0)),DATE(VALUE(LEFT(IFERROR(TRIM(INDEX(Responses!$A83:$T83,MATCH(Lists!$B$3,Responses!$A$1:$T$1,0))&amp;""),""),4)),VALUE(MID(IFERROR(TRIM(INDEX(Responses!$A83:$T83,MATCH(Lists!$B$3,Responses!$A$1:$T$1,0))&amp;""),""),6,2)),VALUE(MID(IFERROR(TRIM(INDEX(Responses!$A83:$T83,MATCH(Lists!$B$3,Responses!$A$1:$T$1,0))&amp;""),""),9,2))))),"")),IFERROR(INT(IF(ISNUMBER(INDEX(Responses!$A83:$T83,MATCH(Lists!$B$3,Responses!$A$1:$T$1,0))),INDEX(Responses!$A83:$T83,MATCH(Lists!$B$3,Responses!$A$1:$T$1,0)),DATE(VALUE(LEFT(IFERROR(TRIM(INDEX(Responses!$A83:$T83,MATCH(Lists!$B$3,Responses!$A$1:$T$1,0))&amp;""),""),4)),VALUE(MID(IFERROR(TRIM(INDEX(Responses!$A83:$T83,MATCH(Lists!$B$3,Responses!$A$1:$T$1,0))&amp;""),""),6,2)),VALUE(MID(IFERROR(TRIM(INDEX(Responses!$A83:$T83,MATCH(Lists!$B$3,Responses!$A$1:$T$1,0))&amp;""),""),9,2))))),""))))</f>
        <v/>
      </c>
      <c r="J83" s="19">
        <f>IF(ISNUMBER($I83),$I83+Lists!$B$15,"")</f>
        <v/>
      </c>
      <c r="K83" s="18">
        <f>IF($N83&lt;&gt;1,"",IF($B83="","New",IFERROR(IF(INDEX('Follow-ups'!$B$2:$B$501,MATCH($B83,'Follow-ups'!$A$2:$A$501,0))&amp;""="","New",INDEX('Follow-ups'!$B$2:$B$501,MATCH($B83,'Follow-ups'!$A$2:$A$501,0))&amp;""),"New")))</f>
        <v/>
      </c>
      <c r="L83" s="19">
        <f>IF($N83&lt;&gt;1,"",IF($B83="","",IFERROR(IF(ISNUMBER(INDEX('Follow-ups'!$C$2:$C$501,MATCH($B83,'Follow-ups'!$A$2:$A$501,0))),INDEX('Follow-ups'!$C$2:$C$501,MATCH($B83,'Follow-ups'!$A$2:$A$501,0)),""),"")))</f>
        <v/>
      </c>
      <c r="M83" s="18">
        <f>IF($N83&lt;&gt;1,"",IF($G83="No","Do not contact",IF(OR($K83="Signed up",$K83="Not now"),"Done",IF($K83="Contacted","Waiting on reply",IF($J83="","To do",IF(TODAY()&gt;$J83,"Overdue",IF($J83-TODAY()&lt;=1,"Due soon","To do")))))))</f>
        <v/>
      </c>
      <c r="N83" s="18">
        <f>IF((IFERROR(TRIM(INDEX(Responses!$A83:$T83,MATCH(Lists!$B$2,Responses!$A$1:$T$1,0))&amp;""),"")&amp;IFERROR(TRIM(INDEX(Responses!$A83:$T83,MATCH(Lists!$B$4,Responses!$A$1:$T$1,0))&amp;""),"")&amp;IFERROR(TRIM(INDEX(Responses!$A83:$T83,MATCH(Lists!$B$5,Responses!$A$1:$T$1,0))&amp;""),""))="",0,1)</f>
        <v/>
      </c>
    </row>
    <row r="84">
      <c r="A84" s="17">
        <f>IF($N84=1,IFERROR(TRIM(INDEX(Responses!$A84:$T84,MATCH(Lists!$B$4,Responses!$A$1:$T$1,0))&amp;""),""),"")</f>
        <v/>
      </c>
      <c r="B84" s="17">
        <f>IF($N84=1,IFERROR(TRIM(INDEX(Responses!$A84:$T84,MATCH(Lists!$B$5,Responses!$A$1:$T$1,0))&amp;""),""),"")</f>
        <v/>
      </c>
      <c r="C84" s="17">
        <f>IF($N84=1,IFERROR(TRIM(INDEX(Responses!$A84:$T84,MATCH(Lists!$B$6,Responses!$A$1:$T$1,0))&amp;""),""),"")</f>
        <v/>
      </c>
      <c r="D84" s="17">
        <f>IF($N84=1,IFERROR(TRIM(INDEX(Responses!$A84:$T84,MATCH(Lists!$B$7,Responses!$A$1:$T$1,0))&amp;""),""),"")</f>
        <v/>
      </c>
      <c r="E84" s="17">
        <f>IF($N84=1,IFERROR(TRIM(INDEX(Responses!$A84:$T84,MATCH(Lists!$B$8,Responses!$A$1:$T$1,0))&amp;""),""),"")</f>
        <v/>
      </c>
      <c r="F84" s="17">
        <f>IF($N84=1,IFERROR(TRIM(INDEX(Responses!$A84:$T84,MATCH(Lists!$B$9,Responses!$A$1:$T$1,0))&amp;""),""),"")</f>
        <v/>
      </c>
      <c r="G84" s="18">
        <f>IF($N84&lt;&gt;1,"",IF(IFERROR(TRIM(INDEX(Responses!$A84:$T84,MATCH(Lists!$B$10,Responses!$A$1:$T$1,0))&amp;""),"")="","Not asked",IF(LEFT(IFERROR(TRIM(INDEX(Responses!$A84:$T84,MATCH(Lists!$B$10,Responses!$A$1:$T$1,0))&amp;""),""),3)="Yes","Yes","No")))</f>
        <v/>
      </c>
      <c r="H84" s="17">
        <f>IF($N84&lt;&gt;1,"",IF(IFERROR(TRIM(INDEX(Responses!$A84:$T84,MATCH(Lists!$B$12,Responses!$A$1:$T$1,0))&amp;""),"")&lt;&gt;"",IFERROR(TRIM(INDEX(Responses!$A84:$T84,MATCH(Lists!$B$12,Responses!$A$1:$T$1,0))&amp;""),""),IFERROR(TRIM(INDEX(Responses!$A84:$T84,MATCH(Lists!$B$11,Responses!$A$1:$T$1,0))&amp;""),"")))</f>
        <v/>
      </c>
      <c r="I84" s="19">
        <f>IF($N84&lt;&gt;1,"",IF($B84="",IFERROR(INT(IF(ISNUMBER(INDEX(Responses!$A84:$T84,MATCH(Lists!$B$3,Responses!$A$1:$T$1,0))),INDEX(Responses!$A84:$T84,MATCH(Lists!$B$3,Responses!$A$1:$T$1,0)),DATE(VALUE(LEFT(IFERROR(TRIM(INDEX(Responses!$A84:$T84,MATCH(Lists!$B$3,Responses!$A$1:$T$1,0))&amp;""),""),4)),VALUE(MID(IFERROR(TRIM(INDEX(Responses!$A84:$T84,MATCH(Lists!$B$3,Responses!$A$1:$T$1,0))&amp;""),""),6,2)),VALUE(MID(IFERROR(TRIM(INDEX(Responses!$A84:$T84,MATCH(Lists!$B$3,Responses!$A$1:$T$1,0))&amp;""),""),9,2))))),""),IFERROR(IF(ISNUMBER(INDEX('Follow-ups'!$D$2:$D$501,MATCH($B84,'Follow-ups'!$A$2:$A$501,0))),INT(INDEX('Follow-ups'!$D$2:$D$501,MATCH($B84,'Follow-ups'!$A$2:$A$501,0))),IFERROR(INT(IF(ISNUMBER(INDEX(Responses!$A84:$T84,MATCH(Lists!$B$3,Responses!$A$1:$T$1,0))),INDEX(Responses!$A84:$T84,MATCH(Lists!$B$3,Responses!$A$1:$T$1,0)),DATE(VALUE(LEFT(IFERROR(TRIM(INDEX(Responses!$A84:$T84,MATCH(Lists!$B$3,Responses!$A$1:$T$1,0))&amp;""),""),4)),VALUE(MID(IFERROR(TRIM(INDEX(Responses!$A84:$T84,MATCH(Lists!$B$3,Responses!$A$1:$T$1,0))&amp;""),""),6,2)),VALUE(MID(IFERROR(TRIM(INDEX(Responses!$A84:$T84,MATCH(Lists!$B$3,Responses!$A$1:$T$1,0))&amp;""),""),9,2))))),"")),IFERROR(INT(IF(ISNUMBER(INDEX(Responses!$A84:$T84,MATCH(Lists!$B$3,Responses!$A$1:$T$1,0))),INDEX(Responses!$A84:$T84,MATCH(Lists!$B$3,Responses!$A$1:$T$1,0)),DATE(VALUE(LEFT(IFERROR(TRIM(INDEX(Responses!$A84:$T84,MATCH(Lists!$B$3,Responses!$A$1:$T$1,0))&amp;""),""),4)),VALUE(MID(IFERROR(TRIM(INDEX(Responses!$A84:$T84,MATCH(Lists!$B$3,Responses!$A$1:$T$1,0))&amp;""),""),6,2)),VALUE(MID(IFERROR(TRIM(INDEX(Responses!$A84:$T84,MATCH(Lists!$B$3,Responses!$A$1:$T$1,0))&amp;""),""),9,2))))),""))))</f>
        <v/>
      </c>
      <c r="J84" s="19">
        <f>IF(ISNUMBER($I84),$I84+Lists!$B$15,"")</f>
        <v/>
      </c>
      <c r="K84" s="18">
        <f>IF($N84&lt;&gt;1,"",IF($B84="","New",IFERROR(IF(INDEX('Follow-ups'!$B$2:$B$501,MATCH($B84,'Follow-ups'!$A$2:$A$501,0))&amp;""="","New",INDEX('Follow-ups'!$B$2:$B$501,MATCH($B84,'Follow-ups'!$A$2:$A$501,0))&amp;""),"New")))</f>
        <v/>
      </c>
      <c r="L84" s="19">
        <f>IF($N84&lt;&gt;1,"",IF($B84="","",IFERROR(IF(ISNUMBER(INDEX('Follow-ups'!$C$2:$C$501,MATCH($B84,'Follow-ups'!$A$2:$A$501,0))),INDEX('Follow-ups'!$C$2:$C$501,MATCH($B84,'Follow-ups'!$A$2:$A$501,0)),""),"")))</f>
        <v/>
      </c>
      <c r="M84" s="18">
        <f>IF($N84&lt;&gt;1,"",IF($G84="No","Do not contact",IF(OR($K84="Signed up",$K84="Not now"),"Done",IF($K84="Contacted","Waiting on reply",IF($J84="","To do",IF(TODAY()&gt;$J84,"Overdue",IF($J84-TODAY()&lt;=1,"Due soon","To do")))))))</f>
        <v/>
      </c>
      <c r="N84" s="18">
        <f>IF((IFERROR(TRIM(INDEX(Responses!$A84:$T84,MATCH(Lists!$B$2,Responses!$A$1:$T$1,0))&amp;""),"")&amp;IFERROR(TRIM(INDEX(Responses!$A84:$T84,MATCH(Lists!$B$4,Responses!$A$1:$T$1,0))&amp;""),"")&amp;IFERROR(TRIM(INDEX(Responses!$A84:$T84,MATCH(Lists!$B$5,Responses!$A$1:$T$1,0))&amp;""),""))="",0,1)</f>
        <v/>
      </c>
    </row>
    <row r="85">
      <c r="A85" s="17">
        <f>IF($N85=1,IFERROR(TRIM(INDEX(Responses!$A85:$T85,MATCH(Lists!$B$4,Responses!$A$1:$T$1,0))&amp;""),""),"")</f>
        <v/>
      </c>
      <c r="B85" s="17">
        <f>IF($N85=1,IFERROR(TRIM(INDEX(Responses!$A85:$T85,MATCH(Lists!$B$5,Responses!$A$1:$T$1,0))&amp;""),""),"")</f>
        <v/>
      </c>
      <c r="C85" s="17">
        <f>IF($N85=1,IFERROR(TRIM(INDEX(Responses!$A85:$T85,MATCH(Lists!$B$6,Responses!$A$1:$T$1,0))&amp;""),""),"")</f>
        <v/>
      </c>
      <c r="D85" s="17">
        <f>IF($N85=1,IFERROR(TRIM(INDEX(Responses!$A85:$T85,MATCH(Lists!$B$7,Responses!$A$1:$T$1,0))&amp;""),""),"")</f>
        <v/>
      </c>
      <c r="E85" s="17">
        <f>IF($N85=1,IFERROR(TRIM(INDEX(Responses!$A85:$T85,MATCH(Lists!$B$8,Responses!$A$1:$T$1,0))&amp;""),""),"")</f>
        <v/>
      </c>
      <c r="F85" s="17">
        <f>IF($N85=1,IFERROR(TRIM(INDEX(Responses!$A85:$T85,MATCH(Lists!$B$9,Responses!$A$1:$T$1,0))&amp;""),""),"")</f>
        <v/>
      </c>
      <c r="G85" s="18">
        <f>IF($N85&lt;&gt;1,"",IF(IFERROR(TRIM(INDEX(Responses!$A85:$T85,MATCH(Lists!$B$10,Responses!$A$1:$T$1,0))&amp;""),"")="","Not asked",IF(LEFT(IFERROR(TRIM(INDEX(Responses!$A85:$T85,MATCH(Lists!$B$10,Responses!$A$1:$T$1,0))&amp;""),""),3)="Yes","Yes","No")))</f>
        <v/>
      </c>
      <c r="H85" s="17">
        <f>IF($N85&lt;&gt;1,"",IF(IFERROR(TRIM(INDEX(Responses!$A85:$T85,MATCH(Lists!$B$12,Responses!$A$1:$T$1,0))&amp;""),"")&lt;&gt;"",IFERROR(TRIM(INDEX(Responses!$A85:$T85,MATCH(Lists!$B$12,Responses!$A$1:$T$1,0))&amp;""),""),IFERROR(TRIM(INDEX(Responses!$A85:$T85,MATCH(Lists!$B$11,Responses!$A$1:$T$1,0))&amp;""),"")))</f>
        <v/>
      </c>
      <c r="I85" s="19">
        <f>IF($N85&lt;&gt;1,"",IF($B85="",IFERROR(INT(IF(ISNUMBER(INDEX(Responses!$A85:$T85,MATCH(Lists!$B$3,Responses!$A$1:$T$1,0))),INDEX(Responses!$A85:$T85,MATCH(Lists!$B$3,Responses!$A$1:$T$1,0)),DATE(VALUE(LEFT(IFERROR(TRIM(INDEX(Responses!$A85:$T85,MATCH(Lists!$B$3,Responses!$A$1:$T$1,0))&amp;""),""),4)),VALUE(MID(IFERROR(TRIM(INDEX(Responses!$A85:$T85,MATCH(Lists!$B$3,Responses!$A$1:$T$1,0))&amp;""),""),6,2)),VALUE(MID(IFERROR(TRIM(INDEX(Responses!$A85:$T85,MATCH(Lists!$B$3,Responses!$A$1:$T$1,0))&amp;""),""),9,2))))),""),IFERROR(IF(ISNUMBER(INDEX('Follow-ups'!$D$2:$D$501,MATCH($B85,'Follow-ups'!$A$2:$A$501,0))),INT(INDEX('Follow-ups'!$D$2:$D$501,MATCH($B85,'Follow-ups'!$A$2:$A$501,0))),IFERROR(INT(IF(ISNUMBER(INDEX(Responses!$A85:$T85,MATCH(Lists!$B$3,Responses!$A$1:$T$1,0))),INDEX(Responses!$A85:$T85,MATCH(Lists!$B$3,Responses!$A$1:$T$1,0)),DATE(VALUE(LEFT(IFERROR(TRIM(INDEX(Responses!$A85:$T85,MATCH(Lists!$B$3,Responses!$A$1:$T$1,0))&amp;""),""),4)),VALUE(MID(IFERROR(TRIM(INDEX(Responses!$A85:$T85,MATCH(Lists!$B$3,Responses!$A$1:$T$1,0))&amp;""),""),6,2)),VALUE(MID(IFERROR(TRIM(INDEX(Responses!$A85:$T85,MATCH(Lists!$B$3,Responses!$A$1:$T$1,0))&amp;""),""),9,2))))),"")),IFERROR(INT(IF(ISNUMBER(INDEX(Responses!$A85:$T85,MATCH(Lists!$B$3,Responses!$A$1:$T$1,0))),INDEX(Responses!$A85:$T85,MATCH(Lists!$B$3,Responses!$A$1:$T$1,0)),DATE(VALUE(LEFT(IFERROR(TRIM(INDEX(Responses!$A85:$T85,MATCH(Lists!$B$3,Responses!$A$1:$T$1,0))&amp;""),""),4)),VALUE(MID(IFERROR(TRIM(INDEX(Responses!$A85:$T85,MATCH(Lists!$B$3,Responses!$A$1:$T$1,0))&amp;""),""),6,2)),VALUE(MID(IFERROR(TRIM(INDEX(Responses!$A85:$T85,MATCH(Lists!$B$3,Responses!$A$1:$T$1,0))&amp;""),""),9,2))))),""))))</f>
        <v/>
      </c>
      <c r="J85" s="19">
        <f>IF(ISNUMBER($I85),$I85+Lists!$B$15,"")</f>
        <v/>
      </c>
      <c r="K85" s="18">
        <f>IF($N85&lt;&gt;1,"",IF($B85="","New",IFERROR(IF(INDEX('Follow-ups'!$B$2:$B$501,MATCH($B85,'Follow-ups'!$A$2:$A$501,0))&amp;""="","New",INDEX('Follow-ups'!$B$2:$B$501,MATCH($B85,'Follow-ups'!$A$2:$A$501,0))&amp;""),"New")))</f>
        <v/>
      </c>
      <c r="L85" s="19">
        <f>IF($N85&lt;&gt;1,"",IF($B85="","",IFERROR(IF(ISNUMBER(INDEX('Follow-ups'!$C$2:$C$501,MATCH($B85,'Follow-ups'!$A$2:$A$501,0))),INDEX('Follow-ups'!$C$2:$C$501,MATCH($B85,'Follow-ups'!$A$2:$A$501,0)),""),"")))</f>
        <v/>
      </c>
      <c r="M85" s="18">
        <f>IF($N85&lt;&gt;1,"",IF($G85="No","Do not contact",IF(OR($K85="Signed up",$K85="Not now"),"Done",IF($K85="Contacted","Waiting on reply",IF($J85="","To do",IF(TODAY()&gt;$J85,"Overdue",IF($J85-TODAY()&lt;=1,"Due soon","To do")))))))</f>
        <v/>
      </c>
      <c r="N85" s="18">
        <f>IF((IFERROR(TRIM(INDEX(Responses!$A85:$T85,MATCH(Lists!$B$2,Responses!$A$1:$T$1,0))&amp;""),"")&amp;IFERROR(TRIM(INDEX(Responses!$A85:$T85,MATCH(Lists!$B$4,Responses!$A$1:$T$1,0))&amp;""),"")&amp;IFERROR(TRIM(INDEX(Responses!$A85:$T85,MATCH(Lists!$B$5,Responses!$A$1:$T$1,0))&amp;""),""))="",0,1)</f>
        <v/>
      </c>
    </row>
    <row r="86">
      <c r="A86" s="17">
        <f>IF($N86=1,IFERROR(TRIM(INDEX(Responses!$A86:$T86,MATCH(Lists!$B$4,Responses!$A$1:$T$1,0))&amp;""),""),"")</f>
        <v/>
      </c>
      <c r="B86" s="17">
        <f>IF($N86=1,IFERROR(TRIM(INDEX(Responses!$A86:$T86,MATCH(Lists!$B$5,Responses!$A$1:$T$1,0))&amp;""),""),"")</f>
        <v/>
      </c>
      <c r="C86" s="17">
        <f>IF($N86=1,IFERROR(TRIM(INDEX(Responses!$A86:$T86,MATCH(Lists!$B$6,Responses!$A$1:$T$1,0))&amp;""),""),"")</f>
        <v/>
      </c>
      <c r="D86" s="17">
        <f>IF($N86=1,IFERROR(TRIM(INDEX(Responses!$A86:$T86,MATCH(Lists!$B$7,Responses!$A$1:$T$1,0))&amp;""),""),"")</f>
        <v/>
      </c>
      <c r="E86" s="17">
        <f>IF($N86=1,IFERROR(TRIM(INDEX(Responses!$A86:$T86,MATCH(Lists!$B$8,Responses!$A$1:$T$1,0))&amp;""),""),"")</f>
        <v/>
      </c>
      <c r="F86" s="17">
        <f>IF($N86=1,IFERROR(TRIM(INDEX(Responses!$A86:$T86,MATCH(Lists!$B$9,Responses!$A$1:$T$1,0))&amp;""),""),"")</f>
        <v/>
      </c>
      <c r="G86" s="18">
        <f>IF($N86&lt;&gt;1,"",IF(IFERROR(TRIM(INDEX(Responses!$A86:$T86,MATCH(Lists!$B$10,Responses!$A$1:$T$1,0))&amp;""),"")="","Not asked",IF(LEFT(IFERROR(TRIM(INDEX(Responses!$A86:$T86,MATCH(Lists!$B$10,Responses!$A$1:$T$1,0))&amp;""),""),3)="Yes","Yes","No")))</f>
        <v/>
      </c>
      <c r="H86" s="17">
        <f>IF($N86&lt;&gt;1,"",IF(IFERROR(TRIM(INDEX(Responses!$A86:$T86,MATCH(Lists!$B$12,Responses!$A$1:$T$1,0))&amp;""),"")&lt;&gt;"",IFERROR(TRIM(INDEX(Responses!$A86:$T86,MATCH(Lists!$B$12,Responses!$A$1:$T$1,0))&amp;""),""),IFERROR(TRIM(INDEX(Responses!$A86:$T86,MATCH(Lists!$B$11,Responses!$A$1:$T$1,0))&amp;""),"")))</f>
        <v/>
      </c>
      <c r="I86" s="19">
        <f>IF($N86&lt;&gt;1,"",IF($B86="",IFERROR(INT(IF(ISNUMBER(INDEX(Responses!$A86:$T86,MATCH(Lists!$B$3,Responses!$A$1:$T$1,0))),INDEX(Responses!$A86:$T86,MATCH(Lists!$B$3,Responses!$A$1:$T$1,0)),DATE(VALUE(LEFT(IFERROR(TRIM(INDEX(Responses!$A86:$T86,MATCH(Lists!$B$3,Responses!$A$1:$T$1,0))&amp;""),""),4)),VALUE(MID(IFERROR(TRIM(INDEX(Responses!$A86:$T86,MATCH(Lists!$B$3,Responses!$A$1:$T$1,0))&amp;""),""),6,2)),VALUE(MID(IFERROR(TRIM(INDEX(Responses!$A86:$T86,MATCH(Lists!$B$3,Responses!$A$1:$T$1,0))&amp;""),""),9,2))))),""),IFERROR(IF(ISNUMBER(INDEX('Follow-ups'!$D$2:$D$501,MATCH($B86,'Follow-ups'!$A$2:$A$501,0))),INT(INDEX('Follow-ups'!$D$2:$D$501,MATCH($B86,'Follow-ups'!$A$2:$A$501,0))),IFERROR(INT(IF(ISNUMBER(INDEX(Responses!$A86:$T86,MATCH(Lists!$B$3,Responses!$A$1:$T$1,0))),INDEX(Responses!$A86:$T86,MATCH(Lists!$B$3,Responses!$A$1:$T$1,0)),DATE(VALUE(LEFT(IFERROR(TRIM(INDEX(Responses!$A86:$T86,MATCH(Lists!$B$3,Responses!$A$1:$T$1,0))&amp;""),""),4)),VALUE(MID(IFERROR(TRIM(INDEX(Responses!$A86:$T86,MATCH(Lists!$B$3,Responses!$A$1:$T$1,0))&amp;""),""),6,2)),VALUE(MID(IFERROR(TRIM(INDEX(Responses!$A86:$T86,MATCH(Lists!$B$3,Responses!$A$1:$T$1,0))&amp;""),""),9,2))))),"")),IFERROR(INT(IF(ISNUMBER(INDEX(Responses!$A86:$T86,MATCH(Lists!$B$3,Responses!$A$1:$T$1,0))),INDEX(Responses!$A86:$T86,MATCH(Lists!$B$3,Responses!$A$1:$T$1,0)),DATE(VALUE(LEFT(IFERROR(TRIM(INDEX(Responses!$A86:$T86,MATCH(Lists!$B$3,Responses!$A$1:$T$1,0))&amp;""),""),4)),VALUE(MID(IFERROR(TRIM(INDEX(Responses!$A86:$T86,MATCH(Lists!$B$3,Responses!$A$1:$T$1,0))&amp;""),""),6,2)),VALUE(MID(IFERROR(TRIM(INDEX(Responses!$A86:$T86,MATCH(Lists!$B$3,Responses!$A$1:$T$1,0))&amp;""),""),9,2))))),""))))</f>
        <v/>
      </c>
      <c r="J86" s="19">
        <f>IF(ISNUMBER($I86),$I86+Lists!$B$15,"")</f>
        <v/>
      </c>
      <c r="K86" s="18">
        <f>IF($N86&lt;&gt;1,"",IF($B86="","New",IFERROR(IF(INDEX('Follow-ups'!$B$2:$B$501,MATCH($B86,'Follow-ups'!$A$2:$A$501,0))&amp;""="","New",INDEX('Follow-ups'!$B$2:$B$501,MATCH($B86,'Follow-ups'!$A$2:$A$501,0))&amp;""),"New")))</f>
        <v/>
      </c>
      <c r="L86" s="19">
        <f>IF($N86&lt;&gt;1,"",IF($B86="","",IFERROR(IF(ISNUMBER(INDEX('Follow-ups'!$C$2:$C$501,MATCH($B86,'Follow-ups'!$A$2:$A$501,0))),INDEX('Follow-ups'!$C$2:$C$501,MATCH($B86,'Follow-ups'!$A$2:$A$501,0)),""),"")))</f>
        <v/>
      </c>
      <c r="M86" s="18">
        <f>IF($N86&lt;&gt;1,"",IF($G86="No","Do not contact",IF(OR($K86="Signed up",$K86="Not now"),"Done",IF($K86="Contacted","Waiting on reply",IF($J86="","To do",IF(TODAY()&gt;$J86,"Overdue",IF($J86-TODAY()&lt;=1,"Due soon","To do")))))))</f>
        <v/>
      </c>
      <c r="N86" s="18">
        <f>IF((IFERROR(TRIM(INDEX(Responses!$A86:$T86,MATCH(Lists!$B$2,Responses!$A$1:$T$1,0))&amp;""),"")&amp;IFERROR(TRIM(INDEX(Responses!$A86:$T86,MATCH(Lists!$B$4,Responses!$A$1:$T$1,0))&amp;""),"")&amp;IFERROR(TRIM(INDEX(Responses!$A86:$T86,MATCH(Lists!$B$5,Responses!$A$1:$T$1,0))&amp;""),""))="",0,1)</f>
        <v/>
      </c>
    </row>
    <row r="87">
      <c r="A87" s="17">
        <f>IF($N87=1,IFERROR(TRIM(INDEX(Responses!$A87:$T87,MATCH(Lists!$B$4,Responses!$A$1:$T$1,0))&amp;""),""),"")</f>
        <v/>
      </c>
      <c r="B87" s="17">
        <f>IF($N87=1,IFERROR(TRIM(INDEX(Responses!$A87:$T87,MATCH(Lists!$B$5,Responses!$A$1:$T$1,0))&amp;""),""),"")</f>
        <v/>
      </c>
      <c r="C87" s="17">
        <f>IF($N87=1,IFERROR(TRIM(INDEX(Responses!$A87:$T87,MATCH(Lists!$B$6,Responses!$A$1:$T$1,0))&amp;""),""),"")</f>
        <v/>
      </c>
      <c r="D87" s="17">
        <f>IF($N87=1,IFERROR(TRIM(INDEX(Responses!$A87:$T87,MATCH(Lists!$B$7,Responses!$A$1:$T$1,0))&amp;""),""),"")</f>
        <v/>
      </c>
      <c r="E87" s="17">
        <f>IF($N87=1,IFERROR(TRIM(INDEX(Responses!$A87:$T87,MATCH(Lists!$B$8,Responses!$A$1:$T$1,0))&amp;""),""),"")</f>
        <v/>
      </c>
      <c r="F87" s="17">
        <f>IF($N87=1,IFERROR(TRIM(INDEX(Responses!$A87:$T87,MATCH(Lists!$B$9,Responses!$A$1:$T$1,0))&amp;""),""),"")</f>
        <v/>
      </c>
      <c r="G87" s="18">
        <f>IF($N87&lt;&gt;1,"",IF(IFERROR(TRIM(INDEX(Responses!$A87:$T87,MATCH(Lists!$B$10,Responses!$A$1:$T$1,0))&amp;""),"")="","Not asked",IF(LEFT(IFERROR(TRIM(INDEX(Responses!$A87:$T87,MATCH(Lists!$B$10,Responses!$A$1:$T$1,0))&amp;""),""),3)="Yes","Yes","No")))</f>
        <v/>
      </c>
      <c r="H87" s="17">
        <f>IF($N87&lt;&gt;1,"",IF(IFERROR(TRIM(INDEX(Responses!$A87:$T87,MATCH(Lists!$B$12,Responses!$A$1:$T$1,0))&amp;""),"")&lt;&gt;"",IFERROR(TRIM(INDEX(Responses!$A87:$T87,MATCH(Lists!$B$12,Responses!$A$1:$T$1,0))&amp;""),""),IFERROR(TRIM(INDEX(Responses!$A87:$T87,MATCH(Lists!$B$11,Responses!$A$1:$T$1,0))&amp;""),"")))</f>
        <v/>
      </c>
      <c r="I87" s="19">
        <f>IF($N87&lt;&gt;1,"",IF($B87="",IFERROR(INT(IF(ISNUMBER(INDEX(Responses!$A87:$T87,MATCH(Lists!$B$3,Responses!$A$1:$T$1,0))),INDEX(Responses!$A87:$T87,MATCH(Lists!$B$3,Responses!$A$1:$T$1,0)),DATE(VALUE(LEFT(IFERROR(TRIM(INDEX(Responses!$A87:$T87,MATCH(Lists!$B$3,Responses!$A$1:$T$1,0))&amp;""),""),4)),VALUE(MID(IFERROR(TRIM(INDEX(Responses!$A87:$T87,MATCH(Lists!$B$3,Responses!$A$1:$T$1,0))&amp;""),""),6,2)),VALUE(MID(IFERROR(TRIM(INDEX(Responses!$A87:$T87,MATCH(Lists!$B$3,Responses!$A$1:$T$1,0))&amp;""),""),9,2))))),""),IFERROR(IF(ISNUMBER(INDEX('Follow-ups'!$D$2:$D$501,MATCH($B87,'Follow-ups'!$A$2:$A$501,0))),INT(INDEX('Follow-ups'!$D$2:$D$501,MATCH($B87,'Follow-ups'!$A$2:$A$501,0))),IFERROR(INT(IF(ISNUMBER(INDEX(Responses!$A87:$T87,MATCH(Lists!$B$3,Responses!$A$1:$T$1,0))),INDEX(Responses!$A87:$T87,MATCH(Lists!$B$3,Responses!$A$1:$T$1,0)),DATE(VALUE(LEFT(IFERROR(TRIM(INDEX(Responses!$A87:$T87,MATCH(Lists!$B$3,Responses!$A$1:$T$1,0))&amp;""),""),4)),VALUE(MID(IFERROR(TRIM(INDEX(Responses!$A87:$T87,MATCH(Lists!$B$3,Responses!$A$1:$T$1,0))&amp;""),""),6,2)),VALUE(MID(IFERROR(TRIM(INDEX(Responses!$A87:$T87,MATCH(Lists!$B$3,Responses!$A$1:$T$1,0))&amp;""),""),9,2))))),"")),IFERROR(INT(IF(ISNUMBER(INDEX(Responses!$A87:$T87,MATCH(Lists!$B$3,Responses!$A$1:$T$1,0))),INDEX(Responses!$A87:$T87,MATCH(Lists!$B$3,Responses!$A$1:$T$1,0)),DATE(VALUE(LEFT(IFERROR(TRIM(INDEX(Responses!$A87:$T87,MATCH(Lists!$B$3,Responses!$A$1:$T$1,0))&amp;""),""),4)),VALUE(MID(IFERROR(TRIM(INDEX(Responses!$A87:$T87,MATCH(Lists!$B$3,Responses!$A$1:$T$1,0))&amp;""),""),6,2)),VALUE(MID(IFERROR(TRIM(INDEX(Responses!$A87:$T87,MATCH(Lists!$B$3,Responses!$A$1:$T$1,0))&amp;""),""),9,2))))),""))))</f>
        <v/>
      </c>
      <c r="J87" s="19">
        <f>IF(ISNUMBER($I87),$I87+Lists!$B$15,"")</f>
        <v/>
      </c>
      <c r="K87" s="18">
        <f>IF($N87&lt;&gt;1,"",IF($B87="","New",IFERROR(IF(INDEX('Follow-ups'!$B$2:$B$501,MATCH($B87,'Follow-ups'!$A$2:$A$501,0))&amp;""="","New",INDEX('Follow-ups'!$B$2:$B$501,MATCH($B87,'Follow-ups'!$A$2:$A$501,0))&amp;""),"New")))</f>
        <v/>
      </c>
      <c r="L87" s="19">
        <f>IF($N87&lt;&gt;1,"",IF($B87="","",IFERROR(IF(ISNUMBER(INDEX('Follow-ups'!$C$2:$C$501,MATCH($B87,'Follow-ups'!$A$2:$A$501,0))),INDEX('Follow-ups'!$C$2:$C$501,MATCH($B87,'Follow-ups'!$A$2:$A$501,0)),""),"")))</f>
        <v/>
      </c>
      <c r="M87" s="18">
        <f>IF($N87&lt;&gt;1,"",IF($G87="No","Do not contact",IF(OR($K87="Signed up",$K87="Not now"),"Done",IF($K87="Contacted","Waiting on reply",IF($J87="","To do",IF(TODAY()&gt;$J87,"Overdue",IF($J87-TODAY()&lt;=1,"Due soon","To do")))))))</f>
        <v/>
      </c>
      <c r="N87" s="18">
        <f>IF((IFERROR(TRIM(INDEX(Responses!$A87:$T87,MATCH(Lists!$B$2,Responses!$A$1:$T$1,0))&amp;""),"")&amp;IFERROR(TRIM(INDEX(Responses!$A87:$T87,MATCH(Lists!$B$4,Responses!$A$1:$T$1,0))&amp;""),"")&amp;IFERROR(TRIM(INDEX(Responses!$A87:$T87,MATCH(Lists!$B$5,Responses!$A$1:$T$1,0))&amp;""),""))="",0,1)</f>
        <v/>
      </c>
    </row>
    <row r="88">
      <c r="A88" s="17">
        <f>IF($N88=1,IFERROR(TRIM(INDEX(Responses!$A88:$T88,MATCH(Lists!$B$4,Responses!$A$1:$T$1,0))&amp;""),""),"")</f>
        <v/>
      </c>
      <c r="B88" s="17">
        <f>IF($N88=1,IFERROR(TRIM(INDEX(Responses!$A88:$T88,MATCH(Lists!$B$5,Responses!$A$1:$T$1,0))&amp;""),""),"")</f>
        <v/>
      </c>
      <c r="C88" s="17">
        <f>IF($N88=1,IFERROR(TRIM(INDEX(Responses!$A88:$T88,MATCH(Lists!$B$6,Responses!$A$1:$T$1,0))&amp;""),""),"")</f>
        <v/>
      </c>
      <c r="D88" s="17">
        <f>IF($N88=1,IFERROR(TRIM(INDEX(Responses!$A88:$T88,MATCH(Lists!$B$7,Responses!$A$1:$T$1,0))&amp;""),""),"")</f>
        <v/>
      </c>
      <c r="E88" s="17">
        <f>IF($N88=1,IFERROR(TRIM(INDEX(Responses!$A88:$T88,MATCH(Lists!$B$8,Responses!$A$1:$T$1,0))&amp;""),""),"")</f>
        <v/>
      </c>
      <c r="F88" s="17">
        <f>IF($N88=1,IFERROR(TRIM(INDEX(Responses!$A88:$T88,MATCH(Lists!$B$9,Responses!$A$1:$T$1,0))&amp;""),""),"")</f>
        <v/>
      </c>
      <c r="G88" s="18">
        <f>IF($N88&lt;&gt;1,"",IF(IFERROR(TRIM(INDEX(Responses!$A88:$T88,MATCH(Lists!$B$10,Responses!$A$1:$T$1,0))&amp;""),"")="","Not asked",IF(LEFT(IFERROR(TRIM(INDEX(Responses!$A88:$T88,MATCH(Lists!$B$10,Responses!$A$1:$T$1,0))&amp;""),""),3)="Yes","Yes","No")))</f>
        <v/>
      </c>
      <c r="H88" s="17">
        <f>IF($N88&lt;&gt;1,"",IF(IFERROR(TRIM(INDEX(Responses!$A88:$T88,MATCH(Lists!$B$12,Responses!$A$1:$T$1,0))&amp;""),"")&lt;&gt;"",IFERROR(TRIM(INDEX(Responses!$A88:$T88,MATCH(Lists!$B$12,Responses!$A$1:$T$1,0))&amp;""),""),IFERROR(TRIM(INDEX(Responses!$A88:$T88,MATCH(Lists!$B$11,Responses!$A$1:$T$1,0))&amp;""),"")))</f>
        <v/>
      </c>
      <c r="I88" s="19">
        <f>IF($N88&lt;&gt;1,"",IF($B88="",IFERROR(INT(IF(ISNUMBER(INDEX(Responses!$A88:$T88,MATCH(Lists!$B$3,Responses!$A$1:$T$1,0))),INDEX(Responses!$A88:$T88,MATCH(Lists!$B$3,Responses!$A$1:$T$1,0)),DATE(VALUE(LEFT(IFERROR(TRIM(INDEX(Responses!$A88:$T88,MATCH(Lists!$B$3,Responses!$A$1:$T$1,0))&amp;""),""),4)),VALUE(MID(IFERROR(TRIM(INDEX(Responses!$A88:$T88,MATCH(Lists!$B$3,Responses!$A$1:$T$1,0))&amp;""),""),6,2)),VALUE(MID(IFERROR(TRIM(INDEX(Responses!$A88:$T88,MATCH(Lists!$B$3,Responses!$A$1:$T$1,0))&amp;""),""),9,2))))),""),IFERROR(IF(ISNUMBER(INDEX('Follow-ups'!$D$2:$D$501,MATCH($B88,'Follow-ups'!$A$2:$A$501,0))),INT(INDEX('Follow-ups'!$D$2:$D$501,MATCH($B88,'Follow-ups'!$A$2:$A$501,0))),IFERROR(INT(IF(ISNUMBER(INDEX(Responses!$A88:$T88,MATCH(Lists!$B$3,Responses!$A$1:$T$1,0))),INDEX(Responses!$A88:$T88,MATCH(Lists!$B$3,Responses!$A$1:$T$1,0)),DATE(VALUE(LEFT(IFERROR(TRIM(INDEX(Responses!$A88:$T88,MATCH(Lists!$B$3,Responses!$A$1:$T$1,0))&amp;""),""),4)),VALUE(MID(IFERROR(TRIM(INDEX(Responses!$A88:$T88,MATCH(Lists!$B$3,Responses!$A$1:$T$1,0))&amp;""),""),6,2)),VALUE(MID(IFERROR(TRIM(INDEX(Responses!$A88:$T88,MATCH(Lists!$B$3,Responses!$A$1:$T$1,0))&amp;""),""),9,2))))),"")),IFERROR(INT(IF(ISNUMBER(INDEX(Responses!$A88:$T88,MATCH(Lists!$B$3,Responses!$A$1:$T$1,0))),INDEX(Responses!$A88:$T88,MATCH(Lists!$B$3,Responses!$A$1:$T$1,0)),DATE(VALUE(LEFT(IFERROR(TRIM(INDEX(Responses!$A88:$T88,MATCH(Lists!$B$3,Responses!$A$1:$T$1,0))&amp;""),""),4)),VALUE(MID(IFERROR(TRIM(INDEX(Responses!$A88:$T88,MATCH(Lists!$B$3,Responses!$A$1:$T$1,0))&amp;""),""),6,2)),VALUE(MID(IFERROR(TRIM(INDEX(Responses!$A88:$T88,MATCH(Lists!$B$3,Responses!$A$1:$T$1,0))&amp;""),""),9,2))))),""))))</f>
        <v/>
      </c>
      <c r="J88" s="19">
        <f>IF(ISNUMBER($I88),$I88+Lists!$B$15,"")</f>
        <v/>
      </c>
      <c r="K88" s="18">
        <f>IF($N88&lt;&gt;1,"",IF($B88="","New",IFERROR(IF(INDEX('Follow-ups'!$B$2:$B$501,MATCH($B88,'Follow-ups'!$A$2:$A$501,0))&amp;""="","New",INDEX('Follow-ups'!$B$2:$B$501,MATCH($B88,'Follow-ups'!$A$2:$A$501,0))&amp;""),"New")))</f>
        <v/>
      </c>
      <c r="L88" s="19">
        <f>IF($N88&lt;&gt;1,"",IF($B88="","",IFERROR(IF(ISNUMBER(INDEX('Follow-ups'!$C$2:$C$501,MATCH($B88,'Follow-ups'!$A$2:$A$501,0))),INDEX('Follow-ups'!$C$2:$C$501,MATCH($B88,'Follow-ups'!$A$2:$A$501,0)),""),"")))</f>
        <v/>
      </c>
      <c r="M88" s="18">
        <f>IF($N88&lt;&gt;1,"",IF($G88="No","Do not contact",IF(OR($K88="Signed up",$K88="Not now"),"Done",IF($K88="Contacted","Waiting on reply",IF($J88="","To do",IF(TODAY()&gt;$J88,"Overdue",IF($J88-TODAY()&lt;=1,"Due soon","To do")))))))</f>
        <v/>
      </c>
      <c r="N88" s="18">
        <f>IF((IFERROR(TRIM(INDEX(Responses!$A88:$T88,MATCH(Lists!$B$2,Responses!$A$1:$T$1,0))&amp;""),"")&amp;IFERROR(TRIM(INDEX(Responses!$A88:$T88,MATCH(Lists!$B$4,Responses!$A$1:$T$1,0))&amp;""),"")&amp;IFERROR(TRIM(INDEX(Responses!$A88:$T88,MATCH(Lists!$B$5,Responses!$A$1:$T$1,0))&amp;""),""))="",0,1)</f>
        <v/>
      </c>
    </row>
    <row r="89">
      <c r="A89" s="17">
        <f>IF($N89=1,IFERROR(TRIM(INDEX(Responses!$A89:$T89,MATCH(Lists!$B$4,Responses!$A$1:$T$1,0))&amp;""),""),"")</f>
        <v/>
      </c>
      <c r="B89" s="17">
        <f>IF($N89=1,IFERROR(TRIM(INDEX(Responses!$A89:$T89,MATCH(Lists!$B$5,Responses!$A$1:$T$1,0))&amp;""),""),"")</f>
        <v/>
      </c>
      <c r="C89" s="17">
        <f>IF($N89=1,IFERROR(TRIM(INDEX(Responses!$A89:$T89,MATCH(Lists!$B$6,Responses!$A$1:$T$1,0))&amp;""),""),"")</f>
        <v/>
      </c>
      <c r="D89" s="17">
        <f>IF($N89=1,IFERROR(TRIM(INDEX(Responses!$A89:$T89,MATCH(Lists!$B$7,Responses!$A$1:$T$1,0))&amp;""),""),"")</f>
        <v/>
      </c>
      <c r="E89" s="17">
        <f>IF($N89=1,IFERROR(TRIM(INDEX(Responses!$A89:$T89,MATCH(Lists!$B$8,Responses!$A$1:$T$1,0))&amp;""),""),"")</f>
        <v/>
      </c>
      <c r="F89" s="17">
        <f>IF($N89=1,IFERROR(TRIM(INDEX(Responses!$A89:$T89,MATCH(Lists!$B$9,Responses!$A$1:$T$1,0))&amp;""),""),"")</f>
        <v/>
      </c>
      <c r="G89" s="18">
        <f>IF($N89&lt;&gt;1,"",IF(IFERROR(TRIM(INDEX(Responses!$A89:$T89,MATCH(Lists!$B$10,Responses!$A$1:$T$1,0))&amp;""),"")="","Not asked",IF(LEFT(IFERROR(TRIM(INDEX(Responses!$A89:$T89,MATCH(Lists!$B$10,Responses!$A$1:$T$1,0))&amp;""),""),3)="Yes","Yes","No")))</f>
        <v/>
      </c>
      <c r="H89" s="17">
        <f>IF($N89&lt;&gt;1,"",IF(IFERROR(TRIM(INDEX(Responses!$A89:$T89,MATCH(Lists!$B$12,Responses!$A$1:$T$1,0))&amp;""),"")&lt;&gt;"",IFERROR(TRIM(INDEX(Responses!$A89:$T89,MATCH(Lists!$B$12,Responses!$A$1:$T$1,0))&amp;""),""),IFERROR(TRIM(INDEX(Responses!$A89:$T89,MATCH(Lists!$B$11,Responses!$A$1:$T$1,0))&amp;""),"")))</f>
        <v/>
      </c>
      <c r="I89" s="19">
        <f>IF($N89&lt;&gt;1,"",IF($B89="",IFERROR(INT(IF(ISNUMBER(INDEX(Responses!$A89:$T89,MATCH(Lists!$B$3,Responses!$A$1:$T$1,0))),INDEX(Responses!$A89:$T89,MATCH(Lists!$B$3,Responses!$A$1:$T$1,0)),DATE(VALUE(LEFT(IFERROR(TRIM(INDEX(Responses!$A89:$T89,MATCH(Lists!$B$3,Responses!$A$1:$T$1,0))&amp;""),""),4)),VALUE(MID(IFERROR(TRIM(INDEX(Responses!$A89:$T89,MATCH(Lists!$B$3,Responses!$A$1:$T$1,0))&amp;""),""),6,2)),VALUE(MID(IFERROR(TRIM(INDEX(Responses!$A89:$T89,MATCH(Lists!$B$3,Responses!$A$1:$T$1,0))&amp;""),""),9,2))))),""),IFERROR(IF(ISNUMBER(INDEX('Follow-ups'!$D$2:$D$501,MATCH($B89,'Follow-ups'!$A$2:$A$501,0))),INT(INDEX('Follow-ups'!$D$2:$D$501,MATCH($B89,'Follow-ups'!$A$2:$A$501,0))),IFERROR(INT(IF(ISNUMBER(INDEX(Responses!$A89:$T89,MATCH(Lists!$B$3,Responses!$A$1:$T$1,0))),INDEX(Responses!$A89:$T89,MATCH(Lists!$B$3,Responses!$A$1:$T$1,0)),DATE(VALUE(LEFT(IFERROR(TRIM(INDEX(Responses!$A89:$T89,MATCH(Lists!$B$3,Responses!$A$1:$T$1,0))&amp;""),""),4)),VALUE(MID(IFERROR(TRIM(INDEX(Responses!$A89:$T89,MATCH(Lists!$B$3,Responses!$A$1:$T$1,0))&amp;""),""),6,2)),VALUE(MID(IFERROR(TRIM(INDEX(Responses!$A89:$T89,MATCH(Lists!$B$3,Responses!$A$1:$T$1,0))&amp;""),""),9,2))))),"")),IFERROR(INT(IF(ISNUMBER(INDEX(Responses!$A89:$T89,MATCH(Lists!$B$3,Responses!$A$1:$T$1,0))),INDEX(Responses!$A89:$T89,MATCH(Lists!$B$3,Responses!$A$1:$T$1,0)),DATE(VALUE(LEFT(IFERROR(TRIM(INDEX(Responses!$A89:$T89,MATCH(Lists!$B$3,Responses!$A$1:$T$1,0))&amp;""),""),4)),VALUE(MID(IFERROR(TRIM(INDEX(Responses!$A89:$T89,MATCH(Lists!$B$3,Responses!$A$1:$T$1,0))&amp;""),""),6,2)),VALUE(MID(IFERROR(TRIM(INDEX(Responses!$A89:$T89,MATCH(Lists!$B$3,Responses!$A$1:$T$1,0))&amp;""),""),9,2))))),""))))</f>
        <v/>
      </c>
      <c r="J89" s="19">
        <f>IF(ISNUMBER($I89),$I89+Lists!$B$15,"")</f>
        <v/>
      </c>
      <c r="K89" s="18">
        <f>IF($N89&lt;&gt;1,"",IF($B89="","New",IFERROR(IF(INDEX('Follow-ups'!$B$2:$B$501,MATCH($B89,'Follow-ups'!$A$2:$A$501,0))&amp;""="","New",INDEX('Follow-ups'!$B$2:$B$501,MATCH($B89,'Follow-ups'!$A$2:$A$501,0))&amp;""),"New")))</f>
        <v/>
      </c>
      <c r="L89" s="19">
        <f>IF($N89&lt;&gt;1,"",IF($B89="","",IFERROR(IF(ISNUMBER(INDEX('Follow-ups'!$C$2:$C$501,MATCH($B89,'Follow-ups'!$A$2:$A$501,0))),INDEX('Follow-ups'!$C$2:$C$501,MATCH($B89,'Follow-ups'!$A$2:$A$501,0)),""),"")))</f>
        <v/>
      </c>
      <c r="M89" s="18">
        <f>IF($N89&lt;&gt;1,"",IF($G89="No","Do not contact",IF(OR($K89="Signed up",$K89="Not now"),"Done",IF($K89="Contacted","Waiting on reply",IF($J89="","To do",IF(TODAY()&gt;$J89,"Overdue",IF($J89-TODAY()&lt;=1,"Due soon","To do")))))))</f>
        <v/>
      </c>
      <c r="N89" s="18">
        <f>IF((IFERROR(TRIM(INDEX(Responses!$A89:$T89,MATCH(Lists!$B$2,Responses!$A$1:$T$1,0))&amp;""),"")&amp;IFERROR(TRIM(INDEX(Responses!$A89:$T89,MATCH(Lists!$B$4,Responses!$A$1:$T$1,0))&amp;""),"")&amp;IFERROR(TRIM(INDEX(Responses!$A89:$T89,MATCH(Lists!$B$5,Responses!$A$1:$T$1,0))&amp;""),""))="",0,1)</f>
        <v/>
      </c>
    </row>
    <row r="90">
      <c r="A90" s="17">
        <f>IF($N90=1,IFERROR(TRIM(INDEX(Responses!$A90:$T90,MATCH(Lists!$B$4,Responses!$A$1:$T$1,0))&amp;""),""),"")</f>
        <v/>
      </c>
      <c r="B90" s="17">
        <f>IF($N90=1,IFERROR(TRIM(INDEX(Responses!$A90:$T90,MATCH(Lists!$B$5,Responses!$A$1:$T$1,0))&amp;""),""),"")</f>
        <v/>
      </c>
      <c r="C90" s="17">
        <f>IF($N90=1,IFERROR(TRIM(INDEX(Responses!$A90:$T90,MATCH(Lists!$B$6,Responses!$A$1:$T$1,0))&amp;""),""),"")</f>
        <v/>
      </c>
      <c r="D90" s="17">
        <f>IF($N90=1,IFERROR(TRIM(INDEX(Responses!$A90:$T90,MATCH(Lists!$B$7,Responses!$A$1:$T$1,0))&amp;""),""),"")</f>
        <v/>
      </c>
      <c r="E90" s="17">
        <f>IF($N90=1,IFERROR(TRIM(INDEX(Responses!$A90:$T90,MATCH(Lists!$B$8,Responses!$A$1:$T$1,0))&amp;""),""),"")</f>
        <v/>
      </c>
      <c r="F90" s="17">
        <f>IF($N90=1,IFERROR(TRIM(INDEX(Responses!$A90:$T90,MATCH(Lists!$B$9,Responses!$A$1:$T$1,0))&amp;""),""),"")</f>
        <v/>
      </c>
      <c r="G90" s="18">
        <f>IF($N90&lt;&gt;1,"",IF(IFERROR(TRIM(INDEX(Responses!$A90:$T90,MATCH(Lists!$B$10,Responses!$A$1:$T$1,0))&amp;""),"")="","Not asked",IF(LEFT(IFERROR(TRIM(INDEX(Responses!$A90:$T90,MATCH(Lists!$B$10,Responses!$A$1:$T$1,0))&amp;""),""),3)="Yes","Yes","No")))</f>
        <v/>
      </c>
      <c r="H90" s="17">
        <f>IF($N90&lt;&gt;1,"",IF(IFERROR(TRIM(INDEX(Responses!$A90:$T90,MATCH(Lists!$B$12,Responses!$A$1:$T$1,0))&amp;""),"")&lt;&gt;"",IFERROR(TRIM(INDEX(Responses!$A90:$T90,MATCH(Lists!$B$12,Responses!$A$1:$T$1,0))&amp;""),""),IFERROR(TRIM(INDEX(Responses!$A90:$T90,MATCH(Lists!$B$11,Responses!$A$1:$T$1,0))&amp;""),"")))</f>
        <v/>
      </c>
      <c r="I90" s="19">
        <f>IF($N90&lt;&gt;1,"",IF($B90="",IFERROR(INT(IF(ISNUMBER(INDEX(Responses!$A90:$T90,MATCH(Lists!$B$3,Responses!$A$1:$T$1,0))),INDEX(Responses!$A90:$T90,MATCH(Lists!$B$3,Responses!$A$1:$T$1,0)),DATE(VALUE(LEFT(IFERROR(TRIM(INDEX(Responses!$A90:$T90,MATCH(Lists!$B$3,Responses!$A$1:$T$1,0))&amp;""),""),4)),VALUE(MID(IFERROR(TRIM(INDEX(Responses!$A90:$T90,MATCH(Lists!$B$3,Responses!$A$1:$T$1,0))&amp;""),""),6,2)),VALUE(MID(IFERROR(TRIM(INDEX(Responses!$A90:$T90,MATCH(Lists!$B$3,Responses!$A$1:$T$1,0))&amp;""),""),9,2))))),""),IFERROR(IF(ISNUMBER(INDEX('Follow-ups'!$D$2:$D$501,MATCH($B90,'Follow-ups'!$A$2:$A$501,0))),INT(INDEX('Follow-ups'!$D$2:$D$501,MATCH($B90,'Follow-ups'!$A$2:$A$501,0))),IFERROR(INT(IF(ISNUMBER(INDEX(Responses!$A90:$T90,MATCH(Lists!$B$3,Responses!$A$1:$T$1,0))),INDEX(Responses!$A90:$T90,MATCH(Lists!$B$3,Responses!$A$1:$T$1,0)),DATE(VALUE(LEFT(IFERROR(TRIM(INDEX(Responses!$A90:$T90,MATCH(Lists!$B$3,Responses!$A$1:$T$1,0))&amp;""),""),4)),VALUE(MID(IFERROR(TRIM(INDEX(Responses!$A90:$T90,MATCH(Lists!$B$3,Responses!$A$1:$T$1,0))&amp;""),""),6,2)),VALUE(MID(IFERROR(TRIM(INDEX(Responses!$A90:$T90,MATCH(Lists!$B$3,Responses!$A$1:$T$1,0))&amp;""),""),9,2))))),"")),IFERROR(INT(IF(ISNUMBER(INDEX(Responses!$A90:$T90,MATCH(Lists!$B$3,Responses!$A$1:$T$1,0))),INDEX(Responses!$A90:$T90,MATCH(Lists!$B$3,Responses!$A$1:$T$1,0)),DATE(VALUE(LEFT(IFERROR(TRIM(INDEX(Responses!$A90:$T90,MATCH(Lists!$B$3,Responses!$A$1:$T$1,0))&amp;""),""),4)),VALUE(MID(IFERROR(TRIM(INDEX(Responses!$A90:$T90,MATCH(Lists!$B$3,Responses!$A$1:$T$1,0))&amp;""),""),6,2)),VALUE(MID(IFERROR(TRIM(INDEX(Responses!$A90:$T90,MATCH(Lists!$B$3,Responses!$A$1:$T$1,0))&amp;""),""),9,2))))),""))))</f>
        <v/>
      </c>
      <c r="J90" s="19">
        <f>IF(ISNUMBER($I90),$I90+Lists!$B$15,"")</f>
        <v/>
      </c>
      <c r="K90" s="18">
        <f>IF($N90&lt;&gt;1,"",IF($B90="","New",IFERROR(IF(INDEX('Follow-ups'!$B$2:$B$501,MATCH($B90,'Follow-ups'!$A$2:$A$501,0))&amp;""="","New",INDEX('Follow-ups'!$B$2:$B$501,MATCH($B90,'Follow-ups'!$A$2:$A$501,0))&amp;""),"New")))</f>
        <v/>
      </c>
      <c r="L90" s="19">
        <f>IF($N90&lt;&gt;1,"",IF($B90="","",IFERROR(IF(ISNUMBER(INDEX('Follow-ups'!$C$2:$C$501,MATCH($B90,'Follow-ups'!$A$2:$A$501,0))),INDEX('Follow-ups'!$C$2:$C$501,MATCH($B90,'Follow-ups'!$A$2:$A$501,0)),""),"")))</f>
        <v/>
      </c>
      <c r="M90" s="18">
        <f>IF($N90&lt;&gt;1,"",IF($G90="No","Do not contact",IF(OR($K90="Signed up",$K90="Not now"),"Done",IF($K90="Contacted","Waiting on reply",IF($J90="","To do",IF(TODAY()&gt;$J90,"Overdue",IF($J90-TODAY()&lt;=1,"Due soon","To do")))))))</f>
        <v/>
      </c>
      <c r="N90" s="18">
        <f>IF((IFERROR(TRIM(INDEX(Responses!$A90:$T90,MATCH(Lists!$B$2,Responses!$A$1:$T$1,0))&amp;""),"")&amp;IFERROR(TRIM(INDEX(Responses!$A90:$T90,MATCH(Lists!$B$4,Responses!$A$1:$T$1,0))&amp;""),"")&amp;IFERROR(TRIM(INDEX(Responses!$A90:$T90,MATCH(Lists!$B$5,Responses!$A$1:$T$1,0))&amp;""),""))="",0,1)</f>
        <v/>
      </c>
    </row>
    <row r="91">
      <c r="A91" s="17">
        <f>IF($N91=1,IFERROR(TRIM(INDEX(Responses!$A91:$T91,MATCH(Lists!$B$4,Responses!$A$1:$T$1,0))&amp;""),""),"")</f>
        <v/>
      </c>
      <c r="B91" s="17">
        <f>IF($N91=1,IFERROR(TRIM(INDEX(Responses!$A91:$T91,MATCH(Lists!$B$5,Responses!$A$1:$T$1,0))&amp;""),""),"")</f>
        <v/>
      </c>
      <c r="C91" s="17">
        <f>IF($N91=1,IFERROR(TRIM(INDEX(Responses!$A91:$T91,MATCH(Lists!$B$6,Responses!$A$1:$T$1,0))&amp;""),""),"")</f>
        <v/>
      </c>
      <c r="D91" s="17">
        <f>IF($N91=1,IFERROR(TRIM(INDEX(Responses!$A91:$T91,MATCH(Lists!$B$7,Responses!$A$1:$T$1,0))&amp;""),""),"")</f>
        <v/>
      </c>
      <c r="E91" s="17">
        <f>IF($N91=1,IFERROR(TRIM(INDEX(Responses!$A91:$T91,MATCH(Lists!$B$8,Responses!$A$1:$T$1,0))&amp;""),""),"")</f>
        <v/>
      </c>
      <c r="F91" s="17">
        <f>IF($N91=1,IFERROR(TRIM(INDEX(Responses!$A91:$T91,MATCH(Lists!$B$9,Responses!$A$1:$T$1,0))&amp;""),""),"")</f>
        <v/>
      </c>
      <c r="G91" s="18">
        <f>IF($N91&lt;&gt;1,"",IF(IFERROR(TRIM(INDEX(Responses!$A91:$T91,MATCH(Lists!$B$10,Responses!$A$1:$T$1,0))&amp;""),"")="","Not asked",IF(LEFT(IFERROR(TRIM(INDEX(Responses!$A91:$T91,MATCH(Lists!$B$10,Responses!$A$1:$T$1,0))&amp;""),""),3)="Yes","Yes","No")))</f>
        <v/>
      </c>
      <c r="H91" s="17">
        <f>IF($N91&lt;&gt;1,"",IF(IFERROR(TRIM(INDEX(Responses!$A91:$T91,MATCH(Lists!$B$12,Responses!$A$1:$T$1,0))&amp;""),"")&lt;&gt;"",IFERROR(TRIM(INDEX(Responses!$A91:$T91,MATCH(Lists!$B$12,Responses!$A$1:$T$1,0))&amp;""),""),IFERROR(TRIM(INDEX(Responses!$A91:$T91,MATCH(Lists!$B$11,Responses!$A$1:$T$1,0))&amp;""),"")))</f>
        <v/>
      </c>
      <c r="I91" s="19">
        <f>IF($N91&lt;&gt;1,"",IF($B91="",IFERROR(INT(IF(ISNUMBER(INDEX(Responses!$A91:$T91,MATCH(Lists!$B$3,Responses!$A$1:$T$1,0))),INDEX(Responses!$A91:$T91,MATCH(Lists!$B$3,Responses!$A$1:$T$1,0)),DATE(VALUE(LEFT(IFERROR(TRIM(INDEX(Responses!$A91:$T91,MATCH(Lists!$B$3,Responses!$A$1:$T$1,0))&amp;""),""),4)),VALUE(MID(IFERROR(TRIM(INDEX(Responses!$A91:$T91,MATCH(Lists!$B$3,Responses!$A$1:$T$1,0))&amp;""),""),6,2)),VALUE(MID(IFERROR(TRIM(INDEX(Responses!$A91:$T91,MATCH(Lists!$B$3,Responses!$A$1:$T$1,0))&amp;""),""),9,2))))),""),IFERROR(IF(ISNUMBER(INDEX('Follow-ups'!$D$2:$D$501,MATCH($B91,'Follow-ups'!$A$2:$A$501,0))),INT(INDEX('Follow-ups'!$D$2:$D$501,MATCH($B91,'Follow-ups'!$A$2:$A$501,0))),IFERROR(INT(IF(ISNUMBER(INDEX(Responses!$A91:$T91,MATCH(Lists!$B$3,Responses!$A$1:$T$1,0))),INDEX(Responses!$A91:$T91,MATCH(Lists!$B$3,Responses!$A$1:$T$1,0)),DATE(VALUE(LEFT(IFERROR(TRIM(INDEX(Responses!$A91:$T91,MATCH(Lists!$B$3,Responses!$A$1:$T$1,0))&amp;""),""),4)),VALUE(MID(IFERROR(TRIM(INDEX(Responses!$A91:$T91,MATCH(Lists!$B$3,Responses!$A$1:$T$1,0))&amp;""),""),6,2)),VALUE(MID(IFERROR(TRIM(INDEX(Responses!$A91:$T91,MATCH(Lists!$B$3,Responses!$A$1:$T$1,0))&amp;""),""),9,2))))),"")),IFERROR(INT(IF(ISNUMBER(INDEX(Responses!$A91:$T91,MATCH(Lists!$B$3,Responses!$A$1:$T$1,0))),INDEX(Responses!$A91:$T91,MATCH(Lists!$B$3,Responses!$A$1:$T$1,0)),DATE(VALUE(LEFT(IFERROR(TRIM(INDEX(Responses!$A91:$T91,MATCH(Lists!$B$3,Responses!$A$1:$T$1,0))&amp;""),""),4)),VALUE(MID(IFERROR(TRIM(INDEX(Responses!$A91:$T91,MATCH(Lists!$B$3,Responses!$A$1:$T$1,0))&amp;""),""),6,2)),VALUE(MID(IFERROR(TRIM(INDEX(Responses!$A91:$T91,MATCH(Lists!$B$3,Responses!$A$1:$T$1,0))&amp;""),""),9,2))))),""))))</f>
        <v/>
      </c>
      <c r="J91" s="19">
        <f>IF(ISNUMBER($I91),$I91+Lists!$B$15,"")</f>
        <v/>
      </c>
      <c r="K91" s="18">
        <f>IF($N91&lt;&gt;1,"",IF($B91="","New",IFERROR(IF(INDEX('Follow-ups'!$B$2:$B$501,MATCH($B91,'Follow-ups'!$A$2:$A$501,0))&amp;""="","New",INDEX('Follow-ups'!$B$2:$B$501,MATCH($B91,'Follow-ups'!$A$2:$A$501,0))&amp;""),"New")))</f>
        <v/>
      </c>
      <c r="L91" s="19">
        <f>IF($N91&lt;&gt;1,"",IF($B91="","",IFERROR(IF(ISNUMBER(INDEX('Follow-ups'!$C$2:$C$501,MATCH($B91,'Follow-ups'!$A$2:$A$501,0))),INDEX('Follow-ups'!$C$2:$C$501,MATCH($B91,'Follow-ups'!$A$2:$A$501,0)),""),"")))</f>
        <v/>
      </c>
      <c r="M91" s="18">
        <f>IF($N91&lt;&gt;1,"",IF($G91="No","Do not contact",IF(OR($K91="Signed up",$K91="Not now"),"Done",IF($K91="Contacted","Waiting on reply",IF($J91="","To do",IF(TODAY()&gt;$J91,"Overdue",IF($J91-TODAY()&lt;=1,"Due soon","To do")))))))</f>
        <v/>
      </c>
      <c r="N91" s="18">
        <f>IF((IFERROR(TRIM(INDEX(Responses!$A91:$T91,MATCH(Lists!$B$2,Responses!$A$1:$T$1,0))&amp;""),"")&amp;IFERROR(TRIM(INDEX(Responses!$A91:$T91,MATCH(Lists!$B$4,Responses!$A$1:$T$1,0))&amp;""),"")&amp;IFERROR(TRIM(INDEX(Responses!$A91:$T91,MATCH(Lists!$B$5,Responses!$A$1:$T$1,0))&amp;""),""))="",0,1)</f>
        <v/>
      </c>
    </row>
    <row r="92">
      <c r="A92" s="17">
        <f>IF($N92=1,IFERROR(TRIM(INDEX(Responses!$A92:$T92,MATCH(Lists!$B$4,Responses!$A$1:$T$1,0))&amp;""),""),"")</f>
        <v/>
      </c>
      <c r="B92" s="17">
        <f>IF($N92=1,IFERROR(TRIM(INDEX(Responses!$A92:$T92,MATCH(Lists!$B$5,Responses!$A$1:$T$1,0))&amp;""),""),"")</f>
        <v/>
      </c>
      <c r="C92" s="17">
        <f>IF($N92=1,IFERROR(TRIM(INDEX(Responses!$A92:$T92,MATCH(Lists!$B$6,Responses!$A$1:$T$1,0))&amp;""),""),"")</f>
        <v/>
      </c>
      <c r="D92" s="17">
        <f>IF($N92=1,IFERROR(TRIM(INDEX(Responses!$A92:$T92,MATCH(Lists!$B$7,Responses!$A$1:$T$1,0))&amp;""),""),"")</f>
        <v/>
      </c>
      <c r="E92" s="17">
        <f>IF($N92=1,IFERROR(TRIM(INDEX(Responses!$A92:$T92,MATCH(Lists!$B$8,Responses!$A$1:$T$1,0))&amp;""),""),"")</f>
        <v/>
      </c>
      <c r="F92" s="17">
        <f>IF($N92=1,IFERROR(TRIM(INDEX(Responses!$A92:$T92,MATCH(Lists!$B$9,Responses!$A$1:$T$1,0))&amp;""),""),"")</f>
        <v/>
      </c>
      <c r="G92" s="18">
        <f>IF($N92&lt;&gt;1,"",IF(IFERROR(TRIM(INDEX(Responses!$A92:$T92,MATCH(Lists!$B$10,Responses!$A$1:$T$1,0))&amp;""),"")="","Not asked",IF(LEFT(IFERROR(TRIM(INDEX(Responses!$A92:$T92,MATCH(Lists!$B$10,Responses!$A$1:$T$1,0))&amp;""),""),3)="Yes","Yes","No")))</f>
        <v/>
      </c>
      <c r="H92" s="17">
        <f>IF($N92&lt;&gt;1,"",IF(IFERROR(TRIM(INDEX(Responses!$A92:$T92,MATCH(Lists!$B$12,Responses!$A$1:$T$1,0))&amp;""),"")&lt;&gt;"",IFERROR(TRIM(INDEX(Responses!$A92:$T92,MATCH(Lists!$B$12,Responses!$A$1:$T$1,0))&amp;""),""),IFERROR(TRIM(INDEX(Responses!$A92:$T92,MATCH(Lists!$B$11,Responses!$A$1:$T$1,0))&amp;""),"")))</f>
        <v/>
      </c>
      <c r="I92" s="19">
        <f>IF($N92&lt;&gt;1,"",IF($B92="",IFERROR(INT(IF(ISNUMBER(INDEX(Responses!$A92:$T92,MATCH(Lists!$B$3,Responses!$A$1:$T$1,0))),INDEX(Responses!$A92:$T92,MATCH(Lists!$B$3,Responses!$A$1:$T$1,0)),DATE(VALUE(LEFT(IFERROR(TRIM(INDEX(Responses!$A92:$T92,MATCH(Lists!$B$3,Responses!$A$1:$T$1,0))&amp;""),""),4)),VALUE(MID(IFERROR(TRIM(INDEX(Responses!$A92:$T92,MATCH(Lists!$B$3,Responses!$A$1:$T$1,0))&amp;""),""),6,2)),VALUE(MID(IFERROR(TRIM(INDEX(Responses!$A92:$T92,MATCH(Lists!$B$3,Responses!$A$1:$T$1,0))&amp;""),""),9,2))))),""),IFERROR(IF(ISNUMBER(INDEX('Follow-ups'!$D$2:$D$501,MATCH($B92,'Follow-ups'!$A$2:$A$501,0))),INT(INDEX('Follow-ups'!$D$2:$D$501,MATCH($B92,'Follow-ups'!$A$2:$A$501,0))),IFERROR(INT(IF(ISNUMBER(INDEX(Responses!$A92:$T92,MATCH(Lists!$B$3,Responses!$A$1:$T$1,0))),INDEX(Responses!$A92:$T92,MATCH(Lists!$B$3,Responses!$A$1:$T$1,0)),DATE(VALUE(LEFT(IFERROR(TRIM(INDEX(Responses!$A92:$T92,MATCH(Lists!$B$3,Responses!$A$1:$T$1,0))&amp;""),""),4)),VALUE(MID(IFERROR(TRIM(INDEX(Responses!$A92:$T92,MATCH(Lists!$B$3,Responses!$A$1:$T$1,0))&amp;""),""),6,2)),VALUE(MID(IFERROR(TRIM(INDEX(Responses!$A92:$T92,MATCH(Lists!$B$3,Responses!$A$1:$T$1,0))&amp;""),""),9,2))))),"")),IFERROR(INT(IF(ISNUMBER(INDEX(Responses!$A92:$T92,MATCH(Lists!$B$3,Responses!$A$1:$T$1,0))),INDEX(Responses!$A92:$T92,MATCH(Lists!$B$3,Responses!$A$1:$T$1,0)),DATE(VALUE(LEFT(IFERROR(TRIM(INDEX(Responses!$A92:$T92,MATCH(Lists!$B$3,Responses!$A$1:$T$1,0))&amp;""),""),4)),VALUE(MID(IFERROR(TRIM(INDEX(Responses!$A92:$T92,MATCH(Lists!$B$3,Responses!$A$1:$T$1,0))&amp;""),""),6,2)),VALUE(MID(IFERROR(TRIM(INDEX(Responses!$A92:$T92,MATCH(Lists!$B$3,Responses!$A$1:$T$1,0))&amp;""),""),9,2))))),""))))</f>
        <v/>
      </c>
      <c r="J92" s="19">
        <f>IF(ISNUMBER($I92),$I92+Lists!$B$15,"")</f>
        <v/>
      </c>
      <c r="K92" s="18">
        <f>IF($N92&lt;&gt;1,"",IF($B92="","New",IFERROR(IF(INDEX('Follow-ups'!$B$2:$B$501,MATCH($B92,'Follow-ups'!$A$2:$A$501,0))&amp;""="","New",INDEX('Follow-ups'!$B$2:$B$501,MATCH($B92,'Follow-ups'!$A$2:$A$501,0))&amp;""),"New")))</f>
        <v/>
      </c>
      <c r="L92" s="19">
        <f>IF($N92&lt;&gt;1,"",IF($B92="","",IFERROR(IF(ISNUMBER(INDEX('Follow-ups'!$C$2:$C$501,MATCH($B92,'Follow-ups'!$A$2:$A$501,0))),INDEX('Follow-ups'!$C$2:$C$501,MATCH($B92,'Follow-ups'!$A$2:$A$501,0)),""),"")))</f>
        <v/>
      </c>
      <c r="M92" s="18">
        <f>IF($N92&lt;&gt;1,"",IF($G92="No","Do not contact",IF(OR($K92="Signed up",$K92="Not now"),"Done",IF($K92="Contacted","Waiting on reply",IF($J92="","To do",IF(TODAY()&gt;$J92,"Overdue",IF($J92-TODAY()&lt;=1,"Due soon","To do")))))))</f>
        <v/>
      </c>
      <c r="N92" s="18">
        <f>IF((IFERROR(TRIM(INDEX(Responses!$A92:$T92,MATCH(Lists!$B$2,Responses!$A$1:$T$1,0))&amp;""),"")&amp;IFERROR(TRIM(INDEX(Responses!$A92:$T92,MATCH(Lists!$B$4,Responses!$A$1:$T$1,0))&amp;""),"")&amp;IFERROR(TRIM(INDEX(Responses!$A92:$T92,MATCH(Lists!$B$5,Responses!$A$1:$T$1,0))&amp;""),""))="",0,1)</f>
        <v/>
      </c>
    </row>
    <row r="93">
      <c r="A93" s="17">
        <f>IF($N93=1,IFERROR(TRIM(INDEX(Responses!$A93:$T93,MATCH(Lists!$B$4,Responses!$A$1:$T$1,0))&amp;""),""),"")</f>
        <v/>
      </c>
      <c r="B93" s="17">
        <f>IF($N93=1,IFERROR(TRIM(INDEX(Responses!$A93:$T93,MATCH(Lists!$B$5,Responses!$A$1:$T$1,0))&amp;""),""),"")</f>
        <v/>
      </c>
      <c r="C93" s="17">
        <f>IF($N93=1,IFERROR(TRIM(INDEX(Responses!$A93:$T93,MATCH(Lists!$B$6,Responses!$A$1:$T$1,0))&amp;""),""),"")</f>
        <v/>
      </c>
      <c r="D93" s="17">
        <f>IF($N93=1,IFERROR(TRIM(INDEX(Responses!$A93:$T93,MATCH(Lists!$B$7,Responses!$A$1:$T$1,0))&amp;""),""),"")</f>
        <v/>
      </c>
      <c r="E93" s="17">
        <f>IF($N93=1,IFERROR(TRIM(INDEX(Responses!$A93:$T93,MATCH(Lists!$B$8,Responses!$A$1:$T$1,0))&amp;""),""),"")</f>
        <v/>
      </c>
      <c r="F93" s="17">
        <f>IF($N93=1,IFERROR(TRIM(INDEX(Responses!$A93:$T93,MATCH(Lists!$B$9,Responses!$A$1:$T$1,0))&amp;""),""),"")</f>
        <v/>
      </c>
      <c r="G93" s="18">
        <f>IF($N93&lt;&gt;1,"",IF(IFERROR(TRIM(INDEX(Responses!$A93:$T93,MATCH(Lists!$B$10,Responses!$A$1:$T$1,0))&amp;""),"")="","Not asked",IF(LEFT(IFERROR(TRIM(INDEX(Responses!$A93:$T93,MATCH(Lists!$B$10,Responses!$A$1:$T$1,0))&amp;""),""),3)="Yes","Yes","No")))</f>
        <v/>
      </c>
      <c r="H93" s="17">
        <f>IF($N93&lt;&gt;1,"",IF(IFERROR(TRIM(INDEX(Responses!$A93:$T93,MATCH(Lists!$B$12,Responses!$A$1:$T$1,0))&amp;""),"")&lt;&gt;"",IFERROR(TRIM(INDEX(Responses!$A93:$T93,MATCH(Lists!$B$12,Responses!$A$1:$T$1,0))&amp;""),""),IFERROR(TRIM(INDEX(Responses!$A93:$T93,MATCH(Lists!$B$11,Responses!$A$1:$T$1,0))&amp;""),"")))</f>
        <v/>
      </c>
      <c r="I93" s="19">
        <f>IF($N93&lt;&gt;1,"",IF($B93="",IFERROR(INT(IF(ISNUMBER(INDEX(Responses!$A93:$T93,MATCH(Lists!$B$3,Responses!$A$1:$T$1,0))),INDEX(Responses!$A93:$T93,MATCH(Lists!$B$3,Responses!$A$1:$T$1,0)),DATE(VALUE(LEFT(IFERROR(TRIM(INDEX(Responses!$A93:$T93,MATCH(Lists!$B$3,Responses!$A$1:$T$1,0))&amp;""),""),4)),VALUE(MID(IFERROR(TRIM(INDEX(Responses!$A93:$T93,MATCH(Lists!$B$3,Responses!$A$1:$T$1,0))&amp;""),""),6,2)),VALUE(MID(IFERROR(TRIM(INDEX(Responses!$A93:$T93,MATCH(Lists!$B$3,Responses!$A$1:$T$1,0))&amp;""),""),9,2))))),""),IFERROR(IF(ISNUMBER(INDEX('Follow-ups'!$D$2:$D$501,MATCH($B93,'Follow-ups'!$A$2:$A$501,0))),INT(INDEX('Follow-ups'!$D$2:$D$501,MATCH($B93,'Follow-ups'!$A$2:$A$501,0))),IFERROR(INT(IF(ISNUMBER(INDEX(Responses!$A93:$T93,MATCH(Lists!$B$3,Responses!$A$1:$T$1,0))),INDEX(Responses!$A93:$T93,MATCH(Lists!$B$3,Responses!$A$1:$T$1,0)),DATE(VALUE(LEFT(IFERROR(TRIM(INDEX(Responses!$A93:$T93,MATCH(Lists!$B$3,Responses!$A$1:$T$1,0))&amp;""),""),4)),VALUE(MID(IFERROR(TRIM(INDEX(Responses!$A93:$T93,MATCH(Lists!$B$3,Responses!$A$1:$T$1,0))&amp;""),""),6,2)),VALUE(MID(IFERROR(TRIM(INDEX(Responses!$A93:$T93,MATCH(Lists!$B$3,Responses!$A$1:$T$1,0))&amp;""),""),9,2))))),"")),IFERROR(INT(IF(ISNUMBER(INDEX(Responses!$A93:$T93,MATCH(Lists!$B$3,Responses!$A$1:$T$1,0))),INDEX(Responses!$A93:$T93,MATCH(Lists!$B$3,Responses!$A$1:$T$1,0)),DATE(VALUE(LEFT(IFERROR(TRIM(INDEX(Responses!$A93:$T93,MATCH(Lists!$B$3,Responses!$A$1:$T$1,0))&amp;""),""),4)),VALUE(MID(IFERROR(TRIM(INDEX(Responses!$A93:$T93,MATCH(Lists!$B$3,Responses!$A$1:$T$1,0))&amp;""),""),6,2)),VALUE(MID(IFERROR(TRIM(INDEX(Responses!$A93:$T93,MATCH(Lists!$B$3,Responses!$A$1:$T$1,0))&amp;""),""),9,2))))),""))))</f>
        <v/>
      </c>
      <c r="J93" s="19">
        <f>IF(ISNUMBER($I93),$I93+Lists!$B$15,"")</f>
        <v/>
      </c>
      <c r="K93" s="18">
        <f>IF($N93&lt;&gt;1,"",IF($B93="","New",IFERROR(IF(INDEX('Follow-ups'!$B$2:$B$501,MATCH($B93,'Follow-ups'!$A$2:$A$501,0))&amp;""="","New",INDEX('Follow-ups'!$B$2:$B$501,MATCH($B93,'Follow-ups'!$A$2:$A$501,0))&amp;""),"New")))</f>
        <v/>
      </c>
      <c r="L93" s="19">
        <f>IF($N93&lt;&gt;1,"",IF($B93="","",IFERROR(IF(ISNUMBER(INDEX('Follow-ups'!$C$2:$C$501,MATCH($B93,'Follow-ups'!$A$2:$A$501,0))),INDEX('Follow-ups'!$C$2:$C$501,MATCH($B93,'Follow-ups'!$A$2:$A$501,0)),""),"")))</f>
        <v/>
      </c>
      <c r="M93" s="18">
        <f>IF($N93&lt;&gt;1,"",IF($G93="No","Do not contact",IF(OR($K93="Signed up",$K93="Not now"),"Done",IF($K93="Contacted","Waiting on reply",IF($J93="","To do",IF(TODAY()&gt;$J93,"Overdue",IF($J93-TODAY()&lt;=1,"Due soon","To do")))))))</f>
        <v/>
      </c>
      <c r="N93" s="18">
        <f>IF((IFERROR(TRIM(INDEX(Responses!$A93:$T93,MATCH(Lists!$B$2,Responses!$A$1:$T$1,0))&amp;""),"")&amp;IFERROR(TRIM(INDEX(Responses!$A93:$T93,MATCH(Lists!$B$4,Responses!$A$1:$T$1,0))&amp;""),"")&amp;IFERROR(TRIM(INDEX(Responses!$A93:$T93,MATCH(Lists!$B$5,Responses!$A$1:$T$1,0))&amp;""),""))="",0,1)</f>
        <v/>
      </c>
    </row>
    <row r="94">
      <c r="A94" s="17">
        <f>IF($N94=1,IFERROR(TRIM(INDEX(Responses!$A94:$T94,MATCH(Lists!$B$4,Responses!$A$1:$T$1,0))&amp;""),""),"")</f>
        <v/>
      </c>
      <c r="B94" s="17">
        <f>IF($N94=1,IFERROR(TRIM(INDEX(Responses!$A94:$T94,MATCH(Lists!$B$5,Responses!$A$1:$T$1,0))&amp;""),""),"")</f>
        <v/>
      </c>
      <c r="C94" s="17">
        <f>IF($N94=1,IFERROR(TRIM(INDEX(Responses!$A94:$T94,MATCH(Lists!$B$6,Responses!$A$1:$T$1,0))&amp;""),""),"")</f>
        <v/>
      </c>
      <c r="D94" s="17">
        <f>IF($N94=1,IFERROR(TRIM(INDEX(Responses!$A94:$T94,MATCH(Lists!$B$7,Responses!$A$1:$T$1,0))&amp;""),""),"")</f>
        <v/>
      </c>
      <c r="E94" s="17">
        <f>IF($N94=1,IFERROR(TRIM(INDEX(Responses!$A94:$T94,MATCH(Lists!$B$8,Responses!$A$1:$T$1,0))&amp;""),""),"")</f>
        <v/>
      </c>
      <c r="F94" s="17">
        <f>IF($N94=1,IFERROR(TRIM(INDEX(Responses!$A94:$T94,MATCH(Lists!$B$9,Responses!$A$1:$T$1,0))&amp;""),""),"")</f>
        <v/>
      </c>
      <c r="G94" s="18">
        <f>IF($N94&lt;&gt;1,"",IF(IFERROR(TRIM(INDEX(Responses!$A94:$T94,MATCH(Lists!$B$10,Responses!$A$1:$T$1,0))&amp;""),"")="","Not asked",IF(LEFT(IFERROR(TRIM(INDEX(Responses!$A94:$T94,MATCH(Lists!$B$10,Responses!$A$1:$T$1,0))&amp;""),""),3)="Yes","Yes","No")))</f>
        <v/>
      </c>
      <c r="H94" s="17">
        <f>IF($N94&lt;&gt;1,"",IF(IFERROR(TRIM(INDEX(Responses!$A94:$T94,MATCH(Lists!$B$12,Responses!$A$1:$T$1,0))&amp;""),"")&lt;&gt;"",IFERROR(TRIM(INDEX(Responses!$A94:$T94,MATCH(Lists!$B$12,Responses!$A$1:$T$1,0))&amp;""),""),IFERROR(TRIM(INDEX(Responses!$A94:$T94,MATCH(Lists!$B$11,Responses!$A$1:$T$1,0))&amp;""),"")))</f>
        <v/>
      </c>
      <c r="I94" s="19">
        <f>IF($N94&lt;&gt;1,"",IF($B94="",IFERROR(INT(IF(ISNUMBER(INDEX(Responses!$A94:$T94,MATCH(Lists!$B$3,Responses!$A$1:$T$1,0))),INDEX(Responses!$A94:$T94,MATCH(Lists!$B$3,Responses!$A$1:$T$1,0)),DATE(VALUE(LEFT(IFERROR(TRIM(INDEX(Responses!$A94:$T94,MATCH(Lists!$B$3,Responses!$A$1:$T$1,0))&amp;""),""),4)),VALUE(MID(IFERROR(TRIM(INDEX(Responses!$A94:$T94,MATCH(Lists!$B$3,Responses!$A$1:$T$1,0))&amp;""),""),6,2)),VALUE(MID(IFERROR(TRIM(INDEX(Responses!$A94:$T94,MATCH(Lists!$B$3,Responses!$A$1:$T$1,0))&amp;""),""),9,2))))),""),IFERROR(IF(ISNUMBER(INDEX('Follow-ups'!$D$2:$D$501,MATCH($B94,'Follow-ups'!$A$2:$A$501,0))),INT(INDEX('Follow-ups'!$D$2:$D$501,MATCH($B94,'Follow-ups'!$A$2:$A$501,0))),IFERROR(INT(IF(ISNUMBER(INDEX(Responses!$A94:$T94,MATCH(Lists!$B$3,Responses!$A$1:$T$1,0))),INDEX(Responses!$A94:$T94,MATCH(Lists!$B$3,Responses!$A$1:$T$1,0)),DATE(VALUE(LEFT(IFERROR(TRIM(INDEX(Responses!$A94:$T94,MATCH(Lists!$B$3,Responses!$A$1:$T$1,0))&amp;""),""),4)),VALUE(MID(IFERROR(TRIM(INDEX(Responses!$A94:$T94,MATCH(Lists!$B$3,Responses!$A$1:$T$1,0))&amp;""),""),6,2)),VALUE(MID(IFERROR(TRIM(INDEX(Responses!$A94:$T94,MATCH(Lists!$B$3,Responses!$A$1:$T$1,0))&amp;""),""),9,2))))),"")),IFERROR(INT(IF(ISNUMBER(INDEX(Responses!$A94:$T94,MATCH(Lists!$B$3,Responses!$A$1:$T$1,0))),INDEX(Responses!$A94:$T94,MATCH(Lists!$B$3,Responses!$A$1:$T$1,0)),DATE(VALUE(LEFT(IFERROR(TRIM(INDEX(Responses!$A94:$T94,MATCH(Lists!$B$3,Responses!$A$1:$T$1,0))&amp;""),""),4)),VALUE(MID(IFERROR(TRIM(INDEX(Responses!$A94:$T94,MATCH(Lists!$B$3,Responses!$A$1:$T$1,0))&amp;""),""),6,2)),VALUE(MID(IFERROR(TRIM(INDEX(Responses!$A94:$T94,MATCH(Lists!$B$3,Responses!$A$1:$T$1,0))&amp;""),""),9,2))))),""))))</f>
        <v/>
      </c>
      <c r="J94" s="19">
        <f>IF(ISNUMBER($I94),$I94+Lists!$B$15,"")</f>
        <v/>
      </c>
      <c r="K94" s="18">
        <f>IF($N94&lt;&gt;1,"",IF($B94="","New",IFERROR(IF(INDEX('Follow-ups'!$B$2:$B$501,MATCH($B94,'Follow-ups'!$A$2:$A$501,0))&amp;""="","New",INDEX('Follow-ups'!$B$2:$B$501,MATCH($B94,'Follow-ups'!$A$2:$A$501,0))&amp;""),"New")))</f>
        <v/>
      </c>
      <c r="L94" s="19">
        <f>IF($N94&lt;&gt;1,"",IF($B94="","",IFERROR(IF(ISNUMBER(INDEX('Follow-ups'!$C$2:$C$501,MATCH($B94,'Follow-ups'!$A$2:$A$501,0))),INDEX('Follow-ups'!$C$2:$C$501,MATCH($B94,'Follow-ups'!$A$2:$A$501,0)),""),"")))</f>
        <v/>
      </c>
      <c r="M94" s="18">
        <f>IF($N94&lt;&gt;1,"",IF($G94="No","Do not contact",IF(OR($K94="Signed up",$K94="Not now"),"Done",IF($K94="Contacted","Waiting on reply",IF($J94="","To do",IF(TODAY()&gt;$J94,"Overdue",IF($J94-TODAY()&lt;=1,"Due soon","To do")))))))</f>
        <v/>
      </c>
      <c r="N94" s="18">
        <f>IF((IFERROR(TRIM(INDEX(Responses!$A94:$T94,MATCH(Lists!$B$2,Responses!$A$1:$T$1,0))&amp;""),"")&amp;IFERROR(TRIM(INDEX(Responses!$A94:$T94,MATCH(Lists!$B$4,Responses!$A$1:$T$1,0))&amp;""),"")&amp;IFERROR(TRIM(INDEX(Responses!$A94:$T94,MATCH(Lists!$B$5,Responses!$A$1:$T$1,0))&amp;""),""))="",0,1)</f>
        <v/>
      </c>
    </row>
    <row r="95">
      <c r="A95" s="17">
        <f>IF($N95=1,IFERROR(TRIM(INDEX(Responses!$A95:$T95,MATCH(Lists!$B$4,Responses!$A$1:$T$1,0))&amp;""),""),"")</f>
        <v/>
      </c>
      <c r="B95" s="17">
        <f>IF($N95=1,IFERROR(TRIM(INDEX(Responses!$A95:$T95,MATCH(Lists!$B$5,Responses!$A$1:$T$1,0))&amp;""),""),"")</f>
        <v/>
      </c>
      <c r="C95" s="17">
        <f>IF($N95=1,IFERROR(TRIM(INDEX(Responses!$A95:$T95,MATCH(Lists!$B$6,Responses!$A$1:$T$1,0))&amp;""),""),"")</f>
        <v/>
      </c>
      <c r="D95" s="17">
        <f>IF($N95=1,IFERROR(TRIM(INDEX(Responses!$A95:$T95,MATCH(Lists!$B$7,Responses!$A$1:$T$1,0))&amp;""),""),"")</f>
        <v/>
      </c>
      <c r="E95" s="17">
        <f>IF($N95=1,IFERROR(TRIM(INDEX(Responses!$A95:$T95,MATCH(Lists!$B$8,Responses!$A$1:$T$1,0))&amp;""),""),"")</f>
        <v/>
      </c>
      <c r="F95" s="17">
        <f>IF($N95=1,IFERROR(TRIM(INDEX(Responses!$A95:$T95,MATCH(Lists!$B$9,Responses!$A$1:$T$1,0))&amp;""),""),"")</f>
        <v/>
      </c>
      <c r="G95" s="18">
        <f>IF($N95&lt;&gt;1,"",IF(IFERROR(TRIM(INDEX(Responses!$A95:$T95,MATCH(Lists!$B$10,Responses!$A$1:$T$1,0))&amp;""),"")="","Not asked",IF(LEFT(IFERROR(TRIM(INDEX(Responses!$A95:$T95,MATCH(Lists!$B$10,Responses!$A$1:$T$1,0))&amp;""),""),3)="Yes","Yes","No")))</f>
        <v/>
      </c>
      <c r="H95" s="17">
        <f>IF($N95&lt;&gt;1,"",IF(IFERROR(TRIM(INDEX(Responses!$A95:$T95,MATCH(Lists!$B$12,Responses!$A$1:$T$1,0))&amp;""),"")&lt;&gt;"",IFERROR(TRIM(INDEX(Responses!$A95:$T95,MATCH(Lists!$B$12,Responses!$A$1:$T$1,0))&amp;""),""),IFERROR(TRIM(INDEX(Responses!$A95:$T95,MATCH(Lists!$B$11,Responses!$A$1:$T$1,0))&amp;""),"")))</f>
        <v/>
      </c>
      <c r="I95" s="19">
        <f>IF($N95&lt;&gt;1,"",IF($B95="",IFERROR(INT(IF(ISNUMBER(INDEX(Responses!$A95:$T95,MATCH(Lists!$B$3,Responses!$A$1:$T$1,0))),INDEX(Responses!$A95:$T95,MATCH(Lists!$B$3,Responses!$A$1:$T$1,0)),DATE(VALUE(LEFT(IFERROR(TRIM(INDEX(Responses!$A95:$T95,MATCH(Lists!$B$3,Responses!$A$1:$T$1,0))&amp;""),""),4)),VALUE(MID(IFERROR(TRIM(INDEX(Responses!$A95:$T95,MATCH(Lists!$B$3,Responses!$A$1:$T$1,0))&amp;""),""),6,2)),VALUE(MID(IFERROR(TRIM(INDEX(Responses!$A95:$T95,MATCH(Lists!$B$3,Responses!$A$1:$T$1,0))&amp;""),""),9,2))))),""),IFERROR(IF(ISNUMBER(INDEX('Follow-ups'!$D$2:$D$501,MATCH($B95,'Follow-ups'!$A$2:$A$501,0))),INT(INDEX('Follow-ups'!$D$2:$D$501,MATCH($B95,'Follow-ups'!$A$2:$A$501,0))),IFERROR(INT(IF(ISNUMBER(INDEX(Responses!$A95:$T95,MATCH(Lists!$B$3,Responses!$A$1:$T$1,0))),INDEX(Responses!$A95:$T95,MATCH(Lists!$B$3,Responses!$A$1:$T$1,0)),DATE(VALUE(LEFT(IFERROR(TRIM(INDEX(Responses!$A95:$T95,MATCH(Lists!$B$3,Responses!$A$1:$T$1,0))&amp;""),""),4)),VALUE(MID(IFERROR(TRIM(INDEX(Responses!$A95:$T95,MATCH(Lists!$B$3,Responses!$A$1:$T$1,0))&amp;""),""),6,2)),VALUE(MID(IFERROR(TRIM(INDEX(Responses!$A95:$T95,MATCH(Lists!$B$3,Responses!$A$1:$T$1,0))&amp;""),""),9,2))))),"")),IFERROR(INT(IF(ISNUMBER(INDEX(Responses!$A95:$T95,MATCH(Lists!$B$3,Responses!$A$1:$T$1,0))),INDEX(Responses!$A95:$T95,MATCH(Lists!$B$3,Responses!$A$1:$T$1,0)),DATE(VALUE(LEFT(IFERROR(TRIM(INDEX(Responses!$A95:$T95,MATCH(Lists!$B$3,Responses!$A$1:$T$1,0))&amp;""),""),4)),VALUE(MID(IFERROR(TRIM(INDEX(Responses!$A95:$T95,MATCH(Lists!$B$3,Responses!$A$1:$T$1,0))&amp;""),""),6,2)),VALUE(MID(IFERROR(TRIM(INDEX(Responses!$A95:$T95,MATCH(Lists!$B$3,Responses!$A$1:$T$1,0))&amp;""),""),9,2))))),""))))</f>
        <v/>
      </c>
      <c r="J95" s="19">
        <f>IF(ISNUMBER($I95),$I95+Lists!$B$15,"")</f>
        <v/>
      </c>
      <c r="K95" s="18">
        <f>IF($N95&lt;&gt;1,"",IF($B95="","New",IFERROR(IF(INDEX('Follow-ups'!$B$2:$B$501,MATCH($B95,'Follow-ups'!$A$2:$A$501,0))&amp;""="","New",INDEX('Follow-ups'!$B$2:$B$501,MATCH($B95,'Follow-ups'!$A$2:$A$501,0))&amp;""),"New")))</f>
        <v/>
      </c>
      <c r="L95" s="19">
        <f>IF($N95&lt;&gt;1,"",IF($B95="","",IFERROR(IF(ISNUMBER(INDEX('Follow-ups'!$C$2:$C$501,MATCH($B95,'Follow-ups'!$A$2:$A$501,0))),INDEX('Follow-ups'!$C$2:$C$501,MATCH($B95,'Follow-ups'!$A$2:$A$501,0)),""),"")))</f>
        <v/>
      </c>
      <c r="M95" s="18">
        <f>IF($N95&lt;&gt;1,"",IF($G95="No","Do not contact",IF(OR($K95="Signed up",$K95="Not now"),"Done",IF($K95="Contacted","Waiting on reply",IF($J95="","To do",IF(TODAY()&gt;$J95,"Overdue",IF($J95-TODAY()&lt;=1,"Due soon","To do")))))))</f>
        <v/>
      </c>
      <c r="N95" s="18">
        <f>IF((IFERROR(TRIM(INDEX(Responses!$A95:$T95,MATCH(Lists!$B$2,Responses!$A$1:$T$1,0))&amp;""),"")&amp;IFERROR(TRIM(INDEX(Responses!$A95:$T95,MATCH(Lists!$B$4,Responses!$A$1:$T$1,0))&amp;""),"")&amp;IFERROR(TRIM(INDEX(Responses!$A95:$T95,MATCH(Lists!$B$5,Responses!$A$1:$T$1,0))&amp;""),""))="",0,1)</f>
        <v/>
      </c>
    </row>
    <row r="96">
      <c r="A96" s="17">
        <f>IF($N96=1,IFERROR(TRIM(INDEX(Responses!$A96:$T96,MATCH(Lists!$B$4,Responses!$A$1:$T$1,0))&amp;""),""),"")</f>
        <v/>
      </c>
      <c r="B96" s="17">
        <f>IF($N96=1,IFERROR(TRIM(INDEX(Responses!$A96:$T96,MATCH(Lists!$B$5,Responses!$A$1:$T$1,0))&amp;""),""),"")</f>
        <v/>
      </c>
      <c r="C96" s="17">
        <f>IF($N96=1,IFERROR(TRIM(INDEX(Responses!$A96:$T96,MATCH(Lists!$B$6,Responses!$A$1:$T$1,0))&amp;""),""),"")</f>
        <v/>
      </c>
      <c r="D96" s="17">
        <f>IF($N96=1,IFERROR(TRIM(INDEX(Responses!$A96:$T96,MATCH(Lists!$B$7,Responses!$A$1:$T$1,0))&amp;""),""),"")</f>
        <v/>
      </c>
      <c r="E96" s="17">
        <f>IF($N96=1,IFERROR(TRIM(INDEX(Responses!$A96:$T96,MATCH(Lists!$B$8,Responses!$A$1:$T$1,0))&amp;""),""),"")</f>
        <v/>
      </c>
      <c r="F96" s="17">
        <f>IF($N96=1,IFERROR(TRIM(INDEX(Responses!$A96:$T96,MATCH(Lists!$B$9,Responses!$A$1:$T$1,0))&amp;""),""),"")</f>
        <v/>
      </c>
      <c r="G96" s="18">
        <f>IF($N96&lt;&gt;1,"",IF(IFERROR(TRIM(INDEX(Responses!$A96:$T96,MATCH(Lists!$B$10,Responses!$A$1:$T$1,0))&amp;""),"")="","Not asked",IF(LEFT(IFERROR(TRIM(INDEX(Responses!$A96:$T96,MATCH(Lists!$B$10,Responses!$A$1:$T$1,0))&amp;""),""),3)="Yes","Yes","No")))</f>
        <v/>
      </c>
      <c r="H96" s="17">
        <f>IF($N96&lt;&gt;1,"",IF(IFERROR(TRIM(INDEX(Responses!$A96:$T96,MATCH(Lists!$B$12,Responses!$A$1:$T$1,0))&amp;""),"")&lt;&gt;"",IFERROR(TRIM(INDEX(Responses!$A96:$T96,MATCH(Lists!$B$12,Responses!$A$1:$T$1,0))&amp;""),""),IFERROR(TRIM(INDEX(Responses!$A96:$T96,MATCH(Lists!$B$11,Responses!$A$1:$T$1,0))&amp;""),"")))</f>
        <v/>
      </c>
      <c r="I96" s="19">
        <f>IF($N96&lt;&gt;1,"",IF($B96="",IFERROR(INT(IF(ISNUMBER(INDEX(Responses!$A96:$T96,MATCH(Lists!$B$3,Responses!$A$1:$T$1,0))),INDEX(Responses!$A96:$T96,MATCH(Lists!$B$3,Responses!$A$1:$T$1,0)),DATE(VALUE(LEFT(IFERROR(TRIM(INDEX(Responses!$A96:$T96,MATCH(Lists!$B$3,Responses!$A$1:$T$1,0))&amp;""),""),4)),VALUE(MID(IFERROR(TRIM(INDEX(Responses!$A96:$T96,MATCH(Lists!$B$3,Responses!$A$1:$T$1,0))&amp;""),""),6,2)),VALUE(MID(IFERROR(TRIM(INDEX(Responses!$A96:$T96,MATCH(Lists!$B$3,Responses!$A$1:$T$1,0))&amp;""),""),9,2))))),""),IFERROR(IF(ISNUMBER(INDEX('Follow-ups'!$D$2:$D$501,MATCH($B96,'Follow-ups'!$A$2:$A$501,0))),INT(INDEX('Follow-ups'!$D$2:$D$501,MATCH($B96,'Follow-ups'!$A$2:$A$501,0))),IFERROR(INT(IF(ISNUMBER(INDEX(Responses!$A96:$T96,MATCH(Lists!$B$3,Responses!$A$1:$T$1,0))),INDEX(Responses!$A96:$T96,MATCH(Lists!$B$3,Responses!$A$1:$T$1,0)),DATE(VALUE(LEFT(IFERROR(TRIM(INDEX(Responses!$A96:$T96,MATCH(Lists!$B$3,Responses!$A$1:$T$1,0))&amp;""),""),4)),VALUE(MID(IFERROR(TRIM(INDEX(Responses!$A96:$T96,MATCH(Lists!$B$3,Responses!$A$1:$T$1,0))&amp;""),""),6,2)),VALUE(MID(IFERROR(TRIM(INDEX(Responses!$A96:$T96,MATCH(Lists!$B$3,Responses!$A$1:$T$1,0))&amp;""),""),9,2))))),"")),IFERROR(INT(IF(ISNUMBER(INDEX(Responses!$A96:$T96,MATCH(Lists!$B$3,Responses!$A$1:$T$1,0))),INDEX(Responses!$A96:$T96,MATCH(Lists!$B$3,Responses!$A$1:$T$1,0)),DATE(VALUE(LEFT(IFERROR(TRIM(INDEX(Responses!$A96:$T96,MATCH(Lists!$B$3,Responses!$A$1:$T$1,0))&amp;""),""),4)),VALUE(MID(IFERROR(TRIM(INDEX(Responses!$A96:$T96,MATCH(Lists!$B$3,Responses!$A$1:$T$1,0))&amp;""),""),6,2)),VALUE(MID(IFERROR(TRIM(INDEX(Responses!$A96:$T96,MATCH(Lists!$B$3,Responses!$A$1:$T$1,0))&amp;""),""),9,2))))),""))))</f>
        <v/>
      </c>
      <c r="J96" s="19">
        <f>IF(ISNUMBER($I96),$I96+Lists!$B$15,"")</f>
        <v/>
      </c>
      <c r="K96" s="18">
        <f>IF($N96&lt;&gt;1,"",IF($B96="","New",IFERROR(IF(INDEX('Follow-ups'!$B$2:$B$501,MATCH($B96,'Follow-ups'!$A$2:$A$501,0))&amp;""="","New",INDEX('Follow-ups'!$B$2:$B$501,MATCH($B96,'Follow-ups'!$A$2:$A$501,0))&amp;""),"New")))</f>
        <v/>
      </c>
      <c r="L96" s="19">
        <f>IF($N96&lt;&gt;1,"",IF($B96="","",IFERROR(IF(ISNUMBER(INDEX('Follow-ups'!$C$2:$C$501,MATCH($B96,'Follow-ups'!$A$2:$A$501,0))),INDEX('Follow-ups'!$C$2:$C$501,MATCH($B96,'Follow-ups'!$A$2:$A$501,0)),""),"")))</f>
        <v/>
      </c>
      <c r="M96" s="18">
        <f>IF($N96&lt;&gt;1,"",IF($G96="No","Do not contact",IF(OR($K96="Signed up",$K96="Not now"),"Done",IF($K96="Contacted","Waiting on reply",IF($J96="","To do",IF(TODAY()&gt;$J96,"Overdue",IF($J96-TODAY()&lt;=1,"Due soon","To do")))))))</f>
        <v/>
      </c>
      <c r="N96" s="18">
        <f>IF((IFERROR(TRIM(INDEX(Responses!$A96:$T96,MATCH(Lists!$B$2,Responses!$A$1:$T$1,0))&amp;""),"")&amp;IFERROR(TRIM(INDEX(Responses!$A96:$T96,MATCH(Lists!$B$4,Responses!$A$1:$T$1,0))&amp;""),"")&amp;IFERROR(TRIM(INDEX(Responses!$A96:$T96,MATCH(Lists!$B$5,Responses!$A$1:$T$1,0))&amp;""),""))="",0,1)</f>
        <v/>
      </c>
    </row>
    <row r="97">
      <c r="A97" s="17">
        <f>IF($N97=1,IFERROR(TRIM(INDEX(Responses!$A97:$T97,MATCH(Lists!$B$4,Responses!$A$1:$T$1,0))&amp;""),""),"")</f>
        <v/>
      </c>
      <c r="B97" s="17">
        <f>IF($N97=1,IFERROR(TRIM(INDEX(Responses!$A97:$T97,MATCH(Lists!$B$5,Responses!$A$1:$T$1,0))&amp;""),""),"")</f>
        <v/>
      </c>
      <c r="C97" s="17">
        <f>IF($N97=1,IFERROR(TRIM(INDEX(Responses!$A97:$T97,MATCH(Lists!$B$6,Responses!$A$1:$T$1,0))&amp;""),""),"")</f>
        <v/>
      </c>
      <c r="D97" s="17">
        <f>IF($N97=1,IFERROR(TRIM(INDEX(Responses!$A97:$T97,MATCH(Lists!$B$7,Responses!$A$1:$T$1,0))&amp;""),""),"")</f>
        <v/>
      </c>
      <c r="E97" s="17">
        <f>IF($N97=1,IFERROR(TRIM(INDEX(Responses!$A97:$T97,MATCH(Lists!$B$8,Responses!$A$1:$T$1,0))&amp;""),""),"")</f>
        <v/>
      </c>
      <c r="F97" s="17">
        <f>IF($N97=1,IFERROR(TRIM(INDEX(Responses!$A97:$T97,MATCH(Lists!$B$9,Responses!$A$1:$T$1,0))&amp;""),""),"")</f>
        <v/>
      </c>
      <c r="G97" s="18">
        <f>IF($N97&lt;&gt;1,"",IF(IFERROR(TRIM(INDEX(Responses!$A97:$T97,MATCH(Lists!$B$10,Responses!$A$1:$T$1,0))&amp;""),"")="","Not asked",IF(LEFT(IFERROR(TRIM(INDEX(Responses!$A97:$T97,MATCH(Lists!$B$10,Responses!$A$1:$T$1,0))&amp;""),""),3)="Yes","Yes","No")))</f>
        <v/>
      </c>
      <c r="H97" s="17">
        <f>IF($N97&lt;&gt;1,"",IF(IFERROR(TRIM(INDEX(Responses!$A97:$T97,MATCH(Lists!$B$12,Responses!$A$1:$T$1,0))&amp;""),"")&lt;&gt;"",IFERROR(TRIM(INDEX(Responses!$A97:$T97,MATCH(Lists!$B$12,Responses!$A$1:$T$1,0))&amp;""),""),IFERROR(TRIM(INDEX(Responses!$A97:$T97,MATCH(Lists!$B$11,Responses!$A$1:$T$1,0))&amp;""),"")))</f>
        <v/>
      </c>
      <c r="I97" s="19">
        <f>IF($N97&lt;&gt;1,"",IF($B97="",IFERROR(INT(IF(ISNUMBER(INDEX(Responses!$A97:$T97,MATCH(Lists!$B$3,Responses!$A$1:$T$1,0))),INDEX(Responses!$A97:$T97,MATCH(Lists!$B$3,Responses!$A$1:$T$1,0)),DATE(VALUE(LEFT(IFERROR(TRIM(INDEX(Responses!$A97:$T97,MATCH(Lists!$B$3,Responses!$A$1:$T$1,0))&amp;""),""),4)),VALUE(MID(IFERROR(TRIM(INDEX(Responses!$A97:$T97,MATCH(Lists!$B$3,Responses!$A$1:$T$1,0))&amp;""),""),6,2)),VALUE(MID(IFERROR(TRIM(INDEX(Responses!$A97:$T97,MATCH(Lists!$B$3,Responses!$A$1:$T$1,0))&amp;""),""),9,2))))),""),IFERROR(IF(ISNUMBER(INDEX('Follow-ups'!$D$2:$D$501,MATCH($B97,'Follow-ups'!$A$2:$A$501,0))),INT(INDEX('Follow-ups'!$D$2:$D$501,MATCH($B97,'Follow-ups'!$A$2:$A$501,0))),IFERROR(INT(IF(ISNUMBER(INDEX(Responses!$A97:$T97,MATCH(Lists!$B$3,Responses!$A$1:$T$1,0))),INDEX(Responses!$A97:$T97,MATCH(Lists!$B$3,Responses!$A$1:$T$1,0)),DATE(VALUE(LEFT(IFERROR(TRIM(INDEX(Responses!$A97:$T97,MATCH(Lists!$B$3,Responses!$A$1:$T$1,0))&amp;""),""),4)),VALUE(MID(IFERROR(TRIM(INDEX(Responses!$A97:$T97,MATCH(Lists!$B$3,Responses!$A$1:$T$1,0))&amp;""),""),6,2)),VALUE(MID(IFERROR(TRIM(INDEX(Responses!$A97:$T97,MATCH(Lists!$B$3,Responses!$A$1:$T$1,0))&amp;""),""),9,2))))),"")),IFERROR(INT(IF(ISNUMBER(INDEX(Responses!$A97:$T97,MATCH(Lists!$B$3,Responses!$A$1:$T$1,0))),INDEX(Responses!$A97:$T97,MATCH(Lists!$B$3,Responses!$A$1:$T$1,0)),DATE(VALUE(LEFT(IFERROR(TRIM(INDEX(Responses!$A97:$T97,MATCH(Lists!$B$3,Responses!$A$1:$T$1,0))&amp;""),""),4)),VALUE(MID(IFERROR(TRIM(INDEX(Responses!$A97:$T97,MATCH(Lists!$B$3,Responses!$A$1:$T$1,0))&amp;""),""),6,2)),VALUE(MID(IFERROR(TRIM(INDEX(Responses!$A97:$T97,MATCH(Lists!$B$3,Responses!$A$1:$T$1,0))&amp;""),""),9,2))))),""))))</f>
        <v/>
      </c>
      <c r="J97" s="19">
        <f>IF(ISNUMBER($I97),$I97+Lists!$B$15,"")</f>
        <v/>
      </c>
      <c r="K97" s="18">
        <f>IF($N97&lt;&gt;1,"",IF($B97="","New",IFERROR(IF(INDEX('Follow-ups'!$B$2:$B$501,MATCH($B97,'Follow-ups'!$A$2:$A$501,0))&amp;""="","New",INDEX('Follow-ups'!$B$2:$B$501,MATCH($B97,'Follow-ups'!$A$2:$A$501,0))&amp;""),"New")))</f>
        <v/>
      </c>
      <c r="L97" s="19">
        <f>IF($N97&lt;&gt;1,"",IF($B97="","",IFERROR(IF(ISNUMBER(INDEX('Follow-ups'!$C$2:$C$501,MATCH($B97,'Follow-ups'!$A$2:$A$501,0))),INDEX('Follow-ups'!$C$2:$C$501,MATCH($B97,'Follow-ups'!$A$2:$A$501,0)),""),"")))</f>
        <v/>
      </c>
      <c r="M97" s="18">
        <f>IF($N97&lt;&gt;1,"",IF($G97="No","Do not contact",IF(OR($K97="Signed up",$K97="Not now"),"Done",IF($K97="Contacted","Waiting on reply",IF($J97="","To do",IF(TODAY()&gt;$J97,"Overdue",IF($J97-TODAY()&lt;=1,"Due soon","To do")))))))</f>
        <v/>
      </c>
      <c r="N97" s="18">
        <f>IF((IFERROR(TRIM(INDEX(Responses!$A97:$T97,MATCH(Lists!$B$2,Responses!$A$1:$T$1,0))&amp;""),"")&amp;IFERROR(TRIM(INDEX(Responses!$A97:$T97,MATCH(Lists!$B$4,Responses!$A$1:$T$1,0))&amp;""),"")&amp;IFERROR(TRIM(INDEX(Responses!$A97:$T97,MATCH(Lists!$B$5,Responses!$A$1:$T$1,0))&amp;""),""))="",0,1)</f>
        <v/>
      </c>
    </row>
    <row r="98">
      <c r="A98" s="17">
        <f>IF($N98=1,IFERROR(TRIM(INDEX(Responses!$A98:$T98,MATCH(Lists!$B$4,Responses!$A$1:$T$1,0))&amp;""),""),"")</f>
        <v/>
      </c>
      <c r="B98" s="17">
        <f>IF($N98=1,IFERROR(TRIM(INDEX(Responses!$A98:$T98,MATCH(Lists!$B$5,Responses!$A$1:$T$1,0))&amp;""),""),"")</f>
        <v/>
      </c>
      <c r="C98" s="17">
        <f>IF($N98=1,IFERROR(TRIM(INDEX(Responses!$A98:$T98,MATCH(Lists!$B$6,Responses!$A$1:$T$1,0))&amp;""),""),"")</f>
        <v/>
      </c>
      <c r="D98" s="17">
        <f>IF($N98=1,IFERROR(TRIM(INDEX(Responses!$A98:$T98,MATCH(Lists!$B$7,Responses!$A$1:$T$1,0))&amp;""),""),"")</f>
        <v/>
      </c>
      <c r="E98" s="17">
        <f>IF($N98=1,IFERROR(TRIM(INDEX(Responses!$A98:$T98,MATCH(Lists!$B$8,Responses!$A$1:$T$1,0))&amp;""),""),"")</f>
        <v/>
      </c>
      <c r="F98" s="17">
        <f>IF($N98=1,IFERROR(TRIM(INDEX(Responses!$A98:$T98,MATCH(Lists!$B$9,Responses!$A$1:$T$1,0))&amp;""),""),"")</f>
        <v/>
      </c>
      <c r="G98" s="18">
        <f>IF($N98&lt;&gt;1,"",IF(IFERROR(TRIM(INDEX(Responses!$A98:$T98,MATCH(Lists!$B$10,Responses!$A$1:$T$1,0))&amp;""),"")="","Not asked",IF(LEFT(IFERROR(TRIM(INDEX(Responses!$A98:$T98,MATCH(Lists!$B$10,Responses!$A$1:$T$1,0))&amp;""),""),3)="Yes","Yes","No")))</f>
        <v/>
      </c>
      <c r="H98" s="17">
        <f>IF($N98&lt;&gt;1,"",IF(IFERROR(TRIM(INDEX(Responses!$A98:$T98,MATCH(Lists!$B$12,Responses!$A$1:$T$1,0))&amp;""),"")&lt;&gt;"",IFERROR(TRIM(INDEX(Responses!$A98:$T98,MATCH(Lists!$B$12,Responses!$A$1:$T$1,0))&amp;""),""),IFERROR(TRIM(INDEX(Responses!$A98:$T98,MATCH(Lists!$B$11,Responses!$A$1:$T$1,0))&amp;""),"")))</f>
        <v/>
      </c>
      <c r="I98" s="19">
        <f>IF($N98&lt;&gt;1,"",IF($B98="",IFERROR(INT(IF(ISNUMBER(INDEX(Responses!$A98:$T98,MATCH(Lists!$B$3,Responses!$A$1:$T$1,0))),INDEX(Responses!$A98:$T98,MATCH(Lists!$B$3,Responses!$A$1:$T$1,0)),DATE(VALUE(LEFT(IFERROR(TRIM(INDEX(Responses!$A98:$T98,MATCH(Lists!$B$3,Responses!$A$1:$T$1,0))&amp;""),""),4)),VALUE(MID(IFERROR(TRIM(INDEX(Responses!$A98:$T98,MATCH(Lists!$B$3,Responses!$A$1:$T$1,0))&amp;""),""),6,2)),VALUE(MID(IFERROR(TRIM(INDEX(Responses!$A98:$T98,MATCH(Lists!$B$3,Responses!$A$1:$T$1,0))&amp;""),""),9,2))))),""),IFERROR(IF(ISNUMBER(INDEX('Follow-ups'!$D$2:$D$501,MATCH($B98,'Follow-ups'!$A$2:$A$501,0))),INT(INDEX('Follow-ups'!$D$2:$D$501,MATCH($B98,'Follow-ups'!$A$2:$A$501,0))),IFERROR(INT(IF(ISNUMBER(INDEX(Responses!$A98:$T98,MATCH(Lists!$B$3,Responses!$A$1:$T$1,0))),INDEX(Responses!$A98:$T98,MATCH(Lists!$B$3,Responses!$A$1:$T$1,0)),DATE(VALUE(LEFT(IFERROR(TRIM(INDEX(Responses!$A98:$T98,MATCH(Lists!$B$3,Responses!$A$1:$T$1,0))&amp;""),""),4)),VALUE(MID(IFERROR(TRIM(INDEX(Responses!$A98:$T98,MATCH(Lists!$B$3,Responses!$A$1:$T$1,0))&amp;""),""),6,2)),VALUE(MID(IFERROR(TRIM(INDEX(Responses!$A98:$T98,MATCH(Lists!$B$3,Responses!$A$1:$T$1,0))&amp;""),""),9,2))))),"")),IFERROR(INT(IF(ISNUMBER(INDEX(Responses!$A98:$T98,MATCH(Lists!$B$3,Responses!$A$1:$T$1,0))),INDEX(Responses!$A98:$T98,MATCH(Lists!$B$3,Responses!$A$1:$T$1,0)),DATE(VALUE(LEFT(IFERROR(TRIM(INDEX(Responses!$A98:$T98,MATCH(Lists!$B$3,Responses!$A$1:$T$1,0))&amp;""),""),4)),VALUE(MID(IFERROR(TRIM(INDEX(Responses!$A98:$T98,MATCH(Lists!$B$3,Responses!$A$1:$T$1,0))&amp;""),""),6,2)),VALUE(MID(IFERROR(TRIM(INDEX(Responses!$A98:$T98,MATCH(Lists!$B$3,Responses!$A$1:$T$1,0))&amp;""),""),9,2))))),""))))</f>
        <v/>
      </c>
      <c r="J98" s="19">
        <f>IF(ISNUMBER($I98),$I98+Lists!$B$15,"")</f>
        <v/>
      </c>
      <c r="K98" s="18">
        <f>IF($N98&lt;&gt;1,"",IF($B98="","New",IFERROR(IF(INDEX('Follow-ups'!$B$2:$B$501,MATCH($B98,'Follow-ups'!$A$2:$A$501,0))&amp;""="","New",INDEX('Follow-ups'!$B$2:$B$501,MATCH($B98,'Follow-ups'!$A$2:$A$501,0))&amp;""),"New")))</f>
        <v/>
      </c>
      <c r="L98" s="19">
        <f>IF($N98&lt;&gt;1,"",IF($B98="","",IFERROR(IF(ISNUMBER(INDEX('Follow-ups'!$C$2:$C$501,MATCH($B98,'Follow-ups'!$A$2:$A$501,0))),INDEX('Follow-ups'!$C$2:$C$501,MATCH($B98,'Follow-ups'!$A$2:$A$501,0)),""),"")))</f>
        <v/>
      </c>
      <c r="M98" s="18">
        <f>IF($N98&lt;&gt;1,"",IF($G98="No","Do not contact",IF(OR($K98="Signed up",$K98="Not now"),"Done",IF($K98="Contacted","Waiting on reply",IF($J98="","To do",IF(TODAY()&gt;$J98,"Overdue",IF($J98-TODAY()&lt;=1,"Due soon","To do")))))))</f>
        <v/>
      </c>
      <c r="N98" s="18">
        <f>IF((IFERROR(TRIM(INDEX(Responses!$A98:$T98,MATCH(Lists!$B$2,Responses!$A$1:$T$1,0))&amp;""),"")&amp;IFERROR(TRIM(INDEX(Responses!$A98:$T98,MATCH(Lists!$B$4,Responses!$A$1:$T$1,0))&amp;""),"")&amp;IFERROR(TRIM(INDEX(Responses!$A98:$T98,MATCH(Lists!$B$5,Responses!$A$1:$T$1,0))&amp;""),""))="",0,1)</f>
        <v/>
      </c>
    </row>
    <row r="99">
      <c r="A99" s="17">
        <f>IF($N99=1,IFERROR(TRIM(INDEX(Responses!$A99:$T99,MATCH(Lists!$B$4,Responses!$A$1:$T$1,0))&amp;""),""),"")</f>
        <v/>
      </c>
      <c r="B99" s="17">
        <f>IF($N99=1,IFERROR(TRIM(INDEX(Responses!$A99:$T99,MATCH(Lists!$B$5,Responses!$A$1:$T$1,0))&amp;""),""),"")</f>
        <v/>
      </c>
      <c r="C99" s="17">
        <f>IF($N99=1,IFERROR(TRIM(INDEX(Responses!$A99:$T99,MATCH(Lists!$B$6,Responses!$A$1:$T$1,0))&amp;""),""),"")</f>
        <v/>
      </c>
      <c r="D99" s="17">
        <f>IF($N99=1,IFERROR(TRIM(INDEX(Responses!$A99:$T99,MATCH(Lists!$B$7,Responses!$A$1:$T$1,0))&amp;""),""),"")</f>
        <v/>
      </c>
      <c r="E99" s="17">
        <f>IF($N99=1,IFERROR(TRIM(INDEX(Responses!$A99:$T99,MATCH(Lists!$B$8,Responses!$A$1:$T$1,0))&amp;""),""),"")</f>
        <v/>
      </c>
      <c r="F99" s="17">
        <f>IF($N99=1,IFERROR(TRIM(INDEX(Responses!$A99:$T99,MATCH(Lists!$B$9,Responses!$A$1:$T$1,0))&amp;""),""),"")</f>
        <v/>
      </c>
      <c r="G99" s="18">
        <f>IF($N99&lt;&gt;1,"",IF(IFERROR(TRIM(INDEX(Responses!$A99:$T99,MATCH(Lists!$B$10,Responses!$A$1:$T$1,0))&amp;""),"")="","Not asked",IF(LEFT(IFERROR(TRIM(INDEX(Responses!$A99:$T99,MATCH(Lists!$B$10,Responses!$A$1:$T$1,0))&amp;""),""),3)="Yes","Yes","No")))</f>
        <v/>
      </c>
      <c r="H99" s="17">
        <f>IF($N99&lt;&gt;1,"",IF(IFERROR(TRIM(INDEX(Responses!$A99:$T99,MATCH(Lists!$B$12,Responses!$A$1:$T$1,0))&amp;""),"")&lt;&gt;"",IFERROR(TRIM(INDEX(Responses!$A99:$T99,MATCH(Lists!$B$12,Responses!$A$1:$T$1,0))&amp;""),""),IFERROR(TRIM(INDEX(Responses!$A99:$T99,MATCH(Lists!$B$11,Responses!$A$1:$T$1,0))&amp;""),"")))</f>
        <v/>
      </c>
      <c r="I99" s="19">
        <f>IF($N99&lt;&gt;1,"",IF($B99="",IFERROR(INT(IF(ISNUMBER(INDEX(Responses!$A99:$T99,MATCH(Lists!$B$3,Responses!$A$1:$T$1,0))),INDEX(Responses!$A99:$T99,MATCH(Lists!$B$3,Responses!$A$1:$T$1,0)),DATE(VALUE(LEFT(IFERROR(TRIM(INDEX(Responses!$A99:$T99,MATCH(Lists!$B$3,Responses!$A$1:$T$1,0))&amp;""),""),4)),VALUE(MID(IFERROR(TRIM(INDEX(Responses!$A99:$T99,MATCH(Lists!$B$3,Responses!$A$1:$T$1,0))&amp;""),""),6,2)),VALUE(MID(IFERROR(TRIM(INDEX(Responses!$A99:$T99,MATCH(Lists!$B$3,Responses!$A$1:$T$1,0))&amp;""),""),9,2))))),""),IFERROR(IF(ISNUMBER(INDEX('Follow-ups'!$D$2:$D$501,MATCH($B99,'Follow-ups'!$A$2:$A$501,0))),INT(INDEX('Follow-ups'!$D$2:$D$501,MATCH($B99,'Follow-ups'!$A$2:$A$501,0))),IFERROR(INT(IF(ISNUMBER(INDEX(Responses!$A99:$T99,MATCH(Lists!$B$3,Responses!$A$1:$T$1,0))),INDEX(Responses!$A99:$T99,MATCH(Lists!$B$3,Responses!$A$1:$T$1,0)),DATE(VALUE(LEFT(IFERROR(TRIM(INDEX(Responses!$A99:$T99,MATCH(Lists!$B$3,Responses!$A$1:$T$1,0))&amp;""),""),4)),VALUE(MID(IFERROR(TRIM(INDEX(Responses!$A99:$T99,MATCH(Lists!$B$3,Responses!$A$1:$T$1,0))&amp;""),""),6,2)),VALUE(MID(IFERROR(TRIM(INDEX(Responses!$A99:$T99,MATCH(Lists!$B$3,Responses!$A$1:$T$1,0))&amp;""),""),9,2))))),"")),IFERROR(INT(IF(ISNUMBER(INDEX(Responses!$A99:$T99,MATCH(Lists!$B$3,Responses!$A$1:$T$1,0))),INDEX(Responses!$A99:$T99,MATCH(Lists!$B$3,Responses!$A$1:$T$1,0)),DATE(VALUE(LEFT(IFERROR(TRIM(INDEX(Responses!$A99:$T99,MATCH(Lists!$B$3,Responses!$A$1:$T$1,0))&amp;""),""),4)),VALUE(MID(IFERROR(TRIM(INDEX(Responses!$A99:$T99,MATCH(Lists!$B$3,Responses!$A$1:$T$1,0))&amp;""),""),6,2)),VALUE(MID(IFERROR(TRIM(INDEX(Responses!$A99:$T99,MATCH(Lists!$B$3,Responses!$A$1:$T$1,0))&amp;""),""),9,2))))),""))))</f>
        <v/>
      </c>
      <c r="J99" s="19">
        <f>IF(ISNUMBER($I99),$I99+Lists!$B$15,"")</f>
        <v/>
      </c>
      <c r="K99" s="18">
        <f>IF($N99&lt;&gt;1,"",IF($B99="","New",IFERROR(IF(INDEX('Follow-ups'!$B$2:$B$501,MATCH($B99,'Follow-ups'!$A$2:$A$501,0))&amp;""="","New",INDEX('Follow-ups'!$B$2:$B$501,MATCH($B99,'Follow-ups'!$A$2:$A$501,0))&amp;""),"New")))</f>
        <v/>
      </c>
      <c r="L99" s="19">
        <f>IF($N99&lt;&gt;1,"",IF($B99="","",IFERROR(IF(ISNUMBER(INDEX('Follow-ups'!$C$2:$C$501,MATCH($B99,'Follow-ups'!$A$2:$A$501,0))),INDEX('Follow-ups'!$C$2:$C$501,MATCH($B99,'Follow-ups'!$A$2:$A$501,0)),""),"")))</f>
        <v/>
      </c>
      <c r="M99" s="18">
        <f>IF($N99&lt;&gt;1,"",IF($G99="No","Do not contact",IF(OR($K99="Signed up",$K99="Not now"),"Done",IF($K99="Contacted","Waiting on reply",IF($J99="","To do",IF(TODAY()&gt;$J99,"Overdue",IF($J99-TODAY()&lt;=1,"Due soon","To do")))))))</f>
        <v/>
      </c>
      <c r="N99" s="18">
        <f>IF((IFERROR(TRIM(INDEX(Responses!$A99:$T99,MATCH(Lists!$B$2,Responses!$A$1:$T$1,0))&amp;""),"")&amp;IFERROR(TRIM(INDEX(Responses!$A99:$T99,MATCH(Lists!$B$4,Responses!$A$1:$T$1,0))&amp;""),"")&amp;IFERROR(TRIM(INDEX(Responses!$A99:$T99,MATCH(Lists!$B$5,Responses!$A$1:$T$1,0))&amp;""),""))="",0,1)</f>
        <v/>
      </c>
    </row>
    <row r="100">
      <c r="A100" s="17">
        <f>IF($N100=1,IFERROR(TRIM(INDEX(Responses!$A100:$T100,MATCH(Lists!$B$4,Responses!$A$1:$T$1,0))&amp;""),""),"")</f>
        <v/>
      </c>
      <c r="B100" s="17">
        <f>IF($N100=1,IFERROR(TRIM(INDEX(Responses!$A100:$T100,MATCH(Lists!$B$5,Responses!$A$1:$T$1,0))&amp;""),""),"")</f>
        <v/>
      </c>
      <c r="C100" s="17">
        <f>IF($N100=1,IFERROR(TRIM(INDEX(Responses!$A100:$T100,MATCH(Lists!$B$6,Responses!$A$1:$T$1,0))&amp;""),""),"")</f>
        <v/>
      </c>
      <c r="D100" s="17">
        <f>IF($N100=1,IFERROR(TRIM(INDEX(Responses!$A100:$T100,MATCH(Lists!$B$7,Responses!$A$1:$T$1,0))&amp;""),""),"")</f>
        <v/>
      </c>
      <c r="E100" s="17">
        <f>IF($N100=1,IFERROR(TRIM(INDEX(Responses!$A100:$T100,MATCH(Lists!$B$8,Responses!$A$1:$T$1,0))&amp;""),""),"")</f>
        <v/>
      </c>
      <c r="F100" s="17">
        <f>IF($N100=1,IFERROR(TRIM(INDEX(Responses!$A100:$T100,MATCH(Lists!$B$9,Responses!$A$1:$T$1,0))&amp;""),""),"")</f>
        <v/>
      </c>
      <c r="G100" s="18">
        <f>IF($N100&lt;&gt;1,"",IF(IFERROR(TRIM(INDEX(Responses!$A100:$T100,MATCH(Lists!$B$10,Responses!$A$1:$T$1,0))&amp;""),"")="","Not asked",IF(LEFT(IFERROR(TRIM(INDEX(Responses!$A100:$T100,MATCH(Lists!$B$10,Responses!$A$1:$T$1,0))&amp;""),""),3)="Yes","Yes","No")))</f>
        <v/>
      </c>
      <c r="H100" s="17">
        <f>IF($N100&lt;&gt;1,"",IF(IFERROR(TRIM(INDEX(Responses!$A100:$T100,MATCH(Lists!$B$12,Responses!$A$1:$T$1,0))&amp;""),"")&lt;&gt;"",IFERROR(TRIM(INDEX(Responses!$A100:$T100,MATCH(Lists!$B$12,Responses!$A$1:$T$1,0))&amp;""),""),IFERROR(TRIM(INDEX(Responses!$A100:$T100,MATCH(Lists!$B$11,Responses!$A$1:$T$1,0))&amp;""),"")))</f>
        <v/>
      </c>
      <c r="I100" s="19">
        <f>IF($N100&lt;&gt;1,"",IF($B100="",IFERROR(INT(IF(ISNUMBER(INDEX(Responses!$A100:$T100,MATCH(Lists!$B$3,Responses!$A$1:$T$1,0))),INDEX(Responses!$A100:$T100,MATCH(Lists!$B$3,Responses!$A$1:$T$1,0)),DATE(VALUE(LEFT(IFERROR(TRIM(INDEX(Responses!$A100:$T100,MATCH(Lists!$B$3,Responses!$A$1:$T$1,0))&amp;""),""),4)),VALUE(MID(IFERROR(TRIM(INDEX(Responses!$A100:$T100,MATCH(Lists!$B$3,Responses!$A$1:$T$1,0))&amp;""),""),6,2)),VALUE(MID(IFERROR(TRIM(INDEX(Responses!$A100:$T100,MATCH(Lists!$B$3,Responses!$A$1:$T$1,0))&amp;""),""),9,2))))),""),IFERROR(IF(ISNUMBER(INDEX('Follow-ups'!$D$2:$D$501,MATCH($B100,'Follow-ups'!$A$2:$A$501,0))),INT(INDEX('Follow-ups'!$D$2:$D$501,MATCH($B100,'Follow-ups'!$A$2:$A$501,0))),IFERROR(INT(IF(ISNUMBER(INDEX(Responses!$A100:$T100,MATCH(Lists!$B$3,Responses!$A$1:$T$1,0))),INDEX(Responses!$A100:$T100,MATCH(Lists!$B$3,Responses!$A$1:$T$1,0)),DATE(VALUE(LEFT(IFERROR(TRIM(INDEX(Responses!$A100:$T100,MATCH(Lists!$B$3,Responses!$A$1:$T$1,0))&amp;""),""),4)),VALUE(MID(IFERROR(TRIM(INDEX(Responses!$A100:$T100,MATCH(Lists!$B$3,Responses!$A$1:$T$1,0))&amp;""),""),6,2)),VALUE(MID(IFERROR(TRIM(INDEX(Responses!$A100:$T100,MATCH(Lists!$B$3,Responses!$A$1:$T$1,0))&amp;""),""),9,2))))),"")),IFERROR(INT(IF(ISNUMBER(INDEX(Responses!$A100:$T100,MATCH(Lists!$B$3,Responses!$A$1:$T$1,0))),INDEX(Responses!$A100:$T100,MATCH(Lists!$B$3,Responses!$A$1:$T$1,0)),DATE(VALUE(LEFT(IFERROR(TRIM(INDEX(Responses!$A100:$T100,MATCH(Lists!$B$3,Responses!$A$1:$T$1,0))&amp;""),""),4)),VALUE(MID(IFERROR(TRIM(INDEX(Responses!$A100:$T100,MATCH(Lists!$B$3,Responses!$A$1:$T$1,0))&amp;""),""),6,2)),VALUE(MID(IFERROR(TRIM(INDEX(Responses!$A100:$T100,MATCH(Lists!$B$3,Responses!$A$1:$T$1,0))&amp;""),""),9,2))))),""))))</f>
        <v/>
      </c>
      <c r="J100" s="19">
        <f>IF(ISNUMBER($I100),$I100+Lists!$B$15,"")</f>
        <v/>
      </c>
      <c r="K100" s="18">
        <f>IF($N100&lt;&gt;1,"",IF($B100="","New",IFERROR(IF(INDEX('Follow-ups'!$B$2:$B$501,MATCH($B100,'Follow-ups'!$A$2:$A$501,0))&amp;""="","New",INDEX('Follow-ups'!$B$2:$B$501,MATCH($B100,'Follow-ups'!$A$2:$A$501,0))&amp;""),"New")))</f>
        <v/>
      </c>
      <c r="L100" s="19">
        <f>IF($N100&lt;&gt;1,"",IF($B100="","",IFERROR(IF(ISNUMBER(INDEX('Follow-ups'!$C$2:$C$501,MATCH($B100,'Follow-ups'!$A$2:$A$501,0))),INDEX('Follow-ups'!$C$2:$C$501,MATCH($B100,'Follow-ups'!$A$2:$A$501,0)),""),"")))</f>
        <v/>
      </c>
      <c r="M100" s="18">
        <f>IF($N100&lt;&gt;1,"",IF($G100="No","Do not contact",IF(OR($K100="Signed up",$K100="Not now"),"Done",IF($K100="Contacted","Waiting on reply",IF($J100="","To do",IF(TODAY()&gt;$J100,"Overdue",IF($J100-TODAY()&lt;=1,"Due soon","To do")))))))</f>
        <v/>
      </c>
      <c r="N100" s="18">
        <f>IF((IFERROR(TRIM(INDEX(Responses!$A100:$T100,MATCH(Lists!$B$2,Responses!$A$1:$T$1,0))&amp;""),"")&amp;IFERROR(TRIM(INDEX(Responses!$A100:$T100,MATCH(Lists!$B$4,Responses!$A$1:$T$1,0))&amp;""),"")&amp;IFERROR(TRIM(INDEX(Responses!$A100:$T100,MATCH(Lists!$B$5,Responses!$A$1:$T$1,0))&amp;""),""))="",0,1)</f>
        <v/>
      </c>
    </row>
    <row r="101">
      <c r="A101" s="17">
        <f>IF($N101=1,IFERROR(TRIM(INDEX(Responses!$A101:$T101,MATCH(Lists!$B$4,Responses!$A$1:$T$1,0))&amp;""),""),"")</f>
        <v/>
      </c>
      <c r="B101" s="17">
        <f>IF($N101=1,IFERROR(TRIM(INDEX(Responses!$A101:$T101,MATCH(Lists!$B$5,Responses!$A$1:$T$1,0))&amp;""),""),"")</f>
        <v/>
      </c>
      <c r="C101" s="17">
        <f>IF($N101=1,IFERROR(TRIM(INDEX(Responses!$A101:$T101,MATCH(Lists!$B$6,Responses!$A$1:$T$1,0))&amp;""),""),"")</f>
        <v/>
      </c>
      <c r="D101" s="17">
        <f>IF($N101=1,IFERROR(TRIM(INDEX(Responses!$A101:$T101,MATCH(Lists!$B$7,Responses!$A$1:$T$1,0))&amp;""),""),"")</f>
        <v/>
      </c>
      <c r="E101" s="17">
        <f>IF($N101=1,IFERROR(TRIM(INDEX(Responses!$A101:$T101,MATCH(Lists!$B$8,Responses!$A$1:$T$1,0))&amp;""),""),"")</f>
        <v/>
      </c>
      <c r="F101" s="17">
        <f>IF($N101=1,IFERROR(TRIM(INDEX(Responses!$A101:$T101,MATCH(Lists!$B$9,Responses!$A$1:$T$1,0))&amp;""),""),"")</f>
        <v/>
      </c>
      <c r="G101" s="18">
        <f>IF($N101&lt;&gt;1,"",IF(IFERROR(TRIM(INDEX(Responses!$A101:$T101,MATCH(Lists!$B$10,Responses!$A$1:$T$1,0))&amp;""),"")="","Not asked",IF(LEFT(IFERROR(TRIM(INDEX(Responses!$A101:$T101,MATCH(Lists!$B$10,Responses!$A$1:$T$1,0))&amp;""),""),3)="Yes","Yes","No")))</f>
        <v/>
      </c>
      <c r="H101" s="17">
        <f>IF($N101&lt;&gt;1,"",IF(IFERROR(TRIM(INDEX(Responses!$A101:$T101,MATCH(Lists!$B$12,Responses!$A$1:$T$1,0))&amp;""),"")&lt;&gt;"",IFERROR(TRIM(INDEX(Responses!$A101:$T101,MATCH(Lists!$B$12,Responses!$A$1:$T$1,0))&amp;""),""),IFERROR(TRIM(INDEX(Responses!$A101:$T101,MATCH(Lists!$B$11,Responses!$A$1:$T$1,0))&amp;""),"")))</f>
        <v/>
      </c>
      <c r="I101" s="19">
        <f>IF($N101&lt;&gt;1,"",IF($B101="",IFERROR(INT(IF(ISNUMBER(INDEX(Responses!$A101:$T101,MATCH(Lists!$B$3,Responses!$A$1:$T$1,0))),INDEX(Responses!$A101:$T101,MATCH(Lists!$B$3,Responses!$A$1:$T$1,0)),DATE(VALUE(LEFT(IFERROR(TRIM(INDEX(Responses!$A101:$T101,MATCH(Lists!$B$3,Responses!$A$1:$T$1,0))&amp;""),""),4)),VALUE(MID(IFERROR(TRIM(INDEX(Responses!$A101:$T101,MATCH(Lists!$B$3,Responses!$A$1:$T$1,0))&amp;""),""),6,2)),VALUE(MID(IFERROR(TRIM(INDEX(Responses!$A101:$T101,MATCH(Lists!$B$3,Responses!$A$1:$T$1,0))&amp;""),""),9,2))))),""),IFERROR(IF(ISNUMBER(INDEX('Follow-ups'!$D$2:$D$501,MATCH($B101,'Follow-ups'!$A$2:$A$501,0))),INT(INDEX('Follow-ups'!$D$2:$D$501,MATCH($B101,'Follow-ups'!$A$2:$A$501,0))),IFERROR(INT(IF(ISNUMBER(INDEX(Responses!$A101:$T101,MATCH(Lists!$B$3,Responses!$A$1:$T$1,0))),INDEX(Responses!$A101:$T101,MATCH(Lists!$B$3,Responses!$A$1:$T$1,0)),DATE(VALUE(LEFT(IFERROR(TRIM(INDEX(Responses!$A101:$T101,MATCH(Lists!$B$3,Responses!$A$1:$T$1,0))&amp;""),""),4)),VALUE(MID(IFERROR(TRIM(INDEX(Responses!$A101:$T101,MATCH(Lists!$B$3,Responses!$A$1:$T$1,0))&amp;""),""),6,2)),VALUE(MID(IFERROR(TRIM(INDEX(Responses!$A101:$T101,MATCH(Lists!$B$3,Responses!$A$1:$T$1,0))&amp;""),""),9,2))))),"")),IFERROR(INT(IF(ISNUMBER(INDEX(Responses!$A101:$T101,MATCH(Lists!$B$3,Responses!$A$1:$T$1,0))),INDEX(Responses!$A101:$T101,MATCH(Lists!$B$3,Responses!$A$1:$T$1,0)),DATE(VALUE(LEFT(IFERROR(TRIM(INDEX(Responses!$A101:$T101,MATCH(Lists!$B$3,Responses!$A$1:$T$1,0))&amp;""),""),4)),VALUE(MID(IFERROR(TRIM(INDEX(Responses!$A101:$T101,MATCH(Lists!$B$3,Responses!$A$1:$T$1,0))&amp;""),""),6,2)),VALUE(MID(IFERROR(TRIM(INDEX(Responses!$A101:$T101,MATCH(Lists!$B$3,Responses!$A$1:$T$1,0))&amp;""),""),9,2))))),""))))</f>
        <v/>
      </c>
      <c r="J101" s="19">
        <f>IF(ISNUMBER($I101),$I101+Lists!$B$15,"")</f>
        <v/>
      </c>
      <c r="K101" s="18">
        <f>IF($N101&lt;&gt;1,"",IF($B101="","New",IFERROR(IF(INDEX('Follow-ups'!$B$2:$B$501,MATCH($B101,'Follow-ups'!$A$2:$A$501,0))&amp;""="","New",INDEX('Follow-ups'!$B$2:$B$501,MATCH($B101,'Follow-ups'!$A$2:$A$501,0))&amp;""),"New")))</f>
        <v/>
      </c>
      <c r="L101" s="19">
        <f>IF($N101&lt;&gt;1,"",IF($B101="","",IFERROR(IF(ISNUMBER(INDEX('Follow-ups'!$C$2:$C$501,MATCH($B101,'Follow-ups'!$A$2:$A$501,0))),INDEX('Follow-ups'!$C$2:$C$501,MATCH($B101,'Follow-ups'!$A$2:$A$501,0)),""),"")))</f>
        <v/>
      </c>
      <c r="M101" s="18">
        <f>IF($N101&lt;&gt;1,"",IF($G101="No","Do not contact",IF(OR($K101="Signed up",$K101="Not now"),"Done",IF($K101="Contacted","Waiting on reply",IF($J101="","To do",IF(TODAY()&gt;$J101,"Overdue",IF($J101-TODAY()&lt;=1,"Due soon","To do")))))))</f>
        <v/>
      </c>
      <c r="N101" s="18">
        <f>IF((IFERROR(TRIM(INDEX(Responses!$A101:$T101,MATCH(Lists!$B$2,Responses!$A$1:$T$1,0))&amp;""),"")&amp;IFERROR(TRIM(INDEX(Responses!$A101:$T101,MATCH(Lists!$B$4,Responses!$A$1:$T$1,0))&amp;""),"")&amp;IFERROR(TRIM(INDEX(Responses!$A101:$T101,MATCH(Lists!$B$5,Responses!$A$1:$T$1,0))&amp;""),""))="",0,1)</f>
        <v/>
      </c>
    </row>
    <row r="102">
      <c r="A102" s="17">
        <f>IF($N102=1,IFERROR(TRIM(INDEX(Responses!$A102:$T102,MATCH(Lists!$B$4,Responses!$A$1:$T$1,0))&amp;""),""),"")</f>
        <v/>
      </c>
      <c r="B102" s="17">
        <f>IF($N102=1,IFERROR(TRIM(INDEX(Responses!$A102:$T102,MATCH(Lists!$B$5,Responses!$A$1:$T$1,0))&amp;""),""),"")</f>
        <v/>
      </c>
      <c r="C102" s="17">
        <f>IF($N102=1,IFERROR(TRIM(INDEX(Responses!$A102:$T102,MATCH(Lists!$B$6,Responses!$A$1:$T$1,0))&amp;""),""),"")</f>
        <v/>
      </c>
      <c r="D102" s="17">
        <f>IF($N102=1,IFERROR(TRIM(INDEX(Responses!$A102:$T102,MATCH(Lists!$B$7,Responses!$A$1:$T$1,0))&amp;""),""),"")</f>
        <v/>
      </c>
      <c r="E102" s="17">
        <f>IF($N102=1,IFERROR(TRIM(INDEX(Responses!$A102:$T102,MATCH(Lists!$B$8,Responses!$A$1:$T$1,0))&amp;""),""),"")</f>
        <v/>
      </c>
      <c r="F102" s="17">
        <f>IF($N102=1,IFERROR(TRIM(INDEX(Responses!$A102:$T102,MATCH(Lists!$B$9,Responses!$A$1:$T$1,0))&amp;""),""),"")</f>
        <v/>
      </c>
      <c r="G102" s="18">
        <f>IF($N102&lt;&gt;1,"",IF(IFERROR(TRIM(INDEX(Responses!$A102:$T102,MATCH(Lists!$B$10,Responses!$A$1:$T$1,0))&amp;""),"")="","Not asked",IF(LEFT(IFERROR(TRIM(INDEX(Responses!$A102:$T102,MATCH(Lists!$B$10,Responses!$A$1:$T$1,0))&amp;""),""),3)="Yes","Yes","No")))</f>
        <v/>
      </c>
      <c r="H102" s="17">
        <f>IF($N102&lt;&gt;1,"",IF(IFERROR(TRIM(INDEX(Responses!$A102:$T102,MATCH(Lists!$B$12,Responses!$A$1:$T$1,0))&amp;""),"")&lt;&gt;"",IFERROR(TRIM(INDEX(Responses!$A102:$T102,MATCH(Lists!$B$12,Responses!$A$1:$T$1,0))&amp;""),""),IFERROR(TRIM(INDEX(Responses!$A102:$T102,MATCH(Lists!$B$11,Responses!$A$1:$T$1,0))&amp;""),"")))</f>
        <v/>
      </c>
      <c r="I102" s="19">
        <f>IF($N102&lt;&gt;1,"",IF($B102="",IFERROR(INT(IF(ISNUMBER(INDEX(Responses!$A102:$T102,MATCH(Lists!$B$3,Responses!$A$1:$T$1,0))),INDEX(Responses!$A102:$T102,MATCH(Lists!$B$3,Responses!$A$1:$T$1,0)),DATE(VALUE(LEFT(IFERROR(TRIM(INDEX(Responses!$A102:$T102,MATCH(Lists!$B$3,Responses!$A$1:$T$1,0))&amp;""),""),4)),VALUE(MID(IFERROR(TRIM(INDEX(Responses!$A102:$T102,MATCH(Lists!$B$3,Responses!$A$1:$T$1,0))&amp;""),""),6,2)),VALUE(MID(IFERROR(TRIM(INDEX(Responses!$A102:$T102,MATCH(Lists!$B$3,Responses!$A$1:$T$1,0))&amp;""),""),9,2))))),""),IFERROR(IF(ISNUMBER(INDEX('Follow-ups'!$D$2:$D$501,MATCH($B102,'Follow-ups'!$A$2:$A$501,0))),INT(INDEX('Follow-ups'!$D$2:$D$501,MATCH($B102,'Follow-ups'!$A$2:$A$501,0))),IFERROR(INT(IF(ISNUMBER(INDEX(Responses!$A102:$T102,MATCH(Lists!$B$3,Responses!$A$1:$T$1,0))),INDEX(Responses!$A102:$T102,MATCH(Lists!$B$3,Responses!$A$1:$T$1,0)),DATE(VALUE(LEFT(IFERROR(TRIM(INDEX(Responses!$A102:$T102,MATCH(Lists!$B$3,Responses!$A$1:$T$1,0))&amp;""),""),4)),VALUE(MID(IFERROR(TRIM(INDEX(Responses!$A102:$T102,MATCH(Lists!$B$3,Responses!$A$1:$T$1,0))&amp;""),""),6,2)),VALUE(MID(IFERROR(TRIM(INDEX(Responses!$A102:$T102,MATCH(Lists!$B$3,Responses!$A$1:$T$1,0))&amp;""),""),9,2))))),"")),IFERROR(INT(IF(ISNUMBER(INDEX(Responses!$A102:$T102,MATCH(Lists!$B$3,Responses!$A$1:$T$1,0))),INDEX(Responses!$A102:$T102,MATCH(Lists!$B$3,Responses!$A$1:$T$1,0)),DATE(VALUE(LEFT(IFERROR(TRIM(INDEX(Responses!$A102:$T102,MATCH(Lists!$B$3,Responses!$A$1:$T$1,0))&amp;""),""),4)),VALUE(MID(IFERROR(TRIM(INDEX(Responses!$A102:$T102,MATCH(Lists!$B$3,Responses!$A$1:$T$1,0))&amp;""),""),6,2)),VALUE(MID(IFERROR(TRIM(INDEX(Responses!$A102:$T102,MATCH(Lists!$B$3,Responses!$A$1:$T$1,0))&amp;""),""),9,2))))),""))))</f>
        <v/>
      </c>
      <c r="J102" s="19">
        <f>IF(ISNUMBER($I102),$I102+Lists!$B$15,"")</f>
        <v/>
      </c>
      <c r="K102" s="18">
        <f>IF($N102&lt;&gt;1,"",IF($B102="","New",IFERROR(IF(INDEX('Follow-ups'!$B$2:$B$501,MATCH($B102,'Follow-ups'!$A$2:$A$501,0))&amp;""="","New",INDEX('Follow-ups'!$B$2:$B$501,MATCH($B102,'Follow-ups'!$A$2:$A$501,0))&amp;""),"New")))</f>
        <v/>
      </c>
      <c r="L102" s="19">
        <f>IF($N102&lt;&gt;1,"",IF($B102="","",IFERROR(IF(ISNUMBER(INDEX('Follow-ups'!$C$2:$C$501,MATCH($B102,'Follow-ups'!$A$2:$A$501,0))),INDEX('Follow-ups'!$C$2:$C$501,MATCH($B102,'Follow-ups'!$A$2:$A$501,0)),""),"")))</f>
        <v/>
      </c>
      <c r="M102" s="18">
        <f>IF($N102&lt;&gt;1,"",IF($G102="No","Do not contact",IF(OR($K102="Signed up",$K102="Not now"),"Done",IF($K102="Contacted","Waiting on reply",IF($J102="","To do",IF(TODAY()&gt;$J102,"Overdue",IF($J102-TODAY()&lt;=1,"Due soon","To do")))))))</f>
        <v/>
      </c>
      <c r="N102" s="18">
        <f>IF((IFERROR(TRIM(INDEX(Responses!$A102:$T102,MATCH(Lists!$B$2,Responses!$A$1:$T$1,0))&amp;""),"")&amp;IFERROR(TRIM(INDEX(Responses!$A102:$T102,MATCH(Lists!$B$4,Responses!$A$1:$T$1,0))&amp;""),"")&amp;IFERROR(TRIM(INDEX(Responses!$A102:$T102,MATCH(Lists!$B$5,Responses!$A$1:$T$1,0))&amp;""),""))="",0,1)</f>
        <v/>
      </c>
    </row>
    <row r="103">
      <c r="A103" s="17">
        <f>IF($N103=1,IFERROR(TRIM(INDEX(Responses!$A103:$T103,MATCH(Lists!$B$4,Responses!$A$1:$T$1,0))&amp;""),""),"")</f>
        <v/>
      </c>
      <c r="B103" s="17">
        <f>IF($N103=1,IFERROR(TRIM(INDEX(Responses!$A103:$T103,MATCH(Lists!$B$5,Responses!$A$1:$T$1,0))&amp;""),""),"")</f>
        <v/>
      </c>
      <c r="C103" s="17">
        <f>IF($N103=1,IFERROR(TRIM(INDEX(Responses!$A103:$T103,MATCH(Lists!$B$6,Responses!$A$1:$T$1,0))&amp;""),""),"")</f>
        <v/>
      </c>
      <c r="D103" s="17">
        <f>IF($N103=1,IFERROR(TRIM(INDEX(Responses!$A103:$T103,MATCH(Lists!$B$7,Responses!$A$1:$T$1,0))&amp;""),""),"")</f>
        <v/>
      </c>
      <c r="E103" s="17">
        <f>IF($N103=1,IFERROR(TRIM(INDEX(Responses!$A103:$T103,MATCH(Lists!$B$8,Responses!$A$1:$T$1,0))&amp;""),""),"")</f>
        <v/>
      </c>
      <c r="F103" s="17">
        <f>IF($N103=1,IFERROR(TRIM(INDEX(Responses!$A103:$T103,MATCH(Lists!$B$9,Responses!$A$1:$T$1,0))&amp;""),""),"")</f>
        <v/>
      </c>
      <c r="G103" s="18">
        <f>IF($N103&lt;&gt;1,"",IF(IFERROR(TRIM(INDEX(Responses!$A103:$T103,MATCH(Lists!$B$10,Responses!$A$1:$T$1,0))&amp;""),"")="","Not asked",IF(LEFT(IFERROR(TRIM(INDEX(Responses!$A103:$T103,MATCH(Lists!$B$10,Responses!$A$1:$T$1,0))&amp;""),""),3)="Yes","Yes","No")))</f>
        <v/>
      </c>
      <c r="H103" s="17">
        <f>IF($N103&lt;&gt;1,"",IF(IFERROR(TRIM(INDEX(Responses!$A103:$T103,MATCH(Lists!$B$12,Responses!$A$1:$T$1,0))&amp;""),"")&lt;&gt;"",IFERROR(TRIM(INDEX(Responses!$A103:$T103,MATCH(Lists!$B$12,Responses!$A$1:$T$1,0))&amp;""),""),IFERROR(TRIM(INDEX(Responses!$A103:$T103,MATCH(Lists!$B$11,Responses!$A$1:$T$1,0))&amp;""),"")))</f>
        <v/>
      </c>
      <c r="I103" s="19">
        <f>IF($N103&lt;&gt;1,"",IF($B103="",IFERROR(INT(IF(ISNUMBER(INDEX(Responses!$A103:$T103,MATCH(Lists!$B$3,Responses!$A$1:$T$1,0))),INDEX(Responses!$A103:$T103,MATCH(Lists!$B$3,Responses!$A$1:$T$1,0)),DATE(VALUE(LEFT(IFERROR(TRIM(INDEX(Responses!$A103:$T103,MATCH(Lists!$B$3,Responses!$A$1:$T$1,0))&amp;""),""),4)),VALUE(MID(IFERROR(TRIM(INDEX(Responses!$A103:$T103,MATCH(Lists!$B$3,Responses!$A$1:$T$1,0))&amp;""),""),6,2)),VALUE(MID(IFERROR(TRIM(INDEX(Responses!$A103:$T103,MATCH(Lists!$B$3,Responses!$A$1:$T$1,0))&amp;""),""),9,2))))),""),IFERROR(IF(ISNUMBER(INDEX('Follow-ups'!$D$2:$D$501,MATCH($B103,'Follow-ups'!$A$2:$A$501,0))),INT(INDEX('Follow-ups'!$D$2:$D$501,MATCH($B103,'Follow-ups'!$A$2:$A$501,0))),IFERROR(INT(IF(ISNUMBER(INDEX(Responses!$A103:$T103,MATCH(Lists!$B$3,Responses!$A$1:$T$1,0))),INDEX(Responses!$A103:$T103,MATCH(Lists!$B$3,Responses!$A$1:$T$1,0)),DATE(VALUE(LEFT(IFERROR(TRIM(INDEX(Responses!$A103:$T103,MATCH(Lists!$B$3,Responses!$A$1:$T$1,0))&amp;""),""),4)),VALUE(MID(IFERROR(TRIM(INDEX(Responses!$A103:$T103,MATCH(Lists!$B$3,Responses!$A$1:$T$1,0))&amp;""),""),6,2)),VALUE(MID(IFERROR(TRIM(INDEX(Responses!$A103:$T103,MATCH(Lists!$B$3,Responses!$A$1:$T$1,0))&amp;""),""),9,2))))),"")),IFERROR(INT(IF(ISNUMBER(INDEX(Responses!$A103:$T103,MATCH(Lists!$B$3,Responses!$A$1:$T$1,0))),INDEX(Responses!$A103:$T103,MATCH(Lists!$B$3,Responses!$A$1:$T$1,0)),DATE(VALUE(LEFT(IFERROR(TRIM(INDEX(Responses!$A103:$T103,MATCH(Lists!$B$3,Responses!$A$1:$T$1,0))&amp;""),""),4)),VALUE(MID(IFERROR(TRIM(INDEX(Responses!$A103:$T103,MATCH(Lists!$B$3,Responses!$A$1:$T$1,0))&amp;""),""),6,2)),VALUE(MID(IFERROR(TRIM(INDEX(Responses!$A103:$T103,MATCH(Lists!$B$3,Responses!$A$1:$T$1,0))&amp;""),""),9,2))))),""))))</f>
        <v/>
      </c>
      <c r="J103" s="19">
        <f>IF(ISNUMBER($I103),$I103+Lists!$B$15,"")</f>
        <v/>
      </c>
      <c r="K103" s="18">
        <f>IF($N103&lt;&gt;1,"",IF($B103="","New",IFERROR(IF(INDEX('Follow-ups'!$B$2:$B$501,MATCH($B103,'Follow-ups'!$A$2:$A$501,0))&amp;""="","New",INDEX('Follow-ups'!$B$2:$B$501,MATCH($B103,'Follow-ups'!$A$2:$A$501,0))&amp;""),"New")))</f>
        <v/>
      </c>
      <c r="L103" s="19">
        <f>IF($N103&lt;&gt;1,"",IF($B103="","",IFERROR(IF(ISNUMBER(INDEX('Follow-ups'!$C$2:$C$501,MATCH($B103,'Follow-ups'!$A$2:$A$501,0))),INDEX('Follow-ups'!$C$2:$C$501,MATCH($B103,'Follow-ups'!$A$2:$A$501,0)),""),"")))</f>
        <v/>
      </c>
      <c r="M103" s="18">
        <f>IF($N103&lt;&gt;1,"",IF($G103="No","Do not contact",IF(OR($K103="Signed up",$K103="Not now"),"Done",IF($K103="Contacted","Waiting on reply",IF($J103="","To do",IF(TODAY()&gt;$J103,"Overdue",IF($J103-TODAY()&lt;=1,"Due soon","To do")))))))</f>
        <v/>
      </c>
      <c r="N103" s="18">
        <f>IF((IFERROR(TRIM(INDEX(Responses!$A103:$T103,MATCH(Lists!$B$2,Responses!$A$1:$T$1,0))&amp;""),"")&amp;IFERROR(TRIM(INDEX(Responses!$A103:$T103,MATCH(Lists!$B$4,Responses!$A$1:$T$1,0))&amp;""),"")&amp;IFERROR(TRIM(INDEX(Responses!$A103:$T103,MATCH(Lists!$B$5,Responses!$A$1:$T$1,0))&amp;""),""))="",0,1)</f>
        <v/>
      </c>
    </row>
    <row r="104">
      <c r="A104" s="17">
        <f>IF($N104=1,IFERROR(TRIM(INDEX(Responses!$A104:$T104,MATCH(Lists!$B$4,Responses!$A$1:$T$1,0))&amp;""),""),"")</f>
        <v/>
      </c>
      <c r="B104" s="17">
        <f>IF($N104=1,IFERROR(TRIM(INDEX(Responses!$A104:$T104,MATCH(Lists!$B$5,Responses!$A$1:$T$1,0))&amp;""),""),"")</f>
        <v/>
      </c>
      <c r="C104" s="17">
        <f>IF($N104=1,IFERROR(TRIM(INDEX(Responses!$A104:$T104,MATCH(Lists!$B$6,Responses!$A$1:$T$1,0))&amp;""),""),"")</f>
        <v/>
      </c>
      <c r="D104" s="17">
        <f>IF($N104=1,IFERROR(TRIM(INDEX(Responses!$A104:$T104,MATCH(Lists!$B$7,Responses!$A$1:$T$1,0))&amp;""),""),"")</f>
        <v/>
      </c>
      <c r="E104" s="17">
        <f>IF($N104=1,IFERROR(TRIM(INDEX(Responses!$A104:$T104,MATCH(Lists!$B$8,Responses!$A$1:$T$1,0))&amp;""),""),"")</f>
        <v/>
      </c>
      <c r="F104" s="17">
        <f>IF($N104=1,IFERROR(TRIM(INDEX(Responses!$A104:$T104,MATCH(Lists!$B$9,Responses!$A$1:$T$1,0))&amp;""),""),"")</f>
        <v/>
      </c>
      <c r="G104" s="18">
        <f>IF($N104&lt;&gt;1,"",IF(IFERROR(TRIM(INDEX(Responses!$A104:$T104,MATCH(Lists!$B$10,Responses!$A$1:$T$1,0))&amp;""),"")="","Not asked",IF(LEFT(IFERROR(TRIM(INDEX(Responses!$A104:$T104,MATCH(Lists!$B$10,Responses!$A$1:$T$1,0))&amp;""),""),3)="Yes","Yes","No")))</f>
        <v/>
      </c>
      <c r="H104" s="17">
        <f>IF($N104&lt;&gt;1,"",IF(IFERROR(TRIM(INDEX(Responses!$A104:$T104,MATCH(Lists!$B$12,Responses!$A$1:$T$1,0))&amp;""),"")&lt;&gt;"",IFERROR(TRIM(INDEX(Responses!$A104:$T104,MATCH(Lists!$B$12,Responses!$A$1:$T$1,0))&amp;""),""),IFERROR(TRIM(INDEX(Responses!$A104:$T104,MATCH(Lists!$B$11,Responses!$A$1:$T$1,0))&amp;""),"")))</f>
        <v/>
      </c>
      <c r="I104" s="19">
        <f>IF($N104&lt;&gt;1,"",IF($B104="",IFERROR(INT(IF(ISNUMBER(INDEX(Responses!$A104:$T104,MATCH(Lists!$B$3,Responses!$A$1:$T$1,0))),INDEX(Responses!$A104:$T104,MATCH(Lists!$B$3,Responses!$A$1:$T$1,0)),DATE(VALUE(LEFT(IFERROR(TRIM(INDEX(Responses!$A104:$T104,MATCH(Lists!$B$3,Responses!$A$1:$T$1,0))&amp;""),""),4)),VALUE(MID(IFERROR(TRIM(INDEX(Responses!$A104:$T104,MATCH(Lists!$B$3,Responses!$A$1:$T$1,0))&amp;""),""),6,2)),VALUE(MID(IFERROR(TRIM(INDEX(Responses!$A104:$T104,MATCH(Lists!$B$3,Responses!$A$1:$T$1,0))&amp;""),""),9,2))))),""),IFERROR(IF(ISNUMBER(INDEX('Follow-ups'!$D$2:$D$501,MATCH($B104,'Follow-ups'!$A$2:$A$501,0))),INT(INDEX('Follow-ups'!$D$2:$D$501,MATCH($B104,'Follow-ups'!$A$2:$A$501,0))),IFERROR(INT(IF(ISNUMBER(INDEX(Responses!$A104:$T104,MATCH(Lists!$B$3,Responses!$A$1:$T$1,0))),INDEX(Responses!$A104:$T104,MATCH(Lists!$B$3,Responses!$A$1:$T$1,0)),DATE(VALUE(LEFT(IFERROR(TRIM(INDEX(Responses!$A104:$T104,MATCH(Lists!$B$3,Responses!$A$1:$T$1,0))&amp;""),""),4)),VALUE(MID(IFERROR(TRIM(INDEX(Responses!$A104:$T104,MATCH(Lists!$B$3,Responses!$A$1:$T$1,0))&amp;""),""),6,2)),VALUE(MID(IFERROR(TRIM(INDEX(Responses!$A104:$T104,MATCH(Lists!$B$3,Responses!$A$1:$T$1,0))&amp;""),""),9,2))))),"")),IFERROR(INT(IF(ISNUMBER(INDEX(Responses!$A104:$T104,MATCH(Lists!$B$3,Responses!$A$1:$T$1,0))),INDEX(Responses!$A104:$T104,MATCH(Lists!$B$3,Responses!$A$1:$T$1,0)),DATE(VALUE(LEFT(IFERROR(TRIM(INDEX(Responses!$A104:$T104,MATCH(Lists!$B$3,Responses!$A$1:$T$1,0))&amp;""),""),4)),VALUE(MID(IFERROR(TRIM(INDEX(Responses!$A104:$T104,MATCH(Lists!$B$3,Responses!$A$1:$T$1,0))&amp;""),""),6,2)),VALUE(MID(IFERROR(TRIM(INDEX(Responses!$A104:$T104,MATCH(Lists!$B$3,Responses!$A$1:$T$1,0))&amp;""),""),9,2))))),""))))</f>
        <v/>
      </c>
      <c r="J104" s="19">
        <f>IF(ISNUMBER($I104),$I104+Lists!$B$15,"")</f>
        <v/>
      </c>
      <c r="K104" s="18">
        <f>IF($N104&lt;&gt;1,"",IF($B104="","New",IFERROR(IF(INDEX('Follow-ups'!$B$2:$B$501,MATCH($B104,'Follow-ups'!$A$2:$A$501,0))&amp;""="","New",INDEX('Follow-ups'!$B$2:$B$501,MATCH($B104,'Follow-ups'!$A$2:$A$501,0))&amp;""),"New")))</f>
        <v/>
      </c>
      <c r="L104" s="19">
        <f>IF($N104&lt;&gt;1,"",IF($B104="","",IFERROR(IF(ISNUMBER(INDEX('Follow-ups'!$C$2:$C$501,MATCH($B104,'Follow-ups'!$A$2:$A$501,0))),INDEX('Follow-ups'!$C$2:$C$501,MATCH($B104,'Follow-ups'!$A$2:$A$501,0)),""),"")))</f>
        <v/>
      </c>
      <c r="M104" s="18">
        <f>IF($N104&lt;&gt;1,"",IF($G104="No","Do not contact",IF(OR($K104="Signed up",$K104="Not now"),"Done",IF($K104="Contacted","Waiting on reply",IF($J104="","To do",IF(TODAY()&gt;$J104,"Overdue",IF($J104-TODAY()&lt;=1,"Due soon","To do")))))))</f>
        <v/>
      </c>
      <c r="N104" s="18">
        <f>IF((IFERROR(TRIM(INDEX(Responses!$A104:$T104,MATCH(Lists!$B$2,Responses!$A$1:$T$1,0))&amp;""),"")&amp;IFERROR(TRIM(INDEX(Responses!$A104:$T104,MATCH(Lists!$B$4,Responses!$A$1:$T$1,0))&amp;""),"")&amp;IFERROR(TRIM(INDEX(Responses!$A104:$T104,MATCH(Lists!$B$5,Responses!$A$1:$T$1,0))&amp;""),""))="",0,1)</f>
        <v/>
      </c>
    </row>
    <row r="105">
      <c r="A105" s="17">
        <f>IF($N105=1,IFERROR(TRIM(INDEX(Responses!$A105:$T105,MATCH(Lists!$B$4,Responses!$A$1:$T$1,0))&amp;""),""),"")</f>
        <v/>
      </c>
      <c r="B105" s="17">
        <f>IF($N105=1,IFERROR(TRIM(INDEX(Responses!$A105:$T105,MATCH(Lists!$B$5,Responses!$A$1:$T$1,0))&amp;""),""),"")</f>
        <v/>
      </c>
      <c r="C105" s="17">
        <f>IF($N105=1,IFERROR(TRIM(INDEX(Responses!$A105:$T105,MATCH(Lists!$B$6,Responses!$A$1:$T$1,0))&amp;""),""),"")</f>
        <v/>
      </c>
      <c r="D105" s="17">
        <f>IF($N105=1,IFERROR(TRIM(INDEX(Responses!$A105:$T105,MATCH(Lists!$B$7,Responses!$A$1:$T$1,0))&amp;""),""),"")</f>
        <v/>
      </c>
      <c r="E105" s="17">
        <f>IF($N105=1,IFERROR(TRIM(INDEX(Responses!$A105:$T105,MATCH(Lists!$B$8,Responses!$A$1:$T$1,0))&amp;""),""),"")</f>
        <v/>
      </c>
      <c r="F105" s="17">
        <f>IF($N105=1,IFERROR(TRIM(INDEX(Responses!$A105:$T105,MATCH(Lists!$B$9,Responses!$A$1:$T$1,0))&amp;""),""),"")</f>
        <v/>
      </c>
      <c r="G105" s="18">
        <f>IF($N105&lt;&gt;1,"",IF(IFERROR(TRIM(INDEX(Responses!$A105:$T105,MATCH(Lists!$B$10,Responses!$A$1:$T$1,0))&amp;""),"")="","Not asked",IF(LEFT(IFERROR(TRIM(INDEX(Responses!$A105:$T105,MATCH(Lists!$B$10,Responses!$A$1:$T$1,0))&amp;""),""),3)="Yes","Yes","No")))</f>
        <v/>
      </c>
      <c r="H105" s="17">
        <f>IF($N105&lt;&gt;1,"",IF(IFERROR(TRIM(INDEX(Responses!$A105:$T105,MATCH(Lists!$B$12,Responses!$A$1:$T$1,0))&amp;""),"")&lt;&gt;"",IFERROR(TRIM(INDEX(Responses!$A105:$T105,MATCH(Lists!$B$12,Responses!$A$1:$T$1,0))&amp;""),""),IFERROR(TRIM(INDEX(Responses!$A105:$T105,MATCH(Lists!$B$11,Responses!$A$1:$T$1,0))&amp;""),"")))</f>
        <v/>
      </c>
      <c r="I105" s="19">
        <f>IF($N105&lt;&gt;1,"",IF($B105="",IFERROR(INT(IF(ISNUMBER(INDEX(Responses!$A105:$T105,MATCH(Lists!$B$3,Responses!$A$1:$T$1,0))),INDEX(Responses!$A105:$T105,MATCH(Lists!$B$3,Responses!$A$1:$T$1,0)),DATE(VALUE(LEFT(IFERROR(TRIM(INDEX(Responses!$A105:$T105,MATCH(Lists!$B$3,Responses!$A$1:$T$1,0))&amp;""),""),4)),VALUE(MID(IFERROR(TRIM(INDEX(Responses!$A105:$T105,MATCH(Lists!$B$3,Responses!$A$1:$T$1,0))&amp;""),""),6,2)),VALUE(MID(IFERROR(TRIM(INDEX(Responses!$A105:$T105,MATCH(Lists!$B$3,Responses!$A$1:$T$1,0))&amp;""),""),9,2))))),""),IFERROR(IF(ISNUMBER(INDEX('Follow-ups'!$D$2:$D$501,MATCH($B105,'Follow-ups'!$A$2:$A$501,0))),INT(INDEX('Follow-ups'!$D$2:$D$501,MATCH($B105,'Follow-ups'!$A$2:$A$501,0))),IFERROR(INT(IF(ISNUMBER(INDEX(Responses!$A105:$T105,MATCH(Lists!$B$3,Responses!$A$1:$T$1,0))),INDEX(Responses!$A105:$T105,MATCH(Lists!$B$3,Responses!$A$1:$T$1,0)),DATE(VALUE(LEFT(IFERROR(TRIM(INDEX(Responses!$A105:$T105,MATCH(Lists!$B$3,Responses!$A$1:$T$1,0))&amp;""),""),4)),VALUE(MID(IFERROR(TRIM(INDEX(Responses!$A105:$T105,MATCH(Lists!$B$3,Responses!$A$1:$T$1,0))&amp;""),""),6,2)),VALUE(MID(IFERROR(TRIM(INDEX(Responses!$A105:$T105,MATCH(Lists!$B$3,Responses!$A$1:$T$1,0))&amp;""),""),9,2))))),"")),IFERROR(INT(IF(ISNUMBER(INDEX(Responses!$A105:$T105,MATCH(Lists!$B$3,Responses!$A$1:$T$1,0))),INDEX(Responses!$A105:$T105,MATCH(Lists!$B$3,Responses!$A$1:$T$1,0)),DATE(VALUE(LEFT(IFERROR(TRIM(INDEX(Responses!$A105:$T105,MATCH(Lists!$B$3,Responses!$A$1:$T$1,0))&amp;""),""),4)),VALUE(MID(IFERROR(TRIM(INDEX(Responses!$A105:$T105,MATCH(Lists!$B$3,Responses!$A$1:$T$1,0))&amp;""),""),6,2)),VALUE(MID(IFERROR(TRIM(INDEX(Responses!$A105:$T105,MATCH(Lists!$B$3,Responses!$A$1:$T$1,0))&amp;""),""),9,2))))),""))))</f>
        <v/>
      </c>
      <c r="J105" s="19">
        <f>IF(ISNUMBER($I105),$I105+Lists!$B$15,"")</f>
        <v/>
      </c>
      <c r="K105" s="18">
        <f>IF($N105&lt;&gt;1,"",IF($B105="","New",IFERROR(IF(INDEX('Follow-ups'!$B$2:$B$501,MATCH($B105,'Follow-ups'!$A$2:$A$501,0))&amp;""="","New",INDEX('Follow-ups'!$B$2:$B$501,MATCH($B105,'Follow-ups'!$A$2:$A$501,0))&amp;""),"New")))</f>
        <v/>
      </c>
      <c r="L105" s="19">
        <f>IF($N105&lt;&gt;1,"",IF($B105="","",IFERROR(IF(ISNUMBER(INDEX('Follow-ups'!$C$2:$C$501,MATCH($B105,'Follow-ups'!$A$2:$A$501,0))),INDEX('Follow-ups'!$C$2:$C$501,MATCH($B105,'Follow-ups'!$A$2:$A$501,0)),""),"")))</f>
        <v/>
      </c>
      <c r="M105" s="18">
        <f>IF($N105&lt;&gt;1,"",IF($G105="No","Do not contact",IF(OR($K105="Signed up",$K105="Not now"),"Done",IF($K105="Contacted","Waiting on reply",IF($J105="","To do",IF(TODAY()&gt;$J105,"Overdue",IF($J105-TODAY()&lt;=1,"Due soon","To do")))))))</f>
        <v/>
      </c>
      <c r="N105" s="18">
        <f>IF((IFERROR(TRIM(INDEX(Responses!$A105:$T105,MATCH(Lists!$B$2,Responses!$A$1:$T$1,0))&amp;""),"")&amp;IFERROR(TRIM(INDEX(Responses!$A105:$T105,MATCH(Lists!$B$4,Responses!$A$1:$T$1,0))&amp;""),"")&amp;IFERROR(TRIM(INDEX(Responses!$A105:$T105,MATCH(Lists!$B$5,Responses!$A$1:$T$1,0))&amp;""),""))="",0,1)</f>
        <v/>
      </c>
    </row>
    <row r="106">
      <c r="A106" s="17">
        <f>IF($N106=1,IFERROR(TRIM(INDEX(Responses!$A106:$T106,MATCH(Lists!$B$4,Responses!$A$1:$T$1,0))&amp;""),""),"")</f>
        <v/>
      </c>
      <c r="B106" s="17">
        <f>IF($N106=1,IFERROR(TRIM(INDEX(Responses!$A106:$T106,MATCH(Lists!$B$5,Responses!$A$1:$T$1,0))&amp;""),""),"")</f>
        <v/>
      </c>
      <c r="C106" s="17">
        <f>IF($N106=1,IFERROR(TRIM(INDEX(Responses!$A106:$T106,MATCH(Lists!$B$6,Responses!$A$1:$T$1,0))&amp;""),""),"")</f>
        <v/>
      </c>
      <c r="D106" s="17">
        <f>IF($N106=1,IFERROR(TRIM(INDEX(Responses!$A106:$T106,MATCH(Lists!$B$7,Responses!$A$1:$T$1,0))&amp;""),""),"")</f>
        <v/>
      </c>
      <c r="E106" s="17">
        <f>IF($N106=1,IFERROR(TRIM(INDEX(Responses!$A106:$T106,MATCH(Lists!$B$8,Responses!$A$1:$T$1,0))&amp;""),""),"")</f>
        <v/>
      </c>
      <c r="F106" s="17">
        <f>IF($N106=1,IFERROR(TRIM(INDEX(Responses!$A106:$T106,MATCH(Lists!$B$9,Responses!$A$1:$T$1,0))&amp;""),""),"")</f>
        <v/>
      </c>
      <c r="G106" s="18">
        <f>IF($N106&lt;&gt;1,"",IF(IFERROR(TRIM(INDEX(Responses!$A106:$T106,MATCH(Lists!$B$10,Responses!$A$1:$T$1,0))&amp;""),"")="","Not asked",IF(LEFT(IFERROR(TRIM(INDEX(Responses!$A106:$T106,MATCH(Lists!$B$10,Responses!$A$1:$T$1,0))&amp;""),""),3)="Yes","Yes","No")))</f>
        <v/>
      </c>
      <c r="H106" s="17">
        <f>IF($N106&lt;&gt;1,"",IF(IFERROR(TRIM(INDEX(Responses!$A106:$T106,MATCH(Lists!$B$12,Responses!$A$1:$T$1,0))&amp;""),"")&lt;&gt;"",IFERROR(TRIM(INDEX(Responses!$A106:$T106,MATCH(Lists!$B$12,Responses!$A$1:$T$1,0))&amp;""),""),IFERROR(TRIM(INDEX(Responses!$A106:$T106,MATCH(Lists!$B$11,Responses!$A$1:$T$1,0))&amp;""),"")))</f>
        <v/>
      </c>
      <c r="I106" s="19">
        <f>IF($N106&lt;&gt;1,"",IF($B106="",IFERROR(INT(IF(ISNUMBER(INDEX(Responses!$A106:$T106,MATCH(Lists!$B$3,Responses!$A$1:$T$1,0))),INDEX(Responses!$A106:$T106,MATCH(Lists!$B$3,Responses!$A$1:$T$1,0)),DATE(VALUE(LEFT(IFERROR(TRIM(INDEX(Responses!$A106:$T106,MATCH(Lists!$B$3,Responses!$A$1:$T$1,0))&amp;""),""),4)),VALUE(MID(IFERROR(TRIM(INDEX(Responses!$A106:$T106,MATCH(Lists!$B$3,Responses!$A$1:$T$1,0))&amp;""),""),6,2)),VALUE(MID(IFERROR(TRIM(INDEX(Responses!$A106:$T106,MATCH(Lists!$B$3,Responses!$A$1:$T$1,0))&amp;""),""),9,2))))),""),IFERROR(IF(ISNUMBER(INDEX('Follow-ups'!$D$2:$D$501,MATCH($B106,'Follow-ups'!$A$2:$A$501,0))),INT(INDEX('Follow-ups'!$D$2:$D$501,MATCH($B106,'Follow-ups'!$A$2:$A$501,0))),IFERROR(INT(IF(ISNUMBER(INDEX(Responses!$A106:$T106,MATCH(Lists!$B$3,Responses!$A$1:$T$1,0))),INDEX(Responses!$A106:$T106,MATCH(Lists!$B$3,Responses!$A$1:$T$1,0)),DATE(VALUE(LEFT(IFERROR(TRIM(INDEX(Responses!$A106:$T106,MATCH(Lists!$B$3,Responses!$A$1:$T$1,0))&amp;""),""),4)),VALUE(MID(IFERROR(TRIM(INDEX(Responses!$A106:$T106,MATCH(Lists!$B$3,Responses!$A$1:$T$1,0))&amp;""),""),6,2)),VALUE(MID(IFERROR(TRIM(INDEX(Responses!$A106:$T106,MATCH(Lists!$B$3,Responses!$A$1:$T$1,0))&amp;""),""),9,2))))),"")),IFERROR(INT(IF(ISNUMBER(INDEX(Responses!$A106:$T106,MATCH(Lists!$B$3,Responses!$A$1:$T$1,0))),INDEX(Responses!$A106:$T106,MATCH(Lists!$B$3,Responses!$A$1:$T$1,0)),DATE(VALUE(LEFT(IFERROR(TRIM(INDEX(Responses!$A106:$T106,MATCH(Lists!$B$3,Responses!$A$1:$T$1,0))&amp;""),""),4)),VALUE(MID(IFERROR(TRIM(INDEX(Responses!$A106:$T106,MATCH(Lists!$B$3,Responses!$A$1:$T$1,0))&amp;""),""),6,2)),VALUE(MID(IFERROR(TRIM(INDEX(Responses!$A106:$T106,MATCH(Lists!$B$3,Responses!$A$1:$T$1,0))&amp;""),""),9,2))))),""))))</f>
        <v/>
      </c>
      <c r="J106" s="19">
        <f>IF(ISNUMBER($I106),$I106+Lists!$B$15,"")</f>
        <v/>
      </c>
      <c r="K106" s="18">
        <f>IF($N106&lt;&gt;1,"",IF($B106="","New",IFERROR(IF(INDEX('Follow-ups'!$B$2:$B$501,MATCH($B106,'Follow-ups'!$A$2:$A$501,0))&amp;""="","New",INDEX('Follow-ups'!$B$2:$B$501,MATCH($B106,'Follow-ups'!$A$2:$A$501,0))&amp;""),"New")))</f>
        <v/>
      </c>
      <c r="L106" s="19">
        <f>IF($N106&lt;&gt;1,"",IF($B106="","",IFERROR(IF(ISNUMBER(INDEX('Follow-ups'!$C$2:$C$501,MATCH($B106,'Follow-ups'!$A$2:$A$501,0))),INDEX('Follow-ups'!$C$2:$C$501,MATCH($B106,'Follow-ups'!$A$2:$A$501,0)),""),"")))</f>
        <v/>
      </c>
      <c r="M106" s="18">
        <f>IF($N106&lt;&gt;1,"",IF($G106="No","Do not contact",IF(OR($K106="Signed up",$K106="Not now"),"Done",IF($K106="Contacted","Waiting on reply",IF($J106="","To do",IF(TODAY()&gt;$J106,"Overdue",IF($J106-TODAY()&lt;=1,"Due soon","To do")))))))</f>
        <v/>
      </c>
      <c r="N106" s="18">
        <f>IF((IFERROR(TRIM(INDEX(Responses!$A106:$T106,MATCH(Lists!$B$2,Responses!$A$1:$T$1,0))&amp;""),"")&amp;IFERROR(TRIM(INDEX(Responses!$A106:$T106,MATCH(Lists!$B$4,Responses!$A$1:$T$1,0))&amp;""),"")&amp;IFERROR(TRIM(INDEX(Responses!$A106:$T106,MATCH(Lists!$B$5,Responses!$A$1:$T$1,0))&amp;""),""))="",0,1)</f>
        <v/>
      </c>
    </row>
    <row r="107">
      <c r="A107" s="17">
        <f>IF($N107=1,IFERROR(TRIM(INDEX(Responses!$A107:$T107,MATCH(Lists!$B$4,Responses!$A$1:$T$1,0))&amp;""),""),"")</f>
        <v/>
      </c>
      <c r="B107" s="17">
        <f>IF($N107=1,IFERROR(TRIM(INDEX(Responses!$A107:$T107,MATCH(Lists!$B$5,Responses!$A$1:$T$1,0))&amp;""),""),"")</f>
        <v/>
      </c>
      <c r="C107" s="17">
        <f>IF($N107=1,IFERROR(TRIM(INDEX(Responses!$A107:$T107,MATCH(Lists!$B$6,Responses!$A$1:$T$1,0))&amp;""),""),"")</f>
        <v/>
      </c>
      <c r="D107" s="17">
        <f>IF($N107=1,IFERROR(TRIM(INDEX(Responses!$A107:$T107,MATCH(Lists!$B$7,Responses!$A$1:$T$1,0))&amp;""),""),"")</f>
        <v/>
      </c>
      <c r="E107" s="17">
        <f>IF($N107=1,IFERROR(TRIM(INDEX(Responses!$A107:$T107,MATCH(Lists!$B$8,Responses!$A$1:$T$1,0))&amp;""),""),"")</f>
        <v/>
      </c>
      <c r="F107" s="17">
        <f>IF($N107=1,IFERROR(TRIM(INDEX(Responses!$A107:$T107,MATCH(Lists!$B$9,Responses!$A$1:$T$1,0))&amp;""),""),"")</f>
        <v/>
      </c>
      <c r="G107" s="18">
        <f>IF($N107&lt;&gt;1,"",IF(IFERROR(TRIM(INDEX(Responses!$A107:$T107,MATCH(Lists!$B$10,Responses!$A$1:$T$1,0))&amp;""),"")="","Not asked",IF(LEFT(IFERROR(TRIM(INDEX(Responses!$A107:$T107,MATCH(Lists!$B$10,Responses!$A$1:$T$1,0))&amp;""),""),3)="Yes","Yes","No")))</f>
        <v/>
      </c>
      <c r="H107" s="17">
        <f>IF($N107&lt;&gt;1,"",IF(IFERROR(TRIM(INDEX(Responses!$A107:$T107,MATCH(Lists!$B$12,Responses!$A$1:$T$1,0))&amp;""),"")&lt;&gt;"",IFERROR(TRIM(INDEX(Responses!$A107:$T107,MATCH(Lists!$B$12,Responses!$A$1:$T$1,0))&amp;""),""),IFERROR(TRIM(INDEX(Responses!$A107:$T107,MATCH(Lists!$B$11,Responses!$A$1:$T$1,0))&amp;""),"")))</f>
        <v/>
      </c>
      <c r="I107" s="19">
        <f>IF($N107&lt;&gt;1,"",IF($B107="",IFERROR(INT(IF(ISNUMBER(INDEX(Responses!$A107:$T107,MATCH(Lists!$B$3,Responses!$A$1:$T$1,0))),INDEX(Responses!$A107:$T107,MATCH(Lists!$B$3,Responses!$A$1:$T$1,0)),DATE(VALUE(LEFT(IFERROR(TRIM(INDEX(Responses!$A107:$T107,MATCH(Lists!$B$3,Responses!$A$1:$T$1,0))&amp;""),""),4)),VALUE(MID(IFERROR(TRIM(INDEX(Responses!$A107:$T107,MATCH(Lists!$B$3,Responses!$A$1:$T$1,0))&amp;""),""),6,2)),VALUE(MID(IFERROR(TRIM(INDEX(Responses!$A107:$T107,MATCH(Lists!$B$3,Responses!$A$1:$T$1,0))&amp;""),""),9,2))))),""),IFERROR(IF(ISNUMBER(INDEX('Follow-ups'!$D$2:$D$501,MATCH($B107,'Follow-ups'!$A$2:$A$501,0))),INT(INDEX('Follow-ups'!$D$2:$D$501,MATCH($B107,'Follow-ups'!$A$2:$A$501,0))),IFERROR(INT(IF(ISNUMBER(INDEX(Responses!$A107:$T107,MATCH(Lists!$B$3,Responses!$A$1:$T$1,0))),INDEX(Responses!$A107:$T107,MATCH(Lists!$B$3,Responses!$A$1:$T$1,0)),DATE(VALUE(LEFT(IFERROR(TRIM(INDEX(Responses!$A107:$T107,MATCH(Lists!$B$3,Responses!$A$1:$T$1,0))&amp;""),""),4)),VALUE(MID(IFERROR(TRIM(INDEX(Responses!$A107:$T107,MATCH(Lists!$B$3,Responses!$A$1:$T$1,0))&amp;""),""),6,2)),VALUE(MID(IFERROR(TRIM(INDEX(Responses!$A107:$T107,MATCH(Lists!$B$3,Responses!$A$1:$T$1,0))&amp;""),""),9,2))))),"")),IFERROR(INT(IF(ISNUMBER(INDEX(Responses!$A107:$T107,MATCH(Lists!$B$3,Responses!$A$1:$T$1,0))),INDEX(Responses!$A107:$T107,MATCH(Lists!$B$3,Responses!$A$1:$T$1,0)),DATE(VALUE(LEFT(IFERROR(TRIM(INDEX(Responses!$A107:$T107,MATCH(Lists!$B$3,Responses!$A$1:$T$1,0))&amp;""),""),4)),VALUE(MID(IFERROR(TRIM(INDEX(Responses!$A107:$T107,MATCH(Lists!$B$3,Responses!$A$1:$T$1,0))&amp;""),""),6,2)),VALUE(MID(IFERROR(TRIM(INDEX(Responses!$A107:$T107,MATCH(Lists!$B$3,Responses!$A$1:$T$1,0))&amp;""),""),9,2))))),""))))</f>
        <v/>
      </c>
      <c r="J107" s="19">
        <f>IF(ISNUMBER($I107),$I107+Lists!$B$15,"")</f>
        <v/>
      </c>
      <c r="K107" s="18">
        <f>IF($N107&lt;&gt;1,"",IF($B107="","New",IFERROR(IF(INDEX('Follow-ups'!$B$2:$B$501,MATCH($B107,'Follow-ups'!$A$2:$A$501,0))&amp;""="","New",INDEX('Follow-ups'!$B$2:$B$501,MATCH($B107,'Follow-ups'!$A$2:$A$501,0))&amp;""),"New")))</f>
        <v/>
      </c>
      <c r="L107" s="19">
        <f>IF($N107&lt;&gt;1,"",IF($B107="","",IFERROR(IF(ISNUMBER(INDEX('Follow-ups'!$C$2:$C$501,MATCH($B107,'Follow-ups'!$A$2:$A$501,0))),INDEX('Follow-ups'!$C$2:$C$501,MATCH($B107,'Follow-ups'!$A$2:$A$501,0)),""),"")))</f>
        <v/>
      </c>
      <c r="M107" s="18">
        <f>IF($N107&lt;&gt;1,"",IF($G107="No","Do not contact",IF(OR($K107="Signed up",$K107="Not now"),"Done",IF($K107="Contacted","Waiting on reply",IF($J107="","To do",IF(TODAY()&gt;$J107,"Overdue",IF($J107-TODAY()&lt;=1,"Due soon","To do")))))))</f>
        <v/>
      </c>
      <c r="N107" s="18">
        <f>IF((IFERROR(TRIM(INDEX(Responses!$A107:$T107,MATCH(Lists!$B$2,Responses!$A$1:$T$1,0))&amp;""),"")&amp;IFERROR(TRIM(INDEX(Responses!$A107:$T107,MATCH(Lists!$B$4,Responses!$A$1:$T$1,0))&amp;""),"")&amp;IFERROR(TRIM(INDEX(Responses!$A107:$T107,MATCH(Lists!$B$5,Responses!$A$1:$T$1,0))&amp;""),""))="",0,1)</f>
        <v/>
      </c>
    </row>
    <row r="108">
      <c r="A108" s="17">
        <f>IF($N108=1,IFERROR(TRIM(INDEX(Responses!$A108:$T108,MATCH(Lists!$B$4,Responses!$A$1:$T$1,0))&amp;""),""),"")</f>
        <v/>
      </c>
      <c r="B108" s="17">
        <f>IF($N108=1,IFERROR(TRIM(INDEX(Responses!$A108:$T108,MATCH(Lists!$B$5,Responses!$A$1:$T$1,0))&amp;""),""),"")</f>
        <v/>
      </c>
      <c r="C108" s="17">
        <f>IF($N108=1,IFERROR(TRIM(INDEX(Responses!$A108:$T108,MATCH(Lists!$B$6,Responses!$A$1:$T$1,0))&amp;""),""),"")</f>
        <v/>
      </c>
      <c r="D108" s="17">
        <f>IF($N108=1,IFERROR(TRIM(INDEX(Responses!$A108:$T108,MATCH(Lists!$B$7,Responses!$A$1:$T$1,0))&amp;""),""),"")</f>
        <v/>
      </c>
      <c r="E108" s="17">
        <f>IF($N108=1,IFERROR(TRIM(INDEX(Responses!$A108:$T108,MATCH(Lists!$B$8,Responses!$A$1:$T$1,0))&amp;""),""),"")</f>
        <v/>
      </c>
      <c r="F108" s="17">
        <f>IF($N108=1,IFERROR(TRIM(INDEX(Responses!$A108:$T108,MATCH(Lists!$B$9,Responses!$A$1:$T$1,0))&amp;""),""),"")</f>
        <v/>
      </c>
      <c r="G108" s="18">
        <f>IF($N108&lt;&gt;1,"",IF(IFERROR(TRIM(INDEX(Responses!$A108:$T108,MATCH(Lists!$B$10,Responses!$A$1:$T$1,0))&amp;""),"")="","Not asked",IF(LEFT(IFERROR(TRIM(INDEX(Responses!$A108:$T108,MATCH(Lists!$B$10,Responses!$A$1:$T$1,0))&amp;""),""),3)="Yes","Yes","No")))</f>
        <v/>
      </c>
      <c r="H108" s="17">
        <f>IF($N108&lt;&gt;1,"",IF(IFERROR(TRIM(INDEX(Responses!$A108:$T108,MATCH(Lists!$B$12,Responses!$A$1:$T$1,0))&amp;""),"")&lt;&gt;"",IFERROR(TRIM(INDEX(Responses!$A108:$T108,MATCH(Lists!$B$12,Responses!$A$1:$T$1,0))&amp;""),""),IFERROR(TRIM(INDEX(Responses!$A108:$T108,MATCH(Lists!$B$11,Responses!$A$1:$T$1,0))&amp;""),"")))</f>
        <v/>
      </c>
      <c r="I108" s="19">
        <f>IF($N108&lt;&gt;1,"",IF($B108="",IFERROR(INT(IF(ISNUMBER(INDEX(Responses!$A108:$T108,MATCH(Lists!$B$3,Responses!$A$1:$T$1,0))),INDEX(Responses!$A108:$T108,MATCH(Lists!$B$3,Responses!$A$1:$T$1,0)),DATE(VALUE(LEFT(IFERROR(TRIM(INDEX(Responses!$A108:$T108,MATCH(Lists!$B$3,Responses!$A$1:$T$1,0))&amp;""),""),4)),VALUE(MID(IFERROR(TRIM(INDEX(Responses!$A108:$T108,MATCH(Lists!$B$3,Responses!$A$1:$T$1,0))&amp;""),""),6,2)),VALUE(MID(IFERROR(TRIM(INDEX(Responses!$A108:$T108,MATCH(Lists!$B$3,Responses!$A$1:$T$1,0))&amp;""),""),9,2))))),""),IFERROR(IF(ISNUMBER(INDEX('Follow-ups'!$D$2:$D$501,MATCH($B108,'Follow-ups'!$A$2:$A$501,0))),INT(INDEX('Follow-ups'!$D$2:$D$501,MATCH($B108,'Follow-ups'!$A$2:$A$501,0))),IFERROR(INT(IF(ISNUMBER(INDEX(Responses!$A108:$T108,MATCH(Lists!$B$3,Responses!$A$1:$T$1,0))),INDEX(Responses!$A108:$T108,MATCH(Lists!$B$3,Responses!$A$1:$T$1,0)),DATE(VALUE(LEFT(IFERROR(TRIM(INDEX(Responses!$A108:$T108,MATCH(Lists!$B$3,Responses!$A$1:$T$1,0))&amp;""),""),4)),VALUE(MID(IFERROR(TRIM(INDEX(Responses!$A108:$T108,MATCH(Lists!$B$3,Responses!$A$1:$T$1,0))&amp;""),""),6,2)),VALUE(MID(IFERROR(TRIM(INDEX(Responses!$A108:$T108,MATCH(Lists!$B$3,Responses!$A$1:$T$1,0))&amp;""),""),9,2))))),"")),IFERROR(INT(IF(ISNUMBER(INDEX(Responses!$A108:$T108,MATCH(Lists!$B$3,Responses!$A$1:$T$1,0))),INDEX(Responses!$A108:$T108,MATCH(Lists!$B$3,Responses!$A$1:$T$1,0)),DATE(VALUE(LEFT(IFERROR(TRIM(INDEX(Responses!$A108:$T108,MATCH(Lists!$B$3,Responses!$A$1:$T$1,0))&amp;""),""),4)),VALUE(MID(IFERROR(TRIM(INDEX(Responses!$A108:$T108,MATCH(Lists!$B$3,Responses!$A$1:$T$1,0))&amp;""),""),6,2)),VALUE(MID(IFERROR(TRIM(INDEX(Responses!$A108:$T108,MATCH(Lists!$B$3,Responses!$A$1:$T$1,0))&amp;""),""),9,2))))),""))))</f>
        <v/>
      </c>
      <c r="J108" s="19">
        <f>IF(ISNUMBER($I108),$I108+Lists!$B$15,"")</f>
        <v/>
      </c>
      <c r="K108" s="18">
        <f>IF($N108&lt;&gt;1,"",IF($B108="","New",IFERROR(IF(INDEX('Follow-ups'!$B$2:$B$501,MATCH($B108,'Follow-ups'!$A$2:$A$501,0))&amp;""="","New",INDEX('Follow-ups'!$B$2:$B$501,MATCH($B108,'Follow-ups'!$A$2:$A$501,0))&amp;""),"New")))</f>
        <v/>
      </c>
      <c r="L108" s="19">
        <f>IF($N108&lt;&gt;1,"",IF($B108="","",IFERROR(IF(ISNUMBER(INDEX('Follow-ups'!$C$2:$C$501,MATCH($B108,'Follow-ups'!$A$2:$A$501,0))),INDEX('Follow-ups'!$C$2:$C$501,MATCH($B108,'Follow-ups'!$A$2:$A$501,0)),""),"")))</f>
        <v/>
      </c>
      <c r="M108" s="18">
        <f>IF($N108&lt;&gt;1,"",IF($G108="No","Do not contact",IF(OR($K108="Signed up",$K108="Not now"),"Done",IF($K108="Contacted","Waiting on reply",IF($J108="","To do",IF(TODAY()&gt;$J108,"Overdue",IF($J108-TODAY()&lt;=1,"Due soon","To do")))))))</f>
        <v/>
      </c>
      <c r="N108" s="18">
        <f>IF((IFERROR(TRIM(INDEX(Responses!$A108:$T108,MATCH(Lists!$B$2,Responses!$A$1:$T$1,0))&amp;""),"")&amp;IFERROR(TRIM(INDEX(Responses!$A108:$T108,MATCH(Lists!$B$4,Responses!$A$1:$T$1,0))&amp;""),"")&amp;IFERROR(TRIM(INDEX(Responses!$A108:$T108,MATCH(Lists!$B$5,Responses!$A$1:$T$1,0))&amp;""),""))="",0,1)</f>
        <v/>
      </c>
    </row>
    <row r="109">
      <c r="A109" s="17">
        <f>IF($N109=1,IFERROR(TRIM(INDEX(Responses!$A109:$T109,MATCH(Lists!$B$4,Responses!$A$1:$T$1,0))&amp;""),""),"")</f>
        <v/>
      </c>
      <c r="B109" s="17">
        <f>IF($N109=1,IFERROR(TRIM(INDEX(Responses!$A109:$T109,MATCH(Lists!$B$5,Responses!$A$1:$T$1,0))&amp;""),""),"")</f>
        <v/>
      </c>
      <c r="C109" s="17">
        <f>IF($N109=1,IFERROR(TRIM(INDEX(Responses!$A109:$T109,MATCH(Lists!$B$6,Responses!$A$1:$T$1,0))&amp;""),""),"")</f>
        <v/>
      </c>
      <c r="D109" s="17">
        <f>IF($N109=1,IFERROR(TRIM(INDEX(Responses!$A109:$T109,MATCH(Lists!$B$7,Responses!$A$1:$T$1,0))&amp;""),""),"")</f>
        <v/>
      </c>
      <c r="E109" s="17">
        <f>IF($N109=1,IFERROR(TRIM(INDEX(Responses!$A109:$T109,MATCH(Lists!$B$8,Responses!$A$1:$T$1,0))&amp;""),""),"")</f>
        <v/>
      </c>
      <c r="F109" s="17">
        <f>IF($N109=1,IFERROR(TRIM(INDEX(Responses!$A109:$T109,MATCH(Lists!$B$9,Responses!$A$1:$T$1,0))&amp;""),""),"")</f>
        <v/>
      </c>
      <c r="G109" s="18">
        <f>IF($N109&lt;&gt;1,"",IF(IFERROR(TRIM(INDEX(Responses!$A109:$T109,MATCH(Lists!$B$10,Responses!$A$1:$T$1,0))&amp;""),"")="","Not asked",IF(LEFT(IFERROR(TRIM(INDEX(Responses!$A109:$T109,MATCH(Lists!$B$10,Responses!$A$1:$T$1,0))&amp;""),""),3)="Yes","Yes","No")))</f>
        <v/>
      </c>
      <c r="H109" s="17">
        <f>IF($N109&lt;&gt;1,"",IF(IFERROR(TRIM(INDEX(Responses!$A109:$T109,MATCH(Lists!$B$12,Responses!$A$1:$T$1,0))&amp;""),"")&lt;&gt;"",IFERROR(TRIM(INDEX(Responses!$A109:$T109,MATCH(Lists!$B$12,Responses!$A$1:$T$1,0))&amp;""),""),IFERROR(TRIM(INDEX(Responses!$A109:$T109,MATCH(Lists!$B$11,Responses!$A$1:$T$1,0))&amp;""),"")))</f>
        <v/>
      </c>
      <c r="I109" s="19">
        <f>IF($N109&lt;&gt;1,"",IF($B109="",IFERROR(INT(IF(ISNUMBER(INDEX(Responses!$A109:$T109,MATCH(Lists!$B$3,Responses!$A$1:$T$1,0))),INDEX(Responses!$A109:$T109,MATCH(Lists!$B$3,Responses!$A$1:$T$1,0)),DATE(VALUE(LEFT(IFERROR(TRIM(INDEX(Responses!$A109:$T109,MATCH(Lists!$B$3,Responses!$A$1:$T$1,0))&amp;""),""),4)),VALUE(MID(IFERROR(TRIM(INDEX(Responses!$A109:$T109,MATCH(Lists!$B$3,Responses!$A$1:$T$1,0))&amp;""),""),6,2)),VALUE(MID(IFERROR(TRIM(INDEX(Responses!$A109:$T109,MATCH(Lists!$B$3,Responses!$A$1:$T$1,0))&amp;""),""),9,2))))),""),IFERROR(IF(ISNUMBER(INDEX('Follow-ups'!$D$2:$D$501,MATCH($B109,'Follow-ups'!$A$2:$A$501,0))),INT(INDEX('Follow-ups'!$D$2:$D$501,MATCH($B109,'Follow-ups'!$A$2:$A$501,0))),IFERROR(INT(IF(ISNUMBER(INDEX(Responses!$A109:$T109,MATCH(Lists!$B$3,Responses!$A$1:$T$1,0))),INDEX(Responses!$A109:$T109,MATCH(Lists!$B$3,Responses!$A$1:$T$1,0)),DATE(VALUE(LEFT(IFERROR(TRIM(INDEX(Responses!$A109:$T109,MATCH(Lists!$B$3,Responses!$A$1:$T$1,0))&amp;""),""),4)),VALUE(MID(IFERROR(TRIM(INDEX(Responses!$A109:$T109,MATCH(Lists!$B$3,Responses!$A$1:$T$1,0))&amp;""),""),6,2)),VALUE(MID(IFERROR(TRIM(INDEX(Responses!$A109:$T109,MATCH(Lists!$B$3,Responses!$A$1:$T$1,0))&amp;""),""),9,2))))),"")),IFERROR(INT(IF(ISNUMBER(INDEX(Responses!$A109:$T109,MATCH(Lists!$B$3,Responses!$A$1:$T$1,0))),INDEX(Responses!$A109:$T109,MATCH(Lists!$B$3,Responses!$A$1:$T$1,0)),DATE(VALUE(LEFT(IFERROR(TRIM(INDEX(Responses!$A109:$T109,MATCH(Lists!$B$3,Responses!$A$1:$T$1,0))&amp;""),""),4)),VALUE(MID(IFERROR(TRIM(INDEX(Responses!$A109:$T109,MATCH(Lists!$B$3,Responses!$A$1:$T$1,0))&amp;""),""),6,2)),VALUE(MID(IFERROR(TRIM(INDEX(Responses!$A109:$T109,MATCH(Lists!$B$3,Responses!$A$1:$T$1,0))&amp;""),""),9,2))))),""))))</f>
        <v/>
      </c>
      <c r="J109" s="19">
        <f>IF(ISNUMBER($I109),$I109+Lists!$B$15,"")</f>
        <v/>
      </c>
      <c r="K109" s="18">
        <f>IF($N109&lt;&gt;1,"",IF($B109="","New",IFERROR(IF(INDEX('Follow-ups'!$B$2:$B$501,MATCH($B109,'Follow-ups'!$A$2:$A$501,0))&amp;""="","New",INDEX('Follow-ups'!$B$2:$B$501,MATCH($B109,'Follow-ups'!$A$2:$A$501,0))&amp;""),"New")))</f>
        <v/>
      </c>
      <c r="L109" s="19">
        <f>IF($N109&lt;&gt;1,"",IF($B109="","",IFERROR(IF(ISNUMBER(INDEX('Follow-ups'!$C$2:$C$501,MATCH($B109,'Follow-ups'!$A$2:$A$501,0))),INDEX('Follow-ups'!$C$2:$C$501,MATCH($B109,'Follow-ups'!$A$2:$A$501,0)),""),"")))</f>
        <v/>
      </c>
      <c r="M109" s="18">
        <f>IF($N109&lt;&gt;1,"",IF($G109="No","Do not contact",IF(OR($K109="Signed up",$K109="Not now"),"Done",IF($K109="Contacted","Waiting on reply",IF($J109="","To do",IF(TODAY()&gt;$J109,"Overdue",IF($J109-TODAY()&lt;=1,"Due soon","To do")))))))</f>
        <v/>
      </c>
      <c r="N109" s="18">
        <f>IF((IFERROR(TRIM(INDEX(Responses!$A109:$T109,MATCH(Lists!$B$2,Responses!$A$1:$T$1,0))&amp;""),"")&amp;IFERROR(TRIM(INDEX(Responses!$A109:$T109,MATCH(Lists!$B$4,Responses!$A$1:$T$1,0))&amp;""),"")&amp;IFERROR(TRIM(INDEX(Responses!$A109:$T109,MATCH(Lists!$B$5,Responses!$A$1:$T$1,0))&amp;""),""))="",0,1)</f>
        <v/>
      </c>
    </row>
    <row r="110">
      <c r="A110" s="17">
        <f>IF($N110=1,IFERROR(TRIM(INDEX(Responses!$A110:$T110,MATCH(Lists!$B$4,Responses!$A$1:$T$1,0))&amp;""),""),"")</f>
        <v/>
      </c>
      <c r="B110" s="17">
        <f>IF($N110=1,IFERROR(TRIM(INDEX(Responses!$A110:$T110,MATCH(Lists!$B$5,Responses!$A$1:$T$1,0))&amp;""),""),"")</f>
        <v/>
      </c>
      <c r="C110" s="17">
        <f>IF($N110=1,IFERROR(TRIM(INDEX(Responses!$A110:$T110,MATCH(Lists!$B$6,Responses!$A$1:$T$1,0))&amp;""),""),"")</f>
        <v/>
      </c>
      <c r="D110" s="17">
        <f>IF($N110=1,IFERROR(TRIM(INDEX(Responses!$A110:$T110,MATCH(Lists!$B$7,Responses!$A$1:$T$1,0))&amp;""),""),"")</f>
        <v/>
      </c>
      <c r="E110" s="17">
        <f>IF($N110=1,IFERROR(TRIM(INDEX(Responses!$A110:$T110,MATCH(Lists!$B$8,Responses!$A$1:$T$1,0))&amp;""),""),"")</f>
        <v/>
      </c>
      <c r="F110" s="17">
        <f>IF($N110=1,IFERROR(TRIM(INDEX(Responses!$A110:$T110,MATCH(Lists!$B$9,Responses!$A$1:$T$1,0))&amp;""),""),"")</f>
        <v/>
      </c>
      <c r="G110" s="18">
        <f>IF($N110&lt;&gt;1,"",IF(IFERROR(TRIM(INDEX(Responses!$A110:$T110,MATCH(Lists!$B$10,Responses!$A$1:$T$1,0))&amp;""),"")="","Not asked",IF(LEFT(IFERROR(TRIM(INDEX(Responses!$A110:$T110,MATCH(Lists!$B$10,Responses!$A$1:$T$1,0))&amp;""),""),3)="Yes","Yes","No")))</f>
        <v/>
      </c>
      <c r="H110" s="17">
        <f>IF($N110&lt;&gt;1,"",IF(IFERROR(TRIM(INDEX(Responses!$A110:$T110,MATCH(Lists!$B$12,Responses!$A$1:$T$1,0))&amp;""),"")&lt;&gt;"",IFERROR(TRIM(INDEX(Responses!$A110:$T110,MATCH(Lists!$B$12,Responses!$A$1:$T$1,0))&amp;""),""),IFERROR(TRIM(INDEX(Responses!$A110:$T110,MATCH(Lists!$B$11,Responses!$A$1:$T$1,0))&amp;""),"")))</f>
        <v/>
      </c>
      <c r="I110" s="19">
        <f>IF($N110&lt;&gt;1,"",IF($B110="",IFERROR(INT(IF(ISNUMBER(INDEX(Responses!$A110:$T110,MATCH(Lists!$B$3,Responses!$A$1:$T$1,0))),INDEX(Responses!$A110:$T110,MATCH(Lists!$B$3,Responses!$A$1:$T$1,0)),DATE(VALUE(LEFT(IFERROR(TRIM(INDEX(Responses!$A110:$T110,MATCH(Lists!$B$3,Responses!$A$1:$T$1,0))&amp;""),""),4)),VALUE(MID(IFERROR(TRIM(INDEX(Responses!$A110:$T110,MATCH(Lists!$B$3,Responses!$A$1:$T$1,0))&amp;""),""),6,2)),VALUE(MID(IFERROR(TRIM(INDEX(Responses!$A110:$T110,MATCH(Lists!$B$3,Responses!$A$1:$T$1,0))&amp;""),""),9,2))))),""),IFERROR(IF(ISNUMBER(INDEX('Follow-ups'!$D$2:$D$501,MATCH($B110,'Follow-ups'!$A$2:$A$501,0))),INT(INDEX('Follow-ups'!$D$2:$D$501,MATCH($B110,'Follow-ups'!$A$2:$A$501,0))),IFERROR(INT(IF(ISNUMBER(INDEX(Responses!$A110:$T110,MATCH(Lists!$B$3,Responses!$A$1:$T$1,0))),INDEX(Responses!$A110:$T110,MATCH(Lists!$B$3,Responses!$A$1:$T$1,0)),DATE(VALUE(LEFT(IFERROR(TRIM(INDEX(Responses!$A110:$T110,MATCH(Lists!$B$3,Responses!$A$1:$T$1,0))&amp;""),""),4)),VALUE(MID(IFERROR(TRIM(INDEX(Responses!$A110:$T110,MATCH(Lists!$B$3,Responses!$A$1:$T$1,0))&amp;""),""),6,2)),VALUE(MID(IFERROR(TRIM(INDEX(Responses!$A110:$T110,MATCH(Lists!$B$3,Responses!$A$1:$T$1,0))&amp;""),""),9,2))))),"")),IFERROR(INT(IF(ISNUMBER(INDEX(Responses!$A110:$T110,MATCH(Lists!$B$3,Responses!$A$1:$T$1,0))),INDEX(Responses!$A110:$T110,MATCH(Lists!$B$3,Responses!$A$1:$T$1,0)),DATE(VALUE(LEFT(IFERROR(TRIM(INDEX(Responses!$A110:$T110,MATCH(Lists!$B$3,Responses!$A$1:$T$1,0))&amp;""),""),4)),VALUE(MID(IFERROR(TRIM(INDEX(Responses!$A110:$T110,MATCH(Lists!$B$3,Responses!$A$1:$T$1,0))&amp;""),""),6,2)),VALUE(MID(IFERROR(TRIM(INDEX(Responses!$A110:$T110,MATCH(Lists!$B$3,Responses!$A$1:$T$1,0))&amp;""),""),9,2))))),""))))</f>
        <v/>
      </c>
      <c r="J110" s="19">
        <f>IF(ISNUMBER($I110),$I110+Lists!$B$15,"")</f>
        <v/>
      </c>
      <c r="K110" s="18">
        <f>IF($N110&lt;&gt;1,"",IF($B110="","New",IFERROR(IF(INDEX('Follow-ups'!$B$2:$B$501,MATCH($B110,'Follow-ups'!$A$2:$A$501,0))&amp;""="","New",INDEX('Follow-ups'!$B$2:$B$501,MATCH($B110,'Follow-ups'!$A$2:$A$501,0))&amp;""),"New")))</f>
        <v/>
      </c>
      <c r="L110" s="19">
        <f>IF($N110&lt;&gt;1,"",IF($B110="","",IFERROR(IF(ISNUMBER(INDEX('Follow-ups'!$C$2:$C$501,MATCH($B110,'Follow-ups'!$A$2:$A$501,0))),INDEX('Follow-ups'!$C$2:$C$501,MATCH($B110,'Follow-ups'!$A$2:$A$501,0)),""),"")))</f>
        <v/>
      </c>
      <c r="M110" s="18">
        <f>IF($N110&lt;&gt;1,"",IF($G110="No","Do not contact",IF(OR($K110="Signed up",$K110="Not now"),"Done",IF($K110="Contacted","Waiting on reply",IF($J110="","To do",IF(TODAY()&gt;$J110,"Overdue",IF($J110-TODAY()&lt;=1,"Due soon","To do")))))))</f>
        <v/>
      </c>
      <c r="N110" s="18">
        <f>IF((IFERROR(TRIM(INDEX(Responses!$A110:$T110,MATCH(Lists!$B$2,Responses!$A$1:$T$1,0))&amp;""),"")&amp;IFERROR(TRIM(INDEX(Responses!$A110:$T110,MATCH(Lists!$B$4,Responses!$A$1:$T$1,0))&amp;""),"")&amp;IFERROR(TRIM(INDEX(Responses!$A110:$T110,MATCH(Lists!$B$5,Responses!$A$1:$T$1,0))&amp;""),""))="",0,1)</f>
        <v/>
      </c>
    </row>
    <row r="111">
      <c r="A111" s="17">
        <f>IF($N111=1,IFERROR(TRIM(INDEX(Responses!$A111:$T111,MATCH(Lists!$B$4,Responses!$A$1:$T$1,0))&amp;""),""),"")</f>
        <v/>
      </c>
      <c r="B111" s="17">
        <f>IF($N111=1,IFERROR(TRIM(INDEX(Responses!$A111:$T111,MATCH(Lists!$B$5,Responses!$A$1:$T$1,0))&amp;""),""),"")</f>
        <v/>
      </c>
      <c r="C111" s="17">
        <f>IF($N111=1,IFERROR(TRIM(INDEX(Responses!$A111:$T111,MATCH(Lists!$B$6,Responses!$A$1:$T$1,0))&amp;""),""),"")</f>
        <v/>
      </c>
      <c r="D111" s="17">
        <f>IF($N111=1,IFERROR(TRIM(INDEX(Responses!$A111:$T111,MATCH(Lists!$B$7,Responses!$A$1:$T$1,0))&amp;""),""),"")</f>
        <v/>
      </c>
      <c r="E111" s="17">
        <f>IF($N111=1,IFERROR(TRIM(INDEX(Responses!$A111:$T111,MATCH(Lists!$B$8,Responses!$A$1:$T$1,0))&amp;""),""),"")</f>
        <v/>
      </c>
      <c r="F111" s="17">
        <f>IF($N111=1,IFERROR(TRIM(INDEX(Responses!$A111:$T111,MATCH(Lists!$B$9,Responses!$A$1:$T$1,0))&amp;""),""),"")</f>
        <v/>
      </c>
      <c r="G111" s="18">
        <f>IF($N111&lt;&gt;1,"",IF(IFERROR(TRIM(INDEX(Responses!$A111:$T111,MATCH(Lists!$B$10,Responses!$A$1:$T$1,0))&amp;""),"")="","Not asked",IF(LEFT(IFERROR(TRIM(INDEX(Responses!$A111:$T111,MATCH(Lists!$B$10,Responses!$A$1:$T$1,0))&amp;""),""),3)="Yes","Yes","No")))</f>
        <v/>
      </c>
      <c r="H111" s="17">
        <f>IF($N111&lt;&gt;1,"",IF(IFERROR(TRIM(INDEX(Responses!$A111:$T111,MATCH(Lists!$B$12,Responses!$A$1:$T$1,0))&amp;""),"")&lt;&gt;"",IFERROR(TRIM(INDEX(Responses!$A111:$T111,MATCH(Lists!$B$12,Responses!$A$1:$T$1,0))&amp;""),""),IFERROR(TRIM(INDEX(Responses!$A111:$T111,MATCH(Lists!$B$11,Responses!$A$1:$T$1,0))&amp;""),"")))</f>
        <v/>
      </c>
      <c r="I111" s="19">
        <f>IF($N111&lt;&gt;1,"",IF($B111="",IFERROR(INT(IF(ISNUMBER(INDEX(Responses!$A111:$T111,MATCH(Lists!$B$3,Responses!$A$1:$T$1,0))),INDEX(Responses!$A111:$T111,MATCH(Lists!$B$3,Responses!$A$1:$T$1,0)),DATE(VALUE(LEFT(IFERROR(TRIM(INDEX(Responses!$A111:$T111,MATCH(Lists!$B$3,Responses!$A$1:$T$1,0))&amp;""),""),4)),VALUE(MID(IFERROR(TRIM(INDEX(Responses!$A111:$T111,MATCH(Lists!$B$3,Responses!$A$1:$T$1,0))&amp;""),""),6,2)),VALUE(MID(IFERROR(TRIM(INDEX(Responses!$A111:$T111,MATCH(Lists!$B$3,Responses!$A$1:$T$1,0))&amp;""),""),9,2))))),""),IFERROR(IF(ISNUMBER(INDEX('Follow-ups'!$D$2:$D$501,MATCH($B111,'Follow-ups'!$A$2:$A$501,0))),INT(INDEX('Follow-ups'!$D$2:$D$501,MATCH($B111,'Follow-ups'!$A$2:$A$501,0))),IFERROR(INT(IF(ISNUMBER(INDEX(Responses!$A111:$T111,MATCH(Lists!$B$3,Responses!$A$1:$T$1,0))),INDEX(Responses!$A111:$T111,MATCH(Lists!$B$3,Responses!$A$1:$T$1,0)),DATE(VALUE(LEFT(IFERROR(TRIM(INDEX(Responses!$A111:$T111,MATCH(Lists!$B$3,Responses!$A$1:$T$1,0))&amp;""),""),4)),VALUE(MID(IFERROR(TRIM(INDEX(Responses!$A111:$T111,MATCH(Lists!$B$3,Responses!$A$1:$T$1,0))&amp;""),""),6,2)),VALUE(MID(IFERROR(TRIM(INDEX(Responses!$A111:$T111,MATCH(Lists!$B$3,Responses!$A$1:$T$1,0))&amp;""),""),9,2))))),"")),IFERROR(INT(IF(ISNUMBER(INDEX(Responses!$A111:$T111,MATCH(Lists!$B$3,Responses!$A$1:$T$1,0))),INDEX(Responses!$A111:$T111,MATCH(Lists!$B$3,Responses!$A$1:$T$1,0)),DATE(VALUE(LEFT(IFERROR(TRIM(INDEX(Responses!$A111:$T111,MATCH(Lists!$B$3,Responses!$A$1:$T$1,0))&amp;""),""),4)),VALUE(MID(IFERROR(TRIM(INDEX(Responses!$A111:$T111,MATCH(Lists!$B$3,Responses!$A$1:$T$1,0))&amp;""),""),6,2)),VALUE(MID(IFERROR(TRIM(INDEX(Responses!$A111:$T111,MATCH(Lists!$B$3,Responses!$A$1:$T$1,0))&amp;""),""),9,2))))),""))))</f>
        <v/>
      </c>
      <c r="J111" s="19">
        <f>IF(ISNUMBER($I111),$I111+Lists!$B$15,"")</f>
        <v/>
      </c>
      <c r="K111" s="18">
        <f>IF($N111&lt;&gt;1,"",IF($B111="","New",IFERROR(IF(INDEX('Follow-ups'!$B$2:$B$501,MATCH($B111,'Follow-ups'!$A$2:$A$501,0))&amp;""="","New",INDEX('Follow-ups'!$B$2:$B$501,MATCH($B111,'Follow-ups'!$A$2:$A$501,0))&amp;""),"New")))</f>
        <v/>
      </c>
      <c r="L111" s="19">
        <f>IF($N111&lt;&gt;1,"",IF($B111="","",IFERROR(IF(ISNUMBER(INDEX('Follow-ups'!$C$2:$C$501,MATCH($B111,'Follow-ups'!$A$2:$A$501,0))),INDEX('Follow-ups'!$C$2:$C$501,MATCH($B111,'Follow-ups'!$A$2:$A$501,0)),""),"")))</f>
        <v/>
      </c>
      <c r="M111" s="18">
        <f>IF($N111&lt;&gt;1,"",IF($G111="No","Do not contact",IF(OR($K111="Signed up",$K111="Not now"),"Done",IF($K111="Contacted","Waiting on reply",IF($J111="","To do",IF(TODAY()&gt;$J111,"Overdue",IF($J111-TODAY()&lt;=1,"Due soon","To do")))))))</f>
        <v/>
      </c>
      <c r="N111" s="18">
        <f>IF((IFERROR(TRIM(INDEX(Responses!$A111:$T111,MATCH(Lists!$B$2,Responses!$A$1:$T$1,0))&amp;""),"")&amp;IFERROR(TRIM(INDEX(Responses!$A111:$T111,MATCH(Lists!$B$4,Responses!$A$1:$T$1,0))&amp;""),"")&amp;IFERROR(TRIM(INDEX(Responses!$A111:$T111,MATCH(Lists!$B$5,Responses!$A$1:$T$1,0))&amp;""),""))="",0,1)</f>
        <v/>
      </c>
    </row>
    <row r="112">
      <c r="A112" s="17">
        <f>IF($N112=1,IFERROR(TRIM(INDEX(Responses!$A112:$T112,MATCH(Lists!$B$4,Responses!$A$1:$T$1,0))&amp;""),""),"")</f>
        <v/>
      </c>
      <c r="B112" s="17">
        <f>IF($N112=1,IFERROR(TRIM(INDEX(Responses!$A112:$T112,MATCH(Lists!$B$5,Responses!$A$1:$T$1,0))&amp;""),""),"")</f>
        <v/>
      </c>
      <c r="C112" s="17">
        <f>IF($N112=1,IFERROR(TRIM(INDEX(Responses!$A112:$T112,MATCH(Lists!$B$6,Responses!$A$1:$T$1,0))&amp;""),""),"")</f>
        <v/>
      </c>
      <c r="D112" s="17">
        <f>IF($N112=1,IFERROR(TRIM(INDEX(Responses!$A112:$T112,MATCH(Lists!$B$7,Responses!$A$1:$T$1,0))&amp;""),""),"")</f>
        <v/>
      </c>
      <c r="E112" s="17">
        <f>IF($N112=1,IFERROR(TRIM(INDEX(Responses!$A112:$T112,MATCH(Lists!$B$8,Responses!$A$1:$T$1,0))&amp;""),""),"")</f>
        <v/>
      </c>
      <c r="F112" s="17">
        <f>IF($N112=1,IFERROR(TRIM(INDEX(Responses!$A112:$T112,MATCH(Lists!$B$9,Responses!$A$1:$T$1,0))&amp;""),""),"")</f>
        <v/>
      </c>
      <c r="G112" s="18">
        <f>IF($N112&lt;&gt;1,"",IF(IFERROR(TRIM(INDEX(Responses!$A112:$T112,MATCH(Lists!$B$10,Responses!$A$1:$T$1,0))&amp;""),"")="","Not asked",IF(LEFT(IFERROR(TRIM(INDEX(Responses!$A112:$T112,MATCH(Lists!$B$10,Responses!$A$1:$T$1,0))&amp;""),""),3)="Yes","Yes","No")))</f>
        <v/>
      </c>
      <c r="H112" s="17">
        <f>IF($N112&lt;&gt;1,"",IF(IFERROR(TRIM(INDEX(Responses!$A112:$T112,MATCH(Lists!$B$12,Responses!$A$1:$T$1,0))&amp;""),"")&lt;&gt;"",IFERROR(TRIM(INDEX(Responses!$A112:$T112,MATCH(Lists!$B$12,Responses!$A$1:$T$1,0))&amp;""),""),IFERROR(TRIM(INDEX(Responses!$A112:$T112,MATCH(Lists!$B$11,Responses!$A$1:$T$1,0))&amp;""),"")))</f>
        <v/>
      </c>
      <c r="I112" s="19">
        <f>IF($N112&lt;&gt;1,"",IF($B112="",IFERROR(INT(IF(ISNUMBER(INDEX(Responses!$A112:$T112,MATCH(Lists!$B$3,Responses!$A$1:$T$1,0))),INDEX(Responses!$A112:$T112,MATCH(Lists!$B$3,Responses!$A$1:$T$1,0)),DATE(VALUE(LEFT(IFERROR(TRIM(INDEX(Responses!$A112:$T112,MATCH(Lists!$B$3,Responses!$A$1:$T$1,0))&amp;""),""),4)),VALUE(MID(IFERROR(TRIM(INDEX(Responses!$A112:$T112,MATCH(Lists!$B$3,Responses!$A$1:$T$1,0))&amp;""),""),6,2)),VALUE(MID(IFERROR(TRIM(INDEX(Responses!$A112:$T112,MATCH(Lists!$B$3,Responses!$A$1:$T$1,0))&amp;""),""),9,2))))),""),IFERROR(IF(ISNUMBER(INDEX('Follow-ups'!$D$2:$D$501,MATCH($B112,'Follow-ups'!$A$2:$A$501,0))),INT(INDEX('Follow-ups'!$D$2:$D$501,MATCH($B112,'Follow-ups'!$A$2:$A$501,0))),IFERROR(INT(IF(ISNUMBER(INDEX(Responses!$A112:$T112,MATCH(Lists!$B$3,Responses!$A$1:$T$1,0))),INDEX(Responses!$A112:$T112,MATCH(Lists!$B$3,Responses!$A$1:$T$1,0)),DATE(VALUE(LEFT(IFERROR(TRIM(INDEX(Responses!$A112:$T112,MATCH(Lists!$B$3,Responses!$A$1:$T$1,0))&amp;""),""),4)),VALUE(MID(IFERROR(TRIM(INDEX(Responses!$A112:$T112,MATCH(Lists!$B$3,Responses!$A$1:$T$1,0))&amp;""),""),6,2)),VALUE(MID(IFERROR(TRIM(INDEX(Responses!$A112:$T112,MATCH(Lists!$B$3,Responses!$A$1:$T$1,0))&amp;""),""),9,2))))),"")),IFERROR(INT(IF(ISNUMBER(INDEX(Responses!$A112:$T112,MATCH(Lists!$B$3,Responses!$A$1:$T$1,0))),INDEX(Responses!$A112:$T112,MATCH(Lists!$B$3,Responses!$A$1:$T$1,0)),DATE(VALUE(LEFT(IFERROR(TRIM(INDEX(Responses!$A112:$T112,MATCH(Lists!$B$3,Responses!$A$1:$T$1,0))&amp;""),""),4)),VALUE(MID(IFERROR(TRIM(INDEX(Responses!$A112:$T112,MATCH(Lists!$B$3,Responses!$A$1:$T$1,0))&amp;""),""),6,2)),VALUE(MID(IFERROR(TRIM(INDEX(Responses!$A112:$T112,MATCH(Lists!$B$3,Responses!$A$1:$T$1,0))&amp;""),""),9,2))))),""))))</f>
        <v/>
      </c>
      <c r="J112" s="19">
        <f>IF(ISNUMBER($I112),$I112+Lists!$B$15,"")</f>
        <v/>
      </c>
      <c r="K112" s="18">
        <f>IF($N112&lt;&gt;1,"",IF($B112="","New",IFERROR(IF(INDEX('Follow-ups'!$B$2:$B$501,MATCH($B112,'Follow-ups'!$A$2:$A$501,0))&amp;""="","New",INDEX('Follow-ups'!$B$2:$B$501,MATCH($B112,'Follow-ups'!$A$2:$A$501,0))&amp;""),"New")))</f>
        <v/>
      </c>
      <c r="L112" s="19">
        <f>IF($N112&lt;&gt;1,"",IF($B112="","",IFERROR(IF(ISNUMBER(INDEX('Follow-ups'!$C$2:$C$501,MATCH($B112,'Follow-ups'!$A$2:$A$501,0))),INDEX('Follow-ups'!$C$2:$C$501,MATCH($B112,'Follow-ups'!$A$2:$A$501,0)),""),"")))</f>
        <v/>
      </c>
      <c r="M112" s="18">
        <f>IF($N112&lt;&gt;1,"",IF($G112="No","Do not contact",IF(OR($K112="Signed up",$K112="Not now"),"Done",IF($K112="Contacted","Waiting on reply",IF($J112="","To do",IF(TODAY()&gt;$J112,"Overdue",IF($J112-TODAY()&lt;=1,"Due soon","To do")))))))</f>
        <v/>
      </c>
      <c r="N112" s="18">
        <f>IF((IFERROR(TRIM(INDEX(Responses!$A112:$T112,MATCH(Lists!$B$2,Responses!$A$1:$T$1,0))&amp;""),"")&amp;IFERROR(TRIM(INDEX(Responses!$A112:$T112,MATCH(Lists!$B$4,Responses!$A$1:$T$1,0))&amp;""),"")&amp;IFERROR(TRIM(INDEX(Responses!$A112:$T112,MATCH(Lists!$B$5,Responses!$A$1:$T$1,0))&amp;""),""))="",0,1)</f>
        <v/>
      </c>
    </row>
    <row r="113">
      <c r="A113" s="17">
        <f>IF($N113=1,IFERROR(TRIM(INDEX(Responses!$A113:$T113,MATCH(Lists!$B$4,Responses!$A$1:$T$1,0))&amp;""),""),"")</f>
        <v/>
      </c>
      <c r="B113" s="17">
        <f>IF($N113=1,IFERROR(TRIM(INDEX(Responses!$A113:$T113,MATCH(Lists!$B$5,Responses!$A$1:$T$1,0))&amp;""),""),"")</f>
        <v/>
      </c>
      <c r="C113" s="17">
        <f>IF($N113=1,IFERROR(TRIM(INDEX(Responses!$A113:$T113,MATCH(Lists!$B$6,Responses!$A$1:$T$1,0))&amp;""),""),"")</f>
        <v/>
      </c>
      <c r="D113" s="17">
        <f>IF($N113=1,IFERROR(TRIM(INDEX(Responses!$A113:$T113,MATCH(Lists!$B$7,Responses!$A$1:$T$1,0))&amp;""),""),"")</f>
        <v/>
      </c>
      <c r="E113" s="17">
        <f>IF($N113=1,IFERROR(TRIM(INDEX(Responses!$A113:$T113,MATCH(Lists!$B$8,Responses!$A$1:$T$1,0))&amp;""),""),"")</f>
        <v/>
      </c>
      <c r="F113" s="17">
        <f>IF($N113=1,IFERROR(TRIM(INDEX(Responses!$A113:$T113,MATCH(Lists!$B$9,Responses!$A$1:$T$1,0))&amp;""),""),"")</f>
        <v/>
      </c>
      <c r="G113" s="18">
        <f>IF($N113&lt;&gt;1,"",IF(IFERROR(TRIM(INDEX(Responses!$A113:$T113,MATCH(Lists!$B$10,Responses!$A$1:$T$1,0))&amp;""),"")="","Not asked",IF(LEFT(IFERROR(TRIM(INDEX(Responses!$A113:$T113,MATCH(Lists!$B$10,Responses!$A$1:$T$1,0))&amp;""),""),3)="Yes","Yes","No")))</f>
        <v/>
      </c>
      <c r="H113" s="17">
        <f>IF($N113&lt;&gt;1,"",IF(IFERROR(TRIM(INDEX(Responses!$A113:$T113,MATCH(Lists!$B$12,Responses!$A$1:$T$1,0))&amp;""),"")&lt;&gt;"",IFERROR(TRIM(INDEX(Responses!$A113:$T113,MATCH(Lists!$B$12,Responses!$A$1:$T$1,0))&amp;""),""),IFERROR(TRIM(INDEX(Responses!$A113:$T113,MATCH(Lists!$B$11,Responses!$A$1:$T$1,0))&amp;""),"")))</f>
        <v/>
      </c>
      <c r="I113" s="19">
        <f>IF($N113&lt;&gt;1,"",IF($B113="",IFERROR(INT(IF(ISNUMBER(INDEX(Responses!$A113:$T113,MATCH(Lists!$B$3,Responses!$A$1:$T$1,0))),INDEX(Responses!$A113:$T113,MATCH(Lists!$B$3,Responses!$A$1:$T$1,0)),DATE(VALUE(LEFT(IFERROR(TRIM(INDEX(Responses!$A113:$T113,MATCH(Lists!$B$3,Responses!$A$1:$T$1,0))&amp;""),""),4)),VALUE(MID(IFERROR(TRIM(INDEX(Responses!$A113:$T113,MATCH(Lists!$B$3,Responses!$A$1:$T$1,0))&amp;""),""),6,2)),VALUE(MID(IFERROR(TRIM(INDEX(Responses!$A113:$T113,MATCH(Lists!$B$3,Responses!$A$1:$T$1,0))&amp;""),""),9,2))))),""),IFERROR(IF(ISNUMBER(INDEX('Follow-ups'!$D$2:$D$501,MATCH($B113,'Follow-ups'!$A$2:$A$501,0))),INT(INDEX('Follow-ups'!$D$2:$D$501,MATCH($B113,'Follow-ups'!$A$2:$A$501,0))),IFERROR(INT(IF(ISNUMBER(INDEX(Responses!$A113:$T113,MATCH(Lists!$B$3,Responses!$A$1:$T$1,0))),INDEX(Responses!$A113:$T113,MATCH(Lists!$B$3,Responses!$A$1:$T$1,0)),DATE(VALUE(LEFT(IFERROR(TRIM(INDEX(Responses!$A113:$T113,MATCH(Lists!$B$3,Responses!$A$1:$T$1,0))&amp;""),""),4)),VALUE(MID(IFERROR(TRIM(INDEX(Responses!$A113:$T113,MATCH(Lists!$B$3,Responses!$A$1:$T$1,0))&amp;""),""),6,2)),VALUE(MID(IFERROR(TRIM(INDEX(Responses!$A113:$T113,MATCH(Lists!$B$3,Responses!$A$1:$T$1,0))&amp;""),""),9,2))))),"")),IFERROR(INT(IF(ISNUMBER(INDEX(Responses!$A113:$T113,MATCH(Lists!$B$3,Responses!$A$1:$T$1,0))),INDEX(Responses!$A113:$T113,MATCH(Lists!$B$3,Responses!$A$1:$T$1,0)),DATE(VALUE(LEFT(IFERROR(TRIM(INDEX(Responses!$A113:$T113,MATCH(Lists!$B$3,Responses!$A$1:$T$1,0))&amp;""),""),4)),VALUE(MID(IFERROR(TRIM(INDEX(Responses!$A113:$T113,MATCH(Lists!$B$3,Responses!$A$1:$T$1,0))&amp;""),""),6,2)),VALUE(MID(IFERROR(TRIM(INDEX(Responses!$A113:$T113,MATCH(Lists!$B$3,Responses!$A$1:$T$1,0))&amp;""),""),9,2))))),""))))</f>
        <v/>
      </c>
      <c r="J113" s="19">
        <f>IF(ISNUMBER($I113),$I113+Lists!$B$15,"")</f>
        <v/>
      </c>
      <c r="K113" s="18">
        <f>IF($N113&lt;&gt;1,"",IF($B113="","New",IFERROR(IF(INDEX('Follow-ups'!$B$2:$B$501,MATCH($B113,'Follow-ups'!$A$2:$A$501,0))&amp;""="","New",INDEX('Follow-ups'!$B$2:$B$501,MATCH($B113,'Follow-ups'!$A$2:$A$501,0))&amp;""),"New")))</f>
        <v/>
      </c>
      <c r="L113" s="19">
        <f>IF($N113&lt;&gt;1,"",IF($B113="","",IFERROR(IF(ISNUMBER(INDEX('Follow-ups'!$C$2:$C$501,MATCH($B113,'Follow-ups'!$A$2:$A$501,0))),INDEX('Follow-ups'!$C$2:$C$501,MATCH($B113,'Follow-ups'!$A$2:$A$501,0)),""),"")))</f>
        <v/>
      </c>
      <c r="M113" s="18">
        <f>IF($N113&lt;&gt;1,"",IF($G113="No","Do not contact",IF(OR($K113="Signed up",$K113="Not now"),"Done",IF($K113="Contacted","Waiting on reply",IF($J113="","To do",IF(TODAY()&gt;$J113,"Overdue",IF($J113-TODAY()&lt;=1,"Due soon","To do")))))))</f>
        <v/>
      </c>
      <c r="N113" s="18">
        <f>IF((IFERROR(TRIM(INDEX(Responses!$A113:$T113,MATCH(Lists!$B$2,Responses!$A$1:$T$1,0))&amp;""),"")&amp;IFERROR(TRIM(INDEX(Responses!$A113:$T113,MATCH(Lists!$B$4,Responses!$A$1:$T$1,0))&amp;""),"")&amp;IFERROR(TRIM(INDEX(Responses!$A113:$T113,MATCH(Lists!$B$5,Responses!$A$1:$T$1,0))&amp;""),""))="",0,1)</f>
        <v/>
      </c>
    </row>
    <row r="114">
      <c r="A114" s="17">
        <f>IF($N114=1,IFERROR(TRIM(INDEX(Responses!$A114:$T114,MATCH(Lists!$B$4,Responses!$A$1:$T$1,0))&amp;""),""),"")</f>
        <v/>
      </c>
      <c r="B114" s="17">
        <f>IF($N114=1,IFERROR(TRIM(INDEX(Responses!$A114:$T114,MATCH(Lists!$B$5,Responses!$A$1:$T$1,0))&amp;""),""),"")</f>
        <v/>
      </c>
      <c r="C114" s="17">
        <f>IF($N114=1,IFERROR(TRIM(INDEX(Responses!$A114:$T114,MATCH(Lists!$B$6,Responses!$A$1:$T$1,0))&amp;""),""),"")</f>
        <v/>
      </c>
      <c r="D114" s="17">
        <f>IF($N114=1,IFERROR(TRIM(INDEX(Responses!$A114:$T114,MATCH(Lists!$B$7,Responses!$A$1:$T$1,0))&amp;""),""),"")</f>
        <v/>
      </c>
      <c r="E114" s="17">
        <f>IF($N114=1,IFERROR(TRIM(INDEX(Responses!$A114:$T114,MATCH(Lists!$B$8,Responses!$A$1:$T$1,0))&amp;""),""),"")</f>
        <v/>
      </c>
      <c r="F114" s="17">
        <f>IF($N114=1,IFERROR(TRIM(INDEX(Responses!$A114:$T114,MATCH(Lists!$B$9,Responses!$A$1:$T$1,0))&amp;""),""),"")</f>
        <v/>
      </c>
      <c r="G114" s="18">
        <f>IF($N114&lt;&gt;1,"",IF(IFERROR(TRIM(INDEX(Responses!$A114:$T114,MATCH(Lists!$B$10,Responses!$A$1:$T$1,0))&amp;""),"")="","Not asked",IF(LEFT(IFERROR(TRIM(INDEX(Responses!$A114:$T114,MATCH(Lists!$B$10,Responses!$A$1:$T$1,0))&amp;""),""),3)="Yes","Yes","No")))</f>
        <v/>
      </c>
      <c r="H114" s="17">
        <f>IF($N114&lt;&gt;1,"",IF(IFERROR(TRIM(INDEX(Responses!$A114:$T114,MATCH(Lists!$B$12,Responses!$A$1:$T$1,0))&amp;""),"")&lt;&gt;"",IFERROR(TRIM(INDEX(Responses!$A114:$T114,MATCH(Lists!$B$12,Responses!$A$1:$T$1,0))&amp;""),""),IFERROR(TRIM(INDEX(Responses!$A114:$T114,MATCH(Lists!$B$11,Responses!$A$1:$T$1,0))&amp;""),"")))</f>
        <v/>
      </c>
      <c r="I114" s="19">
        <f>IF($N114&lt;&gt;1,"",IF($B114="",IFERROR(INT(IF(ISNUMBER(INDEX(Responses!$A114:$T114,MATCH(Lists!$B$3,Responses!$A$1:$T$1,0))),INDEX(Responses!$A114:$T114,MATCH(Lists!$B$3,Responses!$A$1:$T$1,0)),DATE(VALUE(LEFT(IFERROR(TRIM(INDEX(Responses!$A114:$T114,MATCH(Lists!$B$3,Responses!$A$1:$T$1,0))&amp;""),""),4)),VALUE(MID(IFERROR(TRIM(INDEX(Responses!$A114:$T114,MATCH(Lists!$B$3,Responses!$A$1:$T$1,0))&amp;""),""),6,2)),VALUE(MID(IFERROR(TRIM(INDEX(Responses!$A114:$T114,MATCH(Lists!$B$3,Responses!$A$1:$T$1,0))&amp;""),""),9,2))))),""),IFERROR(IF(ISNUMBER(INDEX('Follow-ups'!$D$2:$D$501,MATCH($B114,'Follow-ups'!$A$2:$A$501,0))),INT(INDEX('Follow-ups'!$D$2:$D$501,MATCH($B114,'Follow-ups'!$A$2:$A$501,0))),IFERROR(INT(IF(ISNUMBER(INDEX(Responses!$A114:$T114,MATCH(Lists!$B$3,Responses!$A$1:$T$1,0))),INDEX(Responses!$A114:$T114,MATCH(Lists!$B$3,Responses!$A$1:$T$1,0)),DATE(VALUE(LEFT(IFERROR(TRIM(INDEX(Responses!$A114:$T114,MATCH(Lists!$B$3,Responses!$A$1:$T$1,0))&amp;""),""),4)),VALUE(MID(IFERROR(TRIM(INDEX(Responses!$A114:$T114,MATCH(Lists!$B$3,Responses!$A$1:$T$1,0))&amp;""),""),6,2)),VALUE(MID(IFERROR(TRIM(INDEX(Responses!$A114:$T114,MATCH(Lists!$B$3,Responses!$A$1:$T$1,0))&amp;""),""),9,2))))),"")),IFERROR(INT(IF(ISNUMBER(INDEX(Responses!$A114:$T114,MATCH(Lists!$B$3,Responses!$A$1:$T$1,0))),INDEX(Responses!$A114:$T114,MATCH(Lists!$B$3,Responses!$A$1:$T$1,0)),DATE(VALUE(LEFT(IFERROR(TRIM(INDEX(Responses!$A114:$T114,MATCH(Lists!$B$3,Responses!$A$1:$T$1,0))&amp;""),""),4)),VALUE(MID(IFERROR(TRIM(INDEX(Responses!$A114:$T114,MATCH(Lists!$B$3,Responses!$A$1:$T$1,0))&amp;""),""),6,2)),VALUE(MID(IFERROR(TRIM(INDEX(Responses!$A114:$T114,MATCH(Lists!$B$3,Responses!$A$1:$T$1,0))&amp;""),""),9,2))))),""))))</f>
        <v/>
      </c>
      <c r="J114" s="19">
        <f>IF(ISNUMBER($I114),$I114+Lists!$B$15,"")</f>
        <v/>
      </c>
      <c r="K114" s="18">
        <f>IF($N114&lt;&gt;1,"",IF($B114="","New",IFERROR(IF(INDEX('Follow-ups'!$B$2:$B$501,MATCH($B114,'Follow-ups'!$A$2:$A$501,0))&amp;""="","New",INDEX('Follow-ups'!$B$2:$B$501,MATCH($B114,'Follow-ups'!$A$2:$A$501,0))&amp;""),"New")))</f>
        <v/>
      </c>
      <c r="L114" s="19">
        <f>IF($N114&lt;&gt;1,"",IF($B114="","",IFERROR(IF(ISNUMBER(INDEX('Follow-ups'!$C$2:$C$501,MATCH($B114,'Follow-ups'!$A$2:$A$501,0))),INDEX('Follow-ups'!$C$2:$C$501,MATCH($B114,'Follow-ups'!$A$2:$A$501,0)),""),"")))</f>
        <v/>
      </c>
      <c r="M114" s="18">
        <f>IF($N114&lt;&gt;1,"",IF($G114="No","Do not contact",IF(OR($K114="Signed up",$K114="Not now"),"Done",IF($K114="Contacted","Waiting on reply",IF($J114="","To do",IF(TODAY()&gt;$J114,"Overdue",IF($J114-TODAY()&lt;=1,"Due soon","To do")))))))</f>
        <v/>
      </c>
      <c r="N114" s="18">
        <f>IF((IFERROR(TRIM(INDEX(Responses!$A114:$T114,MATCH(Lists!$B$2,Responses!$A$1:$T$1,0))&amp;""),"")&amp;IFERROR(TRIM(INDEX(Responses!$A114:$T114,MATCH(Lists!$B$4,Responses!$A$1:$T$1,0))&amp;""),"")&amp;IFERROR(TRIM(INDEX(Responses!$A114:$T114,MATCH(Lists!$B$5,Responses!$A$1:$T$1,0))&amp;""),""))="",0,1)</f>
        <v/>
      </c>
    </row>
    <row r="115">
      <c r="A115" s="17">
        <f>IF($N115=1,IFERROR(TRIM(INDEX(Responses!$A115:$T115,MATCH(Lists!$B$4,Responses!$A$1:$T$1,0))&amp;""),""),"")</f>
        <v/>
      </c>
      <c r="B115" s="17">
        <f>IF($N115=1,IFERROR(TRIM(INDEX(Responses!$A115:$T115,MATCH(Lists!$B$5,Responses!$A$1:$T$1,0))&amp;""),""),"")</f>
        <v/>
      </c>
      <c r="C115" s="17">
        <f>IF($N115=1,IFERROR(TRIM(INDEX(Responses!$A115:$T115,MATCH(Lists!$B$6,Responses!$A$1:$T$1,0))&amp;""),""),"")</f>
        <v/>
      </c>
      <c r="D115" s="17">
        <f>IF($N115=1,IFERROR(TRIM(INDEX(Responses!$A115:$T115,MATCH(Lists!$B$7,Responses!$A$1:$T$1,0))&amp;""),""),"")</f>
        <v/>
      </c>
      <c r="E115" s="17">
        <f>IF($N115=1,IFERROR(TRIM(INDEX(Responses!$A115:$T115,MATCH(Lists!$B$8,Responses!$A$1:$T$1,0))&amp;""),""),"")</f>
        <v/>
      </c>
      <c r="F115" s="17">
        <f>IF($N115=1,IFERROR(TRIM(INDEX(Responses!$A115:$T115,MATCH(Lists!$B$9,Responses!$A$1:$T$1,0))&amp;""),""),"")</f>
        <v/>
      </c>
      <c r="G115" s="18">
        <f>IF($N115&lt;&gt;1,"",IF(IFERROR(TRIM(INDEX(Responses!$A115:$T115,MATCH(Lists!$B$10,Responses!$A$1:$T$1,0))&amp;""),"")="","Not asked",IF(LEFT(IFERROR(TRIM(INDEX(Responses!$A115:$T115,MATCH(Lists!$B$10,Responses!$A$1:$T$1,0))&amp;""),""),3)="Yes","Yes","No")))</f>
        <v/>
      </c>
      <c r="H115" s="17">
        <f>IF($N115&lt;&gt;1,"",IF(IFERROR(TRIM(INDEX(Responses!$A115:$T115,MATCH(Lists!$B$12,Responses!$A$1:$T$1,0))&amp;""),"")&lt;&gt;"",IFERROR(TRIM(INDEX(Responses!$A115:$T115,MATCH(Lists!$B$12,Responses!$A$1:$T$1,0))&amp;""),""),IFERROR(TRIM(INDEX(Responses!$A115:$T115,MATCH(Lists!$B$11,Responses!$A$1:$T$1,0))&amp;""),"")))</f>
        <v/>
      </c>
      <c r="I115" s="19">
        <f>IF($N115&lt;&gt;1,"",IF($B115="",IFERROR(INT(IF(ISNUMBER(INDEX(Responses!$A115:$T115,MATCH(Lists!$B$3,Responses!$A$1:$T$1,0))),INDEX(Responses!$A115:$T115,MATCH(Lists!$B$3,Responses!$A$1:$T$1,0)),DATE(VALUE(LEFT(IFERROR(TRIM(INDEX(Responses!$A115:$T115,MATCH(Lists!$B$3,Responses!$A$1:$T$1,0))&amp;""),""),4)),VALUE(MID(IFERROR(TRIM(INDEX(Responses!$A115:$T115,MATCH(Lists!$B$3,Responses!$A$1:$T$1,0))&amp;""),""),6,2)),VALUE(MID(IFERROR(TRIM(INDEX(Responses!$A115:$T115,MATCH(Lists!$B$3,Responses!$A$1:$T$1,0))&amp;""),""),9,2))))),""),IFERROR(IF(ISNUMBER(INDEX('Follow-ups'!$D$2:$D$501,MATCH($B115,'Follow-ups'!$A$2:$A$501,0))),INT(INDEX('Follow-ups'!$D$2:$D$501,MATCH($B115,'Follow-ups'!$A$2:$A$501,0))),IFERROR(INT(IF(ISNUMBER(INDEX(Responses!$A115:$T115,MATCH(Lists!$B$3,Responses!$A$1:$T$1,0))),INDEX(Responses!$A115:$T115,MATCH(Lists!$B$3,Responses!$A$1:$T$1,0)),DATE(VALUE(LEFT(IFERROR(TRIM(INDEX(Responses!$A115:$T115,MATCH(Lists!$B$3,Responses!$A$1:$T$1,0))&amp;""),""),4)),VALUE(MID(IFERROR(TRIM(INDEX(Responses!$A115:$T115,MATCH(Lists!$B$3,Responses!$A$1:$T$1,0))&amp;""),""),6,2)),VALUE(MID(IFERROR(TRIM(INDEX(Responses!$A115:$T115,MATCH(Lists!$B$3,Responses!$A$1:$T$1,0))&amp;""),""),9,2))))),"")),IFERROR(INT(IF(ISNUMBER(INDEX(Responses!$A115:$T115,MATCH(Lists!$B$3,Responses!$A$1:$T$1,0))),INDEX(Responses!$A115:$T115,MATCH(Lists!$B$3,Responses!$A$1:$T$1,0)),DATE(VALUE(LEFT(IFERROR(TRIM(INDEX(Responses!$A115:$T115,MATCH(Lists!$B$3,Responses!$A$1:$T$1,0))&amp;""),""),4)),VALUE(MID(IFERROR(TRIM(INDEX(Responses!$A115:$T115,MATCH(Lists!$B$3,Responses!$A$1:$T$1,0))&amp;""),""),6,2)),VALUE(MID(IFERROR(TRIM(INDEX(Responses!$A115:$T115,MATCH(Lists!$B$3,Responses!$A$1:$T$1,0))&amp;""),""),9,2))))),""))))</f>
        <v/>
      </c>
      <c r="J115" s="19">
        <f>IF(ISNUMBER($I115),$I115+Lists!$B$15,"")</f>
        <v/>
      </c>
      <c r="K115" s="18">
        <f>IF($N115&lt;&gt;1,"",IF($B115="","New",IFERROR(IF(INDEX('Follow-ups'!$B$2:$B$501,MATCH($B115,'Follow-ups'!$A$2:$A$501,0))&amp;""="","New",INDEX('Follow-ups'!$B$2:$B$501,MATCH($B115,'Follow-ups'!$A$2:$A$501,0))&amp;""),"New")))</f>
        <v/>
      </c>
      <c r="L115" s="19">
        <f>IF($N115&lt;&gt;1,"",IF($B115="","",IFERROR(IF(ISNUMBER(INDEX('Follow-ups'!$C$2:$C$501,MATCH($B115,'Follow-ups'!$A$2:$A$501,0))),INDEX('Follow-ups'!$C$2:$C$501,MATCH($B115,'Follow-ups'!$A$2:$A$501,0)),""),"")))</f>
        <v/>
      </c>
      <c r="M115" s="18">
        <f>IF($N115&lt;&gt;1,"",IF($G115="No","Do not contact",IF(OR($K115="Signed up",$K115="Not now"),"Done",IF($K115="Contacted","Waiting on reply",IF($J115="","To do",IF(TODAY()&gt;$J115,"Overdue",IF($J115-TODAY()&lt;=1,"Due soon","To do")))))))</f>
        <v/>
      </c>
      <c r="N115" s="18">
        <f>IF((IFERROR(TRIM(INDEX(Responses!$A115:$T115,MATCH(Lists!$B$2,Responses!$A$1:$T$1,0))&amp;""),"")&amp;IFERROR(TRIM(INDEX(Responses!$A115:$T115,MATCH(Lists!$B$4,Responses!$A$1:$T$1,0))&amp;""),"")&amp;IFERROR(TRIM(INDEX(Responses!$A115:$T115,MATCH(Lists!$B$5,Responses!$A$1:$T$1,0))&amp;""),""))="",0,1)</f>
        <v/>
      </c>
    </row>
    <row r="116">
      <c r="A116" s="17">
        <f>IF($N116=1,IFERROR(TRIM(INDEX(Responses!$A116:$T116,MATCH(Lists!$B$4,Responses!$A$1:$T$1,0))&amp;""),""),"")</f>
        <v/>
      </c>
      <c r="B116" s="17">
        <f>IF($N116=1,IFERROR(TRIM(INDEX(Responses!$A116:$T116,MATCH(Lists!$B$5,Responses!$A$1:$T$1,0))&amp;""),""),"")</f>
        <v/>
      </c>
      <c r="C116" s="17">
        <f>IF($N116=1,IFERROR(TRIM(INDEX(Responses!$A116:$T116,MATCH(Lists!$B$6,Responses!$A$1:$T$1,0))&amp;""),""),"")</f>
        <v/>
      </c>
      <c r="D116" s="17">
        <f>IF($N116=1,IFERROR(TRIM(INDEX(Responses!$A116:$T116,MATCH(Lists!$B$7,Responses!$A$1:$T$1,0))&amp;""),""),"")</f>
        <v/>
      </c>
      <c r="E116" s="17">
        <f>IF($N116=1,IFERROR(TRIM(INDEX(Responses!$A116:$T116,MATCH(Lists!$B$8,Responses!$A$1:$T$1,0))&amp;""),""),"")</f>
        <v/>
      </c>
      <c r="F116" s="17">
        <f>IF($N116=1,IFERROR(TRIM(INDEX(Responses!$A116:$T116,MATCH(Lists!$B$9,Responses!$A$1:$T$1,0))&amp;""),""),"")</f>
        <v/>
      </c>
      <c r="G116" s="18">
        <f>IF($N116&lt;&gt;1,"",IF(IFERROR(TRIM(INDEX(Responses!$A116:$T116,MATCH(Lists!$B$10,Responses!$A$1:$T$1,0))&amp;""),"")="","Not asked",IF(LEFT(IFERROR(TRIM(INDEX(Responses!$A116:$T116,MATCH(Lists!$B$10,Responses!$A$1:$T$1,0))&amp;""),""),3)="Yes","Yes","No")))</f>
        <v/>
      </c>
      <c r="H116" s="17">
        <f>IF($N116&lt;&gt;1,"",IF(IFERROR(TRIM(INDEX(Responses!$A116:$T116,MATCH(Lists!$B$12,Responses!$A$1:$T$1,0))&amp;""),"")&lt;&gt;"",IFERROR(TRIM(INDEX(Responses!$A116:$T116,MATCH(Lists!$B$12,Responses!$A$1:$T$1,0))&amp;""),""),IFERROR(TRIM(INDEX(Responses!$A116:$T116,MATCH(Lists!$B$11,Responses!$A$1:$T$1,0))&amp;""),"")))</f>
        <v/>
      </c>
      <c r="I116" s="19">
        <f>IF($N116&lt;&gt;1,"",IF($B116="",IFERROR(INT(IF(ISNUMBER(INDEX(Responses!$A116:$T116,MATCH(Lists!$B$3,Responses!$A$1:$T$1,0))),INDEX(Responses!$A116:$T116,MATCH(Lists!$B$3,Responses!$A$1:$T$1,0)),DATE(VALUE(LEFT(IFERROR(TRIM(INDEX(Responses!$A116:$T116,MATCH(Lists!$B$3,Responses!$A$1:$T$1,0))&amp;""),""),4)),VALUE(MID(IFERROR(TRIM(INDEX(Responses!$A116:$T116,MATCH(Lists!$B$3,Responses!$A$1:$T$1,0))&amp;""),""),6,2)),VALUE(MID(IFERROR(TRIM(INDEX(Responses!$A116:$T116,MATCH(Lists!$B$3,Responses!$A$1:$T$1,0))&amp;""),""),9,2))))),""),IFERROR(IF(ISNUMBER(INDEX('Follow-ups'!$D$2:$D$501,MATCH($B116,'Follow-ups'!$A$2:$A$501,0))),INT(INDEX('Follow-ups'!$D$2:$D$501,MATCH($B116,'Follow-ups'!$A$2:$A$501,0))),IFERROR(INT(IF(ISNUMBER(INDEX(Responses!$A116:$T116,MATCH(Lists!$B$3,Responses!$A$1:$T$1,0))),INDEX(Responses!$A116:$T116,MATCH(Lists!$B$3,Responses!$A$1:$T$1,0)),DATE(VALUE(LEFT(IFERROR(TRIM(INDEX(Responses!$A116:$T116,MATCH(Lists!$B$3,Responses!$A$1:$T$1,0))&amp;""),""),4)),VALUE(MID(IFERROR(TRIM(INDEX(Responses!$A116:$T116,MATCH(Lists!$B$3,Responses!$A$1:$T$1,0))&amp;""),""),6,2)),VALUE(MID(IFERROR(TRIM(INDEX(Responses!$A116:$T116,MATCH(Lists!$B$3,Responses!$A$1:$T$1,0))&amp;""),""),9,2))))),"")),IFERROR(INT(IF(ISNUMBER(INDEX(Responses!$A116:$T116,MATCH(Lists!$B$3,Responses!$A$1:$T$1,0))),INDEX(Responses!$A116:$T116,MATCH(Lists!$B$3,Responses!$A$1:$T$1,0)),DATE(VALUE(LEFT(IFERROR(TRIM(INDEX(Responses!$A116:$T116,MATCH(Lists!$B$3,Responses!$A$1:$T$1,0))&amp;""),""),4)),VALUE(MID(IFERROR(TRIM(INDEX(Responses!$A116:$T116,MATCH(Lists!$B$3,Responses!$A$1:$T$1,0))&amp;""),""),6,2)),VALUE(MID(IFERROR(TRIM(INDEX(Responses!$A116:$T116,MATCH(Lists!$B$3,Responses!$A$1:$T$1,0))&amp;""),""),9,2))))),""))))</f>
        <v/>
      </c>
      <c r="J116" s="19">
        <f>IF(ISNUMBER($I116),$I116+Lists!$B$15,"")</f>
        <v/>
      </c>
      <c r="K116" s="18">
        <f>IF($N116&lt;&gt;1,"",IF($B116="","New",IFERROR(IF(INDEX('Follow-ups'!$B$2:$B$501,MATCH($B116,'Follow-ups'!$A$2:$A$501,0))&amp;""="","New",INDEX('Follow-ups'!$B$2:$B$501,MATCH($B116,'Follow-ups'!$A$2:$A$501,0))&amp;""),"New")))</f>
        <v/>
      </c>
      <c r="L116" s="19">
        <f>IF($N116&lt;&gt;1,"",IF($B116="","",IFERROR(IF(ISNUMBER(INDEX('Follow-ups'!$C$2:$C$501,MATCH($B116,'Follow-ups'!$A$2:$A$501,0))),INDEX('Follow-ups'!$C$2:$C$501,MATCH($B116,'Follow-ups'!$A$2:$A$501,0)),""),"")))</f>
        <v/>
      </c>
      <c r="M116" s="18">
        <f>IF($N116&lt;&gt;1,"",IF($G116="No","Do not contact",IF(OR($K116="Signed up",$K116="Not now"),"Done",IF($K116="Contacted","Waiting on reply",IF($J116="","To do",IF(TODAY()&gt;$J116,"Overdue",IF($J116-TODAY()&lt;=1,"Due soon","To do")))))))</f>
        <v/>
      </c>
      <c r="N116" s="18">
        <f>IF((IFERROR(TRIM(INDEX(Responses!$A116:$T116,MATCH(Lists!$B$2,Responses!$A$1:$T$1,0))&amp;""),"")&amp;IFERROR(TRIM(INDEX(Responses!$A116:$T116,MATCH(Lists!$B$4,Responses!$A$1:$T$1,0))&amp;""),"")&amp;IFERROR(TRIM(INDEX(Responses!$A116:$T116,MATCH(Lists!$B$5,Responses!$A$1:$T$1,0))&amp;""),""))="",0,1)</f>
        <v/>
      </c>
    </row>
    <row r="117">
      <c r="A117" s="17">
        <f>IF($N117=1,IFERROR(TRIM(INDEX(Responses!$A117:$T117,MATCH(Lists!$B$4,Responses!$A$1:$T$1,0))&amp;""),""),"")</f>
        <v/>
      </c>
      <c r="B117" s="17">
        <f>IF($N117=1,IFERROR(TRIM(INDEX(Responses!$A117:$T117,MATCH(Lists!$B$5,Responses!$A$1:$T$1,0))&amp;""),""),"")</f>
        <v/>
      </c>
      <c r="C117" s="17">
        <f>IF($N117=1,IFERROR(TRIM(INDEX(Responses!$A117:$T117,MATCH(Lists!$B$6,Responses!$A$1:$T$1,0))&amp;""),""),"")</f>
        <v/>
      </c>
      <c r="D117" s="17">
        <f>IF($N117=1,IFERROR(TRIM(INDEX(Responses!$A117:$T117,MATCH(Lists!$B$7,Responses!$A$1:$T$1,0))&amp;""),""),"")</f>
        <v/>
      </c>
      <c r="E117" s="17">
        <f>IF($N117=1,IFERROR(TRIM(INDEX(Responses!$A117:$T117,MATCH(Lists!$B$8,Responses!$A$1:$T$1,0))&amp;""),""),"")</f>
        <v/>
      </c>
      <c r="F117" s="17">
        <f>IF($N117=1,IFERROR(TRIM(INDEX(Responses!$A117:$T117,MATCH(Lists!$B$9,Responses!$A$1:$T$1,0))&amp;""),""),"")</f>
        <v/>
      </c>
      <c r="G117" s="18">
        <f>IF($N117&lt;&gt;1,"",IF(IFERROR(TRIM(INDEX(Responses!$A117:$T117,MATCH(Lists!$B$10,Responses!$A$1:$T$1,0))&amp;""),"")="","Not asked",IF(LEFT(IFERROR(TRIM(INDEX(Responses!$A117:$T117,MATCH(Lists!$B$10,Responses!$A$1:$T$1,0))&amp;""),""),3)="Yes","Yes","No")))</f>
        <v/>
      </c>
      <c r="H117" s="17">
        <f>IF($N117&lt;&gt;1,"",IF(IFERROR(TRIM(INDEX(Responses!$A117:$T117,MATCH(Lists!$B$12,Responses!$A$1:$T$1,0))&amp;""),"")&lt;&gt;"",IFERROR(TRIM(INDEX(Responses!$A117:$T117,MATCH(Lists!$B$12,Responses!$A$1:$T$1,0))&amp;""),""),IFERROR(TRIM(INDEX(Responses!$A117:$T117,MATCH(Lists!$B$11,Responses!$A$1:$T$1,0))&amp;""),"")))</f>
        <v/>
      </c>
      <c r="I117" s="19">
        <f>IF($N117&lt;&gt;1,"",IF($B117="",IFERROR(INT(IF(ISNUMBER(INDEX(Responses!$A117:$T117,MATCH(Lists!$B$3,Responses!$A$1:$T$1,0))),INDEX(Responses!$A117:$T117,MATCH(Lists!$B$3,Responses!$A$1:$T$1,0)),DATE(VALUE(LEFT(IFERROR(TRIM(INDEX(Responses!$A117:$T117,MATCH(Lists!$B$3,Responses!$A$1:$T$1,0))&amp;""),""),4)),VALUE(MID(IFERROR(TRIM(INDEX(Responses!$A117:$T117,MATCH(Lists!$B$3,Responses!$A$1:$T$1,0))&amp;""),""),6,2)),VALUE(MID(IFERROR(TRIM(INDEX(Responses!$A117:$T117,MATCH(Lists!$B$3,Responses!$A$1:$T$1,0))&amp;""),""),9,2))))),""),IFERROR(IF(ISNUMBER(INDEX('Follow-ups'!$D$2:$D$501,MATCH($B117,'Follow-ups'!$A$2:$A$501,0))),INT(INDEX('Follow-ups'!$D$2:$D$501,MATCH($B117,'Follow-ups'!$A$2:$A$501,0))),IFERROR(INT(IF(ISNUMBER(INDEX(Responses!$A117:$T117,MATCH(Lists!$B$3,Responses!$A$1:$T$1,0))),INDEX(Responses!$A117:$T117,MATCH(Lists!$B$3,Responses!$A$1:$T$1,0)),DATE(VALUE(LEFT(IFERROR(TRIM(INDEX(Responses!$A117:$T117,MATCH(Lists!$B$3,Responses!$A$1:$T$1,0))&amp;""),""),4)),VALUE(MID(IFERROR(TRIM(INDEX(Responses!$A117:$T117,MATCH(Lists!$B$3,Responses!$A$1:$T$1,0))&amp;""),""),6,2)),VALUE(MID(IFERROR(TRIM(INDEX(Responses!$A117:$T117,MATCH(Lists!$B$3,Responses!$A$1:$T$1,0))&amp;""),""),9,2))))),"")),IFERROR(INT(IF(ISNUMBER(INDEX(Responses!$A117:$T117,MATCH(Lists!$B$3,Responses!$A$1:$T$1,0))),INDEX(Responses!$A117:$T117,MATCH(Lists!$B$3,Responses!$A$1:$T$1,0)),DATE(VALUE(LEFT(IFERROR(TRIM(INDEX(Responses!$A117:$T117,MATCH(Lists!$B$3,Responses!$A$1:$T$1,0))&amp;""),""),4)),VALUE(MID(IFERROR(TRIM(INDEX(Responses!$A117:$T117,MATCH(Lists!$B$3,Responses!$A$1:$T$1,0))&amp;""),""),6,2)),VALUE(MID(IFERROR(TRIM(INDEX(Responses!$A117:$T117,MATCH(Lists!$B$3,Responses!$A$1:$T$1,0))&amp;""),""),9,2))))),""))))</f>
        <v/>
      </c>
      <c r="J117" s="19">
        <f>IF(ISNUMBER($I117),$I117+Lists!$B$15,"")</f>
        <v/>
      </c>
      <c r="K117" s="18">
        <f>IF($N117&lt;&gt;1,"",IF($B117="","New",IFERROR(IF(INDEX('Follow-ups'!$B$2:$B$501,MATCH($B117,'Follow-ups'!$A$2:$A$501,0))&amp;""="","New",INDEX('Follow-ups'!$B$2:$B$501,MATCH($B117,'Follow-ups'!$A$2:$A$501,0))&amp;""),"New")))</f>
        <v/>
      </c>
      <c r="L117" s="19">
        <f>IF($N117&lt;&gt;1,"",IF($B117="","",IFERROR(IF(ISNUMBER(INDEX('Follow-ups'!$C$2:$C$501,MATCH($B117,'Follow-ups'!$A$2:$A$501,0))),INDEX('Follow-ups'!$C$2:$C$501,MATCH($B117,'Follow-ups'!$A$2:$A$501,0)),""),"")))</f>
        <v/>
      </c>
      <c r="M117" s="18">
        <f>IF($N117&lt;&gt;1,"",IF($G117="No","Do not contact",IF(OR($K117="Signed up",$K117="Not now"),"Done",IF($K117="Contacted","Waiting on reply",IF($J117="","To do",IF(TODAY()&gt;$J117,"Overdue",IF($J117-TODAY()&lt;=1,"Due soon","To do")))))))</f>
        <v/>
      </c>
      <c r="N117" s="18">
        <f>IF((IFERROR(TRIM(INDEX(Responses!$A117:$T117,MATCH(Lists!$B$2,Responses!$A$1:$T$1,0))&amp;""),"")&amp;IFERROR(TRIM(INDEX(Responses!$A117:$T117,MATCH(Lists!$B$4,Responses!$A$1:$T$1,0))&amp;""),"")&amp;IFERROR(TRIM(INDEX(Responses!$A117:$T117,MATCH(Lists!$B$5,Responses!$A$1:$T$1,0))&amp;""),""))="",0,1)</f>
        <v/>
      </c>
    </row>
    <row r="118">
      <c r="A118" s="17">
        <f>IF($N118=1,IFERROR(TRIM(INDEX(Responses!$A118:$T118,MATCH(Lists!$B$4,Responses!$A$1:$T$1,0))&amp;""),""),"")</f>
        <v/>
      </c>
      <c r="B118" s="17">
        <f>IF($N118=1,IFERROR(TRIM(INDEX(Responses!$A118:$T118,MATCH(Lists!$B$5,Responses!$A$1:$T$1,0))&amp;""),""),"")</f>
        <v/>
      </c>
      <c r="C118" s="17">
        <f>IF($N118=1,IFERROR(TRIM(INDEX(Responses!$A118:$T118,MATCH(Lists!$B$6,Responses!$A$1:$T$1,0))&amp;""),""),"")</f>
        <v/>
      </c>
      <c r="D118" s="17">
        <f>IF($N118=1,IFERROR(TRIM(INDEX(Responses!$A118:$T118,MATCH(Lists!$B$7,Responses!$A$1:$T$1,0))&amp;""),""),"")</f>
        <v/>
      </c>
      <c r="E118" s="17">
        <f>IF($N118=1,IFERROR(TRIM(INDEX(Responses!$A118:$T118,MATCH(Lists!$B$8,Responses!$A$1:$T$1,0))&amp;""),""),"")</f>
        <v/>
      </c>
      <c r="F118" s="17">
        <f>IF($N118=1,IFERROR(TRIM(INDEX(Responses!$A118:$T118,MATCH(Lists!$B$9,Responses!$A$1:$T$1,0))&amp;""),""),"")</f>
        <v/>
      </c>
      <c r="G118" s="18">
        <f>IF($N118&lt;&gt;1,"",IF(IFERROR(TRIM(INDEX(Responses!$A118:$T118,MATCH(Lists!$B$10,Responses!$A$1:$T$1,0))&amp;""),"")="","Not asked",IF(LEFT(IFERROR(TRIM(INDEX(Responses!$A118:$T118,MATCH(Lists!$B$10,Responses!$A$1:$T$1,0))&amp;""),""),3)="Yes","Yes","No")))</f>
        <v/>
      </c>
      <c r="H118" s="17">
        <f>IF($N118&lt;&gt;1,"",IF(IFERROR(TRIM(INDEX(Responses!$A118:$T118,MATCH(Lists!$B$12,Responses!$A$1:$T$1,0))&amp;""),"")&lt;&gt;"",IFERROR(TRIM(INDEX(Responses!$A118:$T118,MATCH(Lists!$B$12,Responses!$A$1:$T$1,0))&amp;""),""),IFERROR(TRIM(INDEX(Responses!$A118:$T118,MATCH(Lists!$B$11,Responses!$A$1:$T$1,0))&amp;""),"")))</f>
        <v/>
      </c>
      <c r="I118" s="19">
        <f>IF($N118&lt;&gt;1,"",IF($B118="",IFERROR(INT(IF(ISNUMBER(INDEX(Responses!$A118:$T118,MATCH(Lists!$B$3,Responses!$A$1:$T$1,0))),INDEX(Responses!$A118:$T118,MATCH(Lists!$B$3,Responses!$A$1:$T$1,0)),DATE(VALUE(LEFT(IFERROR(TRIM(INDEX(Responses!$A118:$T118,MATCH(Lists!$B$3,Responses!$A$1:$T$1,0))&amp;""),""),4)),VALUE(MID(IFERROR(TRIM(INDEX(Responses!$A118:$T118,MATCH(Lists!$B$3,Responses!$A$1:$T$1,0))&amp;""),""),6,2)),VALUE(MID(IFERROR(TRIM(INDEX(Responses!$A118:$T118,MATCH(Lists!$B$3,Responses!$A$1:$T$1,0))&amp;""),""),9,2))))),""),IFERROR(IF(ISNUMBER(INDEX('Follow-ups'!$D$2:$D$501,MATCH($B118,'Follow-ups'!$A$2:$A$501,0))),INT(INDEX('Follow-ups'!$D$2:$D$501,MATCH($B118,'Follow-ups'!$A$2:$A$501,0))),IFERROR(INT(IF(ISNUMBER(INDEX(Responses!$A118:$T118,MATCH(Lists!$B$3,Responses!$A$1:$T$1,0))),INDEX(Responses!$A118:$T118,MATCH(Lists!$B$3,Responses!$A$1:$T$1,0)),DATE(VALUE(LEFT(IFERROR(TRIM(INDEX(Responses!$A118:$T118,MATCH(Lists!$B$3,Responses!$A$1:$T$1,0))&amp;""),""),4)),VALUE(MID(IFERROR(TRIM(INDEX(Responses!$A118:$T118,MATCH(Lists!$B$3,Responses!$A$1:$T$1,0))&amp;""),""),6,2)),VALUE(MID(IFERROR(TRIM(INDEX(Responses!$A118:$T118,MATCH(Lists!$B$3,Responses!$A$1:$T$1,0))&amp;""),""),9,2))))),"")),IFERROR(INT(IF(ISNUMBER(INDEX(Responses!$A118:$T118,MATCH(Lists!$B$3,Responses!$A$1:$T$1,0))),INDEX(Responses!$A118:$T118,MATCH(Lists!$B$3,Responses!$A$1:$T$1,0)),DATE(VALUE(LEFT(IFERROR(TRIM(INDEX(Responses!$A118:$T118,MATCH(Lists!$B$3,Responses!$A$1:$T$1,0))&amp;""),""),4)),VALUE(MID(IFERROR(TRIM(INDEX(Responses!$A118:$T118,MATCH(Lists!$B$3,Responses!$A$1:$T$1,0))&amp;""),""),6,2)),VALUE(MID(IFERROR(TRIM(INDEX(Responses!$A118:$T118,MATCH(Lists!$B$3,Responses!$A$1:$T$1,0))&amp;""),""),9,2))))),""))))</f>
        <v/>
      </c>
      <c r="J118" s="19">
        <f>IF(ISNUMBER($I118),$I118+Lists!$B$15,"")</f>
        <v/>
      </c>
      <c r="K118" s="18">
        <f>IF($N118&lt;&gt;1,"",IF($B118="","New",IFERROR(IF(INDEX('Follow-ups'!$B$2:$B$501,MATCH($B118,'Follow-ups'!$A$2:$A$501,0))&amp;""="","New",INDEX('Follow-ups'!$B$2:$B$501,MATCH($B118,'Follow-ups'!$A$2:$A$501,0))&amp;""),"New")))</f>
        <v/>
      </c>
      <c r="L118" s="19">
        <f>IF($N118&lt;&gt;1,"",IF($B118="","",IFERROR(IF(ISNUMBER(INDEX('Follow-ups'!$C$2:$C$501,MATCH($B118,'Follow-ups'!$A$2:$A$501,0))),INDEX('Follow-ups'!$C$2:$C$501,MATCH($B118,'Follow-ups'!$A$2:$A$501,0)),""),"")))</f>
        <v/>
      </c>
      <c r="M118" s="18">
        <f>IF($N118&lt;&gt;1,"",IF($G118="No","Do not contact",IF(OR($K118="Signed up",$K118="Not now"),"Done",IF($K118="Contacted","Waiting on reply",IF($J118="","To do",IF(TODAY()&gt;$J118,"Overdue",IF($J118-TODAY()&lt;=1,"Due soon","To do")))))))</f>
        <v/>
      </c>
      <c r="N118" s="18">
        <f>IF((IFERROR(TRIM(INDEX(Responses!$A118:$T118,MATCH(Lists!$B$2,Responses!$A$1:$T$1,0))&amp;""),"")&amp;IFERROR(TRIM(INDEX(Responses!$A118:$T118,MATCH(Lists!$B$4,Responses!$A$1:$T$1,0))&amp;""),"")&amp;IFERROR(TRIM(INDEX(Responses!$A118:$T118,MATCH(Lists!$B$5,Responses!$A$1:$T$1,0))&amp;""),""))="",0,1)</f>
        <v/>
      </c>
    </row>
    <row r="119">
      <c r="A119" s="17">
        <f>IF($N119=1,IFERROR(TRIM(INDEX(Responses!$A119:$T119,MATCH(Lists!$B$4,Responses!$A$1:$T$1,0))&amp;""),""),"")</f>
        <v/>
      </c>
      <c r="B119" s="17">
        <f>IF($N119=1,IFERROR(TRIM(INDEX(Responses!$A119:$T119,MATCH(Lists!$B$5,Responses!$A$1:$T$1,0))&amp;""),""),"")</f>
        <v/>
      </c>
      <c r="C119" s="17">
        <f>IF($N119=1,IFERROR(TRIM(INDEX(Responses!$A119:$T119,MATCH(Lists!$B$6,Responses!$A$1:$T$1,0))&amp;""),""),"")</f>
        <v/>
      </c>
      <c r="D119" s="17">
        <f>IF($N119=1,IFERROR(TRIM(INDEX(Responses!$A119:$T119,MATCH(Lists!$B$7,Responses!$A$1:$T$1,0))&amp;""),""),"")</f>
        <v/>
      </c>
      <c r="E119" s="17">
        <f>IF($N119=1,IFERROR(TRIM(INDEX(Responses!$A119:$T119,MATCH(Lists!$B$8,Responses!$A$1:$T$1,0))&amp;""),""),"")</f>
        <v/>
      </c>
      <c r="F119" s="17">
        <f>IF($N119=1,IFERROR(TRIM(INDEX(Responses!$A119:$T119,MATCH(Lists!$B$9,Responses!$A$1:$T$1,0))&amp;""),""),"")</f>
        <v/>
      </c>
      <c r="G119" s="18">
        <f>IF($N119&lt;&gt;1,"",IF(IFERROR(TRIM(INDEX(Responses!$A119:$T119,MATCH(Lists!$B$10,Responses!$A$1:$T$1,0))&amp;""),"")="","Not asked",IF(LEFT(IFERROR(TRIM(INDEX(Responses!$A119:$T119,MATCH(Lists!$B$10,Responses!$A$1:$T$1,0))&amp;""),""),3)="Yes","Yes","No")))</f>
        <v/>
      </c>
      <c r="H119" s="17">
        <f>IF($N119&lt;&gt;1,"",IF(IFERROR(TRIM(INDEX(Responses!$A119:$T119,MATCH(Lists!$B$12,Responses!$A$1:$T$1,0))&amp;""),"")&lt;&gt;"",IFERROR(TRIM(INDEX(Responses!$A119:$T119,MATCH(Lists!$B$12,Responses!$A$1:$T$1,0))&amp;""),""),IFERROR(TRIM(INDEX(Responses!$A119:$T119,MATCH(Lists!$B$11,Responses!$A$1:$T$1,0))&amp;""),"")))</f>
        <v/>
      </c>
      <c r="I119" s="19">
        <f>IF($N119&lt;&gt;1,"",IF($B119="",IFERROR(INT(IF(ISNUMBER(INDEX(Responses!$A119:$T119,MATCH(Lists!$B$3,Responses!$A$1:$T$1,0))),INDEX(Responses!$A119:$T119,MATCH(Lists!$B$3,Responses!$A$1:$T$1,0)),DATE(VALUE(LEFT(IFERROR(TRIM(INDEX(Responses!$A119:$T119,MATCH(Lists!$B$3,Responses!$A$1:$T$1,0))&amp;""),""),4)),VALUE(MID(IFERROR(TRIM(INDEX(Responses!$A119:$T119,MATCH(Lists!$B$3,Responses!$A$1:$T$1,0))&amp;""),""),6,2)),VALUE(MID(IFERROR(TRIM(INDEX(Responses!$A119:$T119,MATCH(Lists!$B$3,Responses!$A$1:$T$1,0))&amp;""),""),9,2))))),""),IFERROR(IF(ISNUMBER(INDEX('Follow-ups'!$D$2:$D$501,MATCH($B119,'Follow-ups'!$A$2:$A$501,0))),INT(INDEX('Follow-ups'!$D$2:$D$501,MATCH($B119,'Follow-ups'!$A$2:$A$501,0))),IFERROR(INT(IF(ISNUMBER(INDEX(Responses!$A119:$T119,MATCH(Lists!$B$3,Responses!$A$1:$T$1,0))),INDEX(Responses!$A119:$T119,MATCH(Lists!$B$3,Responses!$A$1:$T$1,0)),DATE(VALUE(LEFT(IFERROR(TRIM(INDEX(Responses!$A119:$T119,MATCH(Lists!$B$3,Responses!$A$1:$T$1,0))&amp;""),""),4)),VALUE(MID(IFERROR(TRIM(INDEX(Responses!$A119:$T119,MATCH(Lists!$B$3,Responses!$A$1:$T$1,0))&amp;""),""),6,2)),VALUE(MID(IFERROR(TRIM(INDEX(Responses!$A119:$T119,MATCH(Lists!$B$3,Responses!$A$1:$T$1,0))&amp;""),""),9,2))))),"")),IFERROR(INT(IF(ISNUMBER(INDEX(Responses!$A119:$T119,MATCH(Lists!$B$3,Responses!$A$1:$T$1,0))),INDEX(Responses!$A119:$T119,MATCH(Lists!$B$3,Responses!$A$1:$T$1,0)),DATE(VALUE(LEFT(IFERROR(TRIM(INDEX(Responses!$A119:$T119,MATCH(Lists!$B$3,Responses!$A$1:$T$1,0))&amp;""),""),4)),VALUE(MID(IFERROR(TRIM(INDEX(Responses!$A119:$T119,MATCH(Lists!$B$3,Responses!$A$1:$T$1,0))&amp;""),""),6,2)),VALUE(MID(IFERROR(TRIM(INDEX(Responses!$A119:$T119,MATCH(Lists!$B$3,Responses!$A$1:$T$1,0))&amp;""),""),9,2))))),""))))</f>
        <v/>
      </c>
      <c r="J119" s="19">
        <f>IF(ISNUMBER($I119),$I119+Lists!$B$15,"")</f>
        <v/>
      </c>
      <c r="K119" s="18">
        <f>IF($N119&lt;&gt;1,"",IF($B119="","New",IFERROR(IF(INDEX('Follow-ups'!$B$2:$B$501,MATCH($B119,'Follow-ups'!$A$2:$A$501,0))&amp;""="","New",INDEX('Follow-ups'!$B$2:$B$501,MATCH($B119,'Follow-ups'!$A$2:$A$501,0))&amp;""),"New")))</f>
        <v/>
      </c>
      <c r="L119" s="19">
        <f>IF($N119&lt;&gt;1,"",IF($B119="","",IFERROR(IF(ISNUMBER(INDEX('Follow-ups'!$C$2:$C$501,MATCH($B119,'Follow-ups'!$A$2:$A$501,0))),INDEX('Follow-ups'!$C$2:$C$501,MATCH($B119,'Follow-ups'!$A$2:$A$501,0)),""),"")))</f>
        <v/>
      </c>
      <c r="M119" s="18">
        <f>IF($N119&lt;&gt;1,"",IF($G119="No","Do not contact",IF(OR($K119="Signed up",$K119="Not now"),"Done",IF($K119="Contacted","Waiting on reply",IF($J119="","To do",IF(TODAY()&gt;$J119,"Overdue",IF($J119-TODAY()&lt;=1,"Due soon","To do")))))))</f>
        <v/>
      </c>
      <c r="N119" s="18">
        <f>IF((IFERROR(TRIM(INDEX(Responses!$A119:$T119,MATCH(Lists!$B$2,Responses!$A$1:$T$1,0))&amp;""),"")&amp;IFERROR(TRIM(INDEX(Responses!$A119:$T119,MATCH(Lists!$B$4,Responses!$A$1:$T$1,0))&amp;""),"")&amp;IFERROR(TRIM(INDEX(Responses!$A119:$T119,MATCH(Lists!$B$5,Responses!$A$1:$T$1,0))&amp;""),""))="",0,1)</f>
        <v/>
      </c>
    </row>
    <row r="120">
      <c r="A120" s="17">
        <f>IF($N120=1,IFERROR(TRIM(INDEX(Responses!$A120:$T120,MATCH(Lists!$B$4,Responses!$A$1:$T$1,0))&amp;""),""),"")</f>
        <v/>
      </c>
      <c r="B120" s="17">
        <f>IF($N120=1,IFERROR(TRIM(INDEX(Responses!$A120:$T120,MATCH(Lists!$B$5,Responses!$A$1:$T$1,0))&amp;""),""),"")</f>
        <v/>
      </c>
      <c r="C120" s="17">
        <f>IF($N120=1,IFERROR(TRIM(INDEX(Responses!$A120:$T120,MATCH(Lists!$B$6,Responses!$A$1:$T$1,0))&amp;""),""),"")</f>
        <v/>
      </c>
      <c r="D120" s="17">
        <f>IF($N120=1,IFERROR(TRIM(INDEX(Responses!$A120:$T120,MATCH(Lists!$B$7,Responses!$A$1:$T$1,0))&amp;""),""),"")</f>
        <v/>
      </c>
      <c r="E120" s="17">
        <f>IF($N120=1,IFERROR(TRIM(INDEX(Responses!$A120:$T120,MATCH(Lists!$B$8,Responses!$A$1:$T$1,0))&amp;""),""),"")</f>
        <v/>
      </c>
      <c r="F120" s="17">
        <f>IF($N120=1,IFERROR(TRIM(INDEX(Responses!$A120:$T120,MATCH(Lists!$B$9,Responses!$A$1:$T$1,0))&amp;""),""),"")</f>
        <v/>
      </c>
      <c r="G120" s="18">
        <f>IF($N120&lt;&gt;1,"",IF(IFERROR(TRIM(INDEX(Responses!$A120:$T120,MATCH(Lists!$B$10,Responses!$A$1:$T$1,0))&amp;""),"")="","Not asked",IF(LEFT(IFERROR(TRIM(INDEX(Responses!$A120:$T120,MATCH(Lists!$B$10,Responses!$A$1:$T$1,0))&amp;""),""),3)="Yes","Yes","No")))</f>
        <v/>
      </c>
      <c r="H120" s="17">
        <f>IF($N120&lt;&gt;1,"",IF(IFERROR(TRIM(INDEX(Responses!$A120:$T120,MATCH(Lists!$B$12,Responses!$A$1:$T$1,0))&amp;""),"")&lt;&gt;"",IFERROR(TRIM(INDEX(Responses!$A120:$T120,MATCH(Lists!$B$12,Responses!$A$1:$T$1,0))&amp;""),""),IFERROR(TRIM(INDEX(Responses!$A120:$T120,MATCH(Lists!$B$11,Responses!$A$1:$T$1,0))&amp;""),"")))</f>
        <v/>
      </c>
      <c r="I120" s="19">
        <f>IF($N120&lt;&gt;1,"",IF($B120="",IFERROR(INT(IF(ISNUMBER(INDEX(Responses!$A120:$T120,MATCH(Lists!$B$3,Responses!$A$1:$T$1,0))),INDEX(Responses!$A120:$T120,MATCH(Lists!$B$3,Responses!$A$1:$T$1,0)),DATE(VALUE(LEFT(IFERROR(TRIM(INDEX(Responses!$A120:$T120,MATCH(Lists!$B$3,Responses!$A$1:$T$1,0))&amp;""),""),4)),VALUE(MID(IFERROR(TRIM(INDEX(Responses!$A120:$T120,MATCH(Lists!$B$3,Responses!$A$1:$T$1,0))&amp;""),""),6,2)),VALUE(MID(IFERROR(TRIM(INDEX(Responses!$A120:$T120,MATCH(Lists!$B$3,Responses!$A$1:$T$1,0))&amp;""),""),9,2))))),""),IFERROR(IF(ISNUMBER(INDEX('Follow-ups'!$D$2:$D$501,MATCH($B120,'Follow-ups'!$A$2:$A$501,0))),INT(INDEX('Follow-ups'!$D$2:$D$501,MATCH($B120,'Follow-ups'!$A$2:$A$501,0))),IFERROR(INT(IF(ISNUMBER(INDEX(Responses!$A120:$T120,MATCH(Lists!$B$3,Responses!$A$1:$T$1,0))),INDEX(Responses!$A120:$T120,MATCH(Lists!$B$3,Responses!$A$1:$T$1,0)),DATE(VALUE(LEFT(IFERROR(TRIM(INDEX(Responses!$A120:$T120,MATCH(Lists!$B$3,Responses!$A$1:$T$1,0))&amp;""),""),4)),VALUE(MID(IFERROR(TRIM(INDEX(Responses!$A120:$T120,MATCH(Lists!$B$3,Responses!$A$1:$T$1,0))&amp;""),""),6,2)),VALUE(MID(IFERROR(TRIM(INDEX(Responses!$A120:$T120,MATCH(Lists!$B$3,Responses!$A$1:$T$1,0))&amp;""),""),9,2))))),"")),IFERROR(INT(IF(ISNUMBER(INDEX(Responses!$A120:$T120,MATCH(Lists!$B$3,Responses!$A$1:$T$1,0))),INDEX(Responses!$A120:$T120,MATCH(Lists!$B$3,Responses!$A$1:$T$1,0)),DATE(VALUE(LEFT(IFERROR(TRIM(INDEX(Responses!$A120:$T120,MATCH(Lists!$B$3,Responses!$A$1:$T$1,0))&amp;""),""),4)),VALUE(MID(IFERROR(TRIM(INDEX(Responses!$A120:$T120,MATCH(Lists!$B$3,Responses!$A$1:$T$1,0))&amp;""),""),6,2)),VALUE(MID(IFERROR(TRIM(INDEX(Responses!$A120:$T120,MATCH(Lists!$B$3,Responses!$A$1:$T$1,0))&amp;""),""),9,2))))),""))))</f>
        <v/>
      </c>
      <c r="J120" s="19">
        <f>IF(ISNUMBER($I120),$I120+Lists!$B$15,"")</f>
        <v/>
      </c>
      <c r="K120" s="18">
        <f>IF($N120&lt;&gt;1,"",IF($B120="","New",IFERROR(IF(INDEX('Follow-ups'!$B$2:$B$501,MATCH($B120,'Follow-ups'!$A$2:$A$501,0))&amp;""="","New",INDEX('Follow-ups'!$B$2:$B$501,MATCH($B120,'Follow-ups'!$A$2:$A$501,0))&amp;""),"New")))</f>
        <v/>
      </c>
      <c r="L120" s="19">
        <f>IF($N120&lt;&gt;1,"",IF($B120="","",IFERROR(IF(ISNUMBER(INDEX('Follow-ups'!$C$2:$C$501,MATCH($B120,'Follow-ups'!$A$2:$A$501,0))),INDEX('Follow-ups'!$C$2:$C$501,MATCH($B120,'Follow-ups'!$A$2:$A$501,0)),""),"")))</f>
        <v/>
      </c>
      <c r="M120" s="18">
        <f>IF($N120&lt;&gt;1,"",IF($G120="No","Do not contact",IF(OR($K120="Signed up",$K120="Not now"),"Done",IF($K120="Contacted","Waiting on reply",IF($J120="","To do",IF(TODAY()&gt;$J120,"Overdue",IF($J120-TODAY()&lt;=1,"Due soon","To do")))))))</f>
        <v/>
      </c>
      <c r="N120" s="18">
        <f>IF((IFERROR(TRIM(INDEX(Responses!$A120:$T120,MATCH(Lists!$B$2,Responses!$A$1:$T$1,0))&amp;""),"")&amp;IFERROR(TRIM(INDEX(Responses!$A120:$T120,MATCH(Lists!$B$4,Responses!$A$1:$T$1,0))&amp;""),"")&amp;IFERROR(TRIM(INDEX(Responses!$A120:$T120,MATCH(Lists!$B$5,Responses!$A$1:$T$1,0))&amp;""),""))="",0,1)</f>
        <v/>
      </c>
    </row>
    <row r="121">
      <c r="A121" s="17">
        <f>IF($N121=1,IFERROR(TRIM(INDEX(Responses!$A121:$T121,MATCH(Lists!$B$4,Responses!$A$1:$T$1,0))&amp;""),""),"")</f>
        <v/>
      </c>
      <c r="B121" s="17">
        <f>IF($N121=1,IFERROR(TRIM(INDEX(Responses!$A121:$T121,MATCH(Lists!$B$5,Responses!$A$1:$T$1,0))&amp;""),""),"")</f>
        <v/>
      </c>
      <c r="C121" s="17">
        <f>IF($N121=1,IFERROR(TRIM(INDEX(Responses!$A121:$T121,MATCH(Lists!$B$6,Responses!$A$1:$T$1,0))&amp;""),""),"")</f>
        <v/>
      </c>
      <c r="D121" s="17">
        <f>IF($N121=1,IFERROR(TRIM(INDEX(Responses!$A121:$T121,MATCH(Lists!$B$7,Responses!$A$1:$T$1,0))&amp;""),""),"")</f>
        <v/>
      </c>
      <c r="E121" s="17">
        <f>IF($N121=1,IFERROR(TRIM(INDEX(Responses!$A121:$T121,MATCH(Lists!$B$8,Responses!$A$1:$T$1,0))&amp;""),""),"")</f>
        <v/>
      </c>
      <c r="F121" s="17">
        <f>IF($N121=1,IFERROR(TRIM(INDEX(Responses!$A121:$T121,MATCH(Lists!$B$9,Responses!$A$1:$T$1,0))&amp;""),""),"")</f>
        <v/>
      </c>
      <c r="G121" s="18">
        <f>IF($N121&lt;&gt;1,"",IF(IFERROR(TRIM(INDEX(Responses!$A121:$T121,MATCH(Lists!$B$10,Responses!$A$1:$T$1,0))&amp;""),"")="","Not asked",IF(LEFT(IFERROR(TRIM(INDEX(Responses!$A121:$T121,MATCH(Lists!$B$10,Responses!$A$1:$T$1,0))&amp;""),""),3)="Yes","Yes","No")))</f>
        <v/>
      </c>
      <c r="H121" s="17">
        <f>IF($N121&lt;&gt;1,"",IF(IFERROR(TRIM(INDEX(Responses!$A121:$T121,MATCH(Lists!$B$12,Responses!$A$1:$T$1,0))&amp;""),"")&lt;&gt;"",IFERROR(TRIM(INDEX(Responses!$A121:$T121,MATCH(Lists!$B$12,Responses!$A$1:$T$1,0))&amp;""),""),IFERROR(TRIM(INDEX(Responses!$A121:$T121,MATCH(Lists!$B$11,Responses!$A$1:$T$1,0))&amp;""),"")))</f>
        <v/>
      </c>
      <c r="I121" s="19">
        <f>IF($N121&lt;&gt;1,"",IF($B121="",IFERROR(INT(IF(ISNUMBER(INDEX(Responses!$A121:$T121,MATCH(Lists!$B$3,Responses!$A$1:$T$1,0))),INDEX(Responses!$A121:$T121,MATCH(Lists!$B$3,Responses!$A$1:$T$1,0)),DATE(VALUE(LEFT(IFERROR(TRIM(INDEX(Responses!$A121:$T121,MATCH(Lists!$B$3,Responses!$A$1:$T$1,0))&amp;""),""),4)),VALUE(MID(IFERROR(TRIM(INDEX(Responses!$A121:$T121,MATCH(Lists!$B$3,Responses!$A$1:$T$1,0))&amp;""),""),6,2)),VALUE(MID(IFERROR(TRIM(INDEX(Responses!$A121:$T121,MATCH(Lists!$B$3,Responses!$A$1:$T$1,0))&amp;""),""),9,2))))),""),IFERROR(IF(ISNUMBER(INDEX('Follow-ups'!$D$2:$D$501,MATCH($B121,'Follow-ups'!$A$2:$A$501,0))),INT(INDEX('Follow-ups'!$D$2:$D$501,MATCH($B121,'Follow-ups'!$A$2:$A$501,0))),IFERROR(INT(IF(ISNUMBER(INDEX(Responses!$A121:$T121,MATCH(Lists!$B$3,Responses!$A$1:$T$1,0))),INDEX(Responses!$A121:$T121,MATCH(Lists!$B$3,Responses!$A$1:$T$1,0)),DATE(VALUE(LEFT(IFERROR(TRIM(INDEX(Responses!$A121:$T121,MATCH(Lists!$B$3,Responses!$A$1:$T$1,0))&amp;""),""),4)),VALUE(MID(IFERROR(TRIM(INDEX(Responses!$A121:$T121,MATCH(Lists!$B$3,Responses!$A$1:$T$1,0))&amp;""),""),6,2)),VALUE(MID(IFERROR(TRIM(INDEX(Responses!$A121:$T121,MATCH(Lists!$B$3,Responses!$A$1:$T$1,0))&amp;""),""),9,2))))),"")),IFERROR(INT(IF(ISNUMBER(INDEX(Responses!$A121:$T121,MATCH(Lists!$B$3,Responses!$A$1:$T$1,0))),INDEX(Responses!$A121:$T121,MATCH(Lists!$B$3,Responses!$A$1:$T$1,0)),DATE(VALUE(LEFT(IFERROR(TRIM(INDEX(Responses!$A121:$T121,MATCH(Lists!$B$3,Responses!$A$1:$T$1,0))&amp;""),""),4)),VALUE(MID(IFERROR(TRIM(INDEX(Responses!$A121:$T121,MATCH(Lists!$B$3,Responses!$A$1:$T$1,0))&amp;""),""),6,2)),VALUE(MID(IFERROR(TRIM(INDEX(Responses!$A121:$T121,MATCH(Lists!$B$3,Responses!$A$1:$T$1,0))&amp;""),""),9,2))))),""))))</f>
        <v/>
      </c>
      <c r="J121" s="19">
        <f>IF(ISNUMBER($I121),$I121+Lists!$B$15,"")</f>
        <v/>
      </c>
      <c r="K121" s="18">
        <f>IF($N121&lt;&gt;1,"",IF($B121="","New",IFERROR(IF(INDEX('Follow-ups'!$B$2:$B$501,MATCH($B121,'Follow-ups'!$A$2:$A$501,0))&amp;""="","New",INDEX('Follow-ups'!$B$2:$B$501,MATCH($B121,'Follow-ups'!$A$2:$A$501,0))&amp;""),"New")))</f>
        <v/>
      </c>
      <c r="L121" s="19">
        <f>IF($N121&lt;&gt;1,"",IF($B121="","",IFERROR(IF(ISNUMBER(INDEX('Follow-ups'!$C$2:$C$501,MATCH($B121,'Follow-ups'!$A$2:$A$501,0))),INDEX('Follow-ups'!$C$2:$C$501,MATCH($B121,'Follow-ups'!$A$2:$A$501,0)),""),"")))</f>
        <v/>
      </c>
      <c r="M121" s="18">
        <f>IF($N121&lt;&gt;1,"",IF($G121="No","Do not contact",IF(OR($K121="Signed up",$K121="Not now"),"Done",IF($K121="Contacted","Waiting on reply",IF($J121="","To do",IF(TODAY()&gt;$J121,"Overdue",IF($J121-TODAY()&lt;=1,"Due soon","To do")))))))</f>
        <v/>
      </c>
      <c r="N121" s="18">
        <f>IF((IFERROR(TRIM(INDEX(Responses!$A121:$T121,MATCH(Lists!$B$2,Responses!$A$1:$T$1,0))&amp;""),"")&amp;IFERROR(TRIM(INDEX(Responses!$A121:$T121,MATCH(Lists!$B$4,Responses!$A$1:$T$1,0))&amp;""),"")&amp;IFERROR(TRIM(INDEX(Responses!$A121:$T121,MATCH(Lists!$B$5,Responses!$A$1:$T$1,0))&amp;""),""))="",0,1)</f>
        <v/>
      </c>
    </row>
    <row r="122">
      <c r="A122" s="17">
        <f>IF($N122=1,IFERROR(TRIM(INDEX(Responses!$A122:$T122,MATCH(Lists!$B$4,Responses!$A$1:$T$1,0))&amp;""),""),"")</f>
        <v/>
      </c>
      <c r="B122" s="17">
        <f>IF($N122=1,IFERROR(TRIM(INDEX(Responses!$A122:$T122,MATCH(Lists!$B$5,Responses!$A$1:$T$1,0))&amp;""),""),"")</f>
        <v/>
      </c>
      <c r="C122" s="17">
        <f>IF($N122=1,IFERROR(TRIM(INDEX(Responses!$A122:$T122,MATCH(Lists!$B$6,Responses!$A$1:$T$1,0))&amp;""),""),"")</f>
        <v/>
      </c>
      <c r="D122" s="17">
        <f>IF($N122=1,IFERROR(TRIM(INDEX(Responses!$A122:$T122,MATCH(Lists!$B$7,Responses!$A$1:$T$1,0))&amp;""),""),"")</f>
        <v/>
      </c>
      <c r="E122" s="17">
        <f>IF($N122=1,IFERROR(TRIM(INDEX(Responses!$A122:$T122,MATCH(Lists!$B$8,Responses!$A$1:$T$1,0))&amp;""),""),"")</f>
        <v/>
      </c>
      <c r="F122" s="17">
        <f>IF($N122=1,IFERROR(TRIM(INDEX(Responses!$A122:$T122,MATCH(Lists!$B$9,Responses!$A$1:$T$1,0))&amp;""),""),"")</f>
        <v/>
      </c>
      <c r="G122" s="18">
        <f>IF($N122&lt;&gt;1,"",IF(IFERROR(TRIM(INDEX(Responses!$A122:$T122,MATCH(Lists!$B$10,Responses!$A$1:$T$1,0))&amp;""),"")="","Not asked",IF(LEFT(IFERROR(TRIM(INDEX(Responses!$A122:$T122,MATCH(Lists!$B$10,Responses!$A$1:$T$1,0))&amp;""),""),3)="Yes","Yes","No")))</f>
        <v/>
      </c>
      <c r="H122" s="17">
        <f>IF($N122&lt;&gt;1,"",IF(IFERROR(TRIM(INDEX(Responses!$A122:$T122,MATCH(Lists!$B$12,Responses!$A$1:$T$1,0))&amp;""),"")&lt;&gt;"",IFERROR(TRIM(INDEX(Responses!$A122:$T122,MATCH(Lists!$B$12,Responses!$A$1:$T$1,0))&amp;""),""),IFERROR(TRIM(INDEX(Responses!$A122:$T122,MATCH(Lists!$B$11,Responses!$A$1:$T$1,0))&amp;""),"")))</f>
        <v/>
      </c>
      <c r="I122" s="19">
        <f>IF($N122&lt;&gt;1,"",IF($B122="",IFERROR(INT(IF(ISNUMBER(INDEX(Responses!$A122:$T122,MATCH(Lists!$B$3,Responses!$A$1:$T$1,0))),INDEX(Responses!$A122:$T122,MATCH(Lists!$B$3,Responses!$A$1:$T$1,0)),DATE(VALUE(LEFT(IFERROR(TRIM(INDEX(Responses!$A122:$T122,MATCH(Lists!$B$3,Responses!$A$1:$T$1,0))&amp;""),""),4)),VALUE(MID(IFERROR(TRIM(INDEX(Responses!$A122:$T122,MATCH(Lists!$B$3,Responses!$A$1:$T$1,0))&amp;""),""),6,2)),VALUE(MID(IFERROR(TRIM(INDEX(Responses!$A122:$T122,MATCH(Lists!$B$3,Responses!$A$1:$T$1,0))&amp;""),""),9,2))))),""),IFERROR(IF(ISNUMBER(INDEX('Follow-ups'!$D$2:$D$501,MATCH($B122,'Follow-ups'!$A$2:$A$501,0))),INT(INDEX('Follow-ups'!$D$2:$D$501,MATCH($B122,'Follow-ups'!$A$2:$A$501,0))),IFERROR(INT(IF(ISNUMBER(INDEX(Responses!$A122:$T122,MATCH(Lists!$B$3,Responses!$A$1:$T$1,0))),INDEX(Responses!$A122:$T122,MATCH(Lists!$B$3,Responses!$A$1:$T$1,0)),DATE(VALUE(LEFT(IFERROR(TRIM(INDEX(Responses!$A122:$T122,MATCH(Lists!$B$3,Responses!$A$1:$T$1,0))&amp;""),""),4)),VALUE(MID(IFERROR(TRIM(INDEX(Responses!$A122:$T122,MATCH(Lists!$B$3,Responses!$A$1:$T$1,0))&amp;""),""),6,2)),VALUE(MID(IFERROR(TRIM(INDEX(Responses!$A122:$T122,MATCH(Lists!$B$3,Responses!$A$1:$T$1,0))&amp;""),""),9,2))))),"")),IFERROR(INT(IF(ISNUMBER(INDEX(Responses!$A122:$T122,MATCH(Lists!$B$3,Responses!$A$1:$T$1,0))),INDEX(Responses!$A122:$T122,MATCH(Lists!$B$3,Responses!$A$1:$T$1,0)),DATE(VALUE(LEFT(IFERROR(TRIM(INDEX(Responses!$A122:$T122,MATCH(Lists!$B$3,Responses!$A$1:$T$1,0))&amp;""),""),4)),VALUE(MID(IFERROR(TRIM(INDEX(Responses!$A122:$T122,MATCH(Lists!$B$3,Responses!$A$1:$T$1,0))&amp;""),""),6,2)),VALUE(MID(IFERROR(TRIM(INDEX(Responses!$A122:$T122,MATCH(Lists!$B$3,Responses!$A$1:$T$1,0))&amp;""),""),9,2))))),""))))</f>
        <v/>
      </c>
      <c r="J122" s="19">
        <f>IF(ISNUMBER($I122),$I122+Lists!$B$15,"")</f>
        <v/>
      </c>
      <c r="K122" s="18">
        <f>IF($N122&lt;&gt;1,"",IF($B122="","New",IFERROR(IF(INDEX('Follow-ups'!$B$2:$B$501,MATCH($B122,'Follow-ups'!$A$2:$A$501,0))&amp;""="","New",INDEX('Follow-ups'!$B$2:$B$501,MATCH($B122,'Follow-ups'!$A$2:$A$501,0))&amp;""),"New")))</f>
        <v/>
      </c>
      <c r="L122" s="19">
        <f>IF($N122&lt;&gt;1,"",IF($B122="","",IFERROR(IF(ISNUMBER(INDEX('Follow-ups'!$C$2:$C$501,MATCH($B122,'Follow-ups'!$A$2:$A$501,0))),INDEX('Follow-ups'!$C$2:$C$501,MATCH($B122,'Follow-ups'!$A$2:$A$501,0)),""),"")))</f>
        <v/>
      </c>
      <c r="M122" s="18">
        <f>IF($N122&lt;&gt;1,"",IF($G122="No","Do not contact",IF(OR($K122="Signed up",$K122="Not now"),"Done",IF($K122="Contacted","Waiting on reply",IF($J122="","To do",IF(TODAY()&gt;$J122,"Overdue",IF($J122-TODAY()&lt;=1,"Due soon","To do")))))))</f>
        <v/>
      </c>
      <c r="N122" s="18">
        <f>IF((IFERROR(TRIM(INDEX(Responses!$A122:$T122,MATCH(Lists!$B$2,Responses!$A$1:$T$1,0))&amp;""),"")&amp;IFERROR(TRIM(INDEX(Responses!$A122:$T122,MATCH(Lists!$B$4,Responses!$A$1:$T$1,0))&amp;""),"")&amp;IFERROR(TRIM(INDEX(Responses!$A122:$T122,MATCH(Lists!$B$5,Responses!$A$1:$T$1,0))&amp;""),""))="",0,1)</f>
        <v/>
      </c>
    </row>
    <row r="123">
      <c r="A123" s="17">
        <f>IF($N123=1,IFERROR(TRIM(INDEX(Responses!$A123:$T123,MATCH(Lists!$B$4,Responses!$A$1:$T$1,0))&amp;""),""),"")</f>
        <v/>
      </c>
      <c r="B123" s="17">
        <f>IF($N123=1,IFERROR(TRIM(INDEX(Responses!$A123:$T123,MATCH(Lists!$B$5,Responses!$A$1:$T$1,0))&amp;""),""),"")</f>
        <v/>
      </c>
      <c r="C123" s="17">
        <f>IF($N123=1,IFERROR(TRIM(INDEX(Responses!$A123:$T123,MATCH(Lists!$B$6,Responses!$A$1:$T$1,0))&amp;""),""),"")</f>
        <v/>
      </c>
      <c r="D123" s="17">
        <f>IF($N123=1,IFERROR(TRIM(INDEX(Responses!$A123:$T123,MATCH(Lists!$B$7,Responses!$A$1:$T$1,0))&amp;""),""),"")</f>
        <v/>
      </c>
      <c r="E123" s="17">
        <f>IF($N123=1,IFERROR(TRIM(INDEX(Responses!$A123:$T123,MATCH(Lists!$B$8,Responses!$A$1:$T$1,0))&amp;""),""),"")</f>
        <v/>
      </c>
      <c r="F123" s="17">
        <f>IF($N123=1,IFERROR(TRIM(INDEX(Responses!$A123:$T123,MATCH(Lists!$B$9,Responses!$A$1:$T$1,0))&amp;""),""),"")</f>
        <v/>
      </c>
      <c r="G123" s="18">
        <f>IF($N123&lt;&gt;1,"",IF(IFERROR(TRIM(INDEX(Responses!$A123:$T123,MATCH(Lists!$B$10,Responses!$A$1:$T$1,0))&amp;""),"")="","Not asked",IF(LEFT(IFERROR(TRIM(INDEX(Responses!$A123:$T123,MATCH(Lists!$B$10,Responses!$A$1:$T$1,0))&amp;""),""),3)="Yes","Yes","No")))</f>
        <v/>
      </c>
      <c r="H123" s="17">
        <f>IF($N123&lt;&gt;1,"",IF(IFERROR(TRIM(INDEX(Responses!$A123:$T123,MATCH(Lists!$B$12,Responses!$A$1:$T$1,0))&amp;""),"")&lt;&gt;"",IFERROR(TRIM(INDEX(Responses!$A123:$T123,MATCH(Lists!$B$12,Responses!$A$1:$T$1,0))&amp;""),""),IFERROR(TRIM(INDEX(Responses!$A123:$T123,MATCH(Lists!$B$11,Responses!$A$1:$T$1,0))&amp;""),"")))</f>
        <v/>
      </c>
      <c r="I123" s="19">
        <f>IF($N123&lt;&gt;1,"",IF($B123="",IFERROR(INT(IF(ISNUMBER(INDEX(Responses!$A123:$T123,MATCH(Lists!$B$3,Responses!$A$1:$T$1,0))),INDEX(Responses!$A123:$T123,MATCH(Lists!$B$3,Responses!$A$1:$T$1,0)),DATE(VALUE(LEFT(IFERROR(TRIM(INDEX(Responses!$A123:$T123,MATCH(Lists!$B$3,Responses!$A$1:$T$1,0))&amp;""),""),4)),VALUE(MID(IFERROR(TRIM(INDEX(Responses!$A123:$T123,MATCH(Lists!$B$3,Responses!$A$1:$T$1,0))&amp;""),""),6,2)),VALUE(MID(IFERROR(TRIM(INDEX(Responses!$A123:$T123,MATCH(Lists!$B$3,Responses!$A$1:$T$1,0))&amp;""),""),9,2))))),""),IFERROR(IF(ISNUMBER(INDEX('Follow-ups'!$D$2:$D$501,MATCH($B123,'Follow-ups'!$A$2:$A$501,0))),INT(INDEX('Follow-ups'!$D$2:$D$501,MATCH($B123,'Follow-ups'!$A$2:$A$501,0))),IFERROR(INT(IF(ISNUMBER(INDEX(Responses!$A123:$T123,MATCH(Lists!$B$3,Responses!$A$1:$T$1,0))),INDEX(Responses!$A123:$T123,MATCH(Lists!$B$3,Responses!$A$1:$T$1,0)),DATE(VALUE(LEFT(IFERROR(TRIM(INDEX(Responses!$A123:$T123,MATCH(Lists!$B$3,Responses!$A$1:$T$1,0))&amp;""),""),4)),VALUE(MID(IFERROR(TRIM(INDEX(Responses!$A123:$T123,MATCH(Lists!$B$3,Responses!$A$1:$T$1,0))&amp;""),""),6,2)),VALUE(MID(IFERROR(TRIM(INDEX(Responses!$A123:$T123,MATCH(Lists!$B$3,Responses!$A$1:$T$1,0))&amp;""),""),9,2))))),"")),IFERROR(INT(IF(ISNUMBER(INDEX(Responses!$A123:$T123,MATCH(Lists!$B$3,Responses!$A$1:$T$1,0))),INDEX(Responses!$A123:$T123,MATCH(Lists!$B$3,Responses!$A$1:$T$1,0)),DATE(VALUE(LEFT(IFERROR(TRIM(INDEX(Responses!$A123:$T123,MATCH(Lists!$B$3,Responses!$A$1:$T$1,0))&amp;""),""),4)),VALUE(MID(IFERROR(TRIM(INDEX(Responses!$A123:$T123,MATCH(Lists!$B$3,Responses!$A$1:$T$1,0))&amp;""),""),6,2)),VALUE(MID(IFERROR(TRIM(INDEX(Responses!$A123:$T123,MATCH(Lists!$B$3,Responses!$A$1:$T$1,0))&amp;""),""),9,2))))),""))))</f>
        <v/>
      </c>
      <c r="J123" s="19">
        <f>IF(ISNUMBER($I123),$I123+Lists!$B$15,"")</f>
        <v/>
      </c>
      <c r="K123" s="18">
        <f>IF($N123&lt;&gt;1,"",IF($B123="","New",IFERROR(IF(INDEX('Follow-ups'!$B$2:$B$501,MATCH($B123,'Follow-ups'!$A$2:$A$501,0))&amp;""="","New",INDEX('Follow-ups'!$B$2:$B$501,MATCH($B123,'Follow-ups'!$A$2:$A$501,0))&amp;""),"New")))</f>
        <v/>
      </c>
      <c r="L123" s="19">
        <f>IF($N123&lt;&gt;1,"",IF($B123="","",IFERROR(IF(ISNUMBER(INDEX('Follow-ups'!$C$2:$C$501,MATCH($B123,'Follow-ups'!$A$2:$A$501,0))),INDEX('Follow-ups'!$C$2:$C$501,MATCH($B123,'Follow-ups'!$A$2:$A$501,0)),""),"")))</f>
        <v/>
      </c>
      <c r="M123" s="18">
        <f>IF($N123&lt;&gt;1,"",IF($G123="No","Do not contact",IF(OR($K123="Signed up",$K123="Not now"),"Done",IF($K123="Contacted","Waiting on reply",IF($J123="","To do",IF(TODAY()&gt;$J123,"Overdue",IF($J123-TODAY()&lt;=1,"Due soon","To do")))))))</f>
        <v/>
      </c>
      <c r="N123" s="18">
        <f>IF((IFERROR(TRIM(INDEX(Responses!$A123:$T123,MATCH(Lists!$B$2,Responses!$A$1:$T$1,0))&amp;""),"")&amp;IFERROR(TRIM(INDEX(Responses!$A123:$T123,MATCH(Lists!$B$4,Responses!$A$1:$T$1,0))&amp;""),"")&amp;IFERROR(TRIM(INDEX(Responses!$A123:$T123,MATCH(Lists!$B$5,Responses!$A$1:$T$1,0))&amp;""),""))="",0,1)</f>
        <v/>
      </c>
    </row>
    <row r="124">
      <c r="A124" s="17">
        <f>IF($N124=1,IFERROR(TRIM(INDEX(Responses!$A124:$T124,MATCH(Lists!$B$4,Responses!$A$1:$T$1,0))&amp;""),""),"")</f>
        <v/>
      </c>
      <c r="B124" s="17">
        <f>IF($N124=1,IFERROR(TRIM(INDEX(Responses!$A124:$T124,MATCH(Lists!$B$5,Responses!$A$1:$T$1,0))&amp;""),""),"")</f>
        <v/>
      </c>
      <c r="C124" s="17">
        <f>IF($N124=1,IFERROR(TRIM(INDEX(Responses!$A124:$T124,MATCH(Lists!$B$6,Responses!$A$1:$T$1,0))&amp;""),""),"")</f>
        <v/>
      </c>
      <c r="D124" s="17">
        <f>IF($N124=1,IFERROR(TRIM(INDEX(Responses!$A124:$T124,MATCH(Lists!$B$7,Responses!$A$1:$T$1,0))&amp;""),""),"")</f>
        <v/>
      </c>
      <c r="E124" s="17">
        <f>IF($N124=1,IFERROR(TRIM(INDEX(Responses!$A124:$T124,MATCH(Lists!$B$8,Responses!$A$1:$T$1,0))&amp;""),""),"")</f>
        <v/>
      </c>
      <c r="F124" s="17">
        <f>IF($N124=1,IFERROR(TRIM(INDEX(Responses!$A124:$T124,MATCH(Lists!$B$9,Responses!$A$1:$T$1,0))&amp;""),""),"")</f>
        <v/>
      </c>
      <c r="G124" s="18">
        <f>IF($N124&lt;&gt;1,"",IF(IFERROR(TRIM(INDEX(Responses!$A124:$T124,MATCH(Lists!$B$10,Responses!$A$1:$T$1,0))&amp;""),"")="","Not asked",IF(LEFT(IFERROR(TRIM(INDEX(Responses!$A124:$T124,MATCH(Lists!$B$10,Responses!$A$1:$T$1,0))&amp;""),""),3)="Yes","Yes","No")))</f>
        <v/>
      </c>
      <c r="H124" s="17">
        <f>IF($N124&lt;&gt;1,"",IF(IFERROR(TRIM(INDEX(Responses!$A124:$T124,MATCH(Lists!$B$12,Responses!$A$1:$T$1,0))&amp;""),"")&lt;&gt;"",IFERROR(TRIM(INDEX(Responses!$A124:$T124,MATCH(Lists!$B$12,Responses!$A$1:$T$1,0))&amp;""),""),IFERROR(TRIM(INDEX(Responses!$A124:$T124,MATCH(Lists!$B$11,Responses!$A$1:$T$1,0))&amp;""),"")))</f>
        <v/>
      </c>
      <c r="I124" s="19">
        <f>IF($N124&lt;&gt;1,"",IF($B124="",IFERROR(INT(IF(ISNUMBER(INDEX(Responses!$A124:$T124,MATCH(Lists!$B$3,Responses!$A$1:$T$1,0))),INDEX(Responses!$A124:$T124,MATCH(Lists!$B$3,Responses!$A$1:$T$1,0)),DATE(VALUE(LEFT(IFERROR(TRIM(INDEX(Responses!$A124:$T124,MATCH(Lists!$B$3,Responses!$A$1:$T$1,0))&amp;""),""),4)),VALUE(MID(IFERROR(TRIM(INDEX(Responses!$A124:$T124,MATCH(Lists!$B$3,Responses!$A$1:$T$1,0))&amp;""),""),6,2)),VALUE(MID(IFERROR(TRIM(INDEX(Responses!$A124:$T124,MATCH(Lists!$B$3,Responses!$A$1:$T$1,0))&amp;""),""),9,2))))),""),IFERROR(IF(ISNUMBER(INDEX('Follow-ups'!$D$2:$D$501,MATCH($B124,'Follow-ups'!$A$2:$A$501,0))),INT(INDEX('Follow-ups'!$D$2:$D$501,MATCH($B124,'Follow-ups'!$A$2:$A$501,0))),IFERROR(INT(IF(ISNUMBER(INDEX(Responses!$A124:$T124,MATCH(Lists!$B$3,Responses!$A$1:$T$1,0))),INDEX(Responses!$A124:$T124,MATCH(Lists!$B$3,Responses!$A$1:$T$1,0)),DATE(VALUE(LEFT(IFERROR(TRIM(INDEX(Responses!$A124:$T124,MATCH(Lists!$B$3,Responses!$A$1:$T$1,0))&amp;""),""),4)),VALUE(MID(IFERROR(TRIM(INDEX(Responses!$A124:$T124,MATCH(Lists!$B$3,Responses!$A$1:$T$1,0))&amp;""),""),6,2)),VALUE(MID(IFERROR(TRIM(INDEX(Responses!$A124:$T124,MATCH(Lists!$B$3,Responses!$A$1:$T$1,0))&amp;""),""),9,2))))),"")),IFERROR(INT(IF(ISNUMBER(INDEX(Responses!$A124:$T124,MATCH(Lists!$B$3,Responses!$A$1:$T$1,0))),INDEX(Responses!$A124:$T124,MATCH(Lists!$B$3,Responses!$A$1:$T$1,0)),DATE(VALUE(LEFT(IFERROR(TRIM(INDEX(Responses!$A124:$T124,MATCH(Lists!$B$3,Responses!$A$1:$T$1,0))&amp;""),""),4)),VALUE(MID(IFERROR(TRIM(INDEX(Responses!$A124:$T124,MATCH(Lists!$B$3,Responses!$A$1:$T$1,0))&amp;""),""),6,2)),VALUE(MID(IFERROR(TRIM(INDEX(Responses!$A124:$T124,MATCH(Lists!$B$3,Responses!$A$1:$T$1,0))&amp;""),""),9,2))))),""))))</f>
        <v/>
      </c>
      <c r="J124" s="19">
        <f>IF(ISNUMBER($I124),$I124+Lists!$B$15,"")</f>
        <v/>
      </c>
      <c r="K124" s="18">
        <f>IF($N124&lt;&gt;1,"",IF($B124="","New",IFERROR(IF(INDEX('Follow-ups'!$B$2:$B$501,MATCH($B124,'Follow-ups'!$A$2:$A$501,0))&amp;""="","New",INDEX('Follow-ups'!$B$2:$B$501,MATCH($B124,'Follow-ups'!$A$2:$A$501,0))&amp;""),"New")))</f>
        <v/>
      </c>
      <c r="L124" s="19">
        <f>IF($N124&lt;&gt;1,"",IF($B124="","",IFERROR(IF(ISNUMBER(INDEX('Follow-ups'!$C$2:$C$501,MATCH($B124,'Follow-ups'!$A$2:$A$501,0))),INDEX('Follow-ups'!$C$2:$C$501,MATCH($B124,'Follow-ups'!$A$2:$A$501,0)),""),"")))</f>
        <v/>
      </c>
      <c r="M124" s="18">
        <f>IF($N124&lt;&gt;1,"",IF($G124="No","Do not contact",IF(OR($K124="Signed up",$K124="Not now"),"Done",IF($K124="Contacted","Waiting on reply",IF($J124="","To do",IF(TODAY()&gt;$J124,"Overdue",IF($J124-TODAY()&lt;=1,"Due soon","To do")))))))</f>
        <v/>
      </c>
      <c r="N124" s="18">
        <f>IF((IFERROR(TRIM(INDEX(Responses!$A124:$T124,MATCH(Lists!$B$2,Responses!$A$1:$T$1,0))&amp;""),"")&amp;IFERROR(TRIM(INDEX(Responses!$A124:$T124,MATCH(Lists!$B$4,Responses!$A$1:$T$1,0))&amp;""),"")&amp;IFERROR(TRIM(INDEX(Responses!$A124:$T124,MATCH(Lists!$B$5,Responses!$A$1:$T$1,0))&amp;""),""))="",0,1)</f>
        <v/>
      </c>
    </row>
    <row r="125">
      <c r="A125" s="17">
        <f>IF($N125=1,IFERROR(TRIM(INDEX(Responses!$A125:$T125,MATCH(Lists!$B$4,Responses!$A$1:$T$1,0))&amp;""),""),"")</f>
        <v/>
      </c>
      <c r="B125" s="17">
        <f>IF($N125=1,IFERROR(TRIM(INDEX(Responses!$A125:$T125,MATCH(Lists!$B$5,Responses!$A$1:$T$1,0))&amp;""),""),"")</f>
        <v/>
      </c>
      <c r="C125" s="17">
        <f>IF($N125=1,IFERROR(TRIM(INDEX(Responses!$A125:$T125,MATCH(Lists!$B$6,Responses!$A$1:$T$1,0))&amp;""),""),"")</f>
        <v/>
      </c>
      <c r="D125" s="17">
        <f>IF($N125=1,IFERROR(TRIM(INDEX(Responses!$A125:$T125,MATCH(Lists!$B$7,Responses!$A$1:$T$1,0))&amp;""),""),"")</f>
        <v/>
      </c>
      <c r="E125" s="17">
        <f>IF($N125=1,IFERROR(TRIM(INDEX(Responses!$A125:$T125,MATCH(Lists!$B$8,Responses!$A$1:$T$1,0))&amp;""),""),"")</f>
        <v/>
      </c>
      <c r="F125" s="17">
        <f>IF($N125=1,IFERROR(TRIM(INDEX(Responses!$A125:$T125,MATCH(Lists!$B$9,Responses!$A$1:$T$1,0))&amp;""),""),"")</f>
        <v/>
      </c>
      <c r="G125" s="18">
        <f>IF($N125&lt;&gt;1,"",IF(IFERROR(TRIM(INDEX(Responses!$A125:$T125,MATCH(Lists!$B$10,Responses!$A$1:$T$1,0))&amp;""),"")="","Not asked",IF(LEFT(IFERROR(TRIM(INDEX(Responses!$A125:$T125,MATCH(Lists!$B$10,Responses!$A$1:$T$1,0))&amp;""),""),3)="Yes","Yes","No")))</f>
        <v/>
      </c>
      <c r="H125" s="17">
        <f>IF($N125&lt;&gt;1,"",IF(IFERROR(TRIM(INDEX(Responses!$A125:$T125,MATCH(Lists!$B$12,Responses!$A$1:$T$1,0))&amp;""),"")&lt;&gt;"",IFERROR(TRIM(INDEX(Responses!$A125:$T125,MATCH(Lists!$B$12,Responses!$A$1:$T$1,0))&amp;""),""),IFERROR(TRIM(INDEX(Responses!$A125:$T125,MATCH(Lists!$B$11,Responses!$A$1:$T$1,0))&amp;""),"")))</f>
        <v/>
      </c>
      <c r="I125" s="19">
        <f>IF($N125&lt;&gt;1,"",IF($B125="",IFERROR(INT(IF(ISNUMBER(INDEX(Responses!$A125:$T125,MATCH(Lists!$B$3,Responses!$A$1:$T$1,0))),INDEX(Responses!$A125:$T125,MATCH(Lists!$B$3,Responses!$A$1:$T$1,0)),DATE(VALUE(LEFT(IFERROR(TRIM(INDEX(Responses!$A125:$T125,MATCH(Lists!$B$3,Responses!$A$1:$T$1,0))&amp;""),""),4)),VALUE(MID(IFERROR(TRIM(INDEX(Responses!$A125:$T125,MATCH(Lists!$B$3,Responses!$A$1:$T$1,0))&amp;""),""),6,2)),VALUE(MID(IFERROR(TRIM(INDEX(Responses!$A125:$T125,MATCH(Lists!$B$3,Responses!$A$1:$T$1,0))&amp;""),""),9,2))))),""),IFERROR(IF(ISNUMBER(INDEX('Follow-ups'!$D$2:$D$501,MATCH($B125,'Follow-ups'!$A$2:$A$501,0))),INT(INDEX('Follow-ups'!$D$2:$D$501,MATCH($B125,'Follow-ups'!$A$2:$A$501,0))),IFERROR(INT(IF(ISNUMBER(INDEX(Responses!$A125:$T125,MATCH(Lists!$B$3,Responses!$A$1:$T$1,0))),INDEX(Responses!$A125:$T125,MATCH(Lists!$B$3,Responses!$A$1:$T$1,0)),DATE(VALUE(LEFT(IFERROR(TRIM(INDEX(Responses!$A125:$T125,MATCH(Lists!$B$3,Responses!$A$1:$T$1,0))&amp;""),""),4)),VALUE(MID(IFERROR(TRIM(INDEX(Responses!$A125:$T125,MATCH(Lists!$B$3,Responses!$A$1:$T$1,0))&amp;""),""),6,2)),VALUE(MID(IFERROR(TRIM(INDEX(Responses!$A125:$T125,MATCH(Lists!$B$3,Responses!$A$1:$T$1,0))&amp;""),""),9,2))))),"")),IFERROR(INT(IF(ISNUMBER(INDEX(Responses!$A125:$T125,MATCH(Lists!$B$3,Responses!$A$1:$T$1,0))),INDEX(Responses!$A125:$T125,MATCH(Lists!$B$3,Responses!$A$1:$T$1,0)),DATE(VALUE(LEFT(IFERROR(TRIM(INDEX(Responses!$A125:$T125,MATCH(Lists!$B$3,Responses!$A$1:$T$1,0))&amp;""),""),4)),VALUE(MID(IFERROR(TRIM(INDEX(Responses!$A125:$T125,MATCH(Lists!$B$3,Responses!$A$1:$T$1,0))&amp;""),""),6,2)),VALUE(MID(IFERROR(TRIM(INDEX(Responses!$A125:$T125,MATCH(Lists!$B$3,Responses!$A$1:$T$1,0))&amp;""),""),9,2))))),""))))</f>
        <v/>
      </c>
      <c r="J125" s="19">
        <f>IF(ISNUMBER($I125),$I125+Lists!$B$15,"")</f>
        <v/>
      </c>
      <c r="K125" s="18">
        <f>IF($N125&lt;&gt;1,"",IF($B125="","New",IFERROR(IF(INDEX('Follow-ups'!$B$2:$B$501,MATCH($B125,'Follow-ups'!$A$2:$A$501,0))&amp;""="","New",INDEX('Follow-ups'!$B$2:$B$501,MATCH($B125,'Follow-ups'!$A$2:$A$501,0))&amp;""),"New")))</f>
        <v/>
      </c>
      <c r="L125" s="19">
        <f>IF($N125&lt;&gt;1,"",IF($B125="","",IFERROR(IF(ISNUMBER(INDEX('Follow-ups'!$C$2:$C$501,MATCH($B125,'Follow-ups'!$A$2:$A$501,0))),INDEX('Follow-ups'!$C$2:$C$501,MATCH($B125,'Follow-ups'!$A$2:$A$501,0)),""),"")))</f>
        <v/>
      </c>
      <c r="M125" s="18">
        <f>IF($N125&lt;&gt;1,"",IF($G125="No","Do not contact",IF(OR($K125="Signed up",$K125="Not now"),"Done",IF($K125="Contacted","Waiting on reply",IF($J125="","To do",IF(TODAY()&gt;$J125,"Overdue",IF($J125-TODAY()&lt;=1,"Due soon","To do")))))))</f>
        <v/>
      </c>
      <c r="N125" s="18">
        <f>IF((IFERROR(TRIM(INDEX(Responses!$A125:$T125,MATCH(Lists!$B$2,Responses!$A$1:$T$1,0))&amp;""),"")&amp;IFERROR(TRIM(INDEX(Responses!$A125:$T125,MATCH(Lists!$B$4,Responses!$A$1:$T$1,0))&amp;""),"")&amp;IFERROR(TRIM(INDEX(Responses!$A125:$T125,MATCH(Lists!$B$5,Responses!$A$1:$T$1,0))&amp;""),""))="",0,1)</f>
        <v/>
      </c>
    </row>
    <row r="126">
      <c r="A126" s="17">
        <f>IF($N126=1,IFERROR(TRIM(INDEX(Responses!$A126:$T126,MATCH(Lists!$B$4,Responses!$A$1:$T$1,0))&amp;""),""),"")</f>
        <v/>
      </c>
      <c r="B126" s="17">
        <f>IF($N126=1,IFERROR(TRIM(INDEX(Responses!$A126:$T126,MATCH(Lists!$B$5,Responses!$A$1:$T$1,0))&amp;""),""),"")</f>
        <v/>
      </c>
      <c r="C126" s="17">
        <f>IF($N126=1,IFERROR(TRIM(INDEX(Responses!$A126:$T126,MATCH(Lists!$B$6,Responses!$A$1:$T$1,0))&amp;""),""),"")</f>
        <v/>
      </c>
      <c r="D126" s="17">
        <f>IF($N126=1,IFERROR(TRIM(INDEX(Responses!$A126:$T126,MATCH(Lists!$B$7,Responses!$A$1:$T$1,0))&amp;""),""),"")</f>
        <v/>
      </c>
      <c r="E126" s="17">
        <f>IF($N126=1,IFERROR(TRIM(INDEX(Responses!$A126:$T126,MATCH(Lists!$B$8,Responses!$A$1:$T$1,0))&amp;""),""),"")</f>
        <v/>
      </c>
      <c r="F126" s="17">
        <f>IF($N126=1,IFERROR(TRIM(INDEX(Responses!$A126:$T126,MATCH(Lists!$B$9,Responses!$A$1:$T$1,0))&amp;""),""),"")</f>
        <v/>
      </c>
      <c r="G126" s="18">
        <f>IF($N126&lt;&gt;1,"",IF(IFERROR(TRIM(INDEX(Responses!$A126:$T126,MATCH(Lists!$B$10,Responses!$A$1:$T$1,0))&amp;""),"")="","Not asked",IF(LEFT(IFERROR(TRIM(INDEX(Responses!$A126:$T126,MATCH(Lists!$B$10,Responses!$A$1:$T$1,0))&amp;""),""),3)="Yes","Yes","No")))</f>
        <v/>
      </c>
      <c r="H126" s="17">
        <f>IF($N126&lt;&gt;1,"",IF(IFERROR(TRIM(INDEX(Responses!$A126:$T126,MATCH(Lists!$B$12,Responses!$A$1:$T$1,0))&amp;""),"")&lt;&gt;"",IFERROR(TRIM(INDEX(Responses!$A126:$T126,MATCH(Lists!$B$12,Responses!$A$1:$T$1,0))&amp;""),""),IFERROR(TRIM(INDEX(Responses!$A126:$T126,MATCH(Lists!$B$11,Responses!$A$1:$T$1,0))&amp;""),"")))</f>
        <v/>
      </c>
      <c r="I126" s="19">
        <f>IF($N126&lt;&gt;1,"",IF($B126="",IFERROR(INT(IF(ISNUMBER(INDEX(Responses!$A126:$T126,MATCH(Lists!$B$3,Responses!$A$1:$T$1,0))),INDEX(Responses!$A126:$T126,MATCH(Lists!$B$3,Responses!$A$1:$T$1,0)),DATE(VALUE(LEFT(IFERROR(TRIM(INDEX(Responses!$A126:$T126,MATCH(Lists!$B$3,Responses!$A$1:$T$1,0))&amp;""),""),4)),VALUE(MID(IFERROR(TRIM(INDEX(Responses!$A126:$T126,MATCH(Lists!$B$3,Responses!$A$1:$T$1,0))&amp;""),""),6,2)),VALUE(MID(IFERROR(TRIM(INDEX(Responses!$A126:$T126,MATCH(Lists!$B$3,Responses!$A$1:$T$1,0))&amp;""),""),9,2))))),""),IFERROR(IF(ISNUMBER(INDEX('Follow-ups'!$D$2:$D$501,MATCH($B126,'Follow-ups'!$A$2:$A$501,0))),INT(INDEX('Follow-ups'!$D$2:$D$501,MATCH($B126,'Follow-ups'!$A$2:$A$501,0))),IFERROR(INT(IF(ISNUMBER(INDEX(Responses!$A126:$T126,MATCH(Lists!$B$3,Responses!$A$1:$T$1,0))),INDEX(Responses!$A126:$T126,MATCH(Lists!$B$3,Responses!$A$1:$T$1,0)),DATE(VALUE(LEFT(IFERROR(TRIM(INDEX(Responses!$A126:$T126,MATCH(Lists!$B$3,Responses!$A$1:$T$1,0))&amp;""),""),4)),VALUE(MID(IFERROR(TRIM(INDEX(Responses!$A126:$T126,MATCH(Lists!$B$3,Responses!$A$1:$T$1,0))&amp;""),""),6,2)),VALUE(MID(IFERROR(TRIM(INDEX(Responses!$A126:$T126,MATCH(Lists!$B$3,Responses!$A$1:$T$1,0))&amp;""),""),9,2))))),"")),IFERROR(INT(IF(ISNUMBER(INDEX(Responses!$A126:$T126,MATCH(Lists!$B$3,Responses!$A$1:$T$1,0))),INDEX(Responses!$A126:$T126,MATCH(Lists!$B$3,Responses!$A$1:$T$1,0)),DATE(VALUE(LEFT(IFERROR(TRIM(INDEX(Responses!$A126:$T126,MATCH(Lists!$B$3,Responses!$A$1:$T$1,0))&amp;""),""),4)),VALUE(MID(IFERROR(TRIM(INDEX(Responses!$A126:$T126,MATCH(Lists!$B$3,Responses!$A$1:$T$1,0))&amp;""),""),6,2)),VALUE(MID(IFERROR(TRIM(INDEX(Responses!$A126:$T126,MATCH(Lists!$B$3,Responses!$A$1:$T$1,0))&amp;""),""),9,2))))),""))))</f>
        <v/>
      </c>
      <c r="J126" s="19">
        <f>IF(ISNUMBER($I126),$I126+Lists!$B$15,"")</f>
        <v/>
      </c>
      <c r="K126" s="18">
        <f>IF($N126&lt;&gt;1,"",IF($B126="","New",IFERROR(IF(INDEX('Follow-ups'!$B$2:$B$501,MATCH($B126,'Follow-ups'!$A$2:$A$501,0))&amp;""="","New",INDEX('Follow-ups'!$B$2:$B$501,MATCH($B126,'Follow-ups'!$A$2:$A$501,0))&amp;""),"New")))</f>
        <v/>
      </c>
      <c r="L126" s="19">
        <f>IF($N126&lt;&gt;1,"",IF($B126="","",IFERROR(IF(ISNUMBER(INDEX('Follow-ups'!$C$2:$C$501,MATCH($B126,'Follow-ups'!$A$2:$A$501,0))),INDEX('Follow-ups'!$C$2:$C$501,MATCH($B126,'Follow-ups'!$A$2:$A$501,0)),""),"")))</f>
        <v/>
      </c>
      <c r="M126" s="18">
        <f>IF($N126&lt;&gt;1,"",IF($G126="No","Do not contact",IF(OR($K126="Signed up",$K126="Not now"),"Done",IF($K126="Contacted","Waiting on reply",IF($J126="","To do",IF(TODAY()&gt;$J126,"Overdue",IF($J126-TODAY()&lt;=1,"Due soon","To do")))))))</f>
        <v/>
      </c>
      <c r="N126" s="18">
        <f>IF((IFERROR(TRIM(INDEX(Responses!$A126:$T126,MATCH(Lists!$B$2,Responses!$A$1:$T$1,0))&amp;""),"")&amp;IFERROR(TRIM(INDEX(Responses!$A126:$T126,MATCH(Lists!$B$4,Responses!$A$1:$T$1,0))&amp;""),"")&amp;IFERROR(TRIM(INDEX(Responses!$A126:$T126,MATCH(Lists!$B$5,Responses!$A$1:$T$1,0))&amp;""),""))="",0,1)</f>
        <v/>
      </c>
    </row>
    <row r="127">
      <c r="A127" s="17">
        <f>IF($N127=1,IFERROR(TRIM(INDEX(Responses!$A127:$T127,MATCH(Lists!$B$4,Responses!$A$1:$T$1,0))&amp;""),""),"")</f>
        <v/>
      </c>
      <c r="B127" s="17">
        <f>IF($N127=1,IFERROR(TRIM(INDEX(Responses!$A127:$T127,MATCH(Lists!$B$5,Responses!$A$1:$T$1,0))&amp;""),""),"")</f>
        <v/>
      </c>
      <c r="C127" s="17">
        <f>IF($N127=1,IFERROR(TRIM(INDEX(Responses!$A127:$T127,MATCH(Lists!$B$6,Responses!$A$1:$T$1,0))&amp;""),""),"")</f>
        <v/>
      </c>
      <c r="D127" s="17">
        <f>IF($N127=1,IFERROR(TRIM(INDEX(Responses!$A127:$T127,MATCH(Lists!$B$7,Responses!$A$1:$T$1,0))&amp;""),""),"")</f>
        <v/>
      </c>
      <c r="E127" s="17">
        <f>IF($N127=1,IFERROR(TRIM(INDEX(Responses!$A127:$T127,MATCH(Lists!$B$8,Responses!$A$1:$T$1,0))&amp;""),""),"")</f>
        <v/>
      </c>
      <c r="F127" s="17">
        <f>IF($N127=1,IFERROR(TRIM(INDEX(Responses!$A127:$T127,MATCH(Lists!$B$9,Responses!$A$1:$T$1,0))&amp;""),""),"")</f>
        <v/>
      </c>
      <c r="G127" s="18">
        <f>IF($N127&lt;&gt;1,"",IF(IFERROR(TRIM(INDEX(Responses!$A127:$T127,MATCH(Lists!$B$10,Responses!$A$1:$T$1,0))&amp;""),"")="","Not asked",IF(LEFT(IFERROR(TRIM(INDEX(Responses!$A127:$T127,MATCH(Lists!$B$10,Responses!$A$1:$T$1,0))&amp;""),""),3)="Yes","Yes","No")))</f>
        <v/>
      </c>
      <c r="H127" s="17">
        <f>IF($N127&lt;&gt;1,"",IF(IFERROR(TRIM(INDEX(Responses!$A127:$T127,MATCH(Lists!$B$12,Responses!$A$1:$T$1,0))&amp;""),"")&lt;&gt;"",IFERROR(TRIM(INDEX(Responses!$A127:$T127,MATCH(Lists!$B$12,Responses!$A$1:$T$1,0))&amp;""),""),IFERROR(TRIM(INDEX(Responses!$A127:$T127,MATCH(Lists!$B$11,Responses!$A$1:$T$1,0))&amp;""),"")))</f>
        <v/>
      </c>
      <c r="I127" s="19">
        <f>IF($N127&lt;&gt;1,"",IF($B127="",IFERROR(INT(IF(ISNUMBER(INDEX(Responses!$A127:$T127,MATCH(Lists!$B$3,Responses!$A$1:$T$1,0))),INDEX(Responses!$A127:$T127,MATCH(Lists!$B$3,Responses!$A$1:$T$1,0)),DATE(VALUE(LEFT(IFERROR(TRIM(INDEX(Responses!$A127:$T127,MATCH(Lists!$B$3,Responses!$A$1:$T$1,0))&amp;""),""),4)),VALUE(MID(IFERROR(TRIM(INDEX(Responses!$A127:$T127,MATCH(Lists!$B$3,Responses!$A$1:$T$1,0))&amp;""),""),6,2)),VALUE(MID(IFERROR(TRIM(INDEX(Responses!$A127:$T127,MATCH(Lists!$B$3,Responses!$A$1:$T$1,0))&amp;""),""),9,2))))),""),IFERROR(IF(ISNUMBER(INDEX('Follow-ups'!$D$2:$D$501,MATCH($B127,'Follow-ups'!$A$2:$A$501,0))),INT(INDEX('Follow-ups'!$D$2:$D$501,MATCH($B127,'Follow-ups'!$A$2:$A$501,0))),IFERROR(INT(IF(ISNUMBER(INDEX(Responses!$A127:$T127,MATCH(Lists!$B$3,Responses!$A$1:$T$1,0))),INDEX(Responses!$A127:$T127,MATCH(Lists!$B$3,Responses!$A$1:$T$1,0)),DATE(VALUE(LEFT(IFERROR(TRIM(INDEX(Responses!$A127:$T127,MATCH(Lists!$B$3,Responses!$A$1:$T$1,0))&amp;""),""),4)),VALUE(MID(IFERROR(TRIM(INDEX(Responses!$A127:$T127,MATCH(Lists!$B$3,Responses!$A$1:$T$1,0))&amp;""),""),6,2)),VALUE(MID(IFERROR(TRIM(INDEX(Responses!$A127:$T127,MATCH(Lists!$B$3,Responses!$A$1:$T$1,0))&amp;""),""),9,2))))),"")),IFERROR(INT(IF(ISNUMBER(INDEX(Responses!$A127:$T127,MATCH(Lists!$B$3,Responses!$A$1:$T$1,0))),INDEX(Responses!$A127:$T127,MATCH(Lists!$B$3,Responses!$A$1:$T$1,0)),DATE(VALUE(LEFT(IFERROR(TRIM(INDEX(Responses!$A127:$T127,MATCH(Lists!$B$3,Responses!$A$1:$T$1,0))&amp;""),""),4)),VALUE(MID(IFERROR(TRIM(INDEX(Responses!$A127:$T127,MATCH(Lists!$B$3,Responses!$A$1:$T$1,0))&amp;""),""),6,2)),VALUE(MID(IFERROR(TRIM(INDEX(Responses!$A127:$T127,MATCH(Lists!$B$3,Responses!$A$1:$T$1,0))&amp;""),""),9,2))))),""))))</f>
        <v/>
      </c>
      <c r="J127" s="19">
        <f>IF(ISNUMBER($I127),$I127+Lists!$B$15,"")</f>
        <v/>
      </c>
      <c r="K127" s="18">
        <f>IF($N127&lt;&gt;1,"",IF($B127="","New",IFERROR(IF(INDEX('Follow-ups'!$B$2:$B$501,MATCH($B127,'Follow-ups'!$A$2:$A$501,0))&amp;""="","New",INDEX('Follow-ups'!$B$2:$B$501,MATCH($B127,'Follow-ups'!$A$2:$A$501,0))&amp;""),"New")))</f>
        <v/>
      </c>
      <c r="L127" s="19">
        <f>IF($N127&lt;&gt;1,"",IF($B127="","",IFERROR(IF(ISNUMBER(INDEX('Follow-ups'!$C$2:$C$501,MATCH($B127,'Follow-ups'!$A$2:$A$501,0))),INDEX('Follow-ups'!$C$2:$C$501,MATCH($B127,'Follow-ups'!$A$2:$A$501,0)),""),"")))</f>
        <v/>
      </c>
      <c r="M127" s="18">
        <f>IF($N127&lt;&gt;1,"",IF($G127="No","Do not contact",IF(OR($K127="Signed up",$K127="Not now"),"Done",IF($K127="Contacted","Waiting on reply",IF($J127="","To do",IF(TODAY()&gt;$J127,"Overdue",IF($J127-TODAY()&lt;=1,"Due soon","To do")))))))</f>
        <v/>
      </c>
      <c r="N127" s="18">
        <f>IF((IFERROR(TRIM(INDEX(Responses!$A127:$T127,MATCH(Lists!$B$2,Responses!$A$1:$T$1,0))&amp;""),"")&amp;IFERROR(TRIM(INDEX(Responses!$A127:$T127,MATCH(Lists!$B$4,Responses!$A$1:$T$1,0))&amp;""),"")&amp;IFERROR(TRIM(INDEX(Responses!$A127:$T127,MATCH(Lists!$B$5,Responses!$A$1:$T$1,0))&amp;""),""))="",0,1)</f>
        <v/>
      </c>
    </row>
    <row r="128">
      <c r="A128" s="17">
        <f>IF($N128=1,IFERROR(TRIM(INDEX(Responses!$A128:$T128,MATCH(Lists!$B$4,Responses!$A$1:$T$1,0))&amp;""),""),"")</f>
        <v/>
      </c>
      <c r="B128" s="17">
        <f>IF($N128=1,IFERROR(TRIM(INDEX(Responses!$A128:$T128,MATCH(Lists!$B$5,Responses!$A$1:$T$1,0))&amp;""),""),"")</f>
        <v/>
      </c>
      <c r="C128" s="17">
        <f>IF($N128=1,IFERROR(TRIM(INDEX(Responses!$A128:$T128,MATCH(Lists!$B$6,Responses!$A$1:$T$1,0))&amp;""),""),"")</f>
        <v/>
      </c>
      <c r="D128" s="17">
        <f>IF($N128=1,IFERROR(TRIM(INDEX(Responses!$A128:$T128,MATCH(Lists!$B$7,Responses!$A$1:$T$1,0))&amp;""),""),"")</f>
        <v/>
      </c>
      <c r="E128" s="17">
        <f>IF($N128=1,IFERROR(TRIM(INDEX(Responses!$A128:$T128,MATCH(Lists!$B$8,Responses!$A$1:$T$1,0))&amp;""),""),"")</f>
        <v/>
      </c>
      <c r="F128" s="17">
        <f>IF($N128=1,IFERROR(TRIM(INDEX(Responses!$A128:$T128,MATCH(Lists!$B$9,Responses!$A$1:$T$1,0))&amp;""),""),"")</f>
        <v/>
      </c>
      <c r="G128" s="18">
        <f>IF($N128&lt;&gt;1,"",IF(IFERROR(TRIM(INDEX(Responses!$A128:$T128,MATCH(Lists!$B$10,Responses!$A$1:$T$1,0))&amp;""),"")="","Not asked",IF(LEFT(IFERROR(TRIM(INDEX(Responses!$A128:$T128,MATCH(Lists!$B$10,Responses!$A$1:$T$1,0))&amp;""),""),3)="Yes","Yes","No")))</f>
        <v/>
      </c>
      <c r="H128" s="17">
        <f>IF($N128&lt;&gt;1,"",IF(IFERROR(TRIM(INDEX(Responses!$A128:$T128,MATCH(Lists!$B$12,Responses!$A$1:$T$1,0))&amp;""),"")&lt;&gt;"",IFERROR(TRIM(INDEX(Responses!$A128:$T128,MATCH(Lists!$B$12,Responses!$A$1:$T$1,0))&amp;""),""),IFERROR(TRIM(INDEX(Responses!$A128:$T128,MATCH(Lists!$B$11,Responses!$A$1:$T$1,0))&amp;""),"")))</f>
        <v/>
      </c>
      <c r="I128" s="19">
        <f>IF($N128&lt;&gt;1,"",IF($B128="",IFERROR(INT(IF(ISNUMBER(INDEX(Responses!$A128:$T128,MATCH(Lists!$B$3,Responses!$A$1:$T$1,0))),INDEX(Responses!$A128:$T128,MATCH(Lists!$B$3,Responses!$A$1:$T$1,0)),DATE(VALUE(LEFT(IFERROR(TRIM(INDEX(Responses!$A128:$T128,MATCH(Lists!$B$3,Responses!$A$1:$T$1,0))&amp;""),""),4)),VALUE(MID(IFERROR(TRIM(INDEX(Responses!$A128:$T128,MATCH(Lists!$B$3,Responses!$A$1:$T$1,0))&amp;""),""),6,2)),VALUE(MID(IFERROR(TRIM(INDEX(Responses!$A128:$T128,MATCH(Lists!$B$3,Responses!$A$1:$T$1,0))&amp;""),""),9,2))))),""),IFERROR(IF(ISNUMBER(INDEX('Follow-ups'!$D$2:$D$501,MATCH($B128,'Follow-ups'!$A$2:$A$501,0))),INT(INDEX('Follow-ups'!$D$2:$D$501,MATCH($B128,'Follow-ups'!$A$2:$A$501,0))),IFERROR(INT(IF(ISNUMBER(INDEX(Responses!$A128:$T128,MATCH(Lists!$B$3,Responses!$A$1:$T$1,0))),INDEX(Responses!$A128:$T128,MATCH(Lists!$B$3,Responses!$A$1:$T$1,0)),DATE(VALUE(LEFT(IFERROR(TRIM(INDEX(Responses!$A128:$T128,MATCH(Lists!$B$3,Responses!$A$1:$T$1,0))&amp;""),""),4)),VALUE(MID(IFERROR(TRIM(INDEX(Responses!$A128:$T128,MATCH(Lists!$B$3,Responses!$A$1:$T$1,0))&amp;""),""),6,2)),VALUE(MID(IFERROR(TRIM(INDEX(Responses!$A128:$T128,MATCH(Lists!$B$3,Responses!$A$1:$T$1,0))&amp;""),""),9,2))))),"")),IFERROR(INT(IF(ISNUMBER(INDEX(Responses!$A128:$T128,MATCH(Lists!$B$3,Responses!$A$1:$T$1,0))),INDEX(Responses!$A128:$T128,MATCH(Lists!$B$3,Responses!$A$1:$T$1,0)),DATE(VALUE(LEFT(IFERROR(TRIM(INDEX(Responses!$A128:$T128,MATCH(Lists!$B$3,Responses!$A$1:$T$1,0))&amp;""),""),4)),VALUE(MID(IFERROR(TRIM(INDEX(Responses!$A128:$T128,MATCH(Lists!$B$3,Responses!$A$1:$T$1,0))&amp;""),""),6,2)),VALUE(MID(IFERROR(TRIM(INDEX(Responses!$A128:$T128,MATCH(Lists!$B$3,Responses!$A$1:$T$1,0))&amp;""),""),9,2))))),""))))</f>
        <v/>
      </c>
      <c r="J128" s="19">
        <f>IF(ISNUMBER($I128),$I128+Lists!$B$15,"")</f>
        <v/>
      </c>
      <c r="K128" s="18">
        <f>IF($N128&lt;&gt;1,"",IF($B128="","New",IFERROR(IF(INDEX('Follow-ups'!$B$2:$B$501,MATCH($B128,'Follow-ups'!$A$2:$A$501,0))&amp;""="","New",INDEX('Follow-ups'!$B$2:$B$501,MATCH($B128,'Follow-ups'!$A$2:$A$501,0))&amp;""),"New")))</f>
        <v/>
      </c>
      <c r="L128" s="19">
        <f>IF($N128&lt;&gt;1,"",IF($B128="","",IFERROR(IF(ISNUMBER(INDEX('Follow-ups'!$C$2:$C$501,MATCH($B128,'Follow-ups'!$A$2:$A$501,0))),INDEX('Follow-ups'!$C$2:$C$501,MATCH($B128,'Follow-ups'!$A$2:$A$501,0)),""),"")))</f>
        <v/>
      </c>
      <c r="M128" s="18">
        <f>IF($N128&lt;&gt;1,"",IF($G128="No","Do not contact",IF(OR($K128="Signed up",$K128="Not now"),"Done",IF($K128="Contacted","Waiting on reply",IF($J128="","To do",IF(TODAY()&gt;$J128,"Overdue",IF($J128-TODAY()&lt;=1,"Due soon","To do")))))))</f>
        <v/>
      </c>
      <c r="N128" s="18">
        <f>IF((IFERROR(TRIM(INDEX(Responses!$A128:$T128,MATCH(Lists!$B$2,Responses!$A$1:$T$1,0))&amp;""),"")&amp;IFERROR(TRIM(INDEX(Responses!$A128:$T128,MATCH(Lists!$B$4,Responses!$A$1:$T$1,0))&amp;""),"")&amp;IFERROR(TRIM(INDEX(Responses!$A128:$T128,MATCH(Lists!$B$5,Responses!$A$1:$T$1,0))&amp;""),""))="",0,1)</f>
        <v/>
      </c>
    </row>
    <row r="129">
      <c r="A129" s="17">
        <f>IF($N129=1,IFERROR(TRIM(INDEX(Responses!$A129:$T129,MATCH(Lists!$B$4,Responses!$A$1:$T$1,0))&amp;""),""),"")</f>
        <v/>
      </c>
      <c r="B129" s="17">
        <f>IF($N129=1,IFERROR(TRIM(INDEX(Responses!$A129:$T129,MATCH(Lists!$B$5,Responses!$A$1:$T$1,0))&amp;""),""),"")</f>
        <v/>
      </c>
      <c r="C129" s="17">
        <f>IF($N129=1,IFERROR(TRIM(INDEX(Responses!$A129:$T129,MATCH(Lists!$B$6,Responses!$A$1:$T$1,0))&amp;""),""),"")</f>
        <v/>
      </c>
      <c r="D129" s="17">
        <f>IF($N129=1,IFERROR(TRIM(INDEX(Responses!$A129:$T129,MATCH(Lists!$B$7,Responses!$A$1:$T$1,0))&amp;""),""),"")</f>
        <v/>
      </c>
      <c r="E129" s="17">
        <f>IF($N129=1,IFERROR(TRIM(INDEX(Responses!$A129:$T129,MATCH(Lists!$B$8,Responses!$A$1:$T$1,0))&amp;""),""),"")</f>
        <v/>
      </c>
      <c r="F129" s="17">
        <f>IF($N129=1,IFERROR(TRIM(INDEX(Responses!$A129:$T129,MATCH(Lists!$B$9,Responses!$A$1:$T$1,0))&amp;""),""),"")</f>
        <v/>
      </c>
      <c r="G129" s="18">
        <f>IF($N129&lt;&gt;1,"",IF(IFERROR(TRIM(INDEX(Responses!$A129:$T129,MATCH(Lists!$B$10,Responses!$A$1:$T$1,0))&amp;""),"")="","Not asked",IF(LEFT(IFERROR(TRIM(INDEX(Responses!$A129:$T129,MATCH(Lists!$B$10,Responses!$A$1:$T$1,0))&amp;""),""),3)="Yes","Yes","No")))</f>
        <v/>
      </c>
      <c r="H129" s="17">
        <f>IF($N129&lt;&gt;1,"",IF(IFERROR(TRIM(INDEX(Responses!$A129:$T129,MATCH(Lists!$B$12,Responses!$A$1:$T$1,0))&amp;""),"")&lt;&gt;"",IFERROR(TRIM(INDEX(Responses!$A129:$T129,MATCH(Lists!$B$12,Responses!$A$1:$T$1,0))&amp;""),""),IFERROR(TRIM(INDEX(Responses!$A129:$T129,MATCH(Lists!$B$11,Responses!$A$1:$T$1,0))&amp;""),"")))</f>
        <v/>
      </c>
      <c r="I129" s="19">
        <f>IF($N129&lt;&gt;1,"",IF($B129="",IFERROR(INT(IF(ISNUMBER(INDEX(Responses!$A129:$T129,MATCH(Lists!$B$3,Responses!$A$1:$T$1,0))),INDEX(Responses!$A129:$T129,MATCH(Lists!$B$3,Responses!$A$1:$T$1,0)),DATE(VALUE(LEFT(IFERROR(TRIM(INDEX(Responses!$A129:$T129,MATCH(Lists!$B$3,Responses!$A$1:$T$1,0))&amp;""),""),4)),VALUE(MID(IFERROR(TRIM(INDEX(Responses!$A129:$T129,MATCH(Lists!$B$3,Responses!$A$1:$T$1,0))&amp;""),""),6,2)),VALUE(MID(IFERROR(TRIM(INDEX(Responses!$A129:$T129,MATCH(Lists!$B$3,Responses!$A$1:$T$1,0))&amp;""),""),9,2))))),""),IFERROR(IF(ISNUMBER(INDEX('Follow-ups'!$D$2:$D$501,MATCH($B129,'Follow-ups'!$A$2:$A$501,0))),INT(INDEX('Follow-ups'!$D$2:$D$501,MATCH($B129,'Follow-ups'!$A$2:$A$501,0))),IFERROR(INT(IF(ISNUMBER(INDEX(Responses!$A129:$T129,MATCH(Lists!$B$3,Responses!$A$1:$T$1,0))),INDEX(Responses!$A129:$T129,MATCH(Lists!$B$3,Responses!$A$1:$T$1,0)),DATE(VALUE(LEFT(IFERROR(TRIM(INDEX(Responses!$A129:$T129,MATCH(Lists!$B$3,Responses!$A$1:$T$1,0))&amp;""),""),4)),VALUE(MID(IFERROR(TRIM(INDEX(Responses!$A129:$T129,MATCH(Lists!$B$3,Responses!$A$1:$T$1,0))&amp;""),""),6,2)),VALUE(MID(IFERROR(TRIM(INDEX(Responses!$A129:$T129,MATCH(Lists!$B$3,Responses!$A$1:$T$1,0))&amp;""),""),9,2))))),"")),IFERROR(INT(IF(ISNUMBER(INDEX(Responses!$A129:$T129,MATCH(Lists!$B$3,Responses!$A$1:$T$1,0))),INDEX(Responses!$A129:$T129,MATCH(Lists!$B$3,Responses!$A$1:$T$1,0)),DATE(VALUE(LEFT(IFERROR(TRIM(INDEX(Responses!$A129:$T129,MATCH(Lists!$B$3,Responses!$A$1:$T$1,0))&amp;""),""),4)),VALUE(MID(IFERROR(TRIM(INDEX(Responses!$A129:$T129,MATCH(Lists!$B$3,Responses!$A$1:$T$1,0))&amp;""),""),6,2)),VALUE(MID(IFERROR(TRIM(INDEX(Responses!$A129:$T129,MATCH(Lists!$B$3,Responses!$A$1:$T$1,0))&amp;""),""),9,2))))),""))))</f>
        <v/>
      </c>
      <c r="J129" s="19">
        <f>IF(ISNUMBER($I129),$I129+Lists!$B$15,"")</f>
        <v/>
      </c>
      <c r="K129" s="18">
        <f>IF($N129&lt;&gt;1,"",IF($B129="","New",IFERROR(IF(INDEX('Follow-ups'!$B$2:$B$501,MATCH($B129,'Follow-ups'!$A$2:$A$501,0))&amp;""="","New",INDEX('Follow-ups'!$B$2:$B$501,MATCH($B129,'Follow-ups'!$A$2:$A$501,0))&amp;""),"New")))</f>
        <v/>
      </c>
      <c r="L129" s="19">
        <f>IF($N129&lt;&gt;1,"",IF($B129="","",IFERROR(IF(ISNUMBER(INDEX('Follow-ups'!$C$2:$C$501,MATCH($B129,'Follow-ups'!$A$2:$A$501,0))),INDEX('Follow-ups'!$C$2:$C$501,MATCH($B129,'Follow-ups'!$A$2:$A$501,0)),""),"")))</f>
        <v/>
      </c>
      <c r="M129" s="18">
        <f>IF($N129&lt;&gt;1,"",IF($G129="No","Do not contact",IF(OR($K129="Signed up",$K129="Not now"),"Done",IF($K129="Contacted","Waiting on reply",IF($J129="","To do",IF(TODAY()&gt;$J129,"Overdue",IF($J129-TODAY()&lt;=1,"Due soon","To do")))))))</f>
        <v/>
      </c>
      <c r="N129" s="18">
        <f>IF((IFERROR(TRIM(INDEX(Responses!$A129:$T129,MATCH(Lists!$B$2,Responses!$A$1:$T$1,0))&amp;""),"")&amp;IFERROR(TRIM(INDEX(Responses!$A129:$T129,MATCH(Lists!$B$4,Responses!$A$1:$T$1,0))&amp;""),"")&amp;IFERROR(TRIM(INDEX(Responses!$A129:$T129,MATCH(Lists!$B$5,Responses!$A$1:$T$1,0))&amp;""),""))="",0,1)</f>
        <v/>
      </c>
    </row>
    <row r="130">
      <c r="A130" s="17">
        <f>IF($N130=1,IFERROR(TRIM(INDEX(Responses!$A130:$T130,MATCH(Lists!$B$4,Responses!$A$1:$T$1,0))&amp;""),""),"")</f>
        <v/>
      </c>
      <c r="B130" s="17">
        <f>IF($N130=1,IFERROR(TRIM(INDEX(Responses!$A130:$T130,MATCH(Lists!$B$5,Responses!$A$1:$T$1,0))&amp;""),""),"")</f>
        <v/>
      </c>
      <c r="C130" s="17">
        <f>IF($N130=1,IFERROR(TRIM(INDEX(Responses!$A130:$T130,MATCH(Lists!$B$6,Responses!$A$1:$T$1,0))&amp;""),""),"")</f>
        <v/>
      </c>
      <c r="D130" s="17">
        <f>IF($N130=1,IFERROR(TRIM(INDEX(Responses!$A130:$T130,MATCH(Lists!$B$7,Responses!$A$1:$T$1,0))&amp;""),""),"")</f>
        <v/>
      </c>
      <c r="E130" s="17">
        <f>IF($N130=1,IFERROR(TRIM(INDEX(Responses!$A130:$T130,MATCH(Lists!$B$8,Responses!$A$1:$T$1,0))&amp;""),""),"")</f>
        <v/>
      </c>
      <c r="F130" s="17">
        <f>IF($N130=1,IFERROR(TRIM(INDEX(Responses!$A130:$T130,MATCH(Lists!$B$9,Responses!$A$1:$T$1,0))&amp;""),""),"")</f>
        <v/>
      </c>
      <c r="G130" s="18">
        <f>IF($N130&lt;&gt;1,"",IF(IFERROR(TRIM(INDEX(Responses!$A130:$T130,MATCH(Lists!$B$10,Responses!$A$1:$T$1,0))&amp;""),"")="","Not asked",IF(LEFT(IFERROR(TRIM(INDEX(Responses!$A130:$T130,MATCH(Lists!$B$10,Responses!$A$1:$T$1,0))&amp;""),""),3)="Yes","Yes","No")))</f>
        <v/>
      </c>
      <c r="H130" s="17">
        <f>IF($N130&lt;&gt;1,"",IF(IFERROR(TRIM(INDEX(Responses!$A130:$T130,MATCH(Lists!$B$12,Responses!$A$1:$T$1,0))&amp;""),"")&lt;&gt;"",IFERROR(TRIM(INDEX(Responses!$A130:$T130,MATCH(Lists!$B$12,Responses!$A$1:$T$1,0))&amp;""),""),IFERROR(TRIM(INDEX(Responses!$A130:$T130,MATCH(Lists!$B$11,Responses!$A$1:$T$1,0))&amp;""),"")))</f>
        <v/>
      </c>
      <c r="I130" s="19">
        <f>IF($N130&lt;&gt;1,"",IF($B130="",IFERROR(INT(IF(ISNUMBER(INDEX(Responses!$A130:$T130,MATCH(Lists!$B$3,Responses!$A$1:$T$1,0))),INDEX(Responses!$A130:$T130,MATCH(Lists!$B$3,Responses!$A$1:$T$1,0)),DATE(VALUE(LEFT(IFERROR(TRIM(INDEX(Responses!$A130:$T130,MATCH(Lists!$B$3,Responses!$A$1:$T$1,0))&amp;""),""),4)),VALUE(MID(IFERROR(TRIM(INDEX(Responses!$A130:$T130,MATCH(Lists!$B$3,Responses!$A$1:$T$1,0))&amp;""),""),6,2)),VALUE(MID(IFERROR(TRIM(INDEX(Responses!$A130:$T130,MATCH(Lists!$B$3,Responses!$A$1:$T$1,0))&amp;""),""),9,2))))),""),IFERROR(IF(ISNUMBER(INDEX('Follow-ups'!$D$2:$D$501,MATCH($B130,'Follow-ups'!$A$2:$A$501,0))),INT(INDEX('Follow-ups'!$D$2:$D$501,MATCH($B130,'Follow-ups'!$A$2:$A$501,0))),IFERROR(INT(IF(ISNUMBER(INDEX(Responses!$A130:$T130,MATCH(Lists!$B$3,Responses!$A$1:$T$1,0))),INDEX(Responses!$A130:$T130,MATCH(Lists!$B$3,Responses!$A$1:$T$1,0)),DATE(VALUE(LEFT(IFERROR(TRIM(INDEX(Responses!$A130:$T130,MATCH(Lists!$B$3,Responses!$A$1:$T$1,0))&amp;""),""),4)),VALUE(MID(IFERROR(TRIM(INDEX(Responses!$A130:$T130,MATCH(Lists!$B$3,Responses!$A$1:$T$1,0))&amp;""),""),6,2)),VALUE(MID(IFERROR(TRIM(INDEX(Responses!$A130:$T130,MATCH(Lists!$B$3,Responses!$A$1:$T$1,0))&amp;""),""),9,2))))),"")),IFERROR(INT(IF(ISNUMBER(INDEX(Responses!$A130:$T130,MATCH(Lists!$B$3,Responses!$A$1:$T$1,0))),INDEX(Responses!$A130:$T130,MATCH(Lists!$B$3,Responses!$A$1:$T$1,0)),DATE(VALUE(LEFT(IFERROR(TRIM(INDEX(Responses!$A130:$T130,MATCH(Lists!$B$3,Responses!$A$1:$T$1,0))&amp;""),""),4)),VALUE(MID(IFERROR(TRIM(INDEX(Responses!$A130:$T130,MATCH(Lists!$B$3,Responses!$A$1:$T$1,0))&amp;""),""),6,2)),VALUE(MID(IFERROR(TRIM(INDEX(Responses!$A130:$T130,MATCH(Lists!$B$3,Responses!$A$1:$T$1,0))&amp;""),""),9,2))))),""))))</f>
        <v/>
      </c>
      <c r="J130" s="19">
        <f>IF(ISNUMBER($I130),$I130+Lists!$B$15,"")</f>
        <v/>
      </c>
      <c r="K130" s="18">
        <f>IF($N130&lt;&gt;1,"",IF($B130="","New",IFERROR(IF(INDEX('Follow-ups'!$B$2:$B$501,MATCH($B130,'Follow-ups'!$A$2:$A$501,0))&amp;""="","New",INDEX('Follow-ups'!$B$2:$B$501,MATCH($B130,'Follow-ups'!$A$2:$A$501,0))&amp;""),"New")))</f>
        <v/>
      </c>
      <c r="L130" s="19">
        <f>IF($N130&lt;&gt;1,"",IF($B130="","",IFERROR(IF(ISNUMBER(INDEX('Follow-ups'!$C$2:$C$501,MATCH($B130,'Follow-ups'!$A$2:$A$501,0))),INDEX('Follow-ups'!$C$2:$C$501,MATCH($B130,'Follow-ups'!$A$2:$A$501,0)),""),"")))</f>
        <v/>
      </c>
      <c r="M130" s="18">
        <f>IF($N130&lt;&gt;1,"",IF($G130="No","Do not contact",IF(OR($K130="Signed up",$K130="Not now"),"Done",IF($K130="Contacted","Waiting on reply",IF($J130="","To do",IF(TODAY()&gt;$J130,"Overdue",IF($J130-TODAY()&lt;=1,"Due soon","To do")))))))</f>
        <v/>
      </c>
      <c r="N130" s="18">
        <f>IF((IFERROR(TRIM(INDEX(Responses!$A130:$T130,MATCH(Lists!$B$2,Responses!$A$1:$T$1,0))&amp;""),"")&amp;IFERROR(TRIM(INDEX(Responses!$A130:$T130,MATCH(Lists!$B$4,Responses!$A$1:$T$1,0))&amp;""),"")&amp;IFERROR(TRIM(INDEX(Responses!$A130:$T130,MATCH(Lists!$B$5,Responses!$A$1:$T$1,0))&amp;""),""))="",0,1)</f>
        <v/>
      </c>
    </row>
    <row r="131">
      <c r="A131" s="17">
        <f>IF($N131=1,IFERROR(TRIM(INDEX(Responses!$A131:$T131,MATCH(Lists!$B$4,Responses!$A$1:$T$1,0))&amp;""),""),"")</f>
        <v/>
      </c>
      <c r="B131" s="17">
        <f>IF($N131=1,IFERROR(TRIM(INDEX(Responses!$A131:$T131,MATCH(Lists!$B$5,Responses!$A$1:$T$1,0))&amp;""),""),"")</f>
        <v/>
      </c>
      <c r="C131" s="17">
        <f>IF($N131=1,IFERROR(TRIM(INDEX(Responses!$A131:$T131,MATCH(Lists!$B$6,Responses!$A$1:$T$1,0))&amp;""),""),"")</f>
        <v/>
      </c>
      <c r="D131" s="17">
        <f>IF($N131=1,IFERROR(TRIM(INDEX(Responses!$A131:$T131,MATCH(Lists!$B$7,Responses!$A$1:$T$1,0))&amp;""),""),"")</f>
        <v/>
      </c>
      <c r="E131" s="17">
        <f>IF($N131=1,IFERROR(TRIM(INDEX(Responses!$A131:$T131,MATCH(Lists!$B$8,Responses!$A$1:$T$1,0))&amp;""),""),"")</f>
        <v/>
      </c>
      <c r="F131" s="17">
        <f>IF($N131=1,IFERROR(TRIM(INDEX(Responses!$A131:$T131,MATCH(Lists!$B$9,Responses!$A$1:$T$1,0))&amp;""),""),"")</f>
        <v/>
      </c>
      <c r="G131" s="18">
        <f>IF($N131&lt;&gt;1,"",IF(IFERROR(TRIM(INDEX(Responses!$A131:$T131,MATCH(Lists!$B$10,Responses!$A$1:$T$1,0))&amp;""),"")="","Not asked",IF(LEFT(IFERROR(TRIM(INDEX(Responses!$A131:$T131,MATCH(Lists!$B$10,Responses!$A$1:$T$1,0))&amp;""),""),3)="Yes","Yes","No")))</f>
        <v/>
      </c>
      <c r="H131" s="17">
        <f>IF($N131&lt;&gt;1,"",IF(IFERROR(TRIM(INDEX(Responses!$A131:$T131,MATCH(Lists!$B$12,Responses!$A$1:$T$1,0))&amp;""),"")&lt;&gt;"",IFERROR(TRIM(INDEX(Responses!$A131:$T131,MATCH(Lists!$B$12,Responses!$A$1:$T$1,0))&amp;""),""),IFERROR(TRIM(INDEX(Responses!$A131:$T131,MATCH(Lists!$B$11,Responses!$A$1:$T$1,0))&amp;""),"")))</f>
        <v/>
      </c>
      <c r="I131" s="19">
        <f>IF($N131&lt;&gt;1,"",IF($B131="",IFERROR(INT(IF(ISNUMBER(INDEX(Responses!$A131:$T131,MATCH(Lists!$B$3,Responses!$A$1:$T$1,0))),INDEX(Responses!$A131:$T131,MATCH(Lists!$B$3,Responses!$A$1:$T$1,0)),DATE(VALUE(LEFT(IFERROR(TRIM(INDEX(Responses!$A131:$T131,MATCH(Lists!$B$3,Responses!$A$1:$T$1,0))&amp;""),""),4)),VALUE(MID(IFERROR(TRIM(INDEX(Responses!$A131:$T131,MATCH(Lists!$B$3,Responses!$A$1:$T$1,0))&amp;""),""),6,2)),VALUE(MID(IFERROR(TRIM(INDEX(Responses!$A131:$T131,MATCH(Lists!$B$3,Responses!$A$1:$T$1,0))&amp;""),""),9,2))))),""),IFERROR(IF(ISNUMBER(INDEX('Follow-ups'!$D$2:$D$501,MATCH($B131,'Follow-ups'!$A$2:$A$501,0))),INT(INDEX('Follow-ups'!$D$2:$D$501,MATCH($B131,'Follow-ups'!$A$2:$A$501,0))),IFERROR(INT(IF(ISNUMBER(INDEX(Responses!$A131:$T131,MATCH(Lists!$B$3,Responses!$A$1:$T$1,0))),INDEX(Responses!$A131:$T131,MATCH(Lists!$B$3,Responses!$A$1:$T$1,0)),DATE(VALUE(LEFT(IFERROR(TRIM(INDEX(Responses!$A131:$T131,MATCH(Lists!$B$3,Responses!$A$1:$T$1,0))&amp;""),""),4)),VALUE(MID(IFERROR(TRIM(INDEX(Responses!$A131:$T131,MATCH(Lists!$B$3,Responses!$A$1:$T$1,0))&amp;""),""),6,2)),VALUE(MID(IFERROR(TRIM(INDEX(Responses!$A131:$T131,MATCH(Lists!$B$3,Responses!$A$1:$T$1,0))&amp;""),""),9,2))))),"")),IFERROR(INT(IF(ISNUMBER(INDEX(Responses!$A131:$T131,MATCH(Lists!$B$3,Responses!$A$1:$T$1,0))),INDEX(Responses!$A131:$T131,MATCH(Lists!$B$3,Responses!$A$1:$T$1,0)),DATE(VALUE(LEFT(IFERROR(TRIM(INDEX(Responses!$A131:$T131,MATCH(Lists!$B$3,Responses!$A$1:$T$1,0))&amp;""),""),4)),VALUE(MID(IFERROR(TRIM(INDEX(Responses!$A131:$T131,MATCH(Lists!$B$3,Responses!$A$1:$T$1,0))&amp;""),""),6,2)),VALUE(MID(IFERROR(TRIM(INDEX(Responses!$A131:$T131,MATCH(Lists!$B$3,Responses!$A$1:$T$1,0))&amp;""),""),9,2))))),""))))</f>
        <v/>
      </c>
      <c r="J131" s="19">
        <f>IF(ISNUMBER($I131),$I131+Lists!$B$15,"")</f>
        <v/>
      </c>
      <c r="K131" s="18">
        <f>IF($N131&lt;&gt;1,"",IF($B131="","New",IFERROR(IF(INDEX('Follow-ups'!$B$2:$B$501,MATCH($B131,'Follow-ups'!$A$2:$A$501,0))&amp;""="","New",INDEX('Follow-ups'!$B$2:$B$501,MATCH($B131,'Follow-ups'!$A$2:$A$501,0))&amp;""),"New")))</f>
        <v/>
      </c>
      <c r="L131" s="19">
        <f>IF($N131&lt;&gt;1,"",IF($B131="","",IFERROR(IF(ISNUMBER(INDEX('Follow-ups'!$C$2:$C$501,MATCH($B131,'Follow-ups'!$A$2:$A$501,0))),INDEX('Follow-ups'!$C$2:$C$501,MATCH($B131,'Follow-ups'!$A$2:$A$501,0)),""),"")))</f>
        <v/>
      </c>
      <c r="M131" s="18">
        <f>IF($N131&lt;&gt;1,"",IF($G131="No","Do not contact",IF(OR($K131="Signed up",$K131="Not now"),"Done",IF($K131="Contacted","Waiting on reply",IF($J131="","To do",IF(TODAY()&gt;$J131,"Overdue",IF($J131-TODAY()&lt;=1,"Due soon","To do")))))))</f>
        <v/>
      </c>
      <c r="N131" s="18">
        <f>IF((IFERROR(TRIM(INDEX(Responses!$A131:$T131,MATCH(Lists!$B$2,Responses!$A$1:$T$1,0))&amp;""),"")&amp;IFERROR(TRIM(INDEX(Responses!$A131:$T131,MATCH(Lists!$B$4,Responses!$A$1:$T$1,0))&amp;""),"")&amp;IFERROR(TRIM(INDEX(Responses!$A131:$T131,MATCH(Lists!$B$5,Responses!$A$1:$T$1,0))&amp;""),""))="",0,1)</f>
        <v/>
      </c>
    </row>
    <row r="132">
      <c r="A132" s="17">
        <f>IF($N132=1,IFERROR(TRIM(INDEX(Responses!$A132:$T132,MATCH(Lists!$B$4,Responses!$A$1:$T$1,0))&amp;""),""),"")</f>
        <v/>
      </c>
      <c r="B132" s="17">
        <f>IF($N132=1,IFERROR(TRIM(INDEX(Responses!$A132:$T132,MATCH(Lists!$B$5,Responses!$A$1:$T$1,0))&amp;""),""),"")</f>
        <v/>
      </c>
      <c r="C132" s="17">
        <f>IF($N132=1,IFERROR(TRIM(INDEX(Responses!$A132:$T132,MATCH(Lists!$B$6,Responses!$A$1:$T$1,0))&amp;""),""),"")</f>
        <v/>
      </c>
      <c r="D132" s="17">
        <f>IF($N132=1,IFERROR(TRIM(INDEX(Responses!$A132:$T132,MATCH(Lists!$B$7,Responses!$A$1:$T$1,0))&amp;""),""),"")</f>
        <v/>
      </c>
      <c r="E132" s="17">
        <f>IF($N132=1,IFERROR(TRIM(INDEX(Responses!$A132:$T132,MATCH(Lists!$B$8,Responses!$A$1:$T$1,0))&amp;""),""),"")</f>
        <v/>
      </c>
      <c r="F132" s="17">
        <f>IF($N132=1,IFERROR(TRIM(INDEX(Responses!$A132:$T132,MATCH(Lists!$B$9,Responses!$A$1:$T$1,0))&amp;""),""),"")</f>
        <v/>
      </c>
      <c r="G132" s="18">
        <f>IF($N132&lt;&gt;1,"",IF(IFERROR(TRIM(INDEX(Responses!$A132:$T132,MATCH(Lists!$B$10,Responses!$A$1:$T$1,0))&amp;""),"")="","Not asked",IF(LEFT(IFERROR(TRIM(INDEX(Responses!$A132:$T132,MATCH(Lists!$B$10,Responses!$A$1:$T$1,0))&amp;""),""),3)="Yes","Yes","No")))</f>
        <v/>
      </c>
      <c r="H132" s="17">
        <f>IF($N132&lt;&gt;1,"",IF(IFERROR(TRIM(INDEX(Responses!$A132:$T132,MATCH(Lists!$B$12,Responses!$A$1:$T$1,0))&amp;""),"")&lt;&gt;"",IFERROR(TRIM(INDEX(Responses!$A132:$T132,MATCH(Lists!$B$12,Responses!$A$1:$T$1,0))&amp;""),""),IFERROR(TRIM(INDEX(Responses!$A132:$T132,MATCH(Lists!$B$11,Responses!$A$1:$T$1,0))&amp;""),"")))</f>
        <v/>
      </c>
      <c r="I132" s="19">
        <f>IF($N132&lt;&gt;1,"",IF($B132="",IFERROR(INT(IF(ISNUMBER(INDEX(Responses!$A132:$T132,MATCH(Lists!$B$3,Responses!$A$1:$T$1,0))),INDEX(Responses!$A132:$T132,MATCH(Lists!$B$3,Responses!$A$1:$T$1,0)),DATE(VALUE(LEFT(IFERROR(TRIM(INDEX(Responses!$A132:$T132,MATCH(Lists!$B$3,Responses!$A$1:$T$1,0))&amp;""),""),4)),VALUE(MID(IFERROR(TRIM(INDEX(Responses!$A132:$T132,MATCH(Lists!$B$3,Responses!$A$1:$T$1,0))&amp;""),""),6,2)),VALUE(MID(IFERROR(TRIM(INDEX(Responses!$A132:$T132,MATCH(Lists!$B$3,Responses!$A$1:$T$1,0))&amp;""),""),9,2))))),""),IFERROR(IF(ISNUMBER(INDEX('Follow-ups'!$D$2:$D$501,MATCH($B132,'Follow-ups'!$A$2:$A$501,0))),INT(INDEX('Follow-ups'!$D$2:$D$501,MATCH($B132,'Follow-ups'!$A$2:$A$501,0))),IFERROR(INT(IF(ISNUMBER(INDEX(Responses!$A132:$T132,MATCH(Lists!$B$3,Responses!$A$1:$T$1,0))),INDEX(Responses!$A132:$T132,MATCH(Lists!$B$3,Responses!$A$1:$T$1,0)),DATE(VALUE(LEFT(IFERROR(TRIM(INDEX(Responses!$A132:$T132,MATCH(Lists!$B$3,Responses!$A$1:$T$1,0))&amp;""),""),4)),VALUE(MID(IFERROR(TRIM(INDEX(Responses!$A132:$T132,MATCH(Lists!$B$3,Responses!$A$1:$T$1,0))&amp;""),""),6,2)),VALUE(MID(IFERROR(TRIM(INDEX(Responses!$A132:$T132,MATCH(Lists!$B$3,Responses!$A$1:$T$1,0))&amp;""),""),9,2))))),"")),IFERROR(INT(IF(ISNUMBER(INDEX(Responses!$A132:$T132,MATCH(Lists!$B$3,Responses!$A$1:$T$1,0))),INDEX(Responses!$A132:$T132,MATCH(Lists!$B$3,Responses!$A$1:$T$1,0)),DATE(VALUE(LEFT(IFERROR(TRIM(INDEX(Responses!$A132:$T132,MATCH(Lists!$B$3,Responses!$A$1:$T$1,0))&amp;""),""),4)),VALUE(MID(IFERROR(TRIM(INDEX(Responses!$A132:$T132,MATCH(Lists!$B$3,Responses!$A$1:$T$1,0))&amp;""),""),6,2)),VALUE(MID(IFERROR(TRIM(INDEX(Responses!$A132:$T132,MATCH(Lists!$B$3,Responses!$A$1:$T$1,0))&amp;""),""),9,2))))),""))))</f>
        <v/>
      </c>
      <c r="J132" s="19">
        <f>IF(ISNUMBER($I132),$I132+Lists!$B$15,"")</f>
        <v/>
      </c>
      <c r="K132" s="18">
        <f>IF($N132&lt;&gt;1,"",IF($B132="","New",IFERROR(IF(INDEX('Follow-ups'!$B$2:$B$501,MATCH($B132,'Follow-ups'!$A$2:$A$501,0))&amp;""="","New",INDEX('Follow-ups'!$B$2:$B$501,MATCH($B132,'Follow-ups'!$A$2:$A$501,0))&amp;""),"New")))</f>
        <v/>
      </c>
      <c r="L132" s="19">
        <f>IF($N132&lt;&gt;1,"",IF($B132="","",IFERROR(IF(ISNUMBER(INDEX('Follow-ups'!$C$2:$C$501,MATCH($B132,'Follow-ups'!$A$2:$A$501,0))),INDEX('Follow-ups'!$C$2:$C$501,MATCH($B132,'Follow-ups'!$A$2:$A$501,0)),""),"")))</f>
        <v/>
      </c>
      <c r="M132" s="18">
        <f>IF($N132&lt;&gt;1,"",IF($G132="No","Do not contact",IF(OR($K132="Signed up",$K132="Not now"),"Done",IF($K132="Contacted","Waiting on reply",IF($J132="","To do",IF(TODAY()&gt;$J132,"Overdue",IF($J132-TODAY()&lt;=1,"Due soon","To do")))))))</f>
        <v/>
      </c>
      <c r="N132" s="18">
        <f>IF((IFERROR(TRIM(INDEX(Responses!$A132:$T132,MATCH(Lists!$B$2,Responses!$A$1:$T$1,0))&amp;""),"")&amp;IFERROR(TRIM(INDEX(Responses!$A132:$T132,MATCH(Lists!$B$4,Responses!$A$1:$T$1,0))&amp;""),"")&amp;IFERROR(TRIM(INDEX(Responses!$A132:$T132,MATCH(Lists!$B$5,Responses!$A$1:$T$1,0))&amp;""),""))="",0,1)</f>
        <v/>
      </c>
    </row>
    <row r="133">
      <c r="A133" s="17">
        <f>IF($N133=1,IFERROR(TRIM(INDEX(Responses!$A133:$T133,MATCH(Lists!$B$4,Responses!$A$1:$T$1,0))&amp;""),""),"")</f>
        <v/>
      </c>
      <c r="B133" s="17">
        <f>IF($N133=1,IFERROR(TRIM(INDEX(Responses!$A133:$T133,MATCH(Lists!$B$5,Responses!$A$1:$T$1,0))&amp;""),""),"")</f>
        <v/>
      </c>
      <c r="C133" s="17">
        <f>IF($N133=1,IFERROR(TRIM(INDEX(Responses!$A133:$T133,MATCH(Lists!$B$6,Responses!$A$1:$T$1,0))&amp;""),""),"")</f>
        <v/>
      </c>
      <c r="D133" s="17">
        <f>IF($N133=1,IFERROR(TRIM(INDEX(Responses!$A133:$T133,MATCH(Lists!$B$7,Responses!$A$1:$T$1,0))&amp;""),""),"")</f>
        <v/>
      </c>
      <c r="E133" s="17">
        <f>IF($N133=1,IFERROR(TRIM(INDEX(Responses!$A133:$T133,MATCH(Lists!$B$8,Responses!$A$1:$T$1,0))&amp;""),""),"")</f>
        <v/>
      </c>
      <c r="F133" s="17">
        <f>IF($N133=1,IFERROR(TRIM(INDEX(Responses!$A133:$T133,MATCH(Lists!$B$9,Responses!$A$1:$T$1,0))&amp;""),""),"")</f>
        <v/>
      </c>
      <c r="G133" s="18">
        <f>IF($N133&lt;&gt;1,"",IF(IFERROR(TRIM(INDEX(Responses!$A133:$T133,MATCH(Lists!$B$10,Responses!$A$1:$T$1,0))&amp;""),"")="","Not asked",IF(LEFT(IFERROR(TRIM(INDEX(Responses!$A133:$T133,MATCH(Lists!$B$10,Responses!$A$1:$T$1,0))&amp;""),""),3)="Yes","Yes","No")))</f>
        <v/>
      </c>
      <c r="H133" s="17">
        <f>IF($N133&lt;&gt;1,"",IF(IFERROR(TRIM(INDEX(Responses!$A133:$T133,MATCH(Lists!$B$12,Responses!$A$1:$T$1,0))&amp;""),"")&lt;&gt;"",IFERROR(TRIM(INDEX(Responses!$A133:$T133,MATCH(Lists!$B$12,Responses!$A$1:$T$1,0))&amp;""),""),IFERROR(TRIM(INDEX(Responses!$A133:$T133,MATCH(Lists!$B$11,Responses!$A$1:$T$1,0))&amp;""),"")))</f>
        <v/>
      </c>
      <c r="I133" s="19">
        <f>IF($N133&lt;&gt;1,"",IF($B133="",IFERROR(INT(IF(ISNUMBER(INDEX(Responses!$A133:$T133,MATCH(Lists!$B$3,Responses!$A$1:$T$1,0))),INDEX(Responses!$A133:$T133,MATCH(Lists!$B$3,Responses!$A$1:$T$1,0)),DATE(VALUE(LEFT(IFERROR(TRIM(INDEX(Responses!$A133:$T133,MATCH(Lists!$B$3,Responses!$A$1:$T$1,0))&amp;""),""),4)),VALUE(MID(IFERROR(TRIM(INDEX(Responses!$A133:$T133,MATCH(Lists!$B$3,Responses!$A$1:$T$1,0))&amp;""),""),6,2)),VALUE(MID(IFERROR(TRIM(INDEX(Responses!$A133:$T133,MATCH(Lists!$B$3,Responses!$A$1:$T$1,0))&amp;""),""),9,2))))),""),IFERROR(IF(ISNUMBER(INDEX('Follow-ups'!$D$2:$D$501,MATCH($B133,'Follow-ups'!$A$2:$A$501,0))),INT(INDEX('Follow-ups'!$D$2:$D$501,MATCH($B133,'Follow-ups'!$A$2:$A$501,0))),IFERROR(INT(IF(ISNUMBER(INDEX(Responses!$A133:$T133,MATCH(Lists!$B$3,Responses!$A$1:$T$1,0))),INDEX(Responses!$A133:$T133,MATCH(Lists!$B$3,Responses!$A$1:$T$1,0)),DATE(VALUE(LEFT(IFERROR(TRIM(INDEX(Responses!$A133:$T133,MATCH(Lists!$B$3,Responses!$A$1:$T$1,0))&amp;""),""),4)),VALUE(MID(IFERROR(TRIM(INDEX(Responses!$A133:$T133,MATCH(Lists!$B$3,Responses!$A$1:$T$1,0))&amp;""),""),6,2)),VALUE(MID(IFERROR(TRIM(INDEX(Responses!$A133:$T133,MATCH(Lists!$B$3,Responses!$A$1:$T$1,0))&amp;""),""),9,2))))),"")),IFERROR(INT(IF(ISNUMBER(INDEX(Responses!$A133:$T133,MATCH(Lists!$B$3,Responses!$A$1:$T$1,0))),INDEX(Responses!$A133:$T133,MATCH(Lists!$B$3,Responses!$A$1:$T$1,0)),DATE(VALUE(LEFT(IFERROR(TRIM(INDEX(Responses!$A133:$T133,MATCH(Lists!$B$3,Responses!$A$1:$T$1,0))&amp;""),""),4)),VALUE(MID(IFERROR(TRIM(INDEX(Responses!$A133:$T133,MATCH(Lists!$B$3,Responses!$A$1:$T$1,0))&amp;""),""),6,2)),VALUE(MID(IFERROR(TRIM(INDEX(Responses!$A133:$T133,MATCH(Lists!$B$3,Responses!$A$1:$T$1,0))&amp;""),""),9,2))))),""))))</f>
        <v/>
      </c>
      <c r="J133" s="19">
        <f>IF(ISNUMBER($I133),$I133+Lists!$B$15,"")</f>
        <v/>
      </c>
      <c r="K133" s="18">
        <f>IF($N133&lt;&gt;1,"",IF($B133="","New",IFERROR(IF(INDEX('Follow-ups'!$B$2:$B$501,MATCH($B133,'Follow-ups'!$A$2:$A$501,0))&amp;""="","New",INDEX('Follow-ups'!$B$2:$B$501,MATCH($B133,'Follow-ups'!$A$2:$A$501,0))&amp;""),"New")))</f>
        <v/>
      </c>
      <c r="L133" s="19">
        <f>IF($N133&lt;&gt;1,"",IF($B133="","",IFERROR(IF(ISNUMBER(INDEX('Follow-ups'!$C$2:$C$501,MATCH($B133,'Follow-ups'!$A$2:$A$501,0))),INDEX('Follow-ups'!$C$2:$C$501,MATCH($B133,'Follow-ups'!$A$2:$A$501,0)),""),"")))</f>
        <v/>
      </c>
      <c r="M133" s="18">
        <f>IF($N133&lt;&gt;1,"",IF($G133="No","Do not contact",IF(OR($K133="Signed up",$K133="Not now"),"Done",IF($K133="Contacted","Waiting on reply",IF($J133="","To do",IF(TODAY()&gt;$J133,"Overdue",IF($J133-TODAY()&lt;=1,"Due soon","To do")))))))</f>
        <v/>
      </c>
      <c r="N133" s="18">
        <f>IF((IFERROR(TRIM(INDEX(Responses!$A133:$T133,MATCH(Lists!$B$2,Responses!$A$1:$T$1,0))&amp;""),"")&amp;IFERROR(TRIM(INDEX(Responses!$A133:$T133,MATCH(Lists!$B$4,Responses!$A$1:$T$1,0))&amp;""),"")&amp;IFERROR(TRIM(INDEX(Responses!$A133:$T133,MATCH(Lists!$B$5,Responses!$A$1:$T$1,0))&amp;""),""))="",0,1)</f>
        <v/>
      </c>
    </row>
    <row r="134">
      <c r="A134" s="17">
        <f>IF($N134=1,IFERROR(TRIM(INDEX(Responses!$A134:$T134,MATCH(Lists!$B$4,Responses!$A$1:$T$1,0))&amp;""),""),"")</f>
        <v/>
      </c>
      <c r="B134" s="17">
        <f>IF($N134=1,IFERROR(TRIM(INDEX(Responses!$A134:$T134,MATCH(Lists!$B$5,Responses!$A$1:$T$1,0))&amp;""),""),"")</f>
        <v/>
      </c>
      <c r="C134" s="17">
        <f>IF($N134=1,IFERROR(TRIM(INDEX(Responses!$A134:$T134,MATCH(Lists!$B$6,Responses!$A$1:$T$1,0))&amp;""),""),"")</f>
        <v/>
      </c>
      <c r="D134" s="17">
        <f>IF($N134=1,IFERROR(TRIM(INDEX(Responses!$A134:$T134,MATCH(Lists!$B$7,Responses!$A$1:$T$1,0))&amp;""),""),"")</f>
        <v/>
      </c>
      <c r="E134" s="17">
        <f>IF($N134=1,IFERROR(TRIM(INDEX(Responses!$A134:$T134,MATCH(Lists!$B$8,Responses!$A$1:$T$1,0))&amp;""),""),"")</f>
        <v/>
      </c>
      <c r="F134" s="17">
        <f>IF($N134=1,IFERROR(TRIM(INDEX(Responses!$A134:$T134,MATCH(Lists!$B$9,Responses!$A$1:$T$1,0))&amp;""),""),"")</f>
        <v/>
      </c>
      <c r="G134" s="18">
        <f>IF($N134&lt;&gt;1,"",IF(IFERROR(TRIM(INDEX(Responses!$A134:$T134,MATCH(Lists!$B$10,Responses!$A$1:$T$1,0))&amp;""),"")="","Not asked",IF(LEFT(IFERROR(TRIM(INDEX(Responses!$A134:$T134,MATCH(Lists!$B$10,Responses!$A$1:$T$1,0))&amp;""),""),3)="Yes","Yes","No")))</f>
        <v/>
      </c>
      <c r="H134" s="17">
        <f>IF($N134&lt;&gt;1,"",IF(IFERROR(TRIM(INDEX(Responses!$A134:$T134,MATCH(Lists!$B$12,Responses!$A$1:$T$1,0))&amp;""),"")&lt;&gt;"",IFERROR(TRIM(INDEX(Responses!$A134:$T134,MATCH(Lists!$B$12,Responses!$A$1:$T$1,0))&amp;""),""),IFERROR(TRIM(INDEX(Responses!$A134:$T134,MATCH(Lists!$B$11,Responses!$A$1:$T$1,0))&amp;""),"")))</f>
        <v/>
      </c>
      <c r="I134" s="19">
        <f>IF($N134&lt;&gt;1,"",IF($B134="",IFERROR(INT(IF(ISNUMBER(INDEX(Responses!$A134:$T134,MATCH(Lists!$B$3,Responses!$A$1:$T$1,0))),INDEX(Responses!$A134:$T134,MATCH(Lists!$B$3,Responses!$A$1:$T$1,0)),DATE(VALUE(LEFT(IFERROR(TRIM(INDEX(Responses!$A134:$T134,MATCH(Lists!$B$3,Responses!$A$1:$T$1,0))&amp;""),""),4)),VALUE(MID(IFERROR(TRIM(INDEX(Responses!$A134:$T134,MATCH(Lists!$B$3,Responses!$A$1:$T$1,0))&amp;""),""),6,2)),VALUE(MID(IFERROR(TRIM(INDEX(Responses!$A134:$T134,MATCH(Lists!$B$3,Responses!$A$1:$T$1,0))&amp;""),""),9,2))))),""),IFERROR(IF(ISNUMBER(INDEX('Follow-ups'!$D$2:$D$501,MATCH($B134,'Follow-ups'!$A$2:$A$501,0))),INT(INDEX('Follow-ups'!$D$2:$D$501,MATCH($B134,'Follow-ups'!$A$2:$A$501,0))),IFERROR(INT(IF(ISNUMBER(INDEX(Responses!$A134:$T134,MATCH(Lists!$B$3,Responses!$A$1:$T$1,0))),INDEX(Responses!$A134:$T134,MATCH(Lists!$B$3,Responses!$A$1:$T$1,0)),DATE(VALUE(LEFT(IFERROR(TRIM(INDEX(Responses!$A134:$T134,MATCH(Lists!$B$3,Responses!$A$1:$T$1,0))&amp;""),""),4)),VALUE(MID(IFERROR(TRIM(INDEX(Responses!$A134:$T134,MATCH(Lists!$B$3,Responses!$A$1:$T$1,0))&amp;""),""),6,2)),VALUE(MID(IFERROR(TRIM(INDEX(Responses!$A134:$T134,MATCH(Lists!$B$3,Responses!$A$1:$T$1,0))&amp;""),""),9,2))))),"")),IFERROR(INT(IF(ISNUMBER(INDEX(Responses!$A134:$T134,MATCH(Lists!$B$3,Responses!$A$1:$T$1,0))),INDEX(Responses!$A134:$T134,MATCH(Lists!$B$3,Responses!$A$1:$T$1,0)),DATE(VALUE(LEFT(IFERROR(TRIM(INDEX(Responses!$A134:$T134,MATCH(Lists!$B$3,Responses!$A$1:$T$1,0))&amp;""),""),4)),VALUE(MID(IFERROR(TRIM(INDEX(Responses!$A134:$T134,MATCH(Lists!$B$3,Responses!$A$1:$T$1,0))&amp;""),""),6,2)),VALUE(MID(IFERROR(TRIM(INDEX(Responses!$A134:$T134,MATCH(Lists!$B$3,Responses!$A$1:$T$1,0))&amp;""),""),9,2))))),""))))</f>
        <v/>
      </c>
      <c r="J134" s="19">
        <f>IF(ISNUMBER($I134),$I134+Lists!$B$15,"")</f>
        <v/>
      </c>
      <c r="K134" s="18">
        <f>IF($N134&lt;&gt;1,"",IF($B134="","New",IFERROR(IF(INDEX('Follow-ups'!$B$2:$B$501,MATCH($B134,'Follow-ups'!$A$2:$A$501,0))&amp;""="","New",INDEX('Follow-ups'!$B$2:$B$501,MATCH($B134,'Follow-ups'!$A$2:$A$501,0))&amp;""),"New")))</f>
        <v/>
      </c>
      <c r="L134" s="19">
        <f>IF($N134&lt;&gt;1,"",IF($B134="","",IFERROR(IF(ISNUMBER(INDEX('Follow-ups'!$C$2:$C$501,MATCH($B134,'Follow-ups'!$A$2:$A$501,0))),INDEX('Follow-ups'!$C$2:$C$501,MATCH($B134,'Follow-ups'!$A$2:$A$501,0)),""),"")))</f>
        <v/>
      </c>
      <c r="M134" s="18">
        <f>IF($N134&lt;&gt;1,"",IF($G134="No","Do not contact",IF(OR($K134="Signed up",$K134="Not now"),"Done",IF($K134="Contacted","Waiting on reply",IF($J134="","To do",IF(TODAY()&gt;$J134,"Overdue",IF($J134-TODAY()&lt;=1,"Due soon","To do")))))))</f>
        <v/>
      </c>
      <c r="N134" s="18">
        <f>IF((IFERROR(TRIM(INDEX(Responses!$A134:$T134,MATCH(Lists!$B$2,Responses!$A$1:$T$1,0))&amp;""),"")&amp;IFERROR(TRIM(INDEX(Responses!$A134:$T134,MATCH(Lists!$B$4,Responses!$A$1:$T$1,0))&amp;""),"")&amp;IFERROR(TRIM(INDEX(Responses!$A134:$T134,MATCH(Lists!$B$5,Responses!$A$1:$T$1,0))&amp;""),""))="",0,1)</f>
        <v/>
      </c>
    </row>
    <row r="135">
      <c r="A135" s="17">
        <f>IF($N135=1,IFERROR(TRIM(INDEX(Responses!$A135:$T135,MATCH(Lists!$B$4,Responses!$A$1:$T$1,0))&amp;""),""),"")</f>
        <v/>
      </c>
      <c r="B135" s="17">
        <f>IF($N135=1,IFERROR(TRIM(INDEX(Responses!$A135:$T135,MATCH(Lists!$B$5,Responses!$A$1:$T$1,0))&amp;""),""),"")</f>
        <v/>
      </c>
      <c r="C135" s="17">
        <f>IF($N135=1,IFERROR(TRIM(INDEX(Responses!$A135:$T135,MATCH(Lists!$B$6,Responses!$A$1:$T$1,0))&amp;""),""),"")</f>
        <v/>
      </c>
      <c r="D135" s="17">
        <f>IF($N135=1,IFERROR(TRIM(INDEX(Responses!$A135:$T135,MATCH(Lists!$B$7,Responses!$A$1:$T$1,0))&amp;""),""),"")</f>
        <v/>
      </c>
      <c r="E135" s="17">
        <f>IF($N135=1,IFERROR(TRIM(INDEX(Responses!$A135:$T135,MATCH(Lists!$B$8,Responses!$A$1:$T$1,0))&amp;""),""),"")</f>
        <v/>
      </c>
      <c r="F135" s="17">
        <f>IF($N135=1,IFERROR(TRIM(INDEX(Responses!$A135:$T135,MATCH(Lists!$B$9,Responses!$A$1:$T$1,0))&amp;""),""),"")</f>
        <v/>
      </c>
      <c r="G135" s="18">
        <f>IF($N135&lt;&gt;1,"",IF(IFERROR(TRIM(INDEX(Responses!$A135:$T135,MATCH(Lists!$B$10,Responses!$A$1:$T$1,0))&amp;""),"")="","Not asked",IF(LEFT(IFERROR(TRIM(INDEX(Responses!$A135:$T135,MATCH(Lists!$B$10,Responses!$A$1:$T$1,0))&amp;""),""),3)="Yes","Yes","No")))</f>
        <v/>
      </c>
      <c r="H135" s="17">
        <f>IF($N135&lt;&gt;1,"",IF(IFERROR(TRIM(INDEX(Responses!$A135:$T135,MATCH(Lists!$B$12,Responses!$A$1:$T$1,0))&amp;""),"")&lt;&gt;"",IFERROR(TRIM(INDEX(Responses!$A135:$T135,MATCH(Lists!$B$12,Responses!$A$1:$T$1,0))&amp;""),""),IFERROR(TRIM(INDEX(Responses!$A135:$T135,MATCH(Lists!$B$11,Responses!$A$1:$T$1,0))&amp;""),"")))</f>
        <v/>
      </c>
      <c r="I135" s="19">
        <f>IF($N135&lt;&gt;1,"",IF($B135="",IFERROR(INT(IF(ISNUMBER(INDEX(Responses!$A135:$T135,MATCH(Lists!$B$3,Responses!$A$1:$T$1,0))),INDEX(Responses!$A135:$T135,MATCH(Lists!$B$3,Responses!$A$1:$T$1,0)),DATE(VALUE(LEFT(IFERROR(TRIM(INDEX(Responses!$A135:$T135,MATCH(Lists!$B$3,Responses!$A$1:$T$1,0))&amp;""),""),4)),VALUE(MID(IFERROR(TRIM(INDEX(Responses!$A135:$T135,MATCH(Lists!$B$3,Responses!$A$1:$T$1,0))&amp;""),""),6,2)),VALUE(MID(IFERROR(TRIM(INDEX(Responses!$A135:$T135,MATCH(Lists!$B$3,Responses!$A$1:$T$1,0))&amp;""),""),9,2))))),""),IFERROR(IF(ISNUMBER(INDEX('Follow-ups'!$D$2:$D$501,MATCH($B135,'Follow-ups'!$A$2:$A$501,0))),INT(INDEX('Follow-ups'!$D$2:$D$501,MATCH($B135,'Follow-ups'!$A$2:$A$501,0))),IFERROR(INT(IF(ISNUMBER(INDEX(Responses!$A135:$T135,MATCH(Lists!$B$3,Responses!$A$1:$T$1,0))),INDEX(Responses!$A135:$T135,MATCH(Lists!$B$3,Responses!$A$1:$T$1,0)),DATE(VALUE(LEFT(IFERROR(TRIM(INDEX(Responses!$A135:$T135,MATCH(Lists!$B$3,Responses!$A$1:$T$1,0))&amp;""),""),4)),VALUE(MID(IFERROR(TRIM(INDEX(Responses!$A135:$T135,MATCH(Lists!$B$3,Responses!$A$1:$T$1,0))&amp;""),""),6,2)),VALUE(MID(IFERROR(TRIM(INDEX(Responses!$A135:$T135,MATCH(Lists!$B$3,Responses!$A$1:$T$1,0))&amp;""),""),9,2))))),"")),IFERROR(INT(IF(ISNUMBER(INDEX(Responses!$A135:$T135,MATCH(Lists!$B$3,Responses!$A$1:$T$1,0))),INDEX(Responses!$A135:$T135,MATCH(Lists!$B$3,Responses!$A$1:$T$1,0)),DATE(VALUE(LEFT(IFERROR(TRIM(INDEX(Responses!$A135:$T135,MATCH(Lists!$B$3,Responses!$A$1:$T$1,0))&amp;""),""),4)),VALUE(MID(IFERROR(TRIM(INDEX(Responses!$A135:$T135,MATCH(Lists!$B$3,Responses!$A$1:$T$1,0))&amp;""),""),6,2)),VALUE(MID(IFERROR(TRIM(INDEX(Responses!$A135:$T135,MATCH(Lists!$B$3,Responses!$A$1:$T$1,0))&amp;""),""),9,2))))),""))))</f>
        <v/>
      </c>
      <c r="J135" s="19">
        <f>IF(ISNUMBER($I135),$I135+Lists!$B$15,"")</f>
        <v/>
      </c>
      <c r="K135" s="18">
        <f>IF($N135&lt;&gt;1,"",IF($B135="","New",IFERROR(IF(INDEX('Follow-ups'!$B$2:$B$501,MATCH($B135,'Follow-ups'!$A$2:$A$501,0))&amp;""="","New",INDEX('Follow-ups'!$B$2:$B$501,MATCH($B135,'Follow-ups'!$A$2:$A$501,0))&amp;""),"New")))</f>
        <v/>
      </c>
      <c r="L135" s="19">
        <f>IF($N135&lt;&gt;1,"",IF($B135="","",IFERROR(IF(ISNUMBER(INDEX('Follow-ups'!$C$2:$C$501,MATCH($B135,'Follow-ups'!$A$2:$A$501,0))),INDEX('Follow-ups'!$C$2:$C$501,MATCH($B135,'Follow-ups'!$A$2:$A$501,0)),""),"")))</f>
        <v/>
      </c>
      <c r="M135" s="18">
        <f>IF($N135&lt;&gt;1,"",IF($G135="No","Do not contact",IF(OR($K135="Signed up",$K135="Not now"),"Done",IF($K135="Contacted","Waiting on reply",IF($J135="","To do",IF(TODAY()&gt;$J135,"Overdue",IF($J135-TODAY()&lt;=1,"Due soon","To do")))))))</f>
        <v/>
      </c>
      <c r="N135" s="18">
        <f>IF((IFERROR(TRIM(INDEX(Responses!$A135:$T135,MATCH(Lists!$B$2,Responses!$A$1:$T$1,0))&amp;""),"")&amp;IFERROR(TRIM(INDEX(Responses!$A135:$T135,MATCH(Lists!$B$4,Responses!$A$1:$T$1,0))&amp;""),"")&amp;IFERROR(TRIM(INDEX(Responses!$A135:$T135,MATCH(Lists!$B$5,Responses!$A$1:$T$1,0))&amp;""),""))="",0,1)</f>
        <v/>
      </c>
    </row>
    <row r="136">
      <c r="A136" s="17">
        <f>IF($N136=1,IFERROR(TRIM(INDEX(Responses!$A136:$T136,MATCH(Lists!$B$4,Responses!$A$1:$T$1,0))&amp;""),""),"")</f>
        <v/>
      </c>
      <c r="B136" s="17">
        <f>IF($N136=1,IFERROR(TRIM(INDEX(Responses!$A136:$T136,MATCH(Lists!$B$5,Responses!$A$1:$T$1,0))&amp;""),""),"")</f>
        <v/>
      </c>
      <c r="C136" s="17">
        <f>IF($N136=1,IFERROR(TRIM(INDEX(Responses!$A136:$T136,MATCH(Lists!$B$6,Responses!$A$1:$T$1,0))&amp;""),""),"")</f>
        <v/>
      </c>
      <c r="D136" s="17">
        <f>IF($N136=1,IFERROR(TRIM(INDEX(Responses!$A136:$T136,MATCH(Lists!$B$7,Responses!$A$1:$T$1,0))&amp;""),""),"")</f>
        <v/>
      </c>
      <c r="E136" s="17">
        <f>IF($N136=1,IFERROR(TRIM(INDEX(Responses!$A136:$T136,MATCH(Lists!$B$8,Responses!$A$1:$T$1,0))&amp;""),""),"")</f>
        <v/>
      </c>
      <c r="F136" s="17">
        <f>IF($N136=1,IFERROR(TRIM(INDEX(Responses!$A136:$T136,MATCH(Lists!$B$9,Responses!$A$1:$T$1,0))&amp;""),""),"")</f>
        <v/>
      </c>
      <c r="G136" s="18">
        <f>IF($N136&lt;&gt;1,"",IF(IFERROR(TRIM(INDEX(Responses!$A136:$T136,MATCH(Lists!$B$10,Responses!$A$1:$T$1,0))&amp;""),"")="","Not asked",IF(LEFT(IFERROR(TRIM(INDEX(Responses!$A136:$T136,MATCH(Lists!$B$10,Responses!$A$1:$T$1,0))&amp;""),""),3)="Yes","Yes","No")))</f>
        <v/>
      </c>
      <c r="H136" s="17">
        <f>IF($N136&lt;&gt;1,"",IF(IFERROR(TRIM(INDEX(Responses!$A136:$T136,MATCH(Lists!$B$12,Responses!$A$1:$T$1,0))&amp;""),"")&lt;&gt;"",IFERROR(TRIM(INDEX(Responses!$A136:$T136,MATCH(Lists!$B$12,Responses!$A$1:$T$1,0))&amp;""),""),IFERROR(TRIM(INDEX(Responses!$A136:$T136,MATCH(Lists!$B$11,Responses!$A$1:$T$1,0))&amp;""),"")))</f>
        <v/>
      </c>
      <c r="I136" s="19">
        <f>IF($N136&lt;&gt;1,"",IF($B136="",IFERROR(INT(IF(ISNUMBER(INDEX(Responses!$A136:$T136,MATCH(Lists!$B$3,Responses!$A$1:$T$1,0))),INDEX(Responses!$A136:$T136,MATCH(Lists!$B$3,Responses!$A$1:$T$1,0)),DATE(VALUE(LEFT(IFERROR(TRIM(INDEX(Responses!$A136:$T136,MATCH(Lists!$B$3,Responses!$A$1:$T$1,0))&amp;""),""),4)),VALUE(MID(IFERROR(TRIM(INDEX(Responses!$A136:$T136,MATCH(Lists!$B$3,Responses!$A$1:$T$1,0))&amp;""),""),6,2)),VALUE(MID(IFERROR(TRIM(INDEX(Responses!$A136:$T136,MATCH(Lists!$B$3,Responses!$A$1:$T$1,0))&amp;""),""),9,2))))),""),IFERROR(IF(ISNUMBER(INDEX('Follow-ups'!$D$2:$D$501,MATCH($B136,'Follow-ups'!$A$2:$A$501,0))),INT(INDEX('Follow-ups'!$D$2:$D$501,MATCH($B136,'Follow-ups'!$A$2:$A$501,0))),IFERROR(INT(IF(ISNUMBER(INDEX(Responses!$A136:$T136,MATCH(Lists!$B$3,Responses!$A$1:$T$1,0))),INDEX(Responses!$A136:$T136,MATCH(Lists!$B$3,Responses!$A$1:$T$1,0)),DATE(VALUE(LEFT(IFERROR(TRIM(INDEX(Responses!$A136:$T136,MATCH(Lists!$B$3,Responses!$A$1:$T$1,0))&amp;""),""),4)),VALUE(MID(IFERROR(TRIM(INDEX(Responses!$A136:$T136,MATCH(Lists!$B$3,Responses!$A$1:$T$1,0))&amp;""),""),6,2)),VALUE(MID(IFERROR(TRIM(INDEX(Responses!$A136:$T136,MATCH(Lists!$B$3,Responses!$A$1:$T$1,0))&amp;""),""),9,2))))),"")),IFERROR(INT(IF(ISNUMBER(INDEX(Responses!$A136:$T136,MATCH(Lists!$B$3,Responses!$A$1:$T$1,0))),INDEX(Responses!$A136:$T136,MATCH(Lists!$B$3,Responses!$A$1:$T$1,0)),DATE(VALUE(LEFT(IFERROR(TRIM(INDEX(Responses!$A136:$T136,MATCH(Lists!$B$3,Responses!$A$1:$T$1,0))&amp;""),""),4)),VALUE(MID(IFERROR(TRIM(INDEX(Responses!$A136:$T136,MATCH(Lists!$B$3,Responses!$A$1:$T$1,0))&amp;""),""),6,2)),VALUE(MID(IFERROR(TRIM(INDEX(Responses!$A136:$T136,MATCH(Lists!$B$3,Responses!$A$1:$T$1,0))&amp;""),""),9,2))))),""))))</f>
        <v/>
      </c>
      <c r="J136" s="19">
        <f>IF(ISNUMBER($I136),$I136+Lists!$B$15,"")</f>
        <v/>
      </c>
      <c r="K136" s="18">
        <f>IF($N136&lt;&gt;1,"",IF($B136="","New",IFERROR(IF(INDEX('Follow-ups'!$B$2:$B$501,MATCH($B136,'Follow-ups'!$A$2:$A$501,0))&amp;""="","New",INDEX('Follow-ups'!$B$2:$B$501,MATCH($B136,'Follow-ups'!$A$2:$A$501,0))&amp;""),"New")))</f>
        <v/>
      </c>
      <c r="L136" s="19">
        <f>IF($N136&lt;&gt;1,"",IF($B136="","",IFERROR(IF(ISNUMBER(INDEX('Follow-ups'!$C$2:$C$501,MATCH($B136,'Follow-ups'!$A$2:$A$501,0))),INDEX('Follow-ups'!$C$2:$C$501,MATCH($B136,'Follow-ups'!$A$2:$A$501,0)),""),"")))</f>
        <v/>
      </c>
      <c r="M136" s="18">
        <f>IF($N136&lt;&gt;1,"",IF($G136="No","Do not contact",IF(OR($K136="Signed up",$K136="Not now"),"Done",IF($K136="Contacted","Waiting on reply",IF($J136="","To do",IF(TODAY()&gt;$J136,"Overdue",IF($J136-TODAY()&lt;=1,"Due soon","To do")))))))</f>
        <v/>
      </c>
      <c r="N136" s="18">
        <f>IF((IFERROR(TRIM(INDEX(Responses!$A136:$T136,MATCH(Lists!$B$2,Responses!$A$1:$T$1,0))&amp;""),"")&amp;IFERROR(TRIM(INDEX(Responses!$A136:$T136,MATCH(Lists!$B$4,Responses!$A$1:$T$1,0))&amp;""),"")&amp;IFERROR(TRIM(INDEX(Responses!$A136:$T136,MATCH(Lists!$B$5,Responses!$A$1:$T$1,0))&amp;""),""))="",0,1)</f>
        <v/>
      </c>
    </row>
    <row r="137">
      <c r="A137" s="17">
        <f>IF($N137=1,IFERROR(TRIM(INDEX(Responses!$A137:$T137,MATCH(Lists!$B$4,Responses!$A$1:$T$1,0))&amp;""),""),"")</f>
        <v/>
      </c>
      <c r="B137" s="17">
        <f>IF($N137=1,IFERROR(TRIM(INDEX(Responses!$A137:$T137,MATCH(Lists!$B$5,Responses!$A$1:$T$1,0))&amp;""),""),"")</f>
        <v/>
      </c>
      <c r="C137" s="17">
        <f>IF($N137=1,IFERROR(TRIM(INDEX(Responses!$A137:$T137,MATCH(Lists!$B$6,Responses!$A$1:$T$1,0))&amp;""),""),"")</f>
        <v/>
      </c>
      <c r="D137" s="17">
        <f>IF($N137=1,IFERROR(TRIM(INDEX(Responses!$A137:$T137,MATCH(Lists!$B$7,Responses!$A$1:$T$1,0))&amp;""),""),"")</f>
        <v/>
      </c>
      <c r="E137" s="17">
        <f>IF($N137=1,IFERROR(TRIM(INDEX(Responses!$A137:$T137,MATCH(Lists!$B$8,Responses!$A$1:$T$1,0))&amp;""),""),"")</f>
        <v/>
      </c>
      <c r="F137" s="17">
        <f>IF($N137=1,IFERROR(TRIM(INDEX(Responses!$A137:$T137,MATCH(Lists!$B$9,Responses!$A$1:$T$1,0))&amp;""),""),"")</f>
        <v/>
      </c>
      <c r="G137" s="18">
        <f>IF($N137&lt;&gt;1,"",IF(IFERROR(TRIM(INDEX(Responses!$A137:$T137,MATCH(Lists!$B$10,Responses!$A$1:$T$1,0))&amp;""),"")="","Not asked",IF(LEFT(IFERROR(TRIM(INDEX(Responses!$A137:$T137,MATCH(Lists!$B$10,Responses!$A$1:$T$1,0))&amp;""),""),3)="Yes","Yes","No")))</f>
        <v/>
      </c>
      <c r="H137" s="17">
        <f>IF($N137&lt;&gt;1,"",IF(IFERROR(TRIM(INDEX(Responses!$A137:$T137,MATCH(Lists!$B$12,Responses!$A$1:$T$1,0))&amp;""),"")&lt;&gt;"",IFERROR(TRIM(INDEX(Responses!$A137:$T137,MATCH(Lists!$B$12,Responses!$A$1:$T$1,0))&amp;""),""),IFERROR(TRIM(INDEX(Responses!$A137:$T137,MATCH(Lists!$B$11,Responses!$A$1:$T$1,0))&amp;""),"")))</f>
        <v/>
      </c>
      <c r="I137" s="19">
        <f>IF($N137&lt;&gt;1,"",IF($B137="",IFERROR(INT(IF(ISNUMBER(INDEX(Responses!$A137:$T137,MATCH(Lists!$B$3,Responses!$A$1:$T$1,0))),INDEX(Responses!$A137:$T137,MATCH(Lists!$B$3,Responses!$A$1:$T$1,0)),DATE(VALUE(LEFT(IFERROR(TRIM(INDEX(Responses!$A137:$T137,MATCH(Lists!$B$3,Responses!$A$1:$T$1,0))&amp;""),""),4)),VALUE(MID(IFERROR(TRIM(INDEX(Responses!$A137:$T137,MATCH(Lists!$B$3,Responses!$A$1:$T$1,0))&amp;""),""),6,2)),VALUE(MID(IFERROR(TRIM(INDEX(Responses!$A137:$T137,MATCH(Lists!$B$3,Responses!$A$1:$T$1,0))&amp;""),""),9,2))))),""),IFERROR(IF(ISNUMBER(INDEX('Follow-ups'!$D$2:$D$501,MATCH($B137,'Follow-ups'!$A$2:$A$501,0))),INT(INDEX('Follow-ups'!$D$2:$D$501,MATCH($B137,'Follow-ups'!$A$2:$A$501,0))),IFERROR(INT(IF(ISNUMBER(INDEX(Responses!$A137:$T137,MATCH(Lists!$B$3,Responses!$A$1:$T$1,0))),INDEX(Responses!$A137:$T137,MATCH(Lists!$B$3,Responses!$A$1:$T$1,0)),DATE(VALUE(LEFT(IFERROR(TRIM(INDEX(Responses!$A137:$T137,MATCH(Lists!$B$3,Responses!$A$1:$T$1,0))&amp;""),""),4)),VALUE(MID(IFERROR(TRIM(INDEX(Responses!$A137:$T137,MATCH(Lists!$B$3,Responses!$A$1:$T$1,0))&amp;""),""),6,2)),VALUE(MID(IFERROR(TRIM(INDEX(Responses!$A137:$T137,MATCH(Lists!$B$3,Responses!$A$1:$T$1,0))&amp;""),""),9,2))))),"")),IFERROR(INT(IF(ISNUMBER(INDEX(Responses!$A137:$T137,MATCH(Lists!$B$3,Responses!$A$1:$T$1,0))),INDEX(Responses!$A137:$T137,MATCH(Lists!$B$3,Responses!$A$1:$T$1,0)),DATE(VALUE(LEFT(IFERROR(TRIM(INDEX(Responses!$A137:$T137,MATCH(Lists!$B$3,Responses!$A$1:$T$1,0))&amp;""),""),4)),VALUE(MID(IFERROR(TRIM(INDEX(Responses!$A137:$T137,MATCH(Lists!$B$3,Responses!$A$1:$T$1,0))&amp;""),""),6,2)),VALUE(MID(IFERROR(TRIM(INDEX(Responses!$A137:$T137,MATCH(Lists!$B$3,Responses!$A$1:$T$1,0))&amp;""),""),9,2))))),""))))</f>
        <v/>
      </c>
      <c r="J137" s="19">
        <f>IF(ISNUMBER($I137),$I137+Lists!$B$15,"")</f>
        <v/>
      </c>
      <c r="K137" s="18">
        <f>IF($N137&lt;&gt;1,"",IF($B137="","New",IFERROR(IF(INDEX('Follow-ups'!$B$2:$B$501,MATCH($B137,'Follow-ups'!$A$2:$A$501,0))&amp;""="","New",INDEX('Follow-ups'!$B$2:$B$501,MATCH($B137,'Follow-ups'!$A$2:$A$501,0))&amp;""),"New")))</f>
        <v/>
      </c>
      <c r="L137" s="19">
        <f>IF($N137&lt;&gt;1,"",IF($B137="","",IFERROR(IF(ISNUMBER(INDEX('Follow-ups'!$C$2:$C$501,MATCH($B137,'Follow-ups'!$A$2:$A$501,0))),INDEX('Follow-ups'!$C$2:$C$501,MATCH($B137,'Follow-ups'!$A$2:$A$501,0)),""),"")))</f>
        <v/>
      </c>
      <c r="M137" s="18">
        <f>IF($N137&lt;&gt;1,"",IF($G137="No","Do not contact",IF(OR($K137="Signed up",$K137="Not now"),"Done",IF($K137="Contacted","Waiting on reply",IF($J137="","To do",IF(TODAY()&gt;$J137,"Overdue",IF($J137-TODAY()&lt;=1,"Due soon","To do")))))))</f>
        <v/>
      </c>
      <c r="N137" s="18">
        <f>IF((IFERROR(TRIM(INDEX(Responses!$A137:$T137,MATCH(Lists!$B$2,Responses!$A$1:$T$1,0))&amp;""),"")&amp;IFERROR(TRIM(INDEX(Responses!$A137:$T137,MATCH(Lists!$B$4,Responses!$A$1:$T$1,0))&amp;""),"")&amp;IFERROR(TRIM(INDEX(Responses!$A137:$T137,MATCH(Lists!$B$5,Responses!$A$1:$T$1,0))&amp;""),""))="",0,1)</f>
        <v/>
      </c>
    </row>
    <row r="138">
      <c r="A138" s="17">
        <f>IF($N138=1,IFERROR(TRIM(INDEX(Responses!$A138:$T138,MATCH(Lists!$B$4,Responses!$A$1:$T$1,0))&amp;""),""),"")</f>
        <v/>
      </c>
      <c r="B138" s="17">
        <f>IF($N138=1,IFERROR(TRIM(INDEX(Responses!$A138:$T138,MATCH(Lists!$B$5,Responses!$A$1:$T$1,0))&amp;""),""),"")</f>
        <v/>
      </c>
      <c r="C138" s="17">
        <f>IF($N138=1,IFERROR(TRIM(INDEX(Responses!$A138:$T138,MATCH(Lists!$B$6,Responses!$A$1:$T$1,0))&amp;""),""),"")</f>
        <v/>
      </c>
      <c r="D138" s="17">
        <f>IF($N138=1,IFERROR(TRIM(INDEX(Responses!$A138:$T138,MATCH(Lists!$B$7,Responses!$A$1:$T$1,0))&amp;""),""),"")</f>
        <v/>
      </c>
      <c r="E138" s="17">
        <f>IF($N138=1,IFERROR(TRIM(INDEX(Responses!$A138:$T138,MATCH(Lists!$B$8,Responses!$A$1:$T$1,0))&amp;""),""),"")</f>
        <v/>
      </c>
      <c r="F138" s="17">
        <f>IF($N138=1,IFERROR(TRIM(INDEX(Responses!$A138:$T138,MATCH(Lists!$B$9,Responses!$A$1:$T$1,0))&amp;""),""),"")</f>
        <v/>
      </c>
      <c r="G138" s="18">
        <f>IF($N138&lt;&gt;1,"",IF(IFERROR(TRIM(INDEX(Responses!$A138:$T138,MATCH(Lists!$B$10,Responses!$A$1:$T$1,0))&amp;""),"")="","Not asked",IF(LEFT(IFERROR(TRIM(INDEX(Responses!$A138:$T138,MATCH(Lists!$B$10,Responses!$A$1:$T$1,0))&amp;""),""),3)="Yes","Yes","No")))</f>
        <v/>
      </c>
      <c r="H138" s="17">
        <f>IF($N138&lt;&gt;1,"",IF(IFERROR(TRIM(INDEX(Responses!$A138:$T138,MATCH(Lists!$B$12,Responses!$A$1:$T$1,0))&amp;""),"")&lt;&gt;"",IFERROR(TRIM(INDEX(Responses!$A138:$T138,MATCH(Lists!$B$12,Responses!$A$1:$T$1,0))&amp;""),""),IFERROR(TRIM(INDEX(Responses!$A138:$T138,MATCH(Lists!$B$11,Responses!$A$1:$T$1,0))&amp;""),"")))</f>
        <v/>
      </c>
      <c r="I138" s="19">
        <f>IF($N138&lt;&gt;1,"",IF($B138="",IFERROR(INT(IF(ISNUMBER(INDEX(Responses!$A138:$T138,MATCH(Lists!$B$3,Responses!$A$1:$T$1,0))),INDEX(Responses!$A138:$T138,MATCH(Lists!$B$3,Responses!$A$1:$T$1,0)),DATE(VALUE(LEFT(IFERROR(TRIM(INDEX(Responses!$A138:$T138,MATCH(Lists!$B$3,Responses!$A$1:$T$1,0))&amp;""),""),4)),VALUE(MID(IFERROR(TRIM(INDEX(Responses!$A138:$T138,MATCH(Lists!$B$3,Responses!$A$1:$T$1,0))&amp;""),""),6,2)),VALUE(MID(IFERROR(TRIM(INDEX(Responses!$A138:$T138,MATCH(Lists!$B$3,Responses!$A$1:$T$1,0))&amp;""),""),9,2))))),""),IFERROR(IF(ISNUMBER(INDEX('Follow-ups'!$D$2:$D$501,MATCH($B138,'Follow-ups'!$A$2:$A$501,0))),INT(INDEX('Follow-ups'!$D$2:$D$501,MATCH($B138,'Follow-ups'!$A$2:$A$501,0))),IFERROR(INT(IF(ISNUMBER(INDEX(Responses!$A138:$T138,MATCH(Lists!$B$3,Responses!$A$1:$T$1,0))),INDEX(Responses!$A138:$T138,MATCH(Lists!$B$3,Responses!$A$1:$T$1,0)),DATE(VALUE(LEFT(IFERROR(TRIM(INDEX(Responses!$A138:$T138,MATCH(Lists!$B$3,Responses!$A$1:$T$1,0))&amp;""),""),4)),VALUE(MID(IFERROR(TRIM(INDEX(Responses!$A138:$T138,MATCH(Lists!$B$3,Responses!$A$1:$T$1,0))&amp;""),""),6,2)),VALUE(MID(IFERROR(TRIM(INDEX(Responses!$A138:$T138,MATCH(Lists!$B$3,Responses!$A$1:$T$1,0))&amp;""),""),9,2))))),"")),IFERROR(INT(IF(ISNUMBER(INDEX(Responses!$A138:$T138,MATCH(Lists!$B$3,Responses!$A$1:$T$1,0))),INDEX(Responses!$A138:$T138,MATCH(Lists!$B$3,Responses!$A$1:$T$1,0)),DATE(VALUE(LEFT(IFERROR(TRIM(INDEX(Responses!$A138:$T138,MATCH(Lists!$B$3,Responses!$A$1:$T$1,0))&amp;""),""),4)),VALUE(MID(IFERROR(TRIM(INDEX(Responses!$A138:$T138,MATCH(Lists!$B$3,Responses!$A$1:$T$1,0))&amp;""),""),6,2)),VALUE(MID(IFERROR(TRIM(INDEX(Responses!$A138:$T138,MATCH(Lists!$B$3,Responses!$A$1:$T$1,0))&amp;""),""),9,2))))),""))))</f>
        <v/>
      </c>
      <c r="J138" s="19">
        <f>IF(ISNUMBER($I138),$I138+Lists!$B$15,"")</f>
        <v/>
      </c>
      <c r="K138" s="18">
        <f>IF($N138&lt;&gt;1,"",IF($B138="","New",IFERROR(IF(INDEX('Follow-ups'!$B$2:$B$501,MATCH($B138,'Follow-ups'!$A$2:$A$501,0))&amp;""="","New",INDEX('Follow-ups'!$B$2:$B$501,MATCH($B138,'Follow-ups'!$A$2:$A$501,0))&amp;""),"New")))</f>
        <v/>
      </c>
      <c r="L138" s="19">
        <f>IF($N138&lt;&gt;1,"",IF($B138="","",IFERROR(IF(ISNUMBER(INDEX('Follow-ups'!$C$2:$C$501,MATCH($B138,'Follow-ups'!$A$2:$A$501,0))),INDEX('Follow-ups'!$C$2:$C$501,MATCH($B138,'Follow-ups'!$A$2:$A$501,0)),""),"")))</f>
        <v/>
      </c>
      <c r="M138" s="18">
        <f>IF($N138&lt;&gt;1,"",IF($G138="No","Do not contact",IF(OR($K138="Signed up",$K138="Not now"),"Done",IF($K138="Contacted","Waiting on reply",IF($J138="","To do",IF(TODAY()&gt;$J138,"Overdue",IF($J138-TODAY()&lt;=1,"Due soon","To do")))))))</f>
        <v/>
      </c>
      <c r="N138" s="18">
        <f>IF((IFERROR(TRIM(INDEX(Responses!$A138:$T138,MATCH(Lists!$B$2,Responses!$A$1:$T$1,0))&amp;""),"")&amp;IFERROR(TRIM(INDEX(Responses!$A138:$T138,MATCH(Lists!$B$4,Responses!$A$1:$T$1,0))&amp;""),"")&amp;IFERROR(TRIM(INDEX(Responses!$A138:$T138,MATCH(Lists!$B$5,Responses!$A$1:$T$1,0))&amp;""),""))="",0,1)</f>
        <v/>
      </c>
    </row>
    <row r="139">
      <c r="A139" s="17">
        <f>IF($N139=1,IFERROR(TRIM(INDEX(Responses!$A139:$T139,MATCH(Lists!$B$4,Responses!$A$1:$T$1,0))&amp;""),""),"")</f>
        <v/>
      </c>
      <c r="B139" s="17">
        <f>IF($N139=1,IFERROR(TRIM(INDEX(Responses!$A139:$T139,MATCH(Lists!$B$5,Responses!$A$1:$T$1,0))&amp;""),""),"")</f>
        <v/>
      </c>
      <c r="C139" s="17">
        <f>IF($N139=1,IFERROR(TRIM(INDEX(Responses!$A139:$T139,MATCH(Lists!$B$6,Responses!$A$1:$T$1,0))&amp;""),""),"")</f>
        <v/>
      </c>
      <c r="D139" s="17">
        <f>IF($N139=1,IFERROR(TRIM(INDEX(Responses!$A139:$T139,MATCH(Lists!$B$7,Responses!$A$1:$T$1,0))&amp;""),""),"")</f>
        <v/>
      </c>
      <c r="E139" s="17">
        <f>IF($N139=1,IFERROR(TRIM(INDEX(Responses!$A139:$T139,MATCH(Lists!$B$8,Responses!$A$1:$T$1,0))&amp;""),""),"")</f>
        <v/>
      </c>
      <c r="F139" s="17">
        <f>IF($N139=1,IFERROR(TRIM(INDEX(Responses!$A139:$T139,MATCH(Lists!$B$9,Responses!$A$1:$T$1,0))&amp;""),""),"")</f>
        <v/>
      </c>
      <c r="G139" s="18">
        <f>IF($N139&lt;&gt;1,"",IF(IFERROR(TRIM(INDEX(Responses!$A139:$T139,MATCH(Lists!$B$10,Responses!$A$1:$T$1,0))&amp;""),"")="","Not asked",IF(LEFT(IFERROR(TRIM(INDEX(Responses!$A139:$T139,MATCH(Lists!$B$10,Responses!$A$1:$T$1,0))&amp;""),""),3)="Yes","Yes","No")))</f>
        <v/>
      </c>
      <c r="H139" s="17">
        <f>IF($N139&lt;&gt;1,"",IF(IFERROR(TRIM(INDEX(Responses!$A139:$T139,MATCH(Lists!$B$12,Responses!$A$1:$T$1,0))&amp;""),"")&lt;&gt;"",IFERROR(TRIM(INDEX(Responses!$A139:$T139,MATCH(Lists!$B$12,Responses!$A$1:$T$1,0))&amp;""),""),IFERROR(TRIM(INDEX(Responses!$A139:$T139,MATCH(Lists!$B$11,Responses!$A$1:$T$1,0))&amp;""),"")))</f>
        <v/>
      </c>
      <c r="I139" s="19">
        <f>IF($N139&lt;&gt;1,"",IF($B139="",IFERROR(INT(IF(ISNUMBER(INDEX(Responses!$A139:$T139,MATCH(Lists!$B$3,Responses!$A$1:$T$1,0))),INDEX(Responses!$A139:$T139,MATCH(Lists!$B$3,Responses!$A$1:$T$1,0)),DATE(VALUE(LEFT(IFERROR(TRIM(INDEX(Responses!$A139:$T139,MATCH(Lists!$B$3,Responses!$A$1:$T$1,0))&amp;""),""),4)),VALUE(MID(IFERROR(TRIM(INDEX(Responses!$A139:$T139,MATCH(Lists!$B$3,Responses!$A$1:$T$1,0))&amp;""),""),6,2)),VALUE(MID(IFERROR(TRIM(INDEX(Responses!$A139:$T139,MATCH(Lists!$B$3,Responses!$A$1:$T$1,0))&amp;""),""),9,2))))),""),IFERROR(IF(ISNUMBER(INDEX('Follow-ups'!$D$2:$D$501,MATCH($B139,'Follow-ups'!$A$2:$A$501,0))),INT(INDEX('Follow-ups'!$D$2:$D$501,MATCH($B139,'Follow-ups'!$A$2:$A$501,0))),IFERROR(INT(IF(ISNUMBER(INDEX(Responses!$A139:$T139,MATCH(Lists!$B$3,Responses!$A$1:$T$1,0))),INDEX(Responses!$A139:$T139,MATCH(Lists!$B$3,Responses!$A$1:$T$1,0)),DATE(VALUE(LEFT(IFERROR(TRIM(INDEX(Responses!$A139:$T139,MATCH(Lists!$B$3,Responses!$A$1:$T$1,0))&amp;""),""),4)),VALUE(MID(IFERROR(TRIM(INDEX(Responses!$A139:$T139,MATCH(Lists!$B$3,Responses!$A$1:$T$1,0))&amp;""),""),6,2)),VALUE(MID(IFERROR(TRIM(INDEX(Responses!$A139:$T139,MATCH(Lists!$B$3,Responses!$A$1:$T$1,0))&amp;""),""),9,2))))),"")),IFERROR(INT(IF(ISNUMBER(INDEX(Responses!$A139:$T139,MATCH(Lists!$B$3,Responses!$A$1:$T$1,0))),INDEX(Responses!$A139:$T139,MATCH(Lists!$B$3,Responses!$A$1:$T$1,0)),DATE(VALUE(LEFT(IFERROR(TRIM(INDEX(Responses!$A139:$T139,MATCH(Lists!$B$3,Responses!$A$1:$T$1,0))&amp;""),""),4)),VALUE(MID(IFERROR(TRIM(INDEX(Responses!$A139:$T139,MATCH(Lists!$B$3,Responses!$A$1:$T$1,0))&amp;""),""),6,2)),VALUE(MID(IFERROR(TRIM(INDEX(Responses!$A139:$T139,MATCH(Lists!$B$3,Responses!$A$1:$T$1,0))&amp;""),""),9,2))))),""))))</f>
        <v/>
      </c>
      <c r="J139" s="19">
        <f>IF(ISNUMBER($I139),$I139+Lists!$B$15,"")</f>
        <v/>
      </c>
      <c r="K139" s="18">
        <f>IF($N139&lt;&gt;1,"",IF($B139="","New",IFERROR(IF(INDEX('Follow-ups'!$B$2:$B$501,MATCH($B139,'Follow-ups'!$A$2:$A$501,0))&amp;""="","New",INDEX('Follow-ups'!$B$2:$B$501,MATCH($B139,'Follow-ups'!$A$2:$A$501,0))&amp;""),"New")))</f>
        <v/>
      </c>
      <c r="L139" s="19">
        <f>IF($N139&lt;&gt;1,"",IF($B139="","",IFERROR(IF(ISNUMBER(INDEX('Follow-ups'!$C$2:$C$501,MATCH($B139,'Follow-ups'!$A$2:$A$501,0))),INDEX('Follow-ups'!$C$2:$C$501,MATCH($B139,'Follow-ups'!$A$2:$A$501,0)),""),"")))</f>
        <v/>
      </c>
      <c r="M139" s="18">
        <f>IF($N139&lt;&gt;1,"",IF($G139="No","Do not contact",IF(OR($K139="Signed up",$K139="Not now"),"Done",IF($K139="Contacted","Waiting on reply",IF($J139="","To do",IF(TODAY()&gt;$J139,"Overdue",IF($J139-TODAY()&lt;=1,"Due soon","To do")))))))</f>
        <v/>
      </c>
      <c r="N139" s="18">
        <f>IF((IFERROR(TRIM(INDEX(Responses!$A139:$T139,MATCH(Lists!$B$2,Responses!$A$1:$T$1,0))&amp;""),"")&amp;IFERROR(TRIM(INDEX(Responses!$A139:$T139,MATCH(Lists!$B$4,Responses!$A$1:$T$1,0))&amp;""),"")&amp;IFERROR(TRIM(INDEX(Responses!$A139:$T139,MATCH(Lists!$B$5,Responses!$A$1:$T$1,0))&amp;""),""))="",0,1)</f>
        <v/>
      </c>
    </row>
    <row r="140">
      <c r="A140" s="17">
        <f>IF($N140=1,IFERROR(TRIM(INDEX(Responses!$A140:$T140,MATCH(Lists!$B$4,Responses!$A$1:$T$1,0))&amp;""),""),"")</f>
        <v/>
      </c>
      <c r="B140" s="17">
        <f>IF($N140=1,IFERROR(TRIM(INDEX(Responses!$A140:$T140,MATCH(Lists!$B$5,Responses!$A$1:$T$1,0))&amp;""),""),"")</f>
        <v/>
      </c>
      <c r="C140" s="17">
        <f>IF($N140=1,IFERROR(TRIM(INDEX(Responses!$A140:$T140,MATCH(Lists!$B$6,Responses!$A$1:$T$1,0))&amp;""),""),"")</f>
        <v/>
      </c>
      <c r="D140" s="17">
        <f>IF($N140=1,IFERROR(TRIM(INDEX(Responses!$A140:$T140,MATCH(Lists!$B$7,Responses!$A$1:$T$1,0))&amp;""),""),"")</f>
        <v/>
      </c>
      <c r="E140" s="17">
        <f>IF($N140=1,IFERROR(TRIM(INDEX(Responses!$A140:$T140,MATCH(Lists!$B$8,Responses!$A$1:$T$1,0))&amp;""),""),"")</f>
        <v/>
      </c>
      <c r="F140" s="17">
        <f>IF($N140=1,IFERROR(TRIM(INDEX(Responses!$A140:$T140,MATCH(Lists!$B$9,Responses!$A$1:$T$1,0))&amp;""),""),"")</f>
        <v/>
      </c>
      <c r="G140" s="18">
        <f>IF($N140&lt;&gt;1,"",IF(IFERROR(TRIM(INDEX(Responses!$A140:$T140,MATCH(Lists!$B$10,Responses!$A$1:$T$1,0))&amp;""),"")="","Not asked",IF(LEFT(IFERROR(TRIM(INDEX(Responses!$A140:$T140,MATCH(Lists!$B$10,Responses!$A$1:$T$1,0))&amp;""),""),3)="Yes","Yes","No")))</f>
        <v/>
      </c>
      <c r="H140" s="17">
        <f>IF($N140&lt;&gt;1,"",IF(IFERROR(TRIM(INDEX(Responses!$A140:$T140,MATCH(Lists!$B$12,Responses!$A$1:$T$1,0))&amp;""),"")&lt;&gt;"",IFERROR(TRIM(INDEX(Responses!$A140:$T140,MATCH(Lists!$B$12,Responses!$A$1:$T$1,0))&amp;""),""),IFERROR(TRIM(INDEX(Responses!$A140:$T140,MATCH(Lists!$B$11,Responses!$A$1:$T$1,0))&amp;""),"")))</f>
        <v/>
      </c>
      <c r="I140" s="19">
        <f>IF($N140&lt;&gt;1,"",IF($B140="",IFERROR(INT(IF(ISNUMBER(INDEX(Responses!$A140:$T140,MATCH(Lists!$B$3,Responses!$A$1:$T$1,0))),INDEX(Responses!$A140:$T140,MATCH(Lists!$B$3,Responses!$A$1:$T$1,0)),DATE(VALUE(LEFT(IFERROR(TRIM(INDEX(Responses!$A140:$T140,MATCH(Lists!$B$3,Responses!$A$1:$T$1,0))&amp;""),""),4)),VALUE(MID(IFERROR(TRIM(INDEX(Responses!$A140:$T140,MATCH(Lists!$B$3,Responses!$A$1:$T$1,0))&amp;""),""),6,2)),VALUE(MID(IFERROR(TRIM(INDEX(Responses!$A140:$T140,MATCH(Lists!$B$3,Responses!$A$1:$T$1,0))&amp;""),""),9,2))))),""),IFERROR(IF(ISNUMBER(INDEX('Follow-ups'!$D$2:$D$501,MATCH($B140,'Follow-ups'!$A$2:$A$501,0))),INT(INDEX('Follow-ups'!$D$2:$D$501,MATCH($B140,'Follow-ups'!$A$2:$A$501,0))),IFERROR(INT(IF(ISNUMBER(INDEX(Responses!$A140:$T140,MATCH(Lists!$B$3,Responses!$A$1:$T$1,0))),INDEX(Responses!$A140:$T140,MATCH(Lists!$B$3,Responses!$A$1:$T$1,0)),DATE(VALUE(LEFT(IFERROR(TRIM(INDEX(Responses!$A140:$T140,MATCH(Lists!$B$3,Responses!$A$1:$T$1,0))&amp;""),""),4)),VALUE(MID(IFERROR(TRIM(INDEX(Responses!$A140:$T140,MATCH(Lists!$B$3,Responses!$A$1:$T$1,0))&amp;""),""),6,2)),VALUE(MID(IFERROR(TRIM(INDEX(Responses!$A140:$T140,MATCH(Lists!$B$3,Responses!$A$1:$T$1,0))&amp;""),""),9,2))))),"")),IFERROR(INT(IF(ISNUMBER(INDEX(Responses!$A140:$T140,MATCH(Lists!$B$3,Responses!$A$1:$T$1,0))),INDEX(Responses!$A140:$T140,MATCH(Lists!$B$3,Responses!$A$1:$T$1,0)),DATE(VALUE(LEFT(IFERROR(TRIM(INDEX(Responses!$A140:$T140,MATCH(Lists!$B$3,Responses!$A$1:$T$1,0))&amp;""),""),4)),VALUE(MID(IFERROR(TRIM(INDEX(Responses!$A140:$T140,MATCH(Lists!$B$3,Responses!$A$1:$T$1,0))&amp;""),""),6,2)),VALUE(MID(IFERROR(TRIM(INDEX(Responses!$A140:$T140,MATCH(Lists!$B$3,Responses!$A$1:$T$1,0))&amp;""),""),9,2))))),""))))</f>
        <v/>
      </c>
      <c r="J140" s="19">
        <f>IF(ISNUMBER($I140),$I140+Lists!$B$15,"")</f>
        <v/>
      </c>
      <c r="K140" s="18">
        <f>IF($N140&lt;&gt;1,"",IF($B140="","New",IFERROR(IF(INDEX('Follow-ups'!$B$2:$B$501,MATCH($B140,'Follow-ups'!$A$2:$A$501,0))&amp;""="","New",INDEX('Follow-ups'!$B$2:$B$501,MATCH($B140,'Follow-ups'!$A$2:$A$501,0))&amp;""),"New")))</f>
        <v/>
      </c>
      <c r="L140" s="19">
        <f>IF($N140&lt;&gt;1,"",IF($B140="","",IFERROR(IF(ISNUMBER(INDEX('Follow-ups'!$C$2:$C$501,MATCH($B140,'Follow-ups'!$A$2:$A$501,0))),INDEX('Follow-ups'!$C$2:$C$501,MATCH($B140,'Follow-ups'!$A$2:$A$501,0)),""),"")))</f>
        <v/>
      </c>
      <c r="M140" s="18">
        <f>IF($N140&lt;&gt;1,"",IF($G140="No","Do not contact",IF(OR($K140="Signed up",$K140="Not now"),"Done",IF($K140="Contacted","Waiting on reply",IF($J140="","To do",IF(TODAY()&gt;$J140,"Overdue",IF($J140-TODAY()&lt;=1,"Due soon","To do")))))))</f>
        <v/>
      </c>
      <c r="N140" s="18">
        <f>IF((IFERROR(TRIM(INDEX(Responses!$A140:$T140,MATCH(Lists!$B$2,Responses!$A$1:$T$1,0))&amp;""),"")&amp;IFERROR(TRIM(INDEX(Responses!$A140:$T140,MATCH(Lists!$B$4,Responses!$A$1:$T$1,0))&amp;""),"")&amp;IFERROR(TRIM(INDEX(Responses!$A140:$T140,MATCH(Lists!$B$5,Responses!$A$1:$T$1,0))&amp;""),""))="",0,1)</f>
        <v/>
      </c>
    </row>
    <row r="141">
      <c r="A141" s="17">
        <f>IF($N141=1,IFERROR(TRIM(INDEX(Responses!$A141:$T141,MATCH(Lists!$B$4,Responses!$A$1:$T$1,0))&amp;""),""),"")</f>
        <v/>
      </c>
      <c r="B141" s="17">
        <f>IF($N141=1,IFERROR(TRIM(INDEX(Responses!$A141:$T141,MATCH(Lists!$B$5,Responses!$A$1:$T$1,0))&amp;""),""),"")</f>
        <v/>
      </c>
      <c r="C141" s="17">
        <f>IF($N141=1,IFERROR(TRIM(INDEX(Responses!$A141:$T141,MATCH(Lists!$B$6,Responses!$A$1:$T$1,0))&amp;""),""),"")</f>
        <v/>
      </c>
      <c r="D141" s="17">
        <f>IF($N141=1,IFERROR(TRIM(INDEX(Responses!$A141:$T141,MATCH(Lists!$B$7,Responses!$A$1:$T$1,0))&amp;""),""),"")</f>
        <v/>
      </c>
      <c r="E141" s="17">
        <f>IF($N141=1,IFERROR(TRIM(INDEX(Responses!$A141:$T141,MATCH(Lists!$B$8,Responses!$A$1:$T$1,0))&amp;""),""),"")</f>
        <v/>
      </c>
      <c r="F141" s="17">
        <f>IF($N141=1,IFERROR(TRIM(INDEX(Responses!$A141:$T141,MATCH(Lists!$B$9,Responses!$A$1:$T$1,0))&amp;""),""),"")</f>
        <v/>
      </c>
      <c r="G141" s="18">
        <f>IF($N141&lt;&gt;1,"",IF(IFERROR(TRIM(INDEX(Responses!$A141:$T141,MATCH(Lists!$B$10,Responses!$A$1:$T$1,0))&amp;""),"")="","Not asked",IF(LEFT(IFERROR(TRIM(INDEX(Responses!$A141:$T141,MATCH(Lists!$B$10,Responses!$A$1:$T$1,0))&amp;""),""),3)="Yes","Yes","No")))</f>
        <v/>
      </c>
      <c r="H141" s="17">
        <f>IF($N141&lt;&gt;1,"",IF(IFERROR(TRIM(INDEX(Responses!$A141:$T141,MATCH(Lists!$B$12,Responses!$A$1:$T$1,0))&amp;""),"")&lt;&gt;"",IFERROR(TRIM(INDEX(Responses!$A141:$T141,MATCH(Lists!$B$12,Responses!$A$1:$T$1,0))&amp;""),""),IFERROR(TRIM(INDEX(Responses!$A141:$T141,MATCH(Lists!$B$11,Responses!$A$1:$T$1,0))&amp;""),"")))</f>
        <v/>
      </c>
      <c r="I141" s="19">
        <f>IF($N141&lt;&gt;1,"",IF($B141="",IFERROR(INT(IF(ISNUMBER(INDEX(Responses!$A141:$T141,MATCH(Lists!$B$3,Responses!$A$1:$T$1,0))),INDEX(Responses!$A141:$T141,MATCH(Lists!$B$3,Responses!$A$1:$T$1,0)),DATE(VALUE(LEFT(IFERROR(TRIM(INDEX(Responses!$A141:$T141,MATCH(Lists!$B$3,Responses!$A$1:$T$1,0))&amp;""),""),4)),VALUE(MID(IFERROR(TRIM(INDEX(Responses!$A141:$T141,MATCH(Lists!$B$3,Responses!$A$1:$T$1,0))&amp;""),""),6,2)),VALUE(MID(IFERROR(TRIM(INDEX(Responses!$A141:$T141,MATCH(Lists!$B$3,Responses!$A$1:$T$1,0))&amp;""),""),9,2))))),""),IFERROR(IF(ISNUMBER(INDEX('Follow-ups'!$D$2:$D$501,MATCH($B141,'Follow-ups'!$A$2:$A$501,0))),INT(INDEX('Follow-ups'!$D$2:$D$501,MATCH($B141,'Follow-ups'!$A$2:$A$501,0))),IFERROR(INT(IF(ISNUMBER(INDEX(Responses!$A141:$T141,MATCH(Lists!$B$3,Responses!$A$1:$T$1,0))),INDEX(Responses!$A141:$T141,MATCH(Lists!$B$3,Responses!$A$1:$T$1,0)),DATE(VALUE(LEFT(IFERROR(TRIM(INDEX(Responses!$A141:$T141,MATCH(Lists!$B$3,Responses!$A$1:$T$1,0))&amp;""),""),4)),VALUE(MID(IFERROR(TRIM(INDEX(Responses!$A141:$T141,MATCH(Lists!$B$3,Responses!$A$1:$T$1,0))&amp;""),""),6,2)),VALUE(MID(IFERROR(TRIM(INDEX(Responses!$A141:$T141,MATCH(Lists!$B$3,Responses!$A$1:$T$1,0))&amp;""),""),9,2))))),"")),IFERROR(INT(IF(ISNUMBER(INDEX(Responses!$A141:$T141,MATCH(Lists!$B$3,Responses!$A$1:$T$1,0))),INDEX(Responses!$A141:$T141,MATCH(Lists!$B$3,Responses!$A$1:$T$1,0)),DATE(VALUE(LEFT(IFERROR(TRIM(INDEX(Responses!$A141:$T141,MATCH(Lists!$B$3,Responses!$A$1:$T$1,0))&amp;""),""),4)),VALUE(MID(IFERROR(TRIM(INDEX(Responses!$A141:$T141,MATCH(Lists!$B$3,Responses!$A$1:$T$1,0))&amp;""),""),6,2)),VALUE(MID(IFERROR(TRIM(INDEX(Responses!$A141:$T141,MATCH(Lists!$B$3,Responses!$A$1:$T$1,0))&amp;""),""),9,2))))),""))))</f>
        <v/>
      </c>
      <c r="J141" s="19">
        <f>IF(ISNUMBER($I141),$I141+Lists!$B$15,"")</f>
        <v/>
      </c>
      <c r="K141" s="18">
        <f>IF($N141&lt;&gt;1,"",IF($B141="","New",IFERROR(IF(INDEX('Follow-ups'!$B$2:$B$501,MATCH($B141,'Follow-ups'!$A$2:$A$501,0))&amp;""="","New",INDEX('Follow-ups'!$B$2:$B$501,MATCH($B141,'Follow-ups'!$A$2:$A$501,0))&amp;""),"New")))</f>
        <v/>
      </c>
      <c r="L141" s="19">
        <f>IF($N141&lt;&gt;1,"",IF($B141="","",IFERROR(IF(ISNUMBER(INDEX('Follow-ups'!$C$2:$C$501,MATCH($B141,'Follow-ups'!$A$2:$A$501,0))),INDEX('Follow-ups'!$C$2:$C$501,MATCH($B141,'Follow-ups'!$A$2:$A$501,0)),""),"")))</f>
        <v/>
      </c>
      <c r="M141" s="18">
        <f>IF($N141&lt;&gt;1,"",IF($G141="No","Do not contact",IF(OR($K141="Signed up",$K141="Not now"),"Done",IF($K141="Contacted","Waiting on reply",IF($J141="","To do",IF(TODAY()&gt;$J141,"Overdue",IF($J141-TODAY()&lt;=1,"Due soon","To do")))))))</f>
        <v/>
      </c>
      <c r="N141" s="18">
        <f>IF((IFERROR(TRIM(INDEX(Responses!$A141:$T141,MATCH(Lists!$B$2,Responses!$A$1:$T$1,0))&amp;""),"")&amp;IFERROR(TRIM(INDEX(Responses!$A141:$T141,MATCH(Lists!$B$4,Responses!$A$1:$T$1,0))&amp;""),"")&amp;IFERROR(TRIM(INDEX(Responses!$A141:$T141,MATCH(Lists!$B$5,Responses!$A$1:$T$1,0))&amp;""),""))="",0,1)</f>
        <v/>
      </c>
    </row>
    <row r="142">
      <c r="A142" s="17">
        <f>IF($N142=1,IFERROR(TRIM(INDEX(Responses!$A142:$T142,MATCH(Lists!$B$4,Responses!$A$1:$T$1,0))&amp;""),""),"")</f>
        <v/>
      </c>
      <c r="B142" s="17">
        <f>IF($N142=1,IFERROR(TRIM(INDEX(Responses!$A142:$T142,MATCH(Lists!$B$5,Responses!$A$1:$T$1,0))&amp;""),""),"")</f>
        <v/>
      </c>
      <c r="C142" s="17">
        <f>IF($N142=1,IFERROR(TRIM(INDEX(Responses!$A142:$T142,MATCH(Lists!$B$6,Responses!$A$1:$T$1,0))&amp;""),""),"")</f>
        <v/>
      </c>
      <c r="D142" s="17">
        <f>IF($N142=1,IFERROR(TRIM(INDEX(Responses!$A142:$T142,MATCH(Lists!$B$7,Responses!$A$1:$T$1,0))&amp;""),""),"")</f>
        <v/>
      </c>
      <c r="E142" s="17">
        <f>IF($N142=1,IFERROR(TRIM(INDEX(Responses!$A142:$T142,MATCH(Lists!$B$8,Responses!$A$1:$T$1,0))&amp;""),""),"")</f>
        <v/>
      </c>
      <c r="F142" s="17">
        <f>IF($N142=1,IFERROR(TRIM(INDEX(Responses!$A142:$T142,MATCH(Lists!$B$9,Responses!$A$1:$T$1,0))&amp;""),""),"")</f>
        <v/>
      </c>
      <c r="G142" s="18">
        <f>IF($N142&lt;&gt;1,"",IF(IFERROR(TRIM(INDEX(Responses!$A142:$T142,MATCH(Lists!$B$10,Responses!$A$1:$T$1,0))&amp;""),"")="","Not asked",IF(LEFT(IFERROR(TRIM(INDEX(Responses!$A142:$T142,MATCH(Lists!$B$10,Responses!$A$1:$T$1,0))&amp;""),""),3)="Yes","Yes","No")))</f>
        <v/>
      </c>
      <c r="H142" s="17">
        <f>IF($N142&lt;&gt;1,"",IF(IFERROR(TRIM(INDEX(Responses!$A142:$T142,MATCH(Lists!$B$12,Responses!$A$1:$T$1,0))&amp;""),"")&lt;&gt;"",IFERROR(TRIM(INDEX(Responses!$A142:$T142,MATCH(Lists!$B$12,Responses!$A$1:$T$1,0))&amp;""),""),IFERROR(TRIM(INDEX(Responses!$A142:$T142,MATCH(Lists!$B$11,Responses!$A$1:$T$1,0))&amp;""),"")))</f>
        <v/>
      </c>
      <c r="I142" s="19">
        <f>IF($N142&lt;&gt;1,"",IF($B142="",IFERROR(INT(IF(ISNUMBER(INDEX(Responses!$A142:$T142,MATCH(Lists!$B$3,Responses!$A$1:$T$1,0))),INDEX(Responses!$A142:$T142,MATCH(Lists!$B$3,Responses!$A$1:$T$1,0)),DATE(VALUE(LEFT(IFERROR(TRIM(INDEX(Responses!$A142:$T142,MATCH(Lists!$B$3,Responses!$A$1:$T$1,0))&amp;""),""),4)),VALUE(MID(IFERROR(TRIM(INDEX(Responses!$A142:$T142,MATCH(Lists!$B$3,Responses!$A$1:$T$1,0))&amp;""),""),6,2)),VALUE(MID(IFERROR(TRIM(INDEX(Responses!$A142:$T142,MATCH(Lists!$B$3,Responses!$A$1:$T$1,0))&amp;""),""),9,2))))),""),IFERROR(IF(ISNUMBER(INDEX('Follow-ups'!$D$2:$D$501,MATCH($B142,'Follow-ups'!$A$2:$A$501,0))),INT(INDEX('Follow-ups'!$D$2:$D$501,MATCH($B142,'Follow-ups'!$A$2:$A$501,0))),IFERROR(INT(IF(ISNUMBER(INDEX(Responses!$A142:$T142,MATCH(Lists!$B$3,Responses!$A$1:$T$1,0))),INDEX(Responses!$A142:$T142,MATCH(Lists!$B$3,Responses!$A$1:$T$1,0)),DATE(VALUE(LEFT(IFERROR(TRIM(INDEX(Responses!$A142:$T142,MATCH(Lists!$B$3,Responses!$A$1:$T$1,0))&amp;""),""),4)),VALUE(MID(IFERROR(TRIM(INDEX(Responses!$A142:$T142,MATCH(Lists!$B$3,Responses!$A$1:$T$1,0))&amp;""),""),6,2)),VALUE(MID(IFERROR(TRIM(INDEX(Responses!$A142:$T142,MATCH(Lists!$B$3,Responses!$A$1:$T$1,0))&amp;""),""),9,2))))),"")),IFERROR(INT(IF(ISNUMBER(INDEX(Responses!$A142:$T142,MATCH(Lists!$B$3,Responses!$A$1:$T$1,0))),INDEX(Responses!$A142:$T142,MATCH(Lists!$B$3,Responses!$A$1:$T$1,0)),DATE(VALUE(LEFT(IFERROR(TRIM(INDEX(Responses!$A142:$T142,MATCH(Lists!$B$3,Responses!$A$1:$T$1,0))&amp;""),""),4)),VALUE(MID(IFERROR(TRIM(INDEX(Responses!$A142:$T142,MATCH(Lists!$B$3,Responses!$A$1:$T$1,0))&amp;""),""),6,2)),VALUE(MID(IFERROR(TRIM(INDEX(Responses!$A142:$T142,MATCH(Lists!$B$3,Responses!$A$1:$T$1,0))&amp;""),""),9,2))))),""))))</f>
        <v/>
      </c>
      <c r="J142" s="19">
        <f>IF(ISNUMBER($I142),$I142+Lists!$B$15,"")</f>
        <v/>
      </c>
      <c r="K142" s="18">
        <f>IF($N142&lt;&gt;1,"",IF($B142="","New",IFERROR(IF(INDEX('Follow-ups'!$B$2:$B$501,MATCH($B142,'Follow-ups'!$A$2:$A$501,0))&amp;""="","New",INDEX('Follow-ups'!$B$2:$B$501,MATCH($B142,'Follow-ups'!$A$2:$A$501,0))&amp;""),"New")))</f>
        <v/>
      </c>
      <c r="L142" s="19">
        <f>IF($N142&lt;&gt;1,"",IF($B142="","",IFERROR(IF(ISNUMBER(INDEX('Follow-ups'!$C$2:$C$501,MATCH($B142,'Follow-ups'!$A$2:$A$501,0))),INDEX('Follow-ups'!$C$2:$C$501,MATCH($B142,'Follow-ups'!$A$2:$A$501,0)),""),"")))</f>
        <v/>
      </c>
      <c r="M142" s="18">
        <f>IF($N142&lt;&gt;1,"",IF($G142="No","Do not contact",IF(OR($K142="Signed up",$K142="Not now"),"Done",IF($K142="Contacted","Waiting on reply",IF($J142="","To do",IF(TODAY()&gt;$J142,"Overdue",IF($J142-TODAY()&lt;=1,"Due soon","To do")))))))</f>
        <v/>
      </c>
      <c r="N142" s="18">
        <f>IF((IFERROR(TRIM(INDEX(Responses!$A142:$T142,MATCH(Lists!$B$2,Responses!$A$1:$T$1,0))&amp;""),"")&amp;IFERROR(TRIM(INDEX(Responses!$A142:$T142,MATCH(Lists!$B$4,Responses!$A$1:$T$1,0))&amp;""),"")&amp;IFERROR(TRIM(INDEX(Responses!$A142:$T142,MATCH(Lists!$B$5,Responses!$A$1:$T$1,0))&amp;""),""))="",0,1)</f>
        <v/>
      </c>
    </row>
    <row r="143">
      <c r="A143" s="17">
        <f>IF($N143=1,IFERROR(TRIM(INDEX(Responses!$A143:$T143,MATCH(Lists!$B$4,Responses!$A$1:$T$1,0))&amp;""),""),"")</f>
        <v/>
      </c>
      <c r="B143" s="17">
        <f>IF($N143=1,IFERROR(TRIM(INDEX(Responses!$A143:$T143,MATCH(Lists!$B$5,Responses!$A$1:$T$1,0))&amp;""),""),"")</f>
        <v/>
      </c>
      <c r="C143" s="17">
        <f>IF($N143=1,IFERROR(TRIM(INDEX(Responses!$A143:$T143,MATCH(Lists!$B$6,Responses!$A$1:$T$1,0))&amp;""),""),"")</f>
        <v/>
      </c>
      <c r="D143" s="17">
        <f>IF($N143=1,IFERROR(TRIM(INDEX(Responses!$A143:$T143,MATCH(Lists!$B$7,Responses!$A$1:$T$1,0))&amp;""),""),"")</f>
        <v/>
      </c>
      <c r="E143" s="17">
        <f>IF($N143=1,IFERROR(TRIM(INDEX(Responses!$A143:$T143,MATCH(Lists!$B$8,Responses!$A$1:$T$1,0))&amp;""),""),"")</f>
        <v/>
      </c>
      <c r="F143" s="17">
        <f>IF($N143=1,IFERROR(TRIM(INDEX(Responses!$A143:$T143,MATCH(Lists!$B$9,Responses!$A$1:$T$1,0))&amp;""),""),"")</f>
        <v/>
      </c>
      <c r="G143" s="18">
        <f>IF($N143&lt;&gt;1,"",IF(IFERROR(TRIM(INDEX(Responses!$A143:$T143,MATCH(Lists!$B$10,Responses!$A$1:$T$1,0))&amp;""),"")="","Not asked",IF(LEFT(IFERROR(TRIM(INDEX(Responses!$A143:$T143,MATCH(Lists!$B$10,Responses!$A$1:$T$1,0))&amp;""),""),3)="Yes","Yes","No")))</f>
        <v/>
      </c>
      <c r="H143" s="17">
        <f>IF($N143&lt;&gt;1,"",IF(IFERROR(TRIM(INDEX(Responses!$A143:$T143,MATCH(Lists!$B$12,Responses!$A$1:$T$1,0))&amp;""),"")&lt;&gt;"",IFERROR(TRIM(INDEX(Responses!$A143:$T143,MATCH(Lists!$B$12,Responses!$A$1:$T$1,0))&amp;""),""),IFERROR(TRIM(INDEX(Responses!$A143:$T143,MATCH(Lists!$B$11,Responses!$A$1:$T$1,0))&amp;""),"")))</f>
        <v/>
      </c>
      <c r="I143" s="19">
        <f>IF($N143&lt;&gt;1,"",IF($B143="",IFERROR(INT(IF(ISNUMBER(INDEX(Responses!$A143:$T143,MATCH(Lists!$B$3,Responses!$A$1:$T$1,0))),INDEX(Responses!$A143:$T143,MATCH(Lists!$B$3,Responses!$A$1:$T$1,0)),DATE(VALUE(LEFT(IFERROR(TRIM(INDEX(Responses!$A143:$T143,MATCH(Lists!$B$3,Responses!$A$1:$T$1,0))&amp;""),""),4)),VALUE(MID(IFERROR(TRIM(INDEX(Responses!$A143:$T143,MATCH(Lists!$B$3,Responses!$A$1:$T$1,0))&amp;""),""),6,2)),VALUE(MID(IFERROR(TRIM(INDEX(Responses!$A143:$T143,MATCH(Lists!$B$3,Responses!$A$1:$T$1,0))&amp;""),""),9,2))))),""),IFERROR(IF(ISNUMBER(INDEX('Follow-ups'!$D$2:$D$501,MATCH($B143,'Follow-ups'!$A$2:$A$501,0))),INT(INDEX('Follow-ups'!$D$2:$D$501,MATCH($B143,'Follow-ups'!$A$2:$A$501,0))),IFERROR(INT(IF(ISNUMBER(INDEX(Responses!$A143:$T143,MATCH(Lists!$B$3,Responses!$A$1:$T$1,0))),INDEX(Responses!$A143:$T143,MATCH(Lists!$B$3,Responses!$A$1:$T$1,0)),DATE(VALUE(LEFT(IFERROR(TRIM(INDEX(Responses!$A143:$T143,MATCH(Lists!$B$3,Responses!$A$1:$T$1,0))&amp;""),""),4)),VALUE(MID(IFERROR(TRIM(INDEX(Responses!$A143:$T143,MATCH(Lists!$B$3,Responses!$A$1:$T$1,0))&amp;""),""),6,2)),VALUE(MID(IFERROR(TRIM(INDEX(Responses!$A143:$T143,MATCH(Lists!$B$3,Responses!$A$1:$T$1,0))&amp;""),""),9,2))))),"")),IFERROR(INT(IF(ISNUMBER(INDEX(Responses!$A143:$T143,MATCH(Lists!$B$3,Responses!$A$1:$T$1,0))),INDEX(Responses!$A143:$T143,MATCH(Lists!$B$3,Responses!$A$1:$T$1,0)),DATE(VALUE(LEFT(IFERROR(TRIM(INDEX(Responses!$A143:$T143,MATCH(Lists!$B$3,Responses!$A$1:$T$1,0))&amp;""),""),4)),VALUE(MID(IFERROR(TRIM(INDEX(Responses!$A143:$T143,MATCH(Lists!$B$3,Responses!$A$1:$T$1,0))&amp;""),""),6,2)),VALUE(MID(IFERROR(TRIM(INDEX(Responses!$A143:$T143,MATCH(Lists!$B$3,Responses!$A$1:$T$1,0))&amp;""),""),9,2))))),""))))</f>
        <v/>
      </c>
      <c r="J143" s="19">
        <f>IF(ISNUMBER($I143),$I143+Lists!$B$15,"")</f>
        <v/>
      </c>
      <c r="K143" s="18">
        <f>IF($N143&lt;&gt;1,"",IF($B143="","New",IFERROR(IF(INDEX('Follow-ups'!$B$2:$B$501,MATCH($B143,'Follow-ups'!$A$2:$A$501,0))&amp;""="","New",INDEX('Follow-ups'!$B$2:$B$501,MATCH($B143,'Follow-ups'!$A$2:$A$501,0))&amp;""),"New")))</f>
        <v/>
      </c>
      <c r="L143" s="19">
        <f>IF($N143&lt;&gt;1,"",IF($B143="","",IFERROR(IF(ISNUMBER(INDEX('Follow-ups'!$C$2:$C$501,MATCH($B143,'Follow-ups'!$A$2:$A$501,0))),INDEX('Follow-ups'!$C$2:$C$501,MATCH($B143,'Follow-ups'!$A$2:$A$501,0)),""),"")))</f>
        <v/>
      </c>
      <c r="M143" s="18">
        <f>IF($N143&lt;&gt;1,"",IF($G143="No","Do not contact",IF(OR($K143="Signed up",$K143="Not now"),"Done",IF($K143="Contacted","Waiting on reply",IF($J143="","To do",IF(TODAY()&gt;$J143,"Overdue",IF($J143-TODAY()&lt;=1,"Due soon","To do")))))))</f>
        <v/>
      </c>
      <c r="N143" s="18">
        <f>IF((IFERROR(TRIM(INDEX(Responses!$A143:$T143,MATCH(Lists!$B$2,Responses!$A$1:$T$1,0))&amp;""),"")&amp;IFERROR(TRIM(INDEX(Responses!$A143:$T143,MATCH(Lists!$B$4,Responses!$A$1:$T$1,0))&amp;""),"")&amp;IFERROR(TRIM(INDEX(Responses!$A143:$T143,MATCH(Lists!$B$5,Responses!$A$1:$T$1,0))&amp;""),""))="",0,1)</f>
        <v/>
      </c>
    </row>
    <row r="144">
      <c r="A144" s="17">
        <f>IF($N144=1,IFERROR(TRIM(INDEX(Responses!$A144:$T144,MATCH(Lists!$B$4,Responses!$A$1:$T$1,0))&amp;""),""),"")</f>
        <v/>
      </c>
      <c r="B144" s="17">
        <f>IF($N144=1,IFERROR(TRIM(INDEX(Responses!$A144:$T144,MATCH(Lists!$B$5,Responses!$A$1:$T$1,0))&amp;""),""),"")</f>
        <v/>
      </c>
      <c r="C144" s="17">
        <f>IF($N144=1,IFERROR(TRIM(INDEX(Responses!$A144:$T144,MATCH(Lists!$B$6,Responses!$A$1:$T$1,0))&amp;""),""),"")</f>
        <v/>
      </c>
      <c r="D144" s="17">
        <f>IF($N144=1,IFERROR(TRIM(INDEX(Responses!$A144:$T144,MATCH(Lists!$B$7,Responses!$A$1:$T$1,0))&amp;""),""),"")</f>
        <v/>
      </c>
      <c r="E144" s="17">
        <f>IF($N144=1,IFERROR(TRIM(INDEX(Responses!$A144:$T144,MATCH(Lists!$B$8,Responses!$A$1:$T$1,0))&amp;""),""),"")</f>
        <v/>
      </c>
      <c r="F144" s="17">
        <f>IF($N144=1,IFERROR(TRIM(INDEX(Responses!$A144:$T144,MATCH(Lists!$B$9,Responses!$A$1:$T$1,0))&amp;""),""),"")</f>
        <v/>
      </c>
      <c r="G144" s="18">
        <f>IF($N144&lt;&gt;1,"",IF(IFERROR(TRIM(INDEX(Responses!$A144:$T144,MATCH(Lists!$B$10,Responses!$A$1:$T$1,0))&amp;""),"")="","Not asked",IF(LEFT(IFERROR(TRIM(INDEX(Responses!$A144:$T144,MATCH(Lists!$B$10,Responses!$A$1:$T$1,0))&amp;""),""),3)="Yes","Yes","No")))</f>
        <v/>
      </c>
      <c r="H144" s="17">
        <f>IF($N144&lt;&gt;1,"",IF(IFERROR(TRIM(INDEX(Responses!$A144:$T144,MATCH(Lists!$B$12,Responses!$A$1:$T$1,0))&amp;""),"")&lt;&gt;"",IFERROR(TRIM(INDEX(Responses!$A144:$T144,MATCH(Lists!$B$12,Responses!$A$1:$T$1,0))&amp;""),""),IFERROR(TRIM(INDEX(Responses!$A144:$T144,MATCH(Lists!$B$11,Responses!$A$1:$T$1,0))&amp;""),"")))</f>
        <v/>
      </c>
      <c r="I144" s="19">
        <f>IF($N144&lt;&gt;1,"",IF($B144="",IFERROR(INT(IF(ISNUMBER(INDEX(Responses!$A144:$T144,MATCH(Lists!$B$3,Responses!$A$1:$T$1,0))),INDEX(Responses!$A144:$T144,MATCH(Lists!$B$3,Responses!$A$1:$T$1,0)),DATE(VALUE(LEFT(IFERROR(TRIM(INDEX(Responses!$A144:$T144,MATCH(Lists!$B$3,Responses!$A$1:$T$1,0))&amp;""),""),4)),VALUE(MID(IFERROR(TRIM(INDEX(Responses!$A144:$T144,MATCH(Lists!$B$3,Responses!$A$1:$T$1,0))&amp;""),""),6,2)),VALUE(MID(IFERROR(TRIM(INDEX(Responses!$A144:$T144,MATCH(Lists!$B$3,Responses!$A$1:$T$1,0))&amp;""),""),9,2))))),""),IFERROR(IF(ISNUMBER(INDEX('Follow-ups'!$D$2:$D$501,MATCH($B144,'Follow-ups'!$A$2:$A$501,0))),INT(INDEX('Follow-ups'!$D$2:$D$501,MATCH($B144,'Follow-ups'!$A$2:$A$501,0))),IFERROR(INT(IF(ISNUMBER(INDEX(Responses!$A144:$T144,MATCH(Lists!$B$3,Responses!$A$1:$T$1,0))),INDEX(Responses!$A144:$T144,MATCH(Lists!$B$3,Responses!$A$1:$T$1,0)),DATE(VALUE(LEFT(IFERROR(TRIM(INDEX(Responses!$A144:$T144,MATCH(Lists!$B$3,Responses!$A$1:$T$1,0))&amp;""),""),4)),VALUE(MID(IFERROR(TRIM(INDEX(Responses!$A144:$T144,MATCH(Lists!$B$3,Responses!$A$1:$T$1,0))&amp;""),""),6,2)),VALUE(MID(IFERROR(TRIM(INDEX(Responses!$A144:$T144,MATCH(Lists!$B$3,Responses!$A$1:$T$1,0))&amp;""),""),9,2))))),"")),IFERROR(INT(IF(ISNUMBER(INDEX(Responses!$A144:$T144,MATCH(Lists!$B$3,Responses!$A$1:$T$1,0))),INDEX(Responses!$A144:$T144,MATCH(Lists!$B$3,Responses!$A$1:$T$1,0)),DATE(VALUE(LEFT(IFERROR(TRIM(INDEX(Responses!$A144:$T144,MATCH(Lists!$B$3,Responses!$A$1:$T$1,0))&amp;""),""),4)),VALUE(MID(IFERROR(TRIM(INDEX(Responses!$A144:$T144,MATCH(Lists!$B$3,Responses!$A$1:$T$1,0))&amp;""),""),6,2)),VALUE(MID(IFERROR(TRIM(INDEX(Responses!$A144:$T144,MATCH(Lists!$B$3,Responses!$A$1:$T$1,0))&amp;""),""),9,2))))),""))))</f>
        <v/>
      </c>
      <c r="J144" s="19">
        <f>IF(ISNUMBER($I144),$I144+Lists!$B$15,"")</f>
        <v/>
      </c>
      <c r="K144" s="18">
        <f>IF($N144&lt;&gt;1,"",IF($B144="","New",IFERROR(IF(INDEX('Follow-ups'!$B$2:$B$501,MATCH($B144,'Follow-ups'!$A$2:$A$501,0))&amp;""="","New",INDEX('Follow-ups'!$B$2:$B$501,MATCH($B144,'Follow-ups'!$A$2:$A$501,0))&amp;""),"New")))</f>
        <v/>
      </c>
      <c r="L144" s="19">
        <f>IF($N144&lt;&gt;1,"",IF($B144="","",IFERROR(IF(ISNUMBER(INDEX('Follow-ups'!$C$2:$C$501,MATCH($B144,'Follow-ups'!$A$2:$A$501,0))),INDEX('Follow-ups'!$C$2:$C$501,MATCH($B144,'Follow-ups'!$A$2:$A$501,0)),""),"")))</f>
        <v/>
      </c>
      <c r="M144" s="18">
        <f>IF($N144&lt;&gt;1,"",IF($G144="No","Do not contact",IF(OR($K144="Signed up",$K144="Not now"),"Done",IF($K144="Contacted","Waiting on reply",IF($J144="","To do",IF(TODAY()&gt;$J144,"Overdue",IF($J144-TODAY()&lt;=1,"Due soon","To do")))))))</f>
        <v/>
      </c>
      <c r="N144" s="18">
        <f>IF((IFERROR(TRIM(INDEX(Responses!$A144:$T144,MATCH(Lists!$B$2,Responses!$A$1:$T$1,0))&amp;""),"")&amp;IFERROR(TRIM(INDEX(Responses!$A144:$T144,MATCH(Lists!$B$4,Responses!$A$1:$T$1,0))&amp;""),"")&amp;IFERROR(TRIM(INDEX(Responses!$A144:$T144,MATCH(Lists!$B$5,Responses!$A$1:$T$1,0))&amp;""),""))="",0,1)</f>
        <v/>
      </c>
    </row>
    <row r="145">
      <c r="A145" s="17">
        <f>IF($N145=1,IFERROR(TRIM(INDEX(Responses!$A145:$T145,MATCH(Lists!$B$4,Responses!$A$1:$T$1,0))&amp;""),""),"")</f>
        <v/>
      </c>
      <c r="B145" s="17">
        <f>IF($N145=1,IFERROR(TRIM(INDEX(Responses!$A145:$T145,MATCH(Lists!$B$5,Responses!$A$1:$T$1,0))&amp;""),""),"")</f>
        <v/>
      </c>
      <c r="C145" s="17">
        <f>IF($N145=1,IFERROR(TRIM(INDEX(Responses!$A145:$T145,MATCH(Lists!$B$6,Responses!$A$1:$T$1,0))&amp;""),""),"")</f>
        <v/>
      </c>
      <c r="D145" s="17">
        <f>IF($N145=1,IFERROR(TRIM(INDEX(Responses!$A145:$T145,MATCH(Lists!$B$7,Responses!$A$1:$T$1,0))&amp;""),""),"")</f>
        <v/>
      </c>
      <c r="E145" s="17">
        <f>IF($N145=1,IFERROR(TRIM(INDEX(Responses!$A145:$T145,MATCH(Lists!$B$8,Responses!$A$1:$T$1,0))&amp;""),""),"")</f>
        <v/>
      </c>
      <c r="F145" s="17">
        <f>IF($N145=1,IFERROR(TRIM(INDEX(Responses!$A145:$T145,MATCH(Lists!$B$9,Responses!$A$1:$T$1,0))&amp;""),""),"")</f>
        <v/>
      </c>
      <c r="G145" s="18">
        <f>IF($N145&lt;&gt;1,"",IF(IFERROR(TRIM(INDEX(Responses!$A145:$T145,MATCH(Lists!$B$10,Responses!$A$1:$T$1,0))&amp;""),"")="","Not asked",IF(LEFT(IFERROR(TRIM(INDEX(Responses!$A145:$T145,MATCH(Lists!$B$10,Responses!$A$1:$T$1,0))&amp;""),""),3)="Yes","Yes","No")))</f>
        <v/>
      </c>
      <c r="H145" s="17">
        <f>IF($N145&lt;&gt;1,"",IF(IFERROR(TRIM(INDEX(Responses!$A145:$T145,MATCH(Lists!$B$12,Responses!$A$1:$T$1,0))&amp;""),"")&lt;&gt;"",IFERROR(TRIM(INDEX(Responses!$A145:$T145,MATCH(Lists!$B$12,Responses!$A$1:$T$1,0))&amp;""),""),IFERROR(TRIM(INDEX(Responses!$A145:$T145,MATCH(Lists!$B$11,Responses!$A$1:$T$1,0))&amp;""),"")))</f>
        <v/>
      </c>
      <c r="I145" s="19">
        <f>IF($N145&lt;&gt;1,"",IF($B145="",IFERROR(INT(IF(ISNUMBER(INDEX(Responses!$A145:$T145,MATCH(Lists!$B$3,Responses!$A$1:$T$1,0))),INDEX(Responses!$A145:$T145,MATCH(Lists!$B$3,Responses!$A$1:$T$1,0)),DATE(VALUE(LEFT(IFERROR(TRIM(INDEX(Responses!$A145:$T145,MATCH(Lists!$B$3,Responses!$A$1:$T$1,0))&amp;""),""),4)),VALUE(MID(IFERROR(TRIM(INDEX(Responses!$A145:$T145,MATCH(Lists!$B$3,Responses!$A$1:$T$1,0))&amp;""),""),6,2)),VALUE(MID(IFERROR(TRIM(INDEX(Responses!$A145:$T145,MATCH(Lists!$B$3,Responses!$A$1:$T$1,0))&amp;""),""),9,2))))),""),IFERROR(IF(ISNUMBER(INDEX('Follow-ups'!$D$2:$D$501,MATCH($B145,'Follow-ups'!$A$2:$A$501,0))),INT(INDEX('Follow-ups'!$D$2:$D$501,MATCH($B145,'Follow-ups'!$A$2:$A$501,0))),IFERROR(INT(IF(ISNUMBER(INDEX(Responses!$A145:$T145,MATCH(Lists!$B$3,Responses!$A$1:$T$1,0))),INDEX(Responses!$A145:$T145,MATCH(Lists!$B$3,Responses!$A$1:$T$1,0)),DATE(VALUE(LEFT(IFERROR(TRIM(INDEX(Responses!$A145:$T145,MATCH(Lists!$B$3,Responses!$A$1:$T$1,0))&amp;""),""),4)),VALUE(MID(IFERROR(TRIM(INDEX(Responses!$A145:$T145,MATCH(Lists!$B$3,Responses!$A$1:$T$1,0))&amp;""),""),6,2)),VALUE(MID(IFERROR(TRIM(INDEX(Responses!$A145:$T145,MATCH(Lists!$B$3,Responses!$A$1:$T$1,0))&amp;""),""),9,2))))),"")),IFERROR(INT(IF(ISNUMBER(INDEX(Responses!$A145:$T145,MATCH(Lists!$B$3,Responses!$A$1:$T$1,0))),INDEX(Responses!$A145:$T145,MATCH(Lists!$B$3,Responses!$A$1:$T$1,0)),DATE(VALUE(LEFT(IFERROR(TRIM(INDEX(Responses!$A145:$T145,MATCH(Lists!$B$3,Responses!$A$1:$T$1,0))&amp;""),""),4)),VALUE(MID(IFERROR(TRIM(INDEX(Responses!$A145:$T145,MATCH(Lists!$B$3,Responses!$A$1:$T$1,0))&amp;""),""),6,2)),VALUE(MID(IFERROR(TRIM(INDEX(Responses!$A145:$T145,MATCH(Lists!$B$3,Responses!$A$1:$T$1,0))&amp;""),""),9,2))))),""))))</f>
        <v/>
      </c>
      <c r="J145" s="19">
        <f>IF(ISNUMBER($I145),$I145+Lists!$B$15,"")</f>
        <v/>
      </c>
      <c r="K145" s="18">
        <f>IF($N145&lt;&gt;1,"",IF($B145="","New",IFERROR(IF(INDEX('Follow-ups'!$B$2:$B$501,MATCH($B145,'Follow-ups'!$A$2:$A$501,0))&amp;""="","New",INDEX('Follow-ups'!$B$2:$B$501,MATCH($B145,'Follow-ups'!$A$2:$A$501,0))&amp;""),"New")))</f>
        <v/>
      </c>
      <c r="L145" s="19">
        <f>IF($N145&lt;&gt;1,"",IF($B145="","",IFERROR(IF(ISNUMBER(INDEX('Follow-ups'!$C$2:$C$501,MATCH($B145,'Follow-ups'!$A$2:$A$501,0))),INDEX('Follow-ups'!$C$2:$C$501,MATCH($B145,'Follow-ups'!$A$2:$A$501,0)),""),"")))</f>
        <v/>
      </c>
      <c r="M145" s="18">
        <f>IF($N145&lt;&gt;1,"",IF($G145="No","Do not contact",IF(OR($K145="Signed up",$K145="Not now"),"Done",IF($K145="Contacted","Waiting on reply",IF($J145="","To do",IF(TODAY()&gt;$J145,"Overdue",IF($J145-TODAY()&lt;=1,"Due soon","To do")))))))</f>
        <v/>
      </c>
      <c r="N145" s="18">
        <f>IF((IFERROR(TRIM(INDEX(Responses!$A145:$T145,MATCH(Lists!$B$2,Responses!$A$1:$T$1,0))&amp;""),"")&amp;IFERROR(TRIM(INDEX(Responses!$A145:$T145,MATCH(Lists!$B$4,Responses!$A$1:$T$1,0))&amp;""),"")&amp;IFERROR(TRIM(INDEX(Responses!$A145:$T145,MATCH(Lists!$B$5,Responses!$A$1:$T$1,0))&amp;""),""))="",0,1)</f>
        <v/>
      </c>
    </row>
    <row r="146">
      <c r="A146" s="17">
        <f>IF($N146=1,IFERROR(TRIM(INDEX(Responses!$A146:$T146,MATCH(Lists!$B$4,Responses!$A$1:$T$1,0))&amp;""),""),"")</f>
        <v/>
      </c>
      <c r="B146" s="17">
        <f>IF($N146=1,IFERROR(TRIM(INDEX(Responses!$A146:$T146,MATCH(Lists!$B$5,Responses!$A$1:$T$1,0))&amp;""),""),"")</f>
        <v/>
      </c>
      <c r="C146" s="17">
        <f>IF($N146=1,IFERROR(TRIM(INDEX(Responses!$A146:$T146,MATCH(Lists!$B$6,Responses!$A$1:$T$1,0))&amp;""),""),"")</f>
        <v/>
      </c>
      <c r="D146" s="17">
        <f>IF($N146=1,IFERROR(TRIM(INDEX(Responses!$A146:$T146,MATCH(Lists!$B$7,Responses!$A$1:$T$1,0))&amp;""),""),"")</f>
        <v/>
      </c>
      <c r="E146" s="17">
        <f>IF($N146=1,IFERROR(TRIM(INDEX(Responses!$A146:$T146,MATCH(Lists!$B$8,Responses!$A$1:$T$1,0))&amp;""),""),"")</f>
        <v/>
      </c>
      <c r="F146" s="17">
        <f>IF($N146=1,IFERROR(TRIM(INDEX(Responses!$A146:$T146,MATCH(Lists!$B$9,Responses!$A$1:$T$1,0))&amp;""),""),"")</f>
        <v/>
      </c>
      <c r="G146" s="18">
        <f>IF($N146&lt;&gt;1,"",IF(IFERROR(TRIM(INDEX(Responses!$A146:$T146,MATCH(Lists!$B$10,Responses!$A$1:$T$1,0))&amp;""),"")="","Not asked",IF(LEFT(IFERROR(TRIM(INDEX(Responses!$A146:$T146,MATCH(Lists!$B$10,Responses!$A$1:$T$1,0))&amp;""),""),3)="Yes","Yes","No")))</f>
        <v/>
      </c>
      <c r="H146" s="17">
        <f>IF($N146&lt;&gt;1,"",IF(IFERROR(TRIM(INDEX(Responses!$A146:$T146,MATCH(Lists!$B$12,Responses!$A$1:$T$1,0))&amp;""),"")&lt;&gt;"",IFERROR(TRIM(INDEX(Responses!$A146:$T146,MATCH(Lists!$B$12,Responses!$A$1:$T$1,0))&amp;""),""),IFERROR(TRIM(INDEX(Responses!$A146:$T146,MATCH(Lists!$B$11,Responses!$A$1:$T$1,0))&amp;""),"")))</f>
        <v/>
      </c>
      <c r="I146" s="19">
        <f>IF($N146&lt;&gt;1,"",IF($B146="",IFERROR(INT(IF(ISNUMBER(INDEX(Responses!$A146:$T146,MATCH(Lists!$B$3,Responses!$A$1:$T$1,0))),INDEX(Responses!$A146:$T146,MATCH(Lists!$B$3,Responses!$A$1:$T$1,0)),DATE(VALUE(LEFT(IFERROR(TRIM(INDEX(Responses!$A146:$T146,MATCH(Lists!$B$3,Responses!$A$1:$T$1,0))&amp;""),""),4)),VALUE(MID(IFERROR(TRIM(INDEX(Responses!$A146:$T146,MATCH(Lists!$B$3,Responses!$A$1:$T$1,0))&amp;""),""),6,2)),VALUE(MID(IFERROR(TRIM(INDEX(Responses!$A146:$T146,MATCH(Lists!$B$3,Responses!$A$1:$T$1,0))&amp;""),""),9,2))))),""),IFERROR(IF(ISNUMBER(INDEX('Follow-ups'!$D$2:$D$501,MATCH($B146,'Follow-ups'!$A$2:$A$501,0))),INT(INDEX('Follow-ups'!$D$2:$D$501,MATCH($B146,'Follow-ups'!$A$2:$A$501,0))),IFERROR(INT(IF(ISNUMBER(INDEX(Responses!$A146:$T146,MATCH(Lists!$B$3,Responses!$A$1:$T$1,0))),INDEX(Responses!$A146:$T146,MATCH(Lists!$B$3,Responses!$A$1:$T$1,0)),DATE(VALUE(LEFT(IFERROR(TRIM(INDEX(Responses!$A146:$T146,MATCH(Lists!$B$3,Responses!$A$1:$T$1,0))&amp;""),""),4)),VALUE(MID(IFERROR(TRIM(INDEX(Responses!$A146:$T146,MATCH(Lists!$B$3,Responses!$A$1:$T$1,0))&amp;""),""),6,2)),VALUE(MID(IFERROR(TRIM(INDEX(Responses!$A146:$T146,MATCH(Lists!$B$3,Responses!$A$1:$T$1,0))&amp;""),""),9,2))))),"")),IFERROR(INT(IF(ISNUMBER(INDEX(Responses!$A146:$T146,MATCH(Lists!$B$3,Responses!$A$1:$T$1,0))),INDEX(Responses!$A146:$T146,MATCH(Lists!$B$3,Responses!$A$1:$T$1,0)),DATE(VALUE(LEFT(IFERROR(TRIM(INDEX(Responses!$A146:$T146,MATCH(Lists!$B$3,Responses!$A$1:$T$1,0))&amp;""),""),4)),VALUE(MID(IFERROR(TRIM(INDEX(Responses!$A146:$T146,MATCH(Lists!$B$3,Responses!$A$1:$T$1,0))&amp;""),""),6,2)),VALUE(MID(IFERROR(TRIM(INDEX(Responses!$A146:$T146,MATCH(Lists!$B$3,Responses!$A$1:$T$1,0))&amp;""),""),9,2))))),""))))</f>
        <v/>
      </c>
      <c r="J146" s="19">
        <f>IF(ISNUMBER($I146),$I146+Lists!$B$15,"")</f>
        <v/>
      </c>
      <c r="K146" s="18">
        <f>IF($N146&lt;&gt;1,"",IF($B146="","New",IFERROR(IF(INDEX('Follow-ups'!$B$2:$B$501,MATCH($B146,'Follow-ups'!$A$2:$A$501,0))&amp;""="","New",INDEX('Follow-ups'!$B$2:$B$501,MATCH($B146,'Follow-ups'!$A$2:$A$501,0))&amp;""),"New")))</f>
        <v/>
      </c>
      <c r="L146" s="19">
        <f>IF($N146&lt;&gt;1,"",IF($B146="","",IFERROR(IF(ISNUMBER(INDEX('Follow-ups'!$C$2:$C$501,MATCH($B146,'Follow-ups'!$A$2:$A$501,0))),INDEX('Follow-ups'!$C$2:$C$501,MATCH($B146,'Follow-ups'!$A$2:$A$501,0)),""),"")))</f>
        <v/>
      </c>
      <c r="M146" s="18">
        <f>IF($N146&lt;&gt;1,"",IF($G146="No","Do not contact",IF(OR($K146="Signed up",$K146="Not now"),"Done",IF($K146="Contacted","Waiting on reply",IF($J146="","To do",IF(TODAY()&gt;$J146,"Overdue",IF($J146-TODAY()&lt;=1,"Due soon","To do")))))))</f>
        <v/>
      </c>
      <c r="N146" s="18">
        <f>IF((IFERROR(TRIM(INDEX(Responses!$A146:$T146,MATCH(Lists!$B$2,Responses!$A$1:$T$1,0))&amp;""),"")&amp;IFERROR(TRIM(INDEX(Responses!$A146:$T146,MATCH(Lists!$B$4,Responses!$A$1:$T$1,0))&amp;""),"")&amp;IFERROR(TRIM(INDEX(Responses!$A146:$T146,MATCH(Lists!$B$5,Responses!$A$1:$T$1,0))&amp;""),""))="",0,1)</f>
        <v/>
      </c>
    </row>
    <row r="147">
      <c r="A147" s="17">
        <f>IF($N147=1,IFERROR(TRIM(INDEX(Responses!$A147:$T147,MATCH(Lists!$B$4,Responses!$A$1:$T$1,0))&amp;""),""),"")</f>
        <v/>
      </c>
      <c r="B147" s="17">
        <f>IF($N147=1,IFERROR(TRIM(INDEX(Responses!$A147:$T147,MATCH(Lists!$B$5,Responses!$A$1:$T$1,0))&amp;""),""),"")</f>
        <v/>
      </c>
      <c r="C147" s="17">
        <f>IF($N147=1,IFERROR(TRIM(INDEX(Responses!$A147:$T147,MATCH(Lists!$B$6,Responses!$A$1:$T$1,0))&amp;""),""),"")</f>
        <v/>
      </c>
      <c r="D147" s="17">
        <f>IF($N147=1,IFERROR(TRIM(INDEX(Responses!$A147:$T147,MATCH(Lists!$B$7,Responses!$A$1:$T$1,0))&amp;""),""),"")</f>
        <v/>
      </c>
      <c r="E147" s="17">
        <f>IF($N147=1,IFERROR(TRIM(INDEX(Responses!$A147:$T147,MATCH(Lists!$B$8,Responses!$A$1:$T$1,0))&amp;""),""),"")</f>
        <v/>
      </c>
      <c r="F147" s="17">
        <f>IF($N147=1,IFERROR(TRIM(INDEX(Responses!$A147:$T147,MATCH(Lists!$B$9,Responses!$A$1:$T$1,0))&amp;""),""),"")</f>
        <v/>
      </c>
      <c r="G147" s="18">
        <f>IF($N147&lt;&gt;1,"",IF(IFERROR(TRIM(INDEX(Responses!$A147:$T147,MATCH(Lists!$B$10,Responses!$A$1:$T$1,0))&amp;""),"")="","Not asked",IF(LEFT(IFERROR(TRIM(INDEX(Responses!$A147:$T147,MATCH(Lists!$B$10,Responses!$A$1:$T$1,0))&amp;""),""),3)="Yes","Yes","No")))</f>
        <v/>
      </c>
      <c r="H147" s="17">
        <f>IF($N147&lt;&gt;1,"",IF(IFERROR(TRIM(INDEX(Responses!$A147:$T147,MATCH(Lists!$B$12,Responses!$A$1:$T$1,0))&amp;""),"")&lt;&gt;"",IFERROR(TRIM(INDEX(Responses!$A147:$T147,MATCH(Lists!$B$12,Responses!$A$1:$T$1,0))&amp;""),""),IFERROR(TRIM(INDEX(Responses!$A147:$T147,MATCH(Lists!$B$11,Responses!$A$1:$T$1,0))&amp;""),"")))</f>
        <v/>
      </c>
      <c r="I147" s="19">
        <f>IF($N147&lt;&gt;1,"",IF($B147="",IFERROR(INT(IF(ISNUMBER(INDEX(Responses!$A147:$T147,MATCH(Lists!$B$3,Responses!$A$1:$T$1,0))),INDEX(Responses!$A147:$T147,MATCH(Lists!$B$3,Responses!$A$1:$T$1,0)),DATE(VALUE(LEFT(IFERROR(TRIM(INDEX(Responses!$A147:$T147,MATCH(Lists!$B$3,Responses!$A$1:$T$1,0))&amp;""),""),4)),VALUE(MID(IFERROR(TRIM(INDEX(Responses!$A147:$T147,MATCH(Lists!$B$3,Responses!$A$1:$T$1,0))&amp;""),""),6,2)),VALUE(MID(IFERROR(TRIM(INDEX(Responses!$A147:$T147,MATCH(Lists!$B$3,Responses!$A$1:$T$1,0))&amp;""),""),9,2))))),""),IFERROR(IF(ISNUMBER(INDEX('Follow-ups'!$D$2:$D$501,MATCH($B147,'Follow-ups'!$A$2:$A$501,0))),INT(INDEX('Follow-ups'!$D$2:$D$501,MATCH($B147,'Follow-ups'!$A$2:$A$501,0))),IFERROR(INT(IF(ISNUMBER(INDEX(Responses!$A147:$T147,MATCH(Lists!$B$3,Responses!$A$1:$T$1,0))),INDEX(Responses!$A147:$T147,MATCH(Lists!$B$3,Responses!$A$1:$T$1,0)),DATE(VALUE(LEFT(IFERROR(TRIM(INDEX(Responses!$A147:$T147,MATCH(Lists!$B$3,Responses!$A$1:$T$1,0))&amp;""),""),4)),VALUE(MID(IFERROR(TRIM(INDEX(Responses!$A147:$T147,MATCH(Lists!$B$3,Responses!$A$1:$T$1,0))&amp;""),""),6,2)),VALUE(MID(IFERROR(TRIM(INDEX(Responses!$A147:$T147,MATCH(Lists!$B$3,Responses!$A$1:$T$1,0))&amp;""),""),9,2))))),"")),IFERROR(INT(IF(ISNUMBER(INDEX(Responses!$A147:$T147,MATCH(Lists!$B$3,Responses!$A$1:$T$1,0))),INDEX(Responses!$A147:$T147,MATCH(Lists!$B$3,Responses!$A$1:$T$1,0)),DATE(VALUE(LEFT(IFERROR(TRIM(INDEX(Responses!$A147:$T147,MATCH(Lists!$B$3,Responses!$A$1:$T$1,0))&amp;""),""),4)),VALUE(MID(IFERROR(TRIM(INDEX(Responses!$A147:$T147,MATCH(Lists!$B$3,Responses!$A$1:$T$1,0))&amp;""),""),6,2)),VALUE(MID(IFERROR(TRIM(INDEX(Responses!$A147:$T147,MATCH(Lists!$B$3,Responses!$A$1:$T$1,0))&amp;""),""),9,2))))),""))))</f>
        <v/>
      </c>
      <c r="J147" s="19">
        <f>IF(ISNUMBER($I147),$I147+Lists!$B$15,"")</f>
        <v/>
      </c>
      <c r="K147" s="18">
        <f>IF($N147&lt;&gt;1,"",IF($B147="","New",IFERROR(IF(INDEX('Follow-ups'!$B$2:$B$501,MATCH($B147,'Follow-ups'!$A$2:$A$501,0))&amp;""="","New",INDEX('Follow-ups'!$B$2:$B$501,MATCH($B147,'Follow-ups'!$A$2:$A$501,0))&amp;""),"New")))</f>
        <v/>
      </c>
      <c r="L147" s="19">
        <f>IF($N147&lt;&gt;1,"",IF($B147="","",IFERROR(IF(ISNUMBER(INDEX('Follow-ups'!$C$2:$C$501,MATCH($B147,'Follow-ups'!$A$2:$A$501,0))),INDEX('Follow-ups'!$C$2:$C$501,MATCH($B147,'Follow-ups'!$A$2:$A$501,0)),""),"")))</f>
        <v/>
      </c>
      <c r="M147" s="18">
        <f>IF($N147&lt;&gt;1,"",IF($G147="No","Do not contact",IF(OR($K147="Signed up",$K147="Not now"),"Done",IF($K147="Contacted","Waiting on reply",IF($J147="","To do",IF(TODAY()&gt;$J147,"Overdue",IF($J147-TODAY()&lt;=1,"Due soon","To do")))))))</f>
        <v/>
      </c>
      <c r="N147" s="18">
        <f>IF((IFERROR(TRIM(INDEX(Responses!$A147:$T147,MATCH(Lists!$B$2,Responses!$A$1:$T$1,0))&amp;""),"")&amp;IFERROR(TRIM(INDEX(Responses!$A147:$T147,MATCH(Lists!$B$4,Responses!$A$1:$T$1,0))&amp;""),"")&amp;IFERROR(TRIM(INDEX(Responses!$A147:$T147,MATCH(Lists!$B$5,Responses!$A$1:$T$1,0))&amp;""),""))="",0,1)</f>
        <v/>
      </c>
    </row>
    <row r="148">
      <c r="A148" s="17">
        <f>IF($N148=1,IFERROR(TRIM(INDEX(Responses!$A148:$T148,MATCH(Lists!$B$4,Responses!$A$1:$T$1,0))&amp;""),""),"")</f>
        <v/>
      </c>
      <c r="B148" s="17">
        <f>IF($N148=1,IFERROR(TRIM(INDEX(Responses!$A148:$T148,MATCH(Lists!$B$5,Responses!$A$1:$T$1,0))&amp;""),""),"")</f>
        <v/>
      </c>
      <c r="C148" s="17">
        <f>IF($N148=1,IFERROR(TRIM(INDEX(Responses!$A148:$T148,MATCH(Lists!$B$6,Responses!$A$1:$T$1,0))&amp;""),""),"")</f>
        <v/>
      </c>
      <c r="D148" s="17">
        <f>IF($N148=1,IFERROR(TRIM(INDEX(Responses!$A148:$T148,MATCH(Lists!$B$7,Responses!$A$1:$T$1,0))&amp;""),""),"")</f>
        <v/>
      </c>
      <c r="E148" s="17">
        <f>IF($N148=1,IFERROR(TRIM(INDEX(Responses!$A148:$T148,MATCH(Lists!$B$8,Responses!$A$1:$T$1,0))&amp;""),""),"")</f>
        <v/>
      </c>
      <c r="F148" s="17">
        <f>IF($N148=1,IFERROR(TRIM(INDEX(Responses!$A148:$T148,MATCH(Lists!$B$9,Responses!$A$1:$T$1,0))&amp;""),""),"")</f>
        <v/>
      </c>
      <c r="G148" s="18">
        <f>IF($N148&lt;&gt;1,"",IF(IFERROR(TRIM(INDEX(Responses!$A148:$T148,MATCH(Lists!$B$10,Responses!$A$1:$T$1,0))&amp;""),"")="","Not asked",IF(LEFT(IFERROR(TRIM(INDEX(Responses!$A148:$T148,MATCH(Lists!$B$10,Responses!$A$1:$T$1,0))&amp;""),""),3)="Yes","Yes","No")))</f>
        <v/>
      </c>
      <c r="H148" s="17">
        <f>IF($N148&lt;&gt;1,"",IF(IFERROR(TRIM(INDEX(Responses!$A148:$T148,MATCH(Lists!$B$12,Responses!$A$1:$T$1,0))&amp;""),"")&lt;&gt;"",IFERROR(TRIM(INDEX(Responses!$A148:$T148,MATCH(Lists!$B$12,Responses!$A$1:$T$1,0))&amp;""),""),IFERROR(TRIM(INDEX(Responses!$A148:$T148,MATCH(Lists!$B$11,Responses!$A$1:$T$1,0))&amp;""),"")))</f>
        <v/>
      </c>
      <c r="I148" s="19">
        <f>IF($N148&lt;&gt;1,"",IF($B148="",IFERROR(INT(IF(ISNUMBER(INDEX(Responses!$A148:$T148,MATCH(Lists!$B$3,Responses!$A$1:$T$1,0))),INDEX(Responses!$A148:$T148,MATCH(Lists!$B$3,Responses!$A$1:$T$1,0)),DATE(VALUE(LEFT(IFERROR(TRIM(INDEX(Responses!$A148:$T148,MATCH(Lists!$B$3,Responses!$A$1:$T$1,0))&amp;""),""),4)),VALUE(MID(IFERROR(TRIM(INDEX(Responses!$A148:$T148,MATCH(Lists!$B$3,Responses!$A$1:$T$1,0))&amp;""),""),6,2)),VALUE(MID(IFERROR(TRIM(INDEX(Responses!$A148:$T148,MATCH(Lists!$B$3,Responses!$A$1:$T$1,0))&amp;""),""),9,2))))),""),IFERROR(IF(ISNUMBER(INDEX('Follow-ups'!$D$2:$D$501,MATCH($B148,'Follow-ups'!$A$2:$A$501,0))),INT(INDEX('Follow-ups'!$D$2:$D$501,MATCH($B148,'Follow-ups'!$A$2:$A$501,0))),IFERROR(INT(IF(ISNUMBER(INDEX(Responses!$A148:$T148,MATCH(Lists!$B$3,Responses!$A$1:$T$1,0))),INDEX(Responses!$A148:$T148,MATCH(Lists!$B$3,Responses!$A$1:$T$1,0)),DATE(VALUE(LEFT(IFERROR(TRIM(INDEX(Responses!$A148:$T148,MATCH(Lists!$B$3,Responses!$A$1:$T$1,0))&amp;""),""),4)),VALUE(MID(IFERROR(TRIM(INDEX(Responses!$A148:$T148,MATCH(Lists!$B$3,Responses!$A$1:$T$1,0))&amp;""),""),6,2)),VALUE(MID(IFERROR(TRIM(INDEX(Responses!$A148:$T148,MATCH(Lists!$B$3,Responses!$A$1:$T$1,0))&amp;""),""),9,2))))),"")),IFERROR(INT(IF(ISNUMBER(INDEX(Responses!$A148:$T148,MATCH(Lists!$B$3,Responses!$A$1:$T$1,0))),INDEX(Responses!$A148:$T148,MATCH(Lists!$B$3,Responses!$A$1:$T$1,0)),DATE(VALUE(LEFT(IFERROR(TRIM(INDEX(Responses!$A148:$T148,MATCH(Lists!$B$3,Responses!$A$1:$T$1,0))&amp;""),""),4)),VALUE(MID(IFERROR(TRIM(INDEX(Responses!$A148:$T148,MATCH(Lists!$B$3,Responses!$A$1:$T$1,0))&amp;""),""),6,2)),VALUE(MID(IFERROR(TRIM(INDEX(Responses!$A148:$T148,MATCH(Lists!$B$3,Responses!$A$1:$T$1,0))&amp;""),""),9,2))))),""))))</f>
        <v/>
      </c>
      <c r="J148" s="19">
        <f>IF(ISNUMBER($I148),$I148+Lists!$B$15,"")</f>
        <v/>
      </c>
      <c r="K148" s="18">
        <f>IF($N148&lt;&gt;1,"",IF($B148="","New",IFERROR(IF(INDEX('Follow-ups'!$B$2:$B$501,MATCH($B148,'Follow-ups'!$A$2:$A$501,0))&amp;""="","New",INDEX('Follow-ups'!$B$2:$B$501,MATCH($B148,'Follow-ups'!$A$2:$A$501,0))&amp;""),"New")))</f>
        <v/>
      </c>
      <c r="L148" s="19">
        <f>IF($N148&lt;&gt;1,"",IF($B148="","",IFERROR(IF(ISNUMBER(INDEX('Follow-ups'!$C$2:$C$501,MATCH($B148,'Follow-ups'!$A$2:$A$501,0))),INDEX('Follow-ups'!$C$2:$C$501,MATCH($B148,'Follow-ups'!$A$2:$A$501,0)),""),"")))</f>
        <v/>
      </c>
      <c r="M148" s="18">
        <f>IF($N148&lt;&gt;1,"",IF($G148="No","Do not contact",IF(OR($K148="Signed up",$K148="Not now"),"Done",IF($K148="Contacted","Waiting on reply",IF($J148="","To do",IF(TODAY()&gt;$J148,"Overdue",IF($J148-TODAY()&lt;=1,"Due soon","To do")))))))</f>
        <v/>
      </c>
      <c r="N148" s="18">
        <f>IF((IFERROR(TRIM(INDEX(Responses!$A148:$T148,MATCH(Lists!$B$2,Responses!$A$1:$T$1,0))&amp;""),"")&amp;IFERROR(TRIM(INDEX(Responses!$A148:$T148,MATCH(Lists!$B$4,Responses!$A$1:$T$1,0))&amp;""),"")&amp;IFERROR(TRIM(INDEX(Responses!$A148:$T148,MATCH(Lists!$B$5,Responses!$A$1:$T$1,0))&amp;""),""))="",0,1)</f>
        <v/>
      </c>
    </row>
    <row r="149">
      <c r="A149" s="17">
        <f>IF($N149=1,IFERROR(TRIM(INDEX(Responses!$A149:$T149,MATCH(Lists!$B$4,Responses!$A$1:$T$1,0))&amp;""),""),"")</f>
        <v/>
      </c>
      <c r="B149" s="17">
        <f>IF($N149=1,IFERROR(TRIM(INDEX(Responses!$A149:$T149,MATCH(Lists!$B$5,Responses!$A$1:$T$1,0))&amp;""),""),"")</f>
        <v/>
      </c>
      <c r="C149" s="17">
        <f>IF($N149=1,IFERROR(TRIM(INDEX(Responses!$A149:$T149,MATCH(Lists!$B$6,Responses!$A$1:$T$1,0))&amp;""),""),"")</f>
        <v/>
      </c>
      <c r="D149" s="17">
        <f>IF($N149=1,IFERROR(TRIM(INDEX(Responses!$A149:$T149,MATCH(Lists!$B$7,Responses!$A$1:$T$1,0))&amp;""),""),"")</f>
        <v/>
      </c>
      <c r="E149" s="17">
        <f>IF($N149=1,IFERROR(TRIM(INDEX(Responses!$A149:$T149,MATCH(Lists!$B$8,Responses!$A$1:$T$1,0))&amp;""),""),"")</f>
        <v/>
      </c>
      <c r="F149" s="17">
        <f>IF($N149=1,IFERROR(TRIM(INDEX(Responses!$A149:$T149,MATCH(Lists!$B$9,Responses!$A$1:$T$1,0))&amp;""),""),"")</f>
        <v/>
      </c>
      <c r="G149" s="18">
        <f>IF($N149&lt;&gt;1,"",IF(IFERROR(TRIM(INDEX(Responses!$A149:$T149,MATCH(Lists!$B$10,Responses!$A$1:$T$1,0))&amp;""),"")="","Not asked",IF(LEFT(IFERROR(TRIM(INDEX(Responses!$A149:$T149,MATCH(Lists!$B$10,Responses!$A$1:$T$1,0))&amp;""),""),3)="Yes","Yes","No")))</f>
        <v/>
      </c>
      <c r="H149" s="17">
        <f>IF($N149&lt;&gt;1,"",IF(IFERROR(TRIM(INDEX(Responses!$A149:$T149,MATCH(Lists!$B$12,Responses!$A$1:$T$1,0))&amp;""),"")&lt;&gt;"",IFERROR(TRIM(INDEX(Responses!$A149:$T149,MATCH(Lists!$B$12,Responses!$A$1:$T$1,0))&amp;""),""),IFERROR(TRIM(INDEX(Responses!$A149:$T149,MATCH(Lists!$B$11,Responses!$A$1:$T$1,0))&amp;""),"")))</f>
        <v/>
      </c>
      <c r="I149" s="19">
        <f>IF($N149&lt;&gt;1,"",IF($B149="",IFERROR(INT(IF(ISNUMBER(INDEX(Responses!$A149:$T149,MATCH(Lists!$B$3,Responses!$A$1:$T$1,0))),INDEX(Responses!$A149:$T149,MATCH(Lists!$B$3,Responses!$A$1:$T$1,0)),DATE(VALUE(LEFT(IFERROR(TRIM(INDEX(Responses!$A149:$T149,MATCH(Lists!$B$3,Responses!$A$1:$T$1,0))&amp;""),""),4)),VALUE(MID(IFERROR(TRIM(INDEX(Responses!$A149:$T149,MATCH(Lists!$B$3,Responses!$A$1:$T$1,0))&amp;""),""),6,2)),VALUE(MID(IFERROR(TRIM(INDEX(Responses!$A149:$T149,MATCH(Lists!$B$3,Responses!$A$1:$T$1,0))&amp;""),""),9,2))))),""),IFERROR(IF(ISNUMBER(INDEX('Follow-ups'!$D$2:$D$501,MATCH($B149,'Follow-ups'!$A$2:$A$501,0))),INT(INDEX('Follow-ups'!$D$2:$D$501,MATCH($B149,'Follow-ups'!$A$2:$A$501,0))),IFERROR(INT(IF(ISNUMBER(INDEX(Responses!$A149:$T149,MATCH(Lists!$B$3,Responses!$A$1:$T$1,0))),INDEX(Responses!$A149:$T149,MATCH(Lists!$B$3,Responses!$A$1:$T$1,0)),DATE(VALUE(LEFT(IFERROR(TRIM(INDEX(Responses!$A149:$T149,MATCH(Lists!$B$3,Responses!$A$1:$T$1,0))&amp;""),""),4)),VALUE(MID(IFERROR(TRIM(INDEX(Responses!$A149:$T149,MATCH(Lists!$B$3,Responses!$A$1:$T$1,0))&amp;""),""),6,2)),VALUE(MID(IFERROR(TRIM(INDEX(Responses!$A149:$T149,MATCH(Lists!$B$3,Responses!$A$1:$T$1,0))&amp;""),""),9,2))))),"")),IFERROR(INT(IF(ISNUMBER(INDEX(Responses!$A149:$T149,MATCH(Lists!$B$3,Responses!$A$1:$T$1,0))),INDEX(Responses!$A149:$T149,MATCH(Lists!$B$3,Responses!$A$1:$T$1,0)),DATE(VALUE(LEFT(IFERROR(TRIM(INDEX(Responses!$A149:$T149,MATCH(Lists!$B$3,Responses!$A$1:$T$1,0))&amp;""),""),4)),VALUE(MID(IFERROR(TRIM(INDEX(Responses!$A149:$T149,MATCH(Lists!$B$3,Responses!$A$1:$T$1,0))&amp;""),""),6,2)),VALUE(MID(IFERROR(TRIM(INDEX(Responses!$A149:$T149,MATCH(Lists!$B$3,Responses!$A$1:$T$1,0))&amp;""),""),9,2))))),""))))</f>
        <v/>
      </c>
      <c r="J149" s="19">
        <f>IF(ISNUMBER($I149),$I149+Lists!$B$15,"")</f>
        <v/>
      </c>
      <c r="K149" s="18">
        <f>IF($N149&lt;&gt;1,"",IF($B149="","New",IFERROR(IF(INDEX('Follow-ups'!$B$2:$B$501,MATCH($B149,'Follow-ups'!$A$2:$A$501,0))&amp;""="","New",INDEX('Follow-ups'!$B$2:$B$501,MATCH($B149,'Follow-ups'!$A$2:$A$501,0))&amp;""),"New")))</f>
        <v/>
      </c>
      <c r="L149" s="19">
        <f>IF($N149&lt;&gt;1,"",IF($B149="","",IFERROR(IF(ISNUMBER(INDEX('Follow-ups'!$C$2:$C$501,MATCH($B149,'Follow-ups'!$A$2:$A$501,0))),INDEX('Follow-ups'!$C$2:$C$501,MATCH($B149,'Follow-ups'!$A$2:$A$501,0)),""),"")))</f>
        <v/>
      </c>
      <c r="M149" s="18">
        <f>IF($N149&lt;&gt;1,"",IF($G149="No","Do not contact",IF(OR($K149="Signed up",$K149="Not now"),"Done",IF($K149="Contacted","Waiting on reply",IF($J149="","To do",IF(TODAY()&gt;$J149,"Overdue",IF($J149-TODAY()&lt;=1,"Due soon","To do")))))))</f>
        <v/>
      </c>
      <c r="N149" s="18">
        <f>IF((IFERROR(TRIM(INDEX(Responses!$A149:$T149,MATCH(Lists!$B$2,Responses!$A$1:$T$1,0))&amp;""),"")&amp;IFERROR(TRIM(INDEX(Responses!$A149:$T149,MATCH(Lists!$B$4,Responses!$A$1:$T$1,0))&amp;""),"")&amp;IFERROR(TRIM(INDEX(Responses!$A149:$T149,MATCH(Lists!$B$5,Responses!$A$1:$T$1,0))&amp;""),""))="",0,1)</f>
        <v/>
      </c>
    </row>
    <row r="150">
      <c r="A150" s="17">
        <f>IF($N150=1,IFERROR(TRIM(INDEX(Responses!$A150:$T150,MATCH(Lists!$B$4,Responses!$A$1:$T$1,0))&amp;""),""),"")</f>
        <v/>
      </c>
      <c r="B150" s="17">
        <f>IF($N150=1,IFERROR(TRIM(INDEX(Responses!$A150:$T150,MATCH(Lists!$B$5,Responses!$A$1:$T$1,0))&amp;""),""),"")</f>
        <v/>
      </c>
      <c r="C150" s="17">
        <f>IF($N150=1,IFERROR(TRIM(INDEX(Responses!$A150:$T150,MATCH(Lists!$B$6,Responses!$A$1:$T$1,0))&amp;""),""),"")</f>
        <v/>
      </c>
      <c r="D150" s="17">
        <f>IF($N150=1,IFERROR(TRIM(INDEX(Responses!$A150:$T150,MATCH(Lists!$B$7,Responses!$A$1:$T$1,0))&amp;""),""),"")</f>
        <v/>
      </c>
      <c r="E150" s="17">
        <f>IF($N150=1,IFERROR(TRIM(INDEX(Responses!$A150:$T150,MATCH(Lists!$B$8,Responses!$A$1:$T$1,0))&amp;""),""),"")</f>
        <v/>
      </c>
      <c r="F150" s="17">
        <f>IF($N150=1,IFERROR(TRIM(INDEX(Responses!$A150:$T150,MATCH(Lists!$B$9,Responses!$A$1:$T$1,0))&amp;""),""),"")</f>
        <v/>
      </c>
      <c r="G150" s="18">
        <f>IF($N150&lt;&gt;1,"",IF(IFERROR(TRIM(INDEX(Responses!$A150:$T150,MATCH(Lists!$B$10,Responses!$A$1:$T$1,0))&amp;""),"")="","Not asked",IF(LEFT(IFERROR(TRIM(INDEX(Responses!$A150:$T150,MATCH(Lists!$B$10,Responses!$A$1:$T$1,0))&amp;""),""),3)="Yes","Yes","No")))</f>
        <v/>
      </c>
      <c r="H150" s="17">
        <f>IF($N150&lt;&gt;1,"",IF(IFERROR(TRIM(INDEX(Responses!$A150:$T150,MATCH(Lists!$B$12,Responses!$A$1:$T$1,0))&amp;""),"")&lt;&gt;"",IFERROR(TRIM(INDEX(Responses!$A150:$T150,MATCH(Lists!$B$12,Responses!$A$1:$T$1,0))&amp;""),""),IFERROR(TRIM(INDEX(Responses!$A150:$T150,MATCH(Lists!$B$11,Responses!$A$1:$T$1,0))&amp;""),"")))</f>
        <v/>
      </c>
      <c r="I150" s="19">
        <f>IF($N150&lt;&gt;1,"",IF($B150="",IFERROR(INT(IF(ISNUMBER(INDEX(Responses!$A150:$T150,MATCH(Lists!$B$3,Responses!$A$1:$T$1,0))),INDEX(Responses!$A150:$T150,MATCH(Lists!$B$3,Responses!$A$1:$T$1,0)),DATE(VALUE(LEFT(IFERROR(TRIM(INDEX(Responses!$A150:$T150,MATCH(Lists!$B$3,Responses!$A$1:$T$1,0))&amp;""),""),4)),VALUE(MID(IFERROR(TRIM(INDEX(Responses!$A150:$T150,MATCH(Lists!$B$3,Responses!$A$1:$T$1,0))&amp;""),""),6,2)),VALUE(MID(IFERROR(TRIM(INDEX(Responses!$A150:$T150,MATCH(Lists!$B$3,Responses!$A$1:$T$1,0))&amp;""),""),9,2))))),""),IFERROR(IF(ISNUMBER(INDEX('Follow-ups'!$D$2:$D$501,MATCH($B150,'Follow-ups'!$A$2:$A$501,0))),INT(INDEX('Follow-ups'!$D$2:$D$501,MATCH($B150,'Follow-ups'!$A$2:$A$501,0))),IFERROR(INT(IF(ISNUMBER(INDEX(Responses!$A150:$T150,MATCH(Lists!$B$3,Responses!$A$1:$T$1,0))),INDEX(Responses!$A150:$T150,MATCH(Lists!$B$3,Responses!$A$1:$T$1,0)),DATE(VALUE(LEFT(IFERROR(TRIM(INDEX(Responses!$A150:$T150,MATCH(Lists!$B$3,Responses!$A$1:$T$1,0))&amp;""),""),4)),VALUE(MID(IFERROR(TRIM(INDEX(Responses!$A150:$T150,MATCH(Lists!$B$3,Responses!$A$1:$T$1,0))&amp;""),""),6,2)),VALUE(MID(IFERROR(TRIM(INDEX(Responses!$A150:$T150,MATCH(Lists!$B$3,Responses!$A$1:$T$1,0))&amp;""),""),9,2))))),"")),IFERROR(INT(IF(ISNUMBER(INDEX(Responses!$A150:$T150,MATCH(Lists!$B$3,Responses!$A$1:$T$1,0))),INDEX(Responses!$A150:$T150,MATCH(Lists!$B$3,Responses!$A$1:$T$1,0)),DATE(VALUE(LEFT(IFERROR(TRIM(INDEX(Responses!$A150:$T150,MATCH(Lists!$B$3,Responses!$A$1:$T$1,0))&amp;""),""),4)),VALUE(MID(IFERROR(TRIM(INDEX(Responses!$A150:$T150,MATCH(Lists!$B$3,Responses!$A$1:$T$1,0))&amp;""),""),6,2)),VALUE(MID(IFERROR(TRIM(INDEX(Responses!$A150:$T150,MATCH(Lists!$B$3,Responses!$A$1:$T$1,0))&amp;""),""),9,2))))),""))))</f>
        <v/>
      </c>
      <c r="J150" s="19">
        <f>IF(ISNUMBER($I150),$I150+Lists!$B$15,"")</f>
        <v/>
      </c>
      <c r="K150" s="18">
        <f>IF($N150&lt;&gt;1,"",IF($B150="","New",IFERROR(IF(INDEX('Follow-ups'!$B$2:$B$501,MATCH($B150,'Follow-ups'!$A$2:$A$501,0))&amp;""="","New",INDEX('Follow-ups'!$B$2:$B$501,MATCH($B150,'Follow-ups'!$A$2:$A$501,0))&amp;""),"New")))</f>
        <v/>
      </c>
      <c r="L150" s="19">
        <f>IF($N150&lt;&gt;1,"",IF($B150="","",IFERROR(IF(ISNUMBER(INDEX('Follow-ups'!$C$2:$C$501,MATCH($B150,'Follow-ups'!$A$2:$A$501,0))),INDEX('Follow-ups'!$C$2:$C$501,MATCH($B150,'Follow-ups'!$A$2:$A$501,0)),""),"")))</f>
        <v/>
      </c>
      <c r="M150" s="18">
        <f>IF($N150&lt;&gt;1,"",IF($G150="No","Do not contact",IF(OR($K150="Signed up",$K150="Not now"),"Done",IF($K150="Contacted","Waiting on reply",IF($J150="","To do",IF(TODAY()&gt;$J150,"Overdue",IF($J150-TODAY()&lt;=1,"Due soon","To do")))))))</f>
        <v/>
      </c>
      <c r="N150" s="18">
        <f>IF((IFERROR(TRIM(INDEX(Responses!$A150:$T150,MATCH(Lists!$B$2,Responses!$A$1:$T$1,0))&amp;""),"")&amp;IFERROR(TRIM(INDEX(Responses!$A150:$T150,MATCH(Lists!$B$4,Responses!$A$1:$T$1,0))&amp;""),"")&amp;IFERROR(TRIM(INDEX(Responses!$A150:$T150,MATCH(Lists!$B$5,Responses!$A$1:$T$1,0))&amp;""),""))="",0,1)</f>
        <v/>
      </c>
    </row>
    <row r="151">
      <c r="A151" s="17">
        <f>IF($N151=1,IFERROR(TRIM(INDEX(Responses!$A151:$T151,MATCH(Lists!$B$4,Responses!$A$1:$T$1,0))&amp;""),""),"")</f>
        <v/>
      </c>
      <c r="B151" s="17">
        <f>IF($N151=1,IFERROR(TRIM(INDEX(Responses!$A151:$T151,MATCH(Lists!$B$5,Responses!$A$1:$T$1,0))&amp;""),""),"")</f>
        <v/>
      </c>
      <c r="C151" s="17">
        <f>IF($N151=1,IFERROR(TRIM(INDEX(Responses!$A151:$T151,MATCH(Lists!$B$6,Responses!$A$1:$T$1,0))&amp;""),""),"")</f>
        <v/>
      </c>
      <c r="D151" s="17">
        <f>IF($N151=1,IFERROR(TRIM(INDEX(Responses!$A151:$T151,MATCH(Lists!$B$7,Responses!$A$1:$T$1,0))&amp;""),""),"")</f>
        <v/>
      </c>
      <c r="E151" s="17">
        <f>IF($N151=1,IFERROR(TRIM(INDEX(Responses!$A151:$T151,MATCH(Lists!$B$8,Responses!$A$1:$T$1,0))&amp;""),""),"")</f>
        <v/>
      </c>
      <c r="F151" s="17">
        <f>IF($N151=1,IFERROR(TRIM(INDEX(Responses!$A151:$T151,MATCH(Lists!$B$9,Responses!$A$1:$T$1,0))&amp;""),""),"")</f>
        <v/>
      </c>
      <c r="G151" s="18">
        <f>IF($N151&lt;&gt;1,"",IF(IFERROR(TRIM(INDEX(Responses!$A151:$T151,MATCH(Lists!$B$10,Responses!$A$1:$T$1,0))&amp;""),"")="","Not asked",IF(LEFT(IFERROR(TRIM(INDEX(Responses!$A151:$T151,MATCH(Lists!$B$10,Responses!$A$1:$T$1,0))&amp;""),""),3)="Yes","Yes","No")))</f>
        <v/>
      </c>
      <c r="H151" s="17">
        <f>IF($N151&lt;&gt;1,"",IF(IFERROR(TRIM(INDEX(Responses!$A151:$T151,MATCH(Lists!$B$12,Responses!$A$1:$T$1,0))&amp;""),"")&lt;&gt;"",IFERROR(TRIM(INDEX(Responses!$A151:$T151,MATCH(Lists!$B$12,Responses!$A$1:$T$1,0))&amp;""),""),IFERROR(TRIM(INDEX(Responses!$A151:$T151,MATCH(Lists!$B$11,Responses!$A$1:$T$1,0))&amp;""),"")))</f>
        <v/>
      </c>
      <c r="I151" s="19">
        <f>IF($N151&lt;&gt;1,"",IF($B151="",IFERROR(INT(IF(ISNUMBER(INDEX(Responses!$A151:$T151,MATCH(Lists!$B$3,Responses!$A$1:$T$1,0))),INDEX(Responses!$A151:$T151,MATCH(Lists!$B$3,Responses!$A$1:$T$1,0)),DATE(VALUE(LEFT(IFERROR(TRIM(INDEX(Responses!$A151:$T151,MATCH(Lists!$B$3,Responses!$A$1:$T$1,0))&amp;""),""),4)),VALUE(MID(IFERROR(TRIM(INDEX(Responses!$A151:$T151,MATCH(Lists!$B$3,Responses!$A$1:$T$1,0))&amp;""),""),6,2)),VALUE(MID(IFERROR(TRIM(INDEX(Responses!$A151:$T151,MATCH(Lists!$B$3,Responses!$A$1:$T$1,0))&amp;""),""),9,2))))),""),IFERROR(IF(ISNUMBER(INDEX('Follow-ups'!$D$2:$D$501,MATCH($B151,'Follow-ups'!$A$2:$A$501,0))),INT(INDEX('Follow-ups'!$D$2:$D$501,MATCH($B151,'Follow-ups'!$A$2:$A$501,0))),IFERROR(INT(IF(ISNUMBER(INDEX(Responses!$A151:$T151,MATCH(Lists!$B$3,Responses!$A$1:$T$1,0))),INDEX(Responses!$A151:$T151,MATCH(Lists!$B$3,Responses!$A$1:$T$1,0)),DATE(VALUE(LEFT(IFERROR(TRIM(INDEX(Responses!$A151:$T151,MATCH(Lists!$B$3,Responses!$A$1:$T$1,0))&amp;""),""),4)),VALUE(MID(IFERROR(TRIM(INDEX(Responses!$A151:$T151,MATCH(Lists!$B$3,Responses!$A$1:$T$1,0))&amp;""),""),6,2)),VALUE(MID(IFERROR(TRIM(INDEX(Responses!$A151:$T151,MATCH(Lists!$B$3,Responses!$A$1:$T$1,0))&amp;""),""),9,2))))),"")),IFERROR(INT(IF(ISNUMBER(INDEX(Responses!$A151:$T151,MATCH(Lists!$B$3,Responses!$A$1:$T$1,0))),INDEX(Responses!$A151:$T151,MATCH(Lists!$B$3,Responses!$A$1:$T$1,0)),DATE(VALUE(LEFT(IFERROR(TRIM(INDEX(Responses!$A151:$T151,MATCH(Lists!$B$3,Responses!$A$1:$T$1,0))&amp;""),""),4)),VALUE(MID(IFERROR(TRIM(INDEX(Responses!$A151:$T151,MATCH(Lists!$B$3,Responses!$A$1:$T$1,0))&amp;""),""),6,2)),VALUE(MID(IFERROR(TRIM(INDEX(Responses!$A151:$T151,MATCH(Lists!$B$3,Responses!$A$1:$T$1,0))&amp;""),""),9,2))))),""))))</f>
        <v/>
      </c>
      <c r="J151" s="19">
        <f>IF(ISNUMBER($I151),$I151+Lists!$B$15,"")</f>
        <v/>
      </c>
      <c r="K151" s="18">
        <f>IF($N151&lt;&gt;1,"",IF($B151="","New",IFERROR(IF(INDEX('Follow-ups'!$B$2:$B$501,MATCH($B151,'Follow-ups'!$A$2:$A$501,0))&amp;""="","New",INDEX('Follow-ups'!$B$2:$B$501,MATCH($B151,'Follow-ups'!$A$2:$A$501,0))&amp;""),"New")))</f>
        <v/>
      </c>
      <c r="L151" s="19">
        <f>IF($N151&lt;&gt;1,"",IF($B151="","",IFERROR(IF(ISNUMBER(INDEX('Follow-ups'!$C$2:$C$501,MATCH($B151,'Follow-ups'!$A$2:$A$501,0))),INDEX('Follow-ups'!$C$2:$C$501,MATCH($B151,'Follow-ups'!$A$2:$A$501,0)),""),"")))</f>
        <v/>
      </c>
      <c r="M151" s="18">
        <f>IF($N151&lt;&gt;1,"",IF($G151="No","Do not contact",IF(OR($K151="Signed up",$K151="Not now"),"Done",IF($K151="Contacted","Waiting on reply",IF($J151="","To do",IF(TODAY()&gt;$J151,"Overdue",IF($J151-TODAY()&lt;=1,"Due soon","To do")))))))</f>
        <v/>
      </c>
      <c r="N151" s="18">
        <f>IF((IFERROR(TRIM(INDEX(Responses!$A151:$T151,MATCH(Lists!$B$2,Responses!$A$1:$T$1,0))&amp;""),"")&amp;IFERROR(TRIM(INDEX(Responses!$A151:$T151,MATCH(Lists!$B$4,Responses!$A$1:$T$1,0))&amp;""),"")&amp;IFERROR(TRIM(INDEX(Responses!$A151:$T151,MATCH(Lists!$B$5,Responses!$A$1:$T$1,0))&amp;""),""))="",0,1)</f>
        <v/>
      </c>
    </row>
    <row r="152">
      <c r="A152" s="17">
        <f>IF($N152=1,IFERROR(TRIM(INDEX(Responses!$A152:$T152,MATCH(Lists!$B$4,Responses!$A$1:$T$1,0))&amp;""),""),"")</f>
        <v/>
      </c>
      <c r="B152" s="17">
        <f>IF($N152=1,IFERROR(TRIM(INDEX(Responses!$A152:$T152,MATCH(Lists!$B$5,Responses!$A$1:$T$1,0))&amp;""),""),"")</f>
        <v/>
      </c>
      <c r="C152" s="17">
        <f>IF($N152=1,IFERROR(TRIM(INDEX(Responses!$A152:$T152,MATCH(Lists!$B$6,Responses!$A$1:$T$1,0))&amp;""),""),"")</f>
        <v/>
      </c>
      <c r="D152" s="17">
        <f>IF($N152=1,IFERROR(TRIM(INDEX(Responses!$A152:$T152,MATCH(Lists!$B$7,Responses!$A$1:$T$1,0))&amp;""),""),"")</f>
        <v/>
      </c>
      <c r="E152" s="17">
        <f>IF($N152=1,IFERROR(TRIM(INDEX(Responses!$A152:$T152,MATCH(Lists!$B$8,Responses!$A$1:$T$1,0))&amp;""),""),"")</f>
        <v/>
      </c>
      <c r="F152" s="17">
        <f>IF($N152=1,IFERROR(TRIM(INDEX(Responses!$A152:$T152,MATCH(Lists!$B$9,Responses!$A$1:$T$1,0))&amp;""),""),"")</f>
        <v/>
      </c>
      <c r="G152" s="18">
        <f>IF($N152&lt;&gt;1,"",IF(IFERROR(TRIM(INDEX(Responses!$A152:$T152,MATCH(Lists!$B$10,Responses!$A$1:$T$1,0))&amp;""),"")="","Not asked",IF(LEFT(IFERROR(TRIM(INDEX(Responses!$A152:$T152,MATCH(Lists!$B$10,Responses!$A$1:$T$1,0))&amp;""),""),3)="Yes","Yes","No")))</f>
        <v/>
      </c>
      <c r="H152" s="17">
        <f>IF($N152&lt;&gt;1,"",IF(IFERROR(TRIM(INDEX(Responses!$A152:$T152,MATCH(Lists!$B$12,Responses!$A$1:$T$1,0))&amp;""),"")&lt;&gt;"",IFERROR(TRIM(INDEX(Responses!$A152:$T152,MATCH(Lists!$B$12,Responses!$A$1:$T$1,0))&amp;""),""),IFERROR(TRIM(INDEX(Responses!$A152:$T152,MATCH(Lists!$B$11,Responses!$A$1:$T$1,0))&amp;""),"")))</f>
        <v/>
      </c>
      <c r="I152" s="19">
        <f>IF($N152&lt;&gt;1,"",IF($B152="",IFERROR(INT(IF(ISNUMBER(INDEX(Responses!$A152:$T152,MATCH(Lists!$B$3,Responses!$A$1:$T$1,0))),INDEX(Responses!$A152:$T152,MATCH(Lists!$B$3,Responses!$A$1:$T$1,0)),DATE(VALUE(LEFT(IFERROR(TRIM(INDEX(Responses!$A152:$T152,MATCH(Lists!$B$3,Responses!$A$1:$T$1,0))&amp;""),""),4)),VALUE(MID(IFERROR(TRIM(INDEX(Responses!$A152:$T152,MATCH(Lists!$B$3,Responses!$A$1:$T$1,0))&amp;""),""),6,2)),VALUE(MID(IFERROR(TRIM(INDEX(Responses!$A152:$T152,MATCH(Lists!$B$3,Responses!$A$1:$T$1,0))&amp;""),""),9,2))))),""),IFERROR(IF(ISNUMBER(INDEX('Follow-ups'!$D$2:$D$501,MATCH($B152,'Follow-ups'!$A$2:$A$501,0))),INT(INDEX('Follow-ups'!$D$2:$D$501,MATCH($B152,'Follow-ups'!$A$2:$A$501,0))),IFERROR(INT(IF(ISNUMBER(INDEX(Responses!$A152:$T152,MATCH(Lists!$B$3,Responses!$A$1:$T$1,0))),INDEX(Responses!$A152:$T152,MATCH(Lists!$B$3,Responses!$A$1:$T$1,0)),DATE(VALUE(LEFT(IFERROR(TRIM(INDEX(Responses!$A152:$T152,MATCH(Lists!$B$3,Responses!$A$1:$T$1,0))&amp;""),""),4)),VALUE(MID(IFERROR(TRIM(INDEX(Responses!$A152:$T152,MATCH(Lists!$B$3,Responses!$A$1:$T$1,0))&amp;""),""),6,2)),VALUE(MID(IFERROR(TRIM(INDEX(Responses!$A152:$T152,MATCH(Lists!$B$3,Responses!$A$1:$T$1,0))&amp;""),""),9,2))))),"")),IFERROR(INT(IF(ISNUMBER(INDEX(Responses!$A152:$T152,MATCH(Lists!$B$3,Responses!$A$1:$T$1,0))),INDEX(Responses!$A152:$T152,MATCH(Lists!$B$3,Responses!$A$1:$T$1,0)),DATE(VALUE(LEFT(IFERROR(TRIM(INDEX(Responses!$A152:$T152,MATCH(Lists!$B$3,Responses!$A$1:$T$1,0))&amp;""),""),4)),VALUE(MID(IFERROR(TRIM(INDEX(Responses!$A152:$T152,MATCH(Lists!$B$3,Responses!$A$1:$T$1,0))&amp;""),""),6,2)),VALUE(MID(IFERROR(TRIM(INDEX(Responses!$A152:$T152,MATCH(Lists!$B$3,Responses!$A$1:$T$1,0))&amp;""),""),9,2))))),""))))</f>
        <v/>
      </c>
      <c r="J152" s="19">
        <f>IF(ISNUMBER($I152),$I152+Lists!$B$15,"")</f>
        <v/>
      </c>
      <c r="K152" s="18">
        <f>IF($N152&lt;&gt;1,"",IF($B152="","New",IFERROR(IF(INDEX('Follow-ups'!$B$2:$B$501,MATCH($B152,'Follow-ups'!$A$2:$A$501,0))&amp;""="","New",INDEX('Follow-ups'!$B$2:$B$501,MATCH($B152,'Follow-ups'!$A$2:$A$501,0))&amp;""),"New")))</f>
        <v/>
      </c>
      <c r="L152" s="19">
        <f>IF($N152&lt;&gt;1,"",IF($B152="","",IFERROR(IF(ISNUMBER(INDEX('Follow-ups'!$C$2:$C$501,MATCH($B152,'Follow-ups'!$A$2:$A$501,0))),INDEX('Follow-ups'!$C$2:$C$501,MATCH($B152,'Follow-ups'!$A$2:$A$501,0)),""),"")))</f>
        <v/>
      </c>
      <c r="M152" s="18">
        <f>IF($N152&lt;&gt;1,"",IF($G152="No","Do not contact",IF(OR($K152="Signed up",$K152="Not now"),"Done",IF($K152="Contacted","Waiting on reply",IF($J152="","To do",IF(TODAY()&gt;$J152,"Overdue",IF($J152-TODAY()&lt;=1,"Due soon","To do")))))))</f>
        <v/>
      </c>
      <c r="N152" s="18">
        <f>IF((IFERROR(TRIM(INDEX(Responses!$A152:$T152,MATCH(Lists!$B$2,Responses!$A$1:$T$1,0))&amp;""),"")&amp;IFERROR(TRIM(INDEX(Responses!$A152:$T152,MATCH(Lists!$B$4,Responses!$A$1:$T$1,0))&amp;""),"")&amp;IFERROR(TRIM(INDEX(Responses!$A152:$T152,MATCH(Lists!$B$5,Responses!$A$1:$T$1,0))&amp;""),""))="",0,1)</f>
        <v/>
      </c>
    </row>
    <row r="153">
      <c r="A153" s="17">
        <f>IF($N153=1,IFERROR(TRIM(INDEX(Responses!$A153:$T153,MATCH(Lists!$B$4,Responses!$A$1:$T$1,0))&amp;""),""),"")</f>
        <v/>
      </c>
      <c r="B153" s="17">
        <f>IF($N153=1,IFERROR(TRIM(INDEX(Responses!$A153:$T153,MATCH(Lists!$B$5,Responses!$A$1:$T$1,0))&amp;""),""),"")</f>
        <v/>
      </c>
      <c r="C153" s="17">
        <f>IF($N153=1,IFERROR(TRIM(INDEX(Responses!$A153:$T153,MATCH(Lists!$B$6,Responses!$A$1:$T$1,0))&amp;""),""),"")</f>
        <v/>
      </c>
      <c r="D153" s="17">
        <f>IF($N153=1,IFERROR(TRIM(INDEX(Responses!$A153:$T153,MATCH(Lists!$B$7,Responses!$A$1:$T$1,0))&amp;""),""),"")</f>
        <v/>
      </c>
      <c r="E153" s="17">
        <f>IF($N153=1,IFERROR(TRIM(INDEX(Responses!$A153:$T153,MATCH(Lists!$B$8,Responses!$A$1:$T$1,0))&amp;""),""),"")</f>
        <v/>
      </c>
      <c r="F153" s="17">
        <f>IF($N153=1,IFERROR(TRIM(INDEX(Responses!$A153:$T153,MATCH(Lists!$B$9,Responses!$A$1:$T$1,0))&amp;""),""),"")</f>
        <v/>
      </c>
      <c r="G153" s="18">
        <f>IF($N153&lt;&gt;1,"",IF(IFERROR(TRIM(INDEX(Responses!$A153:$T153,MATCH(Lists!$B$10,Responses!$A$1:$T$1,0))&amp;""),"")="","Not asked",IF(LEFT(IFERROR(TRIM(INDEX(Responses!$A153:$T153,MATCH(Lists!$B$10,Responses!$A$1:$T$1,0))&amp;""),""),3)="Yes","Yes","No")))</f>
        <v/>
      </c>
      <c r="H153" s="17">
        <f>IF($N153&lt;&gt;1,"",IF(IFERROR(TRIM(INDEX(Responses!$A153:$T153,MATCH(Lists!$B$12,Responses!$A$1:$T$1,0))&amp;""),"")&lt;&gt;"",IFERROR(TRIM(INDEX(Responses!$A153:$T153,MATCH(Lists!$B$12,Responses!$A$1:$T$1,0))&amp;""),""),IFERROR(TRIM(INDEX(Responses!$A153:$T153,MATCH(Lists!$B$11,Responses!$A$1:$T$1,0))&amp;""),"")))</f>
        <v/>
      </c>
      <c r="I153" s="19">
        <f>IF($N153&lt;&gt;1,"",IF($B153="",IFERROR(INT(IF(ISNUMBER(INDEX(Responses!$A153:$T153,MATCH(Lists!$B$3,Responses!$A$1:$T$1,0))),INDEX(Responses!$A153:$T153,MATCH(Lists!$B$3,Responses!$A$1:$T$1,0)),DATE(VALUE(LEFT(IFERROR(TRIM(INDEX(Responses!$A153:$T153,MATCH(Lists!$B$3,Responses!$A$1:$T$1,0))&amp;""),""),4)),VALUE(MID(IFERROR(TRIM(INDEX(Responses!$A153:$T153,MATCH(Lists!$B$3,Responses!$A$1:$T$1,0))&amp;""),""),6,2)),VALUE(MID(IFERROR(TRIM(INDEX(Responses!$A153:$T153,MATCH(Lists!$B$3,Responses!$A$1:$T$1,0))&amp;""),""),9,2))))),""),IFERROR(IF(ISNUMBER(INDEX('Follow-ups'!$D$2:$D$501,MATCH($B153,'Follow-ups'!$A$2:$A$501,0))),INT(INDEX('Follow-ups'!$D$2:$D$501,MATCH($B153,'Follow-ups'!$A$2:$A$501,0))),IFERROR(INT(IF(ISNUMBER(INDEX(Responses!$A153:$T153,MATCH(Lists!$B$3,Responses!$A$1:$T$1,0))),INDEX(Responses!$A153:$T153,MATCH(Lists!$B$3,Responses!$A$1:$T$1,0)),DATE(VALUE(LEFT(IFERROR(TRIM(INDEX(Responses!$A153:$T153,MATCH(Lists!$B$3,Responses!$A$1:$T$1,0))&amp;""),""),4)),VALUE(MID(IFERROR(TRIM(INDEX(Responses!$A153:$T153,MATCH(Lists!$B$3,Responses!$A$1:$T$1,0))&amp;""),""),6,2)),VALUE(MID(IFERROR(TRIM(INDEX(Responses!$A153:$T153,MATCH(Lists!$B$3,Responses!$A$1:$T$1,0))&amp;""),""),9,2))))),"")),IFERROR(INT(IF(ISNUMBER(INDEX(Responses!$A153:$T153,MATCH(Lists!$B$3,Responses!$A$1:$T$1,0))),INDEX(Responses!$A153:$T153,MATCH(Lists!$B$3,Responses!$A$1:$T$1,0)),DATE(VALUE(LEFT(IFERROR(TRIM(INDEX(Responses!$A153:$T153,MATCH(Lists!$B$3,Responses!$A$1:$T$1,0))&amp;""),""),4)),VALUE(MID(IFERROR(TRIM(INDEX(Responses!$A153:$T153,MATCH(Lists!$B$3,Responses!$A$1:$T$1,0))&amp;""),""),6,2)),VALUE(MID(IFERROR(TRIM(INDEX(Responses!$A153:$T153,MATCH(Lists!$B$3,Responses!$A$1:$T$1,0))&amp;""),""),9,2))))),""))))</f>
        <v/>
      </c>
      <c r="J153" s="19">
        <f>IF(ISNUMBER($I153),$I153+Lists!$B$15,"")</f>
        <v/>
      </c>
      <c r="K153" s="18">
        <f>IF($N153&lt;&gt;1,"",IF($B153="","New",IFERROR(IF(INDEX('Follow-ups'!$B$2:$B$501,MATCH($B153,'Follow-ups'!$A$2:$A$501,0))&amp;""="","New",INDEX('Follow-ups'!$B$2:$B$501,MATCH($B153,'Follow-ups'!$A$2:$A$501,0))&amp;""),"New")))</f>
        <v/>
      </c>
      <c r="L153" s="19">
        <f>IF($N153&lt;&gt;1,"",IF($B153="","",IFERROR(IF(ISNUMBER(INDEX('Follow-ups'!$C$2:$C$501,MATCH($B153,'Follow-ups'!$A$2:$A$501,0))),INDEX('Follow-ups'!$C$2:$C$501,MATCH($B153,'Follow-ups'!$A$2:$A$501,0)),""),"")))</f>
        <v/>
      </c>
      <c r="M153" s="18">
        <f>IF($N153&lt;&gt;1,"",IF($G153="No","Do not contact",IF(OR($K153="Signed up",$K153="Not now"),"Done",IF($K153="Contacted","Waiting on reply",IF($J153="","To do",IF(TODAY()&gt;$J153,"Overdue",IF($J153-TODAY()&lt;=1,"Due soon","To do")))))))</f>
        <v/>
      </c>
      <c r="N153" s="18">
        <f>IF((IFERROR(TRIM(INDEX(Responses!$A153:$T153,MATCH(Lists!$B$2,Responses!$A$1:$T$1,0))&amp;""),"")&amp;IFERROR(TRIM(INDEX(Responses!$A153:$T153,MATCH(Lists!$B$4,Responses!$A$1:$T$1,0))&amp;""),"")&amp;IFERROR(TRIM(INDEX(Responses!$A153:$T153,MATCH(Lists!$B$5,Responses!$A$1:$T$1,0))&amp;""),""))="",0,1)</f>
        <v/>
      </c>
    </row>
    <row r="154">
      <c r="A154" s="17">
        <f>IF($N154=1,IFERROR(TRIM(INDEX(Responses!$A154:$T154,MATCH(Lists!$B$4,Responses!$A$1:$T$1,0))&amp;""),""),"")</f>
        <v/>
      </c>
      <c r="B154" s="17">
        <f>IF($N154=1,IFERROR(TRIM(INDEX(Responses!$A154:$T154,MATCH(Lists!$B$5,Responses!$A$1:$T$1,0))&amp;""),""),"")</f>
        <v/>
      </c>
      <c r="C154" s="17">
        <f>IF($N154=1,IFERROR(TRIM(INDEX(Responses!$A154:$T154,MATCH(Lists!$B$6,Responses!$A$1:$T$1,0))&amp;""),""),"")</f>
        <v/>
      </c>
      <c r="D154" s="17">
        <f>IF($N154=1,IFERROR(TRIM(INDEX(Responses!$A154:$T154,MATCH(Lists!$B$7,Responses!$A$1:$T$1,0))&amp;""),""),"")</f>
        <v/>
      </c>
      <c r="E154" s="17">
        <f>IF($N154=1,IFERROR(TRIM(INDEX(Responses!$A154:$T154,MATCH(Lists!$B$8,Responses!$A$1:$T$1,0))&amp;""),""),"")</f>
        <v/>
      </c>
      <c r="F154" s="17">
        <f>IF($N154=1,IFERROR(TRIM(INDEX(Responses!$A154:$T154,MATCH(Lists!$B$9,Responses!$A$1:$T$1,0))&amp;""),""),"")</f>
        <v/>
      </c>
      <c r="G154" s="18">
        <f>IF($N154&lt;&gt;1,"",IF(IFERROR(TRIM(INDEX(Responses!$A154:$T154,MATCH(Lists!$B$10,Responses!$A$1:$T$1,0))&amp;""),"")="","Not asked",IF(LEFT(IFERROR(TRIM(INDEX(Responses!$A154:$T154,MATCH(Lists!$B$10,Responses!$A$1:$T$1,0))&amp;""),""),3)="Yes","Yes","No")))</f>
        <v/>
      </c>
      <c r="H154" s="17">
        <f>IF($N154&lt;&gt;1,"",IF(IFERROR(TRIM(INDEX(Responses!$A154:$T154,MATCH(Lists!$B$12,Responses!$A$1:$T$1,0))&amp;""),"")&lt;&gt;"",IFERROR(TRIM(INDEX(Responses!$A154:$T154,MATCH(Lists!$B$12,Responses!$A$1:$T$1,0))&amp;""),""),IFERROR(TRIM(INDEX(Responses!$A154:$T154,MATCH(Lists!$B$11,Responses!$A$1:$T$1,0))&amp;""),"")))</f>
        <v/>
      </c>
      <c r="I154" s="19">
        <f>IF($N154&lt;&gt;1,"",IF($B154="",IFERROR(INT(IF(ISNUMBER(INDEX(Responses!$A154:$T154,MATCH(Lists!$B$3,Responses!$A$1:$T$1,0))),INDEX(Responses!$A154:$T154,MATCH(Lists!$B$3,Responses!$A$1:$T$1,0)),DATE(VALUE(LEFT(IFERROR(TRIM(INDEX(Responses!$A154:$T154,MATCH(Lists!$B$3,Responses!$A$1:$T$1,0))&amp;""),""),4)),VALUE(MID(IFERROR(TRIM(INDEX(Responses!$A154:$T154,MATCH(Lists!$B$3,Responses!$A$1:$T$1,0))&amp;""),""),6,2)),VALUE(MID(IFERROR(TRIM(INDEX(Responses!$A154:$T154,MATCH(Lists!$B$3,Responses!$A$1:$T$1,0))&amp;""),""),9,2))))),""),IFERROR(IF(ISNUMBER(INDEX('Follow-ups'!$D$2:$D$501,MATCH($B154,'Follow-ups'!$A$2:$A$501,0))),INT(INDEX('Follow-ups'!$D$2:$D$501,MATCH($B154,'Follow-ups'!$A$2:$A$501,0))),IFERROR(INT(IF(ISNUMBER(INDEX(Responses!$A154:$T154,MATCH(Lists!$B$3,Responses!$A$1:$T$1,0))),INDEX(Responses!$A154:$T154,MATCH(Lists!$B$3,Responses!$A$1:$T$1,0)),DATE(VALUE(LEFT(IFERROR(TRIM(INDEX(Responses!$A154:$T154,MATCH(Lists!$B$3,Responses!$A$1:$T$1,0))&amp;""),""),4)),VALUE(MID(IFERROR(TRIM(INDEX(Responses!$A154:$T154,MATCH(Lists!$B$3,Responses!$A$1:$T$1,0))&amp;""),""),6,2)),VALUE(MID(IFERROR(TRIM(INDEX(Responses!$A154:$T154,MATCH(Lists!$B$3,Responses!$A$1:$T$1,0))&amp;""),""),9,2))))),"")),IFERROR(INT(IF(ISNUMBER(INDEX(Responses!$A154:$T154,MATCH(Lists!$B$3,Responses!$A$1:$T$1,0))),INDEX(Responses!$A154:$T154,MATCH(Lists!$B$3,Responses!$A$1:$T$1,0)),DATE(VALUE(LEFT(IFERROR(TRIM(INDEX(Responses!$A154:$T154,MATCH(Lists!$B$3,Responses!$A$1:$T$1,0))&amp;""),""),4)),VALUE(MID(IFERROR(TRIM(INDEX(Responses!$A154:$T154,MATCH(Lists!$B$3,Responses!$A$1:$T$1,0))&amp;""),""),6,2)),VALUE(MID(IFERROR(TRIM(INDEX(Responses!$A154:$T154,MATCH(Lists!$B$3,Responses!$A$1:$T$1,0))&amp;""),""),9,2))))),""))))</f>
        <v/>
      </c>
      <c r="J154" s="19">
        <f>IF(ISNUMBER($I154),$I154+Lists!$B$15,"")</f>
        <v/>
      </c>
      <c r="K154" s="18">
        <f>IF($N154&lt;&gt;1,"",IF($B154="","New",IFERROR(IF(INDEX('Follow-ups'!$B$2:$B$501,MATCH($B154,'Follow-ups'!$A$2:$A$501,0))&amp;""="","New",INDEX('Follow-ups'!$B$2:$B$501,MATCH($B154,'Follow-ups'!$A$2:$A$501,0))&amp;""),"New")))</f>
        <v/>
      </c>
      <c r="L154" s="19">
        <f>IF($N154&lt;&gt;1,"",IF($B154="","",IFERROR(IF(ISNUMBER(INDEX('Follow-ups'!$C$2:$C$501,MATCH($B154,'Follow-ups'!$A$2:$A$501,0))),INDEX('Follow-ups'!$C$2:$C$501,MATCH($B154,'Follow-ups'!$A$2:$A$501,0)),""),"")))</f>
        <v/>
      </c>
      <c r="M154" s="18">
        <f>IF($N154&lt;&gt;1,"",IF($G154="No","Do not contact",IF(OR($K154="Signed up",$K154="Not now"),"Done",IF($K154="Contacted","Waiting on reply",IF($J154="","To do",IF(TODAY()&gt;$J154,"Overdue",IF($J154-TODAY()&lt;=1,"Due soon","To do")))))))</f>
        <v/>
      </c>
      <c r="N154" s="18">
        <f>IF((IFERROR(TRIM(INDEX(Responses!$A154:$T154,MATCH(Lists!$B$2,Responses!$A$1:$T$1,0))&amp;""),"")&amp;IFERROR(TRIM(INDEX(Responses!$A154:$T154,MATCH(Lists!$B$4,Responses!$A$1:$T$1,0))&amp;""),"")&amp;IFERROR(TRIM(INDEX(Responses!$A154:$T154,MATCH(Lists!$B$5,Responses!$A$1:$T$1,0))&amp;""),""))="",0,1)</f>
        <v/>
      </c>
    </row>
    <row r="155">
      <c r="A155" s="17">
        <f>IF($N155=1,IFERROR(TRIM(INDEX(Responses!$A155:$T155,MATCH(Lists!$B$4,Responses!$A$1:$T$1,0))&amp;""),""),"")</f>
        <v/>
      </c>
      <c r="B155" s="17">
        <f>IF($N155=1,IFERROR(TRIM(INDEX(Responses!$A155:$T155,MATCH(Lists!$B$5,Responses!$A$1:$T$1,0))&amp;""),""),"")</f>
        <v/>
      </c>
      <c r="C155" s="17">
        <f>IF($N155=1,IFERROR(TRIM(INDEX(Responses!$A155:$T155,MATCH(Lists!$B$6,Responses!$A$1:$T$1,0))&amp;""),""),"")</f>
        <v/>
      </c>
      <c r="D155" s="17">
        <f>IF($N155=1,IFERROR(TRIM(INDEX(Responses!$A155:$T155,MATCH(Lists!$B$7,Responses!$A$1:$T$1,0))&amp;""),""),"")</f>
        <v/>
      </c>
      <c r="E155" s="17">
        <f>IF($N155=1,IFERROR(TRIM(INDEX(Responses!$A155:$T155,MATCH(Lists!$B$8,Responses!$A$1:$T$1,0))&amp;""),""),"")</f>
        <v/>
      </c>
      <c r="F155" s="17">
        <f>IF($N155=1,IFERROR(TRIM(INDEX(Responses!$A155:$T155,MATCH(Lists!$B$9,Responses!$A$1:$T$1,0))&amp;""),""),"")</f>
        <v/>
      </c>
      <c r="G155" s="18">
        <f>IF($N155&lt;&gt;1,"",IF(IFERROR(TRIM(INDEX(Responses!$A155:$T155,MATCH(Lists!$B$10,Responses!$A$1:$T$1,0))&amp;""),"")="","Not asked",IF(LEFT(IFERROR(TRIM(INDEX(Responses!$A155:$T155,MATCH(Lists!$B$10,Responses!$A$1:$T$1,0))&amp;""),""),3)="Yes","Yes","No")))</f>
        <v/>
      </c>
      <c r="H155" s="17">
        <f>IF($N155&lt;&gt;1,"",IF(IFERROR(TRIM(INDEX(Responses!$A155:$T155,MATCH(Lists!$B$12,Responses!$A$1:$T$1,0))&amp;""),"")&lt;&gt;"",IFERROR(TRIM(INDEX(Responses!$A155:$T155,MATCH(Lists!$B$12,Responses!$A$1:$T$1,0))&amp;""),""),IFERROR(TRIM(INDEX(Responses!$A155:$T155,MATCH(Lists!$B$11,Responses!$A$1:$T$1,0))&amp;""),"")))</f>
        <v/>
      </c>
      <c r="I155" s="19">
        <f>IF($N155&lt;&gt;1,"",IF($B155="",IFERROR(INT(IF(ISNUMBER(INDEX(Responses!$A155:$T155,MATCH(Lists!$B$3,Responses!$A$1:$T$1,0))),INDEX(Responses!$A155:$T155,MATCH(Lists!$B$3,Responses!$A$1:$T$1,0)),DATE(VALUE(LEFT(IFERROR(TRIM(INDEX(Responses!$A155:$T155,MATCH(Lists!$B$3,Responses!$A$1:$T$1,0))&amp;""),""),4)),VALUE(MID(IFERROR(TRIM(INDEX(Responses!$A155:$T155,MATCH(Lists!$B$3,Responses!$A$1:$T$1,0))&amp;""),""),6,2)),VALUE(MID(IFERROR(TRIM(INDEX(Responses!$A155:$T155,MATCH(Lists!$B$3,Responses!$A$1:$T$1,0))&amp;""),""),9,2))))),""),IFERROR(IF(ISNUMBER(INDEX('Follow-ups'!$D$2:$D$501,MATCH($B155,'Follow-ups'!$A$2:$A$501,0))),INT(INDEX('Follow-ups'!$D$2:$D$501,MATCH($B155,'Follow-ups'!$A$2:$A$501,0))),IFERROR(INT(IF(ISNUMBER(INDEX(Responses!$A155:$T155,MATCH(Lists!$B$3,Responses!$A$1:$T$1,0))),INDEX(Responses!$A155:$T155,MATCH(Lists!$B$3,Responses!$A$1:$T$1,0)),DATE(VALUE(LEFT(IFERROR(TRIM(INDEX(Responses!$A155:$T155,MATCH(Lists!$B$3,Responses!$A$1:$T$1,0))&amp;""),""),4)),VALUE(MID(IFERROR(TRIM(INDEX(Responses!$A155:$T155,MATCH(Lists!$B$3,Responses!$A$1:$T$1,0))&amp;""),""),6,2)),VALUE(MID(IFERROR(TRIM(INDEX(Responses!$A155:$T155,MATCH(Lists!$B$3,Responses!$A$1:$T$1,0))&amp;""),""),9,2))))),"")),IFERROR(INT(IF(ISNUMBER(INDEX(Responses!$A155:$T155,MATCH(Lists!$B$3,Responses!$A$1:$T$1,0))),INDEX(Responses!$A155:$T155,MATCH(Lists!$B$3,Responses!$A$1:$T$1,0)),DATE(VALUE(LEFT(IFERROR(TRIM(INDEX(Responses!$A155:$T155,MATCH(Lists!$B$3,Responses!$A$1:$T$1,0))&amp;""),""),4)),VALUE(MID(IFERROR(TRIM(INDEX(Responses!$A155:$T155,MATCH(Lists!$B$3,Responses!$A$1:$T$1,0))&amp;""),""),6,2)),VALUE(MID(IFERROR(TRIM(INDEX(Responses!$A155:$T155,MATCH(Lists!$B$3,Responses!$A$1:$T$1,0))&amp;""),""),9,2))))),""))))</f>
        <v/>
      </c>
      <c r="J155" s="19">
        <f>IF(ISNUMBER($I155),$I155+Lists!$B$15,"")</f>
        <v/>
      </c>
      <c r="K155" s="18">
        <f>IF($N155&lt;&gt;1,"",IF($B155="","New",IFERROR(IF(INDEX('Follow-ups'!$B$2:$B$501,MATCH($B155,'Follow-ups'!$A$2:$A$501,0))&amp;""="","New",INDEX('Follow-ups'!$B$2:$B$501,MATCH($B155,'Follow-ups'!$A$2:$A$501,0))&amp;""),"New")))</f>
        <v/>
      </c>
      <c r="L155" s="19">
        <f>IF($N155&lt;&gt;1,"",IF($B155="","",IFERROR(IF(ISNUMBER(INDEX('Follow-ups'!$C$2:$C$501,MATCH($B155,'Follow-ups'!$A$2:$A$501,0))),INDEX('Follow-ups'!$C$2:$C$501,MATCH($B155,'Follow-ups'!$A$2:$A$501,0)),""),"")))</f>
        <v/>
      </c>
      <c r="M155" s="18">
        <f>IF($N155&lt;&gt;1,"",IF($G155="No","Do not contact",IF(OR($K155="Signed up",$K155="Not now"),"Done",IF($K155="Contacted","Waiting on reply",IF($J155="","To do",IF(TODAY()&gt;$J155,"Overdue",IF($J155-TODAY()&lt;=1,"Due soon","To do")))))))</f>
        <v/>
      </c>
      <c r="N155" s="18">
        <f>IF((IFERROR(TRIM(INDEX(Responses!$A155:$T155,MATCH(Lists!$B$2,Responses!$A$1:$T$1,0))&amp;""),"")&amp;IFERROR(TRIM(INDEX(Responses!$A155:$T155,MATCH(Lists!$B$4,Responses!$A$1:$T$1,0))&amp;""),"")&amp;IFERROR(TRIM(INDEX(Responses!$A155:$T155,MATCH(Lists!$B$5,Responses!$A$1:$T$1,0))&amp;""),""))="",0,1)</f>
        <v/>
      </c>
    </row>
    <row r="156">
      <c r="A156" s="17">
        <f>IF($N156=1,IFERROR(TRIM(INDEX(Responses!$A156:$T156,MATCH(Lists!$B$4,Responses!$A$1:$T$1,0))&amp;""),""),"")</f>
        <v/>
      </c>
      <c r="B156" s="17">
        <f>IF($N156=1,IFERROR(TRIM(INDEX(Responses!$A156:$T156,MATCH(Lists!$B$5,Responses!$A$1:$T$1,0))&amp;""),""),"")</f>
        <v/>
      </c>
      <c r="C156" s="17">
        <f>IF($N156=1,IFERROR(TRIM(INDEX(Responses!$A156:$T156,MATCH(Lists!$B$6,Responses!$A$1:$T$1,0))&amp;""),""),"")</f>
        <v/>
      </c>
      <c r="D156" s="17">
        <f>IF($N156=1,IFERROR(TRIM(INDEX(Responses!$A156:$T156,MATCH(Lists!$B$7,Responses!$A$1:$T$1,0))&amp;""),""),"")</f>
        <v/>
      </c>
      <c r="E156" s="17">
        <f>IF($N156=1,IFERROR(TRIM(INDEX(Responses!$A156:$T156,MATCH(Lists!$B$8,Responses!$A$1:$T$1,0))&amp;""),""),"")</f>
        <v/>
      </c>
      <c r="F156" s="17">
        <f>IF($N156=1,IFERROR(TRIM(INDEX(Responses!$A156:$T156,MATCH(Lists!$B$9,Responses!$A$1:$T$1,0))&amp;""),""),"")</f>
        <v/>
      </c>
      <c r="G156" s="18">
        <f>IF($N156&lt;&gt;1,"",IF(IFERROR(TRIM(INDEX(Responses!$A156:$T156,MATCH(Lists!$B$10,Responses!$A$1:$T$1,0))&amp;""),"")="","Not asked",IF(LEFT(IFERROR(TRIM(INDEX(Responses!$A156:$T156,MATCH(Lists!$B$10,Responses!$A$1:$T$1,0))&amp;""),""),3)="Yes","Yes","No")))</f>
        <v/>
      </c>
      <c r="H156" s="17">
        <f>IF($N156&lt;&gt;1,"",IF(IFERROR(TRIM(INDEX(Responses!$A156:$T156,MATCH(Lists!$B$12,Responses!$A$1:$T$1,0))&amp;""),"")&lt;&gt;"",IFERROR(TRIM(INDEX(Responses!$A156:$T156,MATCH(Lists!$B$12,Responses!$A$1:$T$1,0))&amp;""),""),IFERROR(TRIM(INDEX(Responses!$A156:$T156,MATCH(Lists!$B$11,Responses!$A$1:$T$1,0))&amp;""),"")))</f>
        <v/>
      </c>
      <c r="I156" s="19">
        <f>IF($N156&lt;&gt;1,"",IF($B156="",IFERROR(INT(IF(ISNUMBER(INDEX(Responses!$A156:$T156,MATCH(Lists!$B$3,Responses!$A$1:$T$1,0))),INDEX(Responses!$A156:$T156,MATCH(Lists!$B$3,Responses!$A$1:$T$1,0)),DATE(VALUE(LEFT(IFERROR(TRIM(INDEX(Responses!$A156:$T156,MATCH(Lists!$B$3,Responses!$A$1:$T$1,0))&amp;""),""),4)),VALUE(MID(IFERROR(TRIM(INDEX(Responses!$A156:$T156,MATCH(Lists!$B$3,Responses!$A$1:$T$1,0))&amp;""),""),6,2)),VALUE(MID(IFERROR(TRIM(INDEX(Responses!$A156:$T156,MATCH(Lists!$B$3,Responses!$A$1:$T$1,0))&amp;""),""),9,2))))),""),IFERROR(IF(ISNUMBER(INDEX('Follow-ups'!$D$2:$D$501,MATCH($B156,'Follow-ups'!$A$2:$A$501,0))),INT(INDEX('Follow-ups'!$D$2:$D$501,MATCH($B156,'Follow-ups'!$A$2:$A$501,0))),IFERROR(INT(IF(ISNUMBER(INDEX(Responses!$A156:$T156,MATCH(Lists!$B$3,Responses!$A$1:$T$1,0))),INDEX(Responses!$A156:$T156,MATCH(Lists!$B$3,Responses!$A$1:$T$1,0)),DATE(VALUE(LEFT(IFERROR(TRIM(INDEX(Responses!$A156:$T156,MATCH(Lists!$B$3,Responses!$A$1:$T$1,0))&amp;""),""),4)),VALUE(MID(IFERROR(TRIM(INDEX(Responses!$A156:$T156,MATCH(Lists!$B$3,Responses!$A$1:$T$1,0))&amp;""),""),6,2)),VALUE(MID(IFERROR(TRIM(INDEX(Responses!$A156:$T156,MATCH(Lists!$B$3,Responses!$A$1:$T$1,0))&amp;""),""),9,2))))),"")),IFERROR(INT(IF(ISNUMBER(INDEX(Responses!$A156:$T156,MATCH(Lists!$B$3,Responses!$A$1:$T$1,0))),INDEX(Responses!$A156:$T156,MATCH(Lists!$B$3,Responses!$A$1:$T$1,0)),DATE(VALUE(LEFT(IFERROR(TRIM(INDEX(Responses!$A156:$T156,MATCH(Lists!$B$3,Responses!$A$1:$T$1,0))&amp;""),""),4)),VALUE(MID(IFERROR(TRIM(INDEX(Responses!$A156:$T156,MATCH(Lists!$B$3,Responses!$A$1:$T$1,0))&amp;""),""),6,2)),VALUE(MID(IFERROR(TRIM(INDEX(Responses!$A156:$T156,MATCH(Lists!$B$3,Responses!$A$1:$T$1,0))&amp;""),""),9,2))))),""))))</f>
        <v/>
      </c>
      <c r="J156" s="19">
        <f>IF(ISNUMBER($I156),$I156+Lists!$B$15,"")</f>
        <v/>
      </c>
      <c r="K156" s="18">
        <f>IF($N156&lt;&gt;1,"",IF($B156="","New",IFERROR(IF(INDEX('Follow-ups'!$B$2:$B$501,MATCH($B156,'Follow-ups'!$A$2:$A$501,0))&amp;""="","New",INDEX('Follow-ups'!$B$2:$B$501,MATCH($B156,'Follow-ups'!$A$2:$A$501,0))&amp;""),"New")))</f>
        <v/>
      </c>
      <c r="L156" s="19">
        <f>IF($N156&lt;&gt;1,"",IF($B156="","",IFERROR(IF(ISNUMBER(INDEX('Follow-ups'!$C$2:$C$501,MATCH($B156,'Follow-ups'!$A$2:$A$501,0))),INDEX('Follow-ups'!$C$2:$C$501,MATCH($B156,'Follow-ups'!$A$2:$A$501,0)),""),"")))</f>
        <v/>
      </c>
      <c r="M156" s="18">
        <f>IF($N156&lt;&gt;1,"",IF($G156="No","Do not contact",IF(OR($K156="Signed up",$K156="Not now"),"Done",IF($K156="Contacted","Waiting on reply",IF($J156="","To do",IF(TODAY()&gt;$J156,"Overdue",IF($J156-TODAY()&lt;=1,"Due soon","To do")))))))</f>
        <v/>
      </c>
      <c r="N156" s="18">
        <f>IF((IFERROR(TRIM(INDEX(Responses!$A156:$T156,MATCH(Lists!$B$2,Responses!$A$1:$T$1,0))&amp;""),"")&amp;IFERROR(TRIM(INDEX(Responses!$A156:$T156,MATCH(Lists!$B$4,Responses!$A$1:$T$1,0))&amp;""),"")&amp;IFERROR(TRIM(INDEX(Responses!$A156:$T156,MATCH(Lists!$B$5,Responses!$A$1:$T$1,0))&amp;""),""))="",0,1)</f>
        <v/>
      </c>
    </row>
    <row r="157">
      <c r="A157" s="17">
        <f>IF($N157=1,IFERROR(TRIM(INDEX(Responses!$A157:$T157,MATCH(Lists!$B$4,Responses!$A$1:$T$1,0))&amp;""),""),"")</f>
        <v/>
      </c>
      <c r="B157" s="17">
        <f>IF($N157=1,IFERROR(TRIM(INDEX(Responses!$A157:$T157,MATCH(Lists!$B$5,Responses!$A$1:$T$1,0))&amp;""),""),"")</f>
        <v/>
      </c>
      <c r="C157" s="17">
        <f>IF($N157=1,IFERROR(TRIM(INDEX(Responses!$A157:$T157,MATCH(Lists!$B$6,Responses!$A$1:$T$1,0))&amp;""),""),"")</f>
        <v/>
      </c>
      <c r="D157" s="17">
        <f>IF($N157=1,IFERROR(TRIM(INDEX(Responses!$A157:$T157,MATCH(Lists!$B$7,Responses!$A$1:$T$1,0))&amp;""),""),"")</f>
        <v/>
      </c>
      <c r="E157" s="17">
        <f>IF($N157=1,IFERROR(TRIM(INDEX(Responses!$A157:$T157,MATCH(Lists!$B$8,Responses!$A$1:$T$1,0))&amp;""),""),"")</f>
        <v/>
      </c>
      <c r="F157" s="17">
        <f>IF($N157=1,IFERROR(TRIM(INDEX(Responses!$A157:$T157,MATCH(Lists!$B$9,Responses!$A$1:$T$1,0))&amp;""),""),"")</f>
        <v/>
      </c>
      <c r="G157" s="18">
        <f>IF($N157&lt;&gt;1,"",IF(IFERROR(TRIM(INDEX(Responses!$A157:$T157,MATCH(Lists!$B$10,Responses!$A$1:$T$1,0))&amp;""),"")="","Not asked",IF(LEFT(IFERROR(TRIM(INDEX(Responses!$A157:$T157,MATCH(Lists!$B$10,Responses!$A$1:$T$1,0))&amp;""),""),3)="Yes","Yes","No")))</f>
        <v/>
      </c>
      <c r="H157" s="17">
        <f>IF($N157&lt;&gt;1,"",IF(IFERROR(TRIM(INDEX(Responses!$A157:$T157,MATCH(Lists!$B$12,Responses!$A$1:$T$1,0))&amp;""),"")&lt;&gt;"",IFERROR(TRIM(INDEX(Responses!$A157:$T157,MATCH(Lists!$B$12,Responses!$A$1:$T$1,0))&amp;""),""),IFERROR(TRIM(INDEX(Responses!$A157:$T157,MATCH(Lists!$B$11,Responses!$A$1:$T$1,0))&amp;""),"")))</f>
        <v/>
      </c>
      <c r="I157" s="19">
        <f>IF($N157&lt;&gt;1,"",IF($B157="",IFERROR(INT(IF(ISNUMBER(INDEX(Responses!$A157:$T157,MATCH(Lists!$B$3,Responses!$A$1:$T$1,0))),INDEX(Responses!$A157:$T157,MATCH(Lists!$B$3,Responses!$A$1:$T$1,0)),DATE(VALUE(LEFT(IFERROR(TRIM(INDEX(Responses!$A157:$T157,MATCH(Lists!$B$3,Responses!$A$1:$T$1,0))&amp;""),""),4)),VALUE(MID(IFERROR(TRIM(INDEX(Responses!$A157:$T157,MATCH(Lists!$B$3,Responses!$A$1:$T$1,0))&amp;""),""),6,2)),VALUE(MID(IFERROR(TRIM(INDEX(Responses!$A157:$T157,MATCH(Lists!$B$3,Responses!$A$1:$T$1,0))&amp;""),""),9,2))))),""),IFERROR(IF(ISNUMBER(INDEX('Follow-ups'!$D$2:$D$501,MATCH($B157,'Follow-ups'!$A$2:$A$501,0))),INT(INDEX('Follow-ups'!$D$2:$D$501,MATCH($B157,'Follow-ups'!$A$2:$A$501,0))),IFERROR(INT(IF(ISNUMBER(INDEX(Responses!$A157:$T157,MATCH(Lists!$B$3,Responses!$A$1:$T$1,0))),INDEX(Responses!$A157:$T157,MATCH(Lists!$B$3,Responses!$A$1:$T$1,0)),DATE(VALUE(LEFT(IFERROR(TRIM(INDEX(Responses!$A157:$T157,MATCH(Lists!$B$3,Responses!$A$1:$T$1,0))&amp;""),""),4)),VALUE(MID(IFERROR(TRIM(INDEX(Responses!$A157:$T157,MATCH(Lists!$B$3,Responses!$A$1:$T$1,0))&amp;""),""),6,2)),VALUE(MID(IFERROR(TRIM(INDEX(Responses!$A157:$T157,MATCH(Lists!$B$3,Responses!$A$1:$T$1,0))&amp;""),""),9,2))))),"")),IFERROR(INT(IF(ISNUMBER(INDEX(Responses!$A157:$T157,MATCH(Lists!$B$3,Responses!$A$1:$T$1,0))),INDEX(Responses!$A157:$T157,MATCH(Lists!$B$3,Responses!$A$1:$T$1,0)),DATE(VALUE(LEFT(IFERROR(TRIM(INDEX(Responses!$A157:$T157,MATCH(Lists!$B$3,Responses!$A$1:$T$1,0))&amp;""),""),4)),VALUE(MID(IFERROR(TRIM(INDEX(Responses!$A157:$T157,MATCH(Lists!$B$3,Responses!$A$1:$T$1,0))&amp;""),""),6,2)),VALUE(MID(IFERROR(TRIM(INDEX(Responses!$A157:$T157,MATCH(Lists!$B$3,Responses!$A$1:$T$1,0))&amp;""),""),9,2))))),""))))</f>
        <v/>
      </c>
      <c r="J157" s="19">
        <f>IF(ISNUMBER($I157),$I157+Lists!$B$15,"")</f>
        <v/>
      </c>
      <c r="K157" s="18">
        <f>IF($N157&lt;&gt;1,"",IF($B157="","New",IFERROR(IF(INDEX('Follow-ups'!$B$2:$B$501,MATCH($B157,'Follow-ups'!$A$2:$A$501,0))&amp;""="","New",INDEX('Follow-ups'!$B$2:$B$501,MATCH($B157,'Follow-ups'!$A$2:$A$501,0))&amp;""),"New")))</f>
        <v/>
      </c>
      <c r="L157" s="19">
        <f>IF($N157&lt;&gt;1,"",IF($B157="","",IFERROR(IF(ISNUMBER(INDEX('Follow-ups'!$C$2:$C$501,MATCH($B157,'Follow-ups'!$A$2:$A$501,0))),INDEX('Follow-ups'!$C$2:$C$501,MATCH($B157,'Follow-ups'!$A$2:$A$501,0)),""),"")))</f>
        <v/>
      </c>
      <c r="M157" s="18">
        <f>IF($N157&lt;&gt;1,"",IF($G157="No","Do not contact",IF(OR($K157="Signed up",$K157="Not now"),"Done",IF($K157="Contacted","Waiting on reply",IF($J157="","To do",IF(TODAY()&gt;$J157,"Overdue",IF($J157-TODAY()&lt;=1,"Due soon","To do")))))))</f>
        <v/>
      </c>
      <c r="N157" s="18">
        <f>IF((IFERROR(TRIM(INDEX(Responses!$A157:$T157,MATCH(Lists!$B$2,Responses!$A$1:$T$1,0))&amp;""),"")&amp;IFERROR(TRIM(INDEX(Responses!$A157:$T157,MATCH(Lists!$B$4,Responses!$A$1:$T$1,0))&amp;""),"")&amp;IFERROR(TRIM(INDEX(Responses!$A157:$T157,MATCH(Lists!$B$5,Responses!$A$1:$T$1,0))&amp;""),""))="",0,1)</f>
        <v/>
      </c>
    </row>
    <row r="158">
      <c r="A158" s="17">
        <f>IF($N158=1,IFERROR(TRIM(INDEX(Responses!$A158:$T158,MATCH(Lists!$B$4,Responses!$A$1:$T$1,0))&amp;""),""),"")</f>
        <v/>
      </c>
      <c r="B158" s="17">
        <f>IF($N158=1,IFERROR(TRIM(INDEX(Responses!$A158:$T158,MATCH(Lists!$B$5,Responses!$A$1:$T$1,0))&amp;""),""),"")</f>
        <v/>
      </c>
      <c r="C158" s="17">
        <f>IF($N158=1,IFERROR(TRIM(INDEX(Responses!$A158:$T158,MATCH(Lists!$B$6,Responses!$A$1:$T$1,0))&amp;""),""),"")</f>
        <v/>
      </c>
      <c r="D158" s="17">
        <f>IF($N158=1,IFERROR(TRIM(INDEX(Responses!$A158:$T158,MATCH(Lists!$B$7,Responses!$A$1:$T$1,0))&amp;""),""),"")</f>
        <v/>
      </c>
      <c r="E158" s="17">
        <f>IF($N158=1,IFERROR(TRIM(INDEX(Responses!$A158:$T158,MATCH(Lists!$B$8,Responses!$A$1:$T$1,0))&amp;""),""),"")</f>
        <v/>
      </c>
      <c r="F158" s="17">
        <f>IF($N158=1,IFERROR(TRIM(INDEX(Responses!$A158:$T158,MATCH(Lists!$B$9,Responses!$A$1:$T$1,0))&amp;""),""),"")</f>
        <v/>
      </c>
      <c r="G158" s="18">
        <f>IF($N158&lt;&gt;1,"",IF(IFERROR(TRIM(INDEX(Responses!$A158:$T158,MATCH(Lists!$B$10,Responses!$A$1:$T$1,0))&amp;""),"")="","Not asked",IF(LEFT(IFERROR(TRIM(INDEX(Responses!$A158:$T158,MATCH(Lists!$B$10,Responses!$A$1:$T$1,0))&amp;""),""),3)="Yes","Yes","No")))</f>
        <v/>
      </c>
      <c r="H158" s="17">
        <f>IF($N158&lt;&gt;1,"",IF(IFERROR(TRIM(INDEX(Responses!$A158:$T158,MATCH(Lists!$B$12,Responses!$A$1:$T$1,0))&amp;""),"")&lt;&gt;"",IFERROR(TRIM(INDEX(Responses!$A158:$T158,MATCH(Lists!$B$12,Responses!$A$1:$T$1,0))&amp;""),""),IFERROR(TRIM(INDEX(Responses!$A158:$T158,MATCH(Lists!$B$11,Responses!$A$1:$T$1,0))&amp;""),"")))</f>
        <v/>
      </c>
      <c r="I158" s="19">
        <f>IF($N158&lt;&gt;1,"",IF($B158="",IFERROR(INT(IF(ISNUMBER(INDEX(Responses!$A158:$T158,MATCH(Lists!$B$3,Responses!$A$1:$T$1,0))),INDEX(Responses!$A158:$T158,MATCH(Lists!$B$3,Responses!$A$1:$T$1,0)),DATE(VALUE(LEFT(IFERROR(TRIM(INDEX(Responses!$A158:$T158,MATCH(Lists!$B$3,Responses!$A$1:$T$1,0))&amp;""),""),4)),VALUE(MID(IFERROR(TRIM(INDEX(Responses!$A158:$T158,MATCH(Lists!$B$3,Responses!$A$1:$T$1,0))&amp;""),""),6,2)),VALUE(MID(IFERROR(TRIM(INDEX(Responses!$A158:$T158,MATCH(Lists!$B$3,Responses!$A$1:$T$1,0))&amp;""),""),9,2))))),""),IFERROR(IF(ISNUMBER(INDEX('Follow-ups'!$D$2:$D$501,MATCH($B158,'Follow-ups'!$A$2:$A$501,0))),INT(INDEX('Follow-ups'!$D$2:$D$501,MATCH($B158,'Follow-ups'!$A$2:$A$501,0))),IFERROR(INT(IF(ISNUMBER(INDEX(Responses!$A158:$T158,MATCH(Lists!$B$3,Responses!$A$1:$T$1,0))),INDEX(Responses!$A158:$T158,MATCH(Lists!$B$3,Responses!$A$1:$T$1,0)),DATE(VALUE(LEFT(IFERROR(TRIM(INDEX(Responses!$A158:$T158,MATCH(Lists!$B$3,Responses!$A$1:$T$1,0))&amp;""),""),4)),VALUE(MID(IFERROR(TRIM(INDEX(Responses!$A158:$T158,MATCH(Lists!$B$3,Responses!$A$1:$T$1,0))&amp;""),""),6,2)),VALUE(MID(IFERROR(TRIM(INDEX(Responses!$A158:$T158,MATCH(Lists!$B$3,Responses!$A$1:$T$1,0))&amp;""),""),9,2))))),"")),IFERROR(INT(IF(ISNUMBER(INDEX(Responses!$A158:$T158,MATCH(Lists!$B$3,Responses!$A$1:$T$1,0))),INDEX(Responses!$A158:$T158,MATCH(Lists!$B$3,Responses!$A$1:$T$1,0)),DATE(VALUE(LEFT(IFERROR(TRIM(INDEX(Responses!$A158:$T158,MATCH(Lists!$B$3,Responses!$A$1:$T$1,0))&amp;""),""),4)),VALUE(MID(IFERROR(TRIM(INDEX(Responses!$A158:$T158,MATCH(Lists!$B$3,Responses!$A$1:$T$1,0))&amp;""),""),6,2)),VALUE(MID(IFERROR(TRIM(INDEX(Responses!$A158:$T158,MATCH(Lists!$B$3,Responses!$A$1:$T$1,0))&amp;""),""),9,2))))),""))))</f>
        <v/>
      </c>
      <c r="J158" s="19">
        <f>IF(ISNUMBER($I158),$I158+Lists!$B$15,"")</f>
        <v/>
      </c>
      <c r="K158" s="18">
        <f>IF($N158&lt;&gt;1,"",IF($B158="","New",IFERROR(IF(INDEX('Follow-ups'!$B$2:$B$501,MATCH($B158,'Follow-ups'!$A$2:$A$501,0))&amp;""="","New",INDEX('Follow-ups'!$B$2:$B$501,MATCH($B158,'Follow-ups'!$A$2:$A$501,0))&amp;""),"New")))</f>
        <v/>
      </c>
      <c r="L158" s="19">
        <f>IF($N158&lt;&gt;1,"",IF($B158="","",IFERROR(IF(ISNUMBER(INDEX('Follow-ups'!$C$2:$C$501,MATCH($B158,'Follow-ups'!$A$2:$A$501,0))),INDEX('Follow-ups'!$C$2:$C$501,MATCH($B158,'Follow-ups'!$A$2:$A$501,0)),""),"")))</f>
        <v/>
      </c>
      <c r="M158" s="18">
        <f>IF($N158&lt;&gt;1,"",IF($G158="No","Do not contact",IF(OR($K158="Signed up",$K158="Not now"),"Done",IF($K158="Contacted","Waiting on reply",IF($J158="","To do",IF(TODAY()&gt;$J158,"Overdue",IF($J158-TODAY()&lt;=1,"Due soon","To do")))))))</f>
        <v/>
      </c>
      <c r="N158" s="18">
        <f>IF((IFERROR(TRIM(INDEX(Responses!$A158:$T158,MATCH(Lists!$B$2,Responses!$A$1:$T$1,0))&amp;""),"")&amp;IFERROR(TRIM(INDEX(Responses!$A158:$T158,MATCH(Lists!$B$4,Responses!$A$1:$T$1,0))&amp;""),"")&amp;IFERROR(TRIM(INDEX(Responses!$A158:$T158,MATCH(Lists!$B$5,Responses!$A$1:$T$1,0))&amp;""),""))="",0,1)</f>
        <v/>
      </c>
    </row>
    <row r="159">
      <c r="A159" s="17">
        <f>IF($N159=1,IFERROR(TRIM(INDEX(Responses!$A159:$T159,MATCH(Lists!$B$4,Responses!$A$1:$T$1,0))&amp;""),""),"")</f>
        <v/>
      </c>
      <c r="B159" s="17">
        <f>IF($N159=1,IFERROR(TRIM(INDEX(Responses!$A159:$T159,MATCH(Lists!$B$5,Responses!$A$1:$T$1,0))&amp;""),""),"")</f>
        <v/>
      </c>
      <c r="C159" s="17">
        <f>IF($N159=1,IFERROR(TRIM(INDEX(Responses!$A159:$T159,MATCH(Lists!$B$6,Responses!$A$1:$T$1,0))&amp;""),""),"")</f>
        <v/>
      </c>
      <c r="D159" s="17">
        <f>IF($N159=1,IFERROR(TRIM(INDEX(Responses!$A159:$T159,MATCH(Lists!$B$7,Responses!$A$1:$T$1,0))&amp;""),""),"")</f>
        <v/>
      </c>
      <c r="E159" s="17">
        <f>IF($N159=1,IFERROR(TRIM(INDEX(Responses!$A159:$T159,MATCH(Lists!$B$8,Responses!$A$1:$T$1,0))&amp;""),""),"")</f>
        <v/>
      </c>
      <c r="F159" s="17">
        <f>IF($N159=1,IFERROR(TRIM(INDEX(Responses!$A159:$T159,MATCH(Lists!$B$9,Responses!$A$1:$T$1,0))&amp;""),""),"")</f>
        <v/>
      </c>
      <c r="G159" s="18">
        <f>IF($N159&lt;&gt;1,"",IF(IFERROR(TRIM(INDEX(Responses!$A159:$T159,MATCH(Lists!$B$10,Responses!$A$1:$T$1,0))&amp;""),"")="","Not asked",IF(LEFT(IFERROR(TRIM(INDEX(Responses!$A159:$T159,MATCH(Lists!$B$10,Responses!$A$1:$T$1,0))&amp;""),""),3)="Yes","Yes","No")))</f>
        <v/>
      </c>
      <c r="H159" s="17">
        <f>IF($N159&lt;&gt;1,"",IF(IFERROR(TRIM(INDEX(Responses!$A159:$T159,MATCH(Lists!$B$12,Responses!$A$1:$T$1,0))&amp;""),"")&lt;&gt;"",IFERROR(TRIM(INDEX(Responses!$A159:$T159,MATCH(Lists!$B$12,Responses!$A$1:$T$1,0))&amp;""),""),IFERROR(TRIM(INDEX(Responses!$A159:$T159,MATCH(Lists!$B$11,Responses!$A$1:$T$1,0))&amp;""),"")))</f>
        <v/>
      </c>
      <c r="I159" s="19">
        <f>IF($N159&lt;&gt;1,"",IF($B159="",IFERROR(INT(IF(ISNUMBER(INDEX(Responses!$A159:$T159,MATCH(Lists!$B$3,Responses!$A$1:$T$1,0))),INDEX(Responses!$A159:$T159,MATCH(Lists!$B$3,Responses!$A$1:$T$1,0)),DATE(VALUE(LEFT(IFERROR(TRIM(INDEX(Responses!$A159:$T159,MATCH(Lists!$B$3,Responses!$A$1:$T$1,0))&amp;""),""),4)),VALUE(MID(IFERROR(TRIM(INDEX(Responses!$A159:$T159,MATCH(Lists!$B$3,Responses!$A$1:$T$1,0))&amp;""),""),6,2)),VALUE(MID(IFERROR(TRIM(INDEX(Responses!$A159:$T159,MATCH(Lists!$B$3,Responses!$A$1:$T$1,0))&amp;""),""),9,2))))),""),IFERROR(IF(ISNUMBER(INDEX('Follow-ups'!$D$2:$D$501,MATCH($B159,'Follow-ups'!$A$2:$A$501,0))),INT(INDEX('Follow-ups'!$D$2:$D$501,MATCH($B159,'Follow-ups'!$A$2:$A$501,0))),IFERROR(INT(IF(ISNUMBER(INDEX(Responses!$A159:$T159,MATCH(Lists!$B$3,Responses!$A$1:$T$1,0))),INDEX(Responses!$A159:$T159,MATCH(Lists!$B$3,Responses!$A$1:$T$1,0)),DATE(VALUE(LEFT(IFERROR(TRIM(INDEX(Responses!$A159:$T159,MATCH(Lists!$B$3,Responses!$A$1:$T$1,0))&amp;""),""),4)),VALUE(MID(IFERROR(TRIM(INDEX(Responses!$A159:$T159,MATCH(Lists!$B$3,Responses!$A$1:$T$1,0))&amp;""),""),6,2)),VALUE(MID(IFERROR(TRIM(INDEX(Responses!$A159:$T159,MATCH(Lists!$B$3,Responses!$A$1:$T$1,0))&amp;""),""),9,2))))),"")),IFERROR(INT(IF(ISNUMBER(INDEX(Responses!$A159:$T159,MATCH(Lists!$B$3,Responses!$A$1:$T$1,0))),INDEX(Responses!$A159:$T159,MATCH(Lists!$B$3,Responses!$A$1:$T$1,0)),DATE(VALUE(LEFT(IFERROR(TRIM(INDEX(Responses!$A159:$T159,MATCH(Lists!$B$3,Responses!$A$1:$T$1,0))&amp;""),""),4)),VALUE(MID(IFERROR(TRIM(INDEX(Responses!$A159:$T159,MATCH(Lists!$B$3,Responses!$A$1:$T$1,0))&amp;""),""),6,2)),VALUE(MID(IFERROR(TRIM(INDEX(Responses!$A159:$T159,MATCH(Lists!$B$3,Responses!$A$1:$T$1,0))&amp;""),""),9,2))))),""))))</f>
        <v/>
      </c>
      <c r="J159" s="19">
        <f>IF(ISNUMBER($I159),$I159+Lists!$B$15,"")</f>
        <v/>
      </c>
      <c r="K159" s="18">
        <f>IF($N159&lt;&gt;1,"",IF($B159="","New",IFERROR(IF(INDEX('Follow-ups'!$B$2:$B$501,MATCH($B159,'Follow-ups'!$A$2:$A$501,0))&amp;""="","New",INDEX('Follow-ups'!$B$2:$B$501,MATCH($B159,'Follow-ups'!$A$2:$A$501,0))&amp;""),"New")))</f>
        <v/>
      </c>
      <c r="L159" s="19">
        <f>IF($N159&lt;&gt;1,"",IF($B159="","",IFERROR(IF(ISNUMBER(INDEX('Follow-ups'!$C$2:$C$501,MATCH($B159,'Follow-ups'!$A$2:$A$501,0))),INDEX('Follow-ups'!$C$2:$C$501,MATCH($B159,'Follow-ups'!$A$2:$A$501,0)),""),"")))</f>
        <v/>
      </c>
      <c r="M159" s="18">
        <f>IF($N159&lt;&gt;1,"",IF($G159="No","Do not contact",IF(OR($K159="Signed up",$K159="Not now"),"Done",IF($K159="Contacted","Waiting on reply",IF($J159="","To do",IF(TODAY()&gt;$J159,"Overdue",IF($J159-TODAY()&lt;=1,"Due soon","To do")))))))</f>
        <v/>
      </c>
      <c r="N159" s="18">
        <f>IF((IFERROR(TRIM(INDEX(Responses!$A159:$T159,MATCH(Lists!$B$2,Responses!$A$1:$T$1,0))&amp;""),"")&amp;IFERROR(TRIM(INDEX(Responses!$A159:$T159,MATCH(Lists!$B$4,Responses!$A$1:$T$1,0))&amp;""),"")&amp;IFERROR(TRIM(INDEX(Responses!$A159:$T159,MATCH(Lists!$B$5,Responses!$A$1:$T$1,0))&amp;""),""))="",0,1)</f>
        <v/>
      </c>
    </row>
    <row r="160">
      <c r="A160" s="17">
        <f>IF($N160=1,IFERROR(TRIM(INDEX(Responses!$A160:$T160,MATCH(Lists!$B$4,Responses!$A$1:$T$1,0))&amp;""),""),"")</f>
        <v/>
      </c>
      <c r="B160" s="17">
        <f>IF($N160=1,IFERROR(TRIM(INDEX(Responses!$A160:$T160,MATCH(Lists!$B$5,Responses!$A$1:$T$1,0))&amp;""),""),"")</f>
        <v/>
      </c>
      <c r="C160" s="17">
        <f>IF($N160=1,IFERROR(TRIM(INDEX(Responses!$A160:$T160,MATCH(Lists!$B$6,Responses!$A$1:$T$1,0))&amp;""),""),"")</f>
        <v/>
      </c>
      <c r="D160" s="17">
        <f>IF($N160=1,IFERROR(TRIM(INDEX(Responses!$A160:$T160,MATCH(Lists!$B$7,Responses!$A$1:$T$1,0))&amp;""),""),"")</f>
        <v/>
      </c>
      <c r="E160" s="17">
        <f>IF($N160=1,IFERROR(TRIM(INDEX(Responses!$A160:$T160,MATCH(Lists!$B$8,Responses!$A$1:$T$1,0))&amp;""),""),"")</f>
        <v/>
      </c>
      <c r="F160" s="17">
        <f>IF($N160=1,IFERROR(TRIM(INDEX(Responses!$A160:$T160,MATCH(Lists!$B$9,Responses!$A$1:$T$1,0))&amp;""),""),"")</f>
        <v/>
      </c>
      <c r="G160" s="18">
        <f>IF($N160&lt;&gt;1,"",IF(IFERROR(TRIM(INDEX(Responses!$A160:$T160,MATCH(Lists!$B$10,Responses!$A$1:$T$1,0))&amp;""),"")="","Not asked",IF(LEFT(IFERROR(TRIM(INDEX(Responses!$A160:$T160,MATCH(Lists!$B$10,Responses!$A$1:$T$1,0))&amp;""),""),3)="Yes","Yes","No")))</f>
        <v/>
      </c>
      <c r="H160" s="17">
        <f>IF($N160&lt;&gt;1,"",IF(IFERROR(TRIM(INDEX(Responses!$A160:$T160,MATCH(Lists!$B$12,Responses!$A$1:$T$1,0))&amp;""),"")&lt;&gt;"",IFERROR(TRIM(INDEX(Responses!$A160:$T160,MATCH(Lists!$B$12,Responses!$A$1:$T$1,0))&amp;""),""),IFERROR(TRIM(INDEX(Responses!$A160:$T160,MATCH(Lists!$B$11,Responses!$A$1:$T$1,0))&amp;""),"")))</f>
        <v/>
      </c>
      <c r="I160" s="19">
        <f>IF($N160&lt;&gt;1,"",IF($B160="",IFERROR(INT(IF(ISNUMBER(INDEX(Responses!$A160:$T160,MATCH(Lists!$B$3,Responses!$A$1:$T$1,0))),INDEX(Responses!$A160:$T160,MATCH(Lists!$B$3,Responses!$A$1:$T$1,0)),DATE(VALUE(LEFT(IFERROR(TRIM(INDEX(Responses!$A160:$T160,MATCH(Lists!$B$3,Responses!$A$1:$T$1,0))&amp;""),""),4)),VALUE(MID(IFERROR(TRIM(INDEX(Responses!$A160:$T160,MATCH(Lists!$B$3,Responses!$A$1:$T$1,0))&amp;""),""),6,2)),VALUE(MID(IFERROR(TRIM(INDEX(Responses!$A160:$T160,MATCH(Lists!$B$3,Responses!$A$1:$T$1,0))&amp;""),""),9,2))))),""),IFERROR(IF(ISNUMBER(INDEX('Follow-ups'!$D$2:$D$501,MATCH($B160,'Follow-ups'!$A$2:$A$501,0))),INT(INDEX('Follow-ups'!$D$2:$D$501,MATCH($B160,'Follow-ups'!$A$2:$A$501,0))),IFERROR(INT(IF(ISNUMBER(INDEX(Responses!$A160:$T160,MATCH(Lists!$B$3,Responses!$A$1:$T$1,0))),INDEX(Responses!$A160:$T160,MATCH(Lists!$B$3,Responses!$A$1:$T$1,0)),DATE(VALUE(LEFT(IFERROR(TRIM(INDEX(Responses!$A160:$T160,MATCH(Lists!$B$3,Responses!$A$1:$T$1,0))&amp;""),""),4)),VALUE(MID(IFERROR(TRIM(INDEX(Responses!$A160:$T160,MATCH(Lists!$B$3,Responses!$A$1:$T$1,0))&amp;""),""),6,2)),VALUE(MID(IFERROR(TRIM(INDEX(Responses!$A160:$T160,MATCH(Lists!$B$3,Responses!$A$1:$T$1,0))&amp;""),""),9,2))))),"")),IFERROR(INT(IF(ISNUMBER(INDEX(Responses!$A160:$T160,MATCH(Lists!$B$3,Responses!$A$1:$T$1,0))),INDEX(Responses!$A160:$T160,MATCH(Lists!$B$3,Responses!$A$1:$T$1,0)),DATE(VALUE(LEFT(IFERROR(TRIM(INDEX(Responses!$A160:$T160,MATCH(Lists!$B$3,Responses!$A$1:$T$1,0))&amp;""),""),4)),VALUE(MID(IFERROR(TRIM(INDEX(Responses!$A160:$T160,MATCH(Lists!$B$3,Responses!$A$1:$T$1,0))&amp;""),""),6,2)),VALUE(MID(IFERROR(TRIM(INDEX(Responses!$A160:$T160,MATCH(Lists!$B$3,Responses!$A$1:$T$1,0))&amp;""),""),9,2))))),""))))</f>
        <v/>
      </c>
      <c r="J160" s="19">
        <f>IF(ISNUMBER($I160),$I160+Lists!$B$15,"")</f>
        <v/>
      </c>
      <c r="K160" s="18">
        <f>IF($N160&lt;&gt;1,"",IF($B160="","New",IFERROR(IF(INDEX('Follow-ups'!$B$2:$B$501,MATCH($B160,'Follow-ups'!$A$2:$A$501,0))&amp;""="","New",INDEX('Follow-ups'!$B$2:$B$501,MATCH($B160,'Follow-ups'!$A$2:$A$501,0))&amp;""),"New")))</f>
        <v/>
      </c>
      <c r="L160" s="19">
        <f>IF($N160&lt;&gt;1,"",IF($B160="","",IFERROR(IF(ISNUMBER(INDEX('Follow-ups'!$C$2:$C$501,MATCH($B160,'Follow-ups'!$A$2:$A$501,0))),INDEX('Follow-ups'!$C$2:$C$501,MATCH($B160,'Follow-ups'!$A$2:$A$501,0)),""),"")))</f>
        <v/>
      </c>
      <c r="M160" s="18">
        <f>IF($N160&lt;&gt;1,"",IF($G160="No","Do not contact",IF(OR($K160="Signed up",$K160="Not now"),"Done",IF($K160="Contacted","Waiting on reply",IF($J160="","To do",IF(TODAY()&gt;$J160,"Overdue",IF($J160-TODAY()&lt;=1,"Due soon","To do")))))))</f>
        <v/>
      </c>
      <c r="N160" s="18">
        <f>IF((IFERROR(TRIM(INDEX(Responses!$A160:$T160,MATCH(Lists!$B$2,Responses!$A$1:$T$1,0))&amp;""),"")&amp;IFERROR(TRIM(INDEX(Responses!$A160:$T160,MATCH(Lists!$B$4,Responses!$A$1:$T$1,0))&amp;""),"")&amp;IFERROR(TRIM(INDEX(Responses!$A160:$T160,MATCH(Lists!$B$5,Responses!$A$1:$T$1,0))&amp;""),""))="",0,1)</f>
        <v/>
      </c>
    </row>
    <row r="161">
      <c r="A161" s="17">
        <f>IF($N161=1,IFERROR(TRIM(INDEX(Responses!$A161:$T161,MATCH(Lists!$B$4,Responses!$A$1:$T$1,0))&amp;""),""),"")</f>
        <v/>
      </c>
      <c r="B161" s="17">
        <f>IF($N161=1,IFERROR(TRIM(INDEX(Responses!$A161:$T161,MATCH(Lists!$B$5,Responses!$A$1:$T$1,0))&amp;""),""),"")</f>
        <v/>
      </c>
      <c r="C161" s="17">
        <f>IF($N161=1,IFERROR(TRIM(INDEX(Responses!$A161:$T161,MATCH(Lists!$B$6,Responses!$A$1:$T$1,0))&amp;""),""),"")</f>
        <v/>
      </c>
      <c r="D161" s="17">
        <f>IF($N161=1,IFERROR(TRIM(INDEX(Responses!$A161:$T161,MATCH(Lists!$B$7,Responses!$A$1:$T$1,0))&amp;""),""),"")</f>
        <v/>
      </c>
      <c r="E161" s="17">
        <f>IF($N161=1,IFERROR(TRIM(INDEX(Responses!$A161:$T161,MATCH(Lists!$B$8,Responses!$A$1:$T$1,0))&amp;""),""),"")</f>
        <v/>
      </c>
      <c r="F161" s="17">
        <f>IF($N161=1,IFERROR(TRIM(INDEX(Responses!$A161:$T161,MATCH(Lists!$B$9,Responses!$A$1:$T$1,0))&amp;""),""),"")</f>
        <v/>
      </c>
      <c r="G161" s="18">
        <f>IF($N161&lt;&gt;1,"",IF(IFERROR(TRIM(INDEX(Responses!$A161:$T161,MATCH(Lists!$B$10,Responses!$A$1:$T$1,0))&amp;""),"")="","Not asked",IF(LEFT(IFERROR(TRIM(INDEX(Responses!$A161:$T161,MATCH(Lists!$B$10,Responses!$A$1:$T$1,0))&amp;""),""),3)="Yes","Yes","No")))</f>
        <v/>
      </c>
      <c r="H161" s="17">
        <f>IF($N161&lt;&gt;1,"",IF(IFERROR(TRIM(INDEX(Responses!$A161:$T161,MATCH(Lists!$B$12,Responses!$A$1:$T$1,0))&amp;""),"")&lt;&gt;"",IFERROR(TRIM(INDEX(Responses!$A161:$T161,MATCH(Lists!$B$12,Responses!$A$1:$T$1,0))&amp;""),""),IFERROR(TRIM(INDEX(Responses!$A161:$T161,MATCH(Lists!$B$11,Responses!$A$1:$T$1,0))&amp;""),"")))</f>
        <v/>
      </c>
      <c r="I161" s="19">
        <f>IF($N161&lt;&gt;1,"",IF($B161="",IFERROR(INT(IF(ISNUMBER(INDEX(Responses!$A161:$T161,MATCH(Lists!$B$3,Responses!$A$1:$T$1,0))),INDEX(Responses!$A161:$T161,MATCH(Lists!$B$3,Responses!$A$1:$T$1,0)),DATE(VALUE(LEFT(IFERROR(TRIM(INDEX(Responses!$A161:$T161,MATCH(Lists!$B$3,Responses!$A$1:$T$1,0))&amp;""),""),4)),VALUE(MID(IFERROR(TRIM(INDEX(Responses!$A161:$T161,MATCH(Lists!$B$3,Responses!$A$1:$T$1,0))&amp;""),""),6,2)),VALUE(MID(IFERROR(TRIM(INDEX(Responses!$A161:$T161,MATCH(Lists!$B$3,Responses!$A$1:$T$1,0))&amp;""),""),9,2))))),""),IFERROR(IF(ISNUMBER(INDEX('Follow-ups'!$D$2:$D$501,MATCH($B161,'Follow-ups'!$A$2:$A$501,0))),INT(INDEX('Follow-ups'!$D$2:$D$501,MATCH($B161,'Follow-ups'!$A$2:$A$501,0))),IFERROR(INT(IF(ISNUMBER(INDEX(Responses!$A161:$T161,MATCH(Lists!$B$3,Responses!$A$1:$T$1,0))),INDEX(Responses!$A161:$T161,MATCH(Lists!$B$3,Responses!$A$1:$T$1,0)),DATE(VALUE(LEFT(IFERROR(TRIM(INDEX(Responses!$A161:$T161,MATCH(Lists!$B$3,Responses!$A$1:$T$1,0))&amp;""),""),4)),VALUE(MID(IFERROR(TRIM(INDEX(Responses!$A161:$T161,MATCH(Lists!$B$3,Responses!$A$1:$T$1,0))&amp;""),""),6,2)),VALUE(MID(IFERROR(TRIM(INDEX(Responses!$A161:$T161,MATCH(Lists!$B$3,Responses!$A$1:$T$1,0))&amp;""),""),9,2))))),"")),IFERROR(INT(IF(ISNUMBER(INDEX(Responses!$A161:$T161,MATCH(Lists!$B$3,Responses!$A$1:$T$1,0))),INDEX(Responses!$A161:$T161,MATCH(Lists!$B$3,Responses!$A$1:$T$1,0)),DATE(VALUE(LEFT(IFERROR(TRIM(INDEX(Responses!$A161:$T161,MATCH(Lists!$B$3,Responses!$A$1:$T$1,0))&amp;""),""),4)),VALUE(MID(IFERROR(TRIM(INDEX(Responses!$A161:$T161,MATCH(Lists!$B$3,Responses!$A$1:$T$1,0))&amp;""),""),6,2)),VALUE(MID(IFERROR(TRIM(INDEX(Responses!$A161:$T161,MATCH(Lists!$B$3,Responses!$A$1:$T$1,0))&amp;""),""),9,2))))),""))))</f>
        <v/>
      </c>
      <c r="J161" s="19">
        <f>IF(ISNUMBER($I161),$I161+Lists!$B$15,"")</f>
        <v/>
      </c>
      <c r="K161" s="18">
        <f>IF($N161&lt;&gt;1,"",IF($B161="","New",IFERROR(IF(INDEX('Follow-ups'!$B$2:$B$501,MATCH($B161,'Follow-ups'!$A$2:$A$501,0))&amp;""="","New",INDEX('Follow-ups'!$B$2:$B$501,MATCH($B161,'Follow-ups'!$A$2:$A$501,0))&amp;""),"New")))</f>
        <v/>
      </c>
      <c r="L161" s="19">
        <f>IF($N161&lt;&gt;1,"",IF($B161="","",IFERROR(IF(ISNUMBER(INDEX('Follow-ups'!$C$2:$C$501,MATCH($B161,'Follow-ups'!$A$2:$A$501,0))),INDEX('Follow-ups'!$C$2:$C$501,MATCH($B161,'Follow-ups'!$A$2:$A$501,0)),""),"")))</f>
        <v/>
      </c>
      <c r="M161" s="18">
        <f>IF($N161&lt;&gt;1,"",IF($G161="No","Do not contact",IF(OR($K161="Signed up",$K161="Not now"),"Done",IF($K161="Contacted","Waiting on reply",IF($J161="","To do",IF(TODAY()&gt;$J161,"Overdue",IF($J161-TODAY()&lt;=1,"Due soon","To do")))))))</f>
        <v/>
      </c>
      <c r="N161" s="18">
        <f>IF((IFERROR(TRIM(INDEX(Responses!$A161:$T161,MATCH(Lists!$B$2,Responses!$A$1:$T$1,0))&amp;""),"")&amp;IFERROR(TRIM(INDEX(Responses!$A161:$T161,MATCH(Lists!$B$4,Responses!$A$1:$T$1,0))&amp;""),"")&amp;IFERROR(TRIM(INDEX(Responses!$A161:$T161,MATCH(Lists!$B$5,Responses!$A$1:$T$1,0))&amp;""),""))="",0,1)</f>
        <v/>
      </c>
    </row>
    <row r="162">
      <c r="A162" s="17">
        <f>IF($N162=1,IFERROR(TRIM(INDEX(Responses!$A162:$T162,MATCH(Lists!$B$4,Responses!$A$1:$T$1,0))&amp;""),""),"")</f>
        <v/>
      </c>
      <c r="B162" s="17">
        <f>IF($N162=1,IFERROR(TRIM(INDEX(Responses!$A162:$T162,MATCH(Lists!$B$5,Responses!$A$1:$T$1,0))&amp;""),""),"")</f>
        <v/>
      </c>
      <c r="C162" s="17">
        <f>IF($N162=1,IFERROR(TRIM(INDEX(Responses!$A162:$T162,MATCH(Lists!$B$6,Responses!$A$1:$T$1,0))&amp;""),""),"")</f>
        <v/>
      </c>
      <c r="D162" s="17">
        <f>IF($N162=1,IFERROR(TRIM(INDEX(Responses!$A162:$T162,MATCH(Lists!$B$7,Responses!$A$1:$T$1,0))&amp;""),""),"")</f>
        <v/>
      </c>
      <c r="E162" s="17">
        <f>IF($N162=1,IFERROR(TRIM(INDEX(Responses!$A162:$T162,MATCH(Lists!$B$8,Responses!$A$1:$T$1,0))&amp;""),""),"")</f>
        <v/>
      </c>
      <c r="F162" s="17">
        <f>IF($N162=1,IFERROR(TRIM(INDEX(Responses!$A162:$T162,MATCH(Lists!$B$9,Responses!$A$1:$T$1,0))&amp;""),""),"")</f>
        <v/>
      </c>
      <c r="G162" s="18">
        <f>IF($N162&lt;&gt;1,"",IF(IFERROR(TRIM(INDEX(Responses!$A162:$T162,MATCH(Lists!$B$10,Responses!$A$1:$T$1,0))&amp;""),"")="","Not asked",IF(LEFT(IFERROR(TRIM(INDEX(Responses!$A162:$T162,MATCH(Lists!$B$10,Responses!$A$1:$T$1,0))&amp;""),""),3)="Yes","Yes","No")))</f>
        <v/>
      </c>
      <c r="H162" s="17">
        <f>IF($N162&lt;&gt;1,"",IF(IFERROR(TRIM(INDEX(Responses!$A162:$T162,MATCH(Lists!$B$12,Responses!$A$1:$T$1,0))&amp;""),"")&lt;&gt;"",IFERROR(TRIM(INDEX(Responses!$A162:$T162,MATCH(Lists!$B$12,Responses!$A$1:$T$1,0))&amp;""),""),IFERROR(TRIM(INDEX(Responses!$A162:$T162,MATCH(Lists!$B$11,Responses!$A$1:$T$1,0))&amp;""),"")))</f>
        <v/>
      </c>
      <c r="I162" s="19">
        <f>IF($N162&lt;&gt;1,"",IF($B162="",IFERROR(INT(IF(ISNUMBER(INDEX(Responses!$A162:$T162,MATCH(Lists!$B$3,Responses!$A$1:$T$1,0))),INDEX(Responses!$A162:$T162,MATCH(Lists!$B$3,Responses!$A$1:$T$1,0)),DATE(VALUE(LEFT(IFERROR(TRIM(INDEX(Responses!$A162:$T162,MATCH(Lists!$B$3,Responses!$A$1:$T$1,0))&amp;""),""),4)),VALUE(MID(IFERROR(TRIM(INDEX(Responses!$A162:$T162,MATCH(Lists!$B$3,Responses!$A$1:$T$1,0))&amp;""),""),6,2)),VALUE(MID(IFERROR(TRIM(INDEX(Responses!$A162:$T162,MATCH(Lists!$B$3,Responses!$A$1:$T$1,0))&amp;""),""),9,2))))),""),IFERROR(IF(ISNUMBER(INDEX('Follow-ups'!$D$2:$D$501,MATCH($B162,'Follow-ups'!$A$2:$A$501,0))),INT(INDEX('Follow-ups'!$D$2:$D$501,MATCH($B162,'Follow-ups'!$A$2:$A$501,0))),IFERROR(INT(IF(ISNUMBER(INDEX(Responses!$A162:$T162,MATCH(Lists!$B$3,Responses!$A$1:$T$1,0))),INDEX(Responses!$A162:$T162,MATCH(Lists!$B$3,Responses!$A$1:$T$1,0)),DATE(VALUE(LEFT(IFERROR(TRIM(INDEX(Responses!$A162:$T162,MATCH(Lists!$B$3,Responses!$A$1:$T$1,0))&amp;""),""),4)),VALUE(MID(IFERROR(TRIM(INDEX(Responses!$A162:$T162,MATCH(Lists!$B$3,Responses!$A$1:$T$1,0))&amp;""),""),6,2)),VALUE(MID(IFERROR(TRIM(INDEX(Responses!$A162:$T162,MATCH(Lists!$B$3,Responses!$A$1:$T$1,0))&amp;""),""),9,2))))),"")),IFERROR(INT(IF(ISNUMBER(INDEX(Responses!$A162:$T162,MATCH(Lists!$B$3,Responses!$A$1:$T$1,0))),INDEX(Responses!$A162:$T162,MATCH(Lists!$B$3,Responses!$A$1:$T$1,0)),DATE(VALUE(LEFT(IFERROR(TRIM(INDEX(Responses!$A162:$T162,MATCH(Lists!$B$3,Responses!$A$1:$T$1,0))&amp;""),""),4)),VALUE(MID(IFERROR(TRIM(INDEX(Responses!$A162:$T162,MATCH(Lists!$B$3,Responses!$A$1:$T$1,0))&amp;""),""),6,2)),VALUE(MID(IFERROR(TRIM(INDEX(Responses!$A162:$T162,MATCH(Lists!$B$3,Responses!$A$1:$T$1,0))&amp;""),""),9,2))))),""))))</f>
        <v/>
      </c>
      <c r="J162" s="19">
        <f>IF(ISNUMBER($I162),$I162+Lists!$B$15,"")</f>
        <v/>
      </c>
      <c r="K162" s="18">
        <f>IF($N162&lt;&gt;1,"",IF($B162="","New",IFERROR(IF(INDEX('Follow-ups'!$B$2:$B$501,MATCH($B162,'Follow-ups'!$A$2:$A$501,0))&amp;""="","New",INDEX('Follow-ups'!$B$2:$B$501,MATCH($B162,'Follow-ups'!$A$2:$A$501,0))&amp;""),"New")))</f>
        <v/>
      </c>
      <c r="L162" s="19">
        <f>IF($N162&lt;&gt;1,"",IF($B162="","",IFERROR(IF(ISNUMBER(INDEX('Follow-ups'!$C$2:$C$501,MATCH($B162,'Follow-ups'!$A$2:$A$501,0))),INDEX('Follow-ups'!$C$2:$C$501,MATCH($B162,'Follow-ups'!$A$2:$A$501,0)),""),"")))</f>
        <v/>
      </c>
      <c r="M162" s="18">
        <f>IF($N162&lt;&gt;1,"",IF($G162="No","Do not contact",IF(OR($K162="Signed up",$K162="Not now"),"Done",IF($K162="Contacted","Waiting on reply",IF($J162="","To do",IF(TODAY()&gt;$J162,"Overdue",IF($J162-TODAY()&lt;=1,"Due soon","To do")))))))</f>
        <v/>
      </c>
      <c r="N162" s="18">
        <f>IF((IFERROR(TRIM(INDEX(Responses!$A162:$T162,MATCH(Lists!$B$2,Responses!$A$1:$T$1,0))&amp;""),"")&amp;IFERROR(TRIM(INDEX(Responses!$A162:$T162,MATCH(Lists!$B$4,Responses!$A$1:$T$1,0))&amp;""),"")&amp;IFERROR(TRIM(INDEX(Responses!$A162:$T162,MATCH(Lists!$B$5,Responses!$A$1:$T$1,0))&amp;""),""))="",0,1)</f>
        <v/>
      </c>
    </row>
    <row r="163">
      <c r="A163" s="17">
        <f>IF($N163=1,IFERROR(TRIM(INDEX(Responses!$A163:$T163,MATCH(Lists!$B$4,Responses!$A$1:$T$1,0))&amp;""),""),"")</f>
        <v/>
      </c>
      <c r="B163" s="17">
        <f>IF($N163=1,IFERROR(TRIM(INDEX(Responses!$A163:$T163,MATCH(Lists!$B$5,Responses!$A$1:$T$1,0))&amp;""),""),"")</f>
        <v/>
      </c>
      <c r="C163" s="17">
        <f>IF($N163=1,IFERROR(TRIM(INDEX(Responses!$A163:$T163,MATCH(Lists!$B$6,Responses!$A$1:$T$1,0))&amp;""),""),"")</f>
        <v/>
      </c>
      <c r="D163" s="17">
        <f>IF($N163=1,IFERROR(TRIM(INDEX(Responses!$A163:$T163,MATCH(Lists!$B$7,Responses!$A$1:$T$1,0))&amp;""),""),"")</f>
        <v/>
      </c>
      <c r="E163" s="17">
        <f>IF($N163=1,IFERROR(TRIM(INDEX(Responses!$A163:$T163,MATCH(Lists!$B$8,Responses!$A$1:$T$1,0))&amp;""),""),"")</f>
        <v/>
      </c>
      <c r="F163" s="17">
        <f>IF($N163=1,IFERROR(TRIM(INDEX(Responses!$A163:$T163,MATCH(Lists!$B$9,Responses!$A$1:$T$1,0))&amp;""),""),"")</f>
        <v/>
      </c>
      <c r="G163" s="18">
        <f>IF($N163&lt;&gt;1,"",IF(IFERROR(TRIM(INDEX(Responses!$A163:$T163,MATCH(Lists!$B$10,Responses!$A$1:$T$1,0))&amp;""),"")="","Not asked",IF(LEFT(IFERROR(TRIM(INDEX(Responses!$A163:$T163,MATCH(Lists!$B$10,Responses!$A$1:$T$1,0))&amp;""),""),3)="Yes","Yes","No")))</f>
        <v/>
      </c>
      <c r="H163" s="17">
        <f>IF($N163&lt;&gt;1,"",IF(IFERROR(TRIM(INDEX(Responses!$A163:$T163,MATCH(Lists!$B$12,Responses!$A$1:$T$1,0))&amp;""),"")&lt;&gt;"",IFERROR(TRIM(INDEX(Responses!$A163:$T163,MATCH(Lists!$B$12,Responses!$A$1:$T$1,0))&amp;""),""),IFERROR(TRIM(INDEX(Responses!$A163:$T163,MATCH(Lists!$B$11,Responses!$A$1:$T$1,0))&amp;""),"")))</f>
        <v/>
      </c>
      <c r="I163" s="19">
        <f>IF($N163&lt;&gt;1,"",IF($B163="",IFERROR(INT(IF(ISNUMBER(INDEX(Responses!$A163:$T163,MATCH(Lists!$B$3,Responses!$A$1:$T$1,0))),INDEX(Responses!$A163:$T163,MATCH(Lists!$B$3,Responses!$A$1:$T$1,0)),DATE(VALUE(LEFT(IFERROR(TRIM(INDEX(Responses!$A163:$T163,MATCH(Lists!$B$3,Responses!$A$1:$T$1,0))&amp;""),""),4)),VALUE(MID(IFERROR(TRIM(INDEX(Responses!$A163:$T163,MATCH(Lists!$B$3,Responses!$A$1:$T$1,0))&amp;""),""),6,2)),VALUE(MID(IFERROR(TRIM(INDEX(Responses!$A163:$T163,MATCH(Lists!$B$3,Responses!$A$1:$T$1,0))&amp;""),""),9,2))))),""),IFERROR(IF(ISNUMBER(INDEX('Follow-ups'!$D$2:$D$501,MATCH($B163,'Follow-ups'!$A$2:$A$501,0))),INT(INDEX('Follow-ups'!$D$2:$D$501,MATCH($B163,'Follow-ups'!$A$2:$A$501,0))),IFERROR(INT(IF(ISNUMBER(INDEX(Responses!$A163:$T163,MATCH(Lists!$B$3,Responses!$A$1:$T$1,0))),INDEX(Responses!$A163:$T163,MATCH(Lists!$B$3,Responses!$A$1:$T$1,0)),DATE(VALUE(LEFT(IFERROR(TRIM(INDEX(Responses!$A163:$T163,MATCH(Lists!$B$3,Responses!$A$1:$T$1,0))&amp;""),""),4)),VALUE(MID(IFERROR(TRIM(INDEX(Responses!$A163:$T163,MATCH(Lists!$B$3,Responses!$A$1:$T$1,0))&amp;""),""),6,2)),VALUE(MID(IFERROR(TRIM(INDEX(Responses!$A163:$T163,MATCH(Lists!$B$3,Responses!$A$1:$T$1,0))&amp;""),""),9,2))))),"")),IFERROR(INT(IF(ISNUMBER(INDEX(Responses!$A163:$T163,MATCH(Lists!$B$3,Responses!$A$1:$T$1,0))),INDEX(Responses!$A163:$T163,MATCH(Lists!$B$3,Responses!$A$1:$T$1,0)),DATE(VALUE(LEFT(IFERROR(TRIM(INDEX(Responses!$A163:$T163,MATCH(Lists!$B$3,Responses!$A$1:$T$1,0))&amp;""),""),4)),VALUE(MID(IFERROR(TRIM(INDEX(Responses!$A163:$T163,MATCH(Lists!$B$3,Responses!$A$1:$T$1,0))&amp;""),""),6,2)),VALUE(MID(IFERROR(TRIM(INDEX(Responses!$A163:$T163,MATCH(Lists!$B$3,Responses!$A$1:$T$1,0))&amp;""),""),9,2))))),""))))</f>
        <v/>
      </c>
      <c r="J163" s="19">
        <f>IF(ISNUMBER($I163),$I163+Lists!$B$15,"")</f>
        <v/>
      </c>
      <c r="K163" s="18">
        <f>IF($N163&lt;&gt;1,"",IF($B163="","New",IFERROR(IF(INDEX('Follow-ups'!$B$2:$B$501,MATCH($B163,'Follow-ups'!$A$2:$A$501,0))&amp;""="","New",INDEX('Follow-ups'!$B$2:$B$501,MATCH($B163,'Follow-ups'!$A$2:$A$501,0))&amp;""),"New")))</f>
        <v/>
      </c>
      <c r="L163" s="19">
        <f>IF($N163&lt;&gt;1,"",IF($B163="","",IFERROR(IF(ISNUMBER(INDEX('Follow-ups'!$C$2:$C$501,MATCH($B163,'Follow-ups'!$A$2:$A$501,0))),INDEX('Follow-ups'!$C$2:$C$501,MATCH($B163,'Follow-ups'!$A$2:$A$501,0)),""),"")))</f>
        <v/>
      </c>
      <c r="M163" s="18">
        <f>IF($N163&lt;&gt;1,"",IF($G163="No","Do not contact",IF(OR($K163="Signed up",$K163="Not now"),"Done",IF($K163="Contacted","Waiting on reply",IF($J163="","To do",IF(TODAY()&gt;$J163,"Overdue",IF($J163-TODAY()&lt;=1,"Due soon","To do")))))))</f>
        <v/>
      </c>
      <c r="N163" s="18">
        <f>IF((IFERROR(TRIM(INDEX(Responses!$A163:$T163,MATCH(Lists!$B$2,Responses!$A$1:$T$1,0))&amp;""),"")&amp;IFERROR(TRIM(INDEX(Responses!$A163:$T163,MATCH(Lists!$B$4,Responses!$A$1:$T$1,0))&amp;""),"")&amp;IFERROR(TRIM(INDEX(Responses!$A163:$T163,MATCH(Lists!$B$5,Responses!$A$1:$T$1,0))&amp;""),""))="",0,1)</f>
        <v/>
      </c>
    </row>
    <row r="164">
      <c r="A164" s="17">
        <f>IF($N164=1,IFERROR(TRIM(INDEX(Responses!$A164:$T164,MATCH(Lists!$B$4,Responses!$A$1:$T$1,0))&amp;""),""),"")</f>
        <v/>
      </c>
      <c r="B164" s="17">
        <f>IF($N164=1,IFERROR(TRIM(INDEX(Responses!$A164:$T164,MATCH(Lists!$B$5,Responses!$A$1:$T$1,0))&amp;""),""),"")</f>
        <v/>
      </c>
      <c r="C164" s="17">
        <f>IF($N164=1,IFERROR(TRIM(INDEX(Responses!$A164:$T164,MATCH(Lists!$B$6,Responses!$A$1:$T$1,0))&amp;""),""),"")</f>
        <v/>
      </c>
      <c r="D164" s="17">
        <f>IF($N164=1,IFERROR(TRIM(INDEX(Responses!$A164:$T164,MATCH(Lists!$B$7,Responses!$A$1:$T$1,0))&amp;""),""),"")</f>
        <v/>
      </c>
      <c r="E164" s="17">
        <f>IF($N164=1,IFERROR(TRIM(INDEX(Responses!$A164:$T164,MATCH(Lists!$B$8,Responses!$A$1:$T$1,0))&amp;""),""),"")</f>
        <v/>
      </c>
      <c r="F164" s="17">
        <f>IF($N164=1,IFERROR(TRIM(INDEX(Responses!$A164:$T164,MATCH(Lists!$B$9,Responses!$A$1:$T$1,0))&amp;""),""),"")</f>
        <v/>
      </c>
      <c r="G164" s="18">
        <f>IF($N164&lt;&gt;1,"",IF(IFERROR(TRIM(INDEX(Responses!$A164:$T164,MATCH(Lists!$B$10,Responses!$A$1:$T$1,0))&amp;""),"")="","Not asked",IF(LEFT(IFERROR(TRIM(INDEX(Responses!$A164:$T164,MATCH(Lists!$B$10,Responses!$A$1:$T$1,0))&amp;""),""),3)="Yes","Yes","No")))</f>
        <v/>
      </c>
      <c r="H164" s="17">
        <f>IF($N164&lt;&gt;1,"",IF(IFERROR(TRIM(INDEX(Responses!$A164:$T164,MATCH(Lists!$B$12,Responses!$A$1:$T$1,0))&amp;""),"")&lt;&gt;"",IFERROR(TRIM(INDEX(Responses!$A164:$T164,MATCH(Lists!$B$12,Responses!$A$1:$T$1,0))&amp;""),""),IFERROR(TRIM(INDEX(Responses!$A164:$T164,MATCH(Lists!$B$11,Responses!$A$1:$T$1,0))&amp;""),"")))</f>
        <v/>
      </c>
      <c r="I164" s="19">
        <f>IF($N164&lt;&gt;1,"",IF($B164="",IFERROR(INT(IF(ISNUMBER(INDEX(Responses!$A164:$T164,MATCH(Lists!$B$3,Responses!$A$1:$T$1,0))),INDEX(Responses!$A164:$T164,MATCH(Lists!$B$3,Responses!$A$1:$T$1,0)),DATE(VALUE(LEFT(IFERROR(TRIM(INDEX(Responses!$A164:$T164,MATCH(Lists!$B$3,Responses!$A$1:$T$1,0))&amp;""),""),4)),VALUE(MID(IFERROR(TRIM(INDEX(Responses!$A164:$T164,MATCH(Lists!$B$3,Responses!$A$1:$T$1,0))&amp;""),""),6,2)),VALUE(MID(IFERROR(TRIM(INDEX(Responses!$A164:$T164,MATCH(Lists!$B$3,Responses!$A$1:$T$1,0))&amp;""),""),9,2))))),""),IFERROR(IF(ISNUMBER(INDEX('Follow-ups'!$D$2:$D$501,MATCH($B164,'Follow-ups'!$A$2:$A$501,0))),INT(INDEX('Follow-ups'!$D$2:$D$501,MATCH($B164,'Follow-ups'!$A$2:$A$501,0))),IFERROR(INT(IF(ISNUMBER(INDEX(Responses!$A164:$T164,MATCH(Lists!$B$3,Responses!$A$1:$T$1,0))),INDEX(Responses!$A164:$T164,MATCH(Lists!$B$3,Responses!$A$1:$T$1,0)),DATE(VALUE(LEFT(IFERROR(TRIM(INDEX(Responses!$A164:$T164,MATCH(Lists!$B$3,Responses!$A$1:$T$1,0))&amp;""),""),4)),VALUE(MID(IFERROR(TRIM(INDEX(Responses!$A164:$T164,MATCH(Lists!$B$3,Responses!$A$1:$T$1,0))&amp;""),""),6,2)),VALUE(MID(IFERROR(TRIM(INDEX(Responses!$A164:$T164,MATCH(Lists!$B$3,Responses!$A$1:$T$1,0))&amp;""),""),9,2))))),"")),IFERROR(INT(IF(ISNUMBER(INDEX(Responses!$A164:$T164,MATCH(Lists!$B$3,Responses!$A$1:$T$1,0))),INDEX(Responses!$A164:$T164,MATCH(Lists!$B$3,Responses!$A$1:$T$1,0)),DATE(VALUE(LEFT(IFERROR(TRIM(INDEX(Responses!$A164:$T164,MATCH(Lists!$B$3,Responses!$A$1:$T$1,0))&amp;""),""),4)),VALUE(MID(IFERROR(TRIM(INDEX(Responses!$A164:$T164,MATCH(Lists!$B$3,Responses!$A$1:$T$1,0))&amp;""),""),6,2)),VALUE(MID(IFERROR(TRIM(INDEX(Responses!$A164:$T164,MATCH(Lists!$B$3,Responses!$A$1:$T$1,0))&amp;""),""),9,2))))),""))))</f>
        <v/>
      </c>
      <c r="J164" s="19">
        <f>IF(ISNUMBER($I164),$I164+Lists!$B$15,"")</f>
        <v/>
      </c>
      <c r="K164" s="18">
        <f>IF($N164&lt;&gt;1,"",IF($B164="","New",IFERROR(IF(INDEX('Follow-ups'!$B$2:$B$501,MATCH($B164,'Follow-ups'!$A$2:$A$501,0))&amp;""="","New",INDEX('Follow-ups'!$B$2:$B$501,MATCH($B164,'Follow-ups'!$A$2:$A$501,0))&amp;""),"New")))</f>
        <v/>
      </c>
      <c r="L164" s="19">
        <f>IF($N164&lt;&gt;1,"",IF($B164="","",IFERROR(IF(ISNUMBER(INDEX('Follow-ups'!$C$2:$C$501,MATCH($B164,'Follow-ups'!$A$2:$A$501,0))),INDEX('Follow-ups'!$C$2:$C$501,MATCH($B164,'Follow-ups'!$A$2:$A$501,0)),""),"")))</f>
        <v/>
      </c>
      <c r="M164" s="18">
        <f>IF($N164&lt;&gt;1,"",IF($G164="No","Do not contact",IF(OR($K164="Signed up",$K164="Not now"),"Done",IF($K164="Contacted","Waiting on reply",IF($J164="","To do",IF(TODAY()&gt;$J164,"Overdue",IF($J164-TODAY()&lt;=1,"Due soon","To do")))))))</f>
        <v/>
      </c>
      <c r="N164" s="18">
        <f>IF((IFERROR(TRIM(INDEX(Responses!$A164:$T164,MATCH(Lists!$B$2,Responses!$A$1:$T$1,0))&amp;""),"")&amp;IFERROR(TRIM(INDEX(Responses!$A164:$T164,MATCH(Lists!$B$4,Responses!$A$1:$T$1,0))&amp;""),"")&amp;IFERROR(TRIM(INDEX(Responses!$A164:$T164,MATCH(Lists!$B$5,Responses!$A$1:$T$1,0))&amp;""),""))="",0,1)</f>
        <v/>
      </c>
    </row>
    <row r="165">
      <c r="A165" s="17">
        <f>IF($N165=1,IFERROR(TRIM(INDEX(Responses!$A165:$T165,MATCH(Lists!$B$4,Responses!$A$1:$T$1,0))&amp;""),""),"")</f>
        <v/>
      </c>
      <c r="B165" s="17">
        <f>IF($N165=1,IFERROR(TRIM(INDEX(Responses!$A165:$T165,MATCH(Lists!$B$5,Responses!$A$1:$T$1,0))&amp;""),""),"")</f>
        <v/>
      </c>
      <c r="C165" s="17">
        <f>IF($N165=1,IFERROR(TRIM(INDEX(Responses!$A165:$T165,MATCH(Lists!$B$6,Responses!$A$1:$T$1,0))&amp;""),""),"")</f>
        <v/>
      </c>
      <c r="D165" s="17">
        <f>IF($N165=1,IFERROR(TRIM(INDEX(Responses!$A165:$T165,MATCH(Lists!$B$7,Responses!$A$1:$T$1,0))&amp;""),""),"")</f>
        <v/>
      </c>
      <c r="E165" s="17">
        <f>IF($N165=1,IFERROR(TRIM(INDEX(Responses!$A165:$T165,MATCH(Lists!$B$8,Responses!$A$1:$T$1,0))&amp;""),""),"")</f>
        <v/>
      </c>
      <c r="F165" s="17">
        <f>IF($N165=1,IFERROR(TRIM(INDEX(Responses!$A165:$T165,MATCH(Lists!$B$9,Responses!$A$1:$T$1,0))&amp;""),""),"")</f>
        <v/>
      </c>
      <c r="G165" s="18">
        <f>IF($N165&lt;&gt;1,"",IF(IFERROR(TRIM(INDEX(Responses!$A165:$T165,MATCH(Lists!$B$10,Responses!$A$1:$T$1,0))&amp;""),"")="","Not asked",IF(LEFT(IFERROR(TRIM(INDEX(Responses!$A165:$T165,MATCH(Lists!$B$10,Responses!$A$1:$T$1,0))&amp;""),""),3)="Yes","Yes","No")))</f>
        <v/>
      </c>
      <c r="H165" s="17">
        <f>IF($N165&lt;&gt;1,"",IF(IFERROR(TRIM(INDEX(Responses!$A165:$T165,MATCH(Lists!$B$12,Responses!$A$1:$T$1,0))&amp;""),"")&lt;&gt;"",IFERROR(TRIM(INDEX(Responses!$A165:$T165,MATCH(Lists!$B$12,Responses!$A$1:$T$1,0))&amp;""),""),IFERROR(TRIM(INDEX(Responses!$A165:$T165,MATCH(Lists!$B$11,Responses!$A$1:$T$1,0))&amp;""),"")))</f>
        <v/>
      </c>
      <c r="I165" s="19">
        <f>IF($N165&lt;&gt;1,"",IF($B165="",IFERROR(INT(IF(ISNUMBER(INDEX(Responses!$A165:$T165,MATCH(Lists!$B$3,Responses!$A$1:$T$1,0))),INDEX(Responses!$A165:$T165,MATCH(Lists!$B$3,Responses!$A$1:$T$1,0)),DATE(VALUE(LEFT(IFERROR(TRIM(INDEX(Responses!$A165:$T165,MATCH(Lists!$B$3,Responses!$A$1:$T$1,0))&amp;""),""),4)),VALUE(MID(IFERROR(TRIM(INDEX(Responses!$A165:$T165,MATCH(Lists!$B$3,Responses!$A$1:$T$1,0))&amp;""),""),6,2)),VALUE(MID(IFERROR(TRIM(INDEX(Responses!$A165:$T165,MATCH(Lists!$B$3,Responses!$A$1:$T$1,0))&amp;""),""),9,2))))),""),IFERROR(IF(ISNUMBER(INDEX('Follow-ups'!$D$2:$D$501,MATCH($B165,'Follow-ups'!$A$2:$A$501,0))),INT(INDEX('Follow-ups'!$D$2:$D$501,MATCH($B165,'Follow-ups'!$A$2:$A$501,0))),IFERROR(INT(IF(ISNUMBER(INDEX(Responses!$A165:$T165,MATCH(Lists!$B$3,Responses!$A$1:$T$1,0))),INDEX(Responses!$A165:$T165,MATCH(Lists!$B$3,Responses!$A$1:$T$1,0)),DATE(VALUE(LEFT(IFERROR(TRIM(INDEX(Responses!$A165:$T165,MATCH(Lists!$B$3,Responses!$A$1:$T$1,0))&amp;""),""),4)),VALUE(MID(IFERROR(TRIM(INDEX(Responses!$A165:$T165,MATCH(Lists!$B$3,Responses!$A$1:$T$1,0))&amp;""),""),6,2)),VALUE(MID(IFERROR(TRIM(INDEX(Responses!$A165:$T165,MATCH(Lists!$B$3,Responses!$A$1:$T$1,0))&amp;""),""),9,2))))),"")),IFERROR(INT(IF(ISNUMBER(INDEX(Responses!$A165:$T165,MATCH(Lists!$B$3,Responses!$A$1:$T$1,0))),INDEX(Responses!$A165:$T165,MATCH(Lists!$B$3,Responses!$A$1:$T$1,0)),DATE(VALUE(LEFT(IFERROR(TRIM(INDEX(Responses!$A165:$T165,MATCH(Lists!$B$3,Responses!$A$1:$T$1,0))&amp;""),""),4)),VALUE(MID(IFERROR(TRIM(INDEX(Responses!$A165:$T165,MATCH(Lists!$B$3,Responses!$A$1:$T$1,0))&amp;""),""),6,2)),VALUE(MID(IFERROR(TRIM(INDEX(Responses!$A165:$T165,MATCH(Lists!$B$3,Responses!$A$1:$T$1,0))&amp;""),""),9,2))))),""))))</f>
        <v/>
      </c>
      <c r="J165" s="19">
        <f>IF(ISNUMBER($I165),$I165+Lists!$B$15,"")</f>
        <v/>
      </c>
      <c r="K165" s="18">
        <f>IF($N165&lt;&gt;1,"",IF($B165="","New",IFERROR(IF(INDEX('Follow-ups'!$B$2:$B$501,MATCH($B165,'Follow-ups'!$A$2:$A$501,0))&amp;""="","New",INDEX('Follow-ups'!$B$2:$B$501,MATCH($B165,'Follow-ups'!$A$2:$A$501,0))&amp;""),"New")))</f>
        <v/>
      </c>
      <c r="L165" s="19">
        <f>IF($N165&lt;&gt;1,"",IF($B165="","",IFERROR(IF(ISNUMBER(INDEX('Follow-ups'!$C$2:$C$501,MATCH($B165,'Follow-ups'!$A$2:$A$501,0))),INDEX('Follow-ups'!$C$2:$C$501,MATCH($B165,'Follow-ups'!$A$2:$A$501,0)),""),"")))</f>
        <v/>
      </c>
      <c r="M165" s="18">
        <f>IF($N165&lt;&gt;1,"",IF($G165="No","Do not contact",IF(OR($K165="Signed up",$K165="Not now"),"Done",IF($K165="Contacted","Waiting on reply",IF($J165="","To do",IF(TODAY()&gt;$J165,"Overdue",IF($J165-TODAY()&lt;=1,"Due soon","To do")))))))</f>
        <v/>
      </c>
      <c r="N165" s="18">
        <f>IF((IFERROR(TRIM(INDEX(Responses!$A165:$T165,MATCH(Lists!$B$2,Responses!$A$1:$T$1,0))&amp;""),"")&amp;IFERROR(TRIM(INDEX(Responses!$A165:$T165,MATCH(Lists!$B$4,Responses!$A$1:$T$1,0))&amp;""),"")&amp;IFERROR(TRIM(INDEX(Responses!$A165:$T165,MATCH(Lists!$B$5,Responses!$A$1:$T$1,0))&amp;""),""))="",0,1)</f>
        <v/>
      </c>
    </row>
    <row r="166">
      <c r="A166" s="17">
        <f>IF($N166=1,IFERROR(TRIM(INDEX(Responses!$A166:$T166,MATCH(Lists!$B$4,Responses!$A$1:$T$1,0))&amp;""),""),"")</f>
        <v/>
      </c>
      <c r="B166" s="17">
        <f>IF($N166=1,IFERROR(TRIM(INDEX(Responses!$A166:$T166,MATCH(Lists!$B$5,Responses!$A$1:$T$1,0))&amp;""),""),"")</f>
        <v/>
      </c>
      <c r="C166" s="17">
        <f>IF($N166=1,IFERROR(TRIM(INDEX(Responses!$A166:$T166,MATCH(Lists!$B$6,Responses!$A$1:$T$1,0))&amp;""),""),"")</f>
        <v/>
      </c>
      <c r="D166" s="17">
        <f>IF($N166=1,IFERROR(TRIM(INDEX(Responses!$A166:$T166,MATCH(Lists!$B$7,Responses!$A$1:$T$1,0))&amp;""),""),"")</f>
        <v/>
      </c>
      <c r="E166" s="17">
        <f>IF($N166=1,IFERROR(TRIM(INDEX(Responses!$A166:$T166,MATCH(Lists!$B$8,Responses!$A$1:$T$1,0))&amp;""),""),"")</f>
        <v/>
      </c>
      <c r="F166" s="17">
        <f>IF($N166=1,IFERROR(TRIM(INDEX(Responses!$A166:$T166,MATCH(Lists!$B$9,Responses!$A$1:$T$1,0))&amp;""),""),"")</f>
        <v/>
      </c>
      <c r="G166" s="18">
        <f>IF($N166&lt;&gt;1,"",IF(IFERROR(TRIM(INDEX(Responses!$A166:$T166,MATCH(Lists!$B$10,Responses!$A$1:$T$1,0))&amp;""),"")="","Not asked",IF(LEFT(IFERROR(TRIM(INDEX(Responses!$A166:$T166,MATCH(Lists!$B$10,Responses!$A$1:$T$1,0))&amp;""),""),3)="Yes","Yes","No")))</f>
        <v/>
      </c>
      <c r="H166" s="17">
        <f>IF($N166&lt;&gt;1,"",IF(IFERROR(TRIM(INDEX(Responses!$A166:$T166,MATCH(Lists!$B$12,Responses!$A$1:$T$1,0))&amp;""),"")&lt;&gt;"",IFERROR(TRIM(INDEX(Responses!$A166:$T166,MATCH(Lists!$B$12,Responses!$A$1:$T$1,0))&amp;""),""),IFERROR(TRIM(INDEX(Responses!$A166:$T166,MATCH(Lists!$B$11,Responses!$A$1:$T$1,0))&amp;""),"")))</f>
        <v/>
      </c>
      <c r="I166" s="19">
        <f>IF($N166&lt;&gt;1,"",IF($B166="",IFERROR(INT(IF(ISNUMBER(INDEX(Responses!$A166:$T166,MATCH(Lists!$B$3,Responses!$A$1:$T$1,0))),INDEX(Responses!$A166:$T166,MATCH(Lists!$B$3,Responses!$A$1:$T$1,0)),DATE(VALUE(LEFT(IFERROR(TRIM(INDEX(Responses!$A166:$T166,MATCH(Lists!$B$3,Responses!$A$1:$T$1,0))&amp;""),""),4)),VALUE(MID(IFERROR(TRIM(INDEX(Responses!$A166:$T166,MATCH(Lists!$B$3,Responses!$A$1:$T$1,0))&amp;""),""),6,2)),VALUE(MID(IFERROR(TRIM(INDEX(Responses!$A166:$T166,MATCH(Lists!$B$3,Responses!$A$1:$T$1,0))&amp;""),""),9,2))))),""),IFERROR(IF(ISNUMBER(INDEX('Follow-ups'!$D$2:$D$501,MATCH($B166,'Follow-ups'!$A$2:$A$501,0))),INT(INDEX('Follow-ups'!$D$2:$D$501,MATCH($B166,'Follow-ups'!$A$2:$A$501,0))),IFERROR(INT(IF(ISNUMBER(INDEX(Responses!$A166:$T166,MATCH(Lists!$B$3,Responses!$A$1:$T$1,0))),INDEX(Responses!$A166:$T166,MATCH(Lists!$B$3,Responses!$A$1:$T$1,0)),DATE(VALUE(LEFT(IFERROR(TRIM(INDEX(Responses!$A166:$T166,MATCH(Lists!$B$3,Responses!$A$1:$T$1,0))&amp;""),""),4)),VALUE(MID(IFERROR(TRIM(INDEX(Responses!$A166:$T166,MATCH(Lists!$B$3,Responses!$A$1:$T$1,0))&amp;""),""),6,2)),VALUE(MID(IFERROR(TRIM(INDEX(Responses!$A166:$T166,MATCH(Lists!$B$3,Responses!$A$1:$T$1,0))&amp;""),""),9,2))))),"")),IFERROR(INT(IF(ISNUMBER(INDEX(Responses!$A166:$T166,MATCH(Lists!$B$3,Responses!$A$1:$T$1,0))),INDEX(Responses!$A166:$T166,MATCH(Lists!$B$3,Responses!$A$1:$T$1,0)),DATE(VALUE(LEFT(IFERROR(TRIM(INDEX(Responses!$A166:$T166,MATCH(Lists!$B$3,Responses!$A$1:$T$1,0))&amp;""),""),4)),VALUE(MID(IFERROR(TRIM(INDEX(Responses!$A166:$T166,MATCH(Lists!$B$3,Responses!$A$1:$T$1,0))&amp;""),""),6,2)),VALUE(MID(IFERROR(TRIM(INDEX(Responses!$A166:$T166,MATCH(Lists!$B$3,Responses!$A$1:$T$1,0))&amp;""),""),9,2))))),""))))</f>
        <v/>
      </c>
      <c r="J166" s="19">
        <f>IF(ISNUMBER($I166),$I166+Lists!$B$15,"")</f>
        <v/>
      </c>
      <c r="K166" s="18">
        <f>IF($N166&lt;&gt;1,"",IF($B166="","New",IFERROR(IF(INDEX('Follow-ups'!$B$2:$B$501,MATCH($B166,'Follow-ups'!$A$2:$A$501,0))&amp;""="","New",INDEX('Follow-ups'!$B$2:$B$501,MATCH($B166,'Follow-ups'!$A$2:$A$501,0))&amp;""),"New")))</f>
        <v/>
      </c>
      <c r="L166" s="19">
        <f>IF($N166&lt;&gt;1,"",IF($B166="","",IFERROR(IF(ISNUMBER(INDEX('Follow-ups'!$C$2:$C$501,MATCH($B166,'Follow-ups'!$A$2:$A$501,0))),INDEX('Follow-ups'!$C$2:$C$501,MATCH($B166,'Follow-ups'!$A$2:$A$501,0)),""),"")))</f>
        <v/>
      </c>
      <c r="M166" s="18">
        <f>IF($N166&lt;&gt;1,"",IF($G166="No","Do not contact",IF(OR($K166="Signed up",$K166="Not now"),"Done",IF($K166="Contacted","Waiting on reply",IF($J166="","To do",IF(TODAY()&gt;$J166,"Overdue",IF($J166-TODAY()&lt;=1,"Due soon","To do")))))))</f>
        <v/>
      </c>
      <c r="N166" s="18">
        <f>IF((IFERROR(TRIM(INDEX(Responses!$A166:$T166,MATCH(Lists!$B$2,Responses!$A$1:$T$1,0))&amp;""),"")&amp;IFERROR(TRIM(INDEX(Responses!$A166:$T166,MATCH(Lists!$B$4,Responses!$A$1:$T$1,0))&amp;""),"")&amp;IFERROR(TRIM(INDEX(Responses!$A166:$T166,MATCH(Lists!$B$5,Responses!$A$1:$T$1,0))&amp;""),""))="",0,1)</f>
        <v/>
      </c>
    </row>
    <row r="167">
      <c r="A167" s="17">
        <f>IF($N167=1,IFERROR(TRIM(INDEX(Responses!$A167:$T167,MATCH(Lists!$B$4,Responses!$A$1:$T$1,0))&amp;""),""),"")</f>
        <v/>
      </c>
      <c r="B167" s="17">
        <f>IF($N167=1,IFERROR(TRIM(INDEX(Responses!$A167:$T167,MATCH(Lists!$B$5,Responses!$A$1:$T$1,0))&amp;""),""),"")</f>
        <v/>
      </c>
      <c r="C167" s="17">
        <f>IF($N167=1,IFERROR(TRIM(INDEX(Responses!$A167:$T167,MATCH(Lists!$B$6,Responses!$A$1:$T$1,0))&amp;""),""),"")</f>
        <v/>
      </c>
      <c r="D167" s="17">
        <f>IF($N167=1,IFERROR(TRIM(INDEX(Responses!$A167:$T167,MATCH(Lists!$B$7,Responses!$A$1:$T$1,0))&amp;""),""),"")</f>
        <v/>
      </c>
      <c r="E167" s="17">
        <f>IF($N167=1,IFERROR(TRIM(INDEX(Responses!$A167:$T167,MATCH(Lists!$B$8,Responses!$A$1:$T$1,0))&amp;""),""),"")</f>
        <v/>
      </c>
      <c r="F167" s="17">
        <f>IF($N167=1,IFERROR(TRIM(INDEX(Responses!$A167:$T167,MATCH(Lists!$B$9,Responses!$A$1:$T$1,0))&amp;""),""),"")</f>
        <v/>
      </c>
      <c r="G167" s="18">
        <f>IF($N167&lt;&gt;1,"",IF(IFERROR(TRIM(INDEX(Responses!$A167:$T167,MATCH(Lists!$B$10,Responses!$A$1:$T$1,0))&amp;""),"")="","Not asked",IF(LEFT(IFERROR(TRIM(INDEX(Responses!$A167:$T167,MATCH(Lists!$B$10,Responses!$A$1:$T$1,0))&amp;""),""),3)="Yes","Yes","No")))</f>
        <v/>
      </c>
      <c r="H167" s="17">
        <f>IF($N167&lt;&gt;1,"",IF(IFERROR(TRIM(INDEX(Responses!$A167:$T167,MATCH(Lists!$B$12,Responses!$A$1:$T$1,0))&amp;""),"")&lt;&gt;"",IFERROR(TRIM(INDEX(Responses!$A167:$T167,MATCH(Lists!$B$12,Responses!$A$1:$T$1,0))&amp;""),""),IFERROR(TRIM(INDEX(Responses!$A167:$T167,MATCH(Lists!$B$11,Responses!$A$1:$T$1,0))&amp;""),"")))</f>
        <v/>
      </c>
      <c r="I167" s="19">
        <f>IF($N167&lt;&gt;1,"",IF($B167="",IFERROR(INT(IF(ISNUMBER(INDEX(Responses!$A167:$T167,MATCH(Lists!$B$3,Responses!$A$1:$T$1,0))),INDEX(Responses!$A167:$T167,MATCH(Lists!$B$3,Responses!$A$1:$T$1,0)),DATE(VALUE(LEFT(IFERROR(TRIM(INDEX(Responses!$A167:$T167,MATCH(Lists!$B$3,Responses!$A$1:$T$1,0))&amp;""),""),4)),VALUE(MID(IFERROR(TRIM(INDEX(Responses!$A167:$T167,MATCH(Lists!$B$3,Responses!$A$1:$T$1,0))&amp;""),""),6,2)),VALUE(MID(IFERROR(TRIM(INDEX(Responses!$A167:$T167,MATCH(Lists!$B$3,Responses!$A$1:$T$1,0))&amp;""),""),9,2))))),""),IFERROR(IF(ISNUMBER(INDEX('Follow-ups'!$D$2:$D$501,MATCH($B167,'Follow-ups'!$A$2:$A$501,0))),INT(INDEX('Follow-ups'!$D$2:$D$501,MATCH($B167,'Follow-ups'!$A$2:$A$501,0))),IFERROR(INT(IF(ISNUMBER(INDEX(Responses!$A167:$T167,MATCH(Lists!$B$3,Responses!$A$1:$T$1,0))),INDEX(Responses!$A167:$T167,MATCH(Lists!$B$3,Responses!$A$1:$T$1,0)),DATE(VALUE(LEFT(IFERROR(TRIM(INDEX(Responses!$A167:$T167,MATCH(Lists!$B$3,Responses!$A$1:$T$1,0))&amp;""),""),4)),VALUE(MID(IFERROR(TRIM(INDEX(Responses!$A167:$T167,MATCH(Lists!$B$3,Responses!$A$1:$T$1,0))&amp;""),""),6,2)),VALUE(MID(IFERROR(TRIM(INDEX(Responses!$A167:$T167,MATCH(Lists!$B$3,Responses!$A$1:$T$1,0))&amp;""),""),9,2))))),"")),IFERROR(INT(IF(ISNUMBER(INDEX(Responses!$A167:$T167,MATCH(Lists!$B$3,Responses!$A$1:$T$1,0))),INDEX(Responses!$A167:$T167,MATCH(Lists!$B$3,Responses!$A$1:$T$1,0)),DATE(VALUE(LEFT(IFERROR(TRIM(INDEX(Responses!$A167:$T167,MATCH(Lists!$B$3,Responses!$A$1:$T$1,0))&amp;""),""),4)),VALUE(MID(IFERROR(TRIM(INDEX(Responses!$A167:$T167,MATCH(Lists!$B$3,Responses!$A$1:$T$1,0))&amp;""),""),6,2)),VALUE(MID(IFERROR(TRIM(INDEX(Responses!$A167:$T167,MATCH(Lists!$B$3,Responses!$A$1:$T$1,0))&amp;""),""),9,2))))),""))))</f>
        <v/>
      </c>
      <c r="J167" s="19">
        <f>IF(ISNUMBER($I167),$I167+Lists!$B$15,"")</f>
        <v/>
      </c>
      <c r="K167" s="18">
        <f>IF($N167&lt;&gt;1,"",IF($B167="","New",IFERROR(IF(INDEX('Follow-ups'!$B$2:$B$501,MATCH($B167,'Follow-ups'!$A$2:$A$501,0))&amp;""="","New",INDEX('Follow-ups'!$B$2:$B$501,MATCH($B167,'Follow-ups'!$A$2:$A$501,0))&amp;""),"New")))</f>
        <v/>
      </c>
      <c r="L167" s="19">
        <f>IF($N167&lt;&gt;1,"",IF($B167="","",IFERROR(IF(ISNUMBER(INDEX('Follow-ups'!$C$2:$C$501,MATCH($B167,'Follow-ups'!$A$2:$A$501,0))),INDEX('Follow-ups'!$C$2:$C$501,MATCH($B167,'Follow-ups'!$A$2:$A$501,0)),""),"")))</f>
        <v/>
      </c>
      <c r="M167" s="18">
        <f>IF($N167&lt;&gt;1,"",IF($G167="No","Do not contact",IF(OR($K167="Signed up",$K167="Not now"),"Done",IF($K167="Contacted","Waiting on reply",IF($J167="","To do",IF(TODAY()&gt;$J167,"Overdue",IF($J167-TODAY()&lt;=1,"Due soon","To do")))))))</f>
        <v/>
      </c>
      <c r="N167" s="18">
        <f>IF((IFERROR(TRIM(INDEX(Responses!$A167:$T167,MATCH(Lists!$B$2,Responses!$A$1:$T$1,0))&amp;""),"")&amp;IFERROR(TRIM(INDEX(Responses!$A167:$T167,MATCH(Lists!$B$4,Responses!$A$1:$T$1,0))&amp;""),"")&amp;IFERROR(TRIM(INDEX(Responses!$A167:$T167,MATCH(Lists!$B$5,Responses!$A$1:$T$1,0))&amp;""),""))="",0,1)</f>
        <v/>
      </c>
    </row>
    <row r="168">
      <c r="A168" s="17">
        <f>IF($N168=1,IFERROR(TRIM(INDEX(Responses!$A168:$T168,MATCH(Lists!$B$4,Responses!$A$1:$T$1,0))&amp;""),""),"")</f>
        <v/>
      </c>
      <c r="B168" s="17">
        <f>IF($N168=1,IFERROR(TRIM(INDEX(Responses!$A168:$T168,MATCH(Lists!$B$5,Responses!$A$1:$T$1,0))&amp;""),""),"")</f>
        <v/>
      </c>
      <c r="C168" s="17">
        <f>IF($N168=1,IFERROR(TRIM(INDEX(Responses!$A168:$T168,MATCH(Lists!$B$6,Responses!$A$1:$T$1,0))&amp;""),""),"")</f>
        <v/>
      </c>
      <c r="D168" s="17">
        <f>IF($N168=1,IFERROR(TRIM(INDEX(Responses!$A168:$T168,MATCH(Lists!$B$7,Responses!$A$1:$T$1,0))&amp;""),""),"")</f>
        <v/>
      </c>
      <c r="E168" s="17">
        <f>IF($N168=1,IFERROR(TRIM(INDEX(Responses!$A168:$T168,MATCH(Lists!$B$8,Responses!$A$1:$T$1,0))&amp;""),""),"")</f>
        <v/>
      </c>
      <c r="F168" s="17">
        <f>IF($N168=1,IFERROR(TRIM(INDEX(Responses!$A168:$T168,MATCH(Lists!$B$9,Responses!$A$1:$T$1,0))&amp;""),""),"")</f>
        <v/>
      </c>
      <c r="G168" s="18">
        <f>IF($N168&lt;&gt;1,"",IF(IFERROR(TRIM(INDEX(Responses!$A168:$T168,MATCH(Lists!$B$10,Responses!$A$1:$T$1,0))&amp;""),"")="","Not asked",IF(LEFT(IFERROR(TRIM(INDEX(Responses!$A168:$T168,MATCH(Lists!$B$10,Responses!$A$1:$T$1,0))&amp;""),""),3)="Yes","Yes","No")))</f>
        <v/>
      </c>
      <c r="H168" s="17">
        <f>IF($N168&lt;&gt;1,"",IF(IFERROR(TRIM(INDEX(Responses!$A168:$T168,MATCH(Lists!$B$12,Responses!$A$1:$T$1,0))&amp;""),"")&lt;&gt;"",IFERROR(TRIM(INDEX(Responses!$A168:$T168,MATCH(Lists!$B$12,Responses!$A$1:$T$1,0))&amp;""),""),IFERROR(TRIM(INDEX(Responses!$A168:$T168,MATCH(Lists!$B$11,Responses!$A$1:$T$1,0))&amp;""),"")))</f>
        <v/>
      </c>
      <c r="I168" s="19">
        <f>IF($N168&lt;&gt;1,"",IF($B168="",IFERROR(INT(IF(ISNUMBER(INDEX(Responses!$A168:$T168,MATCH(Lists!$B$3,Responses!$A$1:$T$1,0))),INDEX(Responses!$A168:$T168,MATCH(Lists!$B$3,Responses!$A$1:$T$1,0)),DATE(VALUE(LEFT(IFERROR(TRIM(INDEX(Responses!$A168:$T168,MATCH(Lists!$B$3,Responses!$A$1:$T$1,0))&amp;""),""),4)),VALUE(MID(IFERROR(TRIM(INDEX(Responses!$A168:$T168,MATCH(Lists!$B$3,Responses!$A$1:$T$1,0))&amp;""),""),6,2)),VALUE(MID(IFERROR(TRIM(INDEX(Responses!$A168:$T168,MATCH(Lists!$B$3,Responses!$A$1:$T$1,0))&amp;""),""),9,2))))),""),IFERROR(IF(ISNUMBER(INDEX('Follow-ups'!$D$2:$D$501,MATCH($B168,'Follow-ups'!$A$2:$A$501,0))),INT(INDEX('Follow-ups'!$D$2:$D$501,MATCH($B168,'Follow-ups'!$A$2:$A$501,0))),IFERROR(INT(IF(ISNUMBER(INDEX(Responses!$A168:$T168,MATCH(Lists!$B$3,Responses!$A$1:$T$1,0))),INDEX(Responses!$A168:$T168,MATCH(Lists!$B$3,Responses!$A$1:$T$1,0)),DATE(VALUE(LEFT(IFERROR(TRIM(INDEX(Responses!$A168:$T168,MATCH(Lists!$B$3,Responses!$A$1:$T$1,0))&amp;""),""),4)),VALUE(MID(IFERROR(TRIM(INDEX(Responses!$A168:$T168,MATCH(Lists!$B$3,Responses!$A$1:$T$1,0))&amp;""),""),6,2)),VALUE(MID(IFERROR(TRIM(INDEX(Responses!$A168:$T168,MATCH(Lists!$B$3,Responses!$A$1:$T$1,0))&amp;""),""),9,2))))),"")),IFERROR(INT(IF(ISNUMBER(INDEX(Responses!$A168:$T168,MATCH(Lists!$B$3,Responses!$A$1:$T$1,0))),INDEX(Responses!$A168:$T168,MATCH(Lists!$B$3,Responses!$A$1:$T$1,0)),DATE(VALUE(LEFT(IFERROR(TRIM(INDEX(Responses!$A168:$T168,MATCH(Lists!$B$3,Responses!$A$1:$T$1,0))&amp;""),""),4)),VALUE(MID(IFERROR(TRIM(INDEX(Responses!$A168:$T168,MATCH(Lists!$B$3,Responses!$A$1:$T$1,0))&amp;""),""),6,2)),VALUE(MID(IFERROR(TRIM(INDEX(Responses!$A168:$T168,MATCH(Lists!$B$3,Responses!$A$1:$T$1,0))&amp;""),""),9,2))))),""))))</f>
        <v/>
      </c>
      <c r="J168" s="19">
        <f>IF(ISNUMBER($I168),$I168+Lists!$B$15,"")</f>
        <v/>
      </c>
      <c r="K168" s="18">
        <f>IF($N168&lt;&gt;1,"",IF($B168="","New",IFERROR(IF(INDEX('Follow-ups'!$B$2:$B$501,MATCH($B168,'Follow-ups'!$A$2:$A$501,0))&amp;""="","New",INDEX('Follow-ups'!$B$2:$B$501,MATCH($B168,'Follow-ups'!$A$2:$A$501,0))&amp;""),"New")))</f>
        <v/>
      </c>
      <c r="L168" s="19">
        <f>IF($N168&lt;&gt;1,"",IF($B168="","",IFERROR(IF(ISNUMBER(INDEX('Follow-ups'!$C$2:$C$501,MATCH($B168,'Follow-ups'!$A$2:$A$501,0))),INDEX('Follow-ups'!$C$2:$C$501,MATCH($B168,'Follow-ups'!$A$2:$A$501,0)),""),"")))</f>
        <v/>
      </c>
      <c r="M168" s="18">
        <f>IF($N168&lt;&gt;1,"",IF($G168="No","Do not contact",IF(OR($K168="Signed up",$K168="Not now"),"Done",IF($K168="Contacted","Waiting on reply",IF($J168="","To do",IF(TODAY()&gt;$J168,"Overdue",IF($J168-TODAY()&lt;=1,"Due soon","To do")))))))</f>
        <v/>
      </c>
      <c r="N168" s="18">
        <f>IF((IFERROR(TRIM(INDEX(Responses!$A168:$T168,MATCH(Lists!$B$2,Responses!$A$1:$T$1,0))&amp;""),"")&amp;IFERROR(TRIM(INDEX(Responses!$A168:$T168,MATCH(Lists!$B$4,Responses!$A$1:$T$1,0))&amp;""),"")&amp;IFERROR(TRIM(INDEX(Responses!$A168:$T168,MATCH(Lists!$B$5,Responses!$A$1:$T$1,0))&amp;""),""))="",0,1)</f>
        <v/>
      </c>
    </row>
    <row r="169">
      <c r="A169" s="17">
        <f>IF($N169=1,IFERROR(TRIM(INDEX(Responses!$A169:$T169,MATCH(Lists!$B$4,Responses!$A$1:$T$1,0))&amp;""),""),"")</f>
        <v/>
      </c>
      <c r="B169" s="17">
        <f>IF($N169=1,IFERROR(TRIM(INDEX(Responses!$A169:$T169,MATCH(Lists!$B$5,Responses!$A$1:$T$1,0))&amp;""),""),"")</f>
        <v/>
      </c>
      <c r="C169" s="17">
        <f>IF($N169=1,IFERROR(TRIM(INDEX(Responses!$A169:$T169,MATCH(Lists!$B$6,Responses!$A$1:$T$1,0))&amp;""),""),"")</f>
        <v/>
      </c>
      <c r="D169" s="17">
        <f>IF($N169=1,IFERROR(TRIM(INDEX(Responses!$A169:$T169,MATCH(Lists!$B$7,Responses!$A$1:$T$1,0))&amp;""),""),"")</f>
        <v/>
      </c>
      <c r="E169" s="17">
        <f>IF($N169=1,IFERROR(TRIM(INDEX(Responses!$A169:$T169,MATCH(Lists!$B$8,Responses!$A$1:$T$1,0))&amp;""),""),"")</f>
        <v/>
      </c>
      <c r="F169" s="17">
        <f>IF($N169=1,IFERROR(TRIM(INDEX(Responses!$A169:$T169,MATCH(Lists!$B$9,Responses!$A$1:$T$1,0))&amp;""),""),"")</f>
        <v/>
      </c>
      <c r="G169" s="18">
        <f>IF($N169&lt;&gt;1,"",IF(IFERROR(TRIM(INDEX(Responses!$A169:$T169,MATCH(Lists!$B$10,Responses!$A$1:$T$1,0))&amp;""),"")="","Not asked",IF(LEFT(IFERROR(TRIM(INDEX(Responses!$A169:$T169,MATCH(Lists!$B$10,Responses!$A$1:$T$1,0))&amp;""),""),3)="Yes","Yes","No")))</f>
        <v/>
      </c>
      <c r="H169" s="17">
        <f>IF($N169&lt;&gt;1,"",IF(IFERROR(TRIM(INDEX(Responses!$A169:$T169,MATCH(Lists!$B$12,Responses!$A$1:$T$1,0))&amp;""),"")&lt;&gt;"",IFERROR(TRIM(INDEX(Responses!$A169:$T169,MATCH(Lists!$B$12,Responses!$A$1:$T$1,0))&amp;""),""),IFERROR(TRIM(INDEX(Responses!$A169:$T169,MATCH(Lists!$B$11,Responses!$A$1:$T$1,0))&amp;""),"")))</f>
        <v/>
      </c>
      <c r="I169" s="19">
        <f>IF($N169&lt;&gt;1,"",IF($B169="",IFERROR(INT(IF(ISNUMBER(INDEX(Responses!$A169:$T169,MATCH(Lists!$B$3,Responses!$A$1:$T$1,0))),INDEX(Responses!$A169:$T169,MATCH(Lists!$B$3,Responses!$A$1:$T$1,0)),DATE(VALUE(LEFT(IFERROR(TRIM(INDEX(Responses!$A169:$T169,MATCH(Lists!$B$3,Responses!$A$1:$T$1,0))&amp;""),""),4)),VALUE(MID(IFERROR(TRIM(INDEX(Responses!$A169:$T169,MATCH(Lists!$B$3,Responses!$A$1:$T$1,0))&amp;""),""),6,2)),VALUE(MID(IFERROR(TRIM(INDEX(Responses!$A169:$T169,MATCH(Lists!$B$3,Responses!$A$1:$T$1,0))&amp;""),""),9,2))))),""),IFERROR(IF(ISNUMBER(INDEX('Follow-ups'!$D$2:$D$501,MATCH($B169,'Follow-ups'!$A$2:$A$501,0))),INT(INDEX('Follow-ups'!$D$2:$D$501,MATCH($B169,'Follow-ups'!$A$2:$A$501,0))),IFERROR(INT(IF(ISNUMBER(INDEX(Responses!$A169:$T169,MATCH(Lists!$B$3,Responses!$A$1:$T$1,0))),INDEX(Responses!$A169:$T169,MATCH(Lists!$B$3,Responses!$A$1:$T$1,0)),DATE(VALUE(LEFT(IFERROR(TRIM(INDEX(Responses!$A169:$T169,MATCH(Lists!$B$3,Responses!$A$1:$T$1,0))&amp;""),""),4)),VALUE(MID(IFERROR(TRIM(INDEX(Responses!$A169:$T169,MATCH(Lists!$B$3,Responses!$A$1:$T$1,0))&amp;""),""),6,2)),VALUE(MID(IFERROR(TRIM(INDEX(Responses!$A169:$T169,MATCH(Lists!$B$3,Responses!$A$1:$T$1,0))&amp;""),""),9,2))))),"")),IFERROR(INT(IF(ISNUMBER(INDEX(Responses!$A169:$T169,MATCH(Lists!$B$3,Responses!$A$1:$T$1,0))),INDEX(Responses!$A169:$T169,MATCH(Lists!$B$3,Responses!$A$1:$T$1,0)),DATE(VALUE(LEFT(IFERROR(TRIM(INDEX(Responses!$A169:$T169,MATCH(Lists!$B$3,Responses!$A$1:$T$1,0))&amp;""),""),4)),VALUE(MID(IFERROR(TRIM(INDEX(Responses!$A169:$T169,MATCH(Lists!$B$3,Responses!$A$1:$T$1,0))&amp;""),""),6,2)),VALUE(MID(IFERROR(TRIM(INDEX(Responses!$A169:$T169,MATCH(Lists!$B$3,Responses!$A$1:$T$1,0))&amp;""),""),9,2))))),""))))</f>
        <v/>
      </c>
      <c r="J169" s="19">
        <f>IF(ISNUMBER($I169),$I169+Lists!$B$15,"")</f>
        <v/>
      </c>
      <c r="K169" s="18">
        <f>IF($N169&lt;&gt;1,"",IF($B169="","New",IFERROR(IF(INDEX('Follow-ups'!$B$2:$B$501,MATCH($B169,'Follow-ups'!$A$2:$A$501,0))&amp;""="","New",INDEX('Follow-ups'!$B$2:$B$501,MATCH($B169,'Follow-ups'!$A$2:$A$501,0))&amp;""),"New")))</f>
        <v/>
      </c>
      <c r="L169" s="19">
        <f>IF($N169&lt;&gt;1,"",IF($B169="","",IFERROR(IF(ISNUMBER(INDEX('Follow-ups'!$C$2:$C$501,MATCH($B169,'Follow-ups'!$A$2:$A$501,0))),INDEX('Follow-ups'!$C$2:$C$501,MATCH($B169,'Follow-ups'!$A$2:$A$501,0)),""),"")))</f>
        <v/>
      </c>
      <c r="M169" s="18">
        <f>IF($N169&lt;&gt;1,"",IF($G169="No","Do not contact",IF(OR($K169="Signed up",$K169="Not now"),"Done",IF($K169="Contacted","Waiting on reply",IF($J169="","To do",IF(TODAY()&gt;$J169,"Overdue",IF($J169-TODAY()&lt;=1,"Due soon","To do")))))))</f>
        <v/>
      </c>
      <c r="N169" s="18">
        <f>IF((IFERROR(TRIM(INDEX(Responses!$A169:$T169,MATCH(Lists!$B$2,Responses!$A$1:$T$1,0))&amp;""),"")&amp;IFERROR(TRIM(INDEX(Responses!$A169:$T169,MATCH(Lists!$B$4,Responses!$A$1:$T$1,0))&amp;""),"")&amp;IFERROR(TRIM(INDEX(Responses!$A169:$T169,MATCH(Lists!$B$5,Responses!$A$1:$T$1,0))&amp;""),""))="",0,1)</f>
        <v/>
      </c>
    </row>
    <row r="170">
      <c r="A170" s="17">
        <f>IF($N170=1,IFERROR(TRIM(INDEX(Responses!$A170:$T170,MATCH(Lists!$B$4,Responses!$A$1:$T$1,0))&amp;""),""),"")</f>
        <v/>
      </c>
      <c r="B170" s="17">
        <f>IF($N170=1,IFERROR(TRIM(INDEX(Responses!$A170:$T170,MATCH(Lists!$B$5,Responses!$A$1:$T$1,0))&amp;""),""),"")</f>
        <v/>
      </c>
      <c r="C170" s="17">
        <f>IF($N170=1,IFERROR(TRIM(INDEX(Responses!$A170:$T170,MATCH(Lists!$B$6,Responses!$A$1:$T$1,0))&amp;""),""),"")</f>
        <v/>
      </c>
      <c r="D170" s="17">
        <f>IF($N170=1,IFERROR(TRIM(INDEX(Responses!$A170:$T170,MATCH(Lists!$B$7,Responses!$A$1:$T$1,0))&amp;""),""),"")</f>
        <v/>
      </c>
      <c r="E170" s="17">
        <f>IF($N170=1,IFERROR(TRIM(INDEX(Responses!$A170:$T170,MATCH(Lists!$B$8,Responses!$A$1:$T$1,0))&amp;""),""),"")</f>
        <v/>
      </c>
      <c r="F170" s="17">
        <f>IF($N170=1,IFERROR(TRIM(INDEX(Responses!$A170:$T170,MATCH(Lists!$B$9,Responses!$A$1:$T$1,0))&amp;""),""),"")</f>
        <v/>
      </c>
      <c r="G170" s="18">
        <f>IF($N170&lt;&gt;1,"",IF(IFERROR(TRIM(INDEX(Responses!$A170:$T170,MATCH(Lists!$B$10,Responses!$A$1:$T$1,0))&amp;""),"")="","Not asked",IF(LEFT(IFERROR(TRIM(INDEX(Responses!$A170:$T170,MATCH(Lists!$B$10,Responses!$A$1:$T$1,0))&amp;""),""),3)="Yes","Yes","No")))</f>
        <v/>
      </c>
      <c r="H170" s="17">
        <f>IF($N170&lt;&gt;1,"",IF(IFERROR(TRIM(INDEX(Responses!$A170:$T170,MATCH(Lists!$B$12,Responses!$A$1:$T$1,0))&amp;""),"")&lt;&gt;"",IFERROR(TRIM(INDEX(Responses!$A170:$T170,MATCH(Lists!$B$12,Responses!$A$1:$T$1,0))&amp;""),""),IFERROR(TRIM(INDEX(Responses!$A170:$T170,MATCH(Lists!$B$11,Responses!$A$1:$T$1,0))&amp;""),"")))</f>
        <v/>
      </c>
      <c r="I170" s="19">
        <f>IF($N170&lt;&gt;1,"",IF($B170="",IFERROR(INT(IF(ISNUMBER(INDEX(Responses!$A170:$T170,MATCH(Lists!$B$3,Responses!$A$1:$T$1,0))),INDEX(Responses!$A170:$T170,MATCH(Lists!$B$3,Responses!$A$1:$T$1,0)),DATE(VALUE(LEFT(IFERROR(TRIM(INDEX(Responses!$A170:$T170,MATCH(Lists!$B$3,Responses!$A$1:$T$1,0))&amp;""),""),4)),VALUE(MID(IFERROR(TRIM(INDEX(Responses!$A170:$T170,MATCH(Lists!$B$3,Responses!$A$1:$T$1,0))&amp;""),""),6,2)),VALUE(MID(IFERROR(TRIM(INDEX(Responses!$A170:$T170,MATCH(Lists!$B$3,Responses!$A$1:$T$1,0))&amp;""),""),9,2))))),""),IFERROR(IF(ISNUMBER(INDEX('Follow-ups'!$D$2:$D$501,MATCH($B170,'Follow-ups'!$A$2:$A$501,0))),INT(INDEX('Follow-ups'!$D$2:$D$501,MATCH($B170,'Follow-ups'!$A$2:$A$501,0))),IFERROR(INT(IF(ISNUMBER(INDEX(Responses!$A170:$T170,MATCH(Lists!$B$3,Responses!$A$1:$T$1,0))),INDEX(Responses!$A170:$T170,MATCH(Lists!$B$3,Responses!$A$1:$T$1,0)),DATE(VALUE(LEFT(IFERROR(TRIM(INDEX(Responses!$A170:$T170,MATCH(Lists!$B$3,Responses!$A$1:$T$1,0))&amp;""),""),4)),VALUE(MID(IFERROR(TRIM(INDEX(Responses!$A170:$T170,MATCH(Lists!$B$3,Responses!$A$1:$T$1,0))&amp;""),""),6,2)),VALUE(MID(IFERROR(TRIM(INDEX(Responses!$A170:$T170,MATCH(Lists!$B$3,Responses!$A$1:$T$1,0))&amp;""),""),9,2))))),"")),IFERROR(INT(IF(ISNUMBER(INDEX(Responses!$A170:$T170,MATCH(Lists!$B$3,Responses!$A$1:$T$1,0))),INDEX(Responses!$A170:$T170,MATCH(Lists!$B$3,Responses!$A$1:$T$1,0)),DATE(VALUE(LEFT(IFERROR(TRIM(INDEX(Responses!$A170:$T170,MATCH(Lists!$B$3,Responses!$A$1:$T$1,0))&amp;""),""),4)),VALUE(MID(IFERROR(TRIM(INDEX(Responses!$A170:$T170,MATCH(Lists!$B$3,Responses!$A$1:$T$1,0))&amp;""),""),6,2)),VALUE(MID(IFERROR(TRIM(INDEX(Responses!$A170:$T170,MATCH(Lists!$B$3,Responses!$A$1:$T$1,0))&amp;""),""),9,2))))),""))))</f>
        <v/>
      </c>
      <c r="J170" s="19">
        <f>IF(ISNUMBER($I170),$I170+Lists!$B$15,"")</f>
        <v/>
      </c>
      <c r="K170" s="18">
        <f>IF($N170&lt;&gt;1,"",IF($B170="","New",IFERROR(IF(INDEX('Follow-ups'!$B$2:$B$501,MATCH($B170,'Follow-ups'!$A$2:$A$501,0))&amp;""="","New",INDEX('Follow-ups'!$B$2:$B$501,MATCH($B170,'Follow-ups'!$A$2:$A$501,0))&amp;""),"New")))</f>
        <v/>
      </c>
      <c r="L170" s="19">
        <f>IF($N170&lt;&gt;1,"",IF($B170="","",IFERROR(IF(ISNUMBER(INDEX('Follow-ups'!$C$2:$C$501,MATCH($B170,'Follow-ups'!$A$2:$A$501,0))),INDEX('Follow-ups'!$C$2:$C$501,MATCH($B170,'Follow-ups'!$A$2:$A$501,0)),""),"")))</f>
        <v/>
      </c>
      <c r="M170" s="18">
        <f>IF($N170&lt;&gt;1,"",IF($G170="No","Do not contact",IF(OR($K170="Signed up",$K170="Not now"),"Done",IF($K170="Contacted","Waiting on reply",IF($J170="","To do",IF(TODAY()&gt;$J170,"Overdue",IF($J170-TODAY()&lt;=1,"Due soon","To do")))))))</f>
        <v/>
      </c>
      <c r="N170" s="18">
        <f>IF((IFERROR(TRIM(INDEX(Responses!$A170:$T170,MATCH(Lists!$B$2,Responses!$A$1:$T$1,0))&amp;""),"")&amp;IFERROR(TRIM(INDEX(Responses!$A170:$T170,MATCH(Lists!$B$4,Responses!$A$1:$T$1,0))&amp;""),"")&amp;IFERROR(TRIM(INDEX(Responses!$A170:$T170,MATCH(Lists!$B$5,Responses!$A$1:$T$1,0))&amp;""),""))="",0,1)</f>
        <v/>
      </c>
    </row>
    <row r="171">
      <c r="A171" s="17">
        <f>IF($N171=1,IFERROR(TRIM(INDEX(Responses!$A171:$T171,MATCH(Lists!$B$4,Responses!$A$1:$T$1,0))&amp;""),""),"")</f>
        <v/>
      </c>
      <c r="B171" s="17">
        <f>IF($N171=1,IFERROR(TRIM(INDEX(Responses!$A171:$T171,MATCH(Lists!$B$5,Responses!$A$1:$T$1,0))&amp;""),""),"")</f>
        <v/>
      </c>
      <c r="C171" s="17">
        <f>IF($N171=1,IFERROR(TRIM(INDEX(Responses!$A171:$T171,MATCH(Lists!$B$6,Responses!$A$1:$T$1,0))&amp;""),""),"")</f>
        <v/>
      </c>
      <c r="D171" s="17">
        <f>IF($N171=1,IFERROR(TRIM(INDEX(Responses!$A171:$T171,MATCH(Lists!$B$7,Responses!$A$1:$T$1,0))&amp;""),""),"")</f>
        <v/>
      </c>
      <c r="E171" s="17">
        <f>IF($N171=1,IFERROR(TRIM(INDEX(Responses!$A171:$T171,MATCH(Lists!$B$8,Responses!$A$1:$T$1,0))&amp;""),""),"")</f>
        <v/>
      </c>
      <c r="F171" s="17">
        <f>IF($N171=1,IFERROR(TRIM(INDEX(Responses!$A171:$T171,MATCH(Lists!$B$9,Responses!$A$1:$T$1,0))&amp;""),""),"")</f>
        <v/>
      </c>
      <c r="G171" s="18">
        <f>IF($N171&lt;&gt;1,"",IF(IFERROR(TRIM(INDEX(Responses!$A171:$T171,MATCH(Lists!$B$10,Responses!$A$1:$T$1,0))&amp;""),"")="","Not asked",IF(LEFT(IFERROR(TRIM(INDEX(Responses!$A171:$T171,MATCH(Lists!$B$10,Responses!$A$1:$T$1,0))&amp;""),""),3)="Yes","Yes","No")))</f>
        <v/>
      </c>
      <c r="H171" s="17">
        <f>IF($N171&lt;&gt;1,"",IF(IFERROR(TRIM(INDEX(Responses!$A171:$T171,MATCH(Lists!$B$12,Responses!$A$1:$T$1,0))&amp;""),"")&lt;&gt;"",IFERROR(TRIM(INDEX(Responses!$A171:$T171,MATCH(Lists!$B$12,Responses!$A$1:$T$1,0))&amp;""),""),IFERROR(TRIM(INDEX(Responses!$A171:$T171,MATCH(Lists!$B$11,Responses!$A$1:$T$1,0))&amp;""),"")))</f>
        <v/>
      </c>
      <c r="I171" s="19">
        <f>IF($N171&lt;&gt;1,"",IF($B171="",IFERROR(INT(IF(ISNUMBER(INDEX(Responses!$A171:$T171,MATCH(Lists!$B$3,Responses!$A$1:$T$1,0))),INDEX(Responses!$A171:$T171,MATCH(Lists!$B$3,Responses!$A$1:$T$1,0)),DATE(VALUE(LEFT(IFERROR(TRIM(INDEX(Responses!$A171:$T171,MATCH(Lists!$B$3,Responses!$A$1:$T$1,0))&amp;""),""),4)),VALUE(MID(IFERROR(TRIM(INDEX(Responses!$A171:$T171,MATCH(Lists!$B$3,Responses!$A$1:$T$1,0))&amp;""),""),6,2)),VALUE(MID(IFERROR(TRIM(INDEX(Responses!$A171:$T171,MATCH(Lists!$B$3,Responses!$A$1:$T$1,0))&amp;""),""),9,2))))),""),IFERROR(IF(ISNUMBER(INDEX('Follow-ups'!$D$2:$D$501,MATCH($B171,'Follow-ups'!$A$2:$A$501,0))),INT(INDEX('Follow-ups'!$D$2:$D$501,MATCH($B171,'Follow-ups'!$A$2:$A$501,0))),IFERROR(INT(IF(ISNUMBER(INDEX(Responses!$A171:$T171,MATCH(Lists!$B$3,Responses!$A$1:$T$1,0))),INDEX(Responses!$A171:$T171,MATCH(Lists!$B$3,Responses!$A$1:$T$1,0)),DATE(VALUE(LEFT(IFERROR(TRIM(INDEX(Responses!$A171:$T171,MATCH(Lists!$B$3,Responses!$A$1:$T$1,0))&amp;""),""),4)),VALUE(MID(IFERROR(TRIM(INDEX(Responses!$A171:$T171,MATCH(Lists!$B$3,Responses!$A$1:$T$1,0))&amp;""),""),6,2)),VALUE(MID(IFERROR(TRIM(INDEX(Responses!$A171:$T171,MATCH(Lists!$B$3,Responses!$A$1:$T$1,0))&amp;""),""),9,2))))),"")),IFERROR(INT(IF(ISNUMBER(INDEX(Responses!$A171:$T171,MATCH(Lists!$B$3,Responses!$A$1:$T$1,0))),INDEX(Responses!$A171:$T171,MATCH(Lists!$B$3,Responses!$A$1:$T$1,0)),DATE(VALUE(LEFT(IFERROR(TRIM(INDEX(Responses!$A171:$T171,MATCH(Lists!$B$3,Responses!$A$1:$T$1,0))&amp;""),""),4)),VALUE(MID(IFERROR(TRIM(INDEX(Responses!$A171:$T171,MATCH(Lists!$B$3,Responses!$A$1:$T$1,0))&amp;""),""),6,2)),VALUE(MID(IFERROR(TRIM(INDEX(Responses!$A171:$T171,MATCH(Lists!$B$3,Responses!$A$1:$T$1,0))&amp;""),""),9,2))))),""))))</f>
        <v/>
      </c>
      <c r="J171" s="19">
        <f>IF(ISNUMBER($I171),$I171+Lists!$B$15,"")</f>
        <v/>
      </c>
      <c r="K171" s="18">
        <f>IF($N171&lt;&gt;1,"",IF($B171="","New",IFERROR(IF(INDEX('Follow-ups'!$B$2:$B$501,MATCH($B171,'Follow-ups'!$A$2:$A$501,0))&amp;""="","New",INDEX('Follow-ups'!$B$2:$B$501,MATCH($B171,'Follow-ups'!$A$2:$A$501,0))&amp;""),"New")))</f>
        <v/>
      </c>
      <c r="L171" s="19">
        <f>IF($N171&lt;&gt;1,"",IF($B171="","",IFERROR(IF(ISNUMBER(INDEX('Follow-ups'!$C$2:$C$501,MATCH($B171,'Follow-ups'!$A$2:$A$501,0))),INDEX('Follow-ups'!$C$2:$C$501,MATCH($B171,'Follow-ups'!$A$2:$A$501,0)),""),"")))</f>
        <v/>
      </c>
      <c r="M171" s="18">
        <f>IF($N171&lt;&gt;1,"",IF($G171="No","Do not contact",IF(OR($K171="Signed up",$K171="Not now"),"Done",IF($K171="Contacted","Waiting on reply",IF($J171="","To do",IF(TODAY()&gt;$J171,"Overdue",IF($J171-TODAY()&lt;=1,"Due soon","To do")))))))</f>
        <v/>
      </c>
      <c r="N171" s="18">
        <f>IF((IFERROR(TRIM(INDEX(Responses!$A171:$T171,MATCH(Lists!$B$2,Responses!$A$1:$T$1,0))&amp;""),"")&amp;IFERROR(TRIM(INDEX(Responses!$A171:$T171,MATCH(Lists!$B$4,Responses!$A$1:$T$1,0))&amp;""),"")&amp;IFERROR(TRIM(INDEX(Responses!$A171:$T171,MATCH(Lists!$B$5,Responses!$A$1:$T$1,0))&amp;""),""))="",0,1)</f>
        <v/>
      </c>
    </row>
    <row r="172">
      <c r="A172" s="17">
        <f>IF($N172=1,IFERROR(TRIM(INDEX(Responses!$A172:$T172,MATCH(Lists!$B$4,Responses!$A$1:$T$1,0))&amp;""),""),"")</f>
        <v/>
      </c>
      <c r="B172" s="17">
        <f>IF($N172=1,IFERROR(TRIM(INDEX(Responses!$A172:$T172,MATCH(Lists!$B$5,Responses!$A$1:$T$1,0))&amp;""),""),"")</f>
        <v/>
      </c>
      <c r="C172" s="17">
        <f>IF($N172=1,IFERROR(TRIM(INDEX(Responses!$A172:$T172,MATCH(Lists!$B$6,Responses!$A$1:$T$1,0))&amp;""),""),"")</f>
        <v/>
      </c>
      <c r="D172" s="17">
        <f>IF($N172=1,IFERROR(TRIM(INDEX(Responses!$A172:$T172,MATCH(Lists!$B$7,Responses!$A$1:$T$1,0))&amp;""),""),"")</f>
        <v/>
      </c>
      <c r="E172" s="17">
        <f>IF($N172=1,IFERROR(TRIM(INDEX(Responses!$A172:$T172,MATCH(Lists!$B$8,Responses!$A$1:$T$1,0))&amp;""),""),"")</f>
        <v/>
      </c>
      <c r="F172" s="17">
        <f>IF($N172=1,IFERROR(TRIM(INDEX(Responses!$A172:$T172,MATCH(Lists!$B$9,Responses!$A$1:$T$1,0))&amp;""),""),"")</f>
        <v/>
      </c>
      <c r="G172" s="18">
        <f>IF($N172&lt;&gt;1,"",IF(IFERROR(TRIM(INDEX(Responses!$A172:$T172,MATCH(Lists!$B$10,Responses!$A$1:$T$1,0))&amp;""),"")="","Not asked",IF(LEFT(IFERROR(TRIM(INDEX(Responses!$A172:$T172,MATCH(Lists!$B$10,Responses!$A$1:$T$1,0))&amp;""),""),3)="Yes","Yes","No")))</f>
        <v/>
      </c>
      <c r="H172" s="17">
        <f>IF($N172&lt;&gt;1,"",IF(IFERROR(TRIM(INDEX(Responses!$A172:$T172,MATCH(Lists!$B$12,Responses!$A$1:$T$1,0))&amp;""),"")&lt;&gt;"",IFERROR(TRIM(INDEX(Responses!$A172:$T172,MATCH(Lists!$B$12,Responses!$A$1:$T$1,0))&amp;""),""),IFERROR(TRIM(INDEX(Responses!$A172:$T172,MATCH(Lists!$B$11,Responses!$A$1:$T$1,0))&amp;""),"")))</f>
        <v/>
      </c>
      <c r="I172" s="19">
        <f>IF($N172&lt;&gt;1,"",IF($B172="",IFERROR(INT(IF(ISNUMBER(INDEX(Responses!$A172:$T172,MATCH(Lists!$B$3,Responses!$A$1:$T$1,0))),INDEX(Responses!$A172:$T172,MATCH(Lists!$B$3,Responses!$A$1:$T$1,0)),DATE(VALUE(LEFT(IFERROR(TRIM(INDEX(Responses!$A172:$T172,MATCH(Lists!$B$3,Responses!$A$1:$T$1,0))&amp;""),""),4)),VALUE(MID(IFERROR(TRIM(INDEX(Responses!$A172:$T172,MATCH(Lists!$B$3,Responses!$A$1:$T$1,0))&amp;""),""),6,2)),VALUE(MID(IFERROR(TRIM(INDEX(Responses!$A172:$T172,MATCH(Lists!$B$3,Responses!$A$1:$T$1,0))&amp;""),""),9,2))))),""),IFERROR(IF(ISNUMBER(INDEX('Follow-ups'!$D$2:$D$501,MATCH($B172,'Follow-ups'!$A$2:$A$501,0))),INT(INDEX('Follow-ups'!$D$2:$D$501,MATCH($B172,'Follow-ups'!$A$2:$A$501,0))),IFERROR(INT(IF(ISNUMBER(INDEX(Responses!$A172:$T172,MATCH(Lists!$B$3,Responses!$A$1:$T$1,0))),INDEX(Responses!$A172:$T172,MATCH(Lists!$B$3,Responses!$A$1:$T$1,0)),DATE(VALUE(LEFT(IFERROR(TRIM(INDEX(Responses!$A172:$T172,MATCH(Lists!$B$3,Responses!$A$1:$T$1,0))&amp;""),""),4)),VALUE(MID(IFERROR(TRIM(INDEX(Responses!$A172:$T172,MATCH(Lists!$B$3,Responses!$A$1:$T$1,0))&amp;""),""),6,2)),VALUE(MID(IFERROR(TRIM(INDEX(Responses!$A172:$T172,MATCH(Lists!$B$3,Responses!$A$1:$T$1,0))&amp;""),""),9,2))))),"")),IFERROR(INT(IF(ISNUMBER(INDEX(Responses!$A172:$T172,MATCH(Lists!$B$3,Responses!$A$1:$T$1,0))),INDEX(Responses!$A172:$T172,MATCH(Lists!$B$3,Responses!$A$1:$T$1,0)),DATE(VALUE(LEFT(IFERROR(TRIM(INDEX(Responses!$A172:$T172,MATCH(Lists!$B$3,Responses!$A$1:$T$1,0))&amp;""),""),4)),VALUE(MID(IFERROR(TRIM(INDEX(Responses!$A172:$T172,MATCH(Lists!$B$3,Responses!$A$1:$T$1,0))&amp;""),""),6,2)),VALUE(MID(IFERROR(TRIM(INDEX(Responses!$A172:$T172,MATCH(Lists!$B$3,Responses!$A$1:$T$1,0))&amp;""),""),9,2))))),""))))</f>
        <v/>
      </c>
      <c r="J172" s="19">
        <f>IF(ISNUMBER($I172),$I172+Lists!$B$15,"")</f>
        <v/>
      </c>
      <c r="K172" s="18">
        <f>IF($N172&lt;&gt;1,"",IF($B172="","New",IFERROR(IF(INDEX('Follow-ups'!$B$2:$B$501,MATCH($B172,'Follow-ups'!$A$2:$A$501,0))&amp;""="","New",INDEX('Follow-ups'!$B$2:$B$501,MATCH($B172,'Follow-ups'!$A$2:$A$501,0))&amp;""),"New")))</f>
        <v/>
      </c>
      <c r="L172" s="19">
        <f>IF($N172&lt;&gt;1,"",IF($B172="","",IFERROR(IF(ISNUMBER(INDEX('Follow-ups'!$C$2:$C$501,MATCH($B172,'Follow-ups'!$A$2:$A$501,0))),INDEX('Follow-ups'!$C$2:$C$501,MATCH($B172,'Follow-ups'!$A$2:$A$501,0)),""),"")))</f>
        <v/>
      </c>
      <c r="M172" s="18">
        <f>IF($N172&lt;&gt;1,"",IF($G172="No","Do not contact",IF(OR($K172="Signed up",$K172="Not now"),"Done",IF($K172="Contacted","Waiting on reply",IF($J172="","To do",IF(TODAY()&gt;$J172,"Overdue",IF($J172-TODAY()&lt;=1,"Due soon","To do")))))))</f>
        <v/>
      </c>
      <c r="N172" s="18">
        <f>IF((IFERROR(TRIM(INDEX(Responses!$A172:$T172,MATCH(Lists!$B$2,Responses!$A$1:$T$1,0))&amp;""),"")&amp;IFERROR(TRIM(INDEX(Responses!$A172:$T172,MATCH(Lists!$B$4,Responses!$A$1:$T$1,0))&amp;""),"")&amp;IFERROR(TRIM(INDEX(Responses!$A172:$T172,MATCH(Lists!$B$5,Responses!$A$1:$T$1,0))&amp;""),""))="",0,1)</f>
        <v/>
      </c>
    </row>
    <row r="173">
      <c r="A173" s="17">
        <f>IF($N173=1,IFERROR(TRIM(INDEX(Responses!$A173:$T173,MATCH(Lists!$B$4,Responses!$A$1:$T$1,0))&amp;""),""),"")</f>
        <v/>
      </c>
      <c r="B173" s="17">
        <f>IF($N173=1,IFERROR(TRIM(INDEX(Responses!$A173:$T173,MATCH(Lists!$B$5,Responses!$A$1:$T$1,0))&amp;""),""),"")</f>
        <v/>
      </c>
      <c r="C173" s="17">
        <f>IF($N173=1,IFERROR(TRIM(INDEX(Responses!$A173:$T173,MATCH(Lists!$B$6,Responses!$A$1:$T$1,0))&amp;""),""),"")</f>
        <v/>
      </c>
      <c r="D173" s="17">
        <f>IF($N173=1,IFERROR(TRIM(INDEX(Responses!$A173:$T173,MATCH(Lists!$B$7,Responses!$A$1:$T$1,0))&amp;""),""),"")</f>
        <v/>
      </c>
      <c r="E173" s="17">
        <f>IF($N173=1,IFERROR(TRIM(INDEX(Responses!$A173:$T173,MATCH(Lists!$B$8,Responses!$A$1:$T$1,0))&amp;""),""),"")</f>
        <v/>
      </c>
      <c r="F173" s="17">
        <f>IF($N173=1,IFERROR(TRIM(INDEX(Responses!$A173:$T173,MATCH(Lists!$B$9,Responses!$A$1:$T$1,0))&amp;""),""),"")</f>
        <v/>
      </c>
      <c r="G173" s="18">
        <f>IF($N173&lt;&gt;1,"",IF(IFERROR(TRIM(INDEX(Responses!$A173:$T173,MATCH(Lists!$B$10,Responses!$A$1:$T$1,0))&amp;""),"")="","Not asked",IF(LEFT(IFERROR(TRIM(INDEX(Responses!$A173:$T173,MATCH(Lists!$B$10,Responses!$A$1:$T$1,0))&amp;""),""),3)="Yes","Yes","No")))</f>
        <v/>
      </c>
      <c r="H173" s="17">
        <f>IF($N173&lt;&gt;1,"",IF(IFERROR(TRIM(INDEX(Responses!$A173:$T173,MATCH(Lists!$B$12,Responses!$A$1:$T$1,0))&amp;""),"")&lt;&gt;"",IFERROR(TRIM(INDEX(Responses!$A173:$T173,MATCH(Lists!$B$12,Responses!$A$1:$T$1,0))&amp;""),""),IFERROR(TRIM(INDEX(Responses!$A173:$T173,MATCH(Lists!$B$11,Responses!$A$1:$T$1,0))&amp;""),"")))</f>
        <v/>
      </c>
      <c r="I173" s="19">
        <f>IF($N173&lt;&gt;1,"",IF($B173="",IFERROR(INT(IF(ISNUMBER(INDEX(Responses!$A173:$T173,MATCH(Lists!$B$3,Responses!$A$1:$T$1,0))),INDEX(Responses!$A173:$T173,MATCH(Lists!$B$3,Responses!$A$1:$T$1,0)),DATE(VALUE(LEFT(IFERROR(TRIM(INDEX(Responses!$A173:$T173,MATCH(Lists!$B$3,Responses!$A$1:$T$1,0))&amp;""),""),4)),VALUE(MID(IFERROR(TRIM(INDEX(Responses!$A173:$T173,MATCH(Lists!$B$3,Responses!$A$1:$T$1,0))&amp;""),""),6,2)),VALUE(MID(IFERROR(TRIM(INDEX(Responses!$A173:$T173,MATCH(Lists!$B$3,Responses!$A$1:$T$1,0))&amp;""),""),9,2))))),""),IFERROR(IF(ISNUMBER(INDEX('Follow-ups'!$D$2:$D$501,MATCH($B173,'Follow-ups'!$A$2:$A$501,0))),INT(INDEX('Follow-ups'!$D$2:$D$501,MATCH($B173,'Follow-ups'!$A$2:$A$501,0))),IFERROR(INT(IF(ISNUMBER(INDEX(Responses!$A173:$T173,MATCH(Lists!$B$3,Responses!$A$1:$T$1,0))),INDEX(Responses!$A173:$T173,MATCH(Lists!$B$3,Responses!$A$1:$T$1,0)),DATE(VALUE(LEFT(IFERROR(TRIM(INDEX(Responses!$A173:$T173,MATCH(Lists!$B$3,Responses!$A$1:$T$1,0))&amp;""),""),4)),VALUE(MID(IFERROR(TRIM(INDEX(Responses!$A173:$T173,MATCH(Lists!$B$3,Responses!$A$1:$T$1,0))&amp;""),""),6,2)),VALUE(MID(IFERROR(TRIM(INDEX(Responses!$A173:$T173,MATCH(Lists!$B$3,Responses!$A$1:$T$1,0))&amp;""),""),9,2))))),"")),IFERROR(INT(IF(ISNUMBER(INDEX(Responses!$A173:$T173,MATCH(Lists!$B$3,Responses!$A$1:$T$1,0))),INDEX(Responses!$A173:$T173,MATCH(Lists!$B$3,Responses!$A$1:$T$1,0)),DATE(VALUE(LEFT(IFERROR(TRIM(INDEX(Responses!$A173:$T173,MATCH(Lists!$B$3,Responses!$A$1:$T$1,0))&amp;""),""),4)),VALUE(MID(IFERROR(TRIM(INDEX(Responses!$A173:$T173,MATCH(Lists!$B$3,Responses!$A$1:$T$1,0))&amp;""),""),6,2)),VALUE(MID(IFERROR(TRIM(INDEX(Responses!$A173:$T173,MATCH(Lists!$B$3,Responses!$A$1:$T$1,0))&amp;""),""),9,2))))),""))))</f>
        <v/>
      </c>
      <c r="J173" s="19">
        <f>IF(ISNUMBER($I173),$I173+Lists!$B$15,"")</f>
        <v/>
      </c>
      <c r="K173" s="18">
        <f>IF($N173&lt;&gt;1,"",IF($B173="","New",IFERROR(IF(INDEX('Follow-ups'!$B$2:$B$501,MATCH($B173,'Follow-ups'!$A$2:$A$501,0))&amp;""="","New",INDEX('Follow-ups'!$B$2:$B$501,MATCH($B173,'Follow-ups'!$A$2:$A$501,0))&amp;""),"New")))</f>
        <v/>
      </c>
      <c r="L173" s="19">
        <f>IF($N173&lt;&gt;1,"",IF($B173="","",IFERROR(IF(ISNUMBER(INDEX('Follow-ups'!$C$2:$C$501,MATCH($B173,'Follow-ups'!$A$2:$A$501,0))),INDEX('Follow-ups'!$C$2:$C$501,MATCH($B173,'Follow-ups'!$A$2:$A$501,0)),""),"")))</f>
        <v/>
      </c>
      <c r="M173" s="18">
        <f>IF($N173&lt;&gt;1,"",IF($G173="No","Do not contact",IF(OR($K173="Signed up",$K173="Not now"),"Done",IF($K173="Contacted","Waiting on reply",IF($J173="","To do",IF(TODAY()&gt;$J173,"Overdue",IF($J173-TODAY()&lt;=1,"Due soon","To do")))))))</f>
        <v/>
      </c>
      <c r="N173" s="18">
        <f>IF((IFERROR(TRIM(INDEX(Responses!$A173:$T173,MATCH(Lists!$B$2,Responses!$A$1:$T$1,0))&amp;""),"")&amp;IFERROR(TRIM(INDEX(Responses!$A173:$T173,MATCH(Lists!$B$4,Responses!$A$1:$T$1,0))&amp;""),"")&amp;IFERROR(TRIM(INDEX(Responses!$A173:$T173,MATCH(Lists!$B$5,Responses!$A$1:$T$1,0))&amp;""),""))="",0,1)</f>
        <v/>
      </c>
    </row>
    <row r="174">
      <c r="A174" s="17">
        <f>IF($N174=1,IFERROR(TRIM(INDEX(Responses!$A174:$T174,MATCH(Lists!$B$4,Responses!$A$1:$T$1,0))&amp;""),""),"")</f>
        <v/>
      </c>
      <c r="B174" s="17">
        <f>IF($N174=1,IFERROR(TRIM(INDEX(Responses!$A174:$T174,MATCH(Lists!$B$5,Responses!$A$1:$T$1,0))&amp;""),""),"")</f>
        <v/>
      </c>
      <c r="C174" s="17">
        <f>IF($N174=1,IFERROR(TRIM(INDEX(Responses!$A174:$T174,MATCH(Lists!$B$6,Responses!$A$1:$T$1,0))&amp;""),""),"")</f>
        <v/>
      </c>
      <c r="D174" s="17">
        <f>IF($N174=1,IFERROR(TRIM(INDEX(Responses!$A174:$T174,MATCH(Lists!$B$7,Responses!$A$1:$T$1,0))&amp;""),""),"")</f>
        <v/>
      </c>
      <c r="E174" s="17">
        <f>IF($N174=1,IFERROR(TRIM(INDEX(Responses!$A174:$T174,MATCH(Lists!$B$8,Responses!$A$1:$T$1,0))&amp;""),""),"")</f>
        <v/>
      </c>
      <c r="F174" s="17">
        <f>IF($N174=1,IFERROR(TRIM(INDEX(Responses!$A174:$T174,MATCH(Lists!$B$9,Responses!$A$1:$T$1,0))&amp;""),""),"")</f>
        <v/>
      </c>
      <c r="G174" s="18">
        <f>IF($N174&lt;&gt;1,"",IF(IFERROR(TRIM(INDEX(Responses!$A174:$T174,MATCH(Lists!$B$10,Responses!$A$1:$T$1,0))&amp;""),"")="","Not asked",IF(LEFT(IFERROR(TRIM(INDEX(Responses!$A174:$T174,MATCH(Lists!$B$10,Responses!$A$1:$T$1,0))&amp;""),""),3)="Yes","Yes","No")))</f>
        <v/>
      </c>
      <c r="H174" s="17">
        <f>IF($N174&lt;&gt;1,"",IF(IFERROR(TRIM(INDEX(Responses!$A174:$T174,MATCH(Lists!$B$12,Responses!$A$1:$T$1,0))&amp;""),"")&lt;&gt;"",IFERROR(TRIM(INDEX(Responses!$A174:$T174,MATCH(Lists!$B$12,Responses!$A$1:$T$1,0))&amp;""),""),IFERROR(TRIM(INDEX(Responses!$A174:$T174,MATCH(Lists!$B$11,Responses!$A$1:$T$1,0))&amp;""),"")))</f>
        <v/>
      </c>
      <c r="I174" s="19">
        <f>IF($N174&lt;&gt;1,"",IF($B174="",IFERROR(INT(IF(ISNUMBER(INDEX(Responses!$A174:$T174,MATCH(Lists!$B$3,Responses!$A$1:$T$1,0))),INDEX(Responses!$A174:$T174,MATCH(Lists!$B$3,Responses!$A$1:$T$1,0)),DATE(VALUE(LEFT(IFERROR(TRIM(INDEX(Responses!$A174:$T174,MATCH(Lists!$B$3,Responses!$A$1:$T$1,0))&amp;""),""),4)),VALUE(MID(IFERROR(TRIM(INDEX(Responses!$A174:$T174,MATCH(Lists!$B$3,Responses!$A$1:$T$1,0))&amp;""),""),6,2)),VALUE(MID(IFERROR(TRIM(INDEX(Responses!$A174:$T174,MATCH(Lists!$B$3,Responses!$A$1:$T$1,0))&amp;""),""),9,2))))),""),IFERROR(IF(ISNUMBER(INDEX('Follow-ups'!$D$2:$D$501,MATCH($B174,'Follow-ups'!$A$2:$A$501,0))),INT(INDEX('Follow-ups'!$D$2:$D$501,MATCH($B174,'Follow-ups'!$A$2:$A$501,0))),IFERROR(INT(IF(ISNUMBER(INDEX(Responses!$A174:$T174,MATCH(Lists!$B$3,Responses!$A$1:$T$1,0))),INDEX(Responses!$A174:$T174,MATCH(Lists!$B$3,Responses!$A$1:$T$1,0)),DATE(VALUE(LEFT(IFERROR(TRIM(INDEX(Responses!$A174:$T174,MATCH(Lists!$B$3,Responses!$A$1:$T$1,0))&amp;""),""),4)),VALUE(MID(IFERROR(TRIM(INDEX(Responses!$A174:$T174,MATCH(Lists!$B$3,Responses!$A$1:$T$1,0))&amp;""),""),6,2)),VALUE(MID(IFERROR(TRIM(INDEX(Responses!$A174:$T174,MATCH(Lists!$B$3,Responses!$A$1:$T$1,0))&amp;""),""),9,2))))),"")),IFERROR(INT(IF(ISNUMBER(INDEX(Responses!$A174:$T174,MATCH(Lists!$B$3,Responses!$A$1:$T$1,0))),INDEX(Responses!$A174:$T174,MATCH(Lists!$B$3,Responses!$A$1:$T$1,0)),DATE(VALUE(LEFT(IFERROR(TRIM(INDEX(Responses!$A174:$T174,MATCH(Lists!$B$3,Responses!$A$1:$T$1,0))&amp;""),""),4)),VALUE(MID(IFERROR(TRIM(INDEX(Responses!$A174:$T174,MATCH(Lists!$B$3,Responses!$A$1:$T$1,0))&amp;""),""),6,2)),VALUE(MID(IFERROR(TRIM(INDEX(Responses!$A174:$T174,MATCH(Lists!$B$3,Responses!$A$1:$T$1,0))&amp;""),""),9,2))))),""))))</f>
        <v/>
      </c>
      <c r="J174" s="19">
        <f>IF(ISNUMBER($I174),$I174+Lists!$B$15,"")</f>
        <v/>
      </c>
      <c r="K174" s="18">
        <f>IF($N174&lt;&gt;1,"",IF($B174="","New",IFERROR(IF(INDEX('Follow-ups'!$B$2:$B$501,MATCH($B174,'Follow-ups'!$A$2:$A$501,0))&amp;""="","New",INDEX('Follow-ups'!$B$2:$B$501,MATCH($B174,'Follow-ups'!$A$2:$A$501,0))&amp;""),"New")))</f>
        <v/>
      </c>
      <c r="L174" s="19">
        <f>IF($N174&lt;&gt;1,"",IF($B174="","",IFERROR(IF(ISNUMBER(INDEX('Follow-ups'!$C$2:$C$501,MATCH($B174,'Follow-ups'!$A$2:$A$501,0))),INDEX('Follow-ups'!$C$2:$C$501,MATCH($B174,'Follow-ups'!$A$2:$A$501,0)),""),"")))</f>
        <v/>
      </c>
      <c r="M174" s="18">
        <f>IF($N174&lt;&gt;1,"",IF($G174="No","Do not contact",IF(OR($K174="Signed up",$K174="Not now"),"Done",IF($K174="Contacted","Waiting on reply",IF($J174="","To do",IF(TODAY()&gt;$J174,"Overdue",IF($J174-TODAY()&lt;=1,"Due soon","To do")))))))</f>
        <v/>
      </c>
      <c r="N174" s="18">
        <f>IF((IFERROR(TRIM(INDEX(Responses!$A174:$T174,MATCH(Lists!$B$2,Responses!$A$1:$T$1,0))&amp;""),"")&amp;IFERROR(TRIM(INDEX(Responses!$A174:$T174,MATCH(Lists!$B$4,Responses!$A$1:$T$1,0))&amp;""),"")&amp;IFERROR(TRIM(INDEX(Responses!$A174:$T174,MATCH(Lists!$B$5,Responses!$A$1:$T$1,0))&amp;""),""))="",0,1)</f>
        <v/>
      </c>
    </row>
    <row r="175">
      <c r="A175" s="17">
        <f>IF($N175=1,IFERROR(TRIM(INDEX(Responses!$A175:$T175,MATCH(Lists!$B$4,Responses!$A$1:$T$1,0))&amp;""),""),"")</f>
        <v/>
      </c>
      <c r="B175" s="17">
        <f>IF($N175=1,IFERROR(TRIM(INDEX(Responses!$A175:$T175,MATCH(Lists!$B$5,Responses!$A$1:$T$1,0))&amp;""),""),"")</f>
        <v/>
      </c>
      <c r="C175" s="17">
        <f>IF($N175=1,IFERROR(TRIM(INDEX(Responses!$A175:$T175,MATCH(Lists!$B$6,Responses!$A$1:$T$1,0))&amp;""),""),"")</f>
        <v/>
      </c>
      <c r="D175" s="17">
        <f>IF($N175=1,IFERROR(TRIM(INDEX(Responses!$A175:$T175,MATCH(Lists!$B$7,Responses!$A$1:$T$1,0))&amp;""),""),"")</f>
        <v/>
      </c>
      <c r="E175" s="17">
        <f>IF($N175=1,IFERROR(TRIM(INDEX(Responses!$A175:$T175,MATCH(Lists!$B$8,Responses!$A$1:$T$1,0))&amp;""),""),"")</f>
        <v/>
      </c>
      <c r="F175" s="17">
        <f>IF($N175=1,IFERROR(TRIM(INDEX(Responses!$A175:$T175,MATCH(Lists!$B$9,Responses!$A$1:$T$1,0))&amp;""),""),"")</f>
        <v/>
      </c>
      <c r="G175" s="18">
        <f>IF($N175&lt;&gt;1,"",IF(IFERROR(TRIM(INDEX(Responses!$A175:$T175,MATCH(Lists!$B$10,Responses!$A$1:$T$1,0))&amp;""),"")="","Not asked",IF(LEFT(IFERROR(TRIM(INDEX(Responses!$A175:$T175,MATCH(Lists!$B$10,Responses!$A$1:$T$1,0))&amp;""),""),3)="Yes","Yes","No")))</f>
        <v/>
      </c>
      <c r="H175" s="17">
        <f>IF($N175&lt;&gt;1,"",IF(IFERROR(TRIM(INDEX(Responses!$A175:$T175,MATCH(Lists!$B$12,Responses!$A$1:$T$1,0))&amp;""),"")&lt;&gt;"",IFERROR(TRIM(INDEX(Responses!$A175:$T175,MATCH(Lists!$B$12,Responses!$A$1:$T$1,0))&amp;""),""),IFERROR(TRIM(INDEX(Responses!$A175:$T175,MATCH(Lists!$B$11,Responses!$A$1:$T$1,0))&amp;""),"")))</f>
        <v/>
      </c>
      <c r="I175" s="19">
        <f>IF($N175&lt;&gt;1,"",IF($B175="",IFERROR(INT(IF(ISNUMBER(INDEX(Responses!$A175:$T175,MATCH(Lists!$B$3,Responses!$A$1:$T$1,0))),INDEX(Responses!$A175:$T175,MATCH(Lists!$B$3,Responses!$A$1:$T$1,0)),DATE(VALUE(LEFT(IFERROR(TRIM(INDEX(Responses!$A175:$T175,MATCH(Lists!$B$3,Responses!$A$1:$T$1,0))&amp;""),""),4)),VALUE(MID(IFERROR(TRIM(INDEX(Responses!$A175:$T175,MATCH(Lists!$B$3,Responses!$A$1:$T$1,0))&amp;""),""),6,2)),VALUE(MID(IFERROR(TRIM(INDEX(Responses!$A175:$T175,MATCH(Lists!$B$3,Responses!$A$1:$T$1,0))&amp;""),""),9,2))))),""),IFERROR(IF(ISNUMBER(INDEX('Follow-ups'!$D$2:$D$501,MATCH($B175,'Follow-ups'!$A$2:$A$501,0))),INT(INDEX('Follow-ups'!$D$2:$D$501,MATCH($B175,'Follow-ups'!$A$2:$A$501,0))),IFERROR(INT(IF(ISNUMBER(INDEX(Responses!$A175:$T175,MATCH(Lists!$B$3,Responses!$A$1:$T$1,0))),INDEX(Responses!$A175:$T175,MATCH(Lists!$B$3,Responses!$A$1:$T$1,0)),DATE(VALUE(LEFT(IFERROR(TRIM(INDEX(Responses!$A175:$T175,MATCH(Lists!$B$3,Responses!$A$1:$T$1,0))&amp;""),""),4)),VALUE(MID(IFERROR(TRIM(INDEX(Responses!$A175:$T175,MATCH(Lists!$B$3,Responses!$A$1:$T$1,0))&amp;""),""),6,2)),VALUE(MID(IFERROR(TRIM(INDEX(Responses!$A175:$T175,MATCH(Lists!$B$3,Responses!$A$1:$T$1,0))&amp;""),""),9,2))))),"")),IFERROR(INT(IF(ISNUMBER(INDEX(Responses!$A175:$T175,MATCH(Lists!$B$3,Responses!$A$1:$T$1,0))),INDEX(Responses!$A175:$T175,MATCH(Lists!$B$3,Responses!$A$1:$T$1,0)),DATE(VALUE(LEFT(IFERROR(TRIM(INDEX(Responses!$A175:$T175,MATCH(Lists!$B$3,Responses!$A$1:$T$1,0))&amp;""),""),4)),VALUE(MID(IFERROR(TRIM(INDEX(Responses!$A175:$T175,MATCH(Lists!$B$3,Responses!$A$1:$T$1,0))&amp;""),""),6,2)),VALUE(MID(IFERROR(TRIM(INDEX(Responses!$A175:$T175,MATCH(Lists!$B$3,Responses!$A$1:$T$1,0))&amp;""),""),9,2))))),""))))</f>
        <v/>
      </c>
      <c r="J175" s="19">
        <f>IF(ISNUMBER($I175),$I175+Lists!$B$15,"")</f>
        <v/>
      </c>
      <c r="K175" s="18">
        <f>IF($N175&lt;&gt;1,"",IF($B175="","New",IFERROR(IF(INDEX('Follow-ups'!$B$2:$B$501,MATCH($B175,'Follow-ups'!$A$2:$A$501,0))&amp;""="","New",INDEX('Follow-ups'!$B$2:$B$501,MATCH($B175,'Follow-ups'!$A$2:$A$501,0))&amp;""),"New")))</f>
        <v/>
      </c>
      <c r="L175" s="19">
        <f>IF($N175&lt;&gt;1,"",IF($B175="","",IFERROR(IF(ISNUMBER(INDEX('Follow-ups'!$C$2:$C$501,MATCH($B175,'Follow-ups'!$A$2:$A$501,0))),INDEX('Follow-ups'!$C$2:$C$501,MATCH($B175,'Follow-ups'!$A$2:$A$501,0)),""),"")))</f>
        <v/>
      </c>
      <c r="M175" s="18">
        <f>IF($N175&lt;&gt;1,"",IF($G175="No","Do not contact",IF(OR($K175="Signed up",$K175="Not now"),"Done",IF($K175="Contacted","Waiting on reply",IF($J175="","To do",IF(TODAY()&gt;$J175,"Overdue",IF($J175-TODAY()&lt;=1,"Due soon","To do")))))))</f>
        <v/>
      </c>
      <c r="N175" s="18">
        <f>IF((IFERROR(TRIM(INDEX(Responses!$A175:$T175,MATCH(Lists!$B$2,Responses!$A$1:$T$1,0))&amp;""),"")&amp;IFERROR(TRIM(INDEX(Responses!$A175:$T175,MATCH(Lists!$B$4,Responses!$A$1:$T$1,0))&amp;""),"")&amp;IFERROR(TRIM(INDEX(Responses!$A175:$T175,MATCH(Lists!$B$5,Responses!$A$1:$T$1,0))&amp;""),""))="",0,1)</f>
        <v/>
      </c>
    </row>
    <row r="176">
      <c r="A176" s="17">
        <f>IF($N176=1,IFERROR(TRIM(INDEX(Responses!$A176:$T176,MATCH(Lists!$B$4,Responses!$A$1:$T$1,0))&amp;""),""),"")</f>
        <v/>
      </c>
      <c r="B176" s="17">
        <f>IF($N176=1,IFERROR(TRIM(INDEX(Responses!$A176:$T176,MATCH(Lists!$B$5,Responses!$A$1:$T$1,0))&amp;""),""),"")</f>
        <v/>
      </c>
      <c r="C176" s="17">
        <f>IF($N176=1,IFERROR(TRIM(INDEX(Responses!$A176:$T176,MATCH(Lists!$B$6,Responses!$A$1:$T$1,0))&amp;""),""),"")</f>
        <v/>
      </c>
      <c r="D176" s="17">
        <f>IF($N176=1,IFERROR(TRIM(INDEX(Responses!$A176:$T176,MATCH(Lists!$B$7,Responses!$A$1:$T$1,0))&amp;""),""),"")</f>
        <v/>
      </c>
      <c r="E176" s="17">
        <f>IF($N176=1,IFERROR(TRIM(INDEX(Responses!$A176:$T176,MATCH(Lists!$B$8,Responses!$A$1:$T$1,0))&amp;""),""),"")</f>
        <v/>
      </c>
      <c r="F176" s="17">
        <f>IF($N176=1,IFERROR(TRIM(INDEX(Responses!$A176:$T176,MATCH(Lists!$B$9,Responses!$A$1:$T$1,0))&amp;""),""),"")</f>
        <v/>
      </c>
      <c r="G176" s="18">
        <f>IF($N176&lt;&gt;1,"",IF(IFERROR(TRIM(INDEX(Responses!$A176:$T176,MATCH(Lists!$B$10,Responses!$A$1:$T$1,0))&amp;""),"")="","Not asked",IF(LEFT(IFERROR(TRIM(INDEX(Responses!$A176:$T176,MATCH(Lists!$B$10,Responses!$A$1:$T$1,0))&amp;""),""),3)="Yes","Yes","No")))</f>
        <v/>
      </c>
      <c r="H176" s="17">
        <f>IF($N176&lt;&gt;1,"",IF(IFERROR(TRIM(INDEX(Responses!$A176:$T176,MATCH(Lists!$B$12,Responses!$A$1:$T$1,0))&amp;""),"")&lt;&gt;"",IFERROR(TRIM(INDEX(Responses!$A176:$T176,MATCH(Lists!$B$12,Responses!$A$1:$T$1,0))&amp;""),""),IFERROR(TRIM(INDEX(Responses!$A176:$T176,MATCH(Lists!$B$11,Responses!$A$1:$T$1,0))&amp;""),"")))</f>
        <v/>
      </c>
      <c r="I176" s="19">
        <f>IF($N176&lt;&gt;1,"",IF($B176="",IFERROR(INT(IF(ISNUMBER(INDEX(Responses!$A176:$T176,MATCH(Lists!$B$3,Responses!$A$1:$T$1,0))),INDEX(Responses!$A176:$T176,MATCH(Lists!$B$3,Responses!$A$1:$T$1,0)),DATE(VALUE(LEFT(IFERROR(TRIM(INDEX(Responses!$A176:$T176,MATCH(Lists!$B$3,Responses!$A$1:$T$1,0))&amp;""),""),4)),VALUE(MID(IFERROR(TRIM(INDEX(Responses!$A176:$T176,MATCH(Lists!$B$3,Responses!$A$1:$T$1,0))&amp;""),""),6,2)),VALUE(MID(IFERROR(TRIM(INDEX(Responses!$A176:$T176,MATCH(Lists!$B$3,Responses!$A$1:$T$1,0))&amp;""),""),9,2))))),""),IFERROR(IF(ISNUMBER(INDEX('Follow-ups'!$D$2:$D$501,MATCH($B176,'Follow-ups'!$A$2:$A$501,0))),INT(INDEX('Follow-ups'!$D$2:$D$501,MATCH($B176,'Follow-ups'!$A$2:$A$501,0))),IFERROR(INT(IF(ISNUMBER(INDEX(Responses!$A176:$T176,MATCH(Lists!$B$3,Responses!$A$1:$T$1,0))),INDEX(Responses!$A176:$T176,MATCH(Lists!$B$3,Responses!$A$1:$T$1,0)),DATE(VALUE(LEFT(IFERROR(TRIM(INDEX(Responses!$A176:$T176,MATCH(Lists!$B$3,Responses!$A$1:$T$1,0))&amp;""),""),4)),VALUE(MID(IFERROR(TRIM(INDEX(Responses!$A176:$T176,MATCH(Lists!$B$3,Responses!$A$1:$T$1,0))&amp;""),""),6,2)),VALUE(MID(IFERROR(TRIM(INDEX(Responses!$A176:$T176,MATCH(Lists!$B$3,Responses!$A$1:$T$1,0))&amp;""),""),9,2))))),"")),IFERROR(INT(IF(ISNUMBER(INDEX(Responses!$A176:$T176,MATCH(Lists!$B$3,Responses!$A$1:$T$1,0))),INDEX(Responses!$A176:$T176,MATCH(Lists!$B$3,Responses!$A$1:$T$1,0)),DATE(VALUE(LEFT(IFERROR(TRIM(INDEX(Responses!$A176:$T176,MATCH(Lists!$B$3,Responses!$A$1:$T$1,0))&amp;""),""),4)),VALUE(MID(IFERROR(TRIM(INDEX(Responses!$A176:$T176,MATCH(Lists!$B$3,Responses!$A$1:$T$1,0))&amp;""),""),6,2)),VALUE(MID(IFERROR(TRIM(INDEX(Responses!$A176:$T176,MATCH(Lists!$B$3,Responses!$A$1:$T$1,0))&amp;""),""),9,2))))),""))))</f>
        <v/>
      </c>
      <c r="J176" s="19">
        <f>IF(ISNUMBER($I176),$I176+Lists!$B$15,"")</f>
        <v/>
      </c>
      <c r="K176" s="18">
        <f>IF($N176&lt;&gt;1,"",IF($B176="","New",IFERROR(IF(INDEX('Follow-ups'!$B$2:$B$501,MATCH($B176,'Follow-ups'!$A$2:$A$501,0))&amp;""="","New",INDEX('Follow-ups'!$B$2:$B$501,MATCH($B176,'Follow-ups'!$A$2:$A$501,0))&amp;""),"New")))</f>
        <v/>
      </c>
      <c r="L176" s="19">
        <f>IF($N176&lt;&gt;1,"",IF($B176="","",IFERROR(IF(ISNUMBER(INDEX('Follow-ups'!$C$2:$C$501,MATCH($B176,'Follow-ups'!$A$2:$A$501,0))),INDEX('Follow-ups'!$C$2:$C$501,MATCH($B176,'Follow-ups'!$A$2:$A$501,0)),""),"")))</f>
        <v/>
      </c>
      <c r="M176" s="18">
        <f>IF($N176&lt;&gt;1,"",IF($G176="No","Do not contact",IF(OR($K176="Signed up",$K176="Not now"),"Done",IF($K176="Contacted","Waiting on reply",IF($J176="","To do",IF(TODAY()&gt;$J176,"Overdue",IF($J176-TODAY()&lt;=1,"Due soon","To do")))))))</f>
        <v/>
      </c>
      <c r="N176" s="18">
        <f>IF((IFERROR(TRIM(INDEX(Responses!$A176:$T176,MATCH(Lists!$B$2,Responses!$A$1:$T$1,0))&amp;""),"")&amp;IFERROR(TRIM(INDEX(Responses!$A176:$T176,MATCH(Lists!$B$4,Responses!$A$1:$T$1,0))&amp;""),"")&amp;IFERROR(TRIM(INDEX(Responses!$A176:$T176,MATCH(Lists!$B$5,Responses!$A$1:$T$1,0))&amp;""),""))="",0,1)</f>
        <v/>
      </c>
    </row>
    <row r="177">
      <c r="A177" s="17">
        <f>IF($N177=1,IFERROR(TRIM(INDEX(Responses!$A177:$T177,MATCH(Lists!$B$4,Responses!$A$1:$T$1,0))&amp;""),""),"")</f>
        <v/>
      </c>
      <c r="B177" s="17">
        <f>IF($N177=1,IFERROR(TRIM(INDEX(Responses!$A177:$T177,MATCH(Lists!$B$5,Responses!$A$1:$T$1,0))&amp;""),""),"")</f>
        <v/>
      </c>
      <c r="C177" s="17">
        <f>IF($N177=1,IFERROR(TRIM(INDEX(Responses!$A177:$T177,MATCH(Lists!$B$6,Responses!$A$1:$T$1,0))&amp;""),""),"")</f>
        <v/>
      </c>
      <c r="D177" s="17">
        <f>IF($N177=1,IFERROR(TRIM(INDEX(Responses!$A177:$T177,MATCH(Lists!$B$7,Responses!$A$1:$T$1,0))&amp;""),""),"")</f>
        <v/>
      </c>
      <c r="E177" s="17">
        <f>IF($N177=1,IFERROR(TRIM(INDEX(Responses!$A177:$T177,MATCH(Lists!$B$8,Responses!$A$1:$T$1,0))&amp;""),""),"")</f>
        <v/>
      </c>
      <c r="F177" s="17">
        <f>IF($N177=1,IFERROR(TRIM(INDEX(Responses!$A177:$T177,MATCH(Lists!$B$9,Responses!$A$1:$T$1,0))&amp;""),""),"")</f>
        <v/>
      </c>
      <c r="G177" s="18">
        <f>IF($N177&lt;&gt;1,"",IF(IFERROR(TRIM(INDEX(Responses!$A177:$T177,MATCH(Lists!$B$10,Responses!$A$1:$T$1,0))&amp;""),"")="","Not asked",IF(LEFT(IFERROR(TRIM(INDEX(Responses!$A177:$T177,MATCH(Lists!$B$10,Responses!$A$1:$T$1,0))&amp;""),""),3)="Yes","Yes","No")))</f>
        <v/>
      </c>
      <c r="H177" s="17">
        <f>IF($N177&lt;&gt;1,"",IF(IFERROR(TRIM(INDEX(Responses!$A177:$T177,MATCH(Lists!$B$12,Responses!$A$1:$T$1,0))&amp;""),"")&lt;&gt;"",IFERROR(TRIM(INDEX(Responses!$A177:$T177,MATCH(Lists!$B$12,Responses!$A$1:$T$1,0))&amp;""),""),IFERROR(TRIM(INDEX(Responses!$A177:$T177,MATCH(Lists!$B$11,Responses!$A$1:$T$1,0))&amp;""),"")))</f>
        <v/>
      </c>
      <c r="I177" s="19">
        <f>IF($N177&lt;&gt;1,"",IF($B177="",IFERROR(INT(IF(ISNUMBER(INDEX(Responses!$A177:$T177,MATCH(Lists!$B$3,Responses!$A$1:$T$1,0))),INDEX(Responses!$A177:$T177,MATCH(Lists!$B$3,Responses!$A$1:$T$1,0)),DATE(VALUE(LEFT(IFERROR(TRIM(INDEX(Responses!$A177:$T177,MATCH(Lists!$B$3,Responses!$A$1:$T$1,0))&amp;""),""),4)),VALUE(MID(IFERROR(TRIM(INDEX(Responses!$A177:$T177,MATCH(Lists!$B$3,Responses!$A$1:$T$1,0))&amp;""),""),6,2)),VALUE(MID(IFERROR(TRIM(INDEX(Responses!$A177:$T177,MATCH(Lists!$B$3,Responses!$A$1:$T$1,0))&amp;""),""),9,2))))),""),IFERROR(IF(ISNUMBER(INDEX('Follow-ups'!$D$2:$D$501,MATCH($B177,'Follow-ups'!$A$2:$A$501,0))),INT(INDEX('Follow-ups'!$D$2:$D$501,MATCH($B177,'Follow-ups'!$A$2:$A$501,0))),IFERROR(INT(IF(ISNUMBER(INDEX(Responses!$A177:$T177,MATCH(Lists!$B$3,Responses!$A$1:$T$1,0))),INDEX(Responses!$A177:$T177,MATCH(Lists!$B$3,Responses!$A$1:$T$1,0)),DATE(VALUE(LEFT(IFERROR(TRIM(INDEX(Responses!$A177:$T177,MATCH(Lists!$B$3,Responses!$A$1:$T$1,0))&amp;""),""),4)),VALUE(MID(IFERROR(TRIM(INDEX(Responses!$A177:$T177,MATCH(Lists!$B$3,Responses!$A$1:$T$1,0))&amp;""),""),6,2)),VALUE(MID(IFERROR(TRIM(INDEX(Responses!$A177:$T177,MATCH(Lists!$B$3,Responses!$A$1:$T$1,0))&amp;""),""),9,2))))),"")),IFERROR(INT(IF(ISNUMBER(INDEX(Responses!$A177:$T177,MATCH(Lists!$B$3,Responses!$A$1:$T$1,0))),INDEX(Responses!$A177:$T177,MATCH(Lists!$B$3,Responses!$A$1:$T$1,0)),DATE(VALUE(LEFT(IFERROR(TRIM(INDEX(Responses!$A177:$T177,MATCH(Lists!$B$3,Responses!$A$1:$T$1,0))&amp;""),""),4)),VALUE(MID(IFERROR(TRIM(INDEX(Responses!$A177:$T177,MATCH(Lists!$B$3,Responses!$A$1:$T$1,0))&amp;""),""),6,2)),VALUE(MID(IFERROR(TRIM(INDEX(Responses!$A177:$T177,MATCH(Lists!$B$3,Responses!$A$1:$T$1,0))&amp;""),""),9,2))))),""))))</f>
        <v/>
      </c>
      <c r="J177" s="19">
        <f>IF(ISNUMBER($I177),$I177+Lists!$B$15,"")</f>
        <v/>
      </c>
      <c r="K177" s="18">
        <f>IF($N177&lt;&gt;1,"",IF($B177="","New",IFERROR(IF(INDEX('Follow-ups'!$B$2:$B$501,MATCH($B177,'Follow-ups'!$A$2:$A$501,0))&amp;""="","New",INDEX('Follow-ups'!$B$2:$B$501,MATCH($B177,'Follow-ups'!$A$2:$A$501,0))&amp;""),"New")))</f>
        <v/>
      </c>
      <c r="L177" s="19">
        <f>IF($N177&lt;&gt;1,"",IF($B177="","",IFERROR(IF(ISNUMBER(INDEX('Follow-ups'!$C$2:$C$501,MATCH($B177,'Follow-ups'!$A$2:$A$501,0))),INDEX('Follow-ups'!$C$2:$C$501,MATCH($B177,'Follow-ups'!$A$2:$A$501,0)),""),"")))</f>
        <v/>
      </c>
      <c r="M177" s="18">
        <f>IF($N177&lt;&gt;1,"",IF($G177="No","Do not contact",IF(OR($K177="Signed up",$K177="Not now"),"Done",IF($K177="Contacted","Waiting on reply",IF($J177="","To do",IF(TODAY()&gt;$J177,"Overdue",IF($J177-TODAY()&lt;=1,"Due soon","To do")))))))</f>
        <v/>
      </c>
      <c r="N177" s="18">
        <f>IF((IFERROR(TRIM(INDEX(Responses!$A177:$T177,MATCH(Lists!$B$2,Responses!$A$1:$T$1,0))&amp;""),"")&amp;IFERROR(TRIM(INDEX(Responses!$A177:$T177,MATCH(Lists!$B$4,Responses!$A$1:$T$1,0))&amp;""),"")&amp;IFERROR(TRIM(INDEX(Responses!$A177:$T177,MATCH(Lists!$B$5,Responses!$A$1:$T$1,0))&amp;""),""))="",0,1)</f>
        <v/>
      </c>
    </row>
    <row r="178">
      <c r="A178" s="17">
        <f>IF($N178=1,IFERROR(TRIM(INDEX(Responses!$A178:$T178,MATCH(Lists!$B$4,Responses!$A$1:$T$1,0))&amp;""),""),"")</f>
        <v/>
      </c>
      <c r="B178" s="17">
        <f>IF($N178=1,IFERROR(TRIM(INDEX(Responses!$A178:$T178,MATCH(Lists!$B$5,Responses!$A$1:$T$1,0))&amp;""),""),"")</f>
        <v/>
      </c>
      <c r="C178" s="17">
        <f>IF($N178=1,IFERROR(TRIM(INDEX(Responses!$A178:$T178,MATCH(Lists!$B$6,Responses!$A$1:$T$1,0))&amp;""),""),"")</f>
        <v/>
      </c>
      <c r="D178" s="17">
        <f>IF($N178=1,IFERROR(TRIM(INDEX(Responses!$A178:$T178,MATCH(Lists!$B$7,Responses!$A$1:$T$1,0))&amp;""),""),"")</f>
        <v/>
      </c>
      <c r="E178" s="17">
        <f>IF($N178=1,IFERROR(TRIM(INDEX(Responses!$A178:$T178,MATCH(Lists!$B$8,Responses!$A$1:$T$1,0))&amp;""),""),"")</f>
        <v/>
      </c>
      <c r="F178" s="17">
        <f>IF($N178=1,IFERROR(TRIM(INDEX(Responses!$A178:$T178,MATCH(Lists!$B$9,Responses!$A$1:$T$1,0))&amp;""),""),"")</f>
        <v/>
      </c>
      <c r="G178" s="18">
        <f>IF($N178&lt;&gt;1,"",IF(IFERROR(TRIM(INDEX(Responses!$A178:$T178,MATCH(Lists!$B$10,Responses!$A$1:$T$1,0))&amp;""),"")="","Not asked",IF(LEFT(IFERROR(TRIM(INDEX(Responses!$A178:$T178,MATCH(Lists!$B$10,Responses!$A$1:$T$1,0))&amp;""),""),3)="Yes","Yes","No")))</f>
        <v/>
      </c>
      <c r="H178" s="17">
        <f>IF($N178&lt;&gt;1,"",IF(IFERROR(TRIM(INDEX(Responses!$A178:$T178,MATCH(Lists!$B$12,Responses!$A$1:$T$1,0))&amp;""),"")&lt;&gt;"",IFERROR(TRIM(INDEX(Responses!$A178:$T178,MATCH(Lists!$B$12,Responses!$A$1:$T$1,0))&amp;""),""),IFERROR(TRIM(INDEX(Responses!$A178:$T178,MATCH(Lists!$B$11,Responses!$A$1:$T$1,0))&amp;""),"")))</f>
        <v/>
      </c>
      <c r="I178" s="19">
        <f>IF($N178&lt;&gt;1,"",IF($B178="",IFERROR(INT(IF(ISNUMBER(INDEX(Responses!$A178:$T178,MATCH(Lists!$B$3,Responses!$A$1:$T$1,0))),INDEX(Responses!$A178:$T178,MATCH(Lists!$B$3,Responses!$A$1:$T$1,0)),DATE(VALUE(LEFT(IFERROR(TRIM(INDEX(Responses!$A178:$T178,MATCH(Lists!$B$3,Responses!$A$1:$T$1,0))&amp;""),""),4)),VALUE(MID(IFERROR(TRIM(INDEX(Responses!$A178:$T178,MATCH(Lists!$B$3,Responses!$A$1:$T$1,0))&amp;""),""),6,2)),VALUE(MID(IFERROR(TRIM(INDEX(Responses!$A178:$T178,MATCH(Lists!$B$3,Responses!$A$1:$T$1,0))&amp;""),""),9,2))))),""),IFERROR(IF(ISNUMBER(INDEX('Follow-ups'!$D$2:$D$501,MATCH($B178,'Follow-ups'!$A$2:$A$501,0))),INT(INDEX('Follow-ups'!$D$2:$D$501,MATCH($B178,'Follow-ups'!$A$2:$A$501,0))),IFERROR(INT(IF(ISNUMBER(INDEX(Responses!$A178:$T178,MATCH(Lists!$B$3,Responses!$A$1:$T$1,0))),INDEX(Responses!$A178:$T178,MATCH(Lists!$B$3,Responses!$A$1:$T$1,0)),DATE(VALUE(LEFT(IFERROR(TRIM(INDEX(Responses!$A178:$T178,MATCH(Lists!$B$3,Responses!$A$1:$T$1,0))&amp;""),""),4)),VALUE(MID(IFERROR(TRIM(INDEX(Responses!$A178:$T178,MATCH(Lists!$B$3,Responses!$A$1:$T$1,0))&amp;""),""),6,2)),VALUE(MID(IFERROR(TRIM(INDEX(Responses!$A178:$T178,MATCH(Lists!$B$3,Responses!$A$1:$T$1,0))&amp;""),""),9,2))))),"")),IFERROR(INT(IF(ISNUMBER(INDEX(Responses!$A178:$T178,MATCH(Lists!$B$3,Responses!$A$1:$T$1,0))),INDEX(Responses!$A178:$T178,MATCH(Lists!$B$3,Responses!$A$1:$T$1,0)),DATE(VALUE(LEFT(IFERROR(TRIM(INDEX(Responses!$A178:$T178,MATCH(Lists!$B$3,Responses!$A$1:$T$1,0))&amp;""),""),4)),VALUE(MID(IFERROR(TRIM(INDEX(Responses!$A178:$T178,MATCH(Lists!$B$3,Responses!$A$1:$T$1,0))&amp;""),""),6,2)),VALUE(MID(IFERROR(TRIM(INDEX(Responses!$A178:$T178,MATCH(Lists!$B$3,Responses!$A$1:$T$1,0))&amp;""),""),9,2))))),""))))</f>
        <v/>
      </c>
      <c r="J178" s="19">
        <f>IF(ISNUMBER($I178),$I178+Lists!$B$15,"")</f>
        <v/>
      </c>
      <c r="K178" s="18">
        <f>IF($N178&lt;&gt;1,"",IF($B178="","New",IFERROR(IF(INDEX('Follow-ups'!$B$2:$B$501,MATCH($B178,'Follow-ups'!$A$2:$A$501,0))&amp;""="","New",INDEX('Follow-ups'!$B$2:$B$501,MATCH($B178,'Follow-ups'!$A$2:$A$501,0))&amp;""),"New")))</f>
        <v/>
      </c>
      <c r="L178" s="19">
        <f>IF($N178&lt;&gt;1,"",IF($B178="","",IFERROR(IF(ISNUMBER(INDEX('Follow-ups'!$C$2:$C$501,MATCH($B178,'Follow-ups'!$A$2:$A$501,0))),INDEX('Follow-ups'!$C$2:$C$501,MATCH($B178,'Follow-ups'!$A$2:$A$501,0)),""),"")))</f>
        <v/>
      </c>
      <c r="M178" s="18">
        <f>IF($N178&lt;&gt;1,"",IF($G178="No","Do not contact",IF(OR($K178="Signed up",$K178="Not now"),"Done",IF($K178="Contacted","Waiting on reply",IF($J178="","To do",IF(TODAY()&gt;$J178,"Overdue",IF($J178-TODAY()&lt;=1,"Due soon","To do")))))))</f>
        <v/>
      </c>
      <c r="N178" s="18">
        <f>IF((IFERROR(TRIM(INDEX(Responses!$A178:$T178,MATCH(Lists!$B$2,Responses!$A$1:$T$1,0))&amp;""),"")&amp;IFERROR(TRIM(INDEX(Responses!$A178:$T178,MATCH(Lists!$B$4,Responses!$A$1:$T$1,0))&amp;""),"")&amp;IFERROR(TRIM(INDEX(Responses!$A178:$T178,MATCH(Lists!$B$5,Responses!$A$1:$T$1,0))&amp;""),""))="",0,1)</f>
        <v/>
      </c>
    </row>
    <row r="179">
      <c r="A179" s="17">
        <f>IF($N179=1,IFERROR(TRIM(INDEX(Responses!$A179:$T179,MATCH(Lists!$B$4,Responses!$A$1:$T$1,0))&amp;""),""),"")</f>
        <v/>
      </c>
      <c r="B179" s="17">
        <f>IF($N179=1,IFERROR(TRIM(INDEX(Responses!$A179:$T179,MATCH(Lists!$B$5,Responses!$A$1:$T$1,0))&amp;""),""),"")</f>
        <v/>
      </c>
      <c r="C179" s="17">
        <f>IF($N179=1,IFERROR(TRIM(INDEX(Responses!$A179:$T179,MATCH(Lists!$B$6,Responses!$A$1:$T$1,0))&amp;""),""),"")</f>
        <v/>
      </c>
      <c r="D179" s="17">
        <f>IF($N179=1,IFERROR(TRIM(INDEX(Responses!$A179:$T179,MATCH(Lists!$B$7,Responses!$A$1:$T$1,0))&amp;""),""),"")</f>
        <v/>
      </c>
      <c r="E179" s="17">
        <f>IF($N179=1,IFERROR(TRIM(INDEX(Responses!$A179:$T179,MATCH(Lists!$B$8,Responses!$A$1:$T$1,0))&amp;""),""),"")</f>
        <v/>
      </c>
      <c r="F179" s="17">
        <f>IF($N179=1,IFERROR(TRIM(INDEX(Responses!$A179:$T179,MATCH(Lists!$B$9,Responses!$A$1:$T$1,0))&amp;""),""),"")</f>
        <v/>
      </c>
      <c r="G179" s="18">
        <f>IF($N179&lt;&gt;1,"",IF(IFERROR(TRIM(INDEX(Responses!$A179:$T179,MATCH(Lists!$B$10,Responses!$A$1:$T$1,0))&amp;""),"")="","Not asked",IF(LEFT(IFERROR(TRIM(INDEX(Responses!$A179:$T179,MATCH(Lists!$B$10,Responses!$A$1:$T$1,0))&amp;""),""),3)="Yes","Yes","No")))</f>
        <v/>
      </c>
      <c r="H179" s="17">
        <f>IF($N179&lt;&gt;1,"",IF(IFERROR(TRIM(INDEX(Responses!$A179:$T179,MATCH(Lists!$B$12,Responses!$A$1:$T$1,0))&amp;""),"")&lt;&gt;"",IFERROR(TRIM(INDEX(Responses!$A179:$T179,MATCH(Lists!$B$12,Responses!$A$1:$T$1,0))&amp;""),""),IFERROR(TRIM(INDEX(Responses!$A179:$T179,MATCH(Lists!$B$11,Responses!$A$1:$T$1,0))&amp;""),"")))</f>
        <v/>
      </c>
      <c r="I179" s="19">
        <f>IF($N179&lt;&gt;1,"",IF($B179="",IFERROR(INT(IF(ISNUMBER(INDEX(Responses!$A179:$T179,MATCH(Lists!$B$3,Responses!$A$1:$T$1,0))),INDEX(Responses!$A179:$T179,MATCH(Lists!$B$3,Responses!$A$1:$T$1,0)),DATE(VALUE(LEFT(IFERROR(TRIM(INDEX(Responses!$A179:$T179,MATCH(Lists!$B$3,Responses!$A$1:$T$1,0))&amp;""),""),4)),VALUE(MID(IFERROR(TRIM(INDEX(Responses!$A179:$T179,MATCH(Lists!$B$3,Responses!$A$1:$T$1,0))&amp;""),""),6,2)),VALUE(MID(IFERROR(TRIM(INDEX(Responses!$A179:$T179,MATCH(Lists!$B$3,Responses!$A$1:$T$1,0))&amp;""),""),9,2))))),""),IFERROR(IF(ISNUMBER(INDEX('Follow-ups'!$D$2:$D$501,MATCH($B179,'Follow-ups'!$A$2:$A$501,0))),INT(INDEX('Follow-ups'!$D$2:$D$501,MATCH($B179,'Follow-ups'!$A$2:$A$501,0))),IFERROR(INT(IF(ISNUMBER(INDEX(Responses!$A179:$T179,MATCH(Lists!$B$3,Responses!$A$1:$T$1,0))),INDEX(Responses!$A179:$T179,MATCH(Lists!$B$3,Responses!$A$1:$T$1,0)),DATE(VALUE(LEFT(IFERROR(TRIM(INDEX(Responses!$A179:$T179,MATCH(Lists!$B$3,Responses!$A$1:$T$1,0))&amp;""),""),4)),VALUE(MID(IFERROR(TRIM(INDEX(Responses!$A179:$T179,MATCH(Lists!$B$3,Responses!$A$1:$T$1,0))&amp;""),""),6,2)),VALUE(MID(IFERROR(TRIM(INDEX(Responses!$A179:$T179,MATCH(Lists!$B$3,Responses!$A$1:$T$1,0))&amp;""),""),9,2))))),"")),IFERROR(INT(IF(ISNUMBER(INDEX(Responses!$A179:$T179,MATCH(Lists!$B$3,Responses!$A$1:$T$1,0))),INDEX(Responses!$A179:$T179,MATCH(Lists!$B$3,Responses!$A$1:$T$1,0)),DATE(VALUE(LEFT(IFERROR(TRIM(INDEX(Responses!$A179:$T179,MATCH(Lists!$B$3,Responses!$A$1:$T$1,0))&amp;""),""),4)),VALUE(MID(IFERROR(TRIM(INDEX(Responses!$A179:$T179,MATCH(Lists!$B$3,Responses!$A$1:$T$1,0))&amp;""),""),6,2)),VALUE(MID(IFERROR(TRIM(INDEX(Responses!$A179:$T179,MATCH(Lists!$B$3,Responses!$A$1:$T$1,0))&amp;""),""),9,2))))),""))))</f>
        <v/>
      </c>
      <c r="J179" s="19">
        <f>IF(ISNUMBER($I179),$I179+Lists!$B$15,"")</f>
        <v/>
      </c>
      <c r="K179" s="18">
        <f>IF($N179&lt;&gt;1,"",IF($B179="","New",IFERROR(IF(INDEX('Follow-ups'!$B$2:$B$501,MATCH($B179,'Follow-ups'!$A$2:$A$501,0))&amp;""="","New",INDEX('Follow-ups'!$B$2:$B$501,MATCH($B179,'Follow-ups'!$A$2:$A$501,0))&amp;""),"New")))</f>
        <v/>
      </c>
      <c r="L179" s="19">
        <f>IF($N179&lt;&gt;1,"",IF($B179="","",IFERROR(IF(ISNUMBER(INDEX('Follow-ups'!$C$2:$C$501,MATCH($B179,'Follow-ups'!$A$2:$A$501,0))),INDEX('Follow-ups'!$C$2:$C$501,MATCH($B179,'Follow-ups'!$A$2:$A$501,0)),""),"")))</f>
        <v/>
      </c>
      <c r="M179" s="18">
        <f>IF($N179&lt;&gt;1,"",IF($G179="No","Do not contact",IF(OR($K179="Signed up",$K179="Not now"),"Done",IF($K179="Contacted","Waiting on reply",IF($J179="","To do",IF(TODAY()&gt;$J179,"Overdue",IF($J179-TODAY()&lt;=1,"Due soon","To do")))))))</f>
        <v/>
      </c>
      <c r="N179" s="18">
        <f>IF((IFERROR(TRIM(INDEX(Responses!$A179:$T179,MATCH(Lists!$B$2,Responses!$A$1:$T$1,0))&amp;""),"")&amp;IFERROR(TRIM(INDEX(Responses!$A179:$T179,MATCH(Lists!$B$4,Responses!$A$1:$T$1,0))&amp;""),"")&amp;IFERROR(TRIM(INDEX(Responses!$A179:$T179,MATCH(Lists!$B$5,Responses!$A$1:$T$1,0))&amp;""),""))="",0,1)</f>
        <v/>
      </c>
    </row>
    <row r="180">
      <c r="A180" s="17">
        <f>IF($N180=1,IFERROR(TRIM(INDEX(Responses!$A180:$T180,MATCH(Lists!$B$4,Responses!$A$1:$T$1,0))&amp;""),""),"")</f>
        <v/>
      </c>
      <c r="B180" s="17">
        <f>IF($N180=1,IFERROR(TRIM(INDEX(Responses!$A180:$T180,MATCH(Lists!$B$5,Responses!$A$1:$T$1,0))&amp;""),""),"")</f>
        <v/>
      </c>
      <c r="C180" s="17">
        <f>IF($N180=1,IFERROR(TRIM(INDEX(Responses!$A180:$T180,MATCH(Lists!$B$6,Responses!$A$1:$T$1,0))&amp;""),""),"")</f>
        <v/>
      </c>
      <c r="D180" s="17">
        <f>IF($N180=1,IFERROR(TRIM(INDEX(Responses!$A180:$T180,MATCH(Lists!$B$7,Responses!$A$1:$T$1,0))&amp;""),""),"")</f>
        <v/>
      </c>
      <c r="E180" s="17">
        <f>IF($N180=1,IFERROR(TRIM(INDEX(Responses!$A180:$T180,MATCH(Lists!$B$8,Responses!$A$1:$T$1,0))&amp;""),""),"")</f>
        <v/>
      </c>
      <c r="F180" s="17">
        <f>IF($N180=1,IFERROR(TRIM(INDEX(Responses!$A180:$T180,MATCH(Lists!$B$9,Responses!$A$1:$T$1,0))&amp;""),""),"")</f>
        <v/>
      </c>
      <c r="G180" s="18">
        <f>IF($N180&lt;&gt;1,"",IF(IFERROR(TRIM(INDEX(Responses!$A180:$T180,MATCH(Lists!$B$10,Responses!$A$1:$T$1,0))&amp;""),"")="","Not asked",IF(LEFT(IFERROR(TRIM(INDEX(Responses!$A180:$T180,MATCH(Lists!$B$10,Responses!$A$1:$T$1,0))&amp;""),""),3)="Yes","Yes","No")))</f>
        <v/>
      </c>
      <c r="H180" s="17">
        <f>IF($N180&lt;&gt;1,"",IF(IFERROR(TRIM(INDEX(Responses!$A180:$T180,MATCH(Lists!$B$12,Responses!$A$1:$T$1,0))&amp;""),"")&lt;&gt;"",IFERROR(TRIM(INDEX(Responses!$A180:$T180,MATCH(Lists!$B$12,Responses!$A$1:$T$1,0))&amp;""),""),IFERROR(TRIM(INDEX(Responses!$A180:$T180,MATCH(Lists!$B$11,Responses!$A$1:$T$1,0))&amp;""),"")))</f>
        <v/>
      </c>
      <c r="I180" s="19">
        <f>IF($N180&lt;&gt;1,"",IF($B180="",IFERROR(INT(IF(ISNUMBER(INDEX(Responses!$A180:$T180,MATCH(Lists!$B$3,Responses!$A$1:$T$1,0))),INDEX(Responses!$A180:$T180,MATCH(Lists!$B$3,Responses!$A$1:$T$1,0)),DATE(VALUE(LEFT(IFERROR(TRIM(INDEX(Responses!$A180:$T180,MATCH(Lists!$B$3,Responses!$A$1:$T$1,0))&amp;""),""),4)),VALUE(MID(IFERROR(TRIM(INDEX(Responses!$A180:$T180,MATCH(Lists!$B$3,Responses!$A$1:$T$1,0))&amp;""),""),6,2)),VALUE(MID(IFERROR(TRIM(INDEX(Responses!$A180:$T180,MATCH(Lists!$B$3,Responses!$A$1:$T$1,0))&amp;""),""),9,2))))),""),IFERROR(IF(ISNUMBER(INDEX('Follow-ups'!$D$2:$D$501,MATCH($B180,'Follow-ups'!$A$2:$A$501,0))),INT(INDEX('Follow-ups'!$D$2:$D$501,MATCH($B180,'Follow-ups'!$A$2:$A$501,0))),IFERROR(INT(IF(ISNUMBER(INDEX(Responses!$A180:$T180,MATCH(Lists!$B$3,Responses!$A$1:$T$1,0))),INDEX(Responses!$A180:$T180,MATCH(Lists!$B$3,Responses!$A$1:$T$1,0)),DATE(VALUE(LEFT(IFERROR(TRIM(INDEX(Responses!$A180:$T180,MATCH(Lists!$B$3,Responses!$A$1:$T$1,0))&amp;""),""),4)),VALUE(MID(IFERROR(TRIM(INDEX(Responses!$A180:$T180,MATCH(Lists!$B$3,Responses!$A$1:$T$1,0))&amp;""),""),6,2)),VALUE(MID(IFERROR(TRIM(INDEX(Responses!$A180:$T180,MATCH(Lists!$B$3,Responses!$A$1:$T$1,0))&amp;""),""),9,2))))),"")),IFERROR(INT(IF(ISNUMBER(INDEX(Responses!$A180:$T180,MATCH(Lists!$B$3,Responses!$A$1:$T$1,0))),INDEX(Responses!$A180:$T180,MATCH(Lists!$B$3,Responses!$A$1:$T$1,0)),DATE(VALUE(LEFT(IFERROR(TRIM(INDEX(Responses!$A180:$T180,MATCH(Lists!$B$3,Responses!$A$1:$T$1,0))&amp;""),""),4)),VALUE(MID(IFERROR(TRIM(INDEX(Responses!$A180:$T180,MATCH(Lists!$B$3,Responses!$A$1:$T$1,0))&amp;""),""),6,2)),VALUE(MID(IFERROR(TRIM(INDEX(Responses!$A180:$T180,MATCH(Lists!$B$3,Responses!$A$1:$T$1,0))&amp;""),""),9,2))))),""))))</f>
        <v/>
      </c>
      <c r="J180" s="19">
        <f>IF(ISNUMBER($I180),$I180+Lists!$B$15,"")</f>
        <v/>
      </c>
      <c r="K180" s="18">
        <f>IF($N180&lt;&gt;1,"",IF($B180="","New",IFERROR(IF(INDEX('Follow-ups'!$B$2:$B$501,MATCH($B180,'Follow-ups'!$A$2:$A$501,0))&amp;""="","New",INDEX('Follow-ups'!$B$2:$B$501,MATCH($B180,'Follow-ups'!$A$2:$A$501,0))&amp;""),"New")))</f>
        <v/>
      </c>
      <c r="L180" s="19">
        <f>IF($N180&lt;&gt;1,"",IF($B180="","",IFERROR(IF(ISNUMBER(INDEX('Follow-ups'!$C$2:$C$501,MATCH($B180,'Follow-ups'!$A$2:$A$501,0))),INDEX('Follow-ups'!$C$2:$C$501,MATCH($B180,'Follow-ups'!$A$2:$A$501,0)),""),"")))</f>
        <v/>
      </c>
      <c r="M180" s="18">
        <f>IF($N180&lt;&gt;1,"",IF($G180="No","Do not contact",IF(OR($K180="Signed up",$K180="Not now"),"Done",IF($K180="Contacted","Waiting on reply",IF($J180="","To do",IF(TODAY()&gt;$J180,"Overdue",IF($J180-TODAY()&lt;=1,"Due soon","To do")))))))</f>
        <v/>
      </c>
      <c r="N180" s="18">
        <f>IF((IFERROR(TRIM(INDEX(Responses!$A180:$T180,MATCH(Lists!$B$2,Responses!$A$1:$T$1,0))&amp;""),"")&amp;IFERROR(TRIM(INDEX(Responses!$A180:$T180,MATCH(Lists!$B$4,Responses!$A$1:$T$1,0))&amp;""),"")&amp;IFERROR(TRIM(INDEX(Responses!$A180:$T180,MATCH(Lists!$B$5,Responses!$A$1:$T$1,0))&amp;""),""))="",0,1)</f>
        <v/>
      </c>
    </row>
    <row r="181">
      <c r="A181" s="17">
        <f>IF($N181=1,IFERROR(TRIM(INDEX(Responses!$A181:$T181,MATCH(Lists!$B$4,Responses!$A$1:$T$1,0))&amp;""),""),"")</f>
        <v/>
      </c>
      <c r="B181" s="17">
        <f>IF($N181=1,IFERROR(TRIM(INDEX(Responses!$A181:$T181,MATCH(Lists!$B$5,Responses!$A$1:$T$1,0))&amp;""),""),"")</f>
        <v/>
      </c>
      <c r="C181" s="17">
        <f>IF($N181=1,IFERROR(TRIM(INDEX(Responses!$A181:$T181,MATCH(Lists!$B$6,Responses!$A$1:$T$1,0))&amp;""),""),"")</f>
        <v/>
      </c>
      <c r="D181" s="17">
        <f>IF($N181=1,IFERROR(TRIM(INDEX(Responses!$A181:$T181,MATCH(Lists!$B$7,Responses!$A$1:$T$1,0))&amp;""),""),"")</f>
        <v/>
      </c>
      <c r="E181" s="17">
        <f>IF($N181=1,IFERROR(TRIM(INDEX(Responses!$A181:$T181,MATCH(Lists!$B$8,Responses!$A$1:$T$1,0))&amp;""),""),"")</f>
        <v/>
      </c>
      <c r="F181" s="17">
        <f>IF($N181=1,IFERROR(TRIM(INDEX(Responses!$A181:$T181,MATCH(Lists!$B$9,Responses!$A$1:$T$1,0))&amp;""),""),"")</f>
        <v/>
      </c>
      <c r="G181" s="18">
        <f>IF($N181&lt;&gt;1,"",IF(IFERROR(TRIM(INDEX(Responses!$A181:$T181,MATCH(Lists!$B$10,Responses!$A$1:$T$1,0))&amp;""),"")="","Not asked",IF(LEFT(IFERROR(TRIM(INDEX(Responses!$A181:$T181,MATCH(Lists!$B$10,Responses!$A$1:$T$1,0))&amp;""),""),3)="Yes","Yes","No")))</f>
        <v/>
      </c>
      <c r="H181" s="17">
        <f>IF($N181&lt;&gt;1,"",IF(IFERROR(TRIM(INDEX(Responses!$A181:$T181,MATCH(Lists!$B$12,Responses!$A$1:$T$1,0))&amp;""),"")&lt;&gt;"",IFERROR(TRIM(INDEX(Responses!$A181:$T181,MATCH(Lists!$B$12,Responses!$A$1:$T$1,0))&amp;""),""),IFERROR(TRIM(INDEX(Responses!$A181:$T181,MATCH(Lists!$B$11,Responses!$A$1:$T$1,0))&amp;""),"")))</f>
        <v/>
      </c>
      <c r="I181" s="19">
        <f>IF($N181&lt;&gt;1,"",IF($B181="",IFERROR(INT(IF(ISNUMBER(INDEX(Responses!$A181:$T181,MATCH(Lists!$B$3,Responses!$A$1:$T$1,0))),INDEX(Responses!$A181:$T181,MATCH(Lists!$B$3,Responses!$A$1:$T$1,0)),DATE(VALUE(LEFT(IFERROR(TRIM(INDEX(Responses!$A181:$T181,MATCH(Lists!$B$3,Responses!$A$1:$T$1,0))&amp;""),""),4)),VALUE(MID(IFERROR(TRIM(INDEX(Responses!$A181:$T181,MATCH(Lists!$B$3,Responses!$A$1:$T$1,0))&amp;""),""),6,2)),VALUE(MID(IFERROR(TRIM(INDEX(Responses!$A181:$T181,MATCH(Lists!$B$3,Responses!$A$1:$T$1,0))&amp;""),""),9,2))))),""),IFERROR(IF(ISNUMBER(INDEX('Follow-ups'!$D$2:$D$501,MATCH($B181,'Follow-ups'!$A$2:$A$501,0))),INT(INDEX('Follow-ups'!$D$2:$D$501,MATCH($B181,'Follow-ups'!$A$2:$A$501,0))),IFERROR(INT(IF(ISNUMBER(INDEX(Responses!$A181:$T181,MATCH(Lists!$B$3,Responses!$A$1:$T$1,0))),INDEX(Responses!$A181:$T181,MATCH(Lists!$B$3,Responses!$A$1:$T$1,0)),DATE(VALUE(LEFT(IFERROR(TRIM(INDEX(Responses!$A181:$T181,MATCH(Lists!$B$3,Responses!$A$1:$T$1,0))&amp;""),""),4)),VALUE(MID(IFERROR(TRIM(INDEX(Responses!$A181:$T181,MATCH(Lists!$B$3,Responses!$A$1:$T$1,0))&amp;""),""),6,2)),VALUE(MID(IFERROR(TRIM(INDEX(Responses!$A181:$T181,MATCH(Lists!$B$3,Responses!$A$1:$T$1,0))&amp;""),""),9,2))))),"")),IFERROR(INT(IF(ISNUMBER(INDEX(Responses!$A181:$T181,MATCH(Lists!$B$3,Responses!$A$1:$T$1,0))),INDEX(Responses!$A181:$T181,MATCH(Lists!$B$3,Responses!$A$1:$T$1,0)),DATE(VALUE(LEFT(IFERROR(TRIM(INDEX(Responses!$A181:$T181,MATCH(Lists!$B$3,Responses!$A$1:$T$1,0))&amp;""),""),4)),VALUE(MID(IFERROR(TRIM(INDEX(Responses!$A181:$T181,MATCH(Lists!$B$3,Responses!$A$1:$T$1,0))&amp;""),""),6,2)),VALUE(MID(IFERROR(TRIM(INDEX(Responses!$A181:$T181,MATCH(Lists!$B$3,Responses!$A$1:$T$1,0))&amp;""),""),9,2))))),""))))</f>
        <v/>
      </c>
      <c r="J181" s="19">
        <f>IF(ISNUMBER($I181),$I181+Lists!$B$15,"")</f>
        <v/>
      </c>
      <c r="K181" s="18">
        <f>IF($N181&lt;&gt;1,"",IF($B181="","New",IFERROR(IF(INDEX('Follow-ups'!$B$2:$B$501,MATCH($B181,'Follow-ups'!$A$2:$A$501,0))&amp;""="","New",INDEX('Follow-ups'!$B$2:$B$501,MATCH($B181,'Follow-ups'!$A$2:$A$501,0))&amp;""),"New")))</f>
        <v/>
      </c>
      <c r="L181" s="19">
        <f>IF($N181&lt;&gt;1,"",IF($B181="","",IFERROR(IF(ISNUMBER(INDEX('Follow-ups'!$C$2:$C$501,MATCH($B181,'Follow-ups'!$A$2:$A$501,0))),INDEX('Follow-ups'!$C$2:$C$501,MATCH($B181,'Follow-ups'!$A$2:$A$501,0)),""),"")))</f>
        <v/>
      </c>
      <c r="M181" s="18">
        <f>IF($N181&lt;&gt;1,"",IF($G181="No","Do not contact",IF(OR($K181="Signed up",$K181="Not now"),"Done",IF($K181="Contacted","Waiting on reply",IF($J181="","To do",IF(TODAY()&gt;$J181,"Overdue",IF($J181-TODAY()&lt;=1,"Due soon","To do")))))))</f>
        <v/>
      </c>
      <c r="N181" s="18">
        <f>IF((IFERROR(TRIM(INDEX(Responses!$A181:$T181,MATCH(Lists!$B$2,Responses!$A$1:$T$1,0))&amp;""),"")&amp;IFERROR(TRIM(INDEX(Responses!$A181:$T181,MATCH(Lists!$B$4,Responses!$A$1:$T$1,0))&amp;""),"")&amp;IFERROR(TRIM(INDEX(Responses!$A181:$T181,MATCH(Lists!$B$5,Responses!$A$1:$T$1,0))&amp;""),""))="",0,1)</f>
        <v/>
      </c>
    </row>
    <row r="182">
      <c r="A182" s="17">
        <f>IF($N182=1,IFERROR(TRIM(INDEX(Responses!$A182:$T182,MATCH(Lists!$B$4,Responses!$A$1:$T$1,0))&amp;""),""),"")</f>
        <v/>
      </c>
      <c r="B182" s="17">
        <f>IF($N182=1,IFERROR(TRIM(INDEX(Responses!$A182:$T182,MATCH(Lists!$B$5,Responses!$A$1:$T$1,0))&amp;""),""),"")</f>
        <v/>
      </c>
      <c r="C182" s="17">
        <f>IF($N182=1,IFERROR(TRIM(INDEX(Responses!$A182:$T182,MATCH(Lists!$B$6,Responses!$A$1:$T$1,0))&amp;""),""),"")</f>
        <v/>
      </c>
      <c r="D182" s="17">
        <f>IF($N182=1,IFERROR(TRIM(INDEX(Responses!$A182:$T182,MATCH(Lists!$B$7,Responses!$A$1:$T$1,0))&amp;""),""),"")</f>
        <v/>
      </c>
      <c r="E182" s="17">
        <f>IF($N182=1,IFERROR(TRIM(INDEX(Responses!$A182:$T182,MATCH(Lists!$B$8,Responses!$A$1:$T$1,0))&amp;""),""),"")</f>
        <v/>
      </c>
      <c r="F182" s="17">
        <f>IF($N182=1,IFERROR(TRIM(INDEX(Responses!$A182:$T182,MATCH(Lists!$B$9,Responses!$A$1:$T$1,0))&amp;""),""),"")</f>
        <v/>
      </c>
      <c r="G182" s="18">
        <f>IF($N182&lt;&gt;1,"",IF(IFERROR(TRIM(INDEX(Responses!$A182:$T182,MATCH(Lists!$B$10,Responses!$A$1:$T$1,0))&amp;""),"")="","Not asked",IF(LEFT(IFERROR(TRIM(INDEX(Responses!$A182:$T182,MATCH(Lists!$B$10,Responses!$A$1:$T$1,0))&amp;""),""),3)="Yes","Yes","No")))</f>
        <v/>
      </c>
      <c r="H182" s="17">
        <f>IF($N182&lt;&gt;1,"",IF(IFERROR(TRIM(INDEX(Responses!$A182:$T182,MATCH(Lists!$B$12,Responses!$A$1:$T$1,0))&amp;""),"")&lt;&gt;"",IFERROR(TRIM(INDEX(Responses!$A182:$T182,MATCH(Lists!$B$12,Responses!$A$1:$T$1,0))&amp;""),""),IFERROR(TRIM(INDEX(Responses!$A182:$T182,MATCH(Lists!$B$11,Responses!$A$1:$T$1,0))&amp;""),"")))</f>
        <v/>
      </c>
      <c r="I182" s="19">
        <f>IF($N182&lt;&gt;1,"",IF($B182="",IFERROR(INT(IF(ISNUMBER(INDEX(Responses!$A182:$T182,MATCH(Lists!$B$3,Responses!$A$1:$T$1,0))),INDEX(Responses!$A182:$T182,MATCH(Lists!$B$3,Responses!$A$1:$T$1,0)),DATE(VALUE(LEFT(IFERROR(TRIM(INDEX(Responses!$A182:$T182,MATCH(Lists!$B$3,Responses!$A$1:$T$1,0))&amp;""),""),4)),VALUE(MID(IFERROR(TRIM(INDEX(Responses!$A182:$T182,MATCH(Lists!$B$3,Responses!$A$1:$T$1,0))&amp;""),""),6,2)),VALUE(MID(IFERROR(TRIM(INDEX(Responses!$A182:$T182,MATCH(Lists!$B$3,Responses!$A$1:$T$1,0))&amp;""),""),9,2))))),""),IFERROR(IF(ISNUMBER(INDEX('Follow-ups'!$D$2:$D$501,MATCH($B182,'Follow-ups'!$A$2:$A$501,0))),INT(INDEX('Follow-ups'!$D$2:$D$501,MATCH($B182,'Follow-ups'!$A$2:$A$501,0))),IFERROR(INT(IF(ISNUMBER(INDEX(Responses!$A182:$T182,MATCH(Lists!$B$3,Responses!$A$1:$T$1,0))),INDEX(Responses!$A182:$T182,MATCH(Lists!$B$3,Responses!$A$1:$T$1,0)),DATE(VALUE(LEFT(IFERROR(TRIM(INDEX(Responses!$A182:$T182,MATCH(Lists!$B$3,Responses!$A$1:$T$1,0))&amp;""),""),4)),VALUE(MID(IFERROR(TRIM(INDEX(Responses!$A182:$T182,MATCH(Lists!$B$3,Responses!$A$1:$T$1,0))&amp;""),""),6,2)),VALUE(MID(IFERROR(TRIM(INDEX(Responses!$A182:$T182,MATCH(Lists!$B$3,Responses!$A$1:$T$1,0))&amp;""),""),9,2))))),"")),IFERROR(INT(IF(ISNUMBER(INDEX(Responses!$A182:$T182,MATCH(Lists!$B$3,Responses!$A$1:$T$1,0))),INDEX(Responses!$A182:$T182,MATCH(Lists!$B$3,Responses!$A$1:$T$1,0)),DATE(VALUE(LEFT(IFERROR(TRIM(INDEX(Responses!$A182:$T182,MATCH(Lists!$B$3,Responses!$A$1:$T$1,0))&amp;""),""),4)),VALUE(MID(IFERROR(TRIM(INDEX(Responses!$A182:$T182,MATCH(Lists!$B$3,Responses!$A$1:$T$1,0))&amp;""),""),6,2)),VALUE(MID(IFERROR(TRIM(INDEX(Responses!$A182:$T182,MATCH(Lists!$B$3,Responses!$A$1:$T$1,0))&amp;""),""),9,2))))),""))))</f>
        <v/>
      </c>
      <c r="J182" s="19">
        <f>IF(ISNUMBER($I182),$I182+Lists!$B$15,"")</f>
        <v/>
      </c>
      <c r="K182" s="18">
        <f>IF($N182&lt;&gt;1,"",IF($B182="","New",IFERROR(IF(INDEX('Follow-ups'!$B$2:$B$501,MATCH($B182,'Follow-ups'!$A$2:$A$501,0))&amp;""="","New",INDEX('Follow-ups'!$B$2:$B$501,MATCH($B182,'Follow-ups'!$A$2:$A$501,0))&amp;""),"New")))</f>
        <v/>
      </c>
      <c r="L182" s="19">
        <f>IF($N182&lt;&gt;1,"",IF($B182="","",IFERROR(IF(ISNUMBER(INDEX('Follow-ups'!$C$2:$C$501,MATCH($B182,'Follow-ups'!$A$2:$A$501,0))),INDEX('Follow-ups'!$C$2:$C$501,MATCH($B182,'Follow-ups'!$A$2:$A$501,0)),""),"")))</f>
        <v/>
      </c>
      <c r="M182" s="18">
        <f>IF($N182&lt;&gt;1,"",IF($G182="No","Do not contact",IF(OR($K182="Signed up",$K182="Not now"),"Done",IF($K182="Contacted","Waiting on reply",IF($J182="","To do",IF(TODAY()&gt;$J182,"Overdue",IF($J182-TODAY()&lt;=1,"Due soon","To do")))))))</f>
        <v/>
      </c>
      <c r="N182" s="18">
        <f>IF((IFERROR(TRIM(INDEX(Responses!$A182:$T182,MATCH(Lists!$B$2,Responses!$A$1:$T$1,0))&amp;""),"")&amp;IFERROR(TRIM(INDEX(Responses!$A182:$T182,MATCH(Lists!$B$4,Responses!$A$1:$T$1,0))&amp;""),"")&amp;IFERROR(TRIM(INDEX(Responses!$A182:$T182,MATCH(Lists!$B$5,Responses!$A$1:$T$1,0))&amp;""),""))="",0,1)</f>
        <v/>
      </c>
    </row>
    <row r="183">
      <c r="A183" s="17">
        <f>IF($N183=1,IFERROR(TRIM(INDEX(Responses!$A183:$T183,MATCH(Lists!$B$4,Responses!$A$1:$T$1,0))&amp;""),""),"")</f>
        <v/>
      </c>
      <c r="B183" s="17">
        <f>IF($N183=1,IFERROR(TRIM(INDEX(Responses!$A183:$T183,MATCH(Lists!$B$5,Responses!$A$1:$T$1,0))&amp;""),""),"")</f>
        <v/>
      </c>
      <c r="C183" s="17">
        <f>IF($N183=1,IFERROR(TRIM(INDEX(Responses!$A183:$T183,MATCH(Lists!$B$6,Responses!$A$1:$T$1,0))&amp;""),""),"")</f>
        <v/>
      </c>
      <c r="D183" s="17">
        <f>IF($N183=1,IFERROR(TRIM(INDEX(Responses!$A183:$T183,MATCH(Lists!$B$7,Responses!$A$1:$T$1,0))&amp;""),""),"")</f>
        <v/>
      </c>
      <c r="E183" s="17">
        <f>IF($N183=1,IFERROR(TRIM(INDEX(Responses!$A183:$T183,MATCH(Lists!$B$8,Responses!$A$1:$T$1,0))&amp;""),""),"")</f>
        <v/>
      </c>
      <c r="F183" s="17">
        <f>IF($N183=1,IFERROR(TRIM(INDEX(Responses!$A183:$T183,MATCH(Lists!$B$9,Responses!$A$1:$T$1,0))&amp;""),""),"")</f>
        <v/>
      </c>
      <c r="G183" s="18">
        <f>IF($N183&lt;&gt;1,"",IF(IFERROR(TRIM(INDEX(Responses!$A183:$T183,MATCH(Lists!$B$10,Responses!$A$1:$T$1,0))&amp;""),"")="","Not asked",IF(LEFT(IFERROR(TRIM(INDEX(Responses!$A183:$T183,MATCH(Lists!$B$10,Responses!$A$1:$T$1,0))&amp;""),""),3)="Yes","Yes","No")))</f>
        <v/>
      </c>
      <c r="H183" s="17">
        <f>IF($N183&lt;&gt;1,"",IF(IFERROR(TRIM(INDEX(Responses!$A183:$T183,MATCH(Lists!$B$12,Responses!$A$1:$T$1,0))&amp;""),"")&lt;&gt;"",IFERROR(TRIM(INDEX(Responses!$A183:$T183,MATCH(Lists!$B$12,Responses!$A$1:$T$1,0))&amp;""),""),IFERROR(TRIM(INDEX(Responses!$A183:$T183,MATCH(Lists!$B$11,Responses!$A$1:$T$1,0))&amp;""),"")))</f>
        <v/>
      </c>
      <c r="I183" s="19">
        <f>IF($N183&lt;&gt;1,"",IF($B183="",IFERROR(INT(IF(ISNUMBER(INDEX(Responses!$A183:$T183,MATCH(Lists!$B$3,Responses!$A$1:$T$1,0))),INDEX(Responses!$A183:$T183,MATCH(Lists!$B$3,Responses!$A$1:$T$1,0)),DATE(VALUE(LEFT(IFERROR(TRIM(INDEX(Responses!$A183:$T183,MATCH(Lists!$B$3,Responses!$A$1:$T$1,0))&amp;""),""),4)),VALUE(MID(IFERROR(TRIM(INDEX(Responses!$A183:$T183,MATCH(Lists!$B$3,Responses!$A$1:$T$1,0))&amp;""),""),6,2)),VALUE(MID(IFERROR(TRIM(INDEX(Responses!$A183:$T183,MATCH(Lists!$B$3,Responses!$A$1:$T$1,0))&amp;""),""),9,2))))),""),IFERROR(IF(ISNUMBER(INDEX('Follow-ups'!$D$2:$D$501,MATCH($B183,'Follow-ups'!$A$2:$A$501,0))),INT(INDEX('Follow-ups'!$D$2:$D$501,MATCH($B183,'Follow-ups'!$A$2:$A$501,0))),IFERROR(INT(IF(ISNUMBER(INDEX(Responses!$A183:$T183,MATCH(Lists!$B$3,Responses!$A$1:$T$1,0))),INDEX(Responses!$A183:$T183,MATCH(Lists!$B$3,Responses!$A$1:$T$1,0)),DATE(VALUE(LEFT(IFERROR(TRIM(INDEX(Responses!$A183:$T183,MATCH(Lists!$B$3,Responses!$A$1:$T$1,0))&amp;""),""),4)),VALUE(MID(IFERROR(TRIM(INDEX(Responses!$A183:$T183,MATCH(Lists!$B$3,Responses!$A$1:$T$1,0))&amp;""),""),6,2)),VALUE(MID(IFERROR(TRIM(INDEX(Responses!$A183:$T183,MATCH(Lists!$B$3,Responses!$A$1:$T$1,0))&amp;""),""),9,2))))),"")),IFERROR(INT(IF(ISNUMBER(INDEX(Responses!$A183:$T183,MATCH(Lists!$B$3,Responses!$A$1:$T$1,0))),INDEX(Responses!$A183:$T183,MATCH(Lists!$B$3,Responses!$A$1:$T$1,0)),DATE(VALUE(LEFT(IFERROR(TRIM(INDEX(Responses!$A183:$T183,MATCH(Lists!$B$3,Responses!$A$1:$T$1,0))&amp;""),""),4)),VALUE(MID(IFERROR(TRIM(INDEX(Responses!$A183:$T183,MATCH(Lists!$B$3,Responses!$A$1:$T$1,0))&amp;""),""),6,2)),VALUE(MID(IFERROR(TRIM(INDEX(Responses!$A183:$T183,MATCH(Lists!$B$3,Responses!$A$1:$T$1,0))&amp;""),""),9,2))))),""))))</f>
        <v/>
      </c>
      <c r="J183" s="19">
        <f>IF(ISNUMBER($I183),$I183+Lists!$B$15,"")</f>
        <v/>
      </c>
      <c r="K183" s="18">
        <f>IF($N183&lt;&gt;1,"",IF($B183="","New",IFERROR(IF(INDEX('Follow-ups'!$B$2:$B$501,MATCH($B183,'Follow-ups'!$A$2:$A$501,0))&amp;""="","New",INDEX('Follow-ups'!$B$2:$B$501,MATCH($B183,'Follow-ups'!$A$2:$A$501,0))&amp;""),"New")))</f>
        <v/>
      </c>
      <c r="L183" s="19">
        <f>IF($N183&lt;&gt;1,"",IF($B183="","",IFERROR(IF(ISNUMBER(INDEX('Follow-ups'!$C$2:$C$501,MATCH($B183,'Follow-ups'!$A$2:$A$501,0))),INDEX('Follow-ups'!$C$2:$C$501,MATCH($B183,'Follow-ups'!$A$2:$A$501,0)),""),"")))</f>
        <v/>
      </c>
      <c r="M183" s="18">
        <f>IF($N183&lt;&gt;1,"",IF($G183="No","Do not contact",IF(OR($K183="Signed up",$K183="Not now"),"Done",IF($K183="Contacted","Waiting on reply",IF($J183="","To do",IF(TODAY()&gt;$J183,"Overdue",IF($J183-TODAY()&lt;=1,"Due soon","To do")))))))</f>
        <v/>
      </c>
      <c r="N183" s="18">
        <f>IF((IFERROR(TRIM(INDEX(Responses!$A183:$T183,MATCH(Lists!$B$2,Responses!$A$1:$T$1,0))&amp;""),"")&amp;IFERROR(TRIM(INDEX(Responses!$A183:$T183,MATCH(Lists!$B$4,Responses!$A$1:$T$1,0))&amp;""),"")&amp;IFERROR(TRIM(INDEX(Responses!$A183:$T183,MATCH(Lists!$B$5,Responses!$A$1:$T$1,0))&amp;""),""))="",0,1)</f>
        <v/>
      </c>
    </row>
    <row r="184">
      <c r="A184" s="17">
        <f>IF($N184=1,IFERROR(TRIM(INDEX(Responses!$A184:$T184,MATCH(Lists!$B$4,Responses!$A$1:$T$1,0))&amp;""),""),"")</f>
        <v/>
      </c>
      <c r="B184" s="17">
        <f>IF($N184=1,IFERROR(TRIM(INDEX(Responses!$A184:$T184,MATCH(Lists!$B$5,Responses!$A$1:$T$1,0))&amp;""),""),"")</f>
        <v/>
      </c>
      <c r="C184" s="17">
        <f>IF($N184=1,IFERROR(TRIM(INDEX(Responses!$A184:$T184,MATCH(Lists!$B$6,Responses!$A$1:$T$1,0))&amp;""),""),"")</f>
        <v/>
      </c>
      <c r="D184" s="17">
        <f>IF($N184=1,IFERROR(TRIM(INDEX(Responses!$A184:$T184,MATCH(Lists!$B$7,Responses!$A$1:$T$1,0))&amp;""),""),"")</f>
        <v/>
      </c>
      <c r="E184" s="17">
        <f>IF($N184=1,IFERROR(TRIM(INDEX(Responses!$A184:$T184,MATCH(Lists!$B$8,Responses!$A$1:$T$1,0))&amp;""),""),"")</f>
        <v/>
      </c>
      <c r="F184" s="17">
        <f>IF($N184=1,IFERROR(TRIM(INDEX(Responses!$A184:$T184,MATCH(Lists!$B$9,Responses!$A$1:$T$1,0))&amp;""),""),"")</f>
        <v/>
      </c>
      <c r="G184" s="18">
        <f>IF($N184&lt;&gt;1,"",IF(IFERROR(TRIM(INDEX(Responses!$A184:$T184,MATCH(Lists!$B$10,Responses!$A$1:$T$1,0))&amp;""),"")="","Not asked",IF(LEFT(IFERROR(TRIM(INDEX(Responses!$A184:$T184,MATCH(Lists!$B$10,Responses!$A$1:$T$1,0))&amp;""),""),3)="Yes","Yes","No")))</f>
        <v/>
      </c>
      <c r="H184" s="17">
        <f>IF($N184&lt;&gt;1,"",IF(IFERROR(TRIM(INDEX(Responses!$A184:$T184,MATCH(Lists!$B$12,Responses!$A$1:$T$1,0))&amp;""),"")&lt;&gt;"",IFERROR(TRIM(INDEX(Responses!$A184:$T184,MATCH(Lists!$B$12,Responses!$A$1:$T$1,0))&amp;""),""),IFERROR(TRIM(INDEX(Responses!$A184:$T184,MATCH(Lists!$B$11,Responses!$A$1:$T$1,0))&amp;""),"")))</f>
        <v/>
      </c>
      <c r="I184" s="19">
        <f>IF($N184&lt;&gt;1,"",IF($B184="",IFERROR(INT(IF(ISNUMBER(INDEX(Responses!$A184:$T184,MATCH(Lists!$B$3,Responses!$A$1:$T$1,0))),INDEX(Responses!$A184:$T184,MATCH(Lists!$B$3,Responses!$A$1:$T$1,0)),DATE(VALUE(LEFT(IFERROR(TRIM(INDEX(Responses!$A184:$T184,MATCH(Lists!$B$3,Responses!$A$1:$T$1,0))&amp;""),""),4)),VALUE(MID(IFERROR(TRIM(INDEX(Responses!$A184:$T184,MATCH(Lists!$B$3,Responses!$A$1:$T$1,0))&amp;""),""),6,2)),VALUE(MID(IFERROR(TRIM(INDEX(Responses!$A184:$T184,MATCH(Lists!$B$3,Responses!$A$1:$T$1,0))&amp;""),""),9,2))))),""),IFERROR(IF(ISNUMBER(INDEX('Follow-ups'!$D$2:$D$501,MATCH($B184,'Follow-ups'!$A$2:$A$501,0))),INT(INDEX('Follow-ups'!$D$2:$D$501,MATCH($B184,'Follow-ups'!$A$2:$A$501,0))),IFERROR(INT(IF(ISNUMBER(INDEX(Responses!$A184:$T184,MATCH(Lists!$B$3,Responses!$A$1:$T$1,0))),INDEX(Responses!$A184:$T184,MATCH(Lists!$B$3,Responses!$A$1:$T$1,0)),DATE(VALUE(LEFT(IFERROR(TRIM(INDEX(Responses!$A184:$T184,MATCH(Lists!$B$3,Responses!$A$1:$T$1,0))&amp;""),""),4)),VALUE(MID(IFERROR(TRIM(INDEX(Responses!$A184:$T184,MATCH(Lists!$B$3,Responses!$A$1:$T$1,0))&amp;""),""),6,2)),VALUE(MID(IFERROR(TRIM(INDEX(Responses!$A184:$T184,MATCH(Lists!$B$3,Responses!$A$1:$T$1,0))&amp;""),""),9,2))))),"")),IFERROR(INT(IF(ISNUMBER(INDEX(Responses!$A184:$T184,MATCH(Lists!$B$3,Responses!$A$1:$T$1,0))),INDEX(Responses!$A184:$T184,MATCH(Lists!$B$3,Responses!$A$1:$T$1,0)),DATE(VALUE(LEFT(IFERROR(TRIM(INDEX(Responses!$A184:$T184,MATCH(Lists!$B$3,Responses!$A$1:$T$1,0))&amp;""),""),4)),VALUE(MID(IFERROR(TRIM(INDEX(Responses!$A184:$T184,MATCH(Lists!$B$3,Responses!$A$1:$T$1,0))&amp;""),""),6,2)),VALUE(MID(IFERROR(TRIM(INDEX(Responses!$A184:$T184,MATCH(Lists!$B$3,Responses!$A$1:$T$1,0))&amp;""),""),9,2))))),""))))</f>
        <v/>
      </c>
      <c r="J184" s="19">
        <f>IF(ISNUMBER($I184),$I184+Lists!$B$15,"")</f>
        <v/>
      </c>
      <c r="K184" s="18">
        <f>IF($N184&lt;&gt;1,"",IF($B184="","New",IFERROR(IF(INDEX('Follow-ups'!$B$2:$B$501,MATCH($B184,'Follow-ups'!$A$2:$A$501,0))&amp;""="","New",INDEX('Follow-ups'!$B$2:$B$501,MATCH($B184,'Follow-ups'!$A$2:$A$501,0))&amp;""),"New")))</f>
        <v/>
      </c>
      <c r="L184" s="19">
        <f>IF($N184&lt;&gt;1,"",IF($B184="","",IFERROR(IF(ISNUMBER(INDEX('Follow-ups'!$C$2:$C$501,MATCH($B184,'Follow-ups'!$A$2:$A$501,0))),INDEX('Follow-ups'!$C$2:$C$501,MATCH($B184,'Follow-ups'!$A$2:$A$501,0)),""),"")))</f>
        <v/>
      </c>
      <c r="M184" s="18">
        <f>IF($N184&lt;&gt;1,"",IF($G184="No","Do not contact",IF(OR($K184="Signed up",$K184="Not now"),"Done",IF($K184="Contacted","Waiting on reply",IF($J184="","To do",IF(TODAY()&gt;$J184,"Overdue",IF($J184-TODAY()&lt;=1,"Due soon","To do")))))))</f>
        <v/>
      </c>
      <c r="N184" s="18">
        <f>IF((IFERROR(TRIM(INDEX(Responses!$A184:$T184,MATCH(Lists!$B$2,Responses!$A$1:$T$1,0))&amp;""),"")&amp;IFERROR(TRIM(INDEX(Responses!$A184:$T184,MATCH(Lists!$B$4,Responses!$A$1:$T$1,0))&amp;""),"")&amp;IFERROR(TRIM(INDEX(Responses!$A184:$T184,MATCH(Lists!$B$5,Responses!$A$1:$T$1,0))&amp;""),""))="",0,1)</f>
        <v/>
      </c>
    </row>
    <row r="185">
      <c r="A185" s="17">
        <f>IF($N185=1,IFERROR(TRIM(INDEX(Responses!$A185:$T185,MATCH(Lists!$B$4,Responses!$A$1:$T$1,0))&amp;""),""),"")</f>
        <v/>
      </c>
      <c r="B185" s="17">
        <f>IF($N185=1,IFERROR(TRIM(INDEX(Responses!$A185:$T185,MATCH(Lists!$B$5,Responses!$A$1:$T$1,0))&amp;""),""),"")</f>
        <v/>
      </c>
      <c r="C185" s="17">
        <f>IF($N185=1,IFERROR(TRIM(INDEX(Responses!$A185:$T185,MATCH(Lists!$B$6,Responses!$A$1:$T$1,0))&amp;""),""),"")</f>
        <v/>
      </c>
      <c r="D185" s="17">
        <f>IF($N185=1,IFERROR(TRIM(INDEX(Responses!$A185:$T185,MATCH(Lists!$B$7,Responses!$A$1:$T$1,0))&amp;""),""),"")</f>
        <v/>
      </c>
      <c r="E185" s="17">
        <f>IF($N185=1,IFERROR(TRIM(INDEX(Responses!$A185:$T185,MATCH(Lists!$B$8,Responses!$A$1:$T$1,0))&amp;""),""),"")</f>
        <v/>
      </c>
      <c r="F185" s="17">
        <f>IF($N185=1,IFERROR(TRIM(INDEX(Responses!$A185:$T185,MATCH(Lists!$B$9,Responses!$A$1:$T$1,0))&amp;""),""),"")</f>
        <v/>
      </c>
      <c r="G185" s="18">
        <f>IF($N185&lt;&gt;1,"",IF(IFERROR(TRIM(INDEX(Responses!$A185:$T185,MATCH(Lists!$B$10,Responses!$A$1:$T$1,0))&amp;""),"")="","Not asked",IF(LEFT(IFERROR(TRIM(INDEX(Responses!$A185:$T185,MATCH(Lists!$B$10,Responses!$A$1:$T$1,0))&amp;""),""),3)="Yes","Yes","No")))</f>
        <v/>
      </c>
      <c r="H185" s="17">
        <f>IF($N185&lt;&gt;1,"",IF(IFERROR(TRIM(INDEX(Responses!$A185:$T185,MATCH(Lists!$B$12,Responses!$A$1:$T$1,0))&amp;""),"")&lt;&gt;"",IFERROR(TRIM(INDEX(Responses!$A185:$T185,MATCH(Lists!$B$12,Responses!$A$1:$T$1,0))&amp;""),""),IFERROR(TRIM(INDEX(Responses!$A185:$T185,MATCH(Lists!$B$11,Responses!$A$1:$T$1,0))&amp;""),"")))</f>
        <v/>
      </c>
      <c r="I185" s="19">
        <f>IF($N185&lt;&gt;1,"",IF($B185="",IFERROR(INT(IF(ISNUMBER(INDEX(Responses!$A185:$T185,MATCH(Lists!$B$3,Responses!$A$1:$T$1,0))),INDEX(Responses!$A185:$T185,MATCH(Lists!$B$3,Responses!$A$1:$T$1,0)),DATE(VALUE(LEFT(IFERROR(TRIM(INDEX(Responses!$A185:$T185,MATCH(Lists!$B$3,Responses!$A$1:$T$1,0))&amp;""),""),4)),VALUE(MID(IFERROR(TRIM(INDEX(Responses!$A185:$T185,MATCH(Lists!$B$3,Responses!$A$1:$T$1,0))&amp;""),""),6,2)),VALUE(MID(IFERROR(TRIM(INDEX(Responses!$A185:$T185,MATCH(Lists!$B$3,Responses!$A$1:$T$1,0))&amp;""),""),9,2))))),""),IFERROR(IF(ISNUMBER(INDEX('Follow-ups'!$D$2:$D$501,MATCH($B185,'Follow-ups'!$A$2:$A$501,0))),INT(INDEX('Follow-ups'!$D$2:$D$501,MATCH($B185,'Follow-ups'!$A$2:$A$501,0))),IFERROR(INT(IF(ISNUMBER(INDEX(Responses!$A185:$T185,MATCH(Lists!$B$3,Responses!$A$1:$T$1,0))),INDEX(Responses!$A185:$T185,MATCH(Lists!$B$3,Responses!$A$1:$T$1,0)),DATE(VALUE(LEFT(IFERROR(TRIM(INDEX(Responses!$A185:$T185,MATCH(Lists!$B$3,Responses!$A$1:$T$1,0))&amp;""),""),4)),VALUE(MID(IFERROR(TRIM(INDEX(Responses!$A185:$T185,MATCH(Lists!$B$3,Responses!$A$1:$T$1,0))&amp;""),""),6,2)),VALUE(MID(IFERROR(TRIM(INDEX(Responses!$A185:$T185,MATCH(Lists!$B$3,Responses!$A$1:$T$1,0))&amp;""),""),9,2))))),"")),IFERROR(INT(IF(ISNUMBER(INDEX(Responses!$A185:$T185,MATCH(Lists!$B$3,Responses!$A$1:$T$1,0))),INDEX(Responses!$A185:$T185,MATCH(Lists!$B$3,Responses!$A$1:$T$1,0)),DATE(VALUE(LEFT(IFERROR(TRIM(INDEX(Responses!$A185:$T185,MATCH(Lists!$B$3,Responses!$A$1:$T$1,0))&amp;""),""),4)),VALUE(MID(IFERROR(TRIM(INDEX(Responses!$A185:$T185,MATCH(Lists!$B$3,Responses!$A$1:$T$1,0))&amp;""),""),6,2)),VALUE(MID(IFERROR(TRIM(INDEX(Responses!$A185:$T185,MATCH(Lists!$B$3,Responses!$A$1:$T$1,0))&amp;""),""),9,2))))),""))))</f>
        <v/>
      </c>
      <c r="J185" s="19">
        <f>IF(ISNUMBER($I185),$I185+Lists!$B$15,"")</f>
        <v/>
      </c>
      <c r="K185" s="18">
        <f>IF($N185&lt;&gt;1,"",IF($B185="","New",IFERROR(IF(INDEX('Follow-ups'!$B$2:$B$501,MATCH($B185,'Follow-ups'!$A$2:$A$501,0))&amp;""="","New",INDEX('Follow-ups'!$B$2:$B$501,MATCH($B185,'Follow-ups'!$A$2:$A$501,0))&amp;""),"New")))</f>
        <v/>
      </c>
      <c r="L185" s="19">
        <f>IF($N185&lt;&gt;1,"",IF($B185="","",IFERROR(IF(ISNUMBER(INDEX('Follow-ups'!$C$2:$C$501,MATCH($B185,'Follow-ups'!$A$2:$A$501,0))),INDEX('Follow-ups'!$C$2:$C$501,MATCH($B185,'Follow-ups'!$A$2:$A$501,0)),""),"")))</f>
        <v/>
      </c>
      <c r="M185" s="18">
        <f>IF($N185&lt;&gt;1,"",IF($G185="No","Do not contact",IF(OR($K185="Signed up",$K185="Not now"),"Done",IF($K185="Contacted","Waiting on reply",IF($J185="","To do",IF(TODAY()&gt;$J185,"Overdue",IF($J185-TODAY()&lt;=1,"Due soon","To do")))))))</f>
        <v/>
      </c>
      <c r="N185" s="18">
        <f>IF((IFERROR(TRIM(INDEX(Responses!$A185:$T185,MATCH(Lists!$B$2,Responses!$A$1:$T$1,0))&amp;""),"")&amp;IFERROR(TRIM(INDEX(Responses!$A185:$T185,MATCH(Lists!$B$4,Responses!$A$1:$T$1,0))&amp;""),"")&amp;IFERROR(TRIM(INDEX(Responses!$A185:$T185,MATCH(Lists!$B$5,Responses!$A$1:$T$1,0))&amp;""),""))="",0,1)</f>
        <v/>
      </c>
    </row>
    <row r="186">
      <c r="A186" s="17">
        <f>IF($N186=1,IFERROR(TRIM(INDEX(Responses!$A186:$T186,MATCH(Lists!$B$4,Responses!$A$1:$T$1,0))&amp;""),""),"")</f>
        <v/>
      </c>
      <c r="B186" s="17">
        <f>IF($N186=1,IFERROR(TRIM(INDEX(Responses!$A186:$T186,MATCH(Lists!$B$5,Responses!$A$1:$T$1,0))&amp;""),""),"")</f>
        <v/>
      </c>
      <c r="C186" s="17">
        <f>IF($N186=1,IFERROR(TRIM(INDEX(Responses!$A186:$T186,MATCH(Lists!$B$6,Responses!$A$1:$T$1,0))&amp;""),""),"")</f>
        <v/>
      </c>
      <c r="D186" s="17">
        <f>IF($N186=1,IFERROR(TRIM(INDEX(Responses!$A186:$T186,MATCH(Lists!$B$7,Responses!$A$1:$T$1,0))&amp;""),""),"")</f>
        <v/>
      </c>
      <c r="E186" s="17">
        <f>IF($N186=1,IFERROR(TRIM(INDEX(Responses!$A186:$T186,MATCH(Lists!$B$8,Responses!$A$1:$T$1,0))&amp;""),""),"")</f>
        <v/>
      </c>
      <c r="F186" s="17">
        <f>IF($N186=1,IFERROR(TRIM(INDEX(Responses!$A186:$T186,MATCH(Lists!$B$9,Responses!$A$1:$T$1,0))&amp;""),""),"")</f>
        <v/>
      </c>
      <c r="G186" s="18">
        <f>IF($N186&lt;&gt;1,"",IF(IFERROR(TRIM(INDEX(Responses!$A186:$T186,MATCH(Lists!$B$10,Responses!$A$1:$T$1,0))&amp;""),"")="","Not asked",IF(LEFT(IFERROR(TRIM(INDEX(Responses!$A186:$T186,MATCH(Lists!$B$10,Responses!$A$1:$T$1,0))&amp;""),""),3)="Yes","Yes","No")))</f>
        <v/>
      </c>
      <c r="H186" s="17">
        <f>IF($N186&lt;&gt;1,"",IF(IFERROR(TRIM(INDEX(Responses!$A186:$T186,MATCH(Lists!$B$12,Responses!$A$1:$T$1,0))&amp;""),"")&lt;&gt;"",IFERROR(TRIM(INDEX(Responses!$A186:$T186,MATCH(Lists!$B$12,Responses!$A$1:$T$1,0))&amp;""),""),IFERROR(TRIM(INDEX(Responses!$A186:$T186,MATCH(Lists!$B$11,Responses!$A$1:$T$1,0))&amp;""),"")))</f>
        <v/>
      </c>
      <c r="I186" s="19">
        <f>IF($N186&lt;&gt;1,"",IF($B186="",IFERROR(INT(IF(ISNUMBER(INDEX(Responses!$A186:$T186,MATCH(Lists!$B$3,Responses!$A$1:$T$1,0))),INDEX(Responses!$A186:$T186,MATCH(Lists!$B$3,Responses!$A$1:$T$1,0)),DATE(VALUE(LEFT(IFERROR(TRIM(INDEX(Responses!$A186:$T186,MATCH(Lists!$B$3,Responses!$A$1:$T$1,0))&amp;""),""),4)),VALUE(MID(IFERROR(TRIM(INDEX(Responses!$A186:$T186,MATCH(Lists!$B$3,Responses!$A$1:$T$1,0))&amp;""),""),6,2)),VALUE(MID(IFERROR(TRIM(INDEX(Responses!$A186:$T186,MATCH(Lists!$B$3,Responses!$A$1:$T$1,0))&amp;""),""),9,2))))),""),IFERROR(IF(ISNUMBER(INDEX('Follow-ups'!$D$2:$D$501,MATCH($B186,'Follow-ups'!$A$2:$A$501,0))),INT(INDEX('Follow-ups'!$D$2:$D$501,MATCH($B186,'Follow-ups'!$A$2:$A$501,0))),IFERROR(INT(IF(ISNUMBER(INDEX(Responses!$A186:$T186,MATCH(Lists!$B$3,Responses!$A$1:$T$1,0))),INDEX(Responses!$A186:$T186,MATCH(Lists!$B$3,Responses!$A$1:$T$1,0)),DATE(VALUE(LEFT(IFERROR(TRIM(INDEX(Responses!$A186:$T186,MATCH(Lists!$B$3,Responses!$A$1:$T$1,0))&amp;""),""),4)),VALUE(MID(IFERROR(TRIM(INDEX(Responses!$A186:$T186,MATCH(Lists!$B$3,Responses!$A$1:$T$1,0))&amp;""),""),6,2)),VALUE(MID(IFERROR(TRIM(INDEX(Responses!$A186:$T186,MATCH(Lists!$B$3,Responses!$A$1:$T$1,0))&amp;""),""),9,2))))),"")),IFERROR(INT(IF(ISNUMBER(INDEX(Responses!$A186:$T186,MATCH(Lists!$B$3,Responses!$A$1:$T$1,0))),INDEX(Responses!$A186:$T186,MATCH(Lists!$B$3,Responses!$A$1:$T$1,0)),DATE(VALUE(LEFT(IFERROR(TRIM(INDEX(Responses!$A186:$T186,MATCH(Lists!$B$3,Responses!$A$1:$T$1,0))&amp;""),""),4)),VALUE(MID(IFERROR(TRIM(INDEX(Responses!$A186:$T186,MATCH(Lists!$B$3,Responses!$A$1:$T$1,0))&amp;""),""),6,2)),VALUE(MID(IFERROR(TRIM(INDEX(Responses!$A186:$T186,MATCH(Lists!$B$3,Responses!$A$1:$T$1,0))&amp;""),""),9,2))))),""))))</f>
        <v/>
      </c>
      <c r="J186" s="19">
        <f>IF(ISNUMBER($I186),$I186+Lists!$B$15,"")</f>
        <v/>
      </c>
      <c r="K186" s="18">
        <f>IF($N186&lt;&gt;1,"",IF($B186="","New",IFERROR(IF(INDEX('Follow-ups'!$B$2:$B$501,MATCH($B186,'Follow-ups'!$A$2:$A$501,0))&amp;""="","New",INDEX('Follow-ups'!$B$2:$B$501,MATCH($B186,'Follow-ups'!$A$2:$A$501,0))&amp;""),"New")))</f>
        <v/>
      </c>
      <c r="L186" s="19">
        <f>IF($N186&lt;&gt;1,"",IF($B186="","",IFERROR(IF(ISNUMBER(INDEX('Follow-ups'!$C$2:$C$501,MATCH($B186,'Follow-ups'!$A$2:$A$501,0))),INDEX('Follow-ups'!$C$2:$C$501,MATCH($B186,'Follow-ups'!$A$2:$A$501,0)),""),"")))</f>
        <v/>
      </c>
      <c r="M186" s="18">
        <f>IF($N186&lt;&gt;1,"",IF($G186="No","Do not contact",IF(OR($K186="Signed up",$K186="Not now"),"Done",IF($K186="Contacted","Waiting on reply",IF($J186="","To do",IF(TODAY()&gt;$J186,"Overdue",IF($J186-TODAY()&lt;=1,"Due soon","To do")))))))</f>
        <v/>
      </c>
      <c r="N186" s="18">
        <f>IF((IFERROR(TRIM(INDEX(Responses!$A186:$T186,MATCH(Lists!$B$2,Responses!$A$1:$T$1,0))&amp;""),"")&amp;IFERROR(TRIM(INDEX(Responses!$A186:$T186,MATCH(Lists!$B$4,Responses!$A$1:$T$1,0))&amp;""),"")&amp;IFERROR(TRIM(INDEX(Responses!$A186:$T186,MATCH(Lists!$B$5,Responses!$A$1:$T$1,0))&amp;""),""))="",0,1)</f>
        <v/>
      </c>
    </row>
    <row r="187">
      <c r="A187" s="17">
        <f>IF($N187=1,IFERROR(TRIM(INDEX(Responses!$A187:$T187,MATCH(Lists!$B$4,Responses!$A$1:$T$1,0))&amp;""),""),"")</f>
        <v/>
      </c>
      <c r="B187" s="17">
        <f>IF($N187=1,IFERROR(TRIM(INDEX(Responses!$A187:$T187,MATCH(Lists!$B$5,Responses!$A$1:$T$1,0))&amp;""),""),"")</f>
        <v/>
      </c>
      <c r="C187" s="17">
        <f>IF($N187=1,IFERROR(TRIM(INDEX(Responses!$A187:$T187,MATCH(Lists!$B$6,Responses!$A$1:$T$1,0))&amp;""),""),"")</f>
        <v/>
      </c>
      <c r="D187" s="17">
        <f>IF($N187=1,IFERROR(TRIM(INDEX(Responses!$A187:$T187,MATCH(Lists!$B$7,Responses!$A$1:$T$1,0))&amp;""),""),"")</f>
        <v/>
      </c>
      <c r="E187" s="17">
        <f>IF($N187=1,IFERROR(TRIM(INDEX(Responses!$A187:$T187,MATCH(Lists!$B$8,Responses!$A$1:$T$1,0))&amp;""),""),"")</f>
        <v/>
      </c>
      <c r="F187" s="17">
        <f>IF($N187=1,IFERROR(TRIM(INDEX(Responses!$A187:$T187,MATCH(Lists!$B$9,Responses!$A$1:$T$1,0))&amp;""),""),"")</f>
        <v/>
      </c>
      <c r="G187" s="18">
        <f>IF($N187&lt;&gt;1,"",IF(IFERROR(TRIM(INDEX(Responses!$A187:$T187,MATCH(Lists!$B$10,Responses!$A$1:$T$1,0))&amp;""),"")="","Not asked",IF(LEFT(IFERROR(TRIM(INDEX(Responses!$A187:$T187,MATCH(Lists!$B$10,Responses!$A$1:$T$1,0))&amp;""),""),3)="Yes","Yes","No")))</f>
        <v/>
      </c>
      <c r="H187" s="17">
        <f>IF($N187&lt;&gt;1,"",IF(IFERROR(TRIM(INDEX(Responses!$A187:$T187,MATCH(Lists!$B$12,Responses!$A$1:$T$1,0))&amp;""),"")&lt;&gt;"",IFERROR(TRIM(INDEX(Responses!$A187:$T187,MATCH(Lists!$B$12,Responses!$A$1:$T$1,0))&amp;""),""),IFERROR(TRIM(INDEX(Responses!$A187:$T187,MATCH(Lists!$B$11,Responses!$A$1:$T$1,0))&amp;""),"")))</f>
        <v/>
      </c>
      <c r="I187" s="19">
        <f>IF($N187&lt;&gt;1,"",IF($B187="",IFERROR(INT(IF(ISNUMBER(INDEX(Responses!$A187:$T187,MATCH(Lists!$B$3,Responses!$A$1:$T$1,0))),INDEX(Responses!$A187:$T187,MATCH(Lists!$B$3,Responses!$A$1:$T$1,0)),DATE(VALUE(LEFT(IFERROR(TRIM(INDEX(Responses!$A187:$T187,MATCH(Lists!$B$3,Responses!$A$1:$T$1,0))&amp;""),""),4)),VALUE(MID(IFERROR(TRIM(INDEX(Responses!$A187:$T187,MATCH(Lists!$B$3,Responses!$A$1:$T$1,0))&amp;""),""),6,2)),VALUE(MID(IFERROR(TRIM(INDEX(Responses!$A187:$T187,MATCH(Lists!$B$3,Responses!$A$1:$T$1,0))&amp;""),""),9,2))))),""),IFERROR(IF(ISNUMBER(INDEX('Follow-ups'!$D$2:$D$501,MATCH($B187,'Follow-ups'!$A$2:$A$501,0))),INT(INDEX('Follow-ups'!$D$2:$D$501,MATCH($B187,'Follow-ups'!$A$2:$A$501,0))),IFERROR(INT(IF(ISNUMBER(INDEX(Responses!$A187:$T187,MATCH(Lists!$B$3,Responses!$A$1:$T$1,0))),INDEX(Responses!$A187:$T187,MATCH(Lists!$B$3,Responses!$A$1:$T$1,0)),DATE(VALUE(LEFT(IFERROR(TRIM(INDEX(Responses!$A187:$T187,MATCH(Lists!$B$3,Responses!$A$1:$T$1,0))&amp;""),""),4)),VALUE(MID(IFERROR(TRIM(INDEX(Responses!$A187:$T187,MATCH(Lists!$B$3,Responses!$A$1:$T$1,0))&amp;""),""),6,2)),VALUE(MID(IFERROR(TRIM(INDEX(Responses!$A187:$T187,MATCH(Lists!$B$3,Responses!$A$1:$T$1,0))&amp;""),""),9,2))))),"")),IFERROR(INT(IF(ISNUMBER(INDEX(Responses!$A187:$T187,MATCH(Lists!$B$3,Responses!$A$1:$T$1,0))),INDEX(Responses!$A187:$T187,MATCH(Lists!$B$3,Responses!$A$1:$T$1,0)),DATE(VALUE(LEFT(IFERROR(TRIM(INDEX(Responses!$A187:$T187,MATCH(Lists!$B$3,Responses!$A$1:$T$1,0))&amp;""),""),4)),VALUE(MID(IFERROR(TRIM(INDEX(Responses!$A187:$T187,MATCH(Lists!$B$3,Responses!$A$1:$T$1,0))&amp;""),""),6,2)),VALUE(MID(IFERROR(TRIM(INDEX(Responses!$A187:$T187,MATCH(Lists!$B$3,Responses!$A$1:$T$1,0))&amp;""),""),9,2))))),""))))</f>
        <v/>
      </c>
      <c r="J187" s="19">
        <f>IF(ISNUMBER($I187),$I187+Lists!$B$15,"")</f>
        <v/>
      </c>
      <c r="K187" s="18">
        <f>IF($N187&lt;&gt;1,"",IF($B187="","New",IFERROR(IF(INDEX('Follow-ups'!$B$2:$B$501,MATCH($B187,'Follow-ups'!$A$2:$A$501,0))&amp;""="","New",INDEX('Follow-ups'!$B$2:$B$501,MATCH($B187,'Follow-ups'!$A$2:$A$501,0))&amp;""),"New")))</f>
        <v/>
      </c>
      <c r="L187" s="19">
        <f>IF($N187&lt;&gt;1,"",IF($B187="","",IFERROR(IF(ISNUMBER(INDEX('Follow-ups'!$C$2:$C$501,MATCH($B187,'Follow-ups'!$A$2:$A$501,0))),INDEX('Follow-ups'!$C$2:$C$501,MATCH($B187,'Follow-ups'!$A$2:$A$501,0)),""),"")))</f>
        <v/>
      </c>
      <c r="M187" s="18">
        <f>IF($N187&lt;&gt;1,"",IF($G187="No","Do not contact",IF(OR($K187="Signed up",$K187="Not now"),"Done",IF($K187="Contacted","Waiting on reply",IF($J187="","To do",IF(TODAY()&gt;$J187,"Overdue",IF($J187-TODAY()&lt;=1,"Due soon","To do")))))))</f>
        <v/>
      </c>
      <c r="N187" s="18">
        <f>IF((IFERROR(TRIM(INDEX(Responses!$A187:$T187,MATCH(Lists!$B$2,Responses!$A$1:$T$1,0))&amp;""),"")&amp;IFERROR(TRIM(INDEX(Responses!$A187:$T187,MATCH(Lists!$B$4,Responses!$A$1:$T$1,0))&amp;""),"")&amp;IFERROR(TRIM(INDEX(Responses!$A187:$T187,MATCH(Lists!$B$5,Responses!$A$1:$T$1,0))&amp;""),""))="",0,1)</f>
        <v/>
      </c>
    </row>
    <row r="188">
      <c r="A188" s="17">
        <f>IF($N188=1,IFERROR(TRIM(INDEX(Responses!$A188:$T188,MATCH(Lists!$B$4,Responses!$A$1:$T$1,0))&amp;""),""),"")</f>
        <v/>
      </c>
      <c r="B188" s="17">
        <f>IF($N188=1,IFERROR(TRIM(INDEX(Responses!$A188:$T188,MATCH(Lists!$B$5,Responses!$A$1:$T$1,0))&amp;""),""),"")</f>
        <v/>
      </c>
      <c r="C188" s="17">
        <f>IF($N188=1,IFERROR(TRIM(INDEX(Responses!$A188:$T188,MATCH(Lists!$B$6,Responses!$A$1:$T$1,0))&amp;""),""),"")</f>
        <v/>
      </c>
      <c r="D188" s="17">
        <f>IF($N188=1,IFERROR(TRIM(INDEX(Responses!$A188:$T188,MATCH(Lists!$B$7,Responses!$A$1:$T$1,0))&amp;""),""),"")</f>
        <v/>
      </c>
      <c r="E188" s="17">
        <f>IF($N188=1,IFERROR(TRIM(INDEX(Responses!$A188:$T188,MATCH(Lists!$B$8,Responses!$A$1:$T$1,0))&amp;""),""),"")</f>
        <v/>
      </c>
      <c r="F188" s="17">
        <f>IF($N188=1,IFERROR(TRIM(INDEX(Responses!$A188:$T188,MATCH(Lists!$B$9,Responses!$A$1:$T$1,0))&amp;""),""),"")</f>
        <v/>
      </c>
      <c r="G188" s="18">
        <f>IF($N188&lt;&gt;1,"",IF(IFERROR(TRIM(INDEX(Responses!$A188:$T188,MATCH(Lists!$B$10,Responses!$A$1:$T$1,0))&amp;""),"")="","Not asked",IF(LEFT(IFERROR(TRIM(INDEX(Responses!$A188:$T188,MATCH(Lists!$B$10,Responses!$A$1:$T$1,0))&amp;""),""),3)="Yes","Yes","No")))</f>
        <v/>
      </c>
      <c r="H188" s="17">
        <f>IF($N188&lt;&gt;1,"",IF(IFERROR(TRIM(INDEX(Responses!$A188:$T188,MATCH(Lists!$B$12,Responses!$A$1:$T$1,0))&amp;""),"")&lt;&gt;"",IFERROR(TRIM(INDEX(Responses!$A188:$T188,MATCH(Lists!$B$12,Responses!$A$1:$T$1,0))&amp;""),""),IFERROR(TRIM(INDEX(Responses!$A188:$T188,MATCH(Lists!$B$11,Responses!$A$1:$T$1,0))&amp;""),"")))</f>
        <v/>
      </c>
      <c r="I188" s="19">
        <f>IF($N188&lt;&gt;1,"",IF($B188="",IFERROR(INT(IF(ISNUMBER(INDEX(Responses!$A188:$T188,MATCH(Lists!$B$3,Responses!$A$1:$T$1,0))),INDEX(Responses!$A188:$T188,MATCH(Lists!$B$3,Responses!$A$1:$T$1,0)),DATE(VALUE(LEFT(IFERROR(TRIM(INDEX(Responses!$A188:$T188,MATCH(Lists!$B$3,Responses!$A$1:$T$1,0))&amp;""),""),4)),VALUE(MID(IFERROR(TRIM(INDEX(Responses!$A188:$T188,MATCH(Lists!$B$3,Responses!$A$1:$T$1,0))&amp;""),""),6,2)),VALUE(MID(IFERROR(TRIM(INDEX(Responses!$A188:$T188,MATCH(Lists!$B$3,Responses!$A$1:$T$1,0))&amp;""),""),9,2))))),""),IFERROR(IF(ISNUMBER(INDEX('Follow-ups'!$D$2:$D$501,MATCH($B188,'Follow-ups'!$A$2:$A$501,0))),INT(INDEX('Follow-ups'!$D$2:$D$501,MATCH($B188,'Follow-ups'!$A$2:$A$501,0))),IFERROR(INT(IF(ISNUMBER(INDEX(Responses!$A188:$T188,MATCH(Lists!$B$3,Responses!$A$1:$T$1,0))),INDEX(Responses!$A188:$T188,MATCH(Lists!$B$3,Responses!$A$1:$T$1,0)),DATE(VALUE(LEFT(IFERROR(TRIM(INDEX(Responses!$A188:$T188,MATCH(Lists!$B$3,Responses!$A$1:$T$1,0))&amp;""),""),4)),VALUE(MID(IFERROR(TRIM(INDEX(Responses!$A188:$T188,MATCH(Lists!$B$3,Responses!$A$1:$T$1,0))&amp;""),""),6,2)),VALUE(MID(IFERROR(TRIM(INDEX(Responses!$A188:$T188,MATCH(Lists!$B$3,Responses!$A$1:$T$1,0))&amp;""),""),9,2))))),"")),IFERROR(INT(IF(ISNUMBER(INDEX(Responses!$A188:$T188,MATCH(Lists!$B$3,Responses!$A$1:$T$1,0))),INDEX(Responses!$A188:$T188,MATCH(Lists!$B$3,Responses!$A$1:$T$1,0)),DATE(VALUE(LEFT(IFERROR(TRIM(INDEX(Responses!$A188:$T188,MATCH(Lists!$B$3,Responses!$A$1:$T$1,0))&amp;""),""),4)),VALUE(MID(IFERROR(TRIM(INDEX(Responses!$A188:$T188,MATCH(Lists!$B$3,Responses!$A$1:$T$1,0))&amp;""),""),6,2)),VALUE(MID(IFERROR(TRIM(INDEX(Responses!$A188:$T188,MATCH(Lists!$B$3,Responses!$A$1:$T$1,0))&amp;""),""),9,2))))),""))))</f>
        <v/>
      </c>
      <c r="J188" s="19">
        <f>IF(ISNUMBER($I188),$I188+Lists!$B$15,"")</f>
        <v/>
      </c>
      <c r="K188" s="18">
        <f>IF($N188&lt;&gt;1,"",IF($B188="","New",IFERROR(IF(INDEX('Follow-ups'!$B$2:$B$501,MATCH($B188,'Follow-ups'!$A$2:$A$501,0))&amp;""="","New",INDEX('Follow-ups'!$B$2:$B$501,MATCH($B188,'Follow-ups'!$A$2:$A$501,0))&amp;""),"New")))</f>
        <v/>
      </c>
      <c r="L188" s="19">
        <f>IF($N188&lt;&gt;1,"",IF($B188="","",IFERROR(IF(ISNUMBER(INDEX('Follow-ups'!$C$2:$C$501,MATCH($B188,'Follow-ups'!$A$2:$A$501,0))),INDEX('Follow-ups'!$C$2:$C$501,MATCH($B188,'Follow-ups'!$A$2:$A$501,0)),""),"")))</f>
        <v/>
      </c>
      <c r="M188" s="18">
        <f>IF($N188&lt;&gt;1,"",IF($G188="No","Do not contact",IF(OR($K188="Signed up",$K188="Not now"),"Done",IF($K188="Contacted","Waiting on reply",IF($J188="","To do",IF(TODAY()&gt;$J188,"Overdue",IF($J188-TODAY()&lt;=1,"Due soon","To do")))))))</f>
        <v/>
      </c>
      <c r="N188" s="18">
        <f>IF((IFERROR(TRIM(INDEX(Responses!$A188:$T188,MATCH(Lists!$B$2,Responses!$A$1:$T$1,0))&amp;""),"")&amp;IFERROR(TRIM(INDEX(Responses!$A188:$T188,MATCH(Lists!$B$4,Responses!$A$1:$T$1,0))&amp;""),"")&amp;IFERROR(TRIM(INDEX(Responses!$A188:$T188,MATCH(Lists!$B$5,Responses!$A$1:$T$1,0))&amp;""),""))="",0,1)</f>
        <v/>
      </c>
    </row>
    <row r="189">
      <c r="A189" s="17">
        <f>IF($N189=1,IFERROR(TRIM(INDEX(Responses!$A189:$T189,MATCH(Lists!$B$4,Responses!$A$1:$T$1,0))&amp;""),""),"")</f>
        <v/>
      </c>
      <c r="B189" s="17">
        <f>IF($N189=1,IFERROR(TRIM(INDEX(Responses!$A189:$T189,MATCH(Lists!$B$5,Responses!$A$1:$T$1,0))&amp;""),""),"")</f>
        <v/>
      </c>
      <c r="C189" s="17">
        <f>IF($N189=1,IFERROR(TRIM(INDEX(Responses!$A189:$T189,MATCH(Lists!$B$6,Responses!$A$1:$T$1,0))&amp;""),""),"")</f>
        <v/>
      </c>
      <c r="D189" s="17">
        <f>IF($N189=1,IFERROR(TRIM(INDEX(Responses!$A189:$T189,MATCH(Lists!$B$7,Responses!$A$1:$T$1,0))&amp;""),""),"")</f>
        <v/>
      </c>
      <c r="E189" s="17">
        <f>IF($N189=1,IFERROR(TRIM(INDEX(Responses!$A189:$T189,MATCH(Lists!$B$8,Responses!$A$1:$T$1,0))&amp;""),""),"")</f>
        <v/>
      </c>
      <c r="F189" s="17">
        <f>IF($N189=1,IFERROR(TRIM(INDEX(Responses!$A189:$T189,MATCH(Lists!$B$9,Responses!$A$1:$T$1,0))&amp;""),""),"")</f>
        <v/>
      </c>
      <c r="G189" s="18">
        <f>IF($N189&lt;&gt;1,"",IF(IFERROR(TRIM(INDEX(Responses!$A189:$T189,MATCH(Lists!$B$10,Responses!$A$1:$T$1,0))&amp;""),"")="","Not asked",IF(LEFT(IFERROR(TRIM(INDEX(Responses!$A189:$T189,MATCH(Lists!$B$10,Responses!$A$1:$T$1,0))&amp;""),""),3)="Yes","Yes","No")))</f>
        <v/>
      </c>
      <c r="H189" s="17">
        <f>IF($N189&lt;&gt;1,"",IF(IFERROR(TRIM(INDEX(Responses!$A189:$T189,MATCH(Lists!$B$12,Responses!$A$1:$T$1,0))&amp;""),"")&lt;&gt;"",IFERROR(TRIM(INDEX(Responses!$A189:$T189,MATCH(Lists!$B$12,Responses!$A$1:$T$1,0))&amp;""),""),IFERROR(TRIM(INDEX(Responses!$A189:$T189,MATCH(Lists!$B$11,Responses!$A$1:$T$1,0))&amp;""),"")))</f>
        <v/>
      </c>
      <c r="I189" s="19">
        <f>IF($N189&lt;&gt;1,"",IF($B189="",IFERROR(INT(IF(ISNUMBER(INDEX(Responses!$A189:$T189,MATCH(Lists!$B$3,Responses!$A$1:$T$1,0))),INDEX(Responses!$A189:$T189,MATCH(Lists!$B$3,Responses!$A$1:$T$1,0)),DATE(VALUE(LEFT(IFERROR(TRIM(INDEX(Responses!$A189:$T189,MATCH(Lists!$B$3,Responses!$A$1:$T$1,0))&amp;""),""),4)),VALUE(MID(IFERROR(TRIM(INDEX(Responses!$A189:$T189,MATCH(Lists!$B$3,Responses!$A$1:$T$1,0))&amp;""),""),6,2)),VALUE(MID(IFERROR(TRIM(INDEX(Responses!$A189:$T189,MATCH(Lists!$B$3,Responses!$A$1:$T$1,0))&amp;""),""),9,2))))),""),IFERROR(IF(ISNUMBER(INDEX('Follow-ups'!$D$2:$D$501,MATCH($B189,'Follow-ups'!$A$2:$A$501,0))),INT(INDEX('Follow-ups'!$D$2:$D$501,MATCH($B189,'Follow-ups'!$A$2:$A$501,0))),IFERROR(INT(IF(ISNUMBER(INDEX(Responses!$A189:$T189,MATCH(Lists!$B$3,Responses!$A$1:$T$1,0))),INDEX(Responses!$A189:$T189,MATCH(Lists!$B$3,Responses!$A$1:$T$1,0)),DATE(VALUE(LEFT(IFERROR(TRIM(INDEX(Responses!$A189:$T189,MATCH(Lists!$B$3,Responses!$A$1:$T$1,0))&amp;""),""),4)),VALUE(MID(IFERROR(TRIM(INDEX(Responses!$A189:$T189,MATCH(Lists!$B$3,Responses!$A$1:$T$1,0))&amp;""),""),6,2)),VALUE(MID(IFERROR(TRIM(INDEX(Responses!$A189:$T189,MATCH(Lists!$B$3,Responses!$A$1:$T$1,0))&amp;""),""),9,2))))),"")),IFERROR(INT(IF(ISNUMBER(INDEX(Responses!$A189:$T189,MATCH(Lists!$B$3,Responses!$A$1:$T$1,0))),INDEX(Responses!$A189:$T189,MATCH(Lists!$B$3,Responses!$A$1:$T$1,0)),DATE(VALUE(LEFT(IFERROR(TRIM(INDEX(Responses!$A189:$T189,MATCH(Lists!$B$3,Responses!$A$1:$T$1,0))&amp;""),""),4)),VALUE(MID(IFERROR(TRIM(INDEX(Responses!$A189:$T189,MATCH(Lists!$B$3,Responses!$A$1:$T$1,0))&amp;""),""),6,2)),VALUE(MID(IFERROR(TRIM(INDEX(Responses!$A189:$T189,MATCH(Lists!$B$3,Responses!$A$1:$T$1,0))&amp;""),""),9,2))))),""))))</f>
        <v/>
      </c>
      <c r="J189" s="19">
        <f>IF(ISNUMBER($I189),$I189+Lists!$B$15,"")</f>
        <v/>
      </c>
      <c r="K189" s="18">
        <f>IF($N189&lt;&gt;1,"",IF($B189="","New",IFERROR(IF(INDEX('Follow-ups'!$B$2:$B$501,MATCH($B189,'Follow-ups'!$A$2:$A$501,0))&amp;""="","New",INDEX('Follow-ups'!$B$2:$B$501,MATCH($B189,'Follow-ups'!$A$2:$A$501,0))&amp;""),"New")))</f>
        <v/>
      </c>
      <c r="L189" s="19">
        <f>IF($N189&lt;&gt;1,"",IF($B189="","",IFERROR(IF(ISNUMBER(INDEX('Follow-ups'!$C$2:$C$501,MATCH($B189,'Follow-ups'!$A$2:$A$501,0))),INDEX('Follow-ups'!$C$2:$C$501,MATCH($B189,'Follow-ups'!$A$2:$A$501,0)),""),"")))</f>
        <v/>
      </c>
      <c r="M189" s="18">
        <f>IF($N189&lt;&gt;1,"",IF($G189="No","Do not contact",IF(OR($K189="Signed up",$K189="Not now"),"Done",IF($K189="Contacted","Waiting on reply",IF($J189="","To do",IF(TODAY()&gt;$J189,"Overdue",IF($J189-TODAY()&lt;=1,"Due soon","To do")))))))</f>
        <v/>
      </c>
      <c r="N189" s="18">
        <f>IF((IFERROR(TRIM(INDEX(Responses!$A189:$T189,MATCH(Lists!$B$2,Responses!$A$1:$T$1,0))&amp;""),"")&amp;IFERROR(TRIM(INDEX(Responses!$A189:$T189,MATCH(Lists!$B$4,Responses!$A$1:$T$1,0))&amp;""),"")&amp;IFERROR(TRIM(INDEX(Responses!$A189:$T189,MATCH(Lists!$B$5,Responses!$A$1:$T$1,0))&amp;""),""))="",0,1)</f>
        <v/>
      </c>
    </row>
    <row r="190">
      <c r="A190" s="17">
        <f>IF($N190=1,IFERROR(TRIM(INDEX(Responses!$A190:$T190,MATCH(Lists!$B$4,Responses!$A$1:$T$1,0))&amp;""),""),"")</f>
        <v/>
      </c>
      <c r="B190" s="17">
        <f>IF($N190=1,IFERROR(TRIM(INDEX(Responses!$A190:$T190,MATCH(Lists!$B$5,Responses!$A$1:$T$1,0))&amp;""),""),"")</f>
        <v/>
      </c>
      <c r="C190" s="17">
        <f>IF($N190=1,IFERROR(TRIM(INDEX(Responses!$A190:$T190,MATCH(Lists!$B$6,Responses!$A$1:$T$1,0))&amp;""),""),"")</f>
        <v/>
      </c>
      <c r="D190" s="17">
        <f>IF($N190=1,IFERROR(TRIM(INDEX(Responses!$A190:$T190,MATCH(Lists!$B$7,Responses!$A$1:$T$1,0))&amp;""),""),"")</f>
        <v/>
      </c>
      <c r="E190" s="17">
        <f>IF($N190=1,IFERROR(TRIM(INDEX(Responses!$A190:$T190,MATCH(Lists!$B$8,Responses!$A$1:$T$1,0))&amp;""),""),"")</f>
        <v/>
      </c>
      <c r="F190" s="17">
        <f>IF($N190=1,IFERROR(TRIM(INDEX(Responses!$A190:$T190,MATCH(Lists!$B$9,Responses!$A$1:$T$1,0))&amp;""),""),"")</f>
        <v/>
      </c>
      <c r="G190" s="18">
        <f>IF($N190&lt;&gt;1,"",IF(IFERROR(TRIM(INDEX(Responses!$A190:$T190,MATCH(Lists!$B$10,Responses!$A$1:$T$1,0))&amp;""),"")="","Not asked",IF(LEFT(IFERROR(TRIM(INDEX(Responses!$A190:$T190,MATCH(Lists!$B$10,Responses!$A$1:$T$1,0))&amp;""),""),3)="Yes","Yes","No")))</f>
        <v/>
      </c>
      <c r="H190" s="17">
        <f>IF($N190&lt;&gt;1,"",IF(IFERROR(TRIM(INDEX(Responses!$A190:$T190,MATCH(Lists!$B$12,Responses!$A$1:$T$1,0))&amp;""),"")&lt;&gt;"",IFERROR(TRIM(INDEX(Responses!$A190:$T190,MATCH(Lists!$B$12,Responses!$A$1:$T$1,0))&amp;""),""),IFERROR(TRIM(INDEX(Responses!$A190:$T190,MATCH(Lists!$B$11,Responses!$A$1:$T$1,0))&amp;""),"")))</f>
        <v/>
      </c>
      <c r="I190" s="19">
        <f>IF($N190&lt;&gt;1,"",IF($B190="",IFERROR(INT(IF(ISNUMBER(INDEX(Responses!$A190:$T190,MATCH(Lists!$B$3,Responses!$A$1:$T$1,0))),INDEX(Responses!$A190:$T190,MATCH(Lists!$B$3,Responses!$A$1:$T$1,0)),DATE(VALUE(LEFT(IFERROR(TRIM(INDEX(Responses!$A190:$T190,MATCH(Lists!$B$3,Responses!$A$1:$T$1,0))&amp;""),""),4)),VALUE(MID(IFERROR(TRIM(INDEX(Responses!$A190:$T190,MATCH(Lists!$B$3,Responses!$A$1:$T$1,0))&amp;""),""),6,2)),VALUE(MID(IFERROR(TRIM(INDEX(Responses!$A190:$T190,MATCH(Lists!$B$3,Responses!$A$1:$T$1,0))&amp;""),""),9,2))))),""),IFERROR(IF(ISNUMBER(INDEX('Follow-ups'!$D$2:$D$501,MATCH($B190,'Follow-ups'!$A$2:$A$501,0))),INT(INDEX('Follow-ups'!$D$2:$D$501,MATCH($B190,'Follow-ups'!$A$2:$A$501,0))),IFERROR(INT(IF(ISNUMBER(INDEX(Responses!$A190:$T190,MATCH(Lists!$B$3,Responses!$A$1:$T$1,0))),INDEX(Responses!$A190:$T190,MATCH(Lists!$B$3,Responses!$A$1:$T$1,0)),DATE(VALUE(LEFT(IFERROR(TRIM(INDEX(Responses!$A190:$T190,MATCH(Lists!$B$3,Responses!$A$1:$T$1,0))&amp;""),""),4)),VALUE(MID(IFERROR(TRIM(INDEX(Responses!$A190:$T190,MATCH(Lists!$B$3,Responses!$A$1:$T$1,0))&amp;""),""),6,2)),VALUE(MID(IFERROR(TRIM(INDEX(Responses!$A190:$T190,MATCH(Lists!$B$3,Responses!$A$1:$T$1,0))&amp;""),""),9,2))))),"")),IFERROR(INT(IF(ISNUMBER(INDEX(Responses!$A190:$T190,MATCH(Lists!$B$3,Responses!$A$1:$T$1,0))),INDEX(Responses!$A190:$T190,MATCH(Lists!$B$3,Responses!$A$1:$T$1,0)),DATE(VALUE(LEFT(IFERROR(TRIM(INDEX(Responses!$A190:$T190,MATCH(Lists!$B$3,Responses!$A$1:$T$1,0))&amp;""),""),4)),VALUE(MID(IFERROR(TRIM(INDEX(Responses!$A190:$T190,MATCH(Lists!$B$3,Responses!$A$1:$T$1,0))&amp;""),""),6,2)),VALUE(MID(IFERROR(TRIM(INDEX(Responses!$A190:$T190,MATCH(Lists!$B$3,Responses!$A$1:$T$1,0))&amp;""),""),9,2))))),""))))</f>
        <v/>
      </c>
      <c r="J190" s="19">
        <f>IF(ISNUMBER($I190),$I190+Lists!$B$15,"")</f>
        <v/>
      </c>
      <c r="K190" s="18">
        <f>IF($N190&lt;&gt;1,"",IF($B190="","New",IFERROR(IF(INDEX('Follow-ups'!$B$2:$B$501,MATCH($B190,'Follow-ups'!$A$2:$A$501,0))&amp;""="","New",INDEX('Follow-ups'!$B$2:$B$501,MATCH($B190,'Follow-ups'!$A$2:$A$501,0))&amp;""),"New")))</f>
        <v/>
      </c>
      <c r="L190" s="19">
        <f>IF($N190&lt;&gt;1,"",IF($B190="","",IFERROR(IF(ISNUMBER(INDEX('Follow-ups'!$C$2:$C$501,MATCH($B190,'Follow-ups'!$A$2:$A$501,0))),INDEX('Follow-ups'!$C$2:$C$501,MATCH($B190,'Follow-ups'!$A$2:$A$501,0)),""),"")))</f>
        <v/>
      </c>
      <c r="M190" s="18">
        <f>IF($N190&lt;&gt;1,"",IF($G190="No","Do not contact",IF(OR($K190="Signed up",$K190="Not now"),"Done",IF($K190="Contacted","Waiting on reply",IF($J190="","To do",IF(TODAY()&gt;$J190,"Overdue",IF($J190-TODAY()&lt;=1,"Due soon","To do")))))))</f>
        <v/>
      </c>
      <c r="N190" s="18">
        <f>IF((IFERROR(TRIM(INDEX(Responses!$A190:$T190,MATCH(Lists!$B$2,Responses!$A$1:$T$1,0))&amp;""),"")&amp;IFERROR(TRIM(INDEX(Responses!$A190:$T190,MATCH(Lists!$B$4,Responses!$A$1:$T$1,0))&amp;""),"")&amp;IFERROR(TRIM(INDEX(Responses!$A190:$T190,MATCH(Lists!$B$5,Responses!$A$1:$T$1,0))&amp;""),""))="",0,1)</f>
        <v/>
      </c>
    </row>
    <row r="191">
      <c r="A191" s="17">
        <f>IF($N191=1,IFERROR(TRIM(INDEX(Responses!$A191:$T191,MATCH(Lists!$B$4,Responses!$A$1:$T$1,0))&amp;""),""),"")</f>
        <v/>
      </c>
      <c r="B191" s="17">
        <f>IF($N191=1,IFERROR(TRIM(INDEX(Responses!$A191:$T191,MATCH(Lists!$B$5,Responses!$A$1:$T$1,0))&amp;""),""),"")</f>
        <v/>
      </c>
      <c r="C191" s="17">
        <f>IF($N191=1,IFERROR(TRIM(INDEX(Responses!$A191:$T191,MATCH(Lists!$B$6,Responses!$A$1:$T$1,0))&amp;""),""),"")</f>
        <v/>
      </c>
      <c r="D191" s="17">
        <f>IF($N191=1,IFERROR(TRIM(INDEX(Responses!$A191:$T191,MATCH(Lists!$B$7,Responses!$A$1:$T$1,0))&amp;""),""),"")</f>
        <v/>
      </c>
      <c r="E191" s="17">
        <f>IF($N191=1,IFERROR(TRIM(INDEX(Responses!$A191:$T191,MATCH(Lists!$B$8,Responses!$A$1:$T$1,0))&amp;""),""),"")</f>
        <v/>
      </c>
      <c r="F191" s="17">
        <f>IF($N191=1,IFERROR(TRIM(INDEX(Responses!$A191:$T191,MATCH(Lists!$B$9,Responses!$A$1:$T$1,0))&amp;""),""),"")</f>
        <v/>
      </c>
      <c r="G191" s="18">
        <f>IF($N191&lt;&gt;1,"",IF(IFERROR(TRIM(INDEX(Responses!$A191:$T191,MATCH(Lists!$B$10,Responses!$A$1:$T$1,0))&amp;""),"")="","Not asked",IF(LEFT(IFERROR(TRIM(INDEX(Responses!$A191:$T191,MATCH(Lists!$B$10,Responses!$A$1:$T$1,0))&amp;""),""),3)="Yes","Yes","No")))</f>
        <v/>
      </c>
      <c r="H191" s="17">
        <f>IF($N191&lt;&gt;1,"",IF(IFERROR(TRIM(INDEX(Responses!$A191:$T191,MATCH(Lists!$B$12,Responses!$A$1:$T$1,0))&amp;""),"")&lt;&gt;"",IFERROR(TRIM(INDEX(Responses!$A191:$T191,MATCH(Lists!$B$12,Responses!$A$1:$T$1,0))&amp;""),""),IFERROR(TRIM(INDEX(Responses!$A191:$T191,MATCH(Lists!$B$11,Responses!$A$1:$T$1,0))&amp;""),"")))</f>
        <v/>
      </c>
      <c r="I191" s="19">
        <f>IF($N191&lt;&gt;1,"",IF($B191="",IFERROR(INT(IF(ISNUMBER(INDEX(Responses!$A191:$T191,MATCH(Lists!$B$3,Responses!$A$1:$T$1,0))),INDEX(Responses!$A191:$T191,MATCH(Lists!$B$3,Responses!$A$1:$T$1,0)),DATE(VALUE(LEFT(IFERROR(TRIM(INDEX(Responses!$A191:$T191,MATCH(Lists!$B$3,Responses!$A$1:$T$1,0))&amp;""),""),4)),VALUE(MID(IFERROR(TRIM(INDEX(Responses!$A191:$T191,MATCH(Lists!$B$3,Responses!$A$1:$T$1,0))&amp;""),""),6,2)),VALUE(MID(IFERROR(TRIM(INDEX(Responses!$A191:$T191,MATCH(Lists!$B$3,Responses!$A$1:$T$1,0))&amp;""),""),9,2))))),""),IFERROR(IF(ISNUMBER(INDEX('Follow-ups'!$D$2:$D$501,MATCH($B191,'Follow-ups'!$A$2:$A$501,0))),INT(INDEX('Follow-ups'!$D$2:$D$501,MATCH($B191,'Follow-ups'!$A$2:$A$501,0))),IFERROR(INT(IF(ISNUMBER(INDEX(Responses!$A191:$T191,MATCH(Lists!$B$3,Responses!$A$1:$T$1,0))),INDEX(Responses!$A191:$T191,MATCH(Lists!$B$3,Responses!$A$1:$T$1,0)),DATE(VALUE(LEFT(IFERROR(TRIM(INDEX(Responses!$A191:$T191,MATCH(Lists!$B$3,Responses!$A$1:$T$1,0))&amp;""),""),4)),VALUE(MID(IFERROR(TRIM(INDEX(Responses!$A191:$T191,MATCH(Lists!$B$3,Responses!$A$1:$T$1,0))&amp;""),""),6,2)),VALUE(MID(IFERROR(TRIM(INDEX(Responses!$A191:$T191,MATCH(Lists!$B$3,Responses!$A$1:$T$1,0))&amp;""),""),9,2))))),"")),IFERROR(INT(IF(ISNUMBER(INDEX(Responses!$A191:$T191,MATCH(Lists!$B$3,Responses!$A$1:$T$1,0))),INDEX(Responses!$A191:$T191,MATCH(Lists!$B$3,Responses!$A$1:$T$1,0)),DATE(VALUE(LEFT(IFERROR(TRIM(INDEX(Responses!$A191:$T191,MATCH(Lists!$B$3,Responses!$A$1:$T$1,0))&amp;""),""),4)),VALUE(MID(IFERROR(TRIM(INDEX(Responses!$A191:$T191,MATCH(Lists!$B$3,Responses!$A$1:$T$1,0))&amp;""),""),6,2)),VALUE(MID(IFERROR(TRIM(INDEX(Responses!$A191:$T191,MATCH(Lists!$B$3,Responses!$A$1:$T$1,0))&amp;""),""),9,2))))),""))))</f>
        <v/>
      </c>
      <c r="J191" s="19">
        <f>IF(ISNUMBER($I191),$I191+Lists!$B$15,"")</f>
        <v/>
      </c>
      <c r="K191" s="18">
        <f>IF($N191&lt;&gt;1,"",IF($B191="","New",IFERROR(IF(INDEX('Follow-ups'!$B$2:$B$501,MATCH($B191,'Follow-ups'!$A$2:$A$501,0))&amp;""="","New",INDEX('Follow-ups'!$B$2:$B$501,MATCH($B191,'Follow-ups'!$A$2:$A$501,0))&amp;""),"New")))</f>
        <v/>
      </c>
      <c r="L191" s="19">
        <f>IF($N191&lt;&gt;1,"",IF($B191="","",IFERROR(IF(ISNUMBER(INDEX('Follow-ups'!$C$2:$C$501,MATCH($B191,'Follow-ups'!$A$2:$A$501,0))),INDEX('Follow-ups'!$C$2:$C$501,MATCH($B191,'Follow-ups'!$A$2:$A$501,0)),""),"")))</f>
        <v/>
      </c>
      <c r="M191" s="18">
        <f>IF($N191&lt;&gt;1,"",IF($G191="No","Do not contact",IF(OR($K191="Signed up",$K191="Not now"),"Done",IF($K191="Contacted","Waiting on reply",IF($J191="","To do",IF(TODAY()&gt;$J191,"Overdue",IF($J191-TODAY()&lt;=1,"Due soon","To do")))))))</f>
        <v/>
      </c>
      <c r="N191" s="18">
        <f>IF((IFERROR(TRIM(INDEX(Responses!$A191:$T191,MATCH(Lists!$B$2,Responses!$A$1:$T$1,0))&amp;""),"")&amp;IFERROR(TRIM(INDEX(Responses!$A191:$T191,MATCH(Lists!$B$4,Responses!$A$1:$T$1,0))&amp;""),"")&amp;IFERROR(TRIM(INDEX(Responses!$A191:$T191,MATCH(Lists!$B$5,Responses!$A$1:$T$1,0))&amp;""),""))="",0,1)</f>
        <v/>
      </c>
    </row>
    <row r="192">
      <c r="A192" s="17">
        <f>IF($N192=1,IFERROR(TRIM(INDEX(Responses!$A192:$T192,MATCH(Lists!$B$4,Responses!$A$1:$T$1,0))&amp;""),""),"")</f>
        <v/>
      </c>
      <c r="B192" s="17">
        <f>IF($N192=1,IFERROR(TRIM(INDEX(Responses!$A192:$T192,MATCH(Lists!$B$5,Responses!$A$1:$T$1,0))&amp;""),""),"")</f>
        <v/>
      </c>
      <c r="C192" s="17">
        <f>IF($N192=1,IFERROR(TRIM(INDEX(Responses!$A192:$T192,MATCH(Lists!$B$6,Responses!$A$1:$T$1,0))&amp;""),""),"")</f>
        <v/>
      </c>
      <c r="D192" s="17">
        <f>IF($N192=1,IFERROR(TRIM(INDEX(Responses!$A192:$T192,MATCH(Lists!$B$7,Responses!$A$1:$T$1,0))&amp;""),""),"")</f>
        <v/>
      </c>
      <c r="E192" s="17">
        <f>IF($N192=1,IFERROR(TRIM(INDEX(Responses!$A192:$T192,MATCH(Lists!$B$8,Responses!$A$1:$T$1,0))&amp;""),""),"")</f>
        <v/>
      </c>
      <c r="F192" s="17">
        <f>IF($N192=1,IFERROR(TRIM(INDEX(Responses!$A192:$T192,MATCH(Lists!$B$9,Responses!$A$1:$T$1,0))&amp;""),""),"")</f>
        <v/>
      </c>
      <c r="G192" s="18">
        <f>IF($N192&lt;&gt;1,"",IF(IFERROR(TRIM(INDEX(Responses!$A192:$T192,MATCH(Lists!$B$10,Responses!$A$1:$T$1,0))&amp;""),"")="","Not asked",IF(LEFT(IFERROR(TRIM(INDEX(Responses!$A192:$T192,MATCH(Lists!$B$10,Responses!$A$1:$T$1,0))&amp;""),""),3)="Yes","Yes","No")))</f>
        <v/>
      </c>
      <c r="H192" s="17">
        <f>IF($N192&lt;&gt;1,"",IF(IFERROR(TRIM(INDEX(Responses!$A192:$T192,MATCH(Lists!$B$12,Responses!$A$1:$T$1,0))&amp;""),"")&lt;&gt;"",IFERROR(TRIM(INDEX(Responses!$A192:$T192,MATCH(Lists!$B$12,Responses!$A$1:$T$1,0))&amp;""),""),IFERROR(TRIM(INDEX(Responses!$A192:$T192,MATCH(Lists!$B$11,Responses!$A$1:$T$1,0))&amp;""),"")))</f>
        <v/>
      </c>
      <c r="I192" s="19">
        <f>IF($N192&lt;&gt;1,"",IF($B192="",IFERROR(INT(IF(ISNUMBER(INDEX(Responses!$A192:$T192,MATCH(Lists!$B$3,Responses!$A$1:$T$1,0))),INDEX(Responses!$A192:$T192,MATCH(Lists!$B$3,Responses!$A$1:$T$1,0)),DATE(VALUE(LEFT(IFERROR(TRIM(INDEX(Responses!$A192:$T192,MATCH(Lists!$B$3,Responses!$A$1:$T$1,0))&amp;""),""),4)),VALUE(MID(IFERROR(TRIM(INDEX(Responses!$A192:$T192,MATCH(Lists!$B$3,Responses!$A$1:$T$1,0))&amp;""),""),6,2)),VALUE(MID(IFERROR(TRIM(INDEX(Responses!$A192:$T192,MATCH(Lists!$B$3,Responses!$A$1:$T$1,0))&amp;""),""),9,2))))),""),IFERROR(IF(ISNUMBER(INDEX('Follow-ups'!$D$2:$D$501,MATCH($B192,'Follow-ups'!$A$2:$A$501,0))),INT(INDEX('Follow-ups'!$D$2:$D$501,MATCH($B192,'Follow-ups'!$A$2:$A$501,0))),IFERROR(INT(IF(ISNUMBER(INDEX(Responses!$A192:$T192,MATCH(Lists!$B$3,Responses!$A$1:$T$1,0))),INDEX(Responses!$A192:$T192,MATCH(Lists!$B$3,Responses!$A$1:$T$1,0)),DATE(VALUE(LEFT(IFERROR(TRIM(INDEX(Responses!$A192:$T192,MATCH(Lists!$B$3,Responses!$A$1:$T$1,0))&amp;""),""),4)),VALUE(MID(IFERROR(TRIM(INDEX(Responses!$A192:$T192,MATCH(Lists!$B$3,Responses!$A$1:$T$1,0))&amp;""),""),6,2)),VALUE(MID(IFERROR(TRIM(INDEX(Responses!$A192:$T192,MATCH(Lists!$B$3,Responses!$A$1:$T$1,0))&amp;""),""),9,2))))),"")),IFERROR(INT(IF(ISNUMBER(INDEX(Responses!$A192:$T192,MATCH(Lists!$B$3,Responses!$A$1:$T$1,0))),INDEX(Responses!$A192:$T192,MATCH(Lists!$B$3,Responses!$A$1:$T$1,0)),DATE(VALUE(LEFT(IFERROR(TRIM(INDEX(Responses!$A192:$T192,MATCH(Lists!$B$3,Responses!$A$1:$T$1,0))&amp;""),""),4)),VALUE(MID(IFERROR(TRIM(INDEX(Responses!$A192:$T192,MATCH(Lists!$B$3,Responses!$A$1:$T$1,0))&amp;""),""),6,2)),VALUE(MID(IFERROR(TRIM(INDEX(Responses!$A192:$T192,MATCH(Lists!$B$3,Responses!$A$1:$T$1,0))&amp;""),""),9,2))))),""))))</f>
        <v/>
      </c>
      <c r="J192" s="19">
        <f>IF(ISNUMBER($I192),$I192+Lists!$B$15,"")</f>
        <v/>
      </c>
      <c r="K192" s="18">
        <f>IF($N192&lt;&gt;1,"",IF($B192="","New",IFERROR(IF(INDEX('Follow-ups'!$B$2:$B$501,MATCH($B192,'Follow-ups'!$A$2:$A$501,0))&amp;""="","New",INDEX('Follow-ups'!$B$2:$B$501,MATCH($B192,'Follow-ups'!$A$2:$A$501,0))&amp;""),"New")))</f>
        <v/>
      </c>
      <c r="L192" s="19">
        <f>IF($N192&lt;&gt;1,"",IF($B192="","",IFERROR(IF(ISNUMBER(INDEX('Follow-ups'!$C$2:$C$501,MATCH($B192,'Follow-ups'!$A$2:$A$501,0))),INDEX('Follow-ups'!$C$2:$C$501,MATCH($B192,'Follow-ups'!$A$2:$A$501,0)),""),"")))</f>
        <v/>
      </c>
      <c r="M192" s="18">
        <f>IF($N192&lt;&gt;1,"",IF($G192="No","Do not contact",IF(OR($K192="Signed up",$K192="Not now"),"Done",IF($K192="Contacted","Waiting on reply",IF($J192="","To do",IF(TODAY()&gt;$J192,"Overdue",IF($J192-TODAY()&lt;=1,"Due soon","To do")))))))</f>
        <v/>
      </c>
      <c r="N192" s="18">
        <f>IF((IFERROR(TRIM(INDEX(Responses!$A192:$T192,MATCH(Lists!$B$2,Responses!$A$1:$T$1,0))&amp;""),"")&amp;IFERROR(TRIM(INDEX(Responses!$A192:$T192,MATCH(Lists!$B$4,Responses!$A$1:$T$1,0))&amp;""),"")&amp;IFERROR(TRIM(INDEX(Responses!$A192:$T192,MATCH(Lists!$B$5,Responses!$A$1:$T$1,0))&amp;""),""))="",0,1)</f>
        <v/>
      </c>
    </row>
    <row r="193">
      <c r="A193" s="17">
        <f>IF($N193=1,IFERROR(TRIM(INDEX(Responses!$A193:$T193,MATCH(Lists!$B$4,Responses!$A$1:$T$1,0))&amp;""),""),"")</f>
        <v/>
      </c>
      <c r="B193" s="17">
        <f>IF($N193=1,IFERROR(TRIM(INDEX(Responses!$A193:$T193,MATCH(Lists!$B$5,Responses!$A$1:$T$1,0))&amp;""),""),"")</f>
        <v/>
      </c>
      <c r="C193" s="17">
        <f>IF($N193=1,IFERROR(TRIM(INDEX(Responses!$A193:$T193,MATCH(Lists!$B$6,Responses!$A$1:$T$1,0))&amp;""),""),"")</f>
        <v/>
      </c>
      <c r="D193" s="17">
        <f>IF($N193=1,IFERROR(TRIM(INDEX(Responses!$A193:$T193,MATCH(Lists!$B$7,Responses!$A$1:$T$1,0))&amp;""),""),"")</f>
        <v/>
      </c>
      <c r="E193" s="17">
        <f>IF($N193=1,IFERROR(TRIM(INDEX(Responses!$A193:$T193,MATCH(Lists!$B$8,Responses!$A$1:$T$1,0))&amp;""),""),"")</f>
        <v/>
      </c>
      <c r="F193" s="17">
        <f>IF($N193=1,IFERROR(TRIM(INDEX(Responses!$A193:$T193,MATCH(Lists!$B$9,Responses!$A$1:$T$1,0))&amp;""),""),"")</f>
        <v/>
      </c>
      <c r="G193" s="18">
        <f>IF($N193&lt;&gt;1,"",IF(IFERROR(TRIM(INDEX(Responses!$A193:$T193,MATCH(Lists!$B$10,Responses!$A$1:$T$1,0))&amp;""),"")="","Not asked",IF(LEFT(IFERROR(TRIM(INDEX(Responses!$A193:$T193,MATCH(Lists!$B$10,Responses!$A$1:$T$1,0))&amp;""),""),3)="Yes","Yes","No")))</f>
        <v/>
      </c>
      <c r="H193" s="17">
        <f>IF($N193&lt;&gt;1,"",IF(IFERROR(TRIM(INDEX(Responses!$A193:$T193,MATCH(Lists!$B$12,Responses!$A$1:$T$1,0))&amp;""),"")&lt;&gt;"",IFERROR(TRIM(INDEX(Responses!$A193:$T193,MATCH(Lists!$B$12,Responses!$A$1:$T$1,0))&amp;""),""),IFERROR(TRIM(INDEX(Responses!$A193:$T193,MATCH(Lists!$B$11,Responses!$A$1:$T$1,0))&amp;""),"")))</f>
        <v/>
      </c>
      <c r="I193" s="19">
        <f>IF($N193&lt;&gt;1,"",IF($B193="",IFERROR(INT(IF(ISNUMBER(INDEX(Responses!$A193:$T193,MATCH(Lists!$B$3,Responses!$A$1:$T$1,0))),INDEX(Responses!$A193:$T193,MATCH(Lists!$B$3,Responses!$A$1:$T$1,0)),DATE(VALUE(LEFT(IFERROR(TRIM(INDEX(Responses!$A193:$T193,MATCH(Lists!$B$3,Responses!$A$1:$T$1,0))&amp;""),""),4)),VALUE(MID(IFERROR(TRIM(INDEX(Responses!$A193:$T193,MATCH(Lists!$B$3,Responses!$A$1:$T$1,0))&amp;""),""),6,2)),VALUE(MID(IFERROR(TRIM(INDEX(Responses!$A193:$T193,MATCH(Lists!$B$3,Responses!$A$1:$T$1,0))&amp;""),""),9,2))))),""),IFERROR(IF(ISNUMBER(INDEX('Follow-ups'!$D$2:$D$501,MATCH($B193,'Follow-ups'!$A$2:$A$501,0))),INT(INDEX('Follow-ups'!$D$2:$D$501,MATCH($B193,'Follow-ups'!$A$2:$A$501,0))),IFERROR(INT(IF(ISNUMBER(INDEX(Responses!$A193:$T193,MATCH(Lists!$B$3,Responses!$A$1:$T$1,0))),INDEX(Responses!$A193:$T193,MATCH(Lists!$B$3,Responses!$A$1:$T$1,0)),DATE(VALUE(LEFT(IFERROR(TRIM(INDEX(Responses!$A193:$T193,MATCH(Lists!$B$3,Responses!$A$1:$T$1,0))&amp;""),""),4)),VALUE(MID(IFERROR(TRIM(INDEX(Responses!$A193:$T193,MATCH(Lists!$B$3,Responses!$A$1:$T$1,0))&amp;""),""),6,2)),VALUE(MID(IFERROR(TRIM(INDEX(Responses!$A193:$T193,MATCH(Lists!$B$3,Responses!$A$1:$T$1,0))&amp;""),""),9,2))))),"")),IFERROR(INT(IF(ISNUMBER(INDEX(Responses!$A193:$T193,MATCH(Lists!$B$3,Responses!$A$1:$T$1,0))),INDEX(Responses!$A193:$T193,MATCH(Lists!$B$3,Responses!$A$1:$T$1,0)),DATE(VALUE(LEFT(IFERROR(TRIM(INDEX(Responses!$A193:$T193,MATCH(Lists!$B$3,Responses!$A$1:$T$1,0))&amp;""),""),4)),VALUE(MID(IFERROR(TRIM(INDEX(Responses!$A193:$T193,MATCH(Lists!$B$3,Responses!$A$1:$T$1,0))&amp;""),""),6,2)),VALUE(MID(IFERROR(TRIM(INDEX(Responses!$A193:$T193,MATCH(Lists!$B$3,Responses!$A$1:$T$1,0))&amp;""),""),9,2))))),""))))</f>
        <v/>
      </c>
      <c r="J193" s="19">
        <f>IF(ISNUMBER($I193),$I193+Lists!$B$15,"")</f>
        <v/>
      </c>
      <c r="K193" s="18">
        <f>IF($N193&lt;&gt;1,"",IF($B193="","New",IFERROR(IF(INDEX('Follow-ups'!$B$2:$B$501,MATCH($B193,'Follow-ups'!$A$2:$A$501,0))&amp;""="","New",INDEX('Follow-ups'!$B$2:$B$501,MATCH($B193,'Follow-ups'!$A$2:$A$501,0))&amp;""),"New")))</f>
        <v/>
      </c>
      <c r="L193" s="19">
        <f>IF($N193&lt;&gt;1,"",IF($B193="","",IFERROR(IF(ISNUMBER(INDEX('Follow-ups'!$C$2:$C$501,MATCH($B193,'Follow-ups'!$A$2:$A$501,0))),INDEX('Follow-ups'!$C$2:$C$501,MATCH($B193,'Follow-ups'!$A$2:$A$501,0)),""),"")))</f>
        <v/>
      </c>
      <c r="M193" s="18">
        <f>IF($N193&lt;&gt;1,"",IF($G193="No","Do not contact",IF(OR($K193="Signed up",$K193="Not now"),"Done",IF($K193="Contacted","Waiting on reply",IF($J193="","To do",IF(TODAY()&gt;$J193,"Overdue",IF($J193-TODAY()&lt;=1,"Due soon","To do")))))))</f>
        <v/>
      </c>
      <c r="N193" s="18">
        <f>IF((IFERROR(TRIM(INDEX(Responses!$A193:$T193,MATCH(Lists!$B$2,Responses!$A$1:$T$1,0))&amp;""),"")&amp;IFERROR(TRIM(INDEX(Responses!$A193:$T193,MATCH(Lists!$B$4,Responses!$A$1:$T$1,0))&amp;""),"")&amp;IFERROR(TRIM(INDEX(Responses!$A193:$T193,MATCH(Lists!$B$5,Responses!$A$1:$T$1,0))&amp;""),""))="",0,1)</f>
        <v/>
      </c>
    </row>
    <row r="194">
      <c r="A194" s="17">
        <f>IF($N194=1,IFERROR(TRIM(INDEX(Responses!$A194:$T194,MATCH(Lists!$B$4,Responses!$A$1:$T$1,0))&amp;""),""),"")</f>
        <v/>
      </c>
      <c r="B194" s="17">
        <f>IF($N194=1,IFERROR(TRIM(INDEX(Responses!$A194:$T194,MATCH(Lists!$B$5,Responses!$A$1:$T$1,0))&amp;""),""),"")</f>
        <v/>
      </c>
      <c r="C194" s="17">
        <f>IF($N194=1,IFERROR(TRIM(INDEX(Responses!$A194:$T194,MATCH(Lists!$B$6,Responses!$A$1:$T$1,0))&amp;""),""),"")</f>
        <v/>
      </c>
      <c r="D194" s="17">
        <f>IF($N194=1,IFERROR(TRIM(INDEX(Responses!$A194:$T194,MATCH(Lists!$B$7,Responses!$A$1:$T$1,0))&amp;""),""),"")</f>
        <v/>
      </c>
      <c r="E194" s="17">
        <f>IF($N194=1,IFERROR(TRIM(INDEX(Responses!$A194:$T194,MATCH(Lists!$B$8,Responses!$A$1:$T$1,0))&amp;""),""),"")</f>
        <v/>
      </c>
      <c r="F194" s="17">
        <f>IF($N194=1,IFERROR(TRIM(INDEX(Responses!$A194:$T194,MATCH(Lists!$B$9,Responses!$A$1:$T$1,0))&amp;""),""),"")</f>
        <v/>
      </c>
      <c r="G194" s="18">
        <f>IF($N194&lt;&gt;1,"",IF(IFERROR(TRIM(INDEX(Responses!$A194:$T194,MATCH(Lists!$B$10,Responses!$A$1:$T$1,0))&amp;""),"")="","Not asked",IF(LEFT(IFERROR(TRIM(INDEX(Responses!$A194:$T194,MATCH(Lists!$B$10,Responses!$A$1:$T$1,0))&amp;""),""),3)="Yes","Yes","No")))</f>
        <v/>
      </c>
      <c r="H194" s="17">
        <f>IF($N194&lt;&gt;1,"",IF(IFERROR(TRIM(INDEX(Responses!$A194:$T194,MATCH(Lists!$B$12,Responses!$A$1:$T$1,0))&amp;""),"")&lt;&gt;"",IFERROR(TRIM(INDEX(Responses!$A194:$T194,MATCH(Lists!$B$12,Responses!$A$1:$T$1,0))&amp;""),""),IFERROR(TRIM(INDEX(Responses!$A194:$T194,MATCH(Lists!$B$11,Responses!$A$1:$T$1,0))&amp;""),"")))</f>
        <v/>
      </c>
      <c r="I194" s="19">
        <f>IF($N194&lt;&gt;1,"",IF($B194="",IFERROR(INT(IF(ISNUMBER(INDEX(Responses!$A194:$T194,MATCH(Lists!$B$3,Responses!$A$1:$T$1,0))),INDEX(Responses!$A194:$T194,MATCH(Lists!$B$3,Responses!$A$1:$T$1,0)),DATE(VALUE(LEFT(IFERROR(TRIM(INDEX(Responses!$A194:$T194,MATCH(Lists!$B$3,Responses!$A$1:$T$1,0))&amp;""),""),4)),VALUE(MID(IFERROR(TRIM(INDEX(Responses!$A194:$T194,MATCH(Lists!$B$3,Responses!$A$1:$T$1,0))&amp;""),""),6,2)),VALUE(MID(IFERROR(TRIM(INDEX(Responses!$A194:$T194,MATCH(Lists!$B$3,Responses!$A$1:$T$1,0))&amp;""),""),9,2))))),""),IFERROR(IF(ISNUMBER(INDEX('Follow-ups'!$D$2:$D$501,MATCH($B194,'Follow-ups'!$A$2:$A$501,0))),INT(INDEX('Follow-ups'!$D$2:$D$501,MATCH($B194,'Follow-ups'!$A$2:$A$501,0))),IFERROR(INT(IF(ISNUMBER(INDEX(Responses!$A194:$T194,MATCH(Lists!$B$3,Responses!$A$1:$T$1,0))),INDEX(Responses!$A194:$T194,MATCH(Lists!$B$3,Responses!$A$1:$T$1,0)),DATE(VALUE(LEFT(IFERROR(TRIM(INDEX(Responses!$A194:$T194,MATCH(Lists!$B$3,Responses!$A$1:$T$1,0))&amp;""),""),4)),VALUE(MID(IFERROR(TRIM(INDEX(Responses!$A194:$T194,MATCH(Lists!$B$3,Responses!$A$1:$T$1,0))&amp;""),""),6,2)),VALUE(MID(IFERROR(TRIM(INDEX(Responses!$A194:$T194,MATCH(Lists!$B$3,Responses!$A$1:$T$1,0))&amp;""),""),9,2))))),"")),IFERROR(INT(IF(ISNUMBER(INDEX(Responses!$A194:$T194,MATCH(Lists!$B$3,Responses!$A$1:$T$1,0))),INDEX(Responses!$A194:$T194,MATCH(Lists!$B$3,Responses!$A$1:$T$1,0)),DATE(VALUE(LEFT(IFERROR(TRIM(INDEX(Responses!$A194:$T194,MATCH(Lists!$B$3,Responses!$A$1:$T$1,0))&amp;""),""),4)),VALUE(MID(IFERROR(TRIM(INDEX(Responses!$A194:$T194,MATCH(Lists!$B$3,Responses!$A$1:$T$1,0))&amp;""),""),6,2)),VALUE(MID(IFERROR(TRIM(INDEX(Responses!$A194:$T194,MATCH(Lists!$B$3,Responses!$A$1:$T$1,0))&amp;""),""),9,2))))),""))))</f>
        <v/>
      </c>
      <c r="J194" s="19">
        <f>IF(ISNUMBER($I194),$I194+Lists!$B$15,"")</f>
        <v/>
      </c>
      <c r="K194" s="18">
        <f>IF($N194&lt;&gt;1,"",IF($B194="","New",IFERROR(IF(INDEX('Follow-ups'!$B$2:$B$501,MATCH($B194,'Follow-ups'!$A$2:$A$501,0))&amp;""="","New",INDEX('Follow-ups'!$B$2:$B$501,MATCH($B194,'Follow-ups'!$A$2:$A$501,0))&amp;""),"New")))</f>
        <v/>
      </c>
      <c r="L194" s="19">
        <f>IF($N194&lt;&gt;1,"",IF($B194="","",IFERROR(IF(ISNUMBER(INDEX('Follow-ups'!$C$2:$C$501,MATCH($B194,'Follow-ups'!$A$2:$A$501,0))),INDEX('Follow-ups'!$C$2:$C$501,MATCH($B194,'Follow-ups'!$A$2:$A$501,0)),""),"")))</f>
        <v/>
      </c>
      <c r="M194" s="18">
        <f>IF($N194&lt;&gt;1,"",IF($G194="No","Do not contact",IF(OR($K194="Signed up",$K194="Not now"),"Done",IF($K194="Contacted","Waiting on reply",IF($J194="","To do",IF(TODAY()&gt;$J194,"Overdue",IF($J194-TODAY()&lt;=1,"Due soon","To do")))))))</f>
        <v/>
      </c>
      <c r="N194" s="18">
        <f>IF((IFERROR(TRIM(INDEX(Responses!$A194:$T194,MATCH(Lists!$B$2,Responses!$A$1:$T$1,0))&amp;""),"")&amp;IFERROR(TRIM(INDEX(Responses!$A194:$T194,MATCH(Lists!$B$4,Responses!$A$1:$T$1,0))&amp;""),"")&amp;IFERROR(TRIM(INDEX(Responses!$A194:$T194,MATCH(Lists!$B$5,Responses!$A$1:$T$1,0))&amp;""),""))="",0,1)</f>
        <v/>
      </c>
    </row>
    <row r="195">
      <c r="A195" s="17">
        <f>IF($N195=1,IFERROR(TRIM(INDEX(Responses!$A195:$T195,MATCH(Lists!$B$4,Responses!$A$1:$T$1,0))&amp;""),""),"")</f>
        <v/>
      </c>
      <c r="B195" s="17">
        <f>IF($N195=1,IFERROR(TRIM(INDEX(Responses!$A195:$T195,MATCH(Lists!$B$5,Responses!$A$1:$T$1,0))&amp;""),""),"")</f>
        <v/>
      </c>
      <c r="C195" s="17">
        <f>IF($N195=1,IFERROR(TRIM(INDEX(Responses!$A195:$T195,MATCH(Lists!$B$6,Responses!$A$1:$T$1,0))&amp;""),""),"")</f>
        <v/>
      </c>
      <c r="D195" s="17">
        <f>IF($N195=1,IFERROR(TRIM(INDEX(Responses!$A195:$T195,MATCH(Lists!$B$7,Responses!$A$1:$T$1,0))&amp;""),""),"")</f>
        <v/>
      </c>
      <c r="E195" s="17">
        <f>IF($N195=1,IFERROR(TRIM(INDEX(Responses!$A195:$T195,MATCH(Lists!$B$8,Responses!$A$1:$T$1,0))&amp;""),""),"")</f>
        <v/>
      </c>
      <c r="F195" s="17">
        <f>IF($N195=1,IFERROR(TRIM(INDEX(Responses!$A195:$T195,MATCH(Lists!$B$9,Responses!$A$1:$T$1,0))&amp;""),""),"")</f>
        <v/>
      </c>
      <c r="G195" s="18">
        <f>IF($N195&lt;&gt;1,"",IF(IFERROR(TRIM(INDEX(Responses!$A195:$T195,MATCH(Lists!$B$10,Responses!$A$1:$T$1,0))&amp;""),"")="","Not asked",IF(LEFT(IFERROR(TRIM(INDEX(Responses!$A195:$T195,MATCH(Lists!$B$10,Responses!$A$1:$T$1,0))&amp;""),""),3)="Yes","Yes","No")))</f>
        <v/>
      </c>
      <c r="H195" s="17">
        <f>IF($N195&lt;&gt;1,"",IF(IFERROR(TRIM(INDEX(Responses!$A195:$T195,MATCH(Lists!$B$12,Responses!$A$1:$T$1,0))&amp;""),"")&lt;&gt;"",IFERROR(TRIM(INDEX(Responses!$A195:$T195,MATCH(Lists!$B$12,Responses!$A$1:$T$1,0))&amp;""),""),IFERROR(TRIM(INDEX(Responses!$A195:$T195,MATCH(Lists!$B$11,Responses!$A$1:$T$1,0))&amp;""),"")))</f>
        <v/>
      </c>
      <c r="I195" s="19">
        <f>IF($N195&lt;&gt;1,"",IF($B195="",IFERROR(INT(IF(ISNUMBER(INDEX(Responses!$A195:$T195,MATCH(Lists!$B$3,Responses!$A$1:$T$1,0))),INDEX(Responses!$A195:$T195,MATCH(Lists!$B$3,Responses!$A$1:$T$1,0)),DATE(VALUE(LEFT(IFERROR(TRIM(INDEX(Responses!$A195:$T195,MATCH(Lists!$B$3,Responses!$A$1:$T$1,0))&amp;""),""),4)),VALUE(MID(IFERROR(TRIM(INDEX(Responses!$A195:$T195,MATCH(Lists!$B$3,Responses!$A$1:$T$1,0))&amp;""),""),6,2)),VALUE(MID(IFERROR(TRIM(INDEX(Responses!$A195:$T195,MATCH(Lists!$B$3,Responses!$A$1:$T$1,0))&amp;""),""),9,2))))),""),IFERROR(IF(ISNUMBER(INDEX('Follow-ups'!$D$2:$D$501,MATCH($B195,'Follow-ups'!$A$2:$A$501,0))),INT(INDEX('Follow-ups'!$D$2:$D$501,MATCH($B195,'Follow-ups'!$A$2:$A$501,0))),IFERROR(INT(IF(ISNUMBER(INDEX(Responses!$A195:$T195,MATCH(Lists!$B$3,Responses!$A$1:$T$1,0))),INDEX(Responses!$A195:$T195,MATCH(Lists!$B$3,Responses!$A$1:$T$1,0)),DATE(VALUE(LEFT(IFERROR(TRIM(INDEX(Responses!$A195:$T195,MATCH(Lists!$B$3,Responses!$A$1:$T$1,0))&amp;""),""),4)),VALUE(MID(IFERROR(TRIM(INDEX(Responses!$A195:$T195,MATCH(Lists!$B$3,Responses!$A$1:$T$1,0))&amp;""),""),6,2)),VALUE(MID(IFERROR(TRIM(INDEX(Responses!$A195:$T195,MATCH(Lists!$B$3,Responses!$A$1:$T$1,0))&amp;""),""),9,2))))),"")),IFERROR(INT(IF(ISNUMBER(INDEX(Responses!$A195:$T195,MATCH(Lists!$B$3,Responses!$A$1:$T$1,0))),INDEX(Responses!$A195:$T195,MATCH(Lists!$B$3,Responses!$A$1:$T$1,0)),DATE(VALUE(LEFT(IFERROR(TRIM(INDEX(Responses!$A195:$T195,MATCH(Lists!$B$3,Responses!$A$1:$T$1,0))&amp;""),""),4)),VALUE(MID(IFERROR(TRIM(INDEX(Responses!$A195:$T195,MATCH(Lists!$B$3,Responses!$A$1:$T$1,0))&amp;""),""),6,2)),VALUE(MID(IFERROR(TRIM(INDEX(Responses!$A195:$T195,MATCH(Lists!$B$3,Responses!$A$1:$T$1,0))&amp;""),""),9,2))))),""))))</f>
        <v/>
      </c>
      <c r="J195" s="19">
        <f>IF(ISNUMBER($I195),$I195+Lists!$B$15,"")</f>
        <v/>
      </c>
      <c r="K195" s="18">
        <f>IF($N195&lt;&gt;1,"",IF($B195="","New",IFERROR(IF(INDEX('Follow-ups'!$B$2:$B$501,MATCH($B195,'Follow-ups'!$A$2:$A$501,0))&amp;""="","New",INDEX('Follow-ups'!$B$2:$B$501,MATCH($B195,'Follow-ups'!$A$2:$A$501,0))&amp;""),"New")))</f>
        <v/>
      </c>
      <c r="L195" s="19">
        <f>IF($N195&lt;&gt;1,"",IF($B195="","",IFERROR(IF(ISNUMBER(INDEX('Follow-ups'!$C$2:$C$501,MATCH($B195,'Follow-ups'!$A$2:$A$501,0))),INDEX('Follow-ups'!$C$2:$C$501,MATCH($B195,'Follow-ups'!$A$2:$A$501,0)),""),"")))</f>
        <v/>
      </c>
      <c r="M195" s="18">
        <f>IF($N195&lt;&gt;1,"",IF($G195="No","Do not contact",IF(OR($K195="Signed up",$K195="Not now"),"Done",IF($K195="Contacted","Waiting on reply",IF($J195="","To do",IF(TODAY()&gt;$J195,"Overdue",IF($J195-TODAY()&lt;=1,"Due soon","To do")))))))</f>
        <v/>
      </c>
      <c r="N195" s="18">
        <f>IF((IFERROR(TRIM(INDEX(Responses!$A195:$T195,MATCH(Lists!$B$2,Responses!$A$1:$T$1,0))&amp;""),"")&amp;IFERROR(TRIM(INDEX(Responses!$A195:$T195,MATCH(Lists!$B$4,Responses!$A$1:$T$1,0))&amp;""),"")&amp;IFERROR(TRIM(INDEX(Responses!$A195:$T195,MATCH(Lists!$B$5,Responses!$A$1:$T$1,0))&amp;""),""))="",0,1)</f>
        <v/>
      </c>
    </row>
    <row r="196">
      <c r="A196" s="17">
        <f>IF($N196=1,IFERROR(TRIM(INDEX(Responses!$A196:$T196,MATCH(Lists!$B$4,Responses!$A$1:$T$1,0))&amp;""),""),"")</f>
        <v/>
      </c>
      <c r="B196" s="17">
        <f>IF($N196=1,IFERROR(TRIM(INDEX(Responses!$A196:$T196,MATCH(Lists!$B$5,Responses!$A$1:$T$1,0))&amp;""),""),"")</f>
        <v/>
      </c>
      <c r="C196" s="17">
        <f>IF($N196=1,IFERROR(TRIM(INDEX(Responses!$A196:$T196,MATCH(Lists!$B$6,Responses!$A$1:$T$1,0))&amp;""),""),"")</f>
        <v/>
      </c>
      <c r="D196" s="17">
        <f>IF($N196=1,IFERROR(TRIM(INDEX(Responses!$A196:$T196,MATCH(Lists!$B$7,Responses!$A$1:$T$1,0))&amp;""),""),"")</f>
        <v/>
      </c>
      <c r="E196" s="17">
        <f>IF($N196=1,IFERROR(TRIM(INDEX(Responses!$A196:$T196,MATCH(Lists!$B$8,Responses!$A$1:$T$1,0))&amp;""),""),"")</f>
        <v/>
      </c>
      <c r="F196" s="17">
        <f>IF($N196=1,IFERROR(TRIM(INDEX(Responses!$A196:$T196,MATCH(Lists!$B$9,Responses!$A$1:$T$1,0))&amp;""),""),"")</f>
        <v/>
      </c>
      <c r="G196" s="18">
        <f>IF($N196&lt;&gt;1,"",IF(IFERROR(TRIM(INDEX(Responses!$A196:$T196,MATCH(Lists!$B$10,Responses!$A$1:$T$1,0))&amp;""),"")="","Not asked",IF(LEFT(IFERROR(TRIM(INDEX(Responses!$A196:$T196,MATCH(Lists!$B$10,Responses!$A$1:$T$1,0))&amp;""),""),3)="Yes","Yes","No")))</f>
        <v/>
      </c>
      <c r="H196" s="17">
        <f>IF($N196&lt;&gt;1,"",IF(IFERROR(TRIM(INDEX(Responses!$A196:$T196,MATCH(Lists!$B$12,Responses!$A$1:$T$1,0))&amp;""),"")&lt;&gt;"",IFERROR(TRIM(INDEX(Responses!$A196:$T196,MATCH(Lists!$B$12,Responses!$A$1:$T$1,0))&amp;""),""),IFERROR(TRIM(INDEX(Responses!$A196:$T196,MATCH(Lists!$B$11,Responses!$A$1:$T$1,0))&amp;""),"")))</f>
        <v/>
      </c>
      <c r="I196" s="19">
        <f>IF($N196&lt;&gt;1,"",IF($B196="",IFERROR(INT(IF(ISNUMBER(INDEX(Responses!$A196:$T196,MATCH(Lists!$B$3,Responses!$A$1:$T$1,0))),INDEX(Responses!$A196:$T196,MATCH(Lists!$B$3,Responses!$A$1:$T$1,0)),DATE(VALUE(LEFT(IFERROR(TRIM(INDEX(Responses!$A196:$T196,MATCH(Lists!$B$3,Responses!$A$1:$T$1,0))&amp;""),""),4)),VALUE(MID(IFERROR(TRIM(INDEX(Responses!$A196:$T196,MATCH(Lists!$B$3,Responses!$A$1:$T$1,0))&amp;""),""),6,2)),VALUE(MID(IFERROR(TRIM(INDEX(Responses!$A196:$T196,MATCH(Lists!$B$3,Responses!$A$1:$T$1,0))&amp;""),""),9,2))))),""),IFERROR(IF(ISNUMBER(INDEX('Follow-ups'!$D$2:$D$501,MATCH($B196,'Follow-ups'!$A$2:$A$501,0))),INT(INDEX('Follow-ups'!$D$2:$D$501,MATCH($B196,'Follow-ups'!$A$2:$A$501,0))),IFERROR(INT(IF(ISNUMBER(INDEX(Responses!$A196:$T196,MATCH(Lists!$B$3,Responses!$A$1:$T$1,0))),INDEX(Responses!$A196:$T196,MATCH(Lists!$B$3,Responses!$A$1:$T$1,0)),DATE(VALUE(LEFT(IFERROR(TRIM(INDEX(Responses!$A196:$T196,MATCH(Lists!$B$3,Responses!$A$1:$T$1,0))&amp;""),""),4)),VALUE(MID(IFERROR(TRIM(INDEX(Responses!$A196:$T196,MATCH(Lists!$B$3,Responses!$A$1:$T$1,0))&amp;""),""),6,2)),VALUE(MID(IFERROR(TRIM(INDEX(Responses!$A196:$T196,MATCH(Lists!$B$3,Responses!$A$1:$T$1,0))&amp;""),""),9,2))))),"")),IFERROR(INT(IF(ISNUMBER(INDEX(Responses!$A196:$T196,MATCH(Lists!$B$3,Responses!$A$1:$T$1,0))),INDEX(Responses!$A196:$T196,MATCH(Lists!$B$3,Responses!$A$1:$T$1,0)),DATE(VALUE(LEFT(IFERROR(TRIM(INDEX(Responses!$A196:$T196,MATCH(Lists!$B$3,Responses!$A$1:$T$1,0))&amp;""),""),4)),VALUE(MID(IFERROR(TRIM(INDEX(Responses!$A196:$T196,MATCH(Lists!$B$3,Responses!$A$1:$T$1,0))&amp;""),""),6,2)),VALUE(MID(IFERROR(TRIM(INDEX(Responses!$A196:$T196,MATCH(Lists!$B$3,Responses!$A$1:$T$1,0))&amp;""),""),9,2))))),""))))</f>
        <v/>
      </c>
      <c r="J196" s="19">
        <f>IF(ISNUMBER($I196),$I196+Lists!$B$15,"")</f>
        <v/>
      </c>
      <c r="K196" s="18">
        <f>IF($N196&lt;&gt;1,"",IF($B196="","New",IFERROR(IF(INDEX('Follow-ups'!$B$2:$B$501,MATCH($B196,'Follow-ups'!$A$2:$A$501,0))&amp;""="","New",INDEX('Follow-ups'!$B$2:$B$501,MATCH($B196,'Follow-ups'!$A$2:$A$501,0))&amp;""),"New")))</f>
        <v/>
      </c>
      <c r="L196" s="19">
        <f>IF($N196&lt;&gt;1,"",IF($B196="","",IFERROR(IF(ISNUMBER(INDEX('Follow-ups'!$C$2:$C$501,MATCH($B196,'Follow-ups'!$A$2:$A$501,0))),INDEX('Follow-ups'!$C$2:$C$501,MATCH($B196,'Follow-ups'!$A$2:$A$501,0)),""),"")))</f>
        <v/>
      </c>
      <c r="M196" s="18">
        <f>IF($N196&lt;&gt;1,"",IF($G196="No","Do not contact",IF(OR($K196="Signed up",$K196="Not now"),"Done",IF($K196="Contacted","Waiting on reply",IF($J196="","To do",IF(TODAY()&gt;$J196,"Overdue",IF($J196-TODAY()&lt;=1,"Due soon","To do")))))))</f>
        <v/>
      </c>
      <c r="N196" s="18">
        <f>IF((IFERROR(TRIM(INDEX(Responses!$A196:$T196,MATCH(Lists!$B$2,Responses!$A$1:$T$1,0))&amp;""),"")&amp;IFERROR(TRIM(INDEX(Responses!$A196:$T196,MATCH(Lists!$B$4,Responses!$A$1:$T$1,0))&amp;""),"")&amp;IFERROR(TRIM(INDEX(Responses!$A196:$T196,MATCH(Lists!$B$5,Responses!$A$1:$T$1,0))&amp;""),""))="",0,1)</f>
        <v/>
      </c>
    </row>
    <row r="197">
      <c r="A197" s="17">
        <f>IF($N197=1,IFERROR(TRIM(INDEX(Responses!$A197:$T197,MATCH(Lists!$B$4,Responses!$A$1:$T$1,0))&amp;""),""),"")</f>
        <v/>
      </c>
      <c r="B197" s="17">
        <f>IF($N197=1,IFERROR(TRIM(INDEX(Responses!$A197:$T197,MATCH(Lists!$B$5,Responses!$A$1:$T$1,0))&amp;""),""),"")</f>
        <v/>
      </c>
      <c r="C197" s="17">
        <f>IF($N197=1,IFERROR(TRIM(INDEX(Responses!$A197:$T197,MATCH(Lists!$B$6,Responses!$A$1:$T$1,0))&amp;""),""),"")</f>
        <v/>
      </c>
      <c r="D197" s="17">
        <f>IF($N197=1,IFERROR(TRIM(INDEX(Responses!$A197:$T197,MATCH(Lists!$B$7,Responses!$A$1:$T$1,0))&amp;""),""),"")</f>
        <v/>
      </c>
      <c r="E197" s="17">
        <f>IF($N197=1,IFERROR(TRIM(INDEX(Responses!$A197:$T197,MATCH(Lists!$B$8,Responses!$A$1:$T$1,0))&amp;""),""),"")</f>
        <v/>
      </c>
      <c r="F197" s="17">
        <f>IF($N197=1,IFERROR(TRIM(INDEX(Responses!$A197:$T197,MATCH(Lists!$B$9,Responses!$A$1:$T$1,0))&amp;""),""),"")</f>
        <v/>
      </c>
      <c r="G197" s="18">
        <f>IF($N197&lt;&gt;1,"",IF(IFERROR(TRIM(INDEX(Responses!$A197:$T197,MATCH(Lists!$B$10,Responses!$A$1:$T$1,0))&amp;""),"")="","Not asked",IF(LEFT(IFERROR(TRIM(INDEX(Responses!$A197:$T197,MATCH(Lists!$B$10,Responses!$A$1:$T$1,0))&amp;""),""),3)="Yes","Yes","No")))</f>
        <v/>
      </c>
      <c r="H197" s="17">
        <f>IF($N197&lt;&gt;1,"",IF(IFERROR(TRIM(INDEX(Responses!$A197:$T197,MATCH(Lists!$B$12,Responses!$A$1:$T$1,0))&amp;""),"")&lt;&gt;"",IFERROR(TRIM(INDEX(Responses!$A197:$T197,MATCH(Lists!$B$12,Responses!$A$1:$T$1,0))&amp;""),""),IFERROR(TRIM(INDEX(Responses!$A197:$T197,MATCH(Lists!$B$11,Responses!$A$1:$T$1,0))&amp;""),"")))</f>
        <v/>
      </c>
      <c r="I197" s="19">
        <f>IF($N197&lt;&gt;1,"",IF($B197="",IFERROR(INT(IF(ISNUMBER(INDEX(Responses!$A197:$T197,MATCH(Lists!$B$3,Responses!$A$1:$T$1,0))),INDEX(Responses!$A197:$T197,MATCH(Lists!$B$3,Responses!$A$1:$T$1,0)),DATE(VALUE(LEFT(IFERROR(TRIM(INDEX(Responses!$A197:$T197,MATCH(Lists!$B$3,Responses!$A$1:$T$1,0))&amp;""),""),4)),VALUE(MID(IFERROR(TRIM(INDEX(Responses!$A197:$T197,MATCH(Lists!$B$3,Responses!$A$1:$T$1,0))&amp;""),""),6,2)),VALUE(MID(IFERROR(TRIM(INDEX(Responses!$A197:$T197,MATCH(Lists!$B$3,Responses!$A$1:$T$1,0))&amp;""),""),9,2))))),""),IFERROR(IF(ISNUMBER(INDEX('Follow-ups'!$D$2:$D$501,MATCH($B197,'Follow-ups'!$A$2:$A$501,0))),INT(INDEX('Follow-ups'!$D$2:$D$501,MATCH($B197,'Follow-ups'!$A$2:$A$501,0))),IFERROR(INT(IF(ISNUMBER(INDEX(Responses!$A197:$T197,MATCH(Lists!$B$3,Responses!$A$1:$T$1,0))),INDEX(Responses!$A197:$T197,MATCH(Lists!$B$3,Responses!$A$1:$T$1,0)),DATE(VALUE(LEFT(IFERROR(TRIM(INDEX(Responses!$A197:$T197,MATCH(Lists!$B$3,Responses!$A$1:$T$1,0))&amp;""),""),4)),VALUE(MID(IFERROR(TRIM(INDEX(Responses!$A197:$T197,MATCH(Lists!$B$3,Responses!$A$1:$T$1,0))&amp;""),""),6,2)),VALUE(MID(IFERROR(TRIM(INDEX(Responses!$A197:$T197,MATCH(Lists!$B$3,Responses!$A$1:$T$1,0))&amp;""),""),9,2))))),"")),IFERROR(INT(IF(ISNUMBER(INDEX(Responses!$A197:$T197,MATCH(Lists!$B$3,Responses!$A$1:$T$1,0))),INDEX(Responses!$A197:$T197,MATCH(Lists!$B$3,Responses!$A$1:$T$1,0)),DATE(VALUE(LEFT(IFERROR(TRIM(INDEX(Responses!$A197:$T197,MATCH(Lists!$B$3,Responses!$A$1:$T$1,0))&amp;""),""),4)),VALUE(MID(IFERROR(TRIM(INDEX(Responses!$A197:$T197,MATCH(Lists!$B$3,Responses!$A$1:$T$1,0))&amp;""),""),6,2)),VALUE(MID(IFERROR(TRIM(INDEX(Responses!$A197:$T197,MATCH(Lists!$B$3,Responses!$A$1:$T$1,0))&amp;""),""),9,2))))),""))))</f>
        <v/>
      </c>
      <c r="J197" s="19">
        <f>IF(ISNUMBER($I197),$I197+Lists!$B$15,"")</f>
        <v/>
      </c>
      <c r="K197" s="18">
        <f>IF($N197&lt;&gt;1,"",IF($B197="","New",IFERROR(IF(INDEX('Follow-ups'!$B$2:$B$501,MATCH($B197,'Follow-ups'!$A$2:$A$501,0))&amp;""="","New",INDEX('Follow-ups'!$B$2:$B$501,MATCH($B197,'Follow-ups'!$A$2:$A$501,0))&amp;""),"New")))</f>
        <v/>
      </c>
      <c r="L197" s="19">
        <f>IF($N197&lt;&gt;1,"",IF($B197="","",IFERROR(IF(ISNUMBER(INDEX('Follow-ups'!$C$2:$C$501,MATCH($B197,'Follow-ups'!$A$2:$A$501,0))),INDEX('Follow-ups'!$C$2:$C$501,MATCH($B197,'Follow-ups'!$A$2:$A$501,0)),""),"")))</f>
        <v/>
      </c>
      <c r="M197" s="18">
        <f>IF($N197&lt;&gt;1,"",IF($G197="No","Do not contact",IF(OR($K197="Signed up",$K197="Not now"),"Done",IF($K197="Contacted","Waiting on reply",IF($J197="","To do",IF(TODAY()&gt;$J197,"Overdue",IF($J197-TODAY()&lt;=1,"Due soon","To do")))))))</f>
        <v/>
      </c>
      <c r="N197" s="18">
        <f>IF((IFERROR(TRIM(INDEX(Responses!$A197:$T197,MATCH(Lists!$B$2,Responses!$A$1:$T$1,0))&amp;""),"")&amp;IFERROR(TRIM(INDEX(Responses!$A197:$T197,MATCH(Lists!$B$4,Responses!$A$1:$T$1,0))&amp;""),"")&amp;IFERROR(TRIM(INDEX(Responses!$A197:$T197,MATCH(Lists!$B$5,Responses!$A$1:$T$1,0))&amp;""),""))="",0,1)</f>
        <v/>
      </c>
    </row>
    <row r="198">
      <c r="A198" s="17">
        <f>IF($N198=1,IFERROR(TRIM(INDEX(Responses!$A198:$T198,MATCH(Lists!$B$4,Responses!$A$1:$T$1,0))&amp;""),""),"")</f>
        <v/>
      </c>
      <c r="B198" s="17">
        <f>IF($N198=1,IFERROR(TRIM(INDEX(Responses!$A198:$T198,MATCH(Lists!$B$5,Responses!$A$1:$T$1,0))&amp;""),""),"")</f>
        <v/>
      </c>
      <c r="C198" s="17">
        <f>IF($N198=1,IFERROR(TRIM(INDEX(Responses!$A198:$T198,MATCH(Lists!$B$6,Responses!$A$1:$T$1,0))&amp;""),""),"")</f>
        <v/>
      </c>
      <c r="D198" s="17">
        <f>IF($N198=1,IFERROR(TRIM(INDEX(Responses!$A198:$T198,MATCH(Lists!$B$7,Responses!$A$1:$T$1,0))&amp;""),""),"")</f>
        <v/>
      </c>
      <c r="E198" s="17">
        <f>IF($N198=1,IFERROR(TRIM(INDEX(Responses!$A198:$T198,MATCH(Lists!$B$8,Responses!$A$1:$T$1,0))&amp;""),""),"")</f>
        <v/>
      </c>
      <c r="F198" s="17">
        <f>IF($N198=1,IFERROR(TRIM(INDEX(Responses!$A198:$T198,MATCH(Lists!$B$9,Responses!$A$1:$T$1,0))&amp;""),""),"")</f>
        <v/>
      </c>
      <c r="G198" s="18">
        <f>IF($N198&lt;&gt;1,"",IF(IFERROR(TRIM(INDEX(Responses!$A198:$T198,MATCH(Lists!$B$10,Responses!$A$1:$T$1,0))&amp;""),"")="","Not asked",IF(LEFT(IFERROR(TRIM(INDEX(Responses!$A198:$T198,MATCH(Lists!$B$10,Responses!$A$1:$T$1,0))&amp;""),""),3)="Yes","Yes","No")))</f>
        <v/>
      </c>
      <c r="H198" s="17">
        <f>IF($N198&lt;&gt;1,"",IF(IFERROR(TRIM(INDEX(Responses!$A198:$T198,MATCH(Lists!$B$12,Responses!$A$1:$T$1,0))&amp;""),"")&lt;&gt;"",IFERROR(TRIM(INDEX(Responses!$A198:$T198,MATCH(Lists!$B$12,Responses!$A$1:$T$1,0))&amp;""),""),IFERROR(TRIM(INDEX(Responses!$A198:$T198,MATCH(Lists!$B$11,Responses!$A$1:$T$1,0))&amp;""),"")))</f>
        <v/>
      </c>
      <c r="I198" s="19">
        <f>IF($N198&lt;&gt;1,"",IF($B198="",IFERROR(INT(IF(ISNUMBER(INDEX(Responses!$A198:$T198,MATCH(Lists!$B$3,Responses!$A$1:$T$1,0))),INDEX(Responses!$A198:$T198,MATCH(Lists!$B$3,Responses!$A$1:$T$1,0)),DATE(VALUE(LEFT(IFERROR(TRIM(INDEX(Responses!$A198:$T198,MATCH(Lists!$B$3,Responses!$A$1:$T$1,0))&amp;""),""),4)),VALUE(MID(IFERROR(TRIM(INDEX(Responses!$A198:$T198,MATCH(Lists!$B$3,Responses!$A$1:$T$1,0))&amp;""),""),6,2)),VALUE(MID(IFERROR(TRIM(INDEX(Responses!$A198:$T198,MATCH(Lists!$B$3,Responses!$A$1:$T$1,0))&amp;""),""),9,2))))),""),IFERROR(IF(ISNUMBER(INDEX('Follow-ups'!$D$2:$D$501,MATCH($B198,'Follow-ups'!$A$2:$A$501,0))),INT(INDEX('Follow-ups'!$D$2:$D$501,MATCH($B198,'Follow-ups'!$A$2:$A$501,0))),IFERROR(INT(IF(ISNUMBER(INDEX(Responses!$A198:$T198,MATCH(Lists!$B$3,Responses!$A$1:$T$1,0))),INDEX(Responses!$A198:$T198,MATCH(Lists!$B$3,Responses!$A$1:$T$1,0)),DATE(VALUE(LEFT(IFERROR(TRIM(INDEX(Responses!$A198:$T198,MATCH(Lists!$B$3,Responses!$A$1:$T$1,0))&amp;""),""),4)),VALUE(MID(IFERROR(TRIM(INDEX(Responses!$A198:$T198,MATCH(Lists!$B$3,Responses!$A$1:$T$1,0))&amp;""),""),6,2)),VALUE(MID(IFERROR(TRIM(INDEX(Responses!$A198:$T198,MATCH(Lists!$B$3,Responses!$A$1:$T$1,0))&amp;""),""),9,2))))),"")),IFERROR(INT(IF(ISNUMBER(INDEX(Responses!$A198:$T198,MATCH(Lists!$B$3,Responses!$A$1:$T$1,0))),INDEX(Responses!$A198:$T198,MATCH(Lists!$B$3,Responses!$A$1:$T$1,0)),DATE(VALUE(LEFT(IFERROR(TRIM(INDEX(Responses!$A198:$T198,MATCH(Lists!$B$3,Responses!$A$1:$T$1,0))&amp;""),""),4)),VALUE(MID(IFERROR(TRIM(INDEX(Responses!$A198:$T198,MATCH(Lists!$B$3,Responses!$A$1:$T$1,0))&amp;""),""),6,2)),VALUE(MID(IFERROR(TRIM(INDEX(Responses!$A198:$T198,MATCH(Lists!$B$3,Responses!$A$1:$T$1,0))&amp;""),""),9,2))))),""))))</f>
        <v/>
      </c>
      <c r="J198" s="19">
        <f>IF(ISNUMBER($I198),$I198+Lists!$B$15,"")</f>
        <v/>
      </c>
      <c r="K198" s="18">
        <f>IF($N198&lt;&gt;1,"",IF($B198="","New",IFERROR(IF(INDEX('Follow-ups'!$B$2:$B$501,MATCH($B198,'Follow-ups'!$A$2:$A$501,0))&amp;""="","New",INDEX('Follow-ups'!$B$2:$B$501,MATCH($B198,'Follow-ups'!$A$2:$A$501,0))&amp;""),"New")))</f>
        <v/>
      </c>
      <c r="L198" s="19">
        <f>IF($N198&lt;&gt;1,"",IF($B198="","",IFERROR(IF(ISNUMBER(INDEX('Follow-ups'!$C$2:$C$501,MATCH($B198,'Follow-ups'!$A$2:$A$501,0))),INDEX('Follow-ups'!$C$2:$C$501,MATCH($B198,'Follow-ups'!$A$2:$A$501,0)),""),"")))</f>
        <v/>
      </c>
      <c r="M198" s="18">
        <f>IF($N198&lt;&gt;1,"",IF($G198="No","Do not contact",IF(OR($K198="Signed up",$K198="Not now"),"Done",IF($K198="Contacted","Waiting on reply",IF($J198="","To do",IF(TODAY()&gt;$J198,"Overdue",IF($J198-TODAY()&lt;=1,"Due soon","To do")))))))</f>
        <v/>
      </c>
      <c r="N198" s="18">
        <f>IF((IFERROR(TRIM(INDEX(Responses!$A198:$T198,MATCH(Lists!$B$2,Responses!$A$1:$T$1,0))&amp;""),"")&amp;IFERROR(TRIM(INDEX(Responses!$A198:$T198,MATCH(Lists!$B$4,Responses!$A$1:$T$1,0))&amp;""),"")&amp;IFERROR(TRIM(INDEX(Responses!$A198:$T198,MATCH(Lists!$B$5,Responses!$A$1:$T$1,0))&amp;""),""))="",0,1)</f>
        <v/>
      </c>
    </row>
    <row r="199">
      <c r="A199" s="17">
        <f>IF($N199=1,IFERROR(TRIM(INDEX(Responses!$A199:$T199,MATCH(Lists!$B$4,Responses!$A$1:$T$1,0))&amp;""),""),"")</f>
        <v/>
      </c>
      <c r="B199" s="17">
        <f>IF($N199=1,IFERROR(TRIM(INDEX(Responses!$A199:$T199,MATCH(Lists!$B$5,Responses!$A$1:$T$1,0))&amp;""),""),"")</f>
        <v/>
      </c>
      <c r="C199" s="17">
        <f>IF($N199=1,IFERROR(TRIM(INDEX(Responses!$A199:$T199,MATCH(Lists!$B$6,Responses!$A$1:$T$1,0))&amp;""),""),"")</f>
        <v/>
      </c>
      <c r="D199" s="17">
        <f>IF($N199=1,IFERROR(TRIM(INDEX(Responses!$A199:$T199,MATCH(Lists!$B$7,Responses!$A$1:$T$1,0))&amp;""),""),"")</f>
        <v/>
      </c>
      <c r="E199" s="17">
        <f>IF($N199=1,IFERROR(TRIM(INDEX(Responses!$A199:$T199,MATCH(Lists!$B$8,Responses!$A$1:$T$1,0))&amp;""),""),"")</f>
        <v/>
      </c>
      <c r="F199" s="17">
        <f>IF($N199=1,IFERROR(TRIM(INDEX(Responses!$A199:$T199,MATCH(Lists!$B$9,Responses!$A$1:$T$1,0))&amp;""),""),"")</f>
        <v/>
      </c>
      <c r="G199" s="18">
        <f>IF($N199&lt;&gt;1,"",IF(IFERROR(TRIM(INDEX(Responses!$A199:$T199,MATCH(Lists!$B$10,Responses!$A$1:$T$1,0))&amp;""),"")="","Not asked",IF(LEFT(IFERROR(TRIM(INDEX(Responses!$A199:$T199,MATCH(Lists!$B$10,Responses!$A$1:$T$1,0))&amp;""),""),3)="Yes","Yes","No")))</f>
        <v/>
      </c>
      <c r="H199" s="17">
        <f>IF($N199&lt;&gt;1,"",IF(IFERROR(TRIM(INDEX(Responses!$A199:$T199,MATCH(Lists!$B$12,Responses!$A$1:$T$1,0))&amp;""),"")&lt;&gt;"",IFERROR(TRIM(INDEX(Responses!$A199:$T199,MATCH(Lists!$B$12,Responses!$A$1:$T$1,0))&amp;""),""),IFERROR(TRIM(INDEX(Responses!$A199:$T199,MATCH(Lists!$B$11,Responses!$A$1:$T$1,0))&amp;""),"")))</f>
        <v/>
      </c>
      <c r="I199" s="19">
        <f>IF($N199&lt;&gt;1,"",IF($B199="",IFERROR(INT(IF(ISNUMBER(INDEX(Responses!$A199:$T199,MATCH(Lists!$B$3,Responses!$A$1:$T$1,0))),INDEX(Responses!$A199:$T199,MATCH(Lists!$B$3,Responses!$A$1:$T$1,0)),DATE(VALUE(LEFT(IFERROR(TRIM(INDEX(Responses!$A199:$T199,MATCH(Lists!$B$3,Responses!$A$1:$T$1,0))&amp;""),""),4)),VALUE(MID(IFERROR(TRIM(INDEX(Responses!$A199:$T199,MATCH(Lists!$B$3,Responses!$A$1:$T$1,0))&amp;""),""),6,2)),VALUE(MID(IFERROR(TRIM(INDEX(Responses!$A199:$T199,MATCH(Lists!$B$3,Responses!$A$1:$T$1,0))&amp;""),""),9,2))))),""),IFERROR(IF(ISNUMBER(INDEX('Follow-ups'!$D$2:$D$501,MATCH($B199,'Follow-ups'!$A$2:$A$501,0))),INT(INDEX('Follow-ups'!$D$2:$D$501,MATCH($B199,'Follow-ups'!$A$2:$A$501,0))),IFERROR(INT(IF(ISNUMBER(INDEX(Responses!$A199:$T199,MATCH(Lists!$B$3,Responses!$A$1:$T$1,0))),INDEX(Responses!$A199:$T199,MATCH(Lists!$B$3,Responses!$A$1:$T$1,0)),DATE(VALUE(LEFT(IFERROR(TRIM(INDEX(Responses!$A199:$T199,MATCH(Lists!$B$3,Responses!$A$1:$T$1,0))&amp;""),""),4)),VALUE(MID(IFERROR(TRIM(INDEX(Responses!$A199:$T199,MATCH(Lists!$B$3,Responses!$A$1:$T$1,0))&amp;""),""),6,2)),VALUE(MID(IFERROR(TRIM(INDEX(Responses!$A199:$T199,MATCH(Lists!$B$3,Responses!$A$1:$T$1,0))&amp;""),""),9,2))))),"")),IFERROR(INT(IF(ISNUMBER(INDEX(Responses!$A199:$T199,MATCH(Lists!$B$3,Responses!$A$1:$T$1,0))),INDEX(Responses!$A199:$T199,MATCH(Lists!$B$3,Responses!$A$1:$T$1,0)),DATE(VALUE(LEFT(IFERROR(TRIM(INDEX(Responses!$A199:$T199,MATCH(Lists!$B$3,Responses!$A$1:$T$1,0))&amp;""),""),4)),VALUE(MID(IFERROR(TRIM(INDEX(Responses!$A199:$T199,MATCH(Lists!$B$3,Responses!$A$1:$T$1,0))&amp;""),""),6,2)),VALUE(MID(IFERROR(TRIM(INDEX(Responses!$A199:$T199,MATCH(Lists!$B$3,Responses!$A$1:$T$1,0))&amp;""),""),9,2))))),""))))</f>
        <v/>
      </c>
      <c r="J199" s="19">
        <f>IF(ISNUMBER($I199),$I199+Lists!$B$15,"")</f>
        <v/>
      </c>
      <c r="K199" s="18">
        <f>IF($N199&lt;&gt;1,"",IF($B199="","New",IFERROR(IF(INDEX('Follow-ups'!$B$2:$B$501,MATCH($B199,'Follow-ups'!$A$2:$A$501,0))&amp;""="","New",INDEX('Follow-ups'!$B$2:$B$501,MATCH($B199,'Follow-ups'!$A$2:$A$501,0))&amp;""),"New")))</f>
        <v/>
      </c>
      <c r="L199" s="19">
        <f>IF($N199&lt;&gt;1,"",IF($B199="","",IFERROR(IF(ISNUMBER(INDEX('Follow-ups'!$C$2:$C$501,MATCH($B199,'Follow-ups'!$A$2:$A$501,0))),INDEX('Follow-ups'!$C$2:$C$501,MATCH($B199,'Follow-ups'!$A$2:$A$501,0)),""),"")))</f>
        <v/>
      </c>
      <c r="M199" s="18">
        <f>IF($N199&lt;&gt;1,"",IF($G199="No","Do not contact",IF(OR($K199="Signed up",$K199="Not now"),"Done",IF($K199="Contacted","Waiting on reply",IF($J199="","To do",IF(TODAY()&gt;$J199,"Overdue",IF($J199-TODAY()&lt;=1,"Due soon","To do")))))))</f>
        <v/>
      </c>
      <c r="N199" s="18">
        <f>IF((IFERROR(TRIM(INDEX(Responses!$A199:$T199,MATCH(Lists!$B$2,Responses!$A$1:$T$1,0))&amp;""),"")&amp;IFERROR(TRIM(INDEX(Responses!$A199:$T199,MATCH(Lists!$B$4,Responses!$A$1:$T$1,0))&amp;""),"")&amp;IFERROR(TRIM(INDEX(Responses!$A199:$T199,MATCH(Lists!$B$5,Responses!$A$1:$T$1,0))&amp;""),""))="",0,1)</f>
        <v/>
      </c>
    </row>
    <row r="200">
      <c r="A200" s="17">
        <f>IF($N200=1,IFERROR(TRIM(INDEX(Responses!$A200:$T200,MATCH(Lists!$B$4,Responses!$A$1:$T$1,0))&amp;""),""),"")</f>
        <v/>
      </c>
      <c r="B200" s="17">
        <f>IF($N200=1,IFERROR(TRIM(INDEX(Responses!$A200:$T200,MATCH(Lists!$B$5,Responses!$A$1:$T$1,0))&amp;""),""),"")</f>
        <v/>
      </c>
      <c r="C200" s="17">
        <f>IF($N200=1,IFERROR(TRIM(INDEX(Responses!$A200:$T200,MATCH(Lists!$B$6,Responses!$A$1:$T$1,0))&amp;""),""),"")</f>
        <v/>
      </c>
      <c r="D200" s="17">
        <f>IF($N200=1,IFERROR(TRIM(INDEX(Responses!$A200:$T200,MATCH(Lists!$B$7,Responses!$A$1:$T$1,0))&amp;""),""),"")</f>
        <v/>
      </c>
      <c r="E200" s="17">
        <f>IF($N200=1,IFERROR(TRIM(INDEX(Responses!$A200:$T200,MATCH(Lists!$B$8,Responses!$A$1:$T$1,0))&amp;""),""),"")</f>
        <v/>
      </c>
      <c r="F200" s="17">
        <f>IF($N200=1,IFERROR(TRIM(INDEX(Responses!$A200:$T200,MATCH(Lists!$B$9,Responses!$A$1:$T$1,0))&amp;""),""),"")</f>
        <v/>
      </c>
      <c r="G200" s="18">
        <f>IF($N200&lt;&gt;1,"",IF(IFERROR(TRIM(INDEX(Responses!$A200:$T200,MATCH(Lists!$B$10,Responses!$A$1:$T$1,0))&amp;""),"")="","Not asked",IF(LEFT(IFERROR(TRIM(INDEX(Responses!$A200:$T200,MATCH(Lists!$B$10,Responses!$A$1:$T$1,0))&amp;""),""),3)="Yes","Yes","No")))</f>
        <v/>
      </c>
      <c r="H200" s="17">
        <f>IF($N200&lt;&gt;1,"",IF(IFERROR(TRIM(INDEX(Responses!$A200:$T200,MATCH(Lists!$B$12,Responses!$A$1:$T$1,0))&amp;""),"")&lt;&gt;"",IFERROR(TRIM(INDEX(Responses!$A200:$T200,MATCH(Lists!$B$12,Responses!$A$1:$T$1,0))&amp;""),""),IFERROR(TRIM(INDEX(Responses!$A200:$T200,MATCH(Lists!$B$11,Responses!$A$1:$T$1,0))&amp;""),"")))</f>
        <v/>
      </c>
      <c r="I200" s="19">
        <f>IF($N200&lt;&gt;1,"",IF($B200="",IFERROR(INT(IF(ISNUMBER(INDEX(Responses!$A200:$T200,MATCH(Lists!$B$3,Responses!$A$1:$T$1,0))),INDEX(Responses!$A200:$T200,MATCH(Lists!$B$3,Responses!$A$1:$T$1,0)),DATE(VALUE(LEFT(IFERROR(TRIM(INDEX(Responses!$A200:$T200,MATCH(Lists!$B$3,Responses!$A$1:$T$1,0))&amp;""),""),4)),VALUE(MID(IFERROR(TRIM(INDEX(Responses!$A200:$T200,MATCH(Lists!$B$3,Responses!$A$1:$T$1,0))&amp;""),""),6,2)),VALUE(MID(IFERROR(TRIM(INDEX(Responses!$A200:$T200,MATCH(Lists!$B$3,Responses!$A$1:$T$1,0))&amp;""),""),9,2))))),""),IFERROR(IF(ISNUMBER(INDEX('Follow-ups'!$D$2:$D$501,MATCH($B200,'Follow-ups'!$A$2:$A$501,0))),INT(INDEX('Follow-ups'!$D$2:$D$501,MATCH($B200,'Follow-ups'!$A$2:$A$501,0))),IFERROR(INT(IF(ISNUMBER(INDEX(Responses!$A200:$T200,MATCH(Lists!$B$3,Responses!$A$1:$T$1,0))),INDEX(Responses!$A200:$T200,MATCH(Lists!$B$3,Responses!$A$1:$T$1,0)),DATE(VALUE(LEFT(IFERROR(TRIM(INDEX(Responses!$A200:$T200,MATCH(Lists!$B$3,Responses!$A$1:$T$1,0))&amp;""),""),4)),VALUE(MID(IFERROR(TRIM(INDEX(Responses!$A200:$T200,MATCH(Lists!$B$3,Responses!$A$1:$T$1,0))&amp;""),""),6,2)),VALUE(MID(IFERROR(TRIM(INDEX(Responses!$A200:$T200,MATCH(Lists!$B$3,Responses!$A$1:$T$1,0))&amp;""),""),9,2))))),"")),IFERROR(INT(IF(ISNUMBER(INDEX(Responses!$A200:$T200,MATCH(Lists!$B$3,Responses!$A$1:$T$1,0))),INDEX(Responses!$A200:$T200,MATCH(Lists!$B$3,Responses!$A$1:$T$1,0)),DATE(VALUE(LEFT(IFERROR(TRIM(INDEX(Responses!$A200:$T200,MATCH(Lists!$B$3,Responses!$A$1:$T$1,0))&amp;""),""),4)),VALUE(MID(IFERROR(TRIM(INDEX(Responses!$A200:$T200,MATCH(Lists!$B$3,Responses!$A$1:$T$1,0))&amp;""),""),6,2)),VALUE(MID(IFERROR(TRIM(INDEX(Responses!$A200:$T200,MATCH(Lists!$B$3,Responses!$A$1:$T$1,0))&amp;""),""),9,2))))),""))))</f>
        <v/>
      </c>
      <c r="J200" s="19">
        <f>IF(ISNUMBER($I200),$I200+Lists!$B$15,"")</f>
        <v/>
      </c>
      <c r="K200" s="18">
        <f>IF($N200&lt;&gt;1,"",IF($B200="","New",IFERROR(IF(INDEX('Follow-ups'!$B$2:$B$501,MATCH($B200,'Follow-ups'!$A$2:$A$501,0))&amp;""="","New",INDEX('Follow-ups'!$B$2:$B$501,MATCH($B200,'Follow-ups'!$A$2:$A$501,0))&amp;""),"New")))</f>
        <v/>
      </c>
      <c r="L200" s="19">
        <f>IF($N200&lt;&gt;1,"",IF($B200="","",IFERROR(IF(ISNUMBER(INDEX('Follow-ups'!$C$2:$C$501,MATCH($B200,'Follow-ups'!$A$2:$A$501,0))),INDEX('Follow-ups'!$C$2:$C$501,MATCH($B200,'Follow-ups'!$A$2:$A$501,0)),""),"")))</f>
        <v/>
      </c>
      <c r="M200" s="18">
        <f>IF($N200&lt;&gt;1,"",IF($G200="No","Do not contact",IF(OR($K200="Signed up",$K200="Not now"),"Done",IF($K200="Contacted","Waiting on reply",IF($J200="","To do",IF(TODAY()&gt;$J200,"Overdue",IF($J200-TODAY()&lt;=1,"Due soon","To do")))))))</f>
        <v/>
      </c>
      <c r="N200" s="18">
        <f>IF((IFERROR(TRIM(INDEX(Responses!$A200:$T200,MATCH(Lists!$B$2,Responses!$A$1:$T$1,0))&amp;""),"")&amp;IFERROR(TRIM(INDEX(Responses!$A200:$T200,MATCH(Lists!$B$4,Responses!$A$1:$T$1,0))&amp;""),"")&amp;IFERROR(TRIM(INDEX(Responses!$A200:$T200,MATCH(Lists!$B$5,Responses!$A$1:$T$1,0))&amp;""),""))="",0,1)</f>
        <v/>
      </c>
    </row>
    <row r="201">
      <c r="A201" s="17">
        <f>IF($N201=1,IFERROR(TRIM(INDEX(Responses!$A201:$T201,MATCH(Lists!$B$4,Responses!$A$1:$T$1,0))&amp;""),""),"")</f>
        <v/>
      </c>
      <c r="B201" s="17">
        <f>IF($N201=1,IFERROR(TRIM(INDEX(Responses!$A201:$T201,MATCH(Lists!$B$5,Responses!$A$1:$T$1,0))&amp;""),""),"")</f>
        <v/>
      </c>
      <c r="C201" s="17">
        <f>IF($N201=1,IFERROR(TRIM(INDEX(Responses!$A201:$T201,MATCH(Lists!$B$6,Responses!$A$1:$T$1,0))&amp;""),""),"")</f>
        <v/>
      </c>
      <c r="D201" s="17">
        <f>IF($N201=1,IFERROR(TRIM(INDEX(Responses!$A201:$T201,MATCH(Lists!$B$7,Responses!$A$1:$T$1,0))&amp;""),""),"")</f>
        <v/>
      </c>
      <c r="E201" s="17">
        <f>IF($N201=1,IFERROR(TRIM(INDEX(Responses!$A201:$T201,MATCH(Lists!$B$8,Responses!$A$1:$T$1,0))&amp;""),""),"")</f>
        <v/>
      </c>
      <c r="F201" s="17">
        <f>IF($N201=1,IFERROR(TRIM(INDEX(Responses!$A201:$T201,MATCH(Lists!$B$9,Responses!$A$1:$T$1,0))&amp;""),""),"")</f>
        <v/>
      </c>
      <c r="G201" s="18">
        <f>IF($N201&lt;&gt;1,"",IF(IFERROR(TRIM(INDEX(Responses!$A201:$T201,MATCH(Lists!$B$10,Responses!$A$1:$T$1,0))&amp;""),"")="","Not asked",IF(LEFT(IFERROR(TRIM(INDEX(Responses!$A201:$T201,MATCH(Lists!$B$10,Responses!$A$1:$T$1,0))&amp;""),""),3)="Yes","Yes","No")))</f>
        <v/>
      </c>
      <c r="H201" s="17">
        <f>IF($N201&lt;&gt;1,"",IF(IFERROR(TRIM(INDEX(Responses!$A201:$T201,MATCH(Lists!$B$12,Responses!$A$1:$T$1,0))&amp;""),"")&lt;&gt;"",IFERROR(TRIM(INDEX(Responses!$A201:$T201,MATCH(Lists!$B$12,Responses!$A$1:$T$1,0))&amp;""),""),IFERROR(TRIM(INDEX(Responses!$A201:$T201,MATCH(Lists!$B$11,Responses!$A$1:$T$1,0))&amp;""),"")))</f>
        <v/>
      </c>
      <c r="I201" s="19">
        <f>IF($N201&lt;&gt;1,"",IF($B201="",IFERROR(INT(IF(ISNUMBER(INDEX(Responses!$A201:$T201,MATCH(Lists!$B$3,Responses!$A$1:$T$1,0))),INDEX(Responses!$A201:$T201,MATCH(Lists!$B$3,Responses!$A$1:$T$1,0)),DATE(VALUE(LEFT(IFERROR(TRIM(INDEX(Responses!$A201:$T201,MATCH(Lists!$B$3,Responses!$A$1:$T$1,0))&amp;""),""),4)),VALUE(MID(IFERROR(TRIM(INDEX(Responses!$A201:$T201,MATCH(Lists!$B$3,Responses!$A$1:$T$1,0))&amp;""),""),6,2)),VALUE(MID(IFERROR(TRIM(INDEX(Responses!$A201:$T201,MATCH(Lists!$B$3,Responses!$A$1:$T$1,0))&amp;""),""),9,2))))),""),IFERROR(IF(ISNUMBER(INDEX('Follow-ups'!$D$2:$D$501,MATCH($B201,'Follow-ups'!$A$2:$A$501,0))),INT(INDEX('Follow-ups'!$D$2:$D$501,MATCH($B201,'Follow-ups'!$A$2:$A$501,0))),IFERROR(INT(IF(ISNUMBER(INDEX(Responses!$A201:$T201,MATCH(Lists!$B$3,Responses!$A$1:$T$1,0))),INDEX(Responses!$A201:$T201,MATCH(Lists!$B$3,Responses!$A$1:$T$1,0)),DATE(VALUE(LEFT(IFERROR(TRIM(INDEX(Responses!$A201:$T201,MATCH(Lists!$B$3,Responses!$A$1:$T$1,0))&amp;""),""),4)),VALUE(MID(IFERROR(TRIM(INDEX(Responses!$A201:$T201,MATCH(Lists!$B$3,Responses!$A$1:$T$1,0))&amp;""),""),6,2)),VALUE(MID(IFERROR(TRIM(INDEX(Responses!$A201:$T201,MATCH(Lists!$B$3,Responses!$A$1:$T$1,0))&amp;""),""),9,2))))),"")),IFERROR(INT(IF(ISNUMBER(INDEX(Responses!$A201:$T201,MATCH(Lists!$B$3,Responses!$A$1:$T$1,0))),INDEX(Responses!$A201:$T201,MATCH(Lists!$B$3,Responses!$A$1:$T$1,0)),DATE(VALUE(LEFT(IFERROR(TRIM(INDEX(Responses!$A201:$T201,MATCH(Lists!$B$3,Responses!$A$1:$T$1,0))&amp;""),""),4)),VALUE(MID(IFERROR(TRIM(INDEX(Responses!$A201:$T201,MATCH(Lists!$B$3,Responses!$A$1:$T$1,0))&amp;""),""),6,2)),VALUE(MID(IFERROR(TRIM(INDEX(Responses!$A201:$T201,MATCH(Lists!$B$3,Responses!$A$1:$T$1,0))&amp;""),""),9,2))))),""))))</f>
        <v/>
      </c>
      <c r="J201" s="19">
        <f>IF(ISNUMBER($I201),$I201+Lists!$B$15,"")</f>
        <v/>
      </c>
      <c r="K201" s="18">
        <f>IF($N201&lt;&gt;1,"",IF($B201="","New",IFERROR(IF(INDEX('Follow-ups'!$B$2:$B$501,MATCH($B201,'Follow-ups'!$A$2:$A$501,0))&amp;""="","New",INDEX('Follow-ups'!$B$2:$B$501,MATCH($B201,'Follow-ups'!$A$2:$A$501,0))&amp;""),"New")))</f>
        <v/>
      </c>
      <c r="L201" s="19">
        <f>IF($N201&lt;&gt;1,"",IF($B201="","",IFERROR(IF(ISNUMBER(INDEX('Follow-ups'!$C$2:$C$501,MATCH($B201,'Follow-ups'!$A$2:$A$501,0))),INDEX('Follow-ups'!$C$2:$C$501,MATCH($B201,'Follow-ups'!$A$2:$A$501,0)),""),"")))</f>
        <v/>
      </c>
      <c r="M201" s="18">
        <f>IF($N201&lt;&gt;1,"",IF($G201="No","Do not contact",IF(OR($K201="Signed up",$K201="Not now"),"Done",IF($K201="Contacted","Waiting on reply",IF($J201="","To do",IF(TODAY()&gt;$J201,"Overdue",IF($J201-TODAY()&lt;=1,"Due soon","To do")))))))</f>
        <v/>
      </c>
      <c r="N201" s="18">
        <f>IF((IFERROR(TRIM(INDEX(Responses!$A201:$T201,MATCH(Lists!$B$2,Responses!$A$1:$T$1,0))&amp;""),"")&amp;IFERROR(TRIM(INDEX(Responses!$A201:$T201,MATCH(Lists!$B$4,Responses!$A$1:$T$1,0))&amp;""),"")&amp;IFERROR(TRIM(INDEX(Responses!$A201:$T201,MATCH(Lists!$B$5,Responses!$A$1:$T$1,0))&amp;""),""))="",0,1)</f>
        <v/>
      </c>
    </row>
    <row r="202">
      <c r="A202" s="17">
        <f>IF($N202=1,IFERROR(TRIM(INDEX(Responses!$A202:$T202,MATCH(Lists!$B$4,Responses!$A$1:$T$1,0))&amp;""),""),"")</f>
        <v/>
      </c>
      <c r="B202" s="17">
        <f>IF($N202=1,IFERROR(TRIM(INDEX(Responses!$A202:$T202,MATCH(Lists!$B$5,Responses!$A$1:$T$1,0))&amp;""),""),"")</f>
        <v/>
      </c>
      <c r="C202" s="17">
        <f>IF($N202=1,IFERROR(TRIM(INDEX(Responses!$A202:$T202,MATCH(Lists!$B$6,Responses!$A$1:$T$1,0))&amp;""),""),"")</f>
        <v/>
      </c>
      <c r="D202" s="17">
        <f>IF($N202=1,IFERROR(TRIM(INDEX(Responses!$A202:$T202,MATCH(Lists!$B$7,Responses!$A$1:$T$1,0))&amp;""),""),"")</f>
        <v/>
      </c>
      <c r="E202" s="17">
        <f>IF($N202=1,IFERROR(TRIM(INDEX(Responses!$A202:$T202,MATCH(Lists!$B$8,Responses!$A$1:$T$1,0))&amp;""),""),"")</f>
        <v/>
      </c>
      <c r="F202" s="17">
        <f>IF($N202=1,IFERROR(TRIM(INDEX(Responses!$A202:$T202,MATCH(Lists!$B$9,Responses!$A$1:$T$1,0))&amp;""),""),"")</f>
        <v/>
      </c>
      <c r="G202" s="18">
        <f>IF($N202&lt;&gt;1,"",IF(IFERROR(TRIM(INDEX(Responses!$A202:$T202,MATCH(Lists!$B$10,Responses!$A$1:$T$1,0))&amp;""),"")="","Not asked",IF(LEFT(IFERROR(TRIM(INDEX(Responses!$A202:$T202,MATCH(Lists!$B$10,Responses!$A$1:$T$1,0))&amp;""),""),3)="Yes","Yes","No")))</f>
        <v/>
      </c>
      <c r="H202" s="17">
        <f>IF($N202&lt;&gt;1,"",IF(IFERROR(TRIM(INDEX(Responses!$A202:$T202,MATCH(Lists!$B$12,Responses!$A$1:$T$1,0))&amp;""),"")&lt;&gt;"",IFERROR(TRIM(INDEX(Responses!$A202:$T202,MATCH(Lists!$B$12,Responses!$A$1:$T$1,0))&amp;""),""),IFERROR(TRIM(INDEX(Responses!$A202:$T202,MATCH(Lists!$B$11,Responses!$A$1:$T$1,0))&amp;""),"")))</f>
        <v/>
      </c>
      <c r="I202" s="19">
        <f>IF($N202&lt;&gt;1,"",IF($B202="",IFERROR(INT(IF(ISNUMBER(INDEX(Responses!$A202:$T202,MATCH(Lists!$B$3,Responses!$A$1:$T$1,0))),INDEX(Responses!$A202:$T202,MATCH(Lists!$B$3,Responses!$A$1:$T$1,0)),DATE(VALUE(LEFT(IFERROR(TRIM(INDEX(Responses!$A202:$T202,MATCH(Lists!$B$3,Responses!$A$1:$T$1,0))&amp;""),""),4)),VALUE(MID(IFERROR(TRIM(INDEX(Responses!$A202:$T202,MATCH(Lists!$B$3,Responses!$A$1:$T$1,0))&amp;""),""),6,2)),VALUE(MID(IFERROR(TRIM(INDEX(Responses!$A202:$T202,MATCH(Lists!$B$3,Responses!$A$1:$T$1,0))&amp;""),""),9,2))))),""),IFERROR(IF(ISNUMBER(INDEX('Follow-ups'!$D$2:$D$501,MATCH($B202,'Follow-ups'!$A$2:$A$501,0))),INT(INDEX('Follow-ups'!$D$2:$D$501,MATCH($B202,'Follow-ups'!$A$2:$A$501,0))),IFERROR(INT(IF(ISNUMBER(INDEX(Responses!$A202:$T202,MATCH(Lists!$B$3,Responses!$A$1:$T$1,0))),INDEX(Responses!$A202:$T202,MATCH(Lists!$B$3,Responses!$A$1:$T$1,0)),DATE(VALUE(LEFT(IFERROR(TRIM(INDEX(Responses!$A202:$T202,MATCH(Lists!$B$3,Responses!$A$1:$T$1,0))&amp;""),""),4)),VALUE(MID(IFERROR(TRIM(INDEX(Responses!$A202:$T202,MATCH(Lists!$B$3,Responses!$A$1:$T$1,0))&amp;""),""),6,2)),VALUE(MID(IFERROR(TRIM(INDEX(Responses!$A202:$T202,MATCH(Lists!$B$3,Responses!$A$1:$T$1,0))&amp;""),""),9,2))))),"")),IFERROR(INT(IF(ISNUMBER(INDEX(Responses!$A202:$T202,MATCH(Lists!$B$3,Responses!$A$1:$T$1,0))),INDEX(Responses!$A202:$T202,MATCH(Lists!$B$3,Responses!$A$1:$T$1,0)),DATE(VALUE(LEFT(IFERROR(TRIM(INDEX(Responses!$A202:$T202,MATCH(Lists!$B$3,Responses!$A$1:$T$1,0))&amp;""),""),4)),VALUE(MID(IFERROR(TRIM(INDEX(Responses!$A202:$T202,MATCH(Lists!$B$3,Responses!$A$1:$T$1,0))&amp;""),""),6,2)),VALUE(MID(IFERROR(TRIM(INDEX(Responses!$A202:$T202,MATCH(Lists!$B$3,Responses!$A$1:$T$1,0))&amp;""),""),9,2))))),""))))</f>
        <v/>
      </c>
      <c r="J202" s="19">
        <f>IF(ISNUMBER($I202),$I202+Lists!$B$15,"")</f>
        <v/>
      </c>
      <c r="K202" s="18">
        <f>IF($N202&lt;&gt;1,"",IF($B202="","New",IFERROR(IF(INDEX('Follow-ups'!$B$2:$B$501,MATCH($B202,'Follow-ups'!$A$2:$A$501,0))&amp;""="","New",INDEX('Follow-ups'!$B$2:$B$501,MATCH($B202,'Follow-ups'!$A$2:$A$501,0))&amp;""),"New")))</f>
        <v/>
      </c>
      <c r="L202" s="19">
        <f>IF($N202&lt;&gt;1,"",IF($B202="","",IFERROR(IF(ISNUMBER(INDEX('Follow-ups'!$C$2:$C$501,MATCH($B202,'Follow-ups'!$A$2:$A$501,0))),INDEX('Follow-ups'!$C$2:$C$501,MATCH($B202,'Follow-ups'!$A$2:$A$501,0)),""),"")))</f>
        <v/>
      </c>
      <c r="M202" s="18">
        <f>IF($N202&lt;&gt;1,"",IF($G202="No","Do not contact",IF(OR($K202="Signed up",$K202="Not now"),"Done",IF($K202="Contacted","Waiting on reply",IF($J202="","To do",IF(TODAY()&gt;$J202,"Overdue",IF($J202-TODAY()&lt;=1,"Due soon","To do")))))))</f>
        <v/>
      </c>
      <c r="N202" s="18">
        <f>IF((IFERROR(TRIM(INDEX(Responses!$A202:$T202,MATCH(Lists!$B$2,Responses!$A$1:$T$1,0))&amp;""),"")&amp;IFERROR(TRIM(INDEX(Responses!$A202:$T202,MATCH(Lists!$B$4,Responses!$A$1:$T$1,0))&amp;""),"")&amp;IFERROR(TRIM(INDEX(Responses!$A202:$T202,MATCH(Lists!$B$5,Responses!$A$1:$T$1,0))&amp;""),""))="",0,1)</f>
        <v/>
      </c>
    </row>
    <row r="203">
      <c r="A203" s="17">
        <f>IF($N203=1,IFERROR(TRIM(INDEX(Responses!$A203:$T203,MATCH(Lists!$B$4,Responses!$A$1:$T$1,0))&amp;""),""),"")</f>
        <v/>
      </c>
      <c r="B203" s="17">
        <f>IF($N203=1,IFERROR(TRIM(INDEX(Responses!$A203:$T203,MATCH(Lists!$B$5,Responses!$A$1:$T$1,0))&amp;""),""),"")</f>
        <v/>
      </c>
      <c r="C203" s="17">
        <f>IF($N203=1,IFERROR(TRIM(INDEX(Responses!$A203:$T203,MATCH(Lists!$B$6,Responses!$A$1:$T$1,0))&amp;""),""),"")</f>
        <v/>
      </c>
      <c r="D203" s="17">
        <f>IF($N203=1,IFERROR(TRIM(INDEX(Responses!$A203:$T203,MATCH(Lists!$B$7,Responses!$A$1:$T$1,0))&amp;""),""),"")</f>
        <v/>
      </c>
      <c r="E203" s="17">
        <f>IF($N203=1,IFERROR(TRIM(INDEX(Responses!$A203:$T203,MATCH(Lists!$B$8,Responses!$A$1:$T$1,0))&amp;""),""),"")</f>
        <v/>
      </c>
      <c r="F203" s="17">
        <f>IF($N203=1,IFERROR(TRIM(INDEX(Responses!$A203:$T203,MATCH(Lists!$B$9,Responses!$A$1:$T$1,0))&amp;""),""),"")</f>
        <v/>
      </c>
      <c r="G203" s="18">
        <f>IF($N203&lt;&gt;1,"",IF(IFERROR(TRIM(INDEX(Responses!$A203:$T203,MATCH(Lists!$B$10,Responses!$A$1:$T$1,0))&amp;""),"")="","Not asked",IF(LEFT(IFERROR(TRIM(INDEX(Responses!$A203:$T203,MATCH(Lists!$B$10,Responses!$A$1:$T$1,0))&amp;""),""),3)="Yes","Yes","No")))</f>
        <v/>
      </c>
      <c r="H203" s="17">
        <f>IF($N203&lt;&gt;1,"",IF(IFERROR(TRIM(INDEX(Responses!$A203:$T203,MATCH(Lists!$B$12,Responses!$A$1:$T$1,0))&amp;""),"")&lt;&gt;"",IFERROR(TRIM(INDEX(Responses!$A203:$T203,MATCH(Lists!$B$12,Responses!$A$1:$T$1,0))&amp;""),""),IFERROR(TRIM(INDEX(Responses!$A203:$T203,MATCH(Lists!$B$11,Responses!$A$1:$T$1,0))&amp;""),"")))</f>
        <v/>
      </c>
      <c r="I203" s="19">
        <f>IF($N203&lt;&gt;1,"",IF($B203="",IFERROR(INT(IF(ISNUMBER(INDEX(Responses!$A203:$T203,MATCH(Lists!$B$3,Responses!$A$1:$T$1,0))),INDEX(Responses!$A203:$T203,MATCH(Lists!$B$3,Responses!$A$1:$T$1,0)),DATE(VALUE(LEFT(IFERROR(TRIM(INDEX(Responses!$A203:$T203,MATCH(Lists!$B$3,Responses!$A$1:$T$1,0))&amp;""),""),4)),VALUE(MID(IFERROR(TRIM(INDEX(Responses!$A203:$T203,MATCH(Lists!$B$3,Responses!$A$1:$T$1,0))&amp;""),""),6,2)),VALUE(MID(IFERROR(TRIM(INDEX(Responses!$A203:$T203,MATCH(Lists!$B$3,Responses!$A$1:$T$1,0))&amp;""),""),9,2))))),""),IFERROR(IF(ISNUMBER(INDEX('Follow-ups'!$D$2:$D$501,MATCH($B203,'Follow-ups'!$A$2:$A$501,0))),INT(INDEX('Follow-ups'!$D$2:$D$501,MATCH($B203,'Follow-ups'!$A$2:$A$501,0))),IFERROR(INT(IF(ISNUMBER(INDEX(Responses!$A203:$T203,MATCH(Lists!$B$3,Responses!$A$1:$T$1,0))),INDEX(Responses!$A203:$T203,MATCH(Lists!$B$3,Responses!$A$1:$T$1,0)),DATE(VALUE(LEFT(IFERROR(TRIM(INDEX(Responses!$A203:$T203,MATCH(Lists!$B$3,Responses!$A$1:$T$1,0))&amp;""),""),4)),VALUE(MID(IFERROR(TRIM(INDEX(Responses!$A203:$T203,MATCH(Lists!$B$3,Responses!$A$1:$T$1,0))&amp;""),""),6,2)),VALUE(MID(IFERROR(TRIM(INDEX(Responses!$A203:$T203,MATCH(Lists!$B$3,Responses!$A$1:$T$1,0))&amp;""),""),9,2))))),"")),IFERROR(INT(IF(ISNUMBER(INDEX(Responses!$A203:$T203,MATCH(Lists!$B$3,Responses!$A$1:$T$1,0))),INDEX(Responses!$A203:$T203,MATCH(Lists!$B$3,Responses!$A$1:$T$1,0)),DATE(VALUE(LEFT(IFERROR(TRIM(INDEX(Responses!$A203:$T203,MATCH(Lists!$B$3,Responses!$A$1:$T$1,0))&amp;""),""),4)),VALUE(MID(IFERROR(TRIM(INDEX(Responses!$A203:$T203,MATCH(Lists!$B$3,Responses!$A$1:$T$1,0))&amp;""),""),6,2)),VALUE(MID(IFERROR(TRIM(INDEX(Responses!$A203:$T203,MATCH(Lists!$B$3,Responses!$A$1:$T$1,0))&amp;""),""),9,2))))),""))))</f>
        <v/>
      </c>
      <c r="J203" s="19">
        <f>IF(ISNUMBER($I203),$I203+Lists!$B$15,"")</f>
        <v/>
      </c>
      <c r="K203" s="18">
        <f>IF($N203&lt;&gt;1,"",IF($B203="","New",IFERROR(IF(INDEX('Follow-ups'!$B$2:$B$501,MATCH($B203,'Follow-ups'!$A$2:$A$501,0))&amp;""="","New",INDEX('Follow-ups'!$B$2:$B$501,MATCH($B203,'Follow-ups'!$A$2:$A$501,0))&amp;""),"New")))</f>
        <v/>
      </c>
      <c r="L203" s="19">
        <f>IF($N203&lt;&gt;1,"",IF($B203="","",IFERROR(IF(ISNUMBER(INDEX('Follow-ups'!$C$2:$C$501,MATCH($B203,'Follow-ups'!$A$2:$A$501,0))),INDEX('Follow-ups'!$C$2:$C$501,MATCH($B203,'Follow-ups'!$A$2:$A$501,0)),""),"")))</f>
        <v/>
      </c>
      <c r="M203" s="18">
        <f>IF($N203&lt;&gt;1,"",IF($G203="No","Do not contact",IF(OR($K203="Signed up",$K203="Not now"),"Done",IF($K203="Contacted","Waiting on reply",IF($J203="","To do",IF(TODAY()&gt;$J203,"Overdue",IF($J203-TODAY()&lt;=1,"Due soon","To do")))))))</f>
        <v/>
      </c>
      <c r="N203" s="18">
        <f>IF((IFERROR(TRIM(INDEX(Responses!$A203:$T203,MATCH(Lists!$B$2,Responses!$A$1:$T$1,0))&amp;""),"")&amp;IFERROR(TRIM(INDEX(Responses!$A203:$T203,MATCH(Lists!$B$4,Responses!$A$1:$T$1,0))&amp;""),"")&amp;IFERROR(TRIM(INDEX(Responses!$A203:$T203,MATCH(Lists!$B$5,Responses!$A$1:$T$1,0))&amp;""),""))="",0,1)</f>
        <v/>
      </c>
    </row>
    <row r="204">
      <c r="A204" s="17">
        <f>IF($N204=1,IFERROR(TRIM(INDEX(Responses!$A204:$T204,MATCH(Lists!$B$4,Responses!$A$1:$T$1,0))&amp;""),""),"")</f>
        <v/>
      </c>
      <c r="B204" s="17">
        <f>IF($N204=1,IFERROR(TRIM(INDEX(Responses!$A204:$T204,MATCH(Lists!$B$5,Responses!$A$1:$T$1,0))&amp;""),""),"")</f>
        <v/>
      </c>
      <c r="C204" s="17">
        <f>IF($N204=1,IFERROR(TRIM(INDEX(Responses!$A204:$T204,MATCH(Lists!$B$6,Responses!$A$1:$T$1,0))&amp;""),""),"")</f>
        <v/>
      </c>
      <c r="D204" s="17">
        <f>IF($N204=1,IFERROR(TRIM(INDEX(Responses!$A204:$T204,MATCH(Lists!$B$7,Responses!$A$1:$T$1,0))&amp;""),""),"")</f>
        <v/>
      </c>
      <c r="E204" s="17">
        <f>IF($N204=1,IFERROR(TRIM(INDEX(Responses!$A204:$T204,MATCH(Lists!$B$8,Responses!$A$1:$T$1,0))&amp;""),""),"")</f>
        <v/>
      </c>
      <c r="F204" s="17">
        <f>IF($N204=1,IFERROR(TRIM(INDEX(Responses!$A204:$T204,MATCH(Lists!$B$9,Responses!$A$1:$T$1,0))&amp;""),""),"")</f>
        <v/>
      </c>
      <c r="G204" s="18">
        <f>IF($N204&lt;&gt;1,"",IF(IFERROR(TRIM(INDEX(Responses!$A204:$T204,MATCH(Lists!$B$10,Responses!$A$1:$T$1,0))&amp;""),"")="","Not asked",IF(LEFT(IFERROR(TRIM(INDEX(Responses!$A204:$T204,MATCH(Lists!$B$10,Responses!$A$1:$T$1,0))&amp;""),""),3)="Yes","Yes","No")))</f>
        <v/>
      </c>
      <c r="H204" s="17">
        <f>IF($N204&lt;&gt;1,"",IF(IFERROR(TRIM(INDEX(Responses!$A204:$T204,MATCH(Lists!$B$12,Responses!$A$1:$T$1,0))&amp;""),"")&lt;&gt;"",IFERROR(TRIM(INDEX(Responses!$A204:$T204,MATCH(Lists!$B$12,Responses!$A$1:$T$1,0))&amp;""),""),IFERROR(TRIM(INDEX(Responses!$A204:$T204,MATCH(Lists!$B$11,Responses!$A$1:$T$1,0))&amp;""),"")))</f>
        <v/>
      </c>
      <c r="I204" s="19">
        <f>IF($N204&lt;&gt;1,"",IF($B204="",IFERROR(INT(IF(ISNUMBER(INDEX(Responses!$A204:$T204,MATCH(Lists!$B$3,Responses!$A$1:$T$1,0))),INDEX(Responses!$A204:$T204,MATCH(Lists!$B$3,Responses!$A$1:$T$1,0)),DATE(VALUE(LEFT(IFERROR(TRIM(INDEX(Responses!$A204:$T204,MATCH(Lists!$B$3,Responses!$A$1:$T$1,0))&amp;""),""),4)),VALUE(MID(IFERROR(TRIM(INDEX(Responses!$A204:$T204,MATCH(Lists!$B$3,Responses!$A$1:$T$1,0))&amp;""),""),6,2)),VALUE(MID(IFERROR(TRIM(INDEX(Responses!$A204:$T204,MATCH(Lists!$B$3,Responses!$A$1:$T$1,0))&amp;""),""),9,2))))),""),IFERROR(IF(ISNUMBER(INDEX('Follow-ups'!$D$2:$D$501,MATCH($B204,'Follow-ups'!$A$2:$A$501,0))),INT(INDEX('Follow-ups'!$D$2:$D$501,MATCH($B204,'Follow-ups'!$A$2:$A$501,0))),IFERROR(INT(IF(ISNUMBER(INDEX(Responses!$A204:$T204,MATCH(Lists!$B$3,Responses!$A$1:$T$1,0))),INDEX(Responses!$A204:$T204,MATCH(Lists!$B$3,Responses!$A$1:$T$1,0)),DATE(VALUE(LEFT(IFERROR(TRIM(INDEX(Responses!$A204:$T204,MATCH(Lists!$B$3,Responses!$A$1:$T$1,0))&amp;""),""),4)),VALUE(MID(IFERROR(TRIM(INDEX(Responses!$A204:$T204,MATCH(Lists!$B$3,Responses!$A$1:$T$1,0))&amp;""),""),6,2)),VALUE(MID(IFERROR(TRIM(INDEX(Responses!$A204:$T204,MATCH(Lists!$B$3,Responses!$A$1:$T$1,0))&amp;""),""),9,2))))),"")),IFERROR(INT(IF(ISNUMBER(INDEX(Responses!$A204:$T204,MATCH(Lists!$B$3,Responses!$A$1:$T$1,0))),INDEX(Responses!$A204:$T204,MATCH(Lists!$B$3,Responses!$A$1:$T$1,0)),DATE(VALUE(LEFT(IFERROR(TRIM(INDEX(Responses!$A204:$T204,MATCH(Lists!$B$3,Responses!$A$1:$T$1,0))&amp;""),""),4)),VALUE(MID(IFERROR(TRIM(INDEX(Responses!$A204:$T204,MATCH(Lists!$B$3,Responses!$A$1:$T$1,0))&amp;""),""),6,2)),VALUE(MID(IFERROR(TRIM(INDEX(Responses!$A204:$T204,MATCH(Lists!$B$3,Responses!$A$1:$T$1,0))&amp;""),""),9,2))))),""))))</f>
        <v/>
      </c>
      <c r="J204" s="19">
        <f>IF(ISNUMBER($I204),$I204+Lists!$B$15,"")</f>
        <v/>
      </c>
      <c r="K204" s="18">
        <f>IF($N204&lt;&gt;1,"",IF($B204="","New",IFERROR(IF(INDEX('Follow-ups'!$B$2:$B$501,MATCH($B204,'Follow-ups'!$A$2:$A$501,0))&amp;""="","New",INDEX('Follow-ups'!$B$2:$B$501,MATCH($B204,'Follow-ups'!$A$2:$A$501,0))&amp;""),"New")))</f>
        <v/>
      </c>
      <c r="L204" s="19">
        <f>IF($N204&lt;&gt;1,"",IF($B204="","",IFERROR(IF(ISNUMBER(INDEX('Follow-ups'!$C$2:$C$501,MATCH($B204,'Follow-ups'!$A$2:$A$501,0))),INDEX('Follow-ups'!$C$2:$C$501,MATCH($B204,'Follow-ups'!$A$2:$A$501,0)),""),"")))</f>
        <v/>
      </c>
      <c r="M204" s="18">
        <f>IF($N204&lt;&gt;1,"",IF($G204="No","Do not contact",IF(OR($K204="Signed up",$K204="Not now"),"Done",IF($K204="Contacted","Waiting on reply",IF($J204="","To do",IF(TODAY()&gt;$J204,"Overdue",IF($J204-TODAY()&lt;=1,"Due soon","To do")))))))</f>
        <v/>
      </c>
      <c r="N204" s="18">
        <f>IF((IFERROR(TRIM(INDEX(Responses!$A204:$T204,MATCH(Lists!$B$2,Responses!$A$1:$T$1,0))&amp;""),"")&amp;IFERROR(TRIM(INDEX(Responses!$A204:$T204,MATCH(Lists!$B$4,Responses!$A$1:$T$1,0))&amp;""),"")&amp;IFERROR(TRIM(INDEX(Responses!$A204:$T204,MATCH(Lists!$B$5,Responses!$A$1:$T$1,0))&amp;""),""))="",0,1)</f>
        <v/>
      </c>
    </row>
    <row r="205">
      <c r="A205" s="17">
        <f>IF($N205=1,IFERROR(TRIM(INDEX(Responses!$A205:$T205,MATCH(Lists!$B$4,Responses!$A$1:$T$1,0))&amp;""),""),"")</f>
        <v/>
      </c>
      <c r="B205" s="17">
        <f>IF($N205=1,IFERROR(TRIM(INDEX(Responses!$A205:$T205,MATCH(Lists!$B$5,Responses!$A$1:$T$1,0))&amp;""),""),"")</f>
        <v/>
      </c>
      <c r="C205" s="17">
        <f>IF($N205=1,IFERROR(TRIM(INDEX(Responses!$A205:$T205,MATCH(Lists!$B$6,Responses!$A$1:$T$1,0))&amp;""),""),"")</f>
        <v/>
      </c>
      <c r="D205" s="17">
        <f>IF($N205=1,IFERROR(TRIM(INDEX(Responses!$A205:$T205,MATCH(Lists!$B$7,Responses!$A$1:$T$1,0))&amp;""),""),"")</f>
        <v/>
      </c>
      <c r="E205" s="17">
        <f>IF($N205=1,IFERROR(TRIM(INDEX(Responses!$A205:$T205,MATCH(Lists!$B$8,Responses!$A$1:$T$1,0))&amp;""),""),"")</f>
        <v/>
      </c>
      <c r="F205" s="17">
        <f>IF($N205=1,IFERROR(TRIM(INDEX(Responses!$A205:$T205,MATCH(Lists!$B$9,Responses!$A$1:$T$1,0))&amp;""),""),"")</f>
        <v/>
      </c>
      <c r="G205" s="18">
        <f>IF($N205&lt;&gt;1,"",IF(IFERROR(TRIM(INDEX(Responses!$A205:$T205,MATCH(Lists!$B$10,Responses!$A$1:$T$1,0))&amp;""),"")="","Not asked",IF(LEFT(IFERROR(TRIM(INDEX(Responses!$A205:$T205,MATCH(Lists!$B$10,Responses!$A$1:$T$1,0))&amp;""),""),3)="Yes","Yes","No")))</f>
        <v/>
      </c>
      <c r="H205" s="17">
        <f>IF($N205&lt;&gt;1,"",IF(IFERROR(TRIM(INDEX(Responses!$A205:$T205,MATCH(Lists!$B$12,Responses!$A$1:$T$1,0))&amp;""),"")&lt;&gt;"",IFERROR(TRIM(INDEX(Responses!$A205:$T205,MATCH(Lists!$B$12,Responses!$A$1:$T$1,0))&amp;""),""),IFERROR(TRIM(INDEX(Responses!$A205:$T205,MATCH(Lists!$B$11,Responses!$A$1:$T$1,0))&amp;""),"")))</f>
        <v/>
      </c>
      <c r="I205" s="19">
        <f>IF($N205&lt;&gt;1,"",IF($B205="",IFERROR(INT(IF(ISNUMBER(INDEX(Responses!$A205:$T205,MATCH(Lists!$B$3,Responses!$A$1:$T$1,0))),INDEX(Responses!$A205:$T205,MATCH(Lists!$B$3,Responses!$A$1:$T$1,0)),DATE(VALUE(LEFT(IFERROR(TRIM(INDEX(Responses!$A205:$T205,MATCH(Lists!$B$3,Responses!$A$1:$T$1,0))&amp;""),""),4)),VALUE(MID(IFERROR(TRIM(INDEX(Responses!$A205:$T205,MATCH(Lists!$B$3,Responses!$A$1:$T$1,0))&amp;""),""),6,2)),VALUE(MID(IFERROR(TRIM(INDEX(Responses!$A205:$T205,MATCH(Lists!$B$3,Responses!$A$1:$T$1,0))&amp;""),""),9,2))))),""),IFERROR(IF(ISNUMBER(INDEX('Follow-ups'!$D$2:$D$501,MATCH($B205,'Follow-ups'!$A$2:$A$501,0))),INT(INDEX('Follow-ups'!$D$2:$D$501,MATCH($B205,'Follow-ups'!$A$2:$A$501,0))),IFERROR(INT(IF(ISNUMBER(INDEX(Responses!$A205:$T205,MATCH(Lists!$B$3,Responses!$A$1:$T$1,0))),INDEX(Responses!$A205:$T205,MATCH(Lists!$B$3,Responses!$A$1:$T$1,0)),DATE(VALUE(LEFT(IFERROR(TRIM(INDEX(Responses!$A205:$T205,MATCH(Lists!$B$3,Responses!$A$1:$T$1,0))&amp;""),""),4)),VALUE(MID(IFERROR(TRIM(INDEX(Responses!$A205:$T205,MATCH(Lists!$B$3,Responses!$A$1:$T$1,0))&amp;""),""),6,2)),VALUE(MID(IFERROR(TRIM(INDEX(Responses!$A205:$T205,MATCH(Lists!$B$3,Responses!$A$1:$T$1,0))&amp;""),""),9,2))))),"")),IFERROR(INT(IF(ISNUMBER(INDEX(Responses!$A205:$T205,MATCH(Lists!$B$3,Responses!$A$1:$T$1,0))),INDEX(Responses!$A205:$T205,MATCH(Lists!$B$3,Responses!$A$1:$T$1,0)),DATE(VALUE(LEFT(IFERROR(TRIM(INDEX(Responses!$A205:$T205,MATCH(Lists!$B$3,Responses!$A$1:$T$1,0))&amp;""),""),4)),VALUE(MID(IFERROR(TRIM(INDEX(Responses!$A205:$T205,MATCH(Lists!$B$3,Responses!$A$1:$T$1,0))&amp;""),""),6,2)),VALUE(MID(IFERROR(TRIM(INDEX(Responses!$A205:$T205,MATCH(Lists!$B$3,Responses!$A$1:$T$1,0))&amp;""),""),9,2))))),""))))</f>
        <v/>
      </c>
      <c r="J205" s="19">
        <f>IF(ISNUMBER($I205),$I205+Lists!$B$15,"")</f>
        <v/>
      </c>
      <c r="K205" s="18">
        <f>IF($N205&lt;&gt;1,"",IF($B205="","New",IFERROR(IF(INDEX('Follow-ups'!$B$2:$B$501,MATCH($B205,'Follow-ups'!$A$2:$A$501,0))&amp;""="","New",INDEX('Follow-ups'!$B$2:$B$501,MATCH($B205,'Follow-ups'!$A$2:$A$501,0))&amp;""),"New")))</f>
        <v/>
      </c>
      <c r="L205" s="19">
        <f>IF($N205&lt;&gt;1,"",IF($B205="","",IFERROR(IF(ISNUMBER(INDEX('Follow-ups'!$C$2:$C$501,MATCH($B205,'Follow-ups'!$A$2:$A$501,0))),INDEX('Follow-ups'!$C$2:$C$501,MATCH($B205,'Follow-ups'!$A$2:$A$501,0)),""),"")))</f>
        <v/>
      </c>
      <c r="M205" s="18">
        <f>IF($N205&lt;&gt;1,"",IF($G205="No","Do not contact",IF(OR($K205="Signed up",$K205="Not now"),"Done",IF($K205="Contacted","Waiting on reply",IF($J205="","To do",IF(TODAY()&gt;$J205,"Overdue",IF($J205-TODAY()&lt;=1,"Due soon","To do")))))))</f>
        <v/>
      </c>
      <c r="N205" s="18">
        <f>IF((IFERROR(TRIM(INDEX(Responses!$A205:$T205,MATCH(Lists!$B$2,Responses!$A$1:$T$1,0))&amp;""),"")&amp;IFERROR(TRIM(INDEX(Responses!$A205:$T205,MATCH(Lists!$B$4,Responses!$A$1:$T$1,0))&amp;""),"")&amp;IFERROR(TRIM(INDEX(Responses!$A205:$T205,MATCH(Lists!$B$5,Responses!$A$1:$T$1,0))&amp;""),""))="",0,1)</f>
        <v/>
      </c>
    </row>
    <row r="206">
      <c r="A206" s="17">
        <f>IF($N206=1,IFERROR(TRIM(INDEX(Responses!$A206:$T206,MATCH(Lists!$B$4,Responses!$A$1:$T$1,0))&amp;""),""),"")</f>
        <v/>
      </c>
      <c r="B206" s="17">
        <f>IF($N206=1,IFERROR(TRIM(INDEX(Responses!$A206:$T206,MATCH(Lists!$B$5,Responses!$A$1:$T$1,0))&amp;""),""),"")</f>
        <v/>
      </c>
      <c r="C206" s="17">
        <f>IF($N206=1,IFERROR(TRIM(INDEX(Responses!$A206:$T206,MATCH(Lists!$B$6,Responses!$A$1:$T$1,0))&amp;""),""),"")</f>
        <v/>
      </c>
      <c r="D206" s="17">
        <f>IF($N206=1,IFERROR(TRIM(INDEX(Responses!$A206:$T206,MATCH(Lists!$B$7,Responses!$A$1:$T$1,0))&amp;""),""),"")</f>
        <v/>
      </c>
      <c r="E206" s="17">
        <f>IF($N206=1,IFERROR(TRIM(INDEX(Responses!$A206:$T206,MATCH(Lists!$B$8,Responses!$A$1:$T$1,0))&amp;""),""),"")</f>
        <v/>
      </c>
      <c r="F206" s="17">
        <f>IF($N206=1,IFERROR(TRIM(INDEX(Responses!$A206:$T206,MATCH(Lists!$B$9,Responses!$A$1:$T$1,0))&amp;""),""),"")</f>
        <v/>
      </c>
      <c r="G206" s="18">
        <f>IF($N206&lt;&gt;1,"",IF(IFERROR(TRIM(INDEX(Responses!$A206:$T206,MATCH(Lists!$B$10,Responses!$A$1:$T$1,0))&amp;""),"")="","Not asked",IF(LEFT(IFERROR(TRIM(INDEX(Responses!$A206:$T206,MATCH(Lists!$B$10,Responses!$A$1:$T$1,0))&amp;""),""),3)="Yes","Yes","No")))</f>
        <v/>
      </c>
      <c r="H206" s="17">
        <f>IF($N206&lt;&gt;1,"",IF(IFERROR(TRIM(INDEX(Responses!$A206:$T206,MATCH(Lists!$B$12,Responses!$A$1:$T$1,0))&amp;""),"")&lt;&gt;"",IFERROR(TRIM(INDEX(Responses!$A206:$T206,MATCH(Lists!$B$12,Responses!$A$1:$T$1,0))&amp;""),""),IFERROR(TRIM(INDEX(Responses!$A206:$T206,MATCH(Lists!$B$11,Responses!$A$1:$T$1,0))&amp;""),"")))</f>
        <v/>
      </c>
      <c r="I206" s="19">
        <f>IF($N206&lt;&gt;1,"",IF($B206="",IFERROR(INT(IF(ISNUMBER(INDEX(Responses!$A206:$T206,MATCH(Lists!$B$3,Responses!$A$1:$T$1,0))),INDEX(Responses!$A206:$T206,MATCH(Lists!$B$3,Responses!$A$1:$T$1,0)),DATE(VALUE(LEFT(IFERROR(TRIM(INDEX(Responses!$A206:$T206,MATCH(Lists!$B$3,Responses!$A$1:$T$1,0))&amp;""),""),4)),VALUE(MID(IFERROR(TRIM(INDEX(Responses!$A206:$T206,MATCH(Lists!$B$3,Responses!$A$1:$T$1,0))&amp;""),""),6,2)),VALUE(MID(IFERROR(TRIM(INDEX(Responses!$A206:$T206,MATCH(Lists!$B$3,Responses!$A$1:$T$1,0))&amp;""),""),9,2))))),""),IFERROR(IF(ISNUMBER(INDEX('Follow-ups'!$D$2:$D$501,MATCH($B206,'Follow-ups'!$A$2:$A$501,0))),INT(INDEX('Follow-ups'!$D$2:$D$501,MATCH($B206,'Follow-ups'!$A$2:$A$501,0))),IFERROR(INT(IF(ISNUMBER(INDEX(Responses!$A206:$T206,MATCH(Lists!$B$3,Responses!$A$1:$T$1,0))),INDEX(Responses!$A206:$T206,MATCH(Lists!$B$3,Responses!$A$1:$T$1,0)),DATE(VALUE(LEFT(IFERROR(TRIM(INDEX(Responses!$A206:$T206,MATCH(Lists!$B$3,Responses!$A$1:$T$1,0))&amp;""),""),4)),VALUE(MID(IFERROR(TRIM(INDEX(Responses!$A206:$T206,MATCH(Lists!$B$3,Responses!$A$1:$T$1,0))&amp;""),""),6,2)),VALUE(MID(IFERROR(TRIM(INDEX(Responses!$A206:$T206,MATCH(Lists!$B$3,Responses!$A$1:$T$1,0))&amp;""),""),9,2))))),"")),IFERROR(INT(IF(ISNUMBER(INDEX(Responses!$A206:$T206,MATCH(Lists!$B$3,Responses!$A$1:$T$1,0))),INDEX(Responses!$A206:$T206,MATCH(Lists!$B$3,Responses!$A$1:$T$1,0)),DATE(VALUE(LEFT(IFERROR(TRIM(INDEX(Responses!$A206:$T206,MATCH(Lists!$B$3,Responses!$A$1:$T$1,0))&amp;""),""),4)),VALUE(MID(IFERROR(TRIM(INDEX(Responses!$A206:$T206,MATCH(Lists!$B$3,Responses!$A$1:$T$1,0))&amp;""),""),6,2)),VALUE(MID(IFERROR(TRIM(INDEX(Responses!$A206:$T206,MATCH(Lists!$B$3,Responses!$A$1:$T$1,0))&amp;""),""),9,2))))),""))))</f>
        <v/>
      </c>
      <c r="J206" s="19">
        <f>IF(ISNUMBER($I206),$I206+Lists!$B$15,"")</f>
        <v/>
      </c>
      <c r="K206" s="18">
        <f>IF($N206&lt;&gt;1,"",IF($B206="","New",IFERROR(IF(INDEX('Follow-ups'!$B$2:$B$501,MATCH($B206,'Follow-ups'!$A$2:$A$501,0))&amp;""="","New",INDEX('Follow-ups'!$B$2:$B$501,MATCH($B206,'Follow-ups'!$A$2:$A$501,0))&amp;""),"New")))</f>
        <v/>
      </c>
      <c r="L206" s="19">
        <f>IF($N206&lt;&gt;1,"",IF($B206="","",IFERROR(IF(ISNUMBER(INDEX('Follow-ups'!$C$2:$C$501,MATCH($B206,'Follow-ups'!$A$2:$A$501,0))),INDEX('Follow-ups'!$C$2:$C$501,MATCH($B206,'Follow-ups'!$A$2:$A$501,0)),""),"")))</f>
        <v/>
      </c>
      <c r="M206" s="18">
        <f>IF($N206&lt;&gt;1,"",IF($G206="No","Do not contact",IF(OR($K206="Signed up",$K206="Not now"),"Done",IF($K206="Contacted","Waiting on reply",IF($J206="","To do",IF(TODAY()&gt;$J206,"Overdue",IF($J206-TODAY()&lt;=1,"Due soon","To do")))))))</f>
        <v/>
      </c>
      <c r="N206" s="18">
        <f>IF((IFERROR(TRIM(INDEX(Responses!$A206:$T206,MATCH(Lists!$B$2,Responses!$A$1:$T$1,0))&amp;""),"")&amp;IFERROR(TRIM(INDEX(Responses!$A206:$T206,MATCH(Lists!$B$4,Responses!$A$1:$T$1,0))&amp;""),"")&amp;IFERROR(TRIM(INDEX(Responses!$A206:$T206,MATCH(Lists!$B$5,Responses!$A$1:$T$1,0))&amp;""),""))="",0,1)</f>
        <v/>
      </c>
    </row>
    <row r="207">
      <c r="A207" s="17">
        <f>IF($N207=1,IFERROR(TRIM(INDEX(Responses!$A207:$T207,MATCH(Lists!$B$4,Responses!$A$1:$T$1,0))&amp;""),""),"")</f>
        <v/>
      </c>
      <c r="B207" s="17">
        <f>IF($N207=1,IFERROR(TRIM(INDEX(Responses!$A207:$T207,MATCH(Lists!$B$5,Responses!$A$1:$T$1,0))&amp;""),""),"")</f>
        <v/>
      </c>
      <c r="C207" s="17">
        <f>IF($N207=1,IFERROR(TRIM(INDEX(Responses!$A207:$T207,MATCH(Lists!$B$6,Responses!$A$1:$T$1,0))&amp;""),""),"")</f>
        <v/>
      </c>
      <c r="D207" s="17">
        <f>IF($N207=1,IFERROR(TRIM(INDEX(Responses!$A207:$T207,MATCH(Lists!$B$7,Responses!$A$1:$T$1,0))&amp;""),""),"")</f>
        <v/>
      </c>
      <c r="E207" s="17">
        <f>IF($N207=1,IFERROR(TRIM(INDEX(Responses!$A207:$T207,MATCH(Lists!$B$8,Responses!$A$1:$T$1,0))&amp;""),""),"")</f>
        <v/>
      </c>
      <c r="F207" s="17">
        <f>IF($N207=1,IFERROR(TRIM(INDEX(Responses!$A207:$T207,MATCH(Lists!$B$9,Responses!$A$1:$T$1,0))&amp;""),""),"")</f>
        <v/>
      </c>
      <c r="G207" s="18">
        <f>IF($N207&lt;&gt;1,"",IF(IFERROR(TRIM(INDEX(Responses!$A207:$T207,MATCH(Lists!$B$10,Responses!$A$1:$T$1,0))&amp;""),"")="","Not asked",IF(LEFT(IFERROR(TRIM(INDEX(Responses!$A207:$T207,MATCH(Lists!$B$10,Responses!$A$1:$T$1,0))&amp;""),""),3)="Yes","Yes","No")))</f>
        <v/>
      </c>
      <c r="H207" s="17">
        <f>IF($N207&lt;&gt;1,"",IF(IFERROR(TRIM(INDEX(Responses!$A207:$T207,MATCH(Lists!$B$12,Responses!$A$1:$T$1,0))&amp;""),"")&lt;&gt;"",IFERROR(TRIM(INDEX(Responses!$A207:$T207,MATCH(Lists!$B$12,Responses!$A$1:$T$1,0))&amp;""),""),IFERROR(TRIM(INDEX(Responses!$A207:$T207,MATCH(Lists!$B$11,Responses!$A$1:$T$1,0))&amp;""),"")))</f>
        <v/>
      </c>
      <c r="I207" s="19">
        <f>IF($N207&lt;&gt;1,"",IF($B207="",IFERROR(INT(IF(ISNUMBER(INDEX(Responses!$A207:$T207,MATCH(Lists!$B$3,Responses!$A$1:$T$1,0))),INDEX(Responses!$A207:$T207,MATCH(Lists!$B$3,Responses!$A$1:$T$1,0)),DATE(VALUE(LEFT(IFERROR(TRIM(INDEX(Responses!$A207:$T207,MATCH(Lists!$B$3,Responses!$A$1:$T$1,0))&amp;""),""),4)),VALUE(MID(IFERROR(TRIM(INDEX(Responses!$A207:$T207,MATCH(Lists!$B$3,Responses!$A$1:$T$1,0))&amp;""),""),6,2)),VALUE(MID(IFERROR(TRIM(INDEX(Responses!$A207:$T207,MATCH(Lists!$B$3,Responses!$A$1:$T$1,0))&amp;""),""),9,2))))),""),IFERROR(IF(ISNUMBER(INDEX('Follow-ups'!$D$2:$D$501,MATCH($B207,'Follow-ups'!$A$2:$A$501,0))),INT(INDEX('Follow-ups'!$D$2:$D$501,MATCH($B207,'Follow-ups'!$A$2:$A$501,0))),IFERROR(INT(IF(ISNUMBER(INDEX(Responses!$A207:$T207,MATCH(Lists!$B$3,Responses!$A$1:$T$1,0))),INDEX(Responses!$A207:$T207,MATCH(Lists!$B$3,Responses!$A$1:$T$1,0)),DATE(VALUE(LEFT(IFERROR(TRIM(INDEX(Responses!$A207:$T207,MATCH(Lists!$B$3,Responses!$A$1:$T$1,0))&amp;""),""),4)),VALUE(MID(IFERROR(TRIM(INDEX(Responses!$A207:$T207,MATCH(Lists!$B$3,Responses!$A$1:$T$1,0))&amp;""),""),6,2)),VALUE(MID(IFERROR(TRIM(INDEX(Responses!$A207:$T207,MATCH(Lists!$B$3,Responses!$A$1:$T$1,0))&amp;""),""),9,2))))),"")),IFERROR(INT(IF(ISNUMBER(INDEX(Responses!$A207:$T207,MATCH(Lists!$B$3,Responses!$A$1:$T$1,0))),INDEX(Responses!$A207:$T207,MATCH(Lists!$B$3,Responses!$A$1:$T$1,0)),DATE(VALUE(LEFT(IFERROR(TRIM(INDEX(Responses!$A207:$T207,MATCH(Lists!$B$3,Responses!$A$1:$T$1,0))&amp;""),""),4)),VALUE(MID(IFERROR(TRIM(INDEX(Responses!$A207:$T207,MATCH(Lists!$B$3,Responses!$A$1:$T$1,0))&amp;""),""),6,2)),VALUE(MID(IFERROR(TRIM(INDEX(Responses!$A207:$T207,MATCH(Lists!$B$3,Responses!$A$1:$T$1,0))&amp;""),""),9,2))))),""))))</f>
        <v/>
      </c>
      <c r="J207" s="19">
        <f>IF(ISNUMBER($I207),$I207+Lists!$B$15,"")</f>
        <v/>
      </c>
      <c r="K207" s="18">
        <f>IF($N207&lt;&gt;1,"",IF($B207="","New",IFERROR(IF(INDEX('Follow-ups'!$B$2:$B$501,MATCH($B207,'Follow-ups'!$A$2:$A$501,0))&amp;""="","New",INDEX('Follow-ups'!$B$2:$B$501,MATCH($B207,'Follow-ups'!$A$2:$A$501,0))&amp;""),"New")))</f>
        <v/>
      </c>
      <c r="L207" s="19">
        <f>IF($N207&lt;&gt;1,"",IF($B207="","",IFERROR(IF(ISNUMBER(INDEX('Follow-ups'!$C$2:$C$501,MATCH($B207,'Follow-ups'!$A$2:$A$501,0))),INDEX('Follow-ups'!$C$2:$C$501,MATCH($B207,'Follow-ups'!$A$2:$A$501,0)),""),"")))</f>
        <v/>
      </c>
      <c r="M207" s="18">
        <f>IF($N207&lt;&gt;1,"",IF($G207="No","Do not contact",IF(OR($K207="Signed up",$K207="Not now"),"Done",IF($K207="Contacted","Waiting on reply",IF($J207="","To do",IF(TODAY()&gt;$J207,"Overdue",IF($J207-TODAY()&lt;=1,"Due soon","To do")))))))</f>
        <v/>
      </c>
      <c r="N207" s="18">
        <f>IF((IFERROR(TRIM(INDEX(Responses!$A207:$T207,MATCH(Lists!$B$2,Responses!$A$1:$T$1,0))&amp;""),"")&amp;IFERROR(TRIM(INDEX(Responses!$A207:$T207,MATCH(Lists!$B$4,Responses!$A$1:$T$1,0))&amp;""),"")&amp;IFERROR(TRIM(INDEX(Responses!$A207:$T207,MATCH(Lists!$B$5,Responses!$A$1:$T$1,0))&amp;""),""))="",0,1)</f>
        <v/>
      </c>
    </row>
    <row r="208">
      <c r="A208" s="17">
        <f>IF($N208=1,IFERROR(TRIM(INDEX(Responses!$A208:$T208,MATCH(Lists!$B$4,Responses!$A$1:$T$1,0))&amp;""),""),"")</f>
        <v/>
      </c>
      <c r="B208" s="17">
        <f>IF($N208=1,IFERROR(TRIM(INDEX(Responses!$A208:$T208,MATCH(Lists!$B$5,Responses!$A$1:$T$1,0))&amp;""),""),"")</f>
        <v/>
      </c>
      <c r="C208" s="17">
        <f>IF($N208=1,IFERROR(TRIM(INDEX(Responses!$A208:$T208,MATCH(Lists!$B$6,Responses!$A$1:$T$1,0))&amp;""),""),"")</f>
        <v/>
      </c>
      <c r="D208" s="17">
        <f>IF($N208=1,IFERROR(TRIM(INDEX(Responses!$A208:$T208,MATCH(Lists!$B$7,Responses!$A$1:$T$1,0))&amp;""),""),"")</f>
        <v/>
      </c>
      <c r="E208" s="17">
        <f>IF($N208=1,IFERROR(TRIM(INDEX(Responses!$A208:$T208,MATCH(Lists!$B$8,Responses!$A$1:$T$1,0))&amp;""),""),"")</f>
        <v/>
      </c>
      <c r="F208" s="17">
        <f>IF($N208=1,IFERROR(TRIM(INDEX(Responses!$A208:$T208,MATCH(Lists!$B$9,Responses!$A$1:$T$1,0))&amp;""),""),"")</f>
        <v/>
      </c>
      <c r="G208" s="18">
        <f>IF($N208&lt;&gt;1,"",IF(IFERROR(TRIM(INDEX(Responses!$A208:$T208,MATCH(Lists!$B$10,Responses!$A$1:$T$1,0))&amp;""),"")="","Not asked",IF(LEFT(IFERROR(TRIM(INDEX(Responses!$A208:$T208,MATCH(Lists!$B$10,Responses!$A$1:$T$1,0))&amp;""),""),3)="Yes","Yes","No")))</f>
        <v/>
      </c>
      <c r="H208" s="17">
        <f>IF($N208&lt;&gt;1,"",IF(IFERROR(TRIM(INDEX(Responses!$A208:$T208,MATCH(Lists!$B$12,Responses!$A$1:$T$1,0))&amp;""),"")&lt;&gt;"",IFERROR(TRIM(INDEX(Responses!$A208:$T208,MATCH(Lists!$B$12,Responses!$A$1:$T$1,0))&amp;""),""),IFERROR(TRIM(INDEX(Responses!$A208:$T208,MATCH(Lists!$B$11,Responses!$A$1:$T$1,0))&amp;""),"")))</f>
        <v/>
      </c>
      <c r="I208" s="19">
        <f>IF($N208&lt;&gt;1,"",IF($B208="",IFERROR(INT(IF(ISNUMBER(INDEX(Responses!$A208:$T208,MATCH(Lists!$B$3,Responses!$A$1:$T$1,0))),INDEX(Responses!$A208:$T208,MATCH(Lists!$B$3,Responses!$A$1:$T$1,0)),DATE(VALUE(LEFT(IFERROR(TRIM(INDEX(Responses!$A208:$T208,MATCH(Lists!$B$3,Responses!$A$1:$T$1,0))&amp;""),""),4)),VALUE(MID(IFERROR(TRIM(INDEX(Responses!$A208:$T208,MATCH(Lists!$B$3,Responses!$A$1:$T$1,0))&amp;""),""),6,2)),VALUE(MID(IFERROR(TRIM(INDEX(Responses!$A208:$T208,MATCH(Lists!$B$3,Responses!$A$1:$T$1,0))&amp;""),""),9,2))))),""),IFERROR(IF(ISNUMBER(INDEX('Follow-ups'!$D$2:$D$501,MATCH($B208,'Follow-ups'!$A$2:$A$501,0))),INT(INDEX('Follow-ups'!$D$2:$D$501,MATCH($B208,'Follow-ups'!$A$2:$A$501,0))),IFERROR(INT(IF(ISNUMBER(INDEX(Responses!$A208:$T208,MATCH(Lists!$B$3,Responses!$A$1:$T$1,0))),INDEX(Responses!$A208:$T208,MATCH(Lists!$B$3,Responses!$A$1:$T$1,0)),DATE(VALUE(LEFT(IFERROR(TRIM(INDEX(Responses!$A208:$T208,MATCH(Lists!$B$3,Responses!$A$1:$T$1,0))&amp;""),""),4)),VALUE(MID(IFERROR(TRIM(INDEX(Responses!$A208:$T208,MATCH(Lists!$B$3,Responses!$A$1:$T$1,0))&amp;""),""),6,2)),VALUE(MID(IFERROR(TRIM(INDEX(Responses!$A208:$T208,MATCH(Lists!$B$3,Responses!$A$1:$T$1,0))&amp;""),""),9,2))))),"")),IFERROR(INT(IF(ISNUMBER(INDEX(Responses!$A208:$T208,MATCH(Lists!$B$3,Responses!$A$1:$T$1,0))),INDEX(Responses!$A208:$T208,MATCH(Lists!$B$3,Responses!$A$1:$T$1,0)),DATE(VALUE(LEFT(IFERROR(TRIM(INDEX(Responses!$A208:$T208,MATCH(Lists!$B$3,Responses!$A$1:$T$1,0))&amp;""),""),4)),VALUE(MID(IFERROR(TRIM(INDEX(Responses!$A208:$T208,MATCH(Lists!$B$3,Responses!$A$1:$T$1,0))&amp;""),""),6,2)),VALUE(MID(IFERROR(TRIM(INDEX(Responses!$A208:$T208,MATCH(Lists!$B$3,Responses!$A$1:$T$1,0))&amp;""),""),9,2))))),""))))</f>
        <v/>
      </c>
      <c r="J208" s="19">
        <f>IF(ISNUMBER($I208),$I208+Lists!$B$15,"")</f>
        <v/>
      </c>
      <c r="K208" s="18">
        <f>IF($N208&lt;&gt;1,"",IF($B208="","New",IFERROR(IF(INDEX('Follow-ups'!$B$2:$B$501,MATCH($B208,'Follow-ups'!$A$2:$A$501,0))&amp;""="","New",INDEX('Follow-ups'!$B$2:$B$501,MATCH($B208,'Follow-ups'!$A$2:$A$501,0))&amp;""),"New")))</f>
        <v/>
      </c>
      <c r="L208" s="19">
        <f>IF($N208&lt;&gt;1,"",IF($B208="","",IFERROR(IF(ISNUMBER(INDEX('Follow-ups'!$C$2:$C$501,MATCH($B208,'Follow-ups'!$A$2:$A$501,0))),INDEX('Follow-ups'!$C$2:$C$501,MATCH($B208,'Follow-ups'!$A$2:$A$501,0)),""),"")))</f>
        <v/>
      </c>
      <c r="M208" s="18">
        <f>IF($N208&lt;&gt;1,"",IF($G208="No","Do not contact",IF(OR($K208="Signed up",$K208="Not now"),"Done",IF($K208="Contacted","Waiting on reply",IF($J208="","To do",IF(TODAY()&gt;$J208,"Overdue",IF($J208-TODAY()&lt;=1,"Due soon","To do")))))))</f>
        <v/>
      </c>
      <c r="N208" s="18">
        <f>IF((IFERROR(TRIM(INDEX(Responses!$A208:$T208,MATCH(Lists!$B$2,Responses!$A$1:$T$1,0))&amp;""),"")&amp;IFERROR(TRIM(INDEX(Responses!$A208:$T208,MATCH(Lists!$B$4,Responses!$A$1:$T$1,0))&amp;""),"")&amp;IFERROR(TRIM(INDEX(Responses!$A208:$T208,MATCH(Lists!$B$5,Responses!$A$1:$T$1,0))&amp;""),""))="",0,1)</f>
        <v/>
      </c>
    </row>
    <row r="209">
      <c r="A209" s="17">
        <f>IF($N209=1,IFERROR(TRIM(INDEX(Responses!$A209:$T209,MATCH(Lists!$B$4,Responses!$A$1:$T$1,0))&amp;""),""),"")</f>
        <v/>
      </c>
      <c r="B209" s="17">
        <f>IF($N209=1,IFERROR(TRIM(INDEX(Responses!$A209:$T209,MATCH(Lists!$B$5,Responses!$A$1:$T$1,0))&amp;""),""),"")</f>
        <v/>
      </c>
      <c r="C209" s="17">
        <f>IF($N209=1,IFERROR(TRIM(INDEX(Responses!$A209:$T209,MATCH(Lists!$B$6,Responses!$A$1:$T$1,0))&amp;""),""),"")</f>
        <v/>
      </c>
      <c r="D209" s="17">
        <f>IF($N209=1,IFERROR(TRIM(INDEX(Responses!$A209:$T209,MATCH(Lists!$B$7,Responses!$A$1:$T$1,0))&amp;""),""),"")</f>
        <v/>
      </c>
      <c r="E209" s="17">
        <f>IF($N209=1,IFERROR(TRIM(INDEX(Responses!$A209:$T209,MATCH(Lists!$B$8,Responses!$A$1:$T$1,0))&amp;""),""),"")</f>
        <v/>
      </c>
      <c r="F209" s="17">
        <f>IF($N209=1,IFERROR(TRIM(INDEX(Responses!$A209:$T209,MATCH(Lists!$B$9,Responses!$A$1:$T$1,0))&amp;""),""),"")</f>
        <v/>
      </c>
      <c r="G209" s="18">
        <f>IF($N209&lt;&gt;1,"",IF(IFERROR(TRIM(INDEX(Responses!$A209:$T209,MATCH(Lists!$B$10,Responses!$A$1:$T$1,0))&amp;""),"")="","Not asked",IF(LEFT(IFERROR(TRIM(INDEX(Responses!$A209:$T209,MATCH(Lists!$B$10,Responses!$A$1:$T$1,0))&amp;""),""),3)="Yes","Yes","No")))</f>
        <v/>
      </c>
      <c r="H209" s="17">
        <f>IF($N209&lt;&gt;1,"",IF(IFERROR(TRIM(INDEX(Responses!$A209:$T209,MATCH(Lists!$B$12,Responses!$A$1:$T$1,0))&amp;""),"")&lt;&gt;"",IFERROR(TRIM(INDEX(Responses!$A209:$T209,MATCH(Lists!$B$12,Responses!$A$1:$T$1,0))&amp;""),""),IFERROR(TRIM(INDEX(Responses!$A209:$T209,MATCH(Lists!$B$11,Responses!$A$1:$T$1,0))&amp;""),"")))</f>
        <v/>
      </c>
      <c r="I209" s="19">
        <f>IF($N209&lt;&gt;1,"",IF($B209="",IFERROR(INT(IF(ISNUMBER(INDEX(Responses!$A209:$T209,MATCH(Lists!$B$3,Responses!$A$1:$T$1,0))),INDEX(Responses!$A209:$T209,MATCH(Lists!$B$3,Responses!$A$1:$T$1,0)),DATE(VALUE(LEFT(IFERROR(TRIM(INDEX(Responses!$A209:$T209,MATCH(Lists!$B$3,Responses!$A$1:$T$1,0))&amp;""),""),4)),VALUE(MID(IFERROR(TRIM(INDEX(Responses!$A209:$T209,MATCH(Lists!$B$3,Responses!$A$1:$T$1,0))&amp;""),""),6,2)),VALUE(MID(IFERROR(TRIM(INDEX(Responses!$A209:$T209,MATCH(Lists!$B$3,Responses!$A$1:$T$1,0))&amp;""),""),9,2))))),""),IFERROR(IF(ISNUMBER(INDEX('Follow-ups'!$D$2:$D$501,MATCH($B209,'Follow-ups'!$A$2:$A$501,0))),INT(INDEX('Follow-ups'!$D$2:$D$501,MATCH($B209,'Follow-ups'!$A$2:$A$501,0))),IFERROR(INT(IF(ISNUMBER(INDEX(Responses!$A209:$T209,MATCH(Lists!$B$3,Responses!$A$1:$T$1,0))),INDEX(Responses!$A209:$T209,MATCH(Lists!$B$3,Responses!$A$1:$T$1,0)),DATE(VALUE(LEFT(IFERROR(TRIM(INDEX(Responses!$A209:$T209,MATCH(Lists!$B$3,Responses!$A$1:$T$1,0))&amp;""),""),4)),VALUE(MID(IFERROR(TRIM(INDEX(Responses!$A209:$T209,MATCH(Lists!$B$3,Responses!$A$1:$T$1,0))&amp;""),""),6,2)),VALUE(MID(IFERROR(TRIM(INDEX(Responses!$A209:$T209,MATCH(Lists!$B$3,Responses!$A$1:$T$1,0))&amp;""),""),9,2))))),"")),IFERROR(INT(IF(ISNUMBER(INDEX(Responses!$A209:$T209,MATCH(Lists!$B$3,Responses!$A$1:$T$1,0))),INDEX(Responses!$A209:$T209,MATCH(Lists!$B$3,Responses!$A$1:$T$1,0)),DATE(VALUE(LEFT(IFERROR(TRIM(INDEX(Responses!$A209:$T209,MATCH(Lists!$B$3,Responses!$A$1:$T$1,0))&amp;""),""),4)),VALUE(MID(IFERROR(TRIM(INDEX(Responses!$A209:$T209,MATCH(Lists!$B$3,Responses!$A$1:$T$1,0))&amp;""),""),6,2)),VALUE(MID(IFERROR(TRIM(INDEX(Responses!$A209:$T209,MATCH(Lists!$B$3,Responses!$A$1:$T$1,0))&amp;""),""),9,2))))),""))))</f>
        <v/>
      </c>
      <c r="J209" s="19">
        <f>IF(ISNUMBER($I209),$I209+Lists!$B$15,"")</f>
        <v/>
      </c>
      <c r="K209" s="18">
        <f>IF($N209&lt;&gt;1,"",IF($B209="","New",IFERROR(IF(INDEX('Follow-ups'!$B$2:$B$501,MATCH($B209,'Follow-ups'!$A$2:$A$501,0))&amp;""="","New",INDEX('Follow-ups'!$B$2:$B$501,MATCH($B209,'Follow-ups'!$A$2:$A$501,0))&amp;""),"New")))</f>
        <v/>
      </c>
      <c r="L209" s="19">
        <f>IF($N209&lt;&gt;1,"",IF($B209="","",IFERROR(IF(ISNUMBER(INDEX('Follow-ups'!$C$2:$C$501,MATCH($B209,'Follow-ups'!$A$2:$A$501,0))),INDEX('Follow-ups'!$C$2:$C$501,MATCH($B209,'Follow-ups'!$A$2:$A$501,0)),""),"")))</f>
        <v/>
      </c>
      <c r="M209" s="18">
        <f>IF($N209&lt;&gt;1,"",IF($G209="No","Do not contact",IF(OR($K209="Signed up",$K209="Not now"),"Done",IF($K209="Contacted","Waiting on reply",IF($J209="","To do",IF(TODAY()&gt;$J209,"Overdue",IF($J209-TODAY()&lt;=1,"Due soon","To do")))))))</f>
        <v/>
      </c>
      <c r="N209" s="18">
        <f>IF((IFERROR(TRIM(INDEX(Responses!$A209:$T209,MATCH(Lists!$B$2,Responses!$A$1:$T$1,0))&amp;""),"")&amp;IFERROR(TRIM(INDEX(Responses!$A209:$T209,MATCH(Lists!$B$4,Responses!$A$1:$T$1,0))&amp;""),"")&amp;IFERROR(TRIM(INDEX(Responses!$A209:$T209,MATCH(Lists!$B$5,Responses!$A$1:$T$1,0))&amp;""),""))="",0,1)</f>
        <v/>
      </c>
    </row>
    <row r="210">
      <c r="A210" s="17">
        <f>IF($N210=1,IFERROR(TRIM(INDEX(Responses!$A210:$T210,MATCH(Lists!$B$4,Responses!$A$1:$T$1,0))&amp;""),""),"")</f>
        <v/>
      </c>
      <c r="B210" s="17">
        <f>IF($N210=1,IFERROR(TRIM(INDEX(Responses!$A210:$T210,MATCH(Lists!$B$5,Responses!$A$1:$T$1,0))&amp;""),""),"")</f>
        <v/>
      </c>
      <c r="C210" s="17">
        <f>IF($N210=1,IFERROR(TRIM(INDEX(Responses!$A210:$T210,MATCH(Lists!$B$6,Responses!$A$1:$T$1,0))&amp;""),""),"")</f>
        <v/>
      </c>
      <c r="D210" s="17">
        <f>IF($N210=1,IFERROR(TRIM(INDEX(Responses!$A210:$T210,MATCH(Lists!$B$7,Responses!$A$1:$T$1,0))&amp;""),""),"")</f>
        <v/>
      </c>
      <c r="E210" s="17">
        <f>IF($N210=1,IFERROR(TRIM(INDEX(Responses!$A210:$T210,MATCH(Lists!$B$8,Responses!$A$1:$T$1,0))&amp;""),""),"")</f>
        <v/>
      </c>
      <c r="F210" s="17">
        <f>IF($N210=1,IFERROR(TRIM(INDEX(Responses!$A210:$T210,MATCH(Lists!$B$9,Responses!$A$1:$T$1,0))&amp;""),""),"")</f>
        <v/>
      </c>
      <c r="G210" s="18">
        <f>IF($N210&lt;&gt;1,"",IF(IFERROR(TRIM(INDEX(Responses!$A210:$T210,MATCH(Lists!$B$10,Responses!$A$1:$T$1,0))&amp;""),"")="","Not asked",IF(LEFT(IFERROR(TRIM(INDEX(Responses!$A210:$T210,MATCH(Lists!$B$10,Responses!$A$1:$T$1,0))&amp;""),""),3)="Yes","Yes","No")))</f>
        <v/>
      </c>
      <c r="H210" s="17">
        <f>IF($N210&lt;&gt;1,"",IF(IFERROR(TRIM(INDEX(Responses!$A210:$T210,MATCH(Lists!$B$12,Responses!$A$1:$T$1,0))&amp;""),"")&lt;&gt;"",IFERROR(TRIM(INDEX(Responses!$A210:$T210,MATCH(Lists!$B$12,Responses!$A$1:$T$1,0))&amp;""),""),IFERROR(TRIM(INDEX(Responses!$A210:$T210,MATCH(Lists!$B$11,Responses!$A$1:$T$1,0))&amp;""),"")))</f>
        <v/>
      </c>
      <c r="I210" s="19">
        <f>IF($N210&lt;&gt;1,"",IF($B210="",IFERROR(INT(IF(ISNUMBER(INDEX(Responses!$A210:$T210,MATCH(Lists!$B$3,Responses!$A$1:$T$1,0))),INDEX(Responses!$A210:$T210,MATCH(Lists!$B$3,Responses!$A$1:$T$1,0)),DATE(VALUE(LEFT(IFERROR(TRIM(INDEX(Responses!$A210:$T210,MATCH(Lists!$B$3,Responses!$A$1:$T$1,0))&amp;""),""),4)),VALUE(MID(IFERROR(TRIM(INDEX(Responses!$A210:$T210,MATCH(Lists!$B$3,Responses!$A$1:$T$1,0))&amp;""),""),6,2)),VALUE(MID(IFERROR(TRIM(INDEX(Responses!$A210:$T210,MATCH(Lists!$B$3,Responses!$A$1:$T$1,0))&amp;""),""),9,2))))),""),IFERROR(IF(ISNUMBER(INDEX('Follow-ups'!$D$2:$D$501,MATCH($B210,'Follow-ups'!$A$2:$A$501,0))),INT(INDEX('Follow-ups'!$D$2:$D$501,MATCH($B210,'Follow-ups'!$A$2:$A$501,0))),IFERROR(INT(IF(ISNUMBER(INDEX(Responses!$A210:$T210,MATCH(Lists!$B$3,Responses!$A$1:$T$1,0))),INDEX(Responses!$A210:$T210,MATCH(Lists!$B$3,Responses!$A$1:$T$1,0)),DATE(VALUE(LEFT(IFERROR(TRIM(INDEX(Responses!$A210:$T210,MATCH(Lists!$B$3,Responses!$A$1:$T$1,0))&amp;""),""),4)),VALUE(MID(IFERROR(TRIM(INDEX(Responses!$A210:$T210,MATCH(Lists!$B$3,Responses!$A$1:$T$1,0))&amp;""),""),6,2)),VALUE(MID(IFERROR(TRIM(INDEX(Responses!$A210:$T210,MATCH(Lists!$B$3,Responses!$A$1:$T$1,0))&amp;""),""),9,2))))),"")),IFERROR(INT(IF(ISNUMBER(INDEX(Responses!$A210:$T210,MATCH(Lists!$B$3,Responses!$A$1:$T$1,0))),INDEX(Responses!$A210:$T210,MATCH(Lists!$B$3,Responses!$A$1:$T$1,0)),DATE(VALUE(LEFT(IFERROR(TRIM(INDEX(Responses!$A210:$T210,MATCH(Lists!$B$3,Responses!$A$1:$T$1,0))&amp;""),""),4)),VALUE(MID(IFERROR(TRIM(INDEX(Responses!$A210:$T210,MATCH(Lists!$B$3,Responses!$A$1:$T$1,0))&amp;""),""),6,2)),VALUE(MID(IFERROR(TRIM(INDEX(Responses!$A210:$T210,MATCH(Lists!$B$3,Responses!$A$1:$T$1,0))&amp;""),""),9,2))))),""))))</f>
        <v/>
      </c>
      <c r="J210" s="19">
        <f>IF(ISNUMBER($I210),$I210+Lists!$B$15,"")</f>
        <v/>
      </c>
      <c r="K210" s="18">
        <f>IF($N210&lt;&gt;1,"",IF($B210="","New",IFERROR(IF(INDEX('Follow-ups'!$B$2:$B$501,MATCH($B210,'Follow-ups'!$A$2:$A$501,0))&amp;""="","New",INDEX('Follow-ups'!$B$2:$B$501,MATCH($B210,'Follow-ups'!$A$2:$A$501,0))&amp;""),"New")))</f>
        <v/>
      </c>
      <c r="L210" s="19">
        <f>IF($N210&lt;&gt;1,"",IF($B210="","",IFERROR(IF(ISNUMBER(INDEX('Follow-ups'!$C$2:$C$501,MATCH($B210,'Follow-ups'!$A$2:$A$501,0))),INDEX('Follow-ups'!$C$2:$C$501,MATCH($B210,'Follow-ups'!$A$2:$A$501,0)),""),"")))</f>
        <v/>
      </c>
      <c r="M210" s="18">
        <f>IF($N210&lt;&gt;1,"",IF($G210="No","Do not contact",IF(OR($K210="Signed up",$K210="Not now"),"Done",IF($K210="Contacted","Waiting on reply",IF($J210="","To do",IF(TODAY()&gt;$J210,"Overdue",IF($J210-TODAY()&lt;=1,"Due soon","To do")))))))</f>
        <v/>
      </c>
      <c r="N210" s="18">
        <f>IF((IFERROR(TRIM(INDEX(Responses!$A210:$T210,MATCH(Lists!$B$2,Responses!$A$1:$T$1,0))&amp;""),"")&amp;IFERROR(TRIM(INDEX(Responses!$A210:$T210,MATCH(Lists!$B$4,Responses!$A$1:$T$1,0))&amp;""),"")&amp;IFERROR(TRIM(INDEX(Responses!$A210:$T210,MATCH(Lists!$B$5,Responses!$A$1:$T$1,0))&amp;""),""))="",0,1)</f>
        <v/>
      </c>
    </row>
    <row r="211">
      <c r="A211" s="17">
        <f>IF($N211=1,IFERROR(TRIM(INDEX(Responses!$A211:$T211,MATCH(Lists!$B$4,Responses!$A$1:$T$1,0))&amp;""),""),"")</f>
        <v/>
      </c>
      <c r="B211" s="17">
        <f>IF($N211=1,IFERROR(TRIM(INDEX(Responses!$A211:$T211,MATCH(Lists!$B$5,Responses!$A$1:$T$1,0))&amp;""),""),"")</f>
        <v/>
      </c>
      <c r="C211" s="17">
        <f>IF($N211=1,IFERROR(TRIM(INDEX(Responses!$A211:$T211,MATCH(Lists!$B$6,Responses!$A$1:$T$1,0))&amp;""),""),"")</f>
        <v/>
      </c>
      <c r="D211" s="17">
        <f>IF($N211=1,IFERROR(TRIM(INDEX(Responses!$A211:$T211,MATCH(Lists!$B$7,Responses!$A$1:$T$1,0))&amp;""),""),"")</f>
        <v/>
      </c>
      <c r="E211" s="17">
        <f>IF($N211=1,IFERROR(TRIM(INDEX(Responses!$A211:$T211,MATCH(Lists!$B$8,Responses!$A$1:$T$1,0))&amp;""),""),"")</f>
        <v/>
      </c>
      <c r="F211" s="17">
        <f>IF($N211=1,IFERROR(TRIM(INDEX(Responses!$A211:$T211,MATCH(Lists!$B$9,Responses!$A$1:$T$1,0))&amp;""),""),"")</f>
        <v/>
      </c>
      <c r="G211" s="18">
        <f>IF($N211&lt;&gt;1,"",IF(IFERROR(TRIM(INDEX(Responses!$A211:$T211,MATCH(Lists!$B$10,Responses!$A$1:$T$1,0))&amp;""),"")="","Not asked",IF(LEFT(IFERROR(TRIM(INDEX(Responses!$A211:$T211,MATCH(Lists!$B$10,Responses!$A$1:$T$1,0))&amp;""),""),3)="Yes","Yes","No")))</f>
        <v/>
      </c>
      <c r="H211" s="17">
        <f>IF($N211&lt;&gt;1,"",IF(IFERROR(TRIM(INDEX(Responses!$A211:$T211,MATCH(Lists!$B$12,Responses!$A$1:$T$1,0))&amp;""),"")&lt;&gt;"",IFERROR(TRIM(INDEX(Responses!$A211:$T211,MATCH(Lists!$B$12,Responses!$A$1:$T$1,0))&amp;""),""),IFERROR(TRIM(INDEX(Responses!$A211:$T211,MATCH(Lists!$B$11,Responses!$A$1:$T$1,0))&amp;""),"")))</f>
        <v/>
      </c>
      <c r="I211" s="19">
        <f>IF($N211&lt;&gt;1,"",IF($B211="",IFERROR(INT(IF(ISNUMBER(INDEX(Responses!$A211:$T211,MATCH(Lists!$B$3,Responses!$A$1:$T$1,0))),INDEX(Responses!$A211:$T211,MATCH(Lists!$B$3,Responses!$A$1:$T$1,0)),DATE(VALUE(LEFT(IFERROR(TRIM(INDEX(Responses!$A211:$T211,MATCH(Lists!$B$3,Responses!$A$1:$T$1,0))&amp;""),""),4)),VALUE(MID(IFERROR(TRIM(INDEX(Responses!$A211:$T211,MATCH(Lists!$B$3,Responses!$A$1:$T$1,0))&amp;""),""),6,2)),VALUE(MID(IFERROR(TRIM(INDEX(Responses!$A211:$T211,MATCH(Lists!$B$3,Responses!$A$1:$T$1,0))&amp;""),""),9,2))))),""),IFERROR(IF(ISNUMBER(INDEX('Follow-ups'!$D$2:$D$501,MATCH($B211,'Follow-ups'!$A$2:$A$501,0))),INT(INDEX('Follow-ups'!$D$2:$D$501,MATCH($B211,'Follow-ups'!$A$2:$A$501,0))),IFERROR(INT(IF(ISNUMBER(INDEX(Responses!$A211:$T211,MATCH(Lists!$B$3,Responses!$A$1:$T$1,0))),INDEX(Responses!$A211:$T211,MATCH(Lists!$B$3,Responses!$A$1:$T$1,0)),DATE(VALUE(LEFT(IFERROR(TRIM(INDEX(Responses!$A211:$T211,MATCH(Lists!$B$3,Responses!$A$1:$T$1,0))&amp;""),""),4)),VALUE(MID(IFERROR(TRIM(INDEX(Responses!$A211:$T211,MATCH(Lists!$B$3,Responses!$A$1:$T$1,0))&amp;""),""),6,2)),VALUE(MID(IFERROR(TRIM(INDEX(Responses!$A211:$T211,MATCH(Lists!$B$3,Responses!$A$1:$T$1,0))&amp;""),""),9,2))))),"")),IFERROR(INT(IF(ISNUMBER(INDEX(Responses!$A211:$T211,MATCH(Lists!$B$3,Responses!$A$1:$T$1,0))),INDEX(Responses!$A211:$T211,MATCH(Lists!$B$3,Responses!$A$1:$T$1,0)),DATE(VALUE(LEFT(IFERROR(TRIM(INDEX(Responses!$A211:$T211,MATCH(Lists!$B$3,Responses!$A$1:$T$1,0))&amp;""),""),4)),VALUE(MID(IFERROR(TRIM(INDEX(Responses!$A211:$T211,MATCH(Lists!$B$3,Responses!$A$1:$T$1,0))&amp;""),""),6,2)),VALUE(MID(IFERROR(TRIM(INDEX(Responses!$A211:$T211,MATCH(Lists!$B$3,Responses!$A$1:$T$1,0))&amp;""),""),9,2))))),""))))</f>
        <v/>
      </c>
      <c r="J211" s="19">
        <f>IF(ISNUMBER($I211),$I211+Lists!$B$15,"")</f>
        <v/>
      </c>
      <c r="K211" s="18">
        <f>IF($N211&lt;&gt;1,"",IF($B211="","New",IFERROR(IF(INDEX('Follow-ups'!$B$2:$B$501,MATCH($B211,'Follow-ups'!$A$2:$A$501,0))&amp;""="","New",INDEX('Follow-ups'!$B$2:$B$501,MATCH($B211,'Follow-ups'!$A$2:$A$501,0))&amp;""),"New")))</f>
        <v/>
      </c>
      <c r="L211" s="19">
        <f>IF($N211&lt;&gt;1,"",IF($B211="","",IFERROR(IF(ISNUMBER(INDEX('Follow-ups'!$C$2:$C$501,MATCH($B211,'Follow-ups'!$A$2:$A$501,0))),INDEX('Follow-ups'!$C$2:$C$501,MATCH($B211,'Follow-ups'!$A$2:$A$501,0)),""),"")))</f>
        <v/>
      </c>
      <c r="M211" s="18">
        <f>IF($N211&lt;&gt;1,"",IF($G211="No","Do not contact",IF(OR($K211="Signed up",$K211="Not now"),"Done",IF($K211="Contacted","Waiting on reply",IF($J211="","To do",IF(TODAY()&gt;$J211,"Overdue",IF($J211-TODAY()&lt;=1,"Due soon","To do")))))))</f>
        <v/>
      </c>
      <c r="N211" s="18">
        <f>IF((IFERROR(TRIM(INDEX(Responses!$A211:$T211,MATCH(Lists!$B$2,Responses!$A$1:$T$1,0))&amp;""),"")&amp;IFERROR(TRIM(INDEX(Responses!$A211:$T211,MATCH(Lists!$B$4,Responses!$A$1:$T$1,0))&amp;""),"")&amp;IFERROR(TRIM(INDEX(Responses!$A211:$T211,MATCH(Lists!$B$5,Responses!$A$1:$T$1,0))&amp;""),""))="",0,1)</f>
        <v/>
      </c>
    </row>
    <row r="212">
      <c r="A212" s="17">
        <f>IF($N212=1,IFERROR(TRIM(INDEX(Responses!$A212:$T212,MATCH(Lists!$B$4,Responses!$A$1:$T$1,0))&amp;""),""),"")</f>
        <v/>
      </c>
      <c r="B212" s="17">
        <f>IF($N212=1,IFERROR(TRIM(INDEX(Responses!$A212:$T212,MATCH(Lists!$B$5,Responses!$A$1:$T$1,0))&amp;""),""),"")</f>
        <v/>
      </c>
      <c r="C212" s="17">
        <f>IF($N212=1,IFERROR(TRIM(INDEX(Responses!$A212:$T212,MATCH(Lists!$B$6,Responses!$A$1:$T$1,0))&amp;""),""),"")</f>
        <v/>
      </c>
      <c r="D212" s="17">
        <f>IF($N212=1,IFERROR(TRIM(INDEX(Responses!$A212:$T212,MATCH(Lists!$B$7,Responses!$A$1:$T$1,0))&amp;""),""),"")</f>
        <v/>
      </c>
      <c r="E212" s="17">
        <f>IF($N212=1,IFERROR(TRIM(INDEX(Responses!$A212:$T212,MATCH(Lists!$B$8,Responses!$A$1:$T$1,0))&amp;""),""),"")</f>
        <v/>
      </c>
      <c r="F212" s="17">
        <f>IF($N212=1,IFERROR(TRIM(INDEX(Responses!$A212:$T212,MATCH(Lists!$B$9,Responses!$A$1:$T$1,0))&amp;""),""),"")</f>
        <v/>
      </c>
      <c r="G212" s="18">
        <f>IF($N212&lt;&gt;1,"",IF(IFERROR(TRIM(INDEX(Responses!$A212:$T212,MATCH(Lists!$B$10,Responses!$A$1:$T$1,0))&amp;""),"")="","Not asked",IF(LEFT(IFERROR(TRIM(INDEX(Responses!$A212:$T212,MATCH(Lists!$B$10,Responses!$A$1:$T$1,0))&amp;""),""),3)="Yes","Yes","No")))</f>
        <v/>
      </c>
      <c r="H212" s="17">
        <f>IF($N212&lt;&gt;1,"",IF(IFERROR(TRIM(INDEX(Responses!$A212:$T212,MATCH(Lists!$B$12,Responses!$A$1:$T$1,0))&amp;""),"")&lt;&gt;"",IFERROR(TRIM(INDEX(Responses!$A212:$T212,MATCH(Lists!$B$12,Responses!$A$1:$T$1,0))&amp;""),""),IFERROR(TRIM(INDEX(Responses!$A212:$T212,MATCH(Lists!$B$11,Responses!$A$1:$T$1,0))&amp;""),"")))</f>
        <v/>
      </c>
      <c r="I212" s="19">
        <f>IF($N212&lt;&gt;1,"",IF($B212="",IFERROR(INT(IF(ISNUMBER(INDEX(Responses!$A212:$T212,MATCH(Lists!$B$3,Responses!$A$1:$T$1,0))),INDEX(Responses!$A212:$T212,MATCH(Lists!$B$3,Responses!$A$1:$T$1,0)),DATE(VALUE(LEFT(IFERROR(TRIM(INDEX(Responses!$A212:$T212,MATCH(Lists!$B$3,Responses!$A$1:$T$1,0))&amp;""),""),4)),VALUE(MID(IFERROR(TRIM(INDEX(Responses!$A212:$T212,MATCH(Lists!$B$3,Responses!$A$1:$T$1,0))&amp;""),""),6,2)),VALUE(MID(IFERROR(TRIM(INDEX(Responses!$A212:$T212,MATCH(Lists!$B$3,Responses!$A$1:$T$1,0))&amp;""),""),9,2))))),""),IFERROR(IF(ISNUMBER(INDEX('Follow-ups'!$D$2:$D$501,MATCH($B212,'Follow-ups'!$A$2:$A$501,0))),INT(INDEX('Follow-ups'!$D$2:$D$501,MATCH($B212,'Follow-ups'!$A$2:$A$501,0))),IFERROR(INT(IF(ISNUMBER(INDEX(Responses!$A212:$T212,MATCH(Lists!$B$3,Responses!$A$1:$T$1,0))),INDEX(Responses!$A212:$T212,MATCH(Lists!$B$3,Responses!$A$1:$T$1,0)),DATE(VALUE(LEFT(IFERROR(TRIM(INDEX(Responses!$A212:$T212,MATCH(Lists!$B$3,Responses!$A$1:$T$1,0))&amp;""),""),4)),VALUE(MID(IFERROR(TRIM(INDEX(Responses!$A212:$T212,MATCH(Lists!$B$3,Responses!$A$1:$T$1,0))&amp;""),""),6,2)),VALUE(MID(IFERROR(TRIM(INDEX(Responses!$A212:$T212,MATCH(Lists!$B$3,Responses!$A$1:$T$1,0))&amp;""),""),9,2))))),"")),IFERROR(INT(IF(ISNUMBER(INDEX(Responses!$A212:$T212,MATCH(Lists!$B$3,Responses!$A$1:$T$1,0))),INDEX(Responses!$A212:$T212,MATCH(Lists!$B$3,Responses!$A$1:$T$1,0)),DATE(VALUE(LEFT(IFERROR(TRIM(INDEX(Responses!$A212:$T212,MATCH(Lists!$B$3,Responses!$A$1:$T$1,0))&amp;""),""),4)),VALUE(MID(IFERROR(TRIM(INDEX(Responses!$A212:$T212,MATCH(Lists!$B$3,Responses!$A$1:$T$1,0))&amp;""),""),6,2)),VALUE(MID(IFERROR(TRIM(INDEX(Responses!$A212:$T212,MATCH(Lists!$B$3,Responses!$A$1:$T$1,0))&amp;""),""),9,2))))),""))))</f>
        <v/>
      </c>
      <c r="J212" s="19">
        <f>IF(ISNUMBER($I212),$I212+Lists!$B$15,"")</f>
        <v/>
      </c>
      <c r="K212" s="18">
        <f>IF($N212&lt;&gt;1,"",IF($B212="","New",IFERROR(IF(INDEX('Follow-ups'!$B$2:$B$501,MATCH($B212,'Follow-ups'!$A$2:$A$501,0))&amp;""="","New",INDEX('Follow-ups'!$B$2:$B$501,MATCH($B212,'Follow-ups'!$A$2:$A$501,0))&amp;""),"New")))</f>
        <v/>
      </c>
      <c r="L212" s="19">
        <f>IF($N212&lt;&gt;1,"",IF($B212="","",IFERROR(IF(ISNUMBER(INDEX('Follow-ups'!$C$2:$C$501,MATCH($B212,'Follow-ups'!$A$2:$A$501,0))),INDEX('Follow-ups'!$C$2:$C$501,MATCH($B212,'Follow-ups'!$A$2:$A$501,0)),""),"")))</f>
        <v/>
      </c>
      <c r="M212" s="18">
        <f>IF($N212&lt;&gt;1,"",IF($G212="No","Do not contact",IF(OR($K212="Signed up",$K212="Not now"),"Done",IF($K212="Contacted","Waiting on reply",IF($J212="","To do",IF(TODAY()&gt;$J212,"Overdue",IF($J212-TODAY()&lt;=1,"Due soon","To do")))))))</f>
        <v/>
      </c>
      <c r="N212" s="18">
        <f>IF((IFERROR(TRIM(INDEX(Responses!$A212:$T212,MATCH(Lists!$B$2,Responses!$A$1:$T$1,0))&amp;""),"")&amp;IFERROR(TRIM(INDEX(Responses!$A212:$T212,MATCH(Lists!$B$4,Responses!$A$1:$T$1,0))&amp;""),"")&amp;IFERROR(TRIM(INDEX(Responses!$A212:$T212,MATCH(Lists!$B$5,Responses!$A$1:$T$1,0))&amp;""),""))="",0,1)</f>
        <v/>
      </c>
    </row>
    <row r="213">
      <c r="A213" s="17">
        <f>IF($N213=1,IFERROR(TRIM(INDEX(Responses!$A213:$T213,MATCH(Lists!$B$4,Responses!$A$1:$T$1,0))&amp;""),""),"")</f>
        <v/>
      </c>
      <c r="B213" s="17">
        <f>IF($N213=1,IFERROR(TRIM(INDEX(Responses!$A213:$T213,MATCH(Lists!$B$5,Responses!$A$1:$T$1,0))&amp;""),""),"")</f>
        <v/>
      </c>
      <c r="C213" s="17">
        <f>IF($N213=1,IFERROR(TRIM(INDEX(Responses!$A213:$T213,MATCH(Lists!$B$6,Responses!$A$1:$T$1,0))&amp;""),""),"")</f>
        <v/>
      </c>
      <c r="D213" s="17">
        <f>IF($N213=1,IFERROR(TRIM(INDEX(Responses!$A213:$T213,MATCH(Lists!$B$7,Responses!$A$1:$T$1,0))&amp;""),""),"")</f>
        <v/>
      </c>
      <c r="E213" s="17">
        <f>IF($N213=1,IFERROR(TRIM(INDEX(Responses!$A213:$T213,MATCH(Lists!$B$8,Responses!$A$1:$T$1,0))&amp;""),""),"")</f>
        <v/>
      </c>
      <c r="F213" s="17">
        <f>IF($N213=1,IFERROR(TRIM(INDEX(Responses!$A213:$T213,MATCH(Lists!$B$9,Responses!$A$1:$T$1,0))&amp;""),""),"")</f>
        <v/>
      </c>
      <c r="G213" s="18">
        <f>IF($N213&lt;&gt;1,"",IF(IFERROR(TRIM(INDEX(Responses!$A213:$T213,MATCH(Lists!$B$10,Responses!$A$1:$T$1,0))&amp;""),"")="","Not asked",IF(LEFT(IFERROR(TRIM(INDEX(Responses!$A213:$T213,MATCH(Lists!$B$10,Responses!$A$1:$T$1,0))&amp;""),""),3)="Yes","Yes","No")))</f>
        <v/>
      </c>
      <c r="H213" s="17">
        <f>IF($N213&lt;&gt;1,"",IF(IFERROR(TRIM(INDEX(Responses!$A213:$T213,MATCH(Lists!$B$12,Responses!$A$1:$T$1,0))&amp;""),"")&lt;&gt;"",IFERROR(TRIM(INDEX(Responses!$A213:$T213,MATCH(Lists!$B$12,Responses!$A$1:$T$1,0))&amp;""),""),IFERROR(TRIM(INDEX(Responses!$A213:$T213,MATCH(Lists!$B$11,Responses!$A$1:$T$1,0))&amp;""),"")))</f>
        <v/>
      </c>
      <c r="I213" s="19">
        <f>IF($N213&lt;&gt;1,"",IF($B213="",IFERROR(INT(IF(ISNUMBER(INDEX(Responses!$A213:$T213,MATCH(Lists!$B$3,Responses!$A$1:$T$1,0))),INDEX(Responses!$A213:$T213,MATCH(Lists!$B$3,Responses!$A$1:$T$1,0)),DATE(VALUE(LEFT(IFERROR(TRIM(INDEX(Responses!$A213:$T213,MATCH(Lists!$B$3,Responses!$A$1:$T$1,0))&amp;""),""),4)),VALUE(MID(IFERROR(TRIM(INDEX(Responses!$A213:$T213,MATCH(Lists!$B$3,Responses!$A$1:$T$1,0))&amp;""),""),6,2)),VALUE(MID(IFERROR(TRIM(INDEX(Responses!$A213:$T213,MATCH(Lists!$B$3,Responses!$A$1:$T$1,0))&amp;""),""),9,2))))),""),IFERROR(IF(ISNUMBER(INDEX('Follow-ups'!$D$2:$D$501,MATCH($B213,'Follow-ups'!$A$2:$A$501,0))),INT(INDEX('Follow-ups'!$D$2:$D$501,MATCH($B213,'Follow-ups'!$A$2:$A$501,0))),IFERROR(INT(IF(ISNUMBER(INDEX(Responses!$A213:$T213,MATCH(Lists!$B$3,Responses!$A$1:$T$1,0))),INDEX(Responses!$A213:$T213,MATCH(Lists!$B$3,Responses!$A$1:$T$1,0)),DATE(VALUE(LEFT(IFERROR(TRIM(INDEX(Responses!$A213:$T213,MATCH(Lists!$B$3,Responses!$A$1:$T$1,0))&amp;""),""),4)),VALUE(MID(IFERROR(TRIM(INDEX(Responses!$A213:$T213,MATCH(Lists!$B$3,Responses!$A$1:$T$1,0))&amp;""),""),6,2)),VALUE(MID(IFERROR(TRIM(INDEX(Responses!$A213:$T213,MATCH(Lists!$B$3,Responses!$A$1:$T$1,0))&amp;""),""),9,2))))),"")),IFERROR(INT(IF(ISNUMBER(INDEX(Responses!$A213:$T213,MATCH(Lists!$B$3,Responses!$A$1:$T$1,0))),INDEX(Responses!$A213:$T213,MATCH(Lists!$B$3,Responses!$A$1:$T$1,0)),DATE(VALUE(LEFT(IFERROR(TRIM(INDEX(Responses!$A213:$T213,MATCH(Lists!$B$3,Responses!$A$1:$T$1,0))&amp;""),""),4)),VALUE(MID(IFERROR(TRIM(INDEX(Responses!$A213:$T213,MATCH(Lists!$B$3,Responses!$A$1:$T$1,0))&amp;""),""),6,2)),VALUE(MID(IFERROR(TRIM(INDEX(Responses!$A213:$T213,MATCH(Lists!$B$3,Responses!$A$1:$T$1,0))&amp;""),""),9,2))))),""))))</f>
        <v/>
      </c>
      <c r="J213" s="19">
        <f>IF(ISNUMBER($I213),$I213+Lists!$B$15,"")</f>
        <v/>
      </c>
      <c r="K213" s="18">
        <f>IF($N213&lt;&gt;1,"",IF($B213="","New",IFERROR(IF(INDEX('Follow-ups'!$B$2:$B$501,MATCH($B213,'Follow-ups'!$A$2:$A$501,0))&amp;""="","New",INDEX('Follow-ups'!$B$2:$B$501,MATCH($B213,'Follow-ups'!$A$2:$A$501,0))&amp;""),"New")))</f>
        <v/>
      </c>
      <c r="L213" s="19">
        <f>IF($N213&lt;&gt;1,"",IF($B213="","",IFERROR(IF(ISNUMBER(INDEX('Follow-ups'!$C$2:$C$501,MATCH($B213,'Follow-ups'!$A$2:$A$501,0))),INDEX('Follow-ups'!$C$2:$C$501,MATCH($B213,'Follow-ups'!$A$2:$A$501,0)),""),"")))</f>
        <v/>
      </c>
      <c r="M213" s="18">
        <f>IF($N213&lt;&gt;1,"",IF($G213="No","Do not contact",IF(OR($K213="Signed up",$K213="Not now"),"Done",IF($K213="Contacted","Waiting on reply",IF($J213="","To do",IF(TODAY()&gt;$J213,"Overdue",IF($J213-TODAY()&lt;=1,"Due soon","To do")))))))</f>
        <v/>
      </c>
      <c r="N213" s="18">
        <f>IF((IFERROR(TRIM(INDEX(Responses!$A213:$T213,MATCH(Lists!$B$2,Responses!$A$1:$T$1,0))&amp;""),"")&amp;IFERROR(TRIM(INDEX(Responses!$A213:$T213,MATCH(Lists!$B$4,Responses!$A$1:$T$1,0))&amp;""),"")&amp;IFERROR(TRIM(INDEX(Responses!$A213:$T213,MATCH(Lists!$B$5,Responses!$A$1:$T$1,0))&amp;""),""))="",0,1)</f>
        <v/>
      </c>
    </row>
    <row r="214">
      <c r="A214" s="17">
        <f>IF($N214=1,IFERROR(TRIM(INDEX(Responses!$A214:$T214,MATCH(Lists!$B$4,Responses!$A$1:$T$1,0))&amp;""),""),"")</f>
        <v/>
      </c>
      <c r="B214" s="17">
        <f>IF($N214=1,IFERROR(TRIM(INDEX(Responses!$A214:$T214,MATCH(Lists!$B$5,Responses!$A$1:$T$1,0))&amp;""),""),"")</f>
        <v/>
      </c>
      <c r="C214" s="17">
        <f>IF($N214=1,IFERROR(TRIM(INDEX(Responses!$A214:$T214,MATCH(Lists!$B$6,Responses!$A$1:$T$1,0))&amp;""),""),"")</f>
        <v/>
      </c>
      <c r="D214" s="17">
        <f>IF($N214=1,IFERROR(TRIM(INDEX(Responses!$A214:$T214,MATCH(Lists!$B$7,Responses!$A$1:$T$1,0))&amp;""),""),"")</f>
        <v/>
      </c>
      <c r="E214" s="17">
        <f>IF($N214=1,IFERROR(TRIM(INDEX(Responses!$A214:$T214,MATCH(Lists!$B$8,Responses!$A$1:$T$1,0))&amp;""),""),"")</f>
        <v/>
      </c>
      <c r="F214" s="17">
        <f>IF($N214=1,IFERROR(TRIM(INDEX(Responses!$A214:$T214,MATCH(Lists!$B$9,Responses!$A$1:$T$1,0))&amp;""),""),"")</f>
        <v/>
      </c>
      <c r="G214" s="18">
        <f>IF($N214&lt;&gt;1,"",IF(IFERROR(TRIM(INDEX(Responses!$A214:$T214,MATCH(Lists!$B$10,Responses!$A$1:$T$1,0))&amp;""),"")="","Not asked",IF(LEFT(IFERROR(TRIM(INDEX(Responses!$A214:$T214,MATCH(Lists!$B$10,Responses!$A$1:$T$1,0))&amp;""),""),3)="Yes","Yes","No")))</f>
        <v/>
      </c>
      <c r="H214" s="17">
        <f>IF($N214&lt;&gt;1,"",IF(IFERROR(TRIM(INDEX(Responses!$A214:$T214,MATCH(Lists!$B$12,Responses!$A$1:$T$1,0))&amp;""),"")&lt;&gt;"",IFERROR(TRIM(INDEX(Responses!$A214:$T214,MATCH(Lists!$B$12,Responses!$A$1:$T$1,0))&amp;""),""),IFERROR(TRIM(INDEX(Responses!$A214:$T214,MATCH(Lists!$B$11,Responses!$A$1:$T$1,0))&amp;""),"")))</f>
        <v/>
      </c>
      <c r="I214" s="19">
        <f>IF($N214&lt;&gt;1,"",IF($B214="",IFERROR(INT(IF(ISNUMBER(INDEX(Responses!$A214:$T214,MATCH(Lists!$B$3,Responses!$A$1:$T$1,0))),INDEX(Responses!$A214:$T214,MATCH(Lists!$B$3,Responses!$A$1:$T$1,0)),DATE(VALUE(LEFT(IFERROR(TRIM(INDEX(Responses!$A214:$T214,MATCH(Lists!$B$3,Responses!$A$1:$T$1,0))&amp;""),""),4)),VALUE(MID(IFERROR(TRIM(INDEX(Responses!$A214:$T214,MATCH(Lists!$B$3,Responses!$A$1:$T$1,0))&amp;""),""),6,2)),VALUE(MID(IFERROR(TRIM(INDEX(Responses!$A214:$T214,MATCH(Lists!$B$3,Responses!$A$1:$T$1,0))&amp;""),""),9,2))))),""),IFERROR(IF(ISNUMBER(INDEX('Follow-ups'!$D$2:$D$501,MATCH($B214,'Follow-ups'!$A$2:$A$501,0))),INT(INDEX('Follow-ups'!$D$2:$D$501,MATCH($B214,'Follow-ups'!$A$2:$A$501,0))),IFERROR(INT(IF(ISNUMBER(INDEX(Responses!$A214:$T214,MATCH(Lists!$B$3,Responses!$A$1:$T$1,0))),INDEX(Responses!$A214:$T214,MATCH(Lists!$B$3,Responses!$A$1:$T$1,0)),DATE(VALUE(LEFT(IFERROR(TRIM(INDEX(Responses!$A214:$T214,MATCH(Lists!$B$3,Responses!$A$1:$T$1,0))&amp;""),""),4)),VALUE(MID(IFERROR(TRIM(INDEX(Responses!$A214:$T214,MATCH(Lists!$B$3,Responses!$A$1:$T$1,0))&amp;""),""),6,2)),VALUE(MID(IFERROR(TRIM(INDEX(Responses!$A214:$T214,MATCH(Lists!$B$3,Responses!$A$1:$T$1,0))&amp;""),""),9,2))))),"")),IFERROR(INT(IF(ISNUMBER(INDEX(Responses!$A214:$T214,MATCH(Lists!$B$3,Responses!$A$1:$T$1,0))),INDEX(Responses!$A214:$T214,MATCH(Lists!$B$3,Responses!$A$1:$T$1,0)),DATE(VALUE(LEFT(IFERROR(TRIM(INDEX(Responses!$A214:$T214,MATCH(Lists!$B$3,Responses!$A$1:$T$1,0))&amp;""),""),4)),VALUE(MID(IFERROR(TRIM(INDEX(Responses!$A214:$T214,MATCH(Lists!$B$3,Responses!$A$1:$T$1,0))&amp;""),""),6,2)),VALUE(MID(IFERROR(TRIM(INDEX(Responses!$A214:$T214,MATCH(Lists!$B$3,Responses!$A$1:$T$1,0))&amp;""),""),9,2))))),""))))</f>
        <v/>
      </c>
      <c r="J214" s="19">
        <f>IF(ISNUMBER($I214),$I214+Lists!$B$15,"")</f>
        <v/>
      </c>
      <c r="K214" s="18">
        <f>IF($N214&lt;&gt;1,"",IF($B214="","New",IFERROR(IF(INDEX('Follow-ups'!$B$2:$B$501,MATCH($B214,'Follow-ups'!$A$2:$A$501,0))&amp;""="","New",INDEX('Follow-ups'!$B$2:$B$501,MATCH($B214,'Follow-ups'!$A$2:$A$501,0))&amp;""),"New")))</f>
        <v/>
      </c>
      <c r="L214" s="19">
        <f>IF($N214&lt;&gt;1,"",IF($B214="","",IFERROR(IF(ISNUMBER(INDEX('Follow-ups'!$C$2:$C$501,MATCH($B214,'Follow-ups'!$A$2:$A$501,0))),INDEX('Follow-ups'!$C$2:$C$501,MATCH($B214,'Follow-ups'!$A$2:$A$501,0)),""),"")))</f>
        <v/>
      </c>
      <c r="M214" s="18">
        <f>IF($N214&lt;&gt;1,"",IF($G214="No","Do not contact",IF(OR($K214="Signed up",$K214="Not now"),"Done",IF($K214="Contacted","Waiting on reply",IF($J214="","To do",IF(TODAY()&gt;$J214,"Overdue",IF($J214-TODAY()&lt;=1,"Due soon","To do")))))))</f>
        <v/>
      </c>
      <c r="N214" s="18">
        <f>IF((IFERROR(TRIM(INDEX(Responses!$A214:$T214,MATCH(Lists!$B$2,Responses!$A$1:$T$1,0))&amp;""),"")&amp;IFERROR(TRIM(INDEX(Responses!$A214:$T214,MATCH(Lists!$B$4,Responses!$A$1:$T$1,0))&amp;""),"")&amp;IFERROR(TRIM(INDEX(Responses!$A214:$T214,MATCH(Lists!$B$5,Responses!$A$1:$T$1,0))&amp;""),""))="",0,1)</f>
        <v/>
      </c>
    </row>
    <row r="215">
      <c r="A215" s="17">
        <f>IF($N215=1,IFERROR(TRIM(INDEX(Responses!$A215:$T215,MATCH(Lists!$B$4,Responses!$A$1:$T$1,0))&amp;""),""),"")</f>
        <v/>
      </c>
      <c r="B215" s="17">
        <f>IF($N215=1,IFERROR(TRIM(INDEX(Responses!$A215:$T215,MATCH(Lists!$B$5,Responses!$A$1:$T$1,0))&amp;""),""),"")</f>
        <v/>
      </c>
      <c r="C215" s="17">
        <f>IF($N215=1,IFERROR(TRIM(INDEX(Responses!$A215:$T215,MATCH(Lists!$B$6,Responses!$A$1:$T$1,0))&amp;""),""),"")</f>
        <v/>
      </c>
      <c r="D215" s="17">
        <f>IF($N215=1,IFERROR(TRIM(INDEX(Responses!$A215:$T215,MATCH(Lists!$B$7,Responses!$A$1:$T$1,0))&amp;""),""),"")</f>
        <v/>
      </c>
      <c r="E215" s="17">
        <f>IF($N215=1,IFERROR(TRIM(INDEX(Responses!$A215:$T215,MATCH(Lists!$B$8,Responses!$A$1:$T$1,0))&amp;""),""),"")</f>
        <v/>
      </c>
      <c r="F215" s="17">
        <f>IF($N215=1,IFERROR(TRIM(INDEX(Responses!$A215:$T215,MATCH(Lists!$B$9,Responses!$A$1:$T$1,0))&amp;""),""),"")</f>
        <v/>
      </c>
      <c r="G215" s="18">
        <f>IF($N215&lt;&gt;1,"",IF(IFERROR(TRIM(INDEX(Responses!$A215:$T215,MATCH(Lists!$B$10,Responses!$A$1:$T$1,0))&amp;""),"")="","Not asked",IF(LEFT(IFERROR(TRIM(INDEX(Responses!$A215:$T215,MATCH(Lists!$B$10,Responses!$A$1:$T$1,0))&amp;""),""),3)="Yes","Yes","No")))</f>
        <v/>
      </c>
      <c r="H215" s="17">
        <f>IF($N215&lt;&gt;1,"",IF(IFERROR(TRIM(INDEX(Responses!$A215:$T215,MATCH(Lists!$B$12,Responses!$A$1:$T$1,0))&amp;""),"")&lt;&gt;"",IFERROR(TRIM(INDEX(Responses!$A215:$T215,MATCH(Lists!$B$12,Responses!$A$1:$T$1,0))&amp;""),""),IFERROR(TRIM(INDEX(Responses!$A215:$T215,MATCH(Lists!$B$11,Responses!$A$1:$T$1,0))&amp;""),"")))</f>
        <v/>
      </c>
      <c r="I215" s="19">
        <f>IF($N215&lt;&gt;1,"",IF($B215="",IFERROR(INT(IF(ISNUMBER(INDEX(Responses!$A215:$T215,MATCH(Lists!$B$3,Responses!$A$1:$T$1,0))),INDEX(Responses!$A215:$T215,MATCH(Lists!$B$3,Responses!$A$1:$T$1,0)),DATE(VALUE(LEFT(IFERROR(TRIM(INDEX(Responses!$A215:$T215,MATCH(Lists!$B$3,Responses!$A$1:$T$1,0))&amp;""),""),4)),VALUE(MID(IFERROR(TRIM(INDEX(Responses!$A215:$T215,MATCH(Lists!$B$3,Responses!$A$1:$T$1,0))&amp;""),""),6,2)),VALUE(MID(IFERROR(TRIM(INDEX(Responses!$A215:$T215,MATCH(Lists!$B$3,Responses!$A$1:$T$1,0))&amp;""),""),9,2))))),""),IFERROR(IF(ISNUMBER(INDEX('Follow-ups'!$D$2:$D$501,MATCH($B215,'Follow-ups'!$A$2:$A$501,0))),INT(INDEX('Follow-ups'!$D$2:$D$501,MATCH($B215,'Follow-ups'!$A$2:$A$501,0))),IFERROR(INT(IF(ISNUMBER(INDEX(Responses!$A215:$T215,MATCH(Lists!$B$3,Responses!$A$1:$T$1,0))),INDEX(Responses!$A215:$T215,MATCH(Lists!$B$3,Responses!$A$1:$T$1,0)),DATE(VALUE(LEFT(IFERROR(TRIM(INDEX(Responses!$A215:$T215,MATCH(Lists!$B$3,Responses!$A$1:$T$1,0))&amp;""),""),4)),VALUE(MID(IFERROR(TRIM(INDEX(Responses!$A215:$T215,MATCH(Lists!$B$3,Responses!$A$1:$T$1,0))&amp;""),""),6,2)),VALUE(MID(IFERROR(TRIM(INDEX(Responses!$A215:$T215,MATCH(Lists!$B$3,Responses!$A$1:$T$1,0))&amp;""),""),9,2))))),"")),IFERROR(INT(IF(ISNUMBER(INDEX(Responses!$A215:$T215,MATCH(Lists!$B$3,Responses!$A$1:$T$1,0))),INDEX(Responses!$A215:$T215,MATCH(Lists!$B$3,Responses!$A$1:$T$1,0)),DATE(VALUE(LEFT(IFERROR(TRIM(INDEX(Responses!$A215:$T215,MATCH(Lists!$B$3,Responses!$A$1:$T$1,0))&amp;""),""),4)),VALUE(MID(IFERROR(TRIM(INDEX(Responses!$A215:$T215,MATCH(Lists!$B$3,Responses!$A$1:$T$1,0))&amp;""),""),6,2)),VALUE(MID(IFERROR(TRIM(INDEX(Responses!$A215:$T215,MATCH(Lists!$B$3,Responses!$A$1:$T$1,0))&amp;""),""),9,2))))),""))))</f>
        <v/>
      </c>
      <c r="J215" s="19">
        <f>IF(ISNUMBER($I215),$I215+Lists!$B$15,"")</f>
        <v/>
      </c>
      <c r="K215" s="18">
        <f>IF($N215&lt;&gt;1,"",IF($B215="","New",IFERROR(IF(INDEX('Follow-ups'!$B$2:$B$501,MATCH($B215,'Follow-ups'!$A$2:$A$501,0))&amp;""="","New",INDEX('Follow-ups'!$B$2:$B$501,MATCH($B215,'Follow-ups'!$A$2:$A$501,0))&amp;""),"New")))</f>
        <v/>
      </c>
      <c r="L215" s="19">
        <f>IF($N215&lt;&gt;1,"",IF($B215="","",IFERROR(IF(ISNUMBER(INDEX('Follow-ups'!$C$2:$C$501,MATCH($B215,'Follow-ups'!$A$2:$A$501,0))),INDEX('Follow-ups'!$C$2:$C$501,MATCH($B215,'Follow-ups'!$A$2:$A$501,0)),""),"")))</f>
        <v/>
      </c>
      <c r="M215" s="18">
        <f>IF($N215&lt;&gt;1,"",IF($G215="No","Do not contact",IF(OR($K215="Signed up",$K215="Not now"),"Done",IF($K215="Contacted","Waiting on reply",IF($J215="","To do",IF(TODAY()&gt;$J215,"Overdue",IF($J215-TODAY()&lt;=1,"Due soon","To do")))))))</f>
        <v/>
      </c>
      <c r="N215" s="18">
        <f>IF((IFERROR(TRIM(INDEX(Responses!$A215:$T215,MATCH(Lists!$B$2,Responses!$A$1:$T$1,0))&amp;""),"")&amp;IFERROR(TRIM(INDEX(Responses!$A215:$T215,MATCH(Lists!$B$4,Responses!$A$1:$T$1,0))&amp;""),"")&amp;IFERROR(TRIM(INDEX(Responses!$A215:$T215,MATCH(Lists!$B$5,Responses!$A$1:$T$1,0))&amp;""),""))="",0,1)</f>
        <v/>
      </c>
    </row>
    <row r="216">
      <c r="A216" s="17">
        <f>IF($N216=1,IFERROR(TRIM(INDEX(Responses!$A216:$T216,MATCH(Lists!$B$4,Responses!$A$1:$T$1,0))&amp;""),""),"")</f>
        <v/>
      </c>
      <c r="B216" s="17">
        <f>IF($N216=1,IFERROR(TRIM(INDEX(Responses!$A216:$T216,MATCH(Lists!$B$5,Responses!$A$1:$T$1,0))&amp;""),""),"")</f>
        <v/>
      </c>
      <c r="C216" s="17">
        <f>IF($N216=1,IFERROR(TRIM(INDEX(Responses!$A216:$T216,MATCH(Lists!$B$6,Responses!$A$1:$T$1,0))&amp;""),""),"")</f>
        <v/>
      </c>
      <c r="D216" s="17">
        <f>IF($N216=1,IFERROR(TRIM(INDEX(Responses!$A216:$T216,MATCH(Lists!$B$7,Responses!$A$1:$T$1,0))&amp;""),""),"")</f>
        <v/>
      </c>
      <c r="E216" s="17">
        <f>IF($N216=1,IFERROR(TRIM(INDEX(Responses!$A216:$T216,MATCH(Lists!$B$8,Responses!$A$1:$T$1,0))&amp;""),""),"")</f>
        <v/>
      </c>
      <c r="F216" s="17">
        <f>IF($N216=1,IFERROR(TRIM(INDEX(Responses!$A216:$T216,MATCH(Lists!$B$9,Responses!$A$1:$T$1,0))&amp;""),""),"")</f>
        <v/>
      </c>
      <c r="G216" s="18">
        <f>IF($N216&lt;&gt;1,"",IF(IFERROR(TRIM(INDEX(Responses!$A216:$T216,MATCH(Lists!$B$10,Responses!$A$1:$T$1,0))&amp;""),"")="","Not asked",IF(LEFT(IFERROR(TRIM(INDEX(Responses!$A216:$T216,MATCH(Lists!$B$10,Responses!$A$1:$T$1,0))&amp;""),""),3)="Yes","Yes","No")))</f>
        <v/>
      </c>
      <c r="H216" s="17">
        <f>IF($N216&lt;&gt;1,"",IF(IFERROR(TRIM(INDEX(Responses!$A216:$T216,MATCH(Lists!$B$12,Responses!$A$1:$T$1,0))&amp;""),"")&lt;&gt;"",IFERROR(TRIM(INDEX(Responses!$A216:$T216,MATCH(Lists!$B$12,Responses!$A$1:$T$1,0))&amp;""),""),IFERROR(TRIM(INDEX(Responses!$A216:$T216,MATCH(Lists!$B$11,Responses!$A$1:$T$1,0))&amp;""),"")))</f>
        <v/>
      </c>
      <c r="I216" s="19">
        <f>IF($N216&lt;&gt;1,"",IF($B216="",IFERROR(INT(IF(ISNUMBER(INDEX(Responses!$A216:$T216,MATCH(Lists!$B$3,Responses!$A$1:$T$1,0))),INDEX(Responses!$A216:$T216,MATCH(Lists!$B$3,Responses!$A$1:$T$1,0)),DATE(VALUE(LEFT(IFERROR(TRIM(INDEX(Responses!$A216:$T216,MATCH(Lists!$B$3,Responses!$A$1:$T$1,0))&amp;""),""),4)),VALUE(MID(IFERROR(TRIM(INDEX(Responses!$A216:$T216,MATCH(Lists!$B$3,Responses!$A$1:$T$1,0))&amp;""),""),6,2)),VALUE(MID(IFERROR(TRIM(INDEX(Responses!$A216:$T216,MATCH(Lists!$B$3,Responses!$A$1:$T$1,0))&amp;""),""),9,2))))),""),IFERROR(IF(ISNUMBER(INDEX('Follow-ups'!$D$2:$D$501,MATCH($B216,'Follow-ups'!$A$2:$A$501,0))),INT(INDEX('Follow-ups'!$D$2:$D$501,MATCH($B216,'Follow-ups'!$A$2:$A$501,0))),IFERROR(INT(IF(ISNUMBER(INDEX(Responses!$A216:$T216,MATCH(Lists!$B$3,Responses!$A$1:$T$1,0))),INDEX(Responses!$A216:$T216,MATCH(Lists!$B$3,Responses!$A$1:$T$1,0)),DATE(VALUE(LEFT(IFERROR(TRIM(INDEX(Responses!$A216:$T216,MATCH(Lists!$B$3,Responses!$A$1:$T$1,0))&amp;""),""),4)),VALUE(MID(IFERROR(TRIM(INDEX(Responses!$A216:$T216,MATCH(Lists!$B$3,Responses!$A$1:$T$1,0))&amp;""),""),6,2)),VALUE(MID(IFERROR(TRIM(INDEX(Responses!$A216:$T216,MATCH(Lists!$B$3,Responses!$A$1:$T$1,0))&amp;""),""),9,2))))),"")),IFERROR(INT(IF(ISNUMBER(INDEX(Responses!$A216:$T216,MATCH(Lists!$B$3,Responses!$A$1:$T$1,0))),INDEX(Responses!$A216:$T216,MATCH(Lists!$B$3,Responses!$A$1:$T$1,0)),DATE(VALUE(LEFT(IFERROR(TRIM(INDEX(Responses!$A216:$T216,MATCH(Lists!$B$3,Responses!$A$1:$T$1,0))&amp;""),""),4)),VALUE(MID(IFERROR(TRIM(INDEX(Responses!$A216:$T216,MATCH(Lists!$B$3,Responses!$A$1:$T$1,0))&amp;""),""),6,2)),VALUE(MID(IFERROR(TRIM(INDEX(Responses!$A216:$T216,MATCH(Lists!$B$3,Responses!$A$1:$T$1,0))&amp;""),""),9,2))))),""))))</f>
        <v/>
      </c>
      <c r="J216" s="19">
        <f>IF(ISNUMBER($I216),$I216+Lists!$B$15,"")</f>
        <v/>
      </c>
      <c r="K216" s="18">
        <f>IF($N216&lt;&gt;1,"",IF($B216="","New",IFERROR(IF(INDEX('Follow-ups'!$B$2:$B$501,MATCH($B216,'Follow-ups'!$A$2:$A$501,0))&amp;""="","New",INDEX('Follow-ups'!$B$2:$B$501,MATCH($B216,'Follow-ups'!$A$2:$A$501,0))&amp;""),"New")))</f>
        <v/>
      </c>
      <c r="L216" s="19">
        <f>IF($N216&lt;&gt;1,"",IF($B216="","",IFERROR(IF(ISNUMBER(INDEX('Follow-ups'!$C$2:$C$501,MATCH($B216,'Follow-ups'!$A$2:$A$501,0))),INDEX('Follow-ups'!$C$2:$C$501,MATCH($B216,'Follow-ups'!$A$2:$A$501,0)),""),"")))</f>
        <v/>
      </c>
      <c r="M216" s="18">
        <f>IF($N216&lt;&gt;1,"",IF($G216="No","Do not contact",IF(OR($K216="Signed up",$K216="Not now"),"Done",IF($K216="Contacted","Waiting on reply",IF($J216="","To do",IF(TODAY()&gt;$J216,"Overdue",IF($J216-TODAY()&lt;=1,"Due soon","To do")))))))</f>
        <v/>
      </c>
      <c r="N216" s="18">
        <f>IF((IFERROR(TRIM(INDEX(Responses!$A216:$T216,MATCH(Lists!$B$2,Responses!$A$1:$T$1,0))&amp;""),"")&amp;IFERROR(TRIM(INDEX(Responses!$A216:$T216,MATCH(Lists!$B$4,Responses!$A$1:$T$1,0))&amp;""),"")&amp;IFERROR(TRIM(INDEX(Responses!$A216:$T216,MATCH(Lists!$B$5,Responses!$A$1:$T$1,0))&amp;""),""))="",0,1)</f>
        <v/>
      </c>
    </row>
    <row r="217">
      <c r="A217" s="17">
        <f>IF($N217=1,IFERROR(TRIM(INDEX(Responses!$A217:$T217,MATCH(Lists!$B$4,Responses!$A$1:$T$1,0))&amp;""),""),"")</f>
        <v/>
      </c>
      <c r="B217" s="17">
        <f>IF($N217=1,IFERROR(TRIM(INDEX(Responses!$A217:$T217,MATCH(Lists!$B$5,Responses!$A$1:$T$1,0))&amp;""),""),"")</f>
        <v/>
      </c>
      <c r="C217" s="17">
        <f>IF($N217=1,IFERROR(TRIM(INDEX(Responses!$A217:$T217,MATCH(Lists!$B$6,Responses!$A$1:$T$1,0))&amp;""),""),"")</f>
        <v/>
      </c>
      <c r="D217" s="17">
        <f>IF($N217=1,IFERROR(TRIM(INDEX(Responses!$A217:$T217,MATCH(Lists!$B$7,Responses!$A$1:$T$1,0))&amp;""),""),"")</f>
        <v/>
      </c>
      <c r="E217" s="17">
        <f>IF($N217=1,IFERROR(TRIM(INDEX(Responses!$A217:$T217,MATCH(Lists!$B$8,Responses!$A$1:$T$1,0))&amp;""),""),"")</f>
        <v/>
      </c>
      <c r="F217" s="17">
        <f>IF($N217=1,IFERROR(TRIM(INDEX(Responses!$A217:$T217,MATCH(Lists!$B$9,Responses!$A$1:$T$1,0))&amp;""),""),"")</f>
        <v/>
      </c>
      <c r="G217" s="18">
        <f>IF($N217&lt;&gt;1,"",IF(IFERROR(TRIM(INDEX(Responses!$A217:$T217,MATCH(Lists!$B$10,Responses!$A$1:$T$1,0))&amp;""),"")="","Not asked",IF(LEFT(IFERROR(TRIM(INDEX(Responses!$A217:$T217,MATCH(Lists!$B$10,Responses!$A$1:$T$1,0))&amp;""),""),3)="Yes","Yes","No")))</f>
        <v/>
      </c>
      <c r="H217" s="17">
        <f>IF($N217&lt;&gt;1,"",IF(IFERROR(TRIM(INDEX(Responses!$A217:$T217,MATCH(Lists!$B$12,Responses!$A$1:$T$1,0))&amp;""),"")&lt;&gt;"",IFERROR(TRIM(INDEX(Responses!$A217:$T217,MATCH(Lists!$B$12,Responses!$A$1:$T$1,0))&amp;""),""),IFERROR(TRIM(INDEX(Responses!$A217:$T217,MATCH(Lists!$B$11,Responses!$A$1:$T$1,0))&amp;""),"")))</f>
        <v/>
      </c>
      <c r="I217" s="19">
        <f>IF($N217&lt;&gt;1,"",IF($B217="",IFERROR(INT(IF(ISNUMBER(INDEX(Responses!$A217:$T217,MATCH(Lists!$B$3,Responses!$A$1:$T$1,0))),INDEX(Responses!$A217:$T217,MATCH(Lists!$B$3,Responses!$A$1:$T$1,0)),DATE(VALUE(LEFT(IFERROR(TRIM(INDEX(Responses!$A217:$T217,MATCH(Lists!$B$3,Responses!$A$1:$T$1,0))&amp;""),""),4)),VALUE(MID(IFERROR(TRIM(INDEX(Responses!$A217:$T217,MATCH(Lists!$B$3,Responses!$A$1:$T$1,0))&amp;""),""),6,2)),VALUE(MID(IFERROR(TRIM(INDEX(Responses!$A217:$T217,MATCH(Lists!$B$3,Responses!$A$1:$T$1,0))&amp;""),""),9,2))))),""),IFERROR(IF(ISNUMBER(INDEX('Follow-ups'!$D$2:$D$501,MATCH($B217,'Follow-ups'!$A$2:$A$501,0))),INT(INDEX('Follow-ups'!$D$2:$D$501,MATCH($B217,'Follow-ups'!$A$2:$A$501,0))),IFERROR(INT(IF(ISNUMBER(INDEX(Responses!$A217:$T217,MATCH(Lists!$B$3,Responses!$A$1:$T$1,0))),INDEX(Responses!$A217:$T217,MATCH(Lists!$B$3,Responses!$A$1:$T$1,0)),DATE(VALUE(LEFT(IFERROR(TRIM(INDEX(Responses!$A217:$T217,MATCH(Lists!$B$3,Responses!$A$1:$T$1,0))&amp;""),""),4)),VALUE(MID(IFERROR(TRIM(INDEX(Responses!$A217:$T217,MATCH(Lists!$B$3,Responses!$A$1:$T$1,0))&amp;""),""),6,2)),VALUE(MID(IFERROR(TRIM(INDEX(Responses!$A217:$T217,MATCH(Lists!$B$3,Responses!$A$1:$T$1,0))&amp;""),""),9,2))))),"")),IFERROR(INT(IF(ISNUMBER(INDEX(Responses!$A217:$T217,MATCH(Lists!$B$3,Responses!$A$1:$T$1,0))),INDEX(Responses!$A217:$T217,MATCH(Lists!$B$3,Responses!$A$1:$T$1,0)),DATE(VALUE(LEFT(IFERROR(TRIM(INDEX(Responses!$A217:$T217,MATCH(Lists!$B$3,Responses!$A$1:$T$1,0))&amp;""),""),4)),VALUE(MID(IFERROR(TRIM(INDEX(Responses!$A217:$T217,MATCH(Lists!$B$3,Responses!$A$1:$T$1,0))&amp;""),""),6,2)),VALUE(MID(IFERROR(TRIM(INDEX(Responses!$A217:$T217,MATCH(Lists!$B$3,Responses!$A$1:$T$1,0))&amp;""),""),9,2))))),""))))</f>
        <v/>
      </c>
      <c r="J217" s="19">
        <f>IF(ISNUMBER($I217),$I217+Lists!$B$15,"")</f>
        <v/>
      </c>
      <c r="K217" s="18">
        <f>IF($N217&lt;&gt;1,"",IF($B217="","New",IFERROR(IF(INDEX('Follow-ups'!$B$2:$B$501,MATCH($B217,'Follow-ups'!$A$2:$A$501,0))&amp;""="","New",INDEX('Follow-ups'!$B$2:$B$501,MATCH($B217,'Follow-ups'!$A$2:$A$501,0))&amp;""),"New")))</f>
        <v/>
      </c>
      <c r="L217" s="19">
        <f>IF($N217&lt;&gt;1,"",IF($B217="","",IFERROR(IF(ISNUMBER(INDEX('Follow-ups'!$C$2:$C$501,MATCH($B217,'Follow-ups'!$A$2:$A$501,0))),INDEX('Follow-ups'!$C$2:$C$501,MATCH($B217,'Follow-ups'!$A$2:$A$501,0)),""),"")))</f>
        <v/>
      </c>
      <c r="M217" s="18">
        <f>IF($N217&lt;&gt;1,"",IF($G217="No","Do not contact",IF(OR($K217="Signed up",$K217="Not now"),"Done",IF($K217="Contacted","Waiting on reply",IF($J217="","To do",IF(TODAY()&gt;$J217,"Overdue",IF($J217-TODAY()&lt;=1,"Due soon","To do")))))))</f>
        <v/>
      </c>
      <c r="N217" s="18">
        <f>IF((IFERROR(TRIM(INDEX(Responses!$A217:$T217,MATCH(Lists!$B$2,Responses!$A$1:$T$1,0))&amp;""),"")&amp;IFERROR(TRIM(INDEX(Responses!$A217:$T217,MATCH(Lists!$B$4,Responses!$A$1:$T$1,0))&amp;""),"")&amp;IFERROR(TRIM(INDEX(Responses!$A217:$T217,MATCH(Lists!$B$5,Responses!$A$1:$T$1,0))&amp;""),""))="",0,1)</f>
        <v/>
      </c>
    </row>
    <row r="218">
      <c r="A218" s="17">
        <f>IF($N218=1,IFERROR(TRIM(INDEX(Responses!$A218:$T218,MATCH(Lists!$B$4,Responses!$A$1:$T$1,0))&amp;""),""),"")</f>
        <v/>
      </c>
      <c r="B218" s="17">
        <f>IF($N218=1,IFERROR(TRIM(INDEX(Responses!$A218:$T218,MATCH(Lists!$B$5,Responses!$A$1:$T$1,0))&amp;""),""),"")</f>
        <v/>
      </c>
      <c r="C218" s="17">
        <f>IF($N218=1,IFERROR(TRIM(INDEX(Responses!$A218:$T218,MATCH(Lists!$B$6,Responses!$A$1:$T$1,0))&amp;""),""),"")</f>
        <v/>
      </c>
      <c r="D218" s="17">
        <f>IF($N218=1,IFERROR(TRIM(INDEX(Responses!$A218:$T218,MATCH(Lists!$B$7,Responses!$A$1:$T$1,0))&amp;""),""),"")</f>
        <v/>
      </c>
      <c r="E218" s="17">
        <f>IF($N218=1,IFERROR(TRIM(INDEX(Responses!$A218:$T218,MATCH(Lists!$B$8,Responses!$A$1:$T$1,0))&amp;""),""),"")</f>
        <v/>
      </c>
      <c r="F218" s="17">
        <f>IF($N218=1,IFERROR(TRIM(INDEX(Responses!$A218:$T218,MATCH(Lists!$B$9,Responses!$A$1:$T$1,0))&amp;""),""),"")</f>
        <v/>
      </c>
      <c r="G218" s="18">
        <f>IF($N218&lt;&gt;1,"",IF(IFERROR(TRIM(INDEX(Responses!$A218:$T218,MATCH(Lists!$B$10,Responses!$A$1:$T$1,0))&amp;""),"")="","Not asked",IF(LEFT(IFERROR(TRIM(INDEX(Responses!$A218:$T218,MATCH(Lists!$B$10,Responses!$A$1:$T$1,0))&amp;""),""),3)="Yes","Yes","No")))</f>
        <v/>
      </c>
      <c r="H218" s="17">
        <f>IF($N218&lt;&gt;1,"",IF(IFERROR(TRIM(INDEX(Responses!$A218:$T218,MATCH(Lists!$B$12,Responses!$A$1:$T$1,0))&amp;""),"")&lt;&gt;"",IFERROR(TRIM(INDEX(Responses!$A218:$T218,MATCH(Lists!$B$12,Responses!$A$1:$T$1,0))&amp;""),""),IFERROR(TRIM(INDEX(Responses!$A218:$T218,MATCH(Lists!$B$11,Responses!$A$1:$T$1,0))&amp;""),"")))</f>
        <v/>
      </c>
      <c r="I218" s="19">
        <f>IF($N218&lt;&gt;1,"",IF($B218="",IFERROR(INT(IF(ISNUMBER(INDEX(Responses!$A218:$T218,MATCH(Lists!$B$3,Responses!$A$1:$T$1,0))),INDEX(Responses!$A218:$T218,MATCH(Lists!$B$3,Responses!$A$1:$T$1,0)),DATE(VALUE(LEFT(IFERROR(TRIM(INDEX(Responses!$A218:$T218,MATCH(Lists!$B$3,Responses!$A$1:$T$1,0))&amp;""),""),4)),VALUE(MID(IFERROR(TRIM(INDEX(Responses!$A218:$T218,MATCH(Lists!$B$3,Responses!$A$1:$T$1,0))&amp;""),""),6,2)),VALUE(MID(IFERROR(TRIM(INDEX(Responses!$A218:$T218,MATCH(Lists!$B$3,Responses!$A$1:$T$1,0))&amp;""),""),9,2))))),""),IFERROR(IF(ISNUMBER(INDEX('Follow-ups'!$D$2:$D$501,MATCH($B218,'Follow-ups'!$A$2:$A$501,0))),INT(INDEX('Follow-ups'!$D$2:$D$501,MATCH($B218,'Follow-ups'!$A$2:$A$501,0))),IFERROR(INT(IF(ISNUMBER(INDEX(Responses!$A218:$T218,MATCH(Lists!$B$3,Responses!$A$1:$T$1,0))),INDEX(Responses!$A218:$T218,MATCH(Lists!$B$3,Responses!$A$1:$T$1,0)),DATE(VALUE(LEFT(IFERROR(TRIM(INDEX(Responses!$A218:$T218,MATCH(Lists!$B$3,Responses!$A$1:$T$1,0))&amp;""),""),4)),VALUE(MID(IFERROR(TRIM(INDEX(Responses!$A218:$T218,MATCH(Lists!$B$3,Responses!$A$1:$T$1,0))&amp;""),""),6,2)),VALUE(MID(IFERROR(TRIM(INDEX(Responses!$A218:$T218,MATCH(Lists!$B$3,Responses!$A$1:$T$1,0))&amp;""),""),9,2))))),"")),IFERROR(INT(IF(ISNUMBER(INDEX(Responses!$A218:$T218,MATCH(Lists!$B$3,Responses!$A$1:$T$1,0))),INDEX(Responses!$A218:$T218,MATCH(Lists!$B$3,Responses!$A$1:$T$1,0)),DATE(VALUE(LEFT(IFERROR(TRIM(INDEX(Responses!$A218:$T218,MATCH(Lists!$B$3,Responses!$A$1:$T$1,0))&amp;""),""),4)),VALUE(MID(IFERROR(TRIM(INDEX(Responses!$A218:$T218,MATCH(Lists!$B$3,Responses!$A$1:$T$1,0))&amp;""),""),6,2)),VALUE(MID(IFERROR(TRIM(INDEX(Responses!$A218:$T218,MATCH(Lists!$B$3,Responses!$A$1:$T$1,0))&amp;""),""),9,2))))),""))))</f>
        <v/>
      </c>
      <c r="J218" s="19">
        <f>IF(ISNUMBER($I218),$I218+Lists!$B$15,"")</f>
        <v/>
      </c>
      <c r="K218" s="18">
        <f>IF($N218&lt;&gt;1,"",IF($B218="","New",IFERROR(IF(INDEX('Follow-ups'!$B$2:$B$501,MATCH($B218,'Follow-ups'!$A$2:$A$501,0))&amp;""="","New",INDEX('Follow-ups'!$B$2:$B$501,MATCH($B218,'Follow-ups'!$A$2:$A$501,0))&amp;""),"New")))</f>
        <v/>
      </c>
      <c r="L218" s="19">
        <f>IF($N218&lt;&gt;1,"",IF($B218="","",IFERROR(IF(ISNUMBER(INDEX('Follow-ups'!$C$2:$C$501,MATCH($B218,'Follow-ups'!$A$2:$A$501,0))),INDEX('Follow-ups'!$C$2:$C$501,MATCH($B218,'Follow-ups'!$A$2:$A$501,0)),""),"")))</f>
        <v/>
      </c>
      <c r="M218" s="18">
        <f>IF($N218&lt;&gt;1,"",IF($G218="No","Do not contact",IF(OR($K218="Signed up",$K218="Not now"),"Done",IF($K218="Contacted","Waiting on reply",IF($J218="","To do",IF(TODAY()&gt;$J218,"Overdue",IF($J218-TODAY()&lt;=1,"Due soon","To do")))))))</f>
        <v/>
      </c>
      <c r="N218" s="18">
        <f>IF((IFERROR(TRIM(INDEX(Responses!$A218:$T218,MATCH(Lists!$B$2,Responses!$A$1:$T$1,0))&amp;""),"")&amp;IFERROR(TRIM(INDEX(Responses!$A218:$T218,MATCH(Lists!$B$4,Responses!$A$1:$T$1,0))&amp;""),"")&amp;IFERROR(TRIM(INDEX(Responses!$A218:$T218,MATCH(Lists!$B$5,Responses!$A$1:$T$1,0))&amp;""),""))="",0,1)</f>
        <v/>
      </c>
    </row>
    <row r="219">
      <c r="A219" s="17">
        <f>IF($N219=1,IFERROR(TRIM(INDEX(Responses!$A219:$T219,MATCH(Lists!$B$4,Responses!$A$1:$T$1,0))&amp;""),""),"")</f>
        <v/>
      </c>
      <c r="B219" s="17">
        <f>IF($N219=1,IFERROR(TRIM(INDEX(Responses!$A219:$T219,MATCH(Lists!$B$5,Responses!$A$1:$T$1,0))&amp;""),""),"")</f>
        <v/>
      </c>
      <c r="C219" s="17">
        <f>IF($N219=1,IFERROR(TRIM(INDEX(Responses!$A219:$T219,MATCH(Lists!$B$6,Responses!$A$1:$T$1,0))&amp;""),""),"")</f>
        <v/>
      </c>
      <c r="D219" s="17">
        <f>IF($N219=1,IFERROR(TRIM(INDEX(Responses!$A219:$T219,MATCH(Lists!$B$7,Responses!$A$1:$T$1,0))&amp;""),""),"")</f>
        <v/>
      </c>
      <c r="E219" s="17">
        <f>IF($N219=1,IFERROR(TRIM(INDEX(Responses!$A219:$T219,MATCH(Lists!$B$8,Responses!$A$1:$T$1,0))&amp;""),""),"")</f>
        <v/>
      </c>
      <c r="F219" s="17">
        <f>IF($N219=1,IFERROR(TRIM(INDEX(Responses!$A219:$T219,MATCH(Lists!$B$9,Responses!$A$1:$T$1,0))&amp;""),""),"")</f>
        <v/>
      </c>
      <c r="G219" s="18">
        <f>IF($N219&lt;&gt;1,"",IF(IFERROR(TRIM(INDEX(Responses!$A219:$T219,MATCH(Lists!$B$10,Responses!$A$1:$T$1,0))&amp;""),"")="","Not asked",IF(LEFT(IFERROR(TRIM(INDEX(Responses!$A219:$T219,MATCH(Lists!$B$10,Responses!$A$1:$T$1,0))&amp;""),""),3)="Yes","Yes","No")))</f>
        <v/>
      </c>
      <c r="H219" s="17">
        <f>IF($N219&lt;&gt;1,"",IF(IFERROR(TRIM(INDEX(Responses!$A219:$T219,MATCH(Lists!$B$12,Responses!$A$1:$T$1,0))&amp;""),"")&lt;&gt;"",IFERROR(TRIM(INDEX(Responses!$A219:$T219,MATCH(Lists!$B$12,Responses!$A$1:$T$1,0))&amp;""),""),IFERROR(TRIM(INDEX(Responses!$A219:$T219,MATCH(Lists!$B$11,Responses!$A$1:$T$1,0))&amp;""),"")))</f>
        <v/>
      </c>
      <c r="I219" s="19">
        <f>IF($N219&lt;&gt;1,"",IF($B219="",IFERROR(INT(IF(ISNUMBER(INDEX(Responses!$A219:$T219,MATCH(Lists!$B$3,Responses!$A$1:$T$1,0))),INDEX(Responses!$A219:$T219,MATCH(Lists!$B$3,Responses!$A$1:$T$1,0)),DATE(VALUE(LEFT(IFERROR(TRIM(INDEX(Responses!$A219:$T219,MATCH(Lists!$B$3,Responses!$A$1:$T$1,0))&amp;""),""),4)),VALUE(MID(IFERROR(TRIM(INDEX(Responses!$A219:$T219,MATCH(Lists!$B$3,Responses!$A$1:$T$1,0))&amp;""),""),6,2)),VALUE(MID(IFERROR(TRIM(INDEX(Responses!$A219:$T219,MATCH(Lists!$B$3,Responses!$A$1:$T$1,0))&amp;""),""),9,2))))),""),IFERROR(IF(ISNUMBER(INDEX('Follow-ups'!$D$2:$D$501,MATCH($B219,'Follow-ups'!$A$2:$A$501,0))),INT(INDEX('Follow-ups'!$D$2:$D$501,MATCH($B219,'Follow-ups'!$A$2:$A$501,0))),IFERROR(INT(IF(ISNUMBER(INDEX(Responses!$A219:$T219,MATCH(Lists!$B$3,Responses!$A$1:$T$1,0))),INDEX(Responses!$A219:$T219,MATCH(Lists!$B$3,Responses!$A$1:$T$1,0)),DATE(VALUE(LEFT(IFERROR(TRIM(INDEX(Responses!$A219:$T219,MATCH(Lists!$B$3,Responses!$A$1:$T$1,0))&amp;""),""),4)),VALUE(MID(IFERROR(TRIM(INDEX(Responses!$A219:$T219,MATCH(Lists!$B$3,Responses!$A$1:$T$1,0))&amp;""),""),6,2)),VALUE(MID(IFERROR(TRIM(INDEX(Responses!$A219:$T219,MATCH(Lists!$B$3,Responses!$A$1:$T$1,0))&amp;""),""),9,2))))),"")),IFERROR(INT(IF(ISNUMBER(INDEX(Responses!$A219:$T219,MATCH(Lists!$B$3,Responses!$A$1:$T$1,0))),INDEX(Responses!$A219:$T219,MATCH(Lists!$B$3,Responses!$A$1:$T$1,0)),DATE(VALUE(LEFT(IFERROR(TRIM(INDEX(Responses!$A219:$T219,MATCH(Lists!$B$3,Responses!$A$1:$T$1,0))&amp;""),""),4)),VALUE(MID(IFERROR(TRIM(INDEX(Responses!$A219:$T219,MATCH(Lists!$B$3,Responses!$A$1:$T$1,0))&amp;""),""),6,2)),VALUE(MID(IFERROR(TRIM(INDEX(Responses!$A219:$T219,MATCH(Lists!$B$3,Responses!$A$1:$T$1,0))&amp;""),""),9,2))))),""))))</f>
        <v/>
      </c>
      <c r="J219" s="19">
        <f>IF(ISNUMBER($I219),$I219+Lists!$B$15,"")</f>
        <v/>
      </c>
      <c r="K219" s="18">
        <f>IF($N219&lt;&gt;1,"",IF($B219="","New",IFERROR(IF(INDEX('Follow-ups'!$B$2:$B$501,MATCH($B219,'Follow-ups'!$A$2:$A$501,0))&amp;""="","New",INDEX('Follow-ups'!$B$2:$B$501,MATCH($B219,'Follow-ups'!$A$2:$A$501,0))&amp;""),"New")))</f>
        <v/>
      </c>
      <c r="L219" s="19">
        <f>IF($N219&lt;&gt;1,"",IF($B219="","",IFERROR(IF(ISNUMBER(INDEX('Follow-ups'!$C$2:$C$501,MATCH($B219,'Follow-ups'!$A$2:$A$501,0))),INDEX('Follow-ups'!$C$2:$C$501,MATCH($B219,'Follow-ups'!$A$2:$A$501,0)),""),"")))</f>
        <v/>
      </c>
      <c r="M219" s="18">
        <f>IF($N219&lt;&gt;1,"",IF($G219="No","Do not contact",IF(OR($K219="Signed up",$K219="Not now"),"Done",IF($K219="Contacted","Waiting on reply",IF($J219="","To do",IF(TODAY()&gt;$J219,"Overdue",IF($J219-TODAY()&lt;=1,"Due soon","To do")))))))</f>
        <v/>
      </c>
      <c r="N219" s="18">
        <f>IF((IFERROR(TRIM(INDEX(Responses!$A219:$T219,MATCH(Lists!$B$2,Responses!$A$1:$T$1,0))&amp;""),"")&amp;IFERROR(TRIM(INDEX(Responses!$A219:$T219,MATCH(Lists!$B$4,Responses!$A$1:$T$1,0))&amp;""),"")&amp;IFERROR(TRIM(INDEX(Responses!$A219:$T219,MATCH(Lists!$B$5,Responses!$A$1:$T$1,0))&amp;""),""))="",0,1)</f>
        <v/>
      </c>
    </row>
    <row r="220">
      <c r="A220" s="17">
        <f>IF($N220=1,IFERROR(TRIM(INDEX(Responses!$A220:$T220,MATCH(Lists!$B$4,Responses!$A$1:$T$1,0))&amp;""),""),"")</f>
        <v/>
      </c>
      <c r="B220" s="17">
        <f>IF($N220=1,IFERROR(TRIM(INDEX(Responses!$A220:$T220,MATCH(Lists!$B$5,Responses!$A$1:$T$1,0))&amp;""),""),"")</f>
        <v/>
      </c>
      <c r="C220" s="17">
        <f>IF($N220=1,IFERROR(TRIM(INDEX(Responses!$A220:$T220,MATCH(Lists!$B$6,Responses!$A$1:$T$1,0))&amp;""),""),"")</f>
        <v/>
      </c>
      <c r="D220" s="17">
        <f>IF($N220=1,IFERROR(TRIM(INDEX(Responses!$A220:$T220,MATCH(Lists!$B$7,Responses!$A$1:$T$1,0))&amp;""),""),"")</f>
        <v/>
      </c>
      <c r="E220" s="17">
        <f>IF($N220=1,IFERROR(TRIM(INDEX(Responses!$A220:$T220,MATCH(Lists!$B$8,Responses!$A$1:$T$1,0))&amp;""),""),"")</f>
        <v/>
      </c>
      <c r="F220" s="17">
        <f>IF($N220=1,IFERROR(TRIM(INDEX(Responses!$A220:$T220,MATCH(Lists!$B$9,Responses!$A$1:$T$1,0))&amp;""),""),"")</f>
        <v/>
      </c>
      <c r="G220" s="18">
        <f>IF($N220&lt;&gt;1,"",IF(IFERROR(TRIM(INDEX(Responses!$A220:$T220,MATCH(Lists!$B$10,Responses!$A$1:$T$1,0))&amp;""),"")="","Not asked",IF(LEFT(IFERROR(TRIM(INDEX(Responses!$A220:$T220,MATCH(Lists!$B$10,Responses!$A$1:$T$1,0))&amp;""),""),3)="Yes","Yes","No")))</f>
        <v/>
      </c>
      <c r="H220" s="17">
        <f>IF($N220&lt;&gt;1,"",IF(IFERROR(TRIM(INDEX(Responses!$A220:$T220,MATCH(Lists!$B$12,Responses!$A$1:$T$1,0))&amp;""),"")&lt;&gt;"",IFERROR(TRIM(INDEX(Responses!$A220:$T220,MATCH(Lists!$B$12,Responses!$A$1:$T$1,0))&amp;""),""),IFERROR(TRIM(INDEX(Responses!$A220:$T220,MATCH(Lists!$B$11,Responses!$A$1:$T$1,0))&amp;""),"")))</f>
        <v/>
      </c>
      <c r="I220" s="19">
        <f>IF($N220&lt;&gt;1,"",IF($B220="",IFERROR(INT(IF(ISNUMBER(INDEX(Responses!$A220:$T220,MATCH(Lists!$B$3,Responses!$A$1:$T$1,0))),INDEX(Responses!$A220:$T220,MATCH(Lists!$B$3,Responses!$A$1:$T$1,0)),DATE(VALUE(LEFT(IFERROR(TRIM(INDEX(Responses!$A220:$T220,MATCH(Lists!$B$3,Responses!$A$1:$T$1,0))&amp;""),""),4)),VALUE(MID(IFERROR(TRIM(INDEX(Responses!$A220:$T220,MATCH(Lists!$B$3,Responses!$A$1:$T$1,0))&amp;""),""),6,2)),VALUE(MID(IFERROR(TRIM(INDEX(Responses!$A220:$T220,MATCH(Lists!$B$3,Responses!$A$1:$T$1,0))&amp;""),""),9,2))))),""),IFERROR(IF(ISNUMBER(INDEX('Follow-ups'!$D$2:$D$501,MATCH($B220,'Follow-ups'!$A$2:$A$501,0))),INT(INDEX('Follow-ups'!$D$2:$D$501,MATCH($B220,'Follow-ups'!$A$2:$A$501,0))),IFERROR(INT(IF(ISNUMBER(INDEX(Responses!$A220:$T220,MATCH(Lists!$B$3,Responses!$A$1:$T$1,0))),INDEX(Responses!$A220:$T220,MATCH(Lists!$B$3,Responses!$A$1:$T$1,0)),DATE(VALUE(LEFT(IFERROR(TRIM(INDEX(Responses!$A220:$T220,MATCH(Lists!$B$3,Responses!$A$1:$T$1,0))&amp;""),""),4)),VALUE(MID(IFERROR(TRIM(INDEX(Responses!$A220:$T220,MATCH(Lists!$B$3,Responses!$A$1:$T$1,0))&amp;""),""),6,2)),VALUE(MID(IFERROR(TRIM(INDEX(Responses!$A220:$T220,MATCH(Lists!$B$3,Responses!$A$1:$T$1,0))&amp;""),""),9,2))))),"")),IFERROR(INT(IF(ISNUMBER(INDEX(Responses!$A220:$T220,MATCH(Lists!$B$3,Responses!$A$1:$T$1,0))),INDEX(Responses!$A220:$T220,MATCH(Lists!$B$3,Responses!$A$1:$T$1,0)),DATE(VALUE(LEFT(IFERROR(TRIM(INDEX(Responses!$A220:$T220,MATCH(Lists!$B$3,Responses!$A$1:$T$1,0))&amp;""),""),4)),VALUE(MID(IFERROR(TRIM(INDEX(Responses!$A220:$T220,MATCH(Lists!$B$3,Responses!$A$1:$T$1,0))&amp;""),""),6,2)),VALUE(MID(IFERROR(TRIM(INDEX(Responses!$A220:$T220,MATCH(Lists!$B$3,Responses!$A$1:$T$1,0))&amp;""),""),9,2))))),""))))</f>
        <v/>
      </c>
      <c r="J220" s="19">
        <f>IF(ISNUMBER($I220),$I220+Lists!$B$15,"")</f>
        <v/>
      </c>
      <c r="K220" s="18">
        <f>IF($N220&lt;&gt;1,"",IF($B220="","New",IFERROR(IF(INDEX('Follow-ups'!$B$2:$B$501,MATCH($B220,'Follow-ups'!$A$2:$A$501,0))&amp;""="","New",INDEX('Follow-ups'!$B$2:$B$501,MATCH($B220,'Follow-ups'!$A$2:$A$501,0))&amp;""),"New")))</f>
        <v/>
      </c>
      <c r="L220" s="19">
        <f>IF($N220&lt;&gt;1,"",IF($B220="","",IFERROR(IF(ISNUMBER(INDEX('Follow-ups'!$C$2:$C$501,MATCH($B220,'Follow-ups'!$A$2:$A$501,0))),INDEX('Follow-ups'!$C$2:$C$501,MATCH($B220,'Follow-ups'!$A$2:$A$501,0)),""),"")))</f>
        <v/>
      </c>
      <c r="M220" s="18">
        <f>IF($N220&lt;&gt;1,"",IF($G220="No","Do not contact",IF(OR($K220="Signed up",$K220="Not now"),"Done",IF($K220="Contacted","Waiting on reply",IF($J220="","To do",IF(TODAY()&gt;$J220,"Overdue",IF($J220-TODAY()&lt;=1,"Due soon","To do")))))))</f>
        <v/>
      </c>
      <c r="N220" s="18">
        <f>IF((IFERROR(TRIM(INDEX(Responses!$A220:$T220,MATCH(Lists!$B$2,Responses!$A$1:$T$1,0))&amp;""),"")&amp;IFERROR(TRIM(INDEX(Responses!$A220:$T220,MATCH(Lists!$B$4,Responses!$A$1:$T$1,0))&amp;""),"")&amp;IFERROR(TRIM(INDEX(Responses!$A220:$T220,MATCH(Lists!$B$5,Responses!$A$1:$T$1,0))&amp;""),""))="",0,1)</f>
        <v/>
      </c>
    </row>
    <row r="221">
      <c r="A221" s="17">
        <f>IF($N221=1,IFERROR(TRIM(INDEX(Responses!$A221:$T221,MATCH(Lists!$B$4,Responses!$A$1:$T$1,0))&amp;""),""),"")</f>
        <v/>
      </c>
      <c r="B221" s="17">
        <f>IF($N221=1,IFERROR(TRIM(INDEX(Responses!$A221:$T221,MATCH(Lists!$B$5,Responses!$A$1:$T$1,0))&amp;""),""),"")</f>
        <v/>
      </c>
      <c r="C221" s="17">
        <f>IF($N221=1,IFERROR(TRIM(INDEX(Responses!$A221:$T221,MATCH(Lists!$B$6,Responses!$A$1:$T$1,0))&amp;""),""),"")</f>
        <v/>
      </c>
      <c r="D221" s="17">
        <f>IF($N221=1,IFERROR(TRIM(INDEX(Responses!$A221:$T221,MATCH(Lists!$B$7,Responses!$A$1:$T$1,0))&amp;""),""),"")</f>
        <v/>
      </c>
      <c r="E221" s="17">
        <f>IF($N221=1,IFERROR(TRIM(INDEX(Responses!$A221:$T221,MATCH(Lists!$B$8,Responses!$A$1:$T$1,0))&amp;""),""),"")</f>
        <v/>
      </c>
      <c r="F221" s="17">
        <f>IF($N221=1,IFERROR(TRIM(INDEX(Responses!$A221:$T221,MATCH(Lists!$B$9,Responses!$A$1:$T$1,0))&amp;""),""),"")</f>
        <v/>
      </c>
      <c r="G221" s="18">
        <f>IF($N221&lt;&gt;1,"",IF(IFERROR(TRIM(INDEX(Responses!$A221:$T221,MATCH(Lists!$B$10,Responses!$A$1:$T$1,0))&amp;""),"")="","Not asked",IF(LEFT(IFERROR(TRIM(INDEX(Responses!$A221:$T221,MATCH(Lists!$B$10,Responses!$A$1:$T$1,0))&amp;""),""),3)="Yes","Yes","No")))</f>
        <v/>
      </c>
      <c r="H221" s="17">
        <f>IF($N221&lt;&gt;1,"",IF(IFERROR(TRIM(INDEX(Responses!$A221:$T221,MATCH(Lists!$B$12,Responses!$A$1:$T$1,0))&amp;""),"")&lt;&gt;"",IFERROR(TRIM(INDEX(Responses!$A221:$T221,MATCH(Lists!$B$12,Responses!$A$1:$T$1,0))&amp;""),""),IFERROR(TRIM(INDEX(Responses!$A221:$T221,MATCH(Lists!$B$11,Responses!$A$1:$T$1,0))&amp;""),"")))</f>
        <v/>
      </c>
      <c r="I221" s="19">
        <f>IF($N221&lt;&gt;1,"",IF($B221="",IFERROR(INT(IF(ISNUMBER(INDEX(Responses!$A221:$T221,MATCH(Lists!$B$3,Responses!$A$1:$T$1,0))),INDEX(Responses!$A221:$T221,MATCH(Lists!$B$3,Responses!$A$1:$T$1,0)),DATE(VALUE(LEFT(IFERROR(TRIM(INDEX(Responses!$A221:$T221,MATCH(Lists!$B$3,Responses!$A$1:$T$1,0))&amp;""),""),4)),VALUE(MID(IFERROR(TRIM(INDEX(Responses!$A221:$T221,MATCH(Lists!$B$3,Responses!$A$1:$T$1,0))&amp;""),""),6,2)),VALUE(MID(IFERROR(TRIM(INDEX(Responses!$A221:$T221,MATCH(Lists!$B$3,Responses!$A$1:$T$1,0))&amp;""),""),9,2))))),""),IFERROR(IF(ISNUMBER(INDEX('Follow-ups'!$D$2:$D$501,MATCH($B221,'Follow-ups'!$A$2:$A$501,0))),INT(INDEX('Follow-ups'!$D$2:$D$501,MATCH($B221,'Follow-ups'!$A$2:$A$501,0))),IFERROR(INT(IF(ISNUMBER(INDEX(Responses!$A221:$T221,MATCH(Lists!$B$3,Responses!$A$1:$T$1,0))),INDEX(Responses!$A221:$T221,MATCH(Lists!$B$3,Responses!$A$1:$T$1,0)),DATE(VALUE(LEFT(IFERROR(TRIM(INDEX(Responses!$A221:$T221,MATCH(Lists!$B$3,Responses!$A$1:$T$1,0))&amp;""),""),4)),VALUE(MID(IFERROR(TRIM(INDEX(Responses!$A221:$T221,MATCH(Lists!$B$3,Responses!$A$1:$T$1,0))&amp;""),""),6,2)),VALUE(MID(IFERROR(TRIM(INDEX(Responses!$A221:$T221,MATCH(Lists!$B$3,Responses!$A$1:$T$1,0))&amp;""),""),9,2))))),"")),IFERROR(INT(IF(ISNUMBER(INDEX(Responses!$A221:$T221,MATCH(Lists!$B$3,Responses!$A$1:$T$1,0))),INDEX(Responses!$A221:$T221,MATCH(Lists!$B$3,Responses!$A$1:$T$1,0)),DATE(VALUE(LEFT(IFERROR(TRIM(INDEX(Responses!$A221:$T221,MATCH(Lists!$B$3,Responses!$A$1:$T$1,0))&amp;""),""),4)),VALUE(MID(IFERROR(TRIM(INDEX(Responses!$A221:$T221,MATCH(Lists!$B$3,Responses!$A$1:$T$1,0))&amp;""),""),6,2)),VALUE(MID(IFERROR(TRIM(INDEX(Responses!$A221:$T221,MATCH(Lists!$B$3,Responses!$A$1:$T$1,0))&amp;""),""),9,2))))),""))))</f>
        <v/>
      </c>
      <c r="J221" s="19">
        <f>IF(ISNUMBER($I221),$I221+Lists!$B$15,"")</f>
        <v/>
      </c>
      <c r="K221" s="18">
        <f>IF($N221&lt;&gt;1,"",IF($B221="","New",IFERROR(IF(INDEX('Follow-ups'!$B$2:$B$501,MATCH($B221,'Follow-ups'!$A$2:$A$501,0))&amp;""="","New",INDEX('Follow-ups'!$B$2:$B$501,MATCH($B221,'Follow-ups'!$A$2:$A$501,0))&amp;""),"New")))</f>
        <v/>
      </c>
      <c r="L221" s="19">
        <f>IF($N221&lt;&gt;1,"",IF($B221="","",IFERROR(IF(ISNUMBER(INDEX('Follow-ups'!$C$2:$C$501,MATCH($B221,'Follow-ups'!$A$2:$A$501,0))),INDEX('Follow-ups'!$C$2:$C$501,MATCH($B221,'Follow-ups'!$A$2:$A$501,0)),""),"")))</f>
        <v/>
      </c>
      <c r="M221" s="18">
        <f>IF($N221&lt;&gt;1,"",IF($G221="No","Do not contact",IF(OR($K221="Signed up",$K221="Not now"),"Done",IF($K221="Contacted","Waiting on reply",IF($J221="","To do",IF(TODAY()&gt;$J221,"Overdue",IF($J221-TODAY()&lt;=1,"Due soon","To do")))))))</f>
        <v/>
      </c>
      <c r="N221" s="18">
        <f>IF((IFERROR(TRIM(INDEX(Responses!$A221:$T221,MATCH(Lists!$B$2,Responses!$A$1:$T$1,0))&amp;""),"")&amp;IFERROR(TRIM(INDEX(Responses!$A221:$T221,MATCH(Lists!$B$4,Responses!$A$1:$T$1,0))&amp;""),"")&amp;IFERROR(TRIM(INDEX(Responses!$A221:$T221,MATCH(Lists!$B$5,Responses!$A$1:$T$1,0))&amp;""),""))="",0,1)</f>
        <v/>
      </c>
    </row>
    <row r="222">
      <c r="A222" s="17">
        <f>IF($N222=1,IFERROR(TRIM(INDEX(Responses!$A222:$T222,MATCH(Lists!$B$4,Responses!$A$1:$T$1,0))&amp;""),""),"")</f>
        <v/>
      </c>
      <c r="B222" s="17">
        <f>IF($N222=1,IFERROR(TRIM(INDEX(Responses!$A222:$T222,MATCH(Lists!$B$5,Responses!$A$1:$T$1,0))&amp;""),""),"")</f>
        <v/>
      </c>
      <c r="C222" s="17">
        <f>IF($N222=1,IFERROR(TRIM(INDEX(Responses!$A222:$T222,MATCH(Lists!$B$6,Responses!$A$1:$T$1,0))&amp;""),""),"")</f>
        <v/>
      </c>
      <c r="D222" s="17">
        <f>IF($N222=1,IFERROR(TRIM(INDEX(Responses!$A222:$T222,MATCH(Lists!$B$7,Responses!$A$1:$T$1,0))&amp;""),""),"")</f>
        <v/>
      </c>
      <c r="E222" s="17">
        <f>IF($N222=1,IFERROR(TRIM(INDEX(Responses!$A222:$T222,MATCH(Lists!$B$8,Responses!$A$1:$T$1,0))&amp;""),""),"")</f>
        <v/>
      </c>
      <c r="F222" s="17">
        <f>IF($N222=1,IFERROR(TRIM(INDEX(Responses!$A222:$T222,MATCH(Lists!$B$9,Responses!$A$1:$T$1,0))&amp;""),""),"")</f>
        <v/>
      </c>
      <c r="G222" s="18">
        <f>IF($N222&lt;&gt;1,"",IF(IFERROR(TRIM(INDEX(Responses!$A222:$T222,MATCH(Lists!$B$10,Responses!$A$1:$T$1,0))&amp;""),"")="","Not asked",IF(LEFT(IFERROR(TRIM(INDEX(Responses!$A222:$T222,MATCH(Lists!$B$10,Responses!$A$1:$T$1,0))&amp;""),""),3)="Yes","Yes","No")))</f>
        <v/>
      </c>
      <c r="H222" s="17">
        <f>IF($N222&lt;&gt;1,"",IF(IFERROR(TRIM(INDEX(Responses!$A222:$T222,MATCH(Lists!$B$12,Responses!$A$1:$T$1,0))&amp;""),"")&lt;&gt;"",IFERROR(TRIM(INDEX(Responses!$A222:$T222,MATCH(Lists!$B$12,Responses!$A$1:$T$1,0))&amp;""),""),IFERROR(TRIM(INDEX(Responses!$A222:$T222,MATCH(Lists!$B$11,Responses!$A$1:$T$1,0))&amp;""),"")))</f>
        <v/>
      </c>
      <c r="I222" s="19">
        <f>IF($N222&lt;&gt;1,"",IF($B222="",IFERROR(INT(IF(ISNUMBER(INDEX(Responses!$A222:$T222,MATCH(Lists!$B$3,Responses!$A$1:$T$1,0))),INDEX(Responses!$A222:$T222,MATCH(Lists!$B$3,Responses!$A$1:$T$1,0)),DATE(VALUE(LEFT(IFERROR(TRIM(INDEX(Responses!$A222:$T222,MATCH(Lists!$B$3,Responses!$A$1:$T$1,0))&amp;""),""),4)),VALUE(MID(IFERROR(TRIM(INDEX(Responses!$A222:$T222,MATCH(Lists!$B$3,Responses!$A$1:$T$1,0))&amp;""),""),6,2)),VALUE(MID(IFERROR(TRIM(INDEX(Responses!$A222:$T222,MATCH(Lists!$B$3,Responses!$A$1:$T$1,0))&amp;""),""),9,2))))),""),IFERROR(IF(ISNUMBER(INDEX('Follow-ups'!$D$2:$D$501,MATCH($B222,'Follow-ups'!$A$2:$A$501,0))),INT(INDEX('Follow-ups'!$D$2:$D$501,MATCH($B222,'Follow-ups'!$A$2:$A$501,0))),IFERROR(INT(IF(ISNUMBER(INDEX(Responses!$A222:$T222,MATCH(Lists!$B$3,Responses!$A$1:$T$1,0))),INDEX(Responses!$A222:$T222,MATCH(Lists!$B$3,Responses!$A$1:$T$1,0)),DATE(VALUE(LEFT(IFERROR(TRIM(INDEX(Responses!$A222:$T222,MATCH(Lists!$B$3,Responses!$A$1:$T$1,0))&amp;""),""),4)),VALUE(MID(IFERROR(TRIM(INDEX(Responses!$A222:$T222,MATCH(Lists!$B$3,Responses!$A$1:$T$1,0))&amp;""),""),6,2)),VALUE(MID(IFERROR(TRIM(INDEX(Responses!$A222:$T222,MATCH(Lists!$B$3,Responses!$A$1:$T$1,0))&amp;""),""),9,2))))),"")),IFERROR(INT(IF(ISNUMBER(INDEX(Responses!$A222:$T222,MATCH(Lists!$B$3,Responses!$A$1:$T$1,0))),INDEX(Responses!$A222:$T222,MATCH(Lists!$B$3,Responses!$A$1:$T$1,0)),DATE(VALUE(LEFT(IFERROR(TRIM(INDEX(Responses!$A222:$T222,MATCH(Lists!$B$3,Responses!$A$1:$T$1,0))&amp;""),""),4)),VALUE(MID(IFERROR(TRIM(INDEX(Responses!$A222:$T222,MATCH(Lists!$B$3,Responses!$A$1:$T$1,0))&amp;""),""),6,2)),VALUE(MID(IFERROR(TRIM(INDEX(Responses!$A222:$T222,MATCH(Lists!$B$3,Responses!$A$1:$T$1,0))&amp;""),""),9,2))))),""))))</f>
        <v/>
      </c>
      <c r="J222" s="19">
        <f>IF(ISNUMBER($I222),$I222+Lists!$B$15,"")</f>
        <v/>
      </c>
      <c r="K222" s="18">
        <f>IF($N222&lt;&gt;1,"",IF($B222="","New",IFERROR(IF(INDEX('Follow-ups'!$B$2:$B$501,MATCH($B222,'Follow-ups'!$A$2:$A$501,0))&amp;""="","New",INDEX('Follow-ups'!$B$2:$B$501,MATCH($B222,'Follow-ups'!$A$2:$A$501,0))&amp;""),"New")))</f>
        <v/>
      </c>
      <c r="L222" s="19">
        <f>IF($N222&lt;&gt;1,"",IF($B222="","",IFERROR(IF(ISNUMBER(INDEX('Follow-ups'!$C$2:$C$501,MATCH($B222,'Follow-ups'!$A$2:$A$501,0))),INDEX('Follow-ups'!$C$2:$C$501,MATCH($B222,'Follow-ups'!$A$2:$A$501,0)),""),"")))</f>
        <v/>
      </c>
      <c r="M222" s="18">
        <f>IF($N222&lt;&gt;1,"",IF($G222="No","Do not contact",IF(OR($K222="Signed up",$K222="Not now"),"Done",IF($K222="Contacted","Waiting on reply",IF($J222="","To do",IF(TODAY()&gt;$J222,"Overdue",IF($J222-TODAY()&lt;=1,"Due soon","To do")))))))</f>
        <v/>
      </c>
      <c r="N222" s="18">
        <f>IF((IFERROR(TRIM(INDEX(Responses!$A222:$T222,MATCH(Lists!$B$2,Responses!$A$1:$T$1,0))&amp;""),"")&amp;IFERROR(TRIM(INDEX(Responses!$A222:$T222,MATCH(Lists!$B$4,Responses!$A$1:$T$1,0))&amp;""),"")&amp;IFERROR(TRIM(INDEX(Responses!$A222:$T222,MATCH(Lists!$B$5,Responses!$A$1:$T$1,0))&amp;""),""))="",0,1)</f>
        <v/>
      </c>
    </row>
    <row r="223">
      <c r="A223" s="17">
        <f>IF($N223=1,IFERROR(TRIM(INDEX(Responses!$A223:$T223,MATCH(Lists!$B$4,Responses!$A$1:$T$1,0))&amp;""),""),"")</f>
        <v/>
      </c>
      <c r="B223" s="17">
        <f>IF($N223=1,IFERROR(TRIM(INDEX(Responses!$A223:$T223,MATCH(Lists!$B$5,Responses!$A$1:$T$1,0))&amp;""),""),"")</f>
        <v/>
      </c>
      <c r="C223" s="17">
        <f>IF($N223=1,IFERROR(TRIM(INDEX(Responses!$A223:$T223,MATCH(Lists!$B$6,Responses!$A$1:$T$1,0))&amp;""),""),"")</f>
        <v/>
      </c>
      <c r="D223" s="17">
        <f>IF($N223=1,IFERROR(TRIM(INDEX(Responses!$A223:$T223,MATCH(Lists!$B$7,Responses!$A$1:$T$1,0))&amp;""),""),"")</f>
        <v/>
      </c>
      <c r="E223" s="17">
        <f>IF($N223=1,IFERROR(TRIM(INDEX(Responses!$A223:$T223,MATCH(Lists!$B$8,Responses!$A$1:$T$1,0))&amp;""),""),"")</f>
        <v/>
      </c>
      <c r="F223" s="17">
        <f>IF($N223=1,IFERROR(TRIM(INDEX(Responses!$A223:$T223,MATCH(Lists!$B$9,Responses!$A$1:$T$1,0))&amp;""),""),"")</f>
        <v/>
      </c>
      <c r="G223" s="18">
        <f>IF($N223&lt;&gt;1,"",IF(IFERROR(TRIM(INDEX(Responses!$A223:$T223,MATCH(Lists!$B$10,Responses!$A$1:$T$1,0))&amp;""),"")="","Not asked",IF(LEFT(IFERROR(TRIM(INDEX(Responses!$A223:$T223,MATCH(Lists!$B$10,Responses!$A$1:$T$1,0))&amp;""),""),3)="Yes","Yes","No")))</f>
        <v/>
      </c>
      <c r="H223" s="17">
        <f>IF($N223&lt;&gt;1,"",IF(IFERROR(TRIM(INDEX(Responses!$A223:$T223,MATCH(Lists!$B$12,Responses!$A$1:$T$1,0))&amp;""),"")&lt;&gt;"",IFERROR(TRIM(INDEX(Responses!$A223:$T223,MATCH(Lists!$B$12,Responses!$A$1:$T$1,0))&amp;""),""),IFERROR(TRIM(INDEX(Responses!$A223:$T223,MATCH(Lists!$B$11,Responses!$A$1:$T$1,0))&amp;""),"")))</f>
        <v/>
      </c>
      <c r="I223" s="19">
        <f>IF($N223&lt;&gt;1,"",IF($B223="",IFERROR(INT(IF(ISNUMBER(INDEX(Responses!$A223:$T223,MATCH(Lists!$B$3,Responses!$A$1:$T$1,0))),INDEX(Responses!$A223:$T223,MATCH(Lists!$B$3,Responses!$A$1:$T$1,0)),DATE(VALUE(LEFT(IFERROR(TRIM(INDEX(Responses!$A223:$T223,MATCH(Lists!$B$3,Responses!$A$1:$T$1,0))&amp;""),""),4)),VALUE(MID(IFERROR(TRIM(INDEX(Responses!$A223:$T223,MATCH(Lists!$B$3,Responses!$A$1:$T$1,0))&amp;""),""),6,2)),VALUE(MID(IFERROR(TRIM(INDEX(Responses!$A223:$T223,MATCH(Lists!$B$3,Responses!$A$1:$T$1,0))&amp;""),""),9,2))))),""),IFERROR(IF(ISNUMBER(INDEX('Follow-ups'!$D$2:$D$501,MATCH($B223,'Follow-ups'!$A$2:$A$501,0))),INT(INDEX('Follow-ups'!$D$2:$D$501,MATCH($B223,'Follow-ups'!$A$2:$A$501,0))),IFERROR(INT(IF(ISNUMBER(INDEX(Responses!$A223:$T223,MATCH(Lists!$B$3,Responses!$A$1:$T$1,0))),INDEX(Responses!$A223:$T223,MATCH(Lists!$B$3,Responses!$A$1:$T$1,0)),DATE(VALUE(LEFT(IFERROR(TRIM(INDEX(Responses!$A223:$T223,MATCH(Lists!$B$3,Responses!$A$1:$T$1,0))&amp;""),""),4)),VALUE(MID(IFERROR(TRIM(INDEX(Responses!$A223:$T223,MATCH(Lists!$B$3,Responses!$A$1:$T$1,0))&amp;""),""),6,2)),VALUE(MID(IFERROR(TRIM(INDEX(Responses!$A223:$T223,MATCH(Lists!$B$3,Responses!$A$1:$T$1,0))&amp;""),""),9,2))))),"")),IFERROR(INT(IF(ISNUMBER(INDEX(Responses!$A223:$T223,MATCH(Lists!$B$3,Responses!$A$1:$T$1,0))),INDEX(Responses!$A223:$T223,MATCH(Lists!$B$3,Responses!$A$1:$T$1,0)),DATE(VALUE(LEFT(IFERROR(TRIM(INDEX(Responses!$A223:$T223,MATCH(Lists!$B$3,Responses!$A$1:$T$1,0))&amp;""),""),4)),VALUE(MID(IFERROR(TRIM(INDEX(Responses!$A223:$T223,MATCH(Lists!$B$3,Responses!$A$1:$T$1,0))&amp;""),""),6,2)),VALUE(MID(IFERROR(TRIM(INDEX(Responses!$A223:$T223,MATCH(Lists!$B$3,Responses!$A$1:$T$1,0))&amp;""),""),9,2))))),""))))</f>
        <v/>
      </c>
      <c r="J223" s="19">
        <f>IF(ISNUMBER($I223),$I223+Lists!$B$15,"")</f>
        <v/>
      </c>
      <c r="K223" s="18">
        <f>IF($N223&lt;&gt;1,"",IF($B223="","New",IFERROR(IF(INDEX('Follow-ups'!$B$2:$B$501,MATCH($B223,'Follow-ups'!$A$2:$A$501,0))&amp;""="","New",INDEX('Follow-ups'!$B$2:$B$501,MATCH($B223,'Follow-ups'!$A$2:$A$501,0))&amp;""),"New")))</f>
        <v/>
      </c>
      <c r="L223" s="19">
        <f>IF($N223&lt;&gt;1,"",IF($B223="","",IFERROR(IF(ISNUMBER(INDEX('Follow-ups'!$C$2:$C$501,MATCH($B223,'Follow-ups'!$A$2:$A$501,0))),INDEX('Follow-ups'!$C$2:$C$501,MATCH($B223,'Follow-ups'!$A$2:$A$501,0)),""),"")))</f>
        <v/>
      </c>
      <c r="M223" s="18">
        <f>IF($N223&lt;&gt;1,"",IF($G223="No","Do not contact",IF(OR($K223="Signed up",$K223="Not now"),"Done",IF($K223="Contacted","Waiting on reply",IF($J223="","To do",IF(TODAY()&gt;$J223,"Overdue",IF($J223-TODAY()&lt;=1,"Due soon","To do")))))))</f>
        <v/>
      </c>
      <c r="N223" s="18">
        <f>IF((IFERROR(TRIM(INDEX(Responses!$A223:$T223,MATCH(Lists!$B$2,Responses!$A$1:$T$1,0))&amp;""),"")&amp;IFERROR(TRIM(INDEX(Responses!$A223:$T223,MATCH(Lists!$B$4,Responses!$A$1:$T$1,0))&amp;""),"")&amp;IFERROR(TRIM(INDEX(Responses!$A223:$T223,MATCH(Lists!$B$5,Responses!$A$1:$T$1,0))&amp;""),""))="",0,1)</f>
        <v/>
      </c>
    </row>
    <row r="224">
      <c r="A224" s="17">
        <f>IF($N224=1,IFERROR(TRIM(INDEX(Responses!$A224:$T224,MATCH(Lists!$B$4,Responses!$A$1:$T$1,0))&amp;""),""),"")</f>
        <v/>
      </c>
      <c r="B224" s="17">
        <f>IF($N224=1,IFERROR(TRIM(INDEX(Responses!$A224:$T224,MATCH(Lists!$B$5,Responses!$A$1:$T$1,0))&amp;""),""),"")</f>
        <v/>
      </c>
      <c r="C224" s="17">
        <f>IF($N224=1,IFERROR(TRIM(INDEX(Responses!$A224:$T224,MATCH(Lists!$B$6,Responses!$A$1:$T$1,0))&amp;""),""),"")</f>
        <v/>
      </c>
      <c r="D224" s="17">
        <f>IF($N224=1,IFERROR(TRIM(INDEX(Responses!$A224:$T224,MATCH(Lists!$B$7,Responses!$A$1:$T$1,0))&amp;""),""),"")</f>
        <v/>
      </c>
      <c r="E224" s="17">
        <f>IF($N224=1,IFERROR(TRIM(INDEX(Responses!$A224:$T224,MATCH(Lists!$B$8,Responses!$A$1:$T$1,0))&amp;""),""),"")</f>
        <v/>
      </c>
      <c r="F224" s="17">
        <f>IF($N224=1,IFERROR(TRIM(INDEX(Responses!$A224:$T224,MATCH(Lists!$B$9,Responses!$A$1:$T$1,0))&amp;""),""),"")</f>
        <v/>
      </c>
      <c r="G224" s="18">
        <f>IF($N224&lt;&gt;1,"",IF(IFERROR(TRIM(INDEX(Responses!$A224:$T224,MATCH(Lists!$B$10,Responses!$A$1:$T$1,0))&amp;""),"")="","Not asked",IF(LEFT(IFERROR(TRIM(INDEX(Responses!$A224:$T224,MATCH(Lists!$B$10,Responses!$A$1:$T$1,0))&amp;""),""),3)="Yes","Yes","No")))</f>
        <v/>
      </c>
      <c r="H224" s="17">
        <f>IF($N224&lt;&gt;1,"",IF(IFERROR(TRIM(INDEX(Responses!$A224:$T224,MATCH(Lists!$B$12,Responses!$A$1:$T$1,0))&amp;""),"")&lt;&gt;"",IFERROR(TRIM(INDEX(Responses!$A224:$T224,MATCH(Lists!$B$12,Responses!$A$1:$T$1,0))&amp;""),""),IFERROR(TRIM(INDEX(Responses!$A224:$T224,MATCH(Lists!$B$11,Responses!$A$1:$T$1,0))&amp;""),"")))</f>
        <v/>
      </c>
      <c r="I224" s="19">
        <f>IF($N224&lt;&gt;1,"",IF($B224="",IFERROR(INT(IF(ISNUMBER(INDEX(Responses!$A224:$T224,MATCH(Lists!$B$3,Responses!$A$1:$T$1,0))),INDEX(Responses!$A224:$T224,MATCH(Lists!$B$3,Responses!$A$1:$T$1,0)),DATE(VALUE(LEFT(IFERROR(TRIM(INDEX(Responses!$A224:$T224,MATCH(Lists!$B$3,Responses!$A$1:$T$1,0))&amp;""),""),4)),VALUE(MID(IFERROR(TRIM(INDEX(Responses!$A224:$T224,MATCH(Lists!$B$3,Responses!$A$1:$T$1,0))&amp;""),""),6,2)),VALUE(MID(IFERROR(TRIM(INDEX(Responses!$A224:$T224,MATCH(Lists!$B$3,Responses!$A$1:$T$1,0))&amp;""),""),9,2))))),""),IFERROR(IF(ISNUMBER(INDEX('Follow-ups'!$D$2:$D$501,MATCH($B224,'Follow-ups'!$A$2:$A$501,0))),INT(INDEX('Follow-ups'!$D$2:$D$501,MATCH($B224,'Follow-ups'!$A$2:$A$501,0))),IFERROR(INT(IF(ISNUMBER(INDEX(Responses!$A224:$T224,MATCH(Lists!$B$3,Responses!$A$1:$T$1,0))),INDEX(Responses!$A224:$T224,MATCH(Lists!$B$3,Responses!$A$1:$T$1,0)),DATE(VALUE(LEFT(IFERROR(TRIM(INDEX(Responses!$A224:$T224,MATCH(Lists!$B$3,Responses!$A$1:$T$1,0))&amp;""),""),4)),VALUE(MID(IFERROR(TRIM(INDEX(Responses!$A224:$T224,MATCH(Lists!$B$3,Responses!$A$1:$T$1,0))&amp;""),""),6,2)),VALUE(MID(IFERROR(TRIM(INDEX(Responses!$A224:$T224,MATCH(Lists!$B$3,Responses!$A$1:$T$1,0))&amp;""),""),9,2))))),"")),IFERROR(INT(IF(ISNUMBER(INDEX(Responses!$A224:$T224,MATCH(Lists!$B$3,Responses!$A$1:$T$1,0))),INDEX(Responses!$A224:$T224,MATCH(Lists!$B$3,Responses!$A$1:$T$1,0)),DATE(VALUE(LEFT(IFERROR(TRIM(INDEX(Responses!$A224:$T224,MATCH(Lists!$B$3,Responses!$A$1:$T$1,0))&amp;""),""),4)),VALUE(MID(IFERROR(TRIM(INDEX(Responses!$A224:$T224,MATCH(Lists!$B$3,Responses!$A$1:$T$1,0))&amp;""),""),6,2)),VALUE(MID(IFERROR(TRIM(INDEX(Responses!$A224:$T224,MATCH(Lists!$B$3,Responses!$A$1:$T$1,0))&amp;""),""),9,2))))),""))))</f>
        <v/>
      </c>
      <c r="J224" s="19">
        <f>IF(ISNUMBER($I224),$I224+Lists!$B$15,"")</f>
        <v/>
      </c>
      <c r="K224" s="18">
        <f>IF($N224&lt;&gt;1,"",IF($B224="","New",IFERROR(IF(INDEX('Follow-ups'!$B$2:$B$501,MATCH($B224,'Follow-ups'!$A$2:$A$501,0))&amp;""="","New",INDEX('Follow-ups'!$B$2:$B$501,MATCH($B224,'Follow-ups'!$A$2:$A$501,0))&amp;""),"New")))</f>
        <v/>
      </c>
      <c r="L224" s="19">
        <f>IF($N224&lt;&gt;1,"",IF($B224="","",IFERROR(IF(ISNUMBER(INDEX('Follow-ups'!$C$2:$C$501,MATCH($B224,'Follow-ups'!$A$2:$A$501,0))),INDEX('Follow-ups'!$C$2:$C$501,MATCH($B224,'Follow-ups'!$A$2:$A$501,0)),""),"")))</f>
        <v/>
      </c>
      <c r="M224" s="18">
        <f>IF($N224&lt;&gt;1,"",IF($G224="No","Do not contact",IF(OR($K224="Signed up",$K224="Not now"),"Done",IF($K224="Contacted","Waiting on reply",IF($J224="","To do",IF(TODAY()&gt;$J224,"Overdue",IF($J224-TODAY()&lt;=1,"Due soon","To do")))))))</f>
        <v/>
      </c>
      <c r="N224" s="18">
        <f>IF((IFERROR(TRIM(INDEX(Responses!$A224:$T224,MATCH(Lists!$B$2,Responses!$A$1:$T$1,0))&amp;""),"")&amp;IFERROR(TRIM(INDEX(Responses!$A224:$T224,MATCH(Lists!$B$4,Responses!$A$1:$T$1,0))&amp;""),"")&amp;IFERROR(TRIM(INDEX(Responses!$A224:$T224,MATCH(Lists!$B$5,Responses!$A$1:$T$1,0))&amp;""),""))="",0,1)</f>
        <v/>
      </c>
    </row>
    <row r="225">
      <c r="A225" s="17">
        <f>IF($N225=1,IFERROR(TRIM(INDEX(Responses!$A225:$T225,MATCH(Lists!$B$4,Responses!$A$1:$T$1,0))&amp;""),""),"")</f>
        <v/>
      </c>
      <c r="B225" s="17">
        <f>IF($N225=1,IFERROR(TRIM(INDEX(Responses!$A225:$T225,MATCH(Lists!$B$5,Responses!$A$1:$T$1,0))&amp;""),""),"")</f>
        <v/>
      </c>
      <c r="C225" s="17">
        <f>IF($N225=1,IFERROR(TRIM(INDEX(Responses!$A225:$T225,MATCH(Lists!$B$6,Responses!$A$1:$T$1,0))&amp;""),""),"")</f>
        <v/>
      </c>
      <c r="D225" s="17">
        <f>IF($N225=1,IFERROR(TRIM(INDEX(Responses!$A225:$T225,MATCH(Lists!$B$7,Responses!$A$1:$T$1,0))&amp;""),""),"")</f>
        <v/>
      </c>
      <c r="E225" s="17">
        <f>IF($N225=1,IFERROR(TRIM(INDEX(Responses!$A225:$T225,MATCH(Lists!$B$8,Responses!$A$1:$T$1,0))&amp;""),""),"")</f>
        <v/>
      </c>
      <c r="F225" s="17">
        <f>IF($N225=1,IFERROR(TRIM(INDEX(Responses!$A225:$T225,MATCH(Lists!$B$9,Responses!$A$1:$T$1,0))&amp;""),""),"")</f>
        <v/>
      </c>
      <c r="G225" s="18">
        <f>IF($N225&lt;&gt;1,"",IF(IFERROR(TRIM(INDEX(Responses!$A225:$T225,MATCH(Lists!$B$10,Responses!$A$1:$T$1,0))&amp;""),"")="","Not asked",IF(LEFT(IFERROR(TRIM(INDEX(Responses!$A225:$T225,MATCH(Lists!$B$10,Responses!$A$1:$T$1,0))&amp;""),""),3)="Yes","Yes","No")))</f>
        <v/>
      </c>
      <c r="H225" s="17">
        <f>IF($N225&lt;&gt;1,"",IF(IFERROR(TRIM(INDEX(Responses!$A225:$T225,MATCH(Lists!$B$12,Responses!$A$1:$T$1,0))&amp;""),"")&lt;&gt;"",IFERROR(TRIM(INDEX(Responses!$A225:$T225,MATCH(Lists!$B$12,Responses!$A$1:$T$1,0))&amp;""),""),IFERROR(TRIM(INDEX(Responses!$A225:$T225,MATCH(Lists!$B$11,Responses!$A$1:$T$1,0))&amp;""),"")))</f>
        <v/>
      </c>
      <c r="I225" s="19">
        <f>IF($N225&lt;&gt;1,"",IF($B225="",IFERROR(INT(IF(ISNUMBER(INDEX(Responses!$A225:$T225,MATCH(Lists!$B$3,Responses!$A$1:$T$1,0))),INDEX(Responses!$A225:$T225,MATCH(Lists!$B$3,Responses!$A$1:$T$1,0)),DATE(VALUE(LEFT(IFERROR(TRIM(INDEX(Responses!$A225:$T225,MATCH(Lists!$B$3,Responses!$A$1:$T$1,0))&amp;""),""),4)),VALUE(MID(IFERROR(TRIM(INDEX(Responses!$A225:$T225,MATCH(Lists!$B$3,Responses!$A$1:$T$1,0))&amp;""),""),6,2)),VALUE(MID(IFERROR(TRIM(INDEX(Responses!$A225:$T225,MATCH(Lists!$B$3,Responses!$A$1:$T$1,0))&amp;""),""),9,2))))),""),IFERROR(IF(ISNUMBER(INDEX('Follow-ups'!$D$2:$D$501,MATCH($B225,'Follow-ups'!$A$2:$A$501,0))),INT(INDEX('Follow-ups'!$D$2:$D$501,MATCH($B225,'Follow-ups'!$A$2:$A$501,0))),IFERROR(INT(IF(ISNUMBER(INDEX(Responses!$A225:$T225,MATCH(Lists!$B$3,Responses!$A$1:$T$1,0))),INDEX(Responses!$A225:$T225,MATCH(Lists!$B$3,Responses!$A$1:$T$1,0)),DATE(VALUE(LEFT(IFERROR(TRIM(INDEX(Responses!$A225:$T225,MATCH(Lists!$B$3,Responses!$A$1:$T$1,0))&amp;""),""),4)),VALUE(MID(IFERROR(TRIM(INDEX(Responses!$A225:$T225,MATCH(Lists!$B$3,Responses!$A$1:$T$1,0))&amp;""),""),6,2)),VALUE(MID(IFERROR(TRIM(INDEX(Responses!$A225:$T225,MATCH(Lists!$B$3,Responses!$A$1:$T$1,0))&amp;""),""),9,2))))),"")),IFERROR(INT(IF(ISNUMBER(INDEX(Responses!$A225:$T225,MATCH(Lists!$B$3,Responses!$A$1:$T$1,0))),INDEX(Responses!$A225:$T225,MATCH(Lists!$B$3,Responses!$A$1:$T$1,0)),DATE(VALUE(LEFT(IFERROR(TRIM(INDEX(Responses!$A225:$T225,MATCH(Lists!$B$3,Responses!$A$1:$T$1,0))&amp;""),""),4)),VALUE(MID(IFERROR(TRIM(INDEX(Responses!$A225:$T225,MATCH(Lists!$B$3,Responses!$A$1:$T$1,0))&amp;""),""),6,2)),VALUE(MID(IFERROR(TRIM(INDEX(Responses!$A225:$T225,MATCH(Lists!$B$3,Responses!$A$1:$T$1,0))&amp;""),""),9,2))))),""))))</f>
        <v/>
      </c>
      <c r="J225" s="19">
        <f>IF(ISNUMBER($I225),$I225+Lists!$B$15,"")</f>
        <v/>
      </c>
      <c r="K225" s="18">
        <f>IF($N225&lt;&gt;1,"",IF($B225="","New",IFERROR(IF(INDEX('Follow-ups'!$B$2:$B$501,MATCH($B225,'Follow-ups'!$A$2:$A$501,0))&amp;""="","New",INDEX('Follow-ups'!$B$2:$B$501,MATCH($B225,'Follow-ups'!$A$2:$A$501,0))&amp;""),"New")))</f>
        <v/>
      </c>
      <c r="L225" s="19">
        <f>IF($N225&lt;&gt;1,"",IF($B225="","",IFERROR(IF(ISNUMBER(INDEX('Follow-ups'!$C$2:$C$501,MATCH($B225,'Follow-ups'!$A$2:$A$501,0))),INDEX('Follow-ups'!$C$2:$C$501,MATCH($B225,'Follow-ups'!$A$2:$A$501,0)),""),"")))</f>
        <v/>
      </c>
      <c r="M225" s="18">
        <f>IF($N225&lt;&gt;1,"",IF($G225="No","Do not contact",IF(OR($K225="Signed up",$K225="Not now"),"Done",IF($K225="Contacted","Waiting on reply",IF($J225="","To do",IF(TODAY()&gt;$J225,"Overdue",IF($J225-TODAY()&lt;=1,"Due soon","To do")))))))</f>
        <v/>
      </c>
      <c r="N225" s="18">
        <f>IF((IFERROR(TRIM(INDEX(Responses!$A225:$T225,MATCH(Lists!$B$2,Responses!$A$1:$T$1,0))&amp;""),"")&amp;IFERROR(TRIM(INDEX(Responses!$A225:$T225,MATCH(Lists!$B$4,Responses!$A$1:$T$1,0))&amp;""),"")&amp;IFERROR(TRIM(INDEX(Responses!$A225:$T225,MATCH(Lists!$B$5,Responses!$A$1:$T$1,0))&amp;""),""))="",0,1)</f>
        <v/>
      </c>
    </row>
    <row r="226">
      <c r="A226" s="17">
        <f>IF($N226=1,IFERROR(TRIM(INDEX(Responses!$A226:$T226,MATCH(Lists!$B$4,Responses!$A$1:$T$1,0))&amp;""),""),"")</f>
        <v/>
      </c>
      <c r="B226" s="17">
        <f>IF($N226=1,IFERROR(TRIM(INDEX(Responses!$A226:$T226,MATCH(Lists!$B$5,Responses!$A$1:$T$1,0))&amp;""),""),"")</f>
        <v/>
      </c>
      <c r="C226" s="17">
        <f>IF($N226=1,IFERROR(TRIM(INDEX(Responses!$A226:$T226,MATCH(Lists!$B$6,Responses!$A$1:$T$1,0))&amp;""),""),"")</f>
        <v/>
      </c>
      <c r="D226" s="17">
        <f>IF($N226=1,IFERROR(TRIM(INDEX(Responses!$A226:$T226,MATCH(Lists!$B$7,Responses!$A$1:$T$1,0))&amp;""),""),"")</f>
        <v/>
      </c>
      <c r="E226" s="17">
        <f>IF($N226=1,IFERROR(TRIM(INDEX(Responses!$A226:$T226,MATCH(Lists!$B$8,Responses!$A$1:$T$1,0))&amp;""),""),"")</f>
        <v/>
      </c>
      <c r="F226" s="17">
        <f>IF($N226=1,IFERROR(TRIM(INDEX(Responses!$A226:$T226,MATCH(Lists!$B$9,Responses!$A$1:$T$1,0))&amp;""),""),"")</f>
        <v/>
      </c>
      <c r="G226" s="18">
        <f>IF($N226&lt;&gt;1,"",IF(IFERROR(TRIM(INDEX(Responses!$A226:$T226,MATCH(Lists!$B$10,Responses!$A$1:$T$1,0))&amp;""),"")="","Not asked",IF(LEFT(IFERROR(TRIM(INDEX(Responses!$A226:$T226,MATCH(Lists!$B$10,Responses!$A$1:$T$1,0))&amp;""),""),3)="Yes","Yes","No")))</f>
        <v/>
      </c>
      <c r="H226" s="17">
        <f>IF($N226&lt;&gt;1,"",IF(IFERROR(TRIM(INDEX(Responses!$A226:$T226,MATCH(Lists!$B$12,Responses!$A$1:$T$1,0))&amp;""),"")&lt;&gt;"",IFERROR(TRIM(INDEX(Responses!$A226:$T226,MATCH(Lists!$B$12,Responses!$A$1:$T$1,0))&amp;""),""),IFERROR(TRIM(INDEX(Responses!$A226:$T226,MATCH(Lists!$B$11,Responses!$A$1:$T$1,0))&amp;""),"")))</f>
        <v/>
      </c>
      <c r="I226" s="19">
        <f>IF($N226&lt;&gt;1,"",IF($B226="",IFERROR(INT(IF(ISNUMBER(INDEX(Responses!$A226:$T226,MATCH(Lists!$B$3,Responses!$A$1:$T$1,0))),INDEX(Responses!$A226:$T226,MATCH(Lists!$B$3,Responses!$A$1:$T$1,0)),DATE(VALUE(LEFT(IFERROR(TRIM(INDEX(Responses!$A226:$T226,MATCH(Lists!$B$3,Responses!$A$1:$T$1,0))&amp;""),""),4)),VALUE(MID(IFERROR(TRIM(INDEX(Responses!$A226:$T226,MATCH(Lists!$B$3,Responses!$A$1:$T$1,0))&amp;""),""),6,2)),VALUE(MID(IFERROR(TRIM(INDEX(Responses!$A226:$T226,MATCH(Lists!$B$3,Responses!$A$1:$T$1,0))&amp;""),""),9,2))))),""),IFERROR(IF(ISNUMBER(INDEX('Follow-ups'!$D$2:$D$501,MATCH($B226,'Follow-ups'!$A$2:$A$501,0))),INT(INDEX('Follow-ups'!$D$2:$D$501,MATCH($B226,'Follow-ups'!$A$2:$A$501,0))),IFERROR(INT(IF(ISNUMBER(INDEX(Responses!$A226:$T226,MATCH(Lists!$B$3,Responses!$A$1:$T$1,0))),INDEX(Responses!$A226:$T226,MATCH(Lists!$B$3,Responses!$A$1:$T$1,0)),DATE(VALUE(LEFT(IFERROR(TRIM(INDEX(Responses!$A226:$T226,MATCH(Lists!$B$3,Responses!$A$1:$T$1,0))&amp;""),""),4)),VALUE(MID(IFERROR(TRIM(INDEX(Responses!$A226:$T226,MATCH(Lists!$B$3,Responses!$A$1:$T$1,0))&amp;""),""),6,2)),VALUE(MID(IFERROR(TRIM(INDEX(Responses!$A226:$T226,MATCH(Lists!$B$3,Responses!$A$1:$T$1,0))&amp;""),""),9,2))))),"")),IFERROR(INT(IF(ISNUMBER(INDEX(Responses!$A226:$T226,MATCH(Lists!$B$3,Responses!$A$1:$T$1,0))),INDEX(Responses!$A226:$T226,MATCH(Lists!$B$3,Responses!$A$1:$T$1,0)),DATE(VALUE(LEFT(IFERROR(TRIM(INDEX(Responses!$A226:$T226,MATCH(Lists!$B$3,Responses!$A$1:$T$1,0))&amp;""),""),4)),VALUE(MID(IFERROR(TRIM(INDEX(Responses!$A226:$T226,MATCH(Lists!$B$3,Responses!$A$1:$T$1,0))&amp;""),""),6,2)),VALUE(MID(IFERROR(TRIM(INDEX(Responses!$A226:$T226,MATCH(Lists!$B$3,Responses!$A$1:$T$1,0))&amp;""),""),9,2))))),""))))</f>
        <v/>
      </c>
      <c r="J226" s="19">
        <f>IF(ISNUMBER($I226),$I226+Lists!$B$15,"")</f>
        <v/>
      </c>
      <c r="K226" s="18">
        <f>IF($N226&lt;&gt;1,"",IF($B226="","New",IFERROR(IF(INDEX('Follow-ups'!$B$2:$B$501,MATCH($B226,'Follow-ups'!$A$2:$A$501,0))&amp;""="","New",INDEX('Follow-ups'!$B$2:$B$501,MATCH($B226,'Follow-ups'!$A$2:$A$501,0))&amp;""),"New")))</f>
        <v/>
      </c>
      <c r="L226" s="19">
        <f>IF($N226&lt;&gt;1,"",IF($B226="","",IFERROR(IF(ISNUMBER(INDEX('Follow-ups'!$C$2:$C$501,MATCH($B226,'Follow-ups'!$A$2:$A$501,0))),INDEX('Follow-ups'!$C$2:$C$501,MATCH($B226,'Follow-ups'!$A$2:$A$501,0)),""),"")))</f>
        <v/>
      </c>
      <c r="M226" s="18">
        <f>IF($N226&lt;&gt;1,"",IF($G226="No","Do not contact",IF(OR($K226="Signed up",$K226="Not now"),"Done",IF($K226="Contacted","Waiting on reply",IF($J226="","To do",IF(TODAY()&gt;$J226,"Overdue",IF($J226-TODAY()&lt;=1,"Due soon","To do")))))))</f>
        <v/>
      </c>
      <c r="N226" s="18">
        <f>IF((IFERROR(TRIM(INDEX(Responses!$A226:$T226,MATCH(Lists!$B$2,Responses!$A$1:$T$1,0))&amp;""),"")&amp;IFERROR(TRIM(INDEX(Responses!$A226:$T226,MATCH(Lists!$B$4,Responses!$A$1:$T$1,0))&amp;""),"")&amp;IFERROR(TRIM(INDEX(Responses!$A226:$T226,MATCH(Lists!$B$5,Responses!$A$1:$T$1,0))&amp;""),""))="",0,1)</f>
        <v/>
      </c>
    </row>
    <row r="227">
      <c r="A227" s="17">
        <f>IF($N227=1,IFERROR(TRIM(INDEX(Responses!$A227:$T227,MATCH(Lists!$B$4,Responses!$A$1:$T$1,0))&amp;""),""),"")</f>
        <v/>
      </c>
      <c r="B227" s="17">
        <f>IF($N227=1,IFERROR(TRIM(INDEX(Responses!$A227:$T227,MATCH(Lists!$B$5,Responses!$A$1:$T$1,0))&amp;""),""),"")</f>
        <v/>
      </c>
      <c r="C227" s="17">
        <f>IF($N227=1,IFERROR(TRIM(INDEX(Responses!$A227:$T227,MATCH(Lists!$B$6,Responses!$A$1:$T$1,0))&amp;""),""),"")</f>
        <v/>
      </c>
      <c r="D227" s="17">
        <f>IF($N227=1,IFERROR(TRIM(INDEX(Responses!$A227:$T227,MATCH(Lists!$B$7,Responses!$A$1:$T$1,0))&amp;""),""),"")</f>
        <v/>
      </c>
      <c r="E227" s="17">
        <f>IF($N227=1,IFERROR(TRIM(INDEX(Responses!$A227:$T227,MATCH(Lists!$B$8,Responses!$A$1:$T$1,0))&amp;""),""),"")</f>
        <v/>
      </c>
      <c r="F227" s="17">
        <f>IF($N227=1,IFERROR(TRIM(INDEX(Responses!$A227:$T227,MATCH(Lists!$B$9,Responses!$A$1:$T$1,0))&amp;""),""),"")</f>
        <v/>
      </c>
      <c r="G227" s="18">
        <f>IF($N227&lt;&gt;1,"",IF(IFERROR(TRIM(INDEX(Responses!$A227:$T227,MATCH(Lists!$B$10,Responses!$A$1:$T$1,0))&amp;""),"")="","Not asked",IF(LEFT(IFERROR(TRIM(INDEX(Responses!$A227:$T227,MATCH(Lists!$B$10,Responses!$A$1:$T$1,0))&amp;""),""),3)="Yes","Yes","No")))</f>
        <v/>
      </c>
      <c r="H227" s="17">
        <f>IF($N227&lt;&gt;1,"",IF(IFERROR(TRIM(INDEX(Responses!$A227:$T227,MATCH(Lists!$B$12,Responses!$A$1:$T$1,0))&amp;""),"")&lt;&gt;"",IFERROR(TRIM(INDEX(Responses!$A227:$T227,MATCH(Lists!$B$12,Responses!$A$1:$T$1,0))&amp;""),""),IFERROR(TRIM(INDEX(Responses!$A227:$T227,MATCH(Lists!$B$11,Responses!$A$1:$T$1,0))&amp;""),"")))</f>
        <v/>
      </c>
      <c r="I227" s="19">
        <f>IF($N227&lt;&gt;1,"",IF($B227="",IFERROR(INT(IF(ISNUMBER(INDEX(Responses!$A227:$T227,MATCH(Lists!$B$3,Responses!$A$1:$T$1,0))),INDEX(Responses!$A227:$T227,MATCH(Lists!$B$3,Responses!$A$1:$T$1,0)),DATE(VALUE(LEFT(IFERROR(TRIM(INDEX(Responses!$A227:$T227,MATCH(Lists!$B$3,Responses!$A$1:$T$1,0))&amp;""),""),4)),VALUE(MID(IFERROR(TRIM(INDEX(Responses!$A227:$T227,MATCH(Lists!$B$3,Responses!$A$1:$T$1,0))&amp;""),""),6,2)),VALUE(MID(IFERROR(TRIM(INDEX(Responses!$A227:$T227,MATCH(Lists!$B$3,Responses!$A$1:$T$1,0))&amp;""),""),9,2))))),""),IFERROR(IF(ISNUMBER(INDEX('Follow-ups'!$D$2:$D$501,MATCH($B227,'Follow-ups'!$A$2:$A$501,0))),INT(INDEX('Follow-ups'!$D$2:$D$501,MATCH($B227,'Follow-ups'!$A$2:$A$501,0))),IFERROR(INT(IF(ISNUMBER(INDEX(Responses!$A227:$T227,MATCH(Lists!$B$3,Responses!$A$1:$T$1,0))),INDEX(Responses!$A227:$T227,MATCH(Lists!$B$3,Responses!$A$1:$T$1,0)),DATE(VALUE(LEFT(IFERROR(TRIM(INDEX(Responses!$A227:$T227,MATCH(Lists!$B$3,Responses!$A$1:$T$1,0))&amp;""),""),4)),VALUE(MID(IFERROR(TRIM(INDEX(Responses!$A227:$T227,MATCH(Lists!$B$3,Responses!$A$1:$T$1,0))&amp;""),""),6,2)),VALUE(MID(IFERROR(TRIM(INDEX(Responses!$A227:$T227,MATCH(Lists!$B$3,Responses!$A$1:$T$1,0))&amp;""),""),9,2))))),"")),IFERROR(INT(IF(ISNUMBER(INDEX(Responses!$A227:$T227,MATCH(Lists!$B$3,Responses!$A$1:$T$1,0))),INDEX(Responses!$A227:$T227,MATCH(Lists!$B$3,Responses!$A$1:$T$1,0)),DATE(VALUE(LEFT(IFERROR(TRIM(INDEX(Responses!$A227:$T227,MATCH(Lists!$B$3,Responses!$A$1:$T$1,0))&amp;""),""),4)),VALUE(MID(IFERROR(TRIM(INDEX(Responses!$A227:$T227,MATCH(Lists!$B$3,Responses!$A$1:$T$1,0))&amp;""),""),6,2)),VALUE(MID(IFERROR(TRIM(INDEX(Responses!$A227:$T227,MATCH(Lists!$B$3,Responses!$A$1:$T$1,0))&amp;""),""),9,2))))),""))))</f>
        <v/>
      </c>
      <c r="J227" s="19">
        <f>IF(ISNUMBER($I227),$I227+Lists!$B$15,"")</f>
        <v/>
      </c>
      <c r="K227" s="18">
        <f>IF($N227&lt;&gt;1,"",IF($B227="","New",IFERROR(IF(INDEX('Follow-ups'!$B$2:$B$501,MATCH($B227,'Follow-ups'!$A$2:$A$501,0))&amp;""="","New",INDEX('Follow-ups'!$B$2:$B$501,MATCH($B227,'Follow-ups'!$A$2:$A$501,0))&amp;""),"New")))</f>
        <v/>
      </c>
      <c r="L227" s="19">
        <f>IF($N227&lt;&gt;1,"",IF($B227="","",IFERROR(IF(ISNUMBER(INDEX('Follow-ups'!$C$2:$C$501,MATCH($B227,'Follow-ups'!$A$2:$A$501,0))),INDEX('Follow-ups'!$C$2:$C$501,MATCH($B227,'Follow-ups'!$A$2:$A$501,0)),""),"")))</f>
        <v/>
      </c>
      <c r="M227" s="18">
        <f>IF($N227&lt;&gt;1,"",IF($G227="No","Do not contact",IF(OR($K227="Signed up",$K227="Not now"),"Done",IF($K227="Contacted","Waiting on reply",IF($J227="","To do",IF(TODAY()&gt;$J227,"Overdue",IF($J227-TODAY()&lt;=1,"Due soon","To do")))))))</f>
        <v/>
      </c>
      <c r="N227" s="18">
        <f>IF((IFERROR(TRIM(INDEX(Responses!$A227:$T227,MATCH(Lists!$B$2,Responses!$A$1:$T$1,0))&amp;""),"")&amp;IFERROR(TRIM(INDEX(Responses!$A227:$T227,MATCH(Lists!$B$4,Responses!$A$1:$T$1,0))&amp;""),"")&amp;IFERROR(TRIM(INDEX(Responses!$A227:$T227,MATCH(Lists!$B$5,Responses!$A$1:$T$1,0))&amp;""),""))="",0,1)</f>
        <v/>
      </c>
    </row>
    <row r="228">
      <c r="A228" s="17">
        <f>IF($N228=1,IFERROR(TRIM(INDEX(Responses!$A228:$T228,MATCH(Lists!$B$4,Responses!$A$1:$T$1,0))&amp;""),""),"")</f>
        <v/>
      </c>
      <c r="B228" s="17">
        <f>IF($N228=1,IFERROR(TRIM(INDEX(Responses!$A228:$T228,MATCH(Lists!$B$5,Responses!$A$1:$T$1,0))&amp;""),""),"")</f>
        <v/>
      </c>
      <c r="C228" s="17">
        <f>IF($N228=1,IFERROR(TRIM(INDEX(Responses!$A228:$T228,MATCH(Lists!$B$6,Responses!$A$1:$T$1,0))&amp;""),""),"")</f>
        <v/>
      </c>
      <c r="D228" s="17">
        <f>IF($N228=1,IFERROR(TRIM(INDEX(Responses!$A228:$T228,MATCH(Lists!$B$7,Responses!$A$1:$T$1,0))&amp;""),""),"")</f>
        <v/>
      </c>
      <c r="E228" s="17">
        <f>IF($N228=1,IFERROR(TRIM(INDEX(Responses!$A228:$T228,MATCH(Lists!$B$8,Responses!$A$1:$T$1,0))&amp;""),""),"")</f>
        <v/>
      </c>
      <c r="F228" s="17">
        <f>IF($N228=1,IFERROR(TRIM(INDEX(Responses!$A228:$T228,MATCH(Lists!$B$9,Responses!$A$1:$T$1,0))&amp;""),""),"")</f>
        <v/>
      </c>
      <c r="G228" s="18">
        <f>IF($N228&lt;&gt;1,"",IF(IFERROR(TRIM(INDEX(Responses!$A228:$T228,MATCH(Lists!$B$10,Responses!$A$1:$T$1,0))&amp;""),"")="","Not asked",IF(LEFT(IFERROR(TRIM(INDEX(Responses!$A228:$T228,MATCH(Lists!$B$10,Responses!$A$1:$T$1,0))&amp;""),""),3)="Yes","Yes","No")))</f>
        <v/>
      </c>
      <c r="H228" s="17">
        <f>IF($N228&lt;&gt;1,"",IF(IFERROR(TRIM(INDEX(Responses!$A228:$T228,MATCH(Lists!$B$12,Responses!$A$1:$T$1,0))&amp;""),"")&lt;&gt;"",IFERROR(TRIM(INDEX(Responses!$A228:$T228,MATCH(Lists!$B$12,Responses!$A$1:$T$1,0))&amp;""),""),IFERROR(TRIM(INDEX(Responses!$A228:$T228,MATCH(Lists!$B$11,Responses!$A$1:$T$1,0))&amp;""),"")))</f>
        <v/>
      </c>
      <c r="I228" s="19">
        <f>IF($N228&lt;&gt;1,"",IF($B228="",IFERROR(INT(IF(ISNUMBER(INDEX(Responses!$A228:$T228,MATCH(Lists!$B$3,Responses!$A$1:$T$1,0))),INDEX(Responses!$A228:$T228,MATCH(Lists!$B$3,Responses!$A$1:$T$1,0)),DATE(VALUE(LEFT(IFERROR(TRIM(INDEX(Responses!$A228:$T228,MATCH(Lists!$B$3,Responses!$A$1:$T$1,0))&amp;""),""),4)),VALUE(MID(IFERROR(TRIM(INDEX(Responses!$A228:$T228,MATCH(Lists!$B$3,Responses!$A$1:$T$1,0))&amp;""),""),6,2)),VALUE(MID(IFERROR(TRIM(INDEX(Responses!$A228:$T228,MATCH(Lists!$B$3,Responses!$A$1:$T$1,0))&amp;""),""),9,2))))),""),IFERROR(IF(ISNUMBER(INDEX('Follow-ups'!$D$2:$D$501,MATCH($B228,'Follow-ups'!$A$2:$A$501,0))),INT(INDEX('Follow-ups'!$D$2:$D$501,MATCH($B228,'Follow-ups'!$A$2:$A$501,0))),IFERROR(INT(IF(ISNUMBER(INDEX(Responses!$A228:$T228,MATCH(Lists!$B$3,Responses!$A$1:$T$1,0))),INDEX(Responses!$A228:$T228,MATCH(Lists!$B$3,Responses!$A$1:$T$1,0)),DATE(VALUE(LEFT(IFERROR(TRIM(INDEX(Responses!$A228:$T228,MATCH(Lists!$B$3,Responses!$A$1:$T$1,0))&amp;""),""),4)),VALUE(MID(IFERROR(TRIM(INDEX(Responses!$A228:$T228,MATCH(Lists!$B$3,Responses!$A$1:$T$1,0))&amp;""),""),6,2)),VALUE(MID(IFERROR(TRIM(INDEX(Responses!$A228:$T228,MATCH(Lists!$B$3,Responses!$A$1:$T$1,0))&amp;""),""),9,2))))),"")),IFERROR(INT(IF(ISNUMBER(INDEX(Responses!$A228:$T228,MATCH(Lists!$B$3,Responses!$A$1:$T$1,0))),INDEX(Responses!$A228:$T228,MATCH(Lists!$B$3,Responses!$A$1:$T$1,0)),DATE(VALUE(LEFT(IFERROR(TRIM(INDEX(Responses!$A228:$T228,MATCH(Lists!$B$3,Responses!$A$1:$T$1,0))&amp;""),""),4)),VALUE(MID(IFERROR(TRIM(INDEX(Responses!$A228:$T228,MATCH(Lists!$B$3,Responses!$A$1:$T$1,0))&amp;""),""),6,2)),VALUE(MID(IFERROR(TRIM(INDEX(Responses!$A228:$T228,MATCH(Lists!$B$3,Responses!$A$1:$T$1,0))&amp;""),""),9,2))))),""))))</f>
        <v/>
      </c>
      <c r="J228" s="19">
        <f>IF(ISNUMBER($I228),$I228+Lists!$B$15,"")</f>
        <v/>
      </c>
      <c r="K228" s="18">
        <f>IF($N228&lt;&gt;1,"",IF($B228="","New",IFERROR(IF(INDEX('Follow-ups'!$B$2:$B$501,MATCH($B228,'Follow-ups'!$A$2:$A$501,0))&amp;""="","New",INDEX('Follow-ups'!$B$2:$B$501,MATCH($B228,'Follow-ups'!$A$2:$A$501,0))&amp;""),"New")))</f>
        <v/>
      </c>
      <c r="L228" s="19">
        <f>IF($N228&lt;&gt;1,"",IF($B228="","",IFERROR(IF(ISNUMBER(INDEX('Follow-ups'!$C$2:$C$501,MATCH($B228,'Follow-ups'!$A$2:$A$501,0))),INDEX('Follow-ups'!$C$2:$C$501,MATCH($B228,'Follow-ups'!$A$2:$A$501,0)),""),"")))</f>
        <v/>
      </c>
      <c r="M228" s="18">
        <f>IF($N228&lt;&gt;1,"",IF($G228="No","Do not contact",IF(OR($K228="Signed up",$K228="Not now"),"Done",IF($K228="Contacted","Waiting on reply",IF($J228="","To do",IF(TODAY()&gt;$J228,"Overdue",IF($J228-TODAY()&lt;=1,"Due soon","To do")))))))</f>
        <v/>
      </c>
      <c r="N228" s="18">
        <f>IF((IFERROR(TRIM(INDEX(Responses!$A228:$T228,MATCH(Lists!$B$2,Responses!$A$1:$T$1,0))&amp;""),"")&amp;IFERROR(TRIM(INDEX(Responses!$A228:$T228,MATCH(Lists!$B$4,Responses!$A$1:$T$1,0))&amp;""),"")&amp;IFERROR(TRIM(INDEX(Responses!$A228:$T228,MATCH(Lists!$B$5,Responses!$A$1:$T$1,0))&amp;""),""))="",0,1)</f>
        <v/>
      </c>
    </row>
    <row r="229">
      <c r="A229" s="17">
        <f>IF($N229=1,IFERROR(TRIM(INDEX(Responses!$A229:$T229,MATCH(Lists!$B$4,Responses!$A$1:$T$1,0))&amp;""),""),"")</f>
        <v/>
      </c>
      <c r="B229" s="17">
        <f>IF($N229=1,IFERROR(TRIM(INDEX(Responses!$A229:$T229,MATCH(Lists!$B$5,Responses!$A$1:$T$1,0))&amp;""),""),"")</f>
        <v/>
      </c>
      <c r="C229" s="17">
        <f>IF($N229=1,IFERROR(TRIM(INDEX(Responses!$A229:$T229,MATCH(Lists!$B$6,Responses!$A$1:$T$1,0))&amp;""),""),"")</f>
        <v/>
      </c>
      <c r="D229" s="17">
        <f>IF($N229=1,IFERROR(TRIM(INDEX(Responses!$A229:$T229,MATCH(Lists!$B$7,Responses!$A$1:$T$1,0))&amp;""),""),"")</f>
        <v/>
      </c>
      <c r="E229" s="17">
        <f>IF($N229=1,IFERROR(TRIM(INDEX(Responses!$A229:$T229,MATCH(Lists!$B$8,Responses!$A$1:$T$1,0))&amp;""),""),"")</f>
        <v/>
      </c>
      <c r="F229" s="17">
        <f>IF($N229=1,IFERROR(TRIM(INDEX(Responses!$A229:$T229,MATCH(Lists!$B$9,Responses!$A$1:$T$1,0))&amp;""),""),"")</f>
        <v/>
      </c>
      <c r="G229" s="18">
        <f>IF($N229&lt;&gt;1,"",IF(IFERROR(TRIM(INDEX(Responses!$A229:$T229,MATCH(Lists!$B$10,Responses!$A$1:$T$1,0))&amp;""),"")="","Not asked",IF(LEFT(IFERROR(TRIM(INDEX(Responses!$A229:$T229,MATCH(Lists!$B$10,Responses!$A$1:$T$1,0))&amp;""),""),3)="Yes","Yes","No")))</f>
        <v/>
      </c>
      <c r="H229" s="17">
        <f>IF($N229&lt;&gt;1,"",IF(IFERROR(TRIM(INDEX(Responses!$A229:$T229,MATCH(Lists!$B$12,Responses!$A$1:$T$1,0))&amp;""),"")&lt;&gt;"",IFERROR(TRIM(INDEX(Responses!$A229:$T229,MATCH(Lists!$B$12,Responses!$A$1:$T$1,0))&amp;""),""),IFERROR(TRIM(INDEX(Responses!$A229:$T229,MATCH(Lists!$B$11,Responses!$A$1:$T$1,0))&amp;""),"")))</f>
        <v/>
      </c>
      <c r="I229" s="19">
        <f>IF($N229&lt;&gt;1,"",IF($B229="",IFERROR(INT(IF(ISNUMBER(INDEX(Responses!$A229:$T229,MATCH(Lists!$B$3,Responses!$A$1:$T$1,0))),INDEX(Responses!$A229:$T229,MATCH(Lists!$B$3,Responses!$A$1:$T$1,0)),DATE(VALUE(LEFT(IFERROR(TRIM(INDEX(Responses!$A229:$T229,MATCH(Lists!$B$3,Responses!$A$1:$T$1,0))&amp;""),""),4)),VALUE(MID(IFERROR(TRIM(INDEX(Responses!$A229:$T229,MATCH(Lists!$B$3,Responses!$A$1:$T$1,0))&amp;""),""),6,2)),VALUE(MID(IFERROR(TRIM(INDEX(Responses!$A229:$T229,MATCH(Lists!$B$3,Responses!$A$1:$T$1,0))&amp;""),""),9,2))))),""),IFERROR(IF(ISNUMBER(INDEX('Follow-ups'!$D$2:$D$501,MATCH($B229,'Follow-ups'!$A$2:$A$501,0))),INT(INDEX('Follow-ups'!$D$2:$D$501,MATCH($B229,'Follow-ups'!$A$2:$A$501,0))),IFERROR(INT(IF(ISNUMBER(INDEX(Responses!$A229:$T229,MATCH(Lists!$B$3,Responses!$A$1:$T$1,0))),INDEX(Responses!$A229:$T229,MATCH(Lists!$B$3,Responses!$A$1:$T$1,0)),DATE(VALUE(LEFT(IFERROR(TRIM(INDEX(Responses!$A229:$T229,MATCH(Lists!$B$3,Responses!$A$1:$T$1,0))&amp;""),""),4)),VALUE(MID(IFERROR(TRIM(INDEX(Responses!$A229:$T229,MATCH(Lists!$B$3,Responses!$A$1:$T$1,0))&amp;""),""),6,2)),VALUE(MID(IFERROR(TRIM(INDEX(Responses!$A229:$T229,MATCH(Lists!$B$3,Responses!$A$1:$T$1,0))&amp;""),""),9,2))))),"")),IFERROR(INT(IF(ISNUMBER(INDEX(Responses!$A229:$T229,MATCH(Lists!$B$3,Responses!$A$1:$T$1,0))),INDEX(Responses!$A229:$T229,MATCH(Lists!$B$3,Responses!$A$1:$T$1,0)),DATE(VALUE(LEFT(IFERROR(TRIM(INDEX(Responses!$A229:$T229,MATCH(Lists!$B$3,Responses!$A$1:$T$1,0))&amp;""),""),4)),VALUE(MID(IFERROR(TRIM(INDEX(Responses!$A229:$T229,MATCH(Lists!$B$3,Responses!$A$1:$T$1,0))&amp;""),""),6,2)),VALUE(MID(IFERROR(TRIM(INDEX(Responses!$A229:$T229,MATCH(Lists!$B$3,Responses!$A$1:$T$1,0))&amp;""),""),9,2))))),""))))</f>
        <v/>
      </c>
      <c r="J229" s="19">
        <f>IF(ISNUMBER($I229),$I229+Lists!$B$15,"")</f>
        <v/>
      </c>
      <c r="K229" s="18">
        <f>IF($N229&lt;&gt;1,"",IF($B229="","New",IFERROR(IF(INDEX('Follow-ups'!$B$2:$B$501,MATCH($B229,'Follow-ups'!$A$2:$A$501,0))&amp;""="","New",INDEX('Follow-ups'!$B$2:$B$501,MATCH($B229,'Follow-ups'!$A$2:$A$501,0))&amp;""),"New")))</f>
        <v/>
      </c>
      <c r="L229" s="19">
        <f>IF($N229&lt;&gt;1,"",IF($B229="","",IFERROR(IF(ISNUMBER(INDEX('Follow-ups'!$C$2:$C$501,MATCH($B229,'Follow-ups'!$A$2:$A$501,0))),INDEX('Follow-ups'!$C$2:$C$501,MATCH($B229,'Follow-ups'!$A$2:$A$501,0)),""),"")))</f>
        <v/>
      </c>
      <c r="M229" s="18">
        <f>IF($N229&lt;&gt;1,"",IF($G229="No","Do not contact",IF(OR($K229="Signed up",$K229="Not now"),"Done",IF($K229="Contacted","Waiting on reply",IF($J229="","To do",IF(TODAY()&gt;$J229,"Overdue",IF($J229-TODAY()&lt;=1,"Due soon","To do")))))))</f>
        <v/>
      </c>
      <c r="N229" s="18">
        <f>IF((IFERROR(TRIM(INDEX(Responses!$A229:$T229,MATCH(Lists!$B$2,Responses!$A$1:$T$1,0))&amp;""),"")&amp;IFERROR(TRIM(INDEX(Responses!$A229:$T229,MATCH(Lists!$B$4,Responses!$A$1:$T$1,0))&amp;""),"")&amp;IFERROR(TRIM(INDEX(Responses!$A229:$T229,MATCH(Lists!$B$5,Responses!$A$1:$T$1,0))&amp;""),""))="",0,1)</f>
        <v/>
      </c>
    </row>
    <row r="230">
      <c r="A230" s="17">
        <f>IF($N230=1,IFERROR(TRIM(INDEX(Responses!$A230:$T230,MATCH(Lists!$B$4,Responses!$A$1:$T$1,0))&amp;""),""),"")</f>
        <v/>
      </c>
      <c r="B230" s="17">
        <f>IF($N230=1,IFERROR(TRIM(INDEX(Responses!$A230:$T230,MATCH(Lists!$B$5,Responses!$A$1:$T$1,0))&amp;""),""),"")</f>
        <v/>
      </c>
      <c r="C230" s="17">
        <f>IF($N230=1,IFERROR(TRIM(INDEX(Responses!$A230:$T230,MATCH(Lists!$B$6,Responses!$A$1:$T$1,0))&amp;""),""),"")</f>
        <v/>
      </c>
      <c r="D230" s="17">
        <f>IF($N230=1,IFERROR(TRIM(INDEX(Responses!$A230:$T230,MATCH(Lists!$B$7,Responses!$A$1:$T$1,0))&amp;""),""),"")</f>
        <v/>
      </c>
      <c r="E230" s="17">
        <f>IF($N230=1,IFERROR(TRIM(INDEX(Responses!$A230:$T230,MATCH(Lists!$B$8,Responses!$A$1:$T$1,0))&amp;""),""),"")</f>
        <v/>
      </c>
      <c r="F230" s="17">
        <f>IF($N230=1,IFERROR(TRIM(INDEX(Responses!$A230:$T230,MATCH(Lists!$B$9,Responses!$A$1:$T$1,0))&amp;""),""),"")</f>
        <v/>
      </c>
      <c r="G230" s="18">
        <f>IF($N230&lt;&gt;1,"",IF(IFERROR(TRIM(INDEX(Responses!$A230:$T230,MATCH(Lists!$B$10,Responses!$A$1:$T$1,0))&amp;""),"")="","Not asked",IF(LEFT(IFERROR(TRIM(INDEX(Responses!$A230:$T230,MATCH(Lists!$B$10,Responses!$A$1:$T$1,0))&amp;""),""),3)="Yes","Yes","No")))</f>
        <v/>
      </c>
      <c r="H230" s="17">
        <f>IF($N230&lt;&gt;1,"",IF(IFERROR(TRIM(INDEX(Responses!$A230:$T230,MATCH(Lists!$B$12,Responses!$A$1:$T$1,0))&amp;""),"")&lt;&gt;"",IFERROR(TRIM(INDEX(Responses!$A230:$T230,MATCH(Lists!$B$12,Responses!$A$1:$T$1,0))&amp;""),""),IFERROR(TRIM(INDEX(Responses!$A230:$T230,MATCH(Lists!$B$11,Responses!$A$1:$T$1,0))&amp;""),"")))</f>
        <v/>
      </c>
      <c r="I230" s="19">
        <f>IF($N230&lt;&gt;1,"",IF($B230="",IFERROR(INT(IF(ISNUMBER(INDEX(Responses!$A230:$T230,MATCH(Lists!$B$3,Responses!$A$1:$T$1,0))),INDEX(Responses!$A230:$T230,MATCH(Lists!$B$3,Responses!$A$1:$T$1,0)),DATE(VALUE(LEFT(IFERROR(TRIM(INDEX(Responses!$A230:$T230,MATCH(Lists!$B$3,Responses!$A$1:$T$1,0))&amp;""),""),4)),VALUE(MID(IFERROR(TRIM(INDEX(Responses!$A230:$T230,MATCH(Lists!$B$3,Responses!$A$1:$T$1,0))&amp;""),""),6,2)),VALUE(MID(IFERROR(TRIM(INDEX(Responses!$A230:$T230,MATCH(Lists!$B$3,Responses!$A$1:$T$1,0))&amp;""),""),9,2))))),""),IFERROR(IF(ISNUMBER(INDEX('Follow-ups'!$D$2:$D$501,MATCH($B230,'Follow-ups'!$A$2:$A$501,0))),INT(INDEX('Follow-ups'!$D$2:$D$501,MATCH($B230,'Follow-ups'!$A$2:$A$501,0))),IFERROR(INT(IF(ISNUMBER(INDEX(Responses!$A230:$T230,MATCH(Lists!$B$3,Responses!$A$1:$T$1,0))),INDEX(Responses!$A230:$T230,MATCH(Lists!$B$3,Responses!$A$1:$T$1,0)),DATE(VALUE(LEFT(IFERROR(TRIM(INDEX(Responses!$A230:$T230,MATCH(Lists!$B$3,Responses!$A$1:$T$1,0))&amp;""),""),4)),VALUE(MID(IFERROR(TRIM(INDEX(Responses!$A230:$T230,MATCH(Lists!$B$3,Responses!$A$1:$T$1,0))&amp;""),""),6,2)),VALUE(MID(IFERROR(TRIM(INDEX(Responses!$A230:$T230,MATCH(Lists!$B$3,Responses!$A$1:$T$1,0))&amp;""),""),9,2))))),"")),IFERROR(INT(IF(ISNUMBER(INDEX(Responses!$A230:$T230,MATCH(Lists!$B$3,Responses!$A$1:$T$1,0))),INDEX(Responses!$A230:$T230,MATCH(Lists!$B$3,Responses!$A$1:$T$1,0)),DATE(VALUE(LEFT(IFERROR(TRIM(INDEX(Responses!$A230:$T230,MATCH(Lists!$B$3,Responses!$A$1:$T$1,0))&amp;""),""),4)),VALUE(MID(IFERROR(TRIM(INDEX(Responses!$A230:$T230,MATCH(Lists!$B$3,Responses!$A$1:$T$1,0))&amp;""),""),6,2)),VALUE(MID(IFERROR(TRIM(INDEX(Responses!$A230:$T230,MATCH(Lists!$B$3,Responses!$A$1:$T$1,0))&amp;""),""),9,2))))),""))))</f>
        <v/>
      </c>
      <c r="J230" s="19">
        <f>IF(ISNUMBER($I230),$I230+Lists!$B$15,"")</f>
        <v/>
      </c>
      <c r="K230" s="18">
        <f>IF($N230&lt;&gt;1,"",IF($B230="","New",IFERROR(IF(INDEX('Follow-ups'!$B$2:$B$501,MATCH($B230,'Follow-ups'!$A$2:$A$501,0))&amp;""="","New",INDEX('Follow-ups'!$B$2:$B$501,MATCH($B230,'Follow-ups'!$A$2:$A$501,0))&amp;""),"New")))</f>
        <v/>
      </c>
      <c r="L230" s="19">
        <f>IF($N230&lt;&gt;1,"",IF($B230="","",IFERROR(IF(ISNUMBER(INDEX('Follow-ups'!$C$2:$C$501,MATCH($B230,'Follow-ups'!$A$2:$A$501,0))),INDEX('Follow-ups'!$C$2:$C$501,MATCH($B230,'Follow-ups'!$A$2:$A$501,0)),""),"")))</f>
        <v/>
      </c>
      <c r="M230" s="18">
        <f>IF($N230&lt;&gt;1,"",IF($G230="No","Do not contact",IF(OR($K230="Signed up",$K230="Not now"),"Done",IF($K230="Contacted","Waiting on reply",IF($J230="","To do",IF(TODAY()&gt;$J230,"Overdue",IF($J230-TODAY()&lt;=1,"Due soon","To do")))))))</f>
        <v/>
      </c>
      <c r="N230" s="18">
        <f>IF((IFERROR(TRIM(INDEX(Responses!$A230:$T230,MATCH(Lists!$B$2,Responses!$A$1:$T$1,0))&amp;""),"")&amp;IFERROR(TRIM(INDEX(Responses!$A230:$T230,MATCH(Lists!$B$4,Responses!$A$1:$T$1,0))&amp;""),"")&amp;IFERROR(TRIM(INDEX(Responses!$A230:$T230,MATCH(Lists!$B$5,Responses!$A$1:$T$1,0))&amp;""),""))="",0,1)</f>
        <v/>
      </c>
    </row>
    <row r="231">
      <c r="A231" s="17">
        <f>IF($N231=1,IFERROR(TRIM(INDEX(Responses!$A231:$T231,MATCH(Lists!$B$4,Responses!$A$1:$T$1,0))&amp;""),""),"")</f>
        <v/>
      </c>
      <c r="B231" s="17">
        <f>IF($N231=1,IFERROR(TRIM(INDEX(Responses!$A231:$T231,MATCH(Lists!$B$5,Responses!$A$1:$T$1,0))&amp;""),""),"")</f>
        <v/>
      </c>
      <c r="C231" s="17">
        <f>IF($N231=1,IFERROR(TRIM(INDEX(Responses!$A231:$T231,MATCH(Lists!$B$6,Responses!$A$1:$T$1,0))&amp;""),""),"")</f>
        <v/>
      </c>
      <c r="D231" s="17">
        <f>IF($N231=1,IFERROR(TRIM(INDEX(Responses!$A231:$T231,MATCH(Lists!$B$7,Responses!$A$1:$T$1,0))&amp;""),""),"")</f>
        <v/>
      </c>
      <c r="E231" s="17">
        <f>IF($N231=1,IFERROR(TRIM(INDEX(Responses!$A231:$T231,MATCH(Lists!$B$8,Responses!$A$1:$T$1,0))&amp;""),""),"")</f>
        <v/>
      </c>
      <c r="F231" s="17">
        <f>IF($N231=1,IFERROR(TRIM(INDEX(Responses!$A231:$T231,MATCH(Lists!$B$9,Responses!$A$1:$T$1,0))&amp;""),""),"")</f>
        <v/>
      </c>
      <c r="G231" s="18">
        <f>IF($N231&lt;&gt;1,"",IF(IFERROR(TRIM(INDEX(Responses!$A231:$T231,MATCH(Lists!$B$10,Responses!$A$1:$T$1,0))&amp;""),"")="","Not asked",IF(LEFT(IFERROR(TRIM(INDEX(Responses!$A231:$T231,MATCH(Lists!$B$10,Responses!$A$1:$T$1,0))&amp;""),""),3)="Yes","Yes","No")))</f>
        <v/>
      </c>
      <c r="H231" s="17">
        <f>IF($N231&lt;&gt;1,"",IF(IFERROR(TRIM(INDEX(Responses!$A231:$T231,MATCH(Lists!$B$12,Responses!$A$1:$T$1,0))&amp;""),"")&lt;&gt;"",IFERROR(TRIM(INDEX(Responses!$A231:$T231,MATCH(Lists!$B$12,Responses!$A$1:$T$1,0))&amp;""),""),IFERROR(TRIM(INDEX(Responses!$A231:$T231,MATCH(Lists!$B$11,Responses!$A$1:$T$1,0))&amp;""),"")))</f>
        <v/>
      </c>
      <c r="I231" s="19">
        <f>IF($N231&lt;&gt;1,"",IF($B231="",IFERROR(INT(IF(ISNUMBER(INDEX(Responses!$A231:$T231,MATCH(Lists!$B$3,Responses!$A$1:$T$1,0))),INDEX(Responses!$A231:$T231,MATCH(Lists!$B$3,Responses!$A$1:$T$1,0)),DATE(VALUE(LEFT(IFERROR(TRIM(INDEX(Responses!$A231:$T231,MATCH(Lists!$B$3,Responses!$A$1:$T$1,0))&amp;""),""),4)),VALUE(MID(IFERROR(TRIM(INDEX(Responses!$A231:$T231,MATCH(Lists!$B$3,Responses!$A$1:$T$1,0))&amp;""),""),6,2)),VALUE(MID(IFERROR(TRIM(INDEX(Responses!$A231:$T231,MATCH(Lists!$B$3,Responses!$A$1:$T$1,0))&amp;""),""),9,2))))),""),IFERROR(IF(ISNUMBER(INDEX('Follow-ups'!$D$2:$D$501,MATCH($B231,'Follow-ups'!$A$2:$A$501,0))),INT(INDEX('Follow-ups'!$D$2:$D$501,MATCH($B231,'Follow-ups'!$A$2:$A$501,0))),IFERROR(INT(IF(ISNUMBER(INDEX(Responses!$A231:$T231,MATCH(Lists!$B$3,Responses!$A$1:$T$1,0))),INDEX(Responses!$A231:$T231,MATCH(Lists!$B$3,Responses!$A$1:$T$1,0)),DATE(VALUE(LEFT(IFERROR(TRIM(INDEX(Responses!$A231:$T231,MATCH(Lists!$B$3,Responses!$A$1:$T$1,0))&amp;""),""),4)),VALUE(MID(IFERROR(TRIM(INDEX(Responses!$A231:$T231,MATCH(Lists!$B$3,Responses!$A$1:$T$1,0))&amp;""),""),6,2)),VALUE(MID(IFERROR(TRIM(INDEX(Responses!$A231:$T231,MATCH(Lists!$B$3,Responses!$A$1:$T$1,0))&amp;""),""),9,2))))),"")),IFERROR(INT(IF(ISNUMBER(INDEX(Responses!$A231:$T231,MATCH(Lists!$B$3,Responses!$A$1:$T$1,0))),INDEX(Responses!$A231:$T231,MATCH(Lists!$B$3,Responses!$A$1:$T$1,0)),DATE(VALUE(LEFT(IFERROR(TRIM(INDEX(Responses!$A231:$T231,MATCH(Lists!$B$3,Responses!$A$1:$T$1,0))&amp;""),""),4)),VALUE(MID(IFERROR(TRIM(INDEX(Responses!$A231:$T231,MATCH(Lists!$B$3,Responses!$A$1:$T$1,0))&amp;""),""),6,2)),VALUE(MID(IFERROR(TRIM(INDEX(Responses!$A231:$T231,MATCH(Lists!$B$3,Responses!$A$1:$T$1,0))&amp;""),""),9,2))))),""))))</f>
        <v/>
      </c>
      <c r="J231" s="19">
        <f>IF(ISNUMBER($I231),$I231+Lists!$B$15,"")</f>
        <v/>
      </c>
      <c r="K231" s="18">
        <f>IF($N231&lt;&gt;1,"",IF($B231="","New",IFERROR(IF(INDEX('Follow-ups'!$B$2:$B$501,MATCH($B231,'Follow-ups'!$A$2:$A$501,0))&amp;""="","New",INDEX('Follow-ups'!$B$2:$B$501,MATCH($B231,'Follow-ups'!$A$2:$A$501,0))&amp;""),"New")))</f>
        <v/>
      </c>
      <c r="L231" s="19">
        <f>IF($N231&lt;&gt;1,"",IF($B231="","",IFERROR(IF(ISNUMBER(INDEX('Follow-ups'!$C$2:$C$501,MATCH($B231,'Follow-ups'!$A$2:$A$501,0))),INDEX('Follow-ups'!$C$2:$C$501,MATCH($B231,'Follow-ups'!$A$2:$A$501,0)),""),"")))</f>
        <v/>
      </c>
      <c r="M231" s="18">
        <f>IF($N231&lt;&gt;1,"",IF($G231="No","Do not contact",IF(OR($K231="Signed up",$K231="Not now"),"Done",IF($K231="Contacted","Waiting on reply",IF($J231="","To do",IF(TODAY()&gt;$J231,"Overdue",IF($J231-TODAY()&lt;=1,"Due soon","To do")))))))</f>
        <v/>
      </c>
      <c r="N231" s="18">
        <f>IF((IFERROR(TRIM(INDEX(Responses!$A231:$T231,MATCH(Lists!$B$2,Responses!$A$1:$T$1,0))&amp;""),"")&amp;IFERROR(TRIM(INDEX(Responses!$A231:$T231,MATCH(Lists!$B$4,Responses!$A$1:$T$1,0))&amp;""),"")&amp;IFERROR(TRIM(INDEX(Responses!$A231:$T231,MATCH(Lists!$B$5,Responses!$A$1:$T$1,0))&amp;""),""))="",0,1)</f>
        <v/>
      </c>
    </row>
    <row r="232">
      <c r="A232" s="17">
        <f>IF($N232=1,IFERROR(TRIM(INDEX(Responses!$A232:$T232,MATCH(Lists!$B$4,Responses!$A$1:$T$1,0))&amp;""),""),"")</f>
        <v/>
      </c>
      <c r="B232" s="17">
        <f>IF($N232=1,IFERROR(TRIM(INDEX(Responses!$A232:$T232,MATCH(Lists!$B$5,Responses!$A$1:$T$1,0))&amp;""),""),"")</f>
        <v/>
      </c>
      <c r="C232" s="17">
        <f>IF($N232=1,IFERROR(TRIM(INDEX(Responses!$A232:$T232,MATCH(Lists!$B$6,Responses!$A$1:$T$1,0))&amp;""),""),"")</f>
        <v/>
      </c>
      <c r="D232" s="17">
        <f>IF($N232=1,IFERROR(TRIM(INDEX(Responses!$A232:$T232,MATCH(Lists!$B$7,Responses!$A$1:$T$1,0))&amp;""),""),"")</f>
        <v/>
      </c>
      <c r="E232" s="17">
        <f>IF($N232=1,IFERROR(TRIM(INDEX(Responses!$A232:$T232,MATCH(Lists!$B$8,Responses!$A$1:$T$1,0))&amp;""),""),"")</f>
        <v/>
      </c>
      <c r="F232" s="17">
        <f>IF($N232=1,IFERROR(TRIM(INDEX(Responses!$A232:$T232,MATCH(Lists!$B$9,Responses!$A$1:$T$1,0))&amp;""),""),"")</f>
        <v/>
      </c>
      <c r="G232" s="18">
        <f>IF($N232&lt;&gt;1,"",IF(IFERROR(TRIM(INDEX(Responses!$A232:$T232,MATCH(Lists!$B$10,Responses!$A$1:$T$1,0))&amp;""),"")="","Not asked",IF(LEFT(IFERROR(TRIM(INDEX(Responses!$A232:$T232,MATCH(Lists!$B$10,Responses!$A$1:$T$1,0))&amp;""),""),3)="Yes","Yes","No")))</f>
        <v/>
      </c>
      <c r="H232" s="17">
        <f>IF($N232&lt;&gt;1,"",IF(IFERROR(TRIM(INDEX(Responses!$A232:$T232,MATCH(Lists!$B$12,Responses!$A$1:$T$1,0))&amp;""),"")&lt;&gt;"",IFERROR(TRIM(INDEX(Responses!$A232:$T232,MATCH(Lists!$B$12,Responses!$A$1:$T$1,0))&amp;""),""),IFERROR(TRIM(INDEX(Responses!$A232:$T232,MATCH(Lists!$B$11,Responses!$A$1:$T$1,0))&amp;""),"")))</f>
        <v/>
      </c>
      <c r="I232" s="19">
        <f>IF($N232&lt;&gt;1,"",IF($B232="",IFERROR(INT(IF(ISNUMBER(INDEX(Responses!$A232:$T232,MATCH(Lists!$B$3,Responses!$A$1:$T$1,0))),INDEX(Responses!$A232:$T232,MATCH(Lists!$B$3,Responses!$A$1:$T$1,0)),DATE(VALUE(LEFT(IFERROR(TRIM(INDEX(Responses!$A232:$T232,MATCH(Lists!$B$3,Responses!$A$1:$T$1,0))&amp;""),""),4)),VALUE(MID(IFERROR(TRIM(INDEX(Responses!$A232:$T232,MATCH(Lists!$B$3,Responses!$A$1:$T$1,0))&amp;""),""),6,2)),VALUE(MID(IFERROR(TRIM(INDEX(Responses!$A232:$T232,MATCH(Lists!$B$3,Responses!$A$1:$T$1,0))&amp;""),""),9,2))))),""),IFERROR(IF(ISNUMBER(INDEX('Follow-ups'!$D$2:$D$501,MATCH($B232,'Follow-ups'!$A$2:$A$501,0))),INT(INDEX('Follow-ups'!$D$2:$D$501,MATCH($B232,'Follow-ups'!$A$2:$A$501,0))),IFERROR(INT(IF(ISNUMBER(INDEX(Responses!$A232:$T232,MATCH(Lists!$B$3,Responses!$A$1:$T$1,0))),INDEX(Responses!$A232:$T232,MATCH(Lists!$B$3,Responses!$A$1:$T$1,0)),DATE(VALUE(LEFT(IFERROR(TRIM(INDEX(Responses!$A232:$T232,MATCH(Lists!$B$3,Responses!$A$1:$T$1,0))&amp;""),""),4)),VALUE(MID(IFERROR(TRIM(INDEX(Responses!$A232:$T232,MATCH(Lists!$B$3,Responses!$A$1:$T$1,0))&amp;""),""),6,2)),VALUE(MID(IFERROR(TRIM(INDEX(Responses!$A232:$T232,MATCH(Lists!$B$3,Responses!$A$1:$T$1,0))&amp;""),""),9,2))))),"")),IFERROR(INT(IF(ISNUMBER(INDEX(Responses!$A232:$T232,MATCH(Lists!$B$3,Responses!$A$1:$T$1,0))),INDEX(Responses!$A232:$T232,MATCH(Lists!$B$3,Responses!$A$1:$T$1,0)),DATE(VALUE(LEFT(IFERROR(TRIM(INDEX(Responses!$A232:$T232,MATCH(Lists!$B$3,Responses!$A$1:$T$1,0))&amp;""),""),4)),VALUE(MID(IFERROR(TRIM(INDEX(Responses!$A232:$T232,MATCH(Lists!$B$3,Responses!$A$1:$T$1,0))&amp;""),""),6,2)),VALUE(MID(IFERROR(TRIM(INDEX(Responses!$A232:$T232,MATCH(Lists!$B$3,Responses!$A$1:$T$1,0))&amp;""),""),9,2))))),""))))</f>
        <v/>
      </c>
      <c r="J232" s="19">
        <f>IF(ISNUMBER($I232),$I232+Lists!$B$15,"")</f>
        <v/>
      </c>
      <c r="K232" s="18">
        <f>IF($N232&lt;&gt;1,"",IF($B232="","New",IFERROR(IF(INDEX('Follow-ups'!$B$2:$B$501,MATCH($B232,'Follow-ups'!$A$2:$A$501,0))&amp;""="","New",INDEX('Follow-ups'!$B$2:$B$501,MATCH($B232,'Follow-ups'!$A$2:$A$501,0))&amp;""),"New")))</f>
        <v/>
      </c>
      <c r="L232" s="19">
        <f>IF($N232&lt;&gt;1,"",IF($B232="","",IFERROR(IF(ISNUMBER(INDEX('Follow-ups'!$C$2:$C$501,MATCH($B232,'Follow-ups'!$A$2:$A$501,0))),INDEX('Follow-ups'!$C$2:$C$501,MATCH($B232,'Follow-ups'!$A$2:$A$501,0)),""),"")))</f>
        <v/>
      </c>
      <c r="M232" s="18">
        <f>IF($N232&lt;&gt;1,"",IF($G232="No","Do not contact",IF(OR($K232="Signed up",$K232="Not now"),"Done",IF($K232="Contacted","Waiting on reply",IF($J232="","To do",IF(TODAY()&gt;$J232,"Overdue",IF($J232-TODAY()&lt;=1,"Due soon","To do")))))))</f>
        <v/>
      </c>
      <c r="N232" s="18">
        <f>IF((IFERROR(TRIM(INDEX(Responses!$A232:$T232,MATCH(Lists!$B$2,Responses!$A$1:$T$1,0))&amp;""),"")&amp;IFERROR(TRIM(INDEX(Responses!$A232:$T232,MATCH(Lists!$B$4,Responses!$A$1:$T$1,0))&amp;""),"")&amp;IFERROR(TRIM(INDEX(Responses!$A232:$T232,MATCH(Lists!$B$5,Responses!$A$1:$T$1,0))&amp;""),""))="",0,1)</f>
        <v/>
      </c>
    </row>
    <row r="233">
      <c r="A233" s="17">
        <f>IF($N233=1,IFERROR(TRIM(INDEX(Responses!$A233:$T233,MATCH(Lists!$B$4,Responses!$A$1:$T$1,0))&amp;""),""),"")</f>
        <v/>
      </c>
      <c r="B233" s="17">
        <f>IF($N233=1,IFERROR(TRIM(INDEX(Responses!$A233:$T233,MATCH(Lists!$B$5,Responses!$A$1:$T$1,0))&amp;""),""),"")</f>
        <v/>
      </c>
      <c r="C233" s="17">
        <f>IF($N233=1,IFERROR(TRIM(INDEX(Responses!$A233:$T233,MATCH(Lists!$B$6,Responses!$A$1:$T$1,0))&amp;""),""),"")</f>
        <v/>
      </c>
      <c r="D233" s="17">
        <f>IF($N233=1,IFERROR(TRIM(INDEX(Responses!$A233:$T233,MATCH(Lists!$B$7,Responses!$A$1:$T$1,0))&amp;""),""),"")</f>
        <v/>
      </c>
      <c r="E233" s="17">
        <f>IF($N233=1,IFERROR(TRIM(INDEX(Responses!$A233:$T233,MATCH(Lists!$B$8,Responses!$A$1:$T$1,0))&amp;""),""),"")</f>
        <v/>
      </c>
      <c r="F233" s="17">
        <f>IF($N233=1,IFERROR(TRIM(INDEX(Responses!$A233:$T233,MATCH(Lists!$B$9,Responses!$A$1:$T$1,0))&amp;""),""),"")</f>
        <v/>
      </c>
      <c r="G233" s="18">
        <f>IF($N233&lt;&gt;1,"",IF(IFERROR(TRIM(INDEX(Responses!$A233:$T233,MATCH(Lists!$B$10,Responses!$A$1:$T$1,0))&amp;""),"")="","Not asked",IF(LEFT(IFERROR(TRIM(INDEX(Responses!$A233:$T233,MATCH(Lists!$B$10,Responses!$A$1:$T$1,0))&amp;""),""),3)="Yes","Yes","No")))</f>
        <v/>
      </c>
      <c r="H233" s="17">
        <f>IF($N233&lt;&gt;1,"",IF(IFERROR(TRIM(INDEX(Responses!$A233:$T233,MATCH(Lists!$B$12,Responses!$A$1:$T$1,0))&amp;""),"")&lt;&gt;"",IFERROR(TRIM(INDEX(Responses!$A233:$T233,MATCH(Lists!$B$12,Responses!$A$1:$T$1,0))&amp;""),""),IFERROR(TRIM(INDEX(Responses!$A233:$T233,MATCH(Lists!$B$11,Responses!$A$1:$T$1,0))&amp;""),"")))</f>
        <v/>
      </c>
      <c r="I233" s="19">
        <f>IF($N233&lt;&gt;1,"",IF($B233="",IFERROR(INT(IF(ISNUMBER(INDEX(Responses!$A233:$T233,MATCH(Lists!$B$3,Responses!$A$1:$T$1,0))),INDEX(Responses!$A233:$T233,MATCH(Lists!$B$3,Responses!$A$1:$T$1,0)),DATE(VALUE(LEFT(IFERROR(TRIM(INDEX(Responses!$A233:$T233,MATCH(Lists!$B$3,Responses!$A$1:$T$1,0))&amp;""),""),4)),VALUE(MID(IFERROR(TRIM(INDEX(Responses!$A233:$T233,MATCH(Lists!$B$3,Responses!$A$1:$T$1,0))&amp;""),""),6,2)),VALUE(MID(IFERROR(TRIM(INDEX(Responses!$A233:$T233,MATCH(Lists!$B$3,Responses!$A$1:$T$1,0))&amp;""),""),9,2))))),""),IFERROR(IF(ISNUMBER(INDEX('Follow-ups'!$D$2:$D$501,MATCH($B233,'Follow-ups'!$A$2:$A$501,0))),INT(INDEX('Follow-ups'!$D$2:$D$501,MATCH($B233,'Follow-ups'!$A$2:$A$501,0))),IFERROR(INT(IF(ISNUMBER(INDEX(Responses!$A233:$T233,MATCH(Lists!$B$3,Responses!$A$1:$T$1,0))),INDEX(Responses!$A233:$T233,MATCH(Lists!$B$3,Responses!$A$1:$T$1,0)),DATE(VALUE(LEFT(IFERROR(TRIM(INDEX(Responses!$A233:$T233,MATCH(Lists!$B$3,Responses!$A$1:$T$1,0))&amp;""),""),4)),VALUE(MID(IFERROR(TRIM(INDEX(Responses!$A233:$T233,MATCH(Lists!$B$3,Responses!$A$1:$T$1,0))&amp;""),""),6,2)),VALUE(MID(IFERROR(TRIM(INDEX(Responses!$A233:$T233,MATCH(Lists!$B$3,Responses!$A$1:$T$1,0))&amp;""),""),9,2))))),"")),IFERROR(INT(IF(ISNUMBER(INDEX(Responses!$A233:$T233,MATCH(Lists!$B$3,Responses!$A$1:$T$1,0))),INDEX(Responses!$A233:$T233,MATCH(Lists!$B$3,Responses!$A$1:$T$1,0)),DATE(VALUE(LEFT(IFERROR(TRIM(INDEX(Responses!$A233:$T233,MATCH(Lists!$B$3,Responses!$A$1:$T$1,0))&amp;""),""),4)),VALUE(MID(IFERROR(TRIM(INDEX(Responses!$A233:$T233,MATCH(Lists!$B$3,Responses!$A$1:$T$1,0))&amp;""),""),6,2)),VALUE(MID(IFERROR(TRIM(INDEX(Responses!$A233:$T233,MATCH(Lists!$B$3,Responses!$A$1:$T$1,0))&amp;""),""),9,2))))),""))))</f>
        <v/>
      </c>
      <c r="J233" s="19">
        <f>IF(ISNUMBER($I233),$I233+Lists!$B$15,"")</f>
        <v/>
      </c>
      <c r="K233" s="18">
        <f>IF($N233&lt;&gt;1,"",IF($B233="","New",IFERROR(IF(INDEX('Follow-ups'!$B$2:$B$501,MATCH($B233,'Follow-ups'!$A$2:$A$501,0))&amp;""="","New",INDEX('Follow-ups'!$B$2:$B$501,MATCH($B233,'Follow-ups'!$A$2:$A$501,0))&amp;""),"New")))</f>
        <v/>
      </c>
      <c r="L233" s="19">
        <f>IF($N233&lt;&gt;1,"",IF($B233="","",IFERROR(IF(ISNUMBER(INDEX('Follow-ups'!$C$2:$C$501,MATCH($B233,'Follow-ups'!$A$2:$A$501,0))),INDEX('Follow-ups'!$C$2:$C$501,MATCH($B233,'Follow-ups'!$A$2:$A$501,0)),""),"")))</f>
        <v/>
      </c>
      <c r="M233" s="18">
        <f>IF($N233&lt;&gt;1,"",IF($G233="No","Do not contact",IF(OR($K233="Signed up",$K233="Not now"),"Done",IF($K233="Contacted","Waiting on reply",IF($J233="","To do",IF(TODAY()&gt;$J233,"Overdue",IF($J233-TODAY()&lt;=1,"Due soon","To do")))))))</f>
        <v/>
      </c>
      <c r="N233" s="18">
        <f>IF((IFERROR(TRIM(INDEX(Responses!$A233:$T233,MATCH(Lists!$B$2,Responses!$A$1:$T$1,0))&amp;""),"")&amp;IFERROR(TRIM(INDEX(Responses!$A233:$T233,MATCH(Lists!$B$4,Responses!$A$1:$T$1,0))&amp;""),"")&amp;IFERROR(TRIM(INDEX(Responses!$A233:$T233,MATCH(Lists!$B$5,Responses!$A$1:$T$1,0))&amp;""),""))="",0,1)</f>
        <v/>
      </c>
    </row>
    <row r="234">
      <c r="A234" s="17">
        <f>IF($N234=1,IFERROR(TRIM(INDEX(Responses!$A234:$T234,MATCH(Lists!$B$4,Responses!$A$1:$T$1,0))&amp;""),""),"")</f>
        <v/>
      </c>
      <c r="B234" s="17">
        <f>IF($N234=1,IFERROR(TRIM(INDEX(Responses!$A234:$T234,MATCH(Lists!$B$5,Responses!$A$1:$T$1,0))&amp;""),""),"")</f>
        <v/>
      </c>
      <c r="C234" s="17">
        <f>IF($N234=1,IFERROR(TRIM(INDEX(Responses!$A234:$T234,MATCH(Lists!$B$6,Responses!$A$1:$T$1,0))&amp;""),""),"")</f>
        <v/>
      </c>
      <c r="D234" s="17">
        <f>IF($N234=1,IFERROR(TRIM(INDEX(Responses!$A234:$T234,MATCH(Lists!$B$7,Responses!$A$1:$T$1,0))&amp;""),""),"")</f>
        <v/>
      </c>
      <c r="E234" s="17">
        <f>IF($N234=1,IFERROR(TRIM(INDEX(Responses!$A234:$T234,MATCH(Lists!$B$8,Responses!$A$1:$T$1,0))&amp;""),""),"")</f>
        <v/>
      </c>
      <c r="F234" s="17">
        <f>IF($N234=1,IFERROR(TRIM(INDEX(Responses!$A234:$T234,MATCH(Lists!$B$9,Responses!$A$1:$T$1,0))&amp;""),""),"")</f>
        <v/>
      </c>
      <c r="G234" s="18">
        <f>IF($N234&lt;&gt;1,"",IF(IFERROR(TRIM(INDEX(Responses!$A234:$T234,MATCH(Lists!$B$10,Responses!$A$1:$T$1,0))&amp;""),"")="","Not asked",IF(LEFT(IFERROR(TRIM(INDEX(Responses!$A234:$T234,MATCH(Lists!$B$10,Responses!$A$1:$T$1,0))&amp;""),""),3)="Yes","Yes","No")))</f>
        <v/>
      </c>
      <c r="H234" s="17">
        <f>IF($N234&lt;&gt;1,"",IF(IFERROR(TRIM(INDEX(Responses!$A234:$T234,MATCH(Lists!$B$12,Responses!$A$1:$T$1,0))&amp;""),"")&lt;&gt;"",IFERROR(TRIM(INDEX(Responses!$A234:$T234,MATCH(Lists!$B$12,Responses!$A$1:$T$1,0))&amp;""),""),IFERROR(TRIM(INDEX(Responses!$A234:$T234,MATCH(Lists!$B$11,Responses!$A$1:$T$1,0))&amp;""),"")))</f>
        <v/>
      </c>
      <c r="I234" s="19">
        <f>IF($N234&lt;&gt;1,"",IF($B234="",IFERROR(INT(IF(ISNUMBER(INDEX(Responses!$A234:$T234,MATCH(Lists!$B$3,Responses!$A$1:$T$1,0))),INDEX(Responses!$A234:$T234,MATCH(Lists!$B$3,Responses!$A$1:$T$1,0)),DATE(VALUE(LEFT(IFERROR(TRIM(INDEX(Responses!$A234:$T234,MATCH(Lists!$B$3,Responses!$A$1:$T$1,0))&amp;""),""),4)),VALUE(MID(IFERROR(TRIM(INDEX(Responses!$A234:$T234,MATCH(Lists!$B$3,Responses!$A$1:$T$1,0))&amp;""),""),6,2)),VALUE(MID(IFERROR(TRIM(INDEX(Responses!$A234:$T234,MATCH(Lists!$B$3,Responses!$A$1:$T$1,0))&amp;""),""),9,2))))),""),IFERROR(IF(ISNUMBER(INDEX('Follow-ups'!$D$2:$D$501,MATCH($B234,'Follow-ups'!$A$2:$A$501,0))),INT(INDEX('Follow-ups'!$D$2:$D$501,MATCH($B234,'Follow-ups'!$A$2:$A$501,0))),IFERROR(INT(IF(ISNUMBER(INDEX(Responses!$A234:$T234,MATCH(Lists!$B$3,Responses!$A$1:$T$1,0))),INDEX(Responses!$A234:$T234,MATCH(Lists!$B$3,Responses!$A$1:$T$1,0)),DATE(VALUE(LEFT(IFERROR(TRIM(INDEX(Responses!$A234:$T234,MATCH(Lists!$B$3,Responses!$A$1:$T$1,0))&amp;""),""),4)),VALUE(MID(IFERROR(TRIM(INDEX(Responses!$A234:$T234,MATCH(Lists!$B$3,Responses!$A$1:$T$1,0))&amp;""),""),6,2)),VALUE(MID(IFERROR(TRIM(INDEX(Responses!$A234:$T234,MATCH(Lists!$B$3,Responses!$A$1:$T$1,0))&amp;""),""),9,2))))),"")),IFERROR(INT(IF(ISNUMBER(INDEX(Responses!$A234:$T234,MATCH(Lists!$B$3,Responses!$A$1:$T$1,0))),INDEX(Responses!$A234:$T234,MATCH(Lists!$B$3,Responses!$A$1:$T$1,0)),DATE(VALUE(LEFT(IFERROR(TRIM(INDEX(Responses!$A234:$T234,MATCH(Lists!$B$3,Responses!$A$1:$T$1,0))&amp;""),""),4)),VALUE(MID(IFERROR(TRIM(INDEX(Responses!$A234:$T234,MATCH(Lists!$B$3,Responses!$A$1:$T$1,0))&amp;""),""),6,2)),VALUE(MID(IFERROR(TRIM(INDEX(Responses!$A234:$T234,MATCH(Lists!$B$3,Responses!$A$1:$T$1,0))&amp;""),""),9,2))))),""))))</f>
        <v/>
      </c>
      <c r="J234" s="19">
        <f>IF(ISNUMBER($I234),$I234+Lists!$B$15,"")</f>
        <v/>
      </c>
      <c r="K234" s="18">
        <f>IF($N234&lt;&gt;1,"",IF($B234="","New",IFERROR(IF(INDEX('Follow-ups'!$B$2:$B$501,MATCH($B234,'Follow-ups'!$A$2:$A$501,0))&amp;""="","New",INDEX('Follow-ups'!$B$2:$B$501,MATCH($B234,'Follow-ups'!$A$2:$A$501,0))&amp;""),"New")))</f>
        <v/>
      </c>
      <c r="L234" s="19">
        <f>IF($N234&lt;&gt;1,"",IF($B234="","",IFERROR(IF(ISNUMBER(INDEX('Follow-ups'!$C$2:$C$501,MATCH($B234,'Follow-ups'!$A$2:$A$501,0))),INDEX('Follow-ups'!$C$2:$C$501,MATCH($B234,'Follow-ups'!$A$2:$A$501,0)),""),"")))</f>
        <v/>
      </c>
      <c r="M234" s="18">
        <f>IF($N234&lt;&gt;1,"",IF($G234="No","Do not contact",IF(OR($K234="Signed up",$K234="Not now"),"Done",IF($K234="Contacted","Waiting on reply",IF($J234="","To do",IF(TODAY()&gt;$J234,"Overdue",IF($J234-TODAY()&lt;=1,"Due soon","To do")))))))</f>
        <v/>
      </c>
      <c r="N234" s="18">
        <f>IF((IFERROR(TRIM(INDEX(Responses!$A234:$T234,MATCH(Lists!$B$2,Responses!$A$1:$T$1,0))&amp;""),"")&amp;IFERROR(TRIM(INDEX(Responses!$A234:$T234,MATCH(Lists!$B$4,Responses!$A$1:$T$1,0))&amp;""),"")&amp;IFERROR(TRIM(INDEX(Responses!$A234:$T234,MATCH(Lists!$B$5,Responses!$A$1:$T$1,0))&amp;""),""))="",0,1)</f>
        <v/>
      </c>
    </row>
    <row r="235">
      <c r="A235" s="17">
        <f>IF($N235=1,IFERROR(TRIM(INDEX(Responses!$A235:$T235,MATCH(Lists!$B$4,Responses!$A$1:$T$1,0))&amp;""),""),"")</f>
        <v/>
      </c>
      <c r="B235" s="17">
        <f>IF($N235=1,IFERROR(TRIM(INDEX(Responses!$A235:$T235,MATCH(Lists!$B$5,Responses!$A$1:$T$1,0))&amp;""),""),"")</f>
        <v/>
      </c>
      <c r="C235" s="17">
        <f>IF($N235=1,IFERROR(TRIM(INDEX(Responses!$A235:$T235,MATCH(Lists!$B$6,Responses!$A$1:$T$1,0))&amp;""),""),"")</f>
        <v/>
      </c>
      <c r="D235" s="17">
        <f>IF($N235=1,IFERROR(TRIM(INDEX(Responses!$A235:$T235,MATCH(Lists!$B$7,Responses!$A$1:$T$1,0))&amp;""),""),"")</f>
        <v/>
      </c>
      <c r="E235" s="17">
        <f>IF($N235=1,IFERROR(TRIM(INDEX(Responses!$A235:$T235,MATCH(Lists!$B$8,Responses!$A$1:$T$1,0))&amp;""),""),"")</f>
        <v/>
      </c>
      <c r="F235" s="17">
        <f>IF($N235=1,IFERROR(TRIM(INDEX(Responses!$A235:$T235,MATCH(Lists!$B$9,Responses!$A$1:$T$1,0))&amp;""),""),"")</f>
        <v/>
      </c>
      <c r="G235" s="18">
        <f>IF($N235&lt;&gt;1,"",IF(IFERROR(TRIM(INDEX(Responses!$A235:$T235,MATCH(Lists!$B$10,Responses!$A$1:$T$1,0))&amp;""),"")="","Not asked",IF(LEFT(IFERROR(TRIM(INDEX(Responses!$A235:$T235,MATCH(Lists!$B$10,Responses!$A$1:$T$1,0))&amp;""),""),3)="Yes","Yes","No")))</f>
        <v/>
      </c>
      <c r="H235" s="17">
        <f>IF($N235&lt;&gt;1,"",IF(IFERROR(TRIM(INDEX(Responses!$A235:$T235,MATCH(Lists!$B$12,Responses!$A$1:$T$1,0))&amp;""),"")&lt;&gt;"",IFERROR(TRIM(INDEX(Responses!$A235:$T235,MATCH(Lists!$B$12,Responses!$A$1:$T$1,0))&amp;""),""),IFERROR(TRIM(INDEX(Responses!$A235:$T235,MATCH(Lists!$B$11,Responses!$A$1:$T$1,0))&amp;""),"")))</f>
        <v/>
      </c>
      <c r="I235" s="19">
        <f>IF($N235&lt;&gt;1,"",IF($B235="",IFERROR(INT(IF(ISNUMBER(INDEX(Responses!$A235:$T235,MATCH(Lists!$B$3,Responses!$A$1:$T$1,0))),INDEX(Responses!$A235:$T235,MATCH(Lists!$B$3,Responses!$A$1:$T$1,0)),DATE(VALUE(LEFT(IFERROR(TRIM(INDEX(Responses!$A235:$T235,MATCH(Lists!$B$3,Responses!$A$1:$T$1,0))&amp;""),""),4)),VALUE(MID(IFERROR(TRIM(INDEX(Responses!$A235:$T235,MATCH(Lists!$B$3,Responses!$A$1:$T$1,0))&amp;""),""),6,2)),VALUE(MID(IFERROR(TRIM(INDEX(Responses!$A235:$T235,MATCH(Lists!$B$3,Responses!$A$1:$T$1,0))&amp;""),""),9,2))))),""),IFERROR(IF(ISNUMBER(INDEX('Follow-ups'!$D$2:$D$501,MATCH($B235,'Follow-ups'!$A$2:$A$501,0))),INT(INDEX('Follow-ups'!$D$2:$D$501,MATCH($B235,'Follow-ups'!$A$2:$A$501,0))),IFERROR(INT(IF(ISNUMBER(INDEX(Responses!$A235:$T235,MATCH(Lists!$B$3,Responses!$A$1:$T$1,0))),INDEX(Responses!$A235:$T235,MATCH(Lists!$B$3,Responses!$A$1:$T$1,0)),DATE(VALUE(LEFT(IFERROR(TRIM(INDEX(Responses!$A235:$T235,MATCH(Lists!$B$3,Responses!$A$1:$T$1,0))&amp;""),""),4)),VALUE(MID(IFERROR(TRIM(INDEX(Responses!$A235:$T235,MATCH(Lists!$B$3,Responses!$A$1:$T$1,0))&amp;""),""),6,2)),VALUE(MID(IFERROR(TRIM(INDEX(Responses!$A235:$T235,MATCH(Lists!$B$3,Responses!$A$1:$T$1,0))&amp;""),""),9,2))))),"")),IFERROR(INT(IF(ISNUMBER(INDEX(Responses!$A235:$T235,MATCH(Lists!$B$3,Responses!$A$1:$T$1,0))),INDEX(Responses!$A235:$T235,MATCH(Lists!$B$3,Responses!$A$1:$T$1,0)),DATE(VALUE(LEFT(IFERROR(TRIM(INDEX(Responses!$A235:$T235,MATCH(Lists!$B$3,Responses!$A$1:$T$1,0))&amp;""),""),4)),VALUE(MID(IFERROR(TRIM(INDEX(Responses!$A235:$T235,MATCH(Lists!$B$3,Responses!$A$1:$T$1,0))&amp;""),""),6,2)),VALUE(MID(IFERROR(TRIM(INDEX(Responses!$A235:$T235,MATCH(Lists!$B$3,Responses!$A$1:$T$1,0))&amp;""),""),9,2))))),""))))</f>
        <v/>
      </c>
      <c r="J235" s="19">
        <f>IF(ISNUMBER($I235),$I235+Lists!$B$15,"")</f>
        <v/>
      </c>
      <c r="K235" s="18">
        <f>IF($N235&lt;&gt;1,"",IF($B235="","New",IFERROR(IF(INDEX('Follow-ups'!$B$2:$B$501,MATCH($B235,'Follow-ups'!$A$2:$A$501,0))&amp;""="","New",INDEX('Follow-ups'!$B$2:$B$501,MATCH($B235,'Follow-ups'!$A$2:$A$501,0))&amp;""),"New")))</f>
        <v/>
      </c>
      <c r="L235" s="19">
        <f>IF($N235&lt;&gt;1,"",IF($B235="","",IFERROR(IF(ISNUMBER(INDEX('Follow-ups'!$C$2:$C$501,MATCH($B235,'Follow-ups'!$A$2:$A$501,0))),INDEX('Follow-ups'!$C$2:$C$501,MATCH($B235,'Follow-ups'!$A$2:$A$501,0)),""),"")))</f>
        <v/>
      </c>
      <c r="M235" s="18">
        <f>IF($N235&lt;&gt;1,"",IF($G235="No","Do not contact",IF(OR($K235="Signed up",$K235="Not now"),"Done",IF($K235="Contacted","Waiting on reply",IF($J235="","To do",IF(TODAY()&gt;$J235,"Overdue",IF($J235-TODAY()&lt;=1,"Due soon","To do")))))))</f>
        <v/>
      </c>
      <c r="N235" s="18">
        <f>IF((IFERROR(TRIM(INDEX(Responses!$A235:$T235,MATCH(Lists!$B$2,Responses!$A$1:$T$1,0))&amp;""),"")&amp;IFERROR(TRIM(INDEX(Responses!$A235:$T235,MATCH(Lists!$B$4,Responses!$A$1:$T$1,0))&amp;""),"")&amp;IFERROR(TRIM(INDEX(Responses!$A235:$T235,MATCH(Lists!$B$5,Responses!$A$1:$T$1,0))&amp;""),""))="",0,1)</f>
        <v/>
      </c>
    </row>
    <row r="236">
      <c r="A236" s="17">
        <f>IF($N236=1,IFERROR(TRIM(INDEX(Responses!$A236:$T236,MATCH(Lists!$B$4,Responses!$A$1:$T$1,0))&amp;""),""),"")</f>
        <v/>
      </c>
      <c r="B236" s="17">
        <f>IF($N236=1,IFERROR(TRIM(INDEX(Responses!$A236:$T236,MATCH(Lists!$B$5,Responses!$A$1:$T$1,0))&amp;""),""),"")</f>
        <v/>
      </c>
      <c r="C236" s="17">
        <f>IF($N236=1,IFERROR(TRIM(INDEX(Responses!$A236:$T236,MATCH(Lists!$B$6,Responses!$A$1:$T$1,0))&amp;""),""),"")</f>
        <v/>
      </c>
      <c r="D236" s="17">
        <f>IF($N236=1,IFERROR(TRIM(INDEX(Responses!$A236:$T236,MATCH(Lists!$B$7,Responses!$A$1:$T$1,0))&amp;""),""),"")</f>
        <v/>
      </c>
      <c r="E236" s="17">
        <f>IF($N236=1,IFERROR(TRIM(INDEX(Responses!$A236:$T236,MATCH(Lists!$B$8,Responses!$A$1:$T$1,0))&amp;""),""),"")</f>
        <v/>
      </c>
      <c r="F236" s="17">
        <f>IF($N236=1,IFERROR(TRIM(INDEX(Responses!$A236:$T236,MATCH(Lists!$B$9,Responses!$A$1:$T$1,0))&amp;""),""),"")</f>
        <v/>
      </c>
      <c r="G236" s="18">
        <f>IF($N236&lt;&gt;1,"",IF(IFERROR(TRIM(INDEX(Responses!$A236:$T236,MATCH(Lists!$B$10,Responses!$A$1:$T$1,0))&amp;""),"")="","Not asked",IF(LEFT(IFERROR(TRIM(INDEX(Responses!$A236:$T236,MATCH(Lists!$B$10,Responses!$A$1:$T$1,0))&amp;""),""),3)="Yes","Yes","No")))</f>
        <v/>
      </c>
      <c r="H236" s="17">
        <f>IF($N236&lt;&gt;1,"",IF(IFERROR(TRIM(INDEX(Responses!$A236:$T236,MATCH(Lists!$B$12,Responses!$A$1:$T$1,0))&amp;""),"")&lt;&gt;"",IFERROR(TRIM(INDEX(Responses!$A236:$T236,MATCH(Lists!$B$12,Responses!$A$1:$T$1,0))&amp;""),""),IFERROR(TRIM(INDEX(Responses!$A236:$T236,MATCH(Lists!$B$11,Responses!$A$1:$T$1,0))&amp;""),"")))</f>
        <v/>
      </c>
      <c r="I236" s="19">
        <f>IF($N236&lt;&gt;1,"",IF($B236="",IFERROR(INT(IF(ISNUMBER(INDEX(Responses!$A236:$T236,MATCH(Lists!$B$3,Responses!$A$1:$T$1,0))),INDEX(Responses!$A236:$T236,MATCH(Lists!$B$3,Responses!$A$1:$T$1,0)),DATE(VALUE(LEFT(IFERROR(TRIM(INDEX(Responses!$A236:$T236,MATCH(Lists!$B$3,Responses!$A$1:$T$1,0))&amp;""),""),4)),VALUE(MID(IFERROR(TRIM(INDEX(Responses!$A236:$T236,MATCH(Lists!$B$3,Responses!$A$1:$T$1,0))&amp;""),""),6,2)),VALUE(MID(IFERROR(TRIM(INDEX(Responses!$A236:$T236,MATCH(Lists!$B$3,Responses!$A$1:$T$1,0))&amp;""),""),9,2))))),""),IFERROR(IF(ISNUMBER(INDEX('Follow-ups'!$D$2:$D$501,MATCH($B236,'Follow-ups'!$A$2:$A$501,0))),INT(INDEX('Follow-ups'!$D$2:$D$501,MATCH($B236,'Follow-ups'!$A$2:$A$501,0))),IFERROR(INT(IF(ISNUMBER(INDEX(Responses!$A236:$T236,MATCH(Lists!$B$3,Responses!$A$1:$T$1,0))),INDEX(Responses!$A236:$T236,MATCH(Lists!$B$3,Responses!$A$1:$T$1,0)),DATE(VALUE(LEFT(IFERROR(TRIM(INDEX(Responses!$A236:$T236,MATCH(Lists!$B$3,Responses!$A$1:$T$1,0))&amp;""),""),4)),VALUE(MID(IFERROR(TRIM(INDEX(Responses!$A236:$T236,MATCH(Lists!$B$3,Responses!$A$1:$T$1,0))&amp;""),""),6,2)),VALUE(MID(IFERROR(TRIM(INDEX(Responses!$A236:$T236,MATCH(Lists!$B$3,Responses!$A$1:$T$1,0))&amp;""),""),9,2))))),"")),IFERROR(INT(IF(ISNUMBER(INDEX(Responses!$A236:$T236,MATCH(Lists!$B$3,Responses!$A$1:$T$1,0))),INDEX(Responses!$A236:$T236,MATCH(Lists!$B$3,Responses!$A$1:$T$1,0)),DATE(VALUE(LEFT(IFERROR(TRIM(INDEX(Responses!$A236:$T236,MATCH(Lists!$B$3,Responses!$A$1:$T$1,0))&amp;""),""),4)),VALUE(MID(IFERROR(TRIM(INDEX(Responses!$A236:$T236,MATCH(Lists!$B$3,Responses!$A$1:$T$1,0))&amp;""),""),6,2)),VALUE(MID(IFERROR(TRIM(INDEX(Responses!$A236:$T236,MATCH(Lists!$B$3,Responses!$A$1:$T$1,0))&amp;""),""),9,2))))),""))))</f>
        <v/>
      </c>
      <c r="J236" s="19">
        <f>IF(ISNUMBER($I236),$I236+Lists!$B$15,"")</f>
        <v/>
      </c>
      <c r="K236" s="18">
        <f>IF($N236&lt;&gt;1,"",IF($B236="","New",IFERROR(IF(INDEX('Follow-ups'!$B$2:$B$501,MATCH($B236,'Follow-ups'!$A$2:$A$501,0))&amp;""="","New",INDEX('Follow-ups'!$B$2:$B$501,MATCH($B236,'Follow-ups'!$A$2:$A$501,0))&amp;""),"New")))</f>
        <v/>
      </c>
      <c r="L236" s="19">
        <f>IF($N236&lt;&gt;1,"",IF($B236="","",IFERROR(IF(ISNUMBER(INDEX('Follow-ups'!$C$2:$C$501,MATCH($B236,'Follow-ups'!$A$2:$A$501,0))),INDEX('Follow-ups'!$C$2:$C$501,MATCH($B236,'Follow-ups'!$A$2:$A$501,0)),""),"")))</f>
        <v/>
      </c>
      <c r="M236" s="18">
        <f>IF($N236&lt;&gt;1,"",IF($G236="No","Do not contact",IF(OR($K236="Signed up",$K236="Not now"),"Done",IF($K236="Contacted","Waiting on reply",IF($J236="","To do",IF(TODAY()&gt;$J236,"Overdue",IF($J236-TODAY()&lt;=1,"Due soon","To do")))))))</f>
        <v/>
      </c>
      <c r="N236" s="18">
        <f>IF((IFERROR(TRIM(INDEX(Responses!$A236:$T236,MATCH(Lists!$B$2,Responses!$A$1:$T$1,0))&amp;""),"")&amp;IFERROR(TRIM(INDEX(Responses!$A236:$T236,MATCH(Lists!$B$4,Responses!$A$1:$T$1,0))&amp;""),"")&amp;IFERROR(TRIM(INDEX(Responses!$A236:$T236,MATCH(Lists!$B$5,Responses!$A$1:$T$1,0))&amp;""),""))="",0,1)</f>
        <v/>
      </c>
    </row>
    <row r="237">
      <c r="A237" s="17">
        <f>IF($N237=1,IFERROR(TRIM(INDEX(Responses!$A237:$T237,MATCH(Lists!$B$4,Responses!$A$1:$T$1,0))&amp;""),""),"")</f>
        <v/>
      </c>
      <c r="B237" s="17">
        <f>IF($N237=1,IFERROR(TRIM(INDEX(Responses!$A237:$T237,MATCH(Lists!$B$5,Responses!$A$1:$T$1,0))&amp;""),""),"")</f>
        <v/>
      </c>
      <c r="C237" s="17">
        <f>IF($N237=1,IFERROR(TRIM(INDEX(Responses!$A237:$T237,MATCH(Lists!$B$6,Responses!$A$1:$T$1,0))&amp;""),""),"")</f>
        <v/>
      </c>
      <c r="D237" s="17">
        <f>IF($N237=1,IFERROR(TRIM(INDEX(Responses!$A237:$T237,MATCH(Lists!$B$7,Responses!$A$1:$T$1,0))&amp;""),""),"")</f>
        <v/>
      </c>
      <c r="E237" s="17">
        <f>IF($N237=1,IFERROR(TRIM(INDEX(Responses!$A237:$T237,MATCH(Lists!$B$8,Responses!$A$1:$T$1,0))&amp;""),""),"")</f>
        <v/>
      </c>
      <c r="F237" s="17">
        <f>IF($N237=1,IFERROR(TRIM(INDEX(Responses!$A237:$T237,MATCH(Lists!$B$9,Responses!$A$1:$T$1,0))&amp;""),""),"")</f>
        <v/>
      </c>
      <c r="G237" s="18">
        <f>IF($N237&lt;&gt;1,"",IF(IFERROR(TRIM(INDEX(Responses!$A237:$T237,MATCH(Lists!$B$10,Responses!$A$1:$T$1,0))&amp;""),"")="","Not asked",IF(LEFT(IFERROR(TRIM(INDEX(Responses!$A237:$T237,MATCH(Lists!$B$10,Responses!$A$1:$T$1,0))&amp;""),""),3)="Yes","Yes","No")))</f>
        <v/>
      </c>
      <c r="H237" s="17">
        <f>IF($N237&lt;&gt;1,"",IF(IFERROR(TRIM(INDEX(Responses!$A237:$T237,MATCH(Lists!$B$12,Responses!$A$1:$T$1,0))&amp;""),"")&lt;&gt;"",IFERROR(TRIM(INDEX(Responses!$A237:$T237,MATCH(Lists!$B$12,Responses!$A$1:$T$1,0))&amp;""),""),IFERROR(TRIM(INDEX(Responses!$A237:$T237,MATCH(Lists!$B$11,Responses!$A$1:$T$1,0))&amp;""),"")))</f>
        <v/>
      </c>
      <c r="I237" s="19">
        <f>IF($N237&lt;&gt;1,"",IF($B237="",IFERROR(INT(IF(ISNUMBER(INDEX(Responses!$A237:$T237,MATCH(Lists!$B$3,Responses!$A$1:$T$1,0))),INDEX(Responses!$A237:$T237,MATCH(Lists!$B$3,Responses!$A$1:$T$1,0)),DATE(VALUE(LEFT(IFERROR(TRIM(INDEX(Responses!$A237:$T237,MATCH(Lists!$B$3,Responses!$A$1:$T$1,0))&amp;""),""),4)),VALUE(MID(IFERROR(TRIM(INDEX(Responses!$A237:$T237,MATCH(Lists!$B$3,Responses!$A$1:$T$1,0))&amp;""),""),6,2)),VALUE(MID(IFERROR(TRIM(INDEX(Responses!$A237:$T237,MATCH(Lists!$B$3,Responses!$A$1:$T$1,0))&amp;""),""),9,2))))),""),IFERROR(IF(ISNUMBER(INDEX('Follow-ups'!$D$2:$D$501,MATCH($B237,'Follow-ups'!$A$2:$A$501,0))),INT(INDEX('Follow-ups'!$D$2:$D$501,MATCH($B237,'Follow-ups'!$A$2:$A$501,0))),IFERROR(INT(IF(ISNUMBER(INDEX(Responses!$A237:$T237,MATCH(Lists!$B$3,Responses!$A$1:$T$1,0))),INDEX(Responses!$A237:$T237,MATCH(Lists!$B$3,Responses!$A$1:$T$1,0)),DATE(VALUE(LEFT(IFERROR(TRIM(INDEX(Responses!$A237:$T237,MATCH(Lists!$B$3,Responses!$A$1:$T$1,0))&amp;""),""),4)),VALUE(MID(IFERROR(TRIM(INDEX(Responses!$A237:$T237,MATCH(Lists!$B$3,Responses!$A$1:$T$1,0))&amp;""),""),6,2)),VALUE(MID(IFERROR(TRIM(INDEX(Responses!$A237:$T237,MATCH(Lists!$B$3,Responses!$A$1:$T$1,0))&amp;""),""),9,2))))),"")),IFERROR(INT(IF(ISNUMBER(INDEX(Responses!$A237:$T237,MATCH(Lists!$B$3,Responses!$A$1:$T$1,0))),INDEX(Responses!$A237:$T237,MATCH(Lists!$B$3,Responses!$A$1:$T$1,0)),DATE(VALUE(LEFT(IFERROR(TRIM(INDEX(Responses!$A237:$T237,MATCH(Lists!$B$3,Responses!$A$1:$T$1,0))&amp;""),""),4)),VALUE(MID(IFERROR(TRIM(INDEX(Responses!$A237:$T237,MATCH(Lists!$B$3,Responses!$A$1:$T$1,0))&amp;""),""),6,2)),VALUE(MID(IFERROR(TRIM(INDEX(Responses!$A237:$T237,MATCH(Lists!$B$3,Responses!$A$1:$T$1,0))&amp;""),""),9,2))))),""))))</f>
        <v/>
      </c>
      <c r="J237" s="19">
        <f>IF(ISNUMBER($I237),$I237+Lists!$B$15,"")</f>
        <v/>
      </c>
      <c r="K237" s="18">
        <f>IF($N237&lt;&gt;1,"",IF($B237="","New",IFERROR(IF(INDEX('Follow-ups'!$B$2:$B$501,MATCH($B237,'Follow-ups'!$A$2:$A$501,0))&amp;""="","New",INDEX('Follow-ups'!$B$2:$B$501,MATCH($B237,'Follow-ups'!$A$2:$A$501,0))&amp;""),"New")))</f>
        <v/>
      </c>
      <c r="L237" s="19">
        <f>IF($N237&lt;&gt;1,"",IF($B237="","",IFERROR(IF(ISNUMBER(INDEX('Follow-ups'!$C$2:$C$501,MATCH($B237,'Follow-ups'!$A$2:$A$501,0))),INDEX('Follow-ups'!$C$2:$C$501,MATCH($B237,'Follow-ups'!$A$2:$A$501,0)),""),"")))</f>
        <v/>
      </c>
      <c r="M237" s="18">
        <f>IF($N237&lt;&gt;1,"",IF($G237="No","Do not contact",IF(OR($K237="Signed up",$K237="Not now"),"Done",IF($K237="Contacted","Waiting on reply",IF($J237="","To do",IF(TODAY()&gt;$J237,"Overdue",IF($J237-TODAY()&lt;=1,"Due soon","To do")))))))</f>
        <v/>
      </c>
      <c r="N237" s="18">
        <f>IF((IFERROR(TRIM(INDEX(Responses!$A237:$T237,MATCH(Lists!$B$2,Responses!$A$1:$T$1,0))&amp;""),"")&amp;IFERROR(TRIM(INDEX(Responses!$A237:$T237,MATCH(Lists!$B$4,Responses!$A$1:$T$1,0))&amp;""),"")&amp;IFERROR(TRIM(INDEX(Responses!$A237:$T237,MATCH(Lists!$B$5,Responses!$A$1:$T$1,0))&amp;""),""))="",0,1)</f>
        <v/>
      </c>
    </row>
    <row r="238">
      <c r="A238" s="17">
        <f>IF($N238=1,IFERROR(TRIM(INDEX(Responses!$A238:$T238,MATCH(Lists!$B$4,Responses!$A$1:$T$1,0))&amp;""),""),"")</f>
        <v/>
      </c>
      <c r="B238" s="17">
        <f>IF($N238=1,IFERROR(TRIM(INDEX(Responses!$A238:$T238,MATCH(Lists!$B$5,Responses!$A$1:$T$1,0))&amp;""),""),"")</f>
        <v/>
      </c>
      <c r="C238" s="17">
        <f>IF($N238=1,IFERROR(TRIM(INDEX(Responses!$A238:$T238,MATCH(Lists!$B$6,Responses!$A$1:$T$1,0))&amp;""),""),"")</f>
        <v/>
      </c>
      <c r="D238" s="17">
        <f>IF($N238=1,IFERROR(TRIM(INDEX(Responses!$A238:$T238,MATCH(Lists!$B$7,Responses!$A$1:$T$1,0))&amp;""),""),"")</f>
        <v/>
      </c>
      <c r="E238" s="17">
        <f>IF($N238=1,IFERROR(TRIM(INDEX(Responses!$A238:$T238,MATCH(Lists!$B$8,Responses!$A$1:$T$1,0))&amp;""),""),"")</f>
        <v/>
      </c>
      <c r="F238" s="17">
        <f>IF($N238=1,IFERROR(TRIM(INDEX(Responses!$A238:$T238,MATCH(Lists!$B$9,Responses!$A$1:$T$1,0))&amp;""),""),"")</f>
        <v/>
      </c>
      <c r="G238" s="18">
        <f>IF($N238&lt;&gt;1,"",IF(IFERROR(TRIM(INDEX(Responses!$A238:$T238,MATCH(Lists!$B$10,Responses!$A$1:$T$1,0))&amp;""),"")="","Not asked",IF(LEFT(IFERROR(TRIM(INDEX(Responses!$A238:$T238,MATCH(Lists!$B$10,Responses!$A$1:$T$1,0))&amp;""),""),3)="Yes","Yes","No")))</f>
        <v/>
      </c>
      <c r="H238" s="17">
        <f>IF($N238&lt;&gt;1,"",IF(IFERROR(TRIM(INDEX(Responses!$A238:$T238,MATCH(Lists!$B$12,Responses!$A$1:$T$1,0))&amp;""),"")&lt;&gt;"",IFERROR(TRIM(INDEX(Responses!$A238:$T238,MATCH(Lists!$B$12,Responses!$A$1:$T$1,0))&amp;""),""),IFERROR(TRIM(INDEX(Responses!$A238:$T238,MATCH(Lists!$B$11,Responses!$A$1:$T$1,0))&amp;""),"")))</f>
        <v/>
      </c>
      <c r="I238" s="19">
        <f>IF($N238&lt;&gt;1,"",IF($B238="",IFERROR(INT(IF(ISNUMBER(INDEX(Responses!$A238:$T238,MATCH(Lists!$B$3,Responses!$A$1:$T$1,0))),INDEX(Responses!$A238:$T238,MATCH(Lists!$B$3,Responses!$A$1:$T$1,0)),DATE(VALUE(LEFT(IFERROR(TRIM(INDEX(Responses!$A238:$T238,MATCH(Lists!$B$3,Responses!$A$1:$T$1,0))&amp;""),""),4)),VALUE(MID(IFERROR(TRIM(INDEX(Responses!$A238:$T238,MATCH(Lists!$B$3,Responses!$A$1:$T$1,0))&amp;""),""),6,2)),VALUE(MID(IFERROR(TRIM(INDEX(Responses!$A238:$T238,MATCH(Lists!$B$3,Responses!$A$1:$T$1,0))&amp;""),""),9,2))))),""),IFERROR(IF(ISNUMBER(INDEX('Follow-ups'!$D$2:$D$501,MATCH($B238,'Follow-ups'!$A$2:$A$501,0))),INT(INDEX('Follow-ups'!$D$2:$D$501,MATCH($B238,'Follow-ups'!$A$2:$A$501,0))),IFERROR(INT(IF(ISNUMBER(INDEX(Responses!$A238:$T238,MATCH(Lists!$B$3,Responses!$A$1:$T$1,0))),INDEX(Responses!$A238:$T238,MATCH(Lists!$B$3,Responses!$A$1:$T$1,0)),DATE(VALUE(LEFT(IFERROR(TRIM(INDEX(Responses!$A238:$T238,MATCH(Lists!$B$3,Responses!$A$1:$T$1,0))&amp;""),""),4)),VALUE(MID(IFERROR(TRIM(INDEX(Responses!$A238:$T238,MATCH(Lists!$B$3,Responses!$A$1:$T$1,0))&amp;""),""),6,2)),VALUE(MID(IFERROR(TRIM(INDEX(Responses!$A238:$T238,MATCH(Lists!$B$3,Responses!$A$1:$T$1,0))&amp;""),""),9,2))))),"")),IFERROR(INT(IF(ISNUMBER(INDEX(Responses!$A238:$T238,MATCH(Lists!$B$3,Responses!$A$1:$T$1,0))),INDEX(Responses!$A238:$T238,MATCH(Lists!$B$3,Responses!$A$1:$T$1,0)),DATE(VALUE(LEFT(IFERROR(TRIM(INDEX(Responses!$A238:$T238,MATCH(Lists!$B$3,Responses!$A$1:$T$1,0))&amp;""),""),4)),VALUE(MID(IFERROR(TRIM(INDEX(Responses!$A238:$T238,MATCH(Lists!$B$3,Responses!$A$1:$T$1,0))&amp;""),""),6,2)),VALUE(MID(IFERROR(TRIM(INDEX(Responses!$A238:$T238,MATCH(Lists!$B$3,Responses!$A$1:$T$1,0))&amp;""),""),9,2))))),""))))</f>
        <v/>
      </c>
      <c r="J238" s="19">
        <f>IF(ISNUMBER($I238),$I238+Lists!$B$15,"")</f>
        <v/>
      </c>
      <c r="K238" s="18">
        <f>IF($N238&lt;&gt;1,"",IF($B238="","New",IFERROR(IF(INDEX('Follow-ups'!$B$2:$B$501,MATCH($B238,'Follow-ups'!$A$2:$A$501,0))&amp;""="","New",INDEX('Follow-ups'!$B$2:$B$501,MATCH($B238,'Follow-ups'!$A$2:$A$501,0))&amp;""),"New")))</f>
        <v/>
      </c>
      <c r="L238" s="19">
        <f>IF($N238&lt;&gt;1,"",IF($B238="","",IFERROR(IF(ISNUMBER(INDEX('Follow-ups'!$C$2:$C$501,MATCH($B238,'Follow-ups'!$A$2:$A$501,0))),INDEX('Follow-ups'!$C$2:$C$501,MATCH($B238,'Follow-ups'!$A$2:$A$501,0)),""),"")))</f>
        <v/>
      </c>
      <c r="M238" s="18">
        <f>IF($N238&lt;&gt;1,"",IF($G238="No","Do not contact",IF(OR($K238="Signed up",$K238="Not now"),"Done",IF($K238="Contacted","Waiting on reply",IF($J238="","To do",IF(TODAY()&gt;$J238,"Overdue",IF($J238-TODAY()&lt;=1,"Due soon","To do")))))))</f>
        <v/>
      </c>
      <c r="N238" s="18">
        <f>IF((IFERROR(TRIM(INDEX(Responses!$A238:$T238,MATCH(Lists!$B$2,Responses!$A$1:$T$1,0))&amp;""),"")&amp;IFERROR(TRIM(INDEX(Responses!$A238:$T238,MATCH(Lists!$B$4,Responses!$A$1:$T$1,0))&amp;""),"")&amp;IFERROR(TRIM(INDEX(Responses!$A238:$T238,MATCH(Lists!$B$5,Responses!$A$1:$T$1,0))&amp;""),""))="",0,1)</f>
        <v/>
      </c>
    </row>
    <row r="239">
      <c r="A239" s="17">
        <f>IF($N239=1,IFERROR(TRIM(INDEX(Responses!$A239:$T239,MATCH(Lists!$B$4,Responses!$A$1:$T$1,0))&amp;""),""),"")</f>
        <v/>
      </c>
      <c r="B239" s="17">
        <f>IF($N239=1,IFERROR(TRIM(INDEX(Responses!$A239:$T239,MATCH(Lists!$B$5,Responses!$A$1:$T$1,0))&amp;""),""),"")</f>
        <v/>
      </c>
      <c r="C239" s="17">
        <f>IF($N239=1,IFERROR(TRIM(INDEX(Responses!$A239:$T239,MATCH(Lists!$B$6,Responses!$A$1:$T$1,0))&amp;""),""),"")</f>
        <v/>
      </c>
      <c r="D239" s="17">
        <f>IF($N239=1,IFERROR(TRIM(INDEX(Responses!$A239:$T239,MATCH(Lists!$B$7,Responses!$A$1:$T$1,0))&amp;""),""),"")</f>
        <v/>
      </c>
      <c r="E239" s="17">
        <f>IF($N239=1,IFERROR(TRIM(INDEX(Responses!$A239:$T239,MATCH(Lists!$B$8,Responses!$A$1:$T$1,0))&amp;""),""),"")</f>
        <v/>
      </c>
      <c r="F239" s="17">
        <f>IF($N239=1,IFERROR(TRIM(INDEX(Responses!$A239:$T239,MATCH(Lists!$B$9,Responses!$A$1:$T$1,0))&amp;""),""),"")</f>
        <v/>
      </c>
      <c r="G239" s="18">
        <f>IF($N239&lt;&gt;1,"",IF(IFERROR(TRIM(INDEX(Responses!$A239:$T239,MATCH(Lists!$B$10,Responses!$A$1:$T$1,0))&amp;""),"")="","Not asked",IF(LEFT(IFERROR(TRIM(INDEX(Responses!$A239:$T239,MATCH(Lists!$B$10,Responses!$A$1:$T$1,0))&amp;""),""),3)="Yes","Yes","No")))</f>
        <v/>
      </c>
      <c r="H239" s="17">
        <f>IF($N239&lt;&gt;1,"",IF(IFERROR(TRIM(INDEX(Responses!$A239:$T239,MATCH(Lists!$B$12,Responses!$A$1:$T$1,0))&amp;""),"")&lt;&gt;"",IFERROR(TRIM(INDEX(Responses!$A239:$T239,MATCH(Lists!$B$12,Responses!$A$1:$T$1,0))&amp;""),""),IFERROR(TRIM(INDEX(Responses!$A239:$T239,MATCH(Lists!$B$11,Responses!$A$1:$T$1,0))&amp;""),"")))</f>
        <v/>
      </c>
      <c r="I239" s="19">
        <f>IF($N239&lt;&gt;1,"",IF($B239="",IFERROR(INT(IF(ISNUMBER(INDEX(Responses!$A239:$T239,MATCH(Lists!$B$3,Responses!$A$1:$T$1,0))),INDEX(Responses!$A239:$T239,MATCH(Lists!$B$3,Responses!$A$1:$T$1,0)),DATE(VALUE(LEFT(IFERROR(TRIM(INDEX(Responses!$A239:$T239,MATCH(Lists!$B$3,Responses!$A$1:$T$1,0))&amp;""),""),4)),VALUE(MID(IFERROR(TRIM(INDEX(Responses!$A239:$T239,MATCH(Lists!$B$3,Responses!$A$1:$T$1,0))&amp;""),""),6,2)),VALUE(MID(IFERROR(TRIM(INDEX(Responses!$A239:$T239,MATCH(Lists!$B$3,Responses!$A$1:$T$1,0))&amp;""),""),9,2))))),""),IFERROR(IF(ISNUMBER(INDEX('Follow-ups'!$D$2:$D$501,MATCH($B239,'Follow-ups'!$A$2:$A$501,0))),INT(INDEX('Follow-ups'!$D$2:$D$501,MATCH($B239,'Follow-ups'!$A$2:$A$501,0))),IFERROR(INT(IF(ISNUMBER(INDEX(Responses!$A239:$T239,MATCH(Lists!$B$3,Responses!$A$1:$T$1,0))),INDEX(Responses!$A239:$T239,MATCH(Lists!$B$3,Responses!$A$1:$T$1,0)),DATE(VALUE(LEFT(IFERROR(TRIM(INDEX(Responses!$A239:$T239,MATCH(Lists!$B$3,Responses!$A$1:$T$1,0))&amp;""),""),4)),VALUE(MID(IFERROR(TRIM(INDEX(Responses!$A239:$T239,MATCH(Lists!$B$3,Responses!$A$1:$T$1,0))&amp;""),""),6,2)),VALUE(MID(IFERROR(TRIM(INDEX(Responses!$A239:$T239,MATCH(Lists!$B$3,Responses!$A$1:$T$1,0))&amp;""),""),9,2))))),"")),IFERROR(INT(IF(ISNUMBER(INDEX(Responses!$A239:$T239,MATCH(Lists!$B$3,Responses!$A$1:$T$1,0))),INDEX(Responses!$A239:$T239,MATCH(Lists!$B$3,Responses!$A$1:$T$1,0)),DATE(VALUE(LEFT(IFERROR(TRIM(INDEX(Responses!$A239:$T239,MATCH(Lists!$B$3,Responses!$A$1:$T$1,0))&amp;""),""),4)),VALUE(MID(IFERROR(TRIM(INDEX(Responses!$A239:$T239,MATCH(Lists!$B$3,Responses!$A$1:$T$1,0))&amp;""),""),6,2)),VALUE(MID(IFERROR(TRIM(INDEX(Responses!$A239:$T239,MATCH(Lists!$B$3,Responses!$A$1:$T$1,0))&amp;""),""),9,2))))),""))))</f>
        <v/>
      </c>
      <c r="J239" s="19">
        <f>IF(ISNUMBER($I239),$I239+Lists!$B$15,"")</f>
        <v/>
      </c>
      <c r="K239" s="18">
        <f>IF($N239&lt;&gt;1,"",IF($B239="","New",IFERROR(IF(INDEX('Follow-ups'!$B$2:$B$501,MATCH($B239,'Follow-ups'!$A$2:$A$501,0))&amp;""="","New",INDEX('Follow-ups'!$B$2:$B$501,MATCH($B239,'Follow-ups'!$A$2:$A$501,0))&amp;""),"New")))</f>
        <v/>
      </c>
      <c r="L239" s="19">
        <f>IF($N239&lt;&gt;1,"",IF($B239="","",IFERROR(IF(ISNUMBER(INDEX('Follow-ups'!$C$2:$C$501,MATCH($B239,'Follow-ups'!$A$2:$A$501,0))),INDEX('Follow-ups'!$C$2:$C$501,MATCH($B239,'Follow-ups'!$A$2:$A$501,0)),""),"")))</f>
        <v/>
      </c>
      <c r="M239" s="18">
        <f>IF($N239&lt;&gt;1,"",IF($G239="No","Do not contact",IF(OR($K239="Signed up",$K239="Not now"),"Done",IF($K239="Contacted","Waiting on reply",IF($J239="","To do",IF(TODAY()&gt;$J239,"Overdue",IF($J239-TODAY()&lt;=1,"Due soon","To do")))))))</f>
        <v/>
      </c>
      <c r="N239" s="18">
        <f>IF((IFERROR(TRIM(INDEX(Responses!$A239:$T239,MATCH(Lists!$B$2,Responses!$A$1:$T$1,0))&amp;""),"")&amp;IFERROR(TRIM(INDEX(Responses!$A239:$T239,MATCH(Lists!$B$4,Responses!$A$1:$T$1,0))&amp;""),"")&amp;IFERROR(TRIM(INDEX(Responses!$A239:$T239,MATCH(Lists!$B$5,Responses!$A$1:$T$1,0))&amp;""),""))="",0,1)</f>
        <v/>
      </c>
    </row>
    <row r="240">
      <c r="A240" s="17">
        <f>IF($N240=1,IFERROR(TRIM(INDEX(Responses!$A240:$T240,MATCH(Lists!$B$4,Responses!$A$1:$T$1,0))&amp;""),""),"")</f>
        <v/>
      </c>
      <c r="B240" s="17">
        <f>IF($N240=1,IFERROR(TRIM(INDEX(Responses!$A240:$T240,MATCH(Lists!$B$5,Responses!$A$1:$T$1,0))&amp;""),""),"")</f>
        <v/>
      </c>
      <c r="C240" s="17">
        <f>IF($N240=1,IFERROR(TRIM(INDEX(Responses!$A240:$T240,MATCH(Lists!$B$6,Responses!$A$1:$T$1,0))&amp;""),""),"")</f>
        <v/>
      </c>
      <c r="D240" s="17">
        <f>IF($N240=1,IFERROR(TRIM(INDEX(Responses!$A240:$T240,MATCH(Lists!$B$7,Responses!$A$1:$T$1,0))&amp;""),""),"")</f>
        <v/>
      </c>
      <c r="E240" s="17">
        <f>IF($N240=1,IFERROR(TRIM(INDEX(Responses!$A240:$T240,MATCH(Lists!$B$8,Responses!$A$1:$T$1,0))&amp;""),""),"")</f>
        <v/>
      </c>
      <c r="F240" s="17">
        <f>IF($N240=1,IFERROR(TRIM(INDEX(Responses!$A240:$T240,MATCH(Lists!$B$9,Responses!$A$1:$T$1,0))&amp;""),""),"")</f>
        <v/>
      </c>
      <c r="G240" s="18">
        <f>IF($N240&lt;&gt;1,"",IF(IFERROR(TRIM(INDEX(Responses!$A240:$T240,MATCH(Lists!$B$10,Responses!$A$1:$T$1,0))&amp;""),"")="","Not asked",IF(LEFT(IFERROR(TRIM(INDEX(Responses!$A240:$T240,MATCH(Lists!$B$10,Responses!$A$1:$T$1,0))&amp;""),""),3)="Yes","Yes","No")))</f>
        <v/>
      </c>
      <c r="H240" s="17">
        <f>IF($N240&lt;&gt;1,"",IF(IFERROR(TRIM(INDEX(Responses!$A240:$T240,MATCH(Lists!$B$12,Responses!$A$1:$T$1,0))&amp;""),"")&lt;&gt;"",IFERROR(TRIM(INDEX(Responses!$A240:$T240,MATCH(Lists!$B$12,Responses!$A$1:$T$1,0))&amp;""),""),IFERROR(TRIM(INDEX(Responses!$A240:$T240,MATCH(Lists!$B$11,Responses!$A$1:$T$1,0))&amp;""),"")))</f>
        <v/>
      </c>
      <c r="I240" s="19">
        <f>IF($N240&lt;&gt;1,"",IF($B240="",IFERROR(INT(IF(ISNUMBER(INDEX(Responses!$A240:$T240,MATCH(Lists!$B$3,Responses!$A$1:$T$1,0))),INDEX(Responses!$A240:$T240,MATCH(Lists!$B$3,Responses!$A$1:$T$1,0)),DATE(VALUE(LEFT(IFERROR(TRIM(INDEX(Responses!$A240:$T240,MATCH(Lists!$B$3,Responses!$A$1:$T$1,0))&amp;""),""),4)),VALUE(MID(IFERROR(TRIM(INDEX(Responses!$A240:$T240,MATCH(Lists!$B$3,Responses!$A$1:$T$1,0))&amp;""),""),6,2)),VALUE(MID(IFERROR(TRIM(INDEX(Responses!$A240:$T240,MATCH(Lists!$B$3,Responses!$A$1:$T$1,0))&amp;""),""),9,2))))),""),IFERROR(IF(ISNUMBER(INDEX('Follow-ups'!$D$2:$D$501,MATCH($B240,'Follow-ups'!$A$2:$A$501,0))),INT(INDEX('Follow-ups'!$D$2:$D$501,MATCH($B240,'Follow-ups'!$A$2:$A$501,0))),IFERROR(INT(IF(ISNUMBER(INDEX(Responses!$A240:$T240,MATCH(Lists!$B$3,Responses!$A$1:$T$1,0))),INDEX(Responses!$A240:$T240,MATCH(Lists!$B$3,Responses!$A$1:$T$1,0)),DATE(VALUE(LEFT(IFERROR(TRIM(INDEX(Responses!$A240:$T240,MATCH(Lists!$B$3,Responses!$A$1:$T$1,0))&amp;""),""),4)),VALUE(MID(IFERROR(TRIM(INDEX(Responses!$A240:$T240,MATCH(Lists!$B$3,Responses!$A$1:$T$1,0))&amp;""),""),6,2)),VALUE(MID(IFERROR(TRIM(INDEX(Responses!$A240:$T240,MATCH(Lists!$B$3,Responses!$A$1:$T$1,0))&amp;""),""),9,2))))),"")),IFERROR(INT(IF(ISNUMBER(INDEX(Responses!$A240:$T240,MATCH(Lists!$B$3,Responses!$A$1:$T$1,0))),INDEX(Responses!$A240:$T240,MATCH(Lists!$B$3,Responses!$A$1:$T$1,0)),DATE(VALUE(LEFT(IFERROR(TRIM(INDEX(Responses!$A240:$T240,MATCH(Lists!$B$3,Responses!$A$1:$T$1,0))&amp;""),""),4)),VALUE(MID(IFERROR(TRIM(INDEX(Responses!$A240:$T240,MATCH(Lists!$B$3,Responses!$A$1:$T$1,0))&amp;""),""),6,2)),VALUE(MID(IFERROR(TRIM(INDEX(Responses!$A240:$T240,MATCH(Lists!$B$3,Responses!$A$1:$T$1,0))&amp;""),""),9,2))))),""))))</f>
        <v/>
      </c>
      <c r="J240" s="19">
        <f>IF(ISNUMBER($I240),$I240+Lists!$B$15,"")</f>
        <v/>
      </c>
      <c r="K240" s="18">
        <f>IF($N240&lt;&gt;1,"",IF($B240="","New",IFERROR(IF(INDEX('Follow-ups'!$B$2:$B$501,MATCH($B240,'Follow-ups'!$A$2:$A$501,0))&amp;""="","New",INDEX('Follow-ups'!$B$2:$B$501,MATCH($B240,'Follow-ups'!$A$2:$A$501,0))&amp;""),"New")))</f>
        <v/>
      </c>
      <c r="L240" s="19">
        <f>IF($N240&lt;&gt;1,"",IF($B240="","",IFERROR(IF(ISNUMBER(INDEX('Follow-ups'!$C$2:$C$501,MATCH($B240,'Follow-ups'!$A$2:$A$501,0))),INDEX('Follow-ups'!$C$2:$C$501,MATCH($B240,'Follow-ups'!$A$2:$A$501,0)),""),"")))</f>
        <v/>
      </c>
      <c r="M240" s="18">
        <f>IF($N240&lt;&gt;1,"",IF($G240="No","Do not contact",IF(OR($K240="Signed up",$K240="Not now"),"Done",IF($K240="Contacted","Waiting on reply",IF($J240="","To do",IF(TODAY()&gt;$J240,"Overdue",IF($J240-TODAY()&lt;=1,"Due soon","To do")))))))</f>
        <v/>
      </c>
      <c r="N240" s="18">
        <f>IF((IFERROR(TRIM(INDEX(Responses!$A240:$T240,MATCH(Lists!$B$2,Responses!$A$1:$T$1,0))&amp;""),"")&amp;IFERROR(TRIM(INDEX(Responses!$A240:$T240,MATCH(Lists!$B$4,Responses!$A$1:$T$1,0))&amp;""),"")&amp;IFERROR(TRIM(INDEX(Responses!$A240:$T240,MATCH(Lists!$B$5,Responses!$A$1:$T$1,0))&amp;""),""))="",0,1)</f>
        <v/>
      </c>
    </row>
    <row r="241">
      <c r="A241" s="17">
        <f>IF($N241=1,IFERROR(TRIM(INDEX(Responses!$A241:$T241,MATCH(Lists!$B$4,Responses!$A$1:$T$1,0))&amp;""),""),"")</f>
        <v/>
      </c>
      <c r="B241" s="17">
        <f>IF($N241=1,IFERROR(TRIM(INDEX(Responses!$A241:$T241,MATCH(Lists!$B$5,Responses!$A$1:$T$1,0))&amp;""),""),"")</f>
        <v/>
      </c>
      <c r="C241" s="17">
        <f>IF($N241=1,IFERROR(TRIM(INDEX(Responses!$A241:$T241,MATCH(Lists!$B$6,Responses!$A$1:$T$1,0))&amp;""),""),"")</f>
        <v/>
      </c>
      <c r="D241" s="17">
        <f>IF($N241=1,IFERROR(TRIM(INDEX(Responses!$A241:$T241,MATCH(Lists!$B$7,Responses!$A$1:$T$1,0))&amp;""),""),"")</f>
        <v/>
      </c>
      <c r="E241" s="17">
        <f>IF($N241=1,IFERROR(TRIM(INDEX(Responses!$A241:$T241,MATCH(Lists!$B$8,Responses!$A$1:$T$1,0))&amp;""),""),"")</f>
        <v/>
      </c>
      <c r="F241" s="17">
        <f>IF($N241=1,IFERROR(TRIM(INDEX(Responses!$A241:$T241,MATCH(Lists!$B$9,Responses!$A$1:$T$1,0))&amp;""),""),"")</f>
        <v/>
      </c>
      <c r="G241" s="18">
        <f>IF($N241&lt;&gt;1,"",IF(IFERROR(TRIM(INDEX(Responses!$A241:$T241,MATCH(Lists!$B$10,Responses!$A$1:$T$1,0))&amp;""),"")="","Not asked",IF(LEFT(IFERROR(TRIM(INDEX(Responses!$A241:$T241,MATCH(Lists!$B$10,Responses!$A$1:$T$1,0))&amp;""),""),3)="Yes","Yes","No")))</f>
        <v/>
      </c>
      <c r="H241" s="17">
        <f>IF($N241&lt;&gt;1,"",IF(IFERROR(TRIM(INDEX(Responses!$A241:$T241,MATCH(Lists!$B$12,Responses!$A$1:$T$1,0))&amp;""),"")&lt;&gt;"",IFERROR(TRIM(INDEX(Responses!$A241:$T241,MATCH(Lists!$B$12,Responses!$A$1:$T$1,0))&amp;""),""),IFERROR(TRIM(INDEX(Responses!$A241:$T241,MATCH(Lists!$B$11,Responses!$A$1:$T$1,0))&amp;""),"")))</f>
        <v/>
      </c>
      <c r="I241" s="19">
        <f>IF($N241&lt;&gt;1,"",IF($B241="",IFERROR(INT(IF(ISNUMBER(INDEX(Responses!$A241:$T241,MATCH(Lists!$B$3,Responses!$A$1:$T$1,0))),INDEX(Responses!$A241:$T241,MATCH(Lists!$B$3,Responses!$A$1:$T$1,0)),DATE(VALUE(LEFT(IFERROR(TRIM(INDEX(Responses!$A241:$T241,MATCH(Lists!$B$3,Responses!$A$1:$T$1,0))&amp;""),""),4)),VALUE(MID(IFERROR(TRIM(INDEX(Responses!$A241:$T241,MATCH(Lists!$B$3,Responses!$A$1:$T$1,0))&amp;""),""),6,2)),VALUE(MID(IFERROR(TRIM(INDEX(Responses!$A241:$T241,MATCH(Lists!$B$3,Responses!$A$1:$T$1,0))&amp;""),""),9,2))))),""),IFERROR(IF(ISNUMBER(INDEX('Follow-ups'!$D$2:$D$501,MATCH($B241,'Follow-ups'!$A$2:$A$501,0))),INT(INDEX('Follow-ups'!$D$2:$D$501,MATCH($B241,'Follow-ups'!$A$2:$A$501,0))),IFERROR(INT(IF(ISNUMBER(INDEX(Responses!$A241:$T241,MATCH(Lists!$B$3,Responses!$A$1:$T$1,0))),INDEX(Responses!$A241:$T241,MATCH(Lists!$B$3,Responses!$A$1:$T$1,0)),DATE(VALUE(LEFT(IFERROR(TRIM(INDEX(Responses!$A241:$T241,MATCH(Lists!$B$3,Responses!$A$1:$T$1,0))&amp;""),""),4)),VALUE(MID(IFERROR(TRIM(INDEX(Responses!$A241:$T241,MATCH(Lists!$B$3,Responses!$A$1:$T$1,0))&amp;""),""),6,2)),VALUE(MID(IFERROR(TRIM(INDEX(Responses!$A241:$T241,MATCH(Lists!$B$3,Responses!$A$1:$T$1,0))&amp;""),""),9,2))))),"")),IFERROR(INT(IF(ISNUMBER(INDEX(Responses!$A241:$T241,MATCH(Lists!$B$3,Responses!$A$1:$T$1,0))),INDEX(Responses!$A241:$T241,MATCH(Lists!$B$3,Responses!$A$1:$T$1,0)),DATE(VALUE(LEFT(IFERROR(TRIM(INDEX(Responses!$A241:$T241,MATCH(Lists!$B$3,Responses!$A$1:$T$1,0))&amp;""),""),4)),VALUE(MID(IFERROR(TRIM(INDEX(Responses!$A241:$T241,MATCH(Lists!$B$3,Responses!$A$1:$T$1,0))&amp;""),""),6,2)),VALUE(MID(IFERROR(TRIM(INDEX(Responses!$A241:$T241,MATCH(Lists!$B$3,Responses!$A$1:$T$1,0))&amp;""),""),9,2))))),""))))</f>
        <v/>
      </c>
      <c r="J241" s="19">
        <f>IF(ISNUMBER($I241),$I241+Lists!$B$15,"")</f>
        <v/>
      </c>
      <c r="K241" s="18">
        <f>IF($N241&lt;&gt;1,"",IF($B241="","New",IFERROR(IF(INDEX('Follow-ups'!$B$2:$B$501,MATCH($B241,'Follow-ups'!$A$2:$A$501,0))&amp;""="","New",INDEX('Follow-ups'!$B$2:$B$501,MATCH($B241,'Follow-ups'!$A$2:$A$501,0))&amp;""),"New")))</f>
        <v/>
      </c>
      <c r="L241" s="19">
        <f>IF($N241&lt;&gt;1,"",IF($B241="","",IFERROR(IF(ISNUMBER(INDEX('Follow-ups'!$C$2:$C$501,MATCH($B241,'Follow-ups'!$A$2:$A$501,0))),INDEX('Follow-ups'!$C$2:$C$501,MATCH($B241,'Follow-ups'!$A$2:$A$501,0)),""),"")))</f>
        <v/>
      </c>
      <c r="M241" s="18">
        <f>IF($N241&lt;&gt;1,"",IF($G241="No","Do not contact",IF(OR($K241="Signed up",$K241="Not now"),"Done",IF($K241="Contacted","Waiting on reply",IF($J241="","To do",IF(TODAY()&gt;$J241,"Overdue",IF($J241-TODAY()&lt;=1,"Due soon","To do")))))))</f>
        <v/>
      </c>
      <c r="N241" s="18">
        <f>IF((IFERROR(TRIM(INDEX(Responses!$A241:$T241,MATCH(Lists!$B$2,Responses!$A$1:$T$1,0))&amp;""),"")&amp;IFERROR(TRIM(INDEX(Responses!$A241:$T241,MATCH(Lists!$B$4,Responses!$A$1:$T$1,0))&amp;""),"")&amp;IFERROR(TRIM(INDEX(Responses!$A241:$T241,MATCH(Lists!$B$5,Responses!$A$1:$T$1,0))&amp;""),""))="",0,1)</f>
        <v/>
      </c>
    </row>
    <row r="242">
      <c r="A242" s="17">
        <f>IF($N242=1,IFERROR(TRIM(INDEX(Responses!$A242:$T242,MATCH(Lists!$B$4,Responses!$A$1:$T$1,0))&amp;""),""),"")</f>
        <v/>
      </c>
      <c r="B242" s="17">
        <f>IF($N242=1,IFERROR(TRIM(INDEX(Responses!$A242:$T242,MATCH(Lists!$B$5,Responses!$A$1:$T$1,0))&amp;""),""),"")</f>
        <v/>
      </c>
      <c r="C242" s="17">
        <f>IF($N242=1,IFERROR(TRIM(INDEX(Responses!$A242:$T242,MATCH(Lists!$B$6,Responses!$A$1:$T$1,0))&amp;""),""),"")</f>
        <v/>
      </c>
      <c r="D242" s="17">
        <f>IF($N242=1,IFERROR(TRIM(INDEX(Responses!$A242:$T242,MATCH(Lists!$B$7,Responses!$A$1:$T$1,0))&amp;""),""),"")</f>
        <v/>
      </c>
      <c r="E242" s="17">
        <f>IF($N242=1,IFERROR(TRIM(INDEX(Responses!$A242:$T242,MATCH(Lists!$B$8,Responses!$A$1:$T$1,0))&amp;""),""),"")</f>
        <v/>
      </c>
      <c r="F242" s="17">
        <f>IF($N242=1,IFERROR(TRIM(INDEX(Responses!$A242:$T242,MATCH(Lists!$B$9,Responses!$A$1:$T$1,0))&amp;""),""),"")</f>
        <v/>
      </c>
      <c r="G242" s="18">
        <f>IF($N242&lt;&gt;1,"",IF(IFERROR(TRIM(INDEX(Responses!$A242:$T242,MATCH(Lists!$B$10,Responses!$A$1:$T$1,0))&amp;""),"")="","Not asked",IF(LEFT(IFERROR(TRIM(INDEX(Responses!$A242:$T242,MATCH(Lists!$B$10,Responses!$A$1:$T$1,0))&amp;""),""),3)="Yes","Yes","No")))</f>
        <v/>
      </c>
      <c r="H242" s="17">
        <f>IF($N242&lt;&gt;1,"",IF(IFERROR(TRIM(INDEX(Responses!$A242:$T242,MATCH(Lists!$B$12,Responses!$A$1:$T$1,0))&amp;""),"")&lt;&gt;"",IFERROR(TRIM(INDEX(Responses!$A242:$T242,MATCH(Lists!$B$12,Responses!$A$1:$T$1,0))&amp;""),""),IFERROR(TRIM(INDEX(Responses!$A242:$T242,MATCH(Lists!$B$11,Responses!$A$1:$T$1,0))&amp;""),"")))</f>
        <v/>
      </c>
      <c r="I242" s="19">
        <f>IF($N242&lt;&gt;1,"",IF($B242="",IFERROR(INT(IF(ISNUMBER(INDEX(Responses!$A242:$T242,MATCH(Lists!$B$3,Responses!$A$1:$T$1,0))),INDEX(Responses!$A242:$T242,MATCH(Lists!$B$3,Responses!$A$1:$T$1,0)),DATE(VALUE(LEFT(IFERROR(TRIM(INDEX(Responses!$A242:$T242,MATCH(Lists!$B$3,Responses!$A$1:$T$1,0))&amp;""),""),4)),VALUE(MID(IFERROR(TRIM(INDEX(Responses!$A242:$T242,MATCH(Lists!$B$3,Responses!$A$1:$T$1,0))&amp;""),""),6,2)),VALUE(MID(IFERROR(TRIM(INDEX(Responses!$A242:$T242,MATCH(Lists!$B$3,Responses!$A$1:$T$1,0))&amp;""),""),9,2))))),""),IFERROR(IF(ISNUMBER(INDEX('Follow-ups'!$D$2:$D$501,MATCH($B242,'Follow-ups'!$A$2:$A$501,0))),INT(INDEX('Follow-ups'!$D$2:$D$501,MATCH($B242,'Follow-ups'!$A$2:$A$501,0))),IFERROR(INT(IF(ISNUMBER(INDEX(Responses!$A242:$T242,MATCH(Lists!$B$3,Responses!$A$1:$T$1,0))),INDEX(Responses!$A242:$T242,MATCH(Lists!$B$3,Responses!$A$1:$T$1,0)),DATE(VALUE(LEFT(IFERROR(TRIM(INDEX(Responses!$A242:$T242,MATCH(Lists!$B$3,Responses!$A$1:$T$1,0))&amp;""),""),4)),VALUE(MID(IFERROR(TRIM(INDEX(Responses!$A242:$T242,MATCH(Lists!$B$3,Responses!$A$1:$T$1,0))&amp;""),""),6,2)),VALUE(MID(IFERROR(TRIM(INDEX(Responses!$A242:$T242,MATCH(Lists!$B$3,Responses!$A$1:$T$1,0))&amp;""),""),9,2))))),"")),IFERROR(INT(IF(ISNUMBER(INDEX(Responses!$A242:$T242,MATCH(Lists!$B$3,Responses!$A$1:$T$1,0))),INDEX(Responses!$A242:$T242,MATCH(Lists!$B$3,Responses!$A$1:$T$1,0)),DATE(VALUE(LEFT(IFERROR(TRIM(INDEX(Responses!$A242:$T242,MATCH(Lists!$B$3,Responses!$A$1:$T$1,0))&amp;""),""),4)),VALUE(MID(IFERROR(TRIM(INDEX(Responses!$A242:$T242,MATCH(Lists!$B$3,Responses!$A$1:$T$1,0))&amp;""),""),6,2)),VALUE(MID(IFERROR(TRIM(INDEX(Responses!$A242:$T242,MATCH(Lists!$B$3,Responses!$A$1:$T$1,0))&amp;""),""),9,2))))),""))))</f>
        <v/>
      </c>
      <c r="J242" s="19">
        <f>IF(ISNUMBER($I242),$I242+Lists!$B$15,"")</f>
        <v/>
      </c>
      <c r="K242" s="18">
        <f>IF($N242&lt;&gt;1,"",IF($B242="","New",IFERROR(IF(INDEX('Follow-ups'!$B$2:$B$501,MATCH($B242,'Follow-ups'!$A$2:$A$501,0))&amp;""="","New",INDEX('Follow-ups'!$B$2:$B$501,MATCH($B242,'Follow-ups'!$A$2:$A$501,0))&amp;""),"New")))</f>
        <v/>
      </c>
      <c r="L242" s="19">
        <f>IF($N242&lt;&gt;1,"",IF($B242="","",IFERROR(IF(ISNUMBER(INDEX('Follow-ups'!$C$2:$C$501,MATCH($B242,'Follow-ups'!$A$2:$A$501,0))),INDEX('Follow-ups'!$C$2:$C$501,MATCH($B242,'Follow-ups'!$A$2:$A$501,0)),""),"")))</f>
        <v/>
      </c>
      <c r="M242" s="18">
        <f>IF($N242&lt;&gt;1,"",IF($G242="No","Do not contact",IF(OR($K242="Signed up",$K242="Not now"),"Done",IF($K242="Contacted","Waiting on reply",IF($J242="","To do",IF(TODAY()&gt;$J242,"Overdue",IF($J242-TODAY()&lt;=1,"Due soon","To do")))))))</f>
        <v/>
      </c>
      <c r="N242" s="18">
        <f>IF((IFERROR(TRIM(INDEX(Responses!$A242:$T242,MATCH(Lists!$B$2,Responses!$A$1:$T$1,0))&amp;""),"")&amp;IFERROR(TRIM(INDEX(Responses!$A242:$T242,MATCH(Lists!$B$4,Responses!$A$1:$T$1,0))&amp;""),"")&amp;IFERROR(TRIM(INDEX(Responses!$A242:$T242,MATCH(Lists!$B$5,Responses!$A$1:$T$1,0))&amp;""),""))="",0,1)</f>
        <v/>
      </c>
    </row>
    <row r="243">
      <c r="A243" s="17">
        <f>IF($N243=1,IFERROR(TRIM(INDEX(Responses!$A243:$T243,MATCH(Lists!$B$4,Responses!$A$1:$T$1,0))&amp;""),""),"")</f>
        <v/>
      </c>
      <c r="B243" s="17">
        <f>IF($N243=1,IFERROR(TRIM(INDEX(Responses!$A243:$T243,MATCH(Lists!$B$5,Responses!$A$1:$T$1,0))&amp;""),""),"")</f>
        <v/>
      </c>
      <c r="C243" s="17">
        <f>IF($N243=1,IFERROR(TRIM(INDEX(Responses!$A243:$T243,MATCH(Lists!$B$6,Responses!$A$1:$T$1,0))&amp;""),""),"")</f>
        <v/>
      </c>
      <c r="D243" s="17">
        <f>IF($N243=1,IFERROR(TRIM(INDEX(Responses!$A243:$T243,MATCH(Lists!$B$7,Responses!$A$1:$T$1,0))&amp;""),""),"")</f>
        <v/>
      </c>
      <c r="E243" s="17">
        <f>IF($N243=1,IFERROR(TRIM(INDEX(Responses!$A243:$T243,MATCH(Lists!$B$8,Responses!$A$1:$T$1,0))&amp;""),""),"")</f>
        <v/>
      </c>
      <c r="F243" s="17">
        <f>IF($N243=1,IFERROR(TRIM(INDEX(Responses!$A243:$T243,MATCH(Lists!$B$9,Responses!$A$1:$T$1,0))&amp;""),""),"")</f>
        <v/>
      </c>
      <c r="G243" s="18">
        <f>IF($N243&lt;&gt;1,"",IF(IFERROR(TRIM(INDEX(Responses!$A243:$T243,MATCH(Lists!$B$10,Responses!$A$1:$T$1,0))&amp;""),"")="","Not asked",IF(LEFT(IFERROR(TRIM(INDEX(Responses!$A243:$T243,MATCH(Lists!$B$10,Responses!$A$1:$T$1,0))&amp;""),""),3)="Yes","Yes","No")))</f>
        <v/>
      </c>
      <c r="H243" s="17">
        <f>IF($N243&lt;&gt;1,"",IF(IFERROR(TRIM(INDEX(Responses!$A243:$T243,MATCH(Lists!$B$12,Responses!$A$1:$T$1,0))&amp;""),"")&lt;&gt;"",IFERROR(TRIM(INDEX(Responses!$A243:$T243,MATCH(Lists!$B$12,Responses!$A$1:$T$1,0))&amp;""),""),IFERROR(TRIM(INDEX(Responses!$A243:$T243,MATCH(Lists!$B$11,Responses!$A$1:$T$1,0))&amp;""),"")))</f>
        <v/>
      </c>
      <c r="I243" s="19">
        <f>IF($N243&lt;&gt;1,"",IF($B243="",IFERROR(INT(IF(ISNUMBER(INDEX(Responses!$A243:$T243,MATCH(Lists!$B$3,Responses!$A$1:$T$1,0))),INDEX(Responses!$A243:$T243,MATCH(Lists!$B$3,Responses!$A$1:$T$1,0)),DATE(VALUE(LEFT(IFERROR(TRIM(INDEX(Responses!$A243:$T243,MATCH(Lists!$B$3,Responses!$A$1:$T$1,0))&amp;""),""),4)),VALUE(MID(IFERROR(TRIM(INDEX(Responses!$A243:$T243,MATCH(Lists!$B$3,Responses!$A$1:$T$1,0))&amp;""),""),6,2)),VALUE(MID(IFERROR(TRIM(INDEX(Responses!$A243:$T243,MATCH(Lists!$B$3,Responses!$A$1:$T$1,0))&amp;""),""),9,2))))),""),IFERROR(IF(ISNUMBER(INDEX('Follow-ups'!$D$2:$D$501,MATCH($B243,'Follow-ups'!$A$2:$A$501,0))),INT(INDEX('Follow-ups'!$D$2:$D$501,MATCH($B243,'Follow-ups'!$A$2:$A$501,0))),IFERROR(INT(IF(ISNUMBER(INDEX(Responses!$A243:$T243,MATCH(Lists!$B$3,Responses!$A$1:$T$1,0))),INDEX(Responses!$A243:$T243,MATCH(Lists!$B$3,Responses!$A$1:$T$1,0)),DATE(VALUE(LEFT(IFERROR(TRIM(INDEX(Responses!$A243:$T243,MATCH(Lists!$B$3,Responses!$A$1:$T$1,0))&amp;""),""),4)),VALUE(MID(IFERROR(TRIM(INDEX(Responses!$A243:$T243,MATCH(Lists!$B$3,Responses!$A$1:$T$1,0))&amp;""),""),6,2)),VALUE(MID(IFERROR(TRIM(INDEX(Responses!$A243:$T243,MATCH(Lists!$B$3,Responses!$A$1:$T$1,0))&amp;""),""),9,2))))),"")),IFERROR(INT(IF(ISNUMBER(INDEX(Responses!$A243:$T243,MATCH(Lists!$B$3,Responses!$A$1:$T$1,0))),INDEX(Responses!$A243:$T243,MATCH(Lists!$B$3,Responses!$A$1:$T$1,0)),DATE(VALUE(LEFT(IFERROR(TRIM(INDEX(Responses!$A243:$T243,MATCH(Lists!$B$3,Responses!$A$1:$T$1,0))&amp;""),""),4)),VALUE(MID(IFERROR(TRIM(INDEX(Responses!$A243:$T243,MATCH(Lists!$B$3,Responses!$A$1:$T$1,0))&amp;""),""),6,2)),VALUE(MID(IFERROR(TRIM(INDEX(Responses!$A243:$T243,MATCH(Lists!$B$3,Responses!$A$1:$T$1,0))&amp;""),""),9,2))))),""))))</f>
        <v/>
      </c>
      <c r="J243" s="19">
        <f>IF(ISNUMBER($I243),$I243+Lists!$B$15,"")</f>
        <v/>
      </c>
      <c r="K243" s="18">
        <f>IF($N243&lt;&gt;1,"",IF($B243="","New",IFERROR(IF(INDEX('Follow-ups'!$B$2:$B$501,MATCH($B243,'Follow-ups'!$A$2:$A$501,0))&amp;""="","New",INDEX('Follow-ups'!$B$2:$B$501,MATCH($B243,'Follow-ups'!$A$2:$A$501,0))&amp;""),"New")))</f>
        <v/>
      </c>
      <c r="L243" s="19">
        <f>IF($N243&lt;&gt;1,"",IF($B243="","",IFERROR(IF(ISNUMBER(INDEX('Follow-ups'!$C$2:$C$501,MATCH($B243,'Follow-ups'!$A$2:$A$501,0))),INDEX('Follow-ups'!$C$2:$C$501,MATCH($B243,'Follow-ups'!$A$2:$A$501,0)),""),"")))</f>
        <v/>
      </c>
      <c r="M243" s="18">
        <f>IF($N243&lt;&gt;1,"",IF($G243="No","Do not contact",IF(OR($K243="Signed up",$K243="Not now"),"Done",IF($K243="Contacted","Waiting on reply",IF($J243="","To do",IF(TODAY()&gt;$J243,"Overdue",IF($J243-TODAY()&lt;=1,"Due soon","To do")))))))</f>
        <v/>
      </c>
      <c r="N243" s="18">
        <f>IF((IFERROR(TRIM(INDEX(Responses!$A243:$T243,MATCH(Lists!$B$2,Responses!$A$1:$T$1,0))&amp;""),"")&amp;IFERROR(TRIM(INDEX(Responses!$A243:$T243,MATCH(Lists!$B$4,Responses!$A$1:$T$1,0))&amp;""),"")&amp;IFERROR(TRIM(INDEX(Responses!$A243:$T243,MATCH(Lists!$B$5,Responses!$A$1:$T$1,0))&amp;""),""))="",0,1)</f>
        <v/>
      </c>
    </row>
    <row r="244">
      <c r="A244" s="17">
        <f>IF($N244=1,IFERROR(TRIM(INDEX(Responses!$A244:$T244,MATCH(Lists!$B$4,Responses!$A$1:$T$1,0))&amp;""),""),"")</f>
        <v/>
      </c>
      <c r="B244" s="17">
        <f>IF($N244=1,IFERROR(TRIM(INDEX(Responses!$A244:$T244,MATCH(Lists!$B$5,Responses!$A$1:$T$1,0))&amp;""),""),"")</f>
        <v/>
      </c>
      <c r="C244" s="17">
        <f>IF($N244=1,IFERROR(TRIM(INDEX(Responses!$A244:$T244,MATCH(Lists!$B$6,Responses!$A$1:$T$1,0))&amp;""),""),"")</f>
        <v/>
      </c>
      <c r="D244" s="17">
        <f>IF($N244=1,IFERROR(TRIM(INDEX(Responses!$A244:$T244,MATCH(Lists!$B$7,Responses!$A$1:$T$1,0))&amp;""),""),"")</f>
        <v/>
      </c>
      <c r="E244" s="17">
        <f>IF($N244=1,IFERROR(TRIM(INDEX(Responses!$A244:$T244,MATCH(Lists!$B$8,Responses!$A$1:$T$1,0))&amp;""),""),"")</f>
        <v/>
      </c>
      <c r="F244" s="17">
        <f>IF($N244=1,IFERROR(TRIM(INDEX(Responses!$A244:$T244,MATCH(Lists!$B$9,Responses!$A$1:$T$1,0))&amp;""),""),"")</f>
        <v/>
      </c>
      <c r="G244" s="18">
        <f>IF($N244&lt;&gt;1,"",IF(IFERROR(TRIM(INDEX(Responses!$A244:$T244,MATCH(Lists!$B$10,Responses!$A$1:$T$1,0))&amp;""),"")="","Not asked",IF(LEFT(IFERROR(TRIM(INDEX(Responses!$A244:$T244,MATCH(Lists!$B$10,Responses!$A$1:$T$1,0))&amp;""),""),3)="Yes","Yes","No")))</f>
        <v/>
      </c>
      <c r="H244" s="17">
        <f>IF($N244&lt;&gt;1,"",IF(IFERROR(TRIM(INDEX(Responses!$A244:$T244,MATCH(Lists!$B$12,Responses!$A$1:$T$1,0))&amp;""),"")&lt;&gt;"",IFERROR(TRIM(INDEX(Responses!$A244:$T244,MATCH(Lists!$B$12,Responses!$A$1:$T$1,0))&amp;""),""),IFERROR(TRIM(INDEX(Responses!$A244:$T244,MATCH(Lists!$B$11,Responses!$A$1:$T$1,0))&amp;""),"")))</f>
        <v/>
      </c>
      <c r="I244" s="19">
        <f>IF($N244&lt;&gt;1,"",IF($B244="",IFERROR(INT(IF(ISNUMBER(INDEX(Responses!$A244:$T244,MATCH(Lists!$B$3,Responses!$A$1:$T$1,0))),INDEX(Responses!$A244:$T244,MATCH(Lists!$B$3,Responses!$A$1:$T$1,0)),DATE(VALUE(LEFT(IFERROR(TRIM(INDEX(Responses!$A244:$T244,MATCH(Lists!$B$3,Responses!$A$1:$T$1,0))&amp;""),""),4)),VALUE(MID(IFERROR(TRIM(INDEX(Responses!$A244:$T244,MATCH(Lists!$B$3,Responses!$A$1:$T$1,0))&amp;""),""),6,2)),VALUE(MID(IFERROR(TRIM(INDEX(Responses!$A244:$T244,MATCH(Lists!$B$3,Responses!$A$1:$T$1,0))&amp;""),""),9,2))))),""),IFERROR(IF(ISNUMBER(INDEX('Follow-ups'!$D$2:$D$501,MATCH($B244,'Follow-ups'!$A$2:$A$501,0))),INT(INDEX('Follow-ups'!$D$2:$D$501,MATCH($B244,'Follow-ups'!$A$2:$A$501,0))),IFERROR(INT(IF(ISNUMBER(INDEX(Responses!$A244:$T244,MATCH(Lists!$B$3,Responses!$A$1:$T$1,0))),INDEX(Responses!$A244:$T244,MATCH(Lists!$B$3,Responses!$A$1:$T$1,0)),DATE(VALUE(LEFT(IFERROR(TRIM(INDEX(Responses!$A244:$T244,MATCH(Lists!$B$3,Responses!$A$1:$T$1,0))&amp;""),""),4)),VALUE(MID(IFERROR(TRIM(INDEX(Responses!$A244:$T244,MATCH(Lists!$B$3,Responses!$A$1:$T$1,0))&amp;""),""),6,2)),VALUE(MID(IFERROR(TRIM(INDEX(Responses!$A244:$T244,MATCH(Lists!$B$3,Responses!$A$1:$T$1,0))&amp;""),""),9,2))))),"")),IFERROR(INT(IF(ISNUMBER(INDEX(Responses!$A244:$T244,MATCH(Lists!$B$3,Responses!$A$1:$T$1,0))),INDEX(Responses!$A244:$T244,MATCH(Lists!$B$3,Responses!$A$1:$T$1,0)),DATE(VALUE(LEFT(IFERROR(TRIM(INDEX(Responses!$A244:$T244,MATCH(Lists!$B$3,Responses!$A$1:$T$1,0))&amp;""),""),4)),VALUE(MID(IFERROR(TRIM(INDEX(Responses!$A244:$T244,MATCH(Lists!$B$3,Responses!$A$1:$T$1,0))&amp;""),""),6,2)),VALUE(MID(IFERROR(TRIM(INDEX(Responses!$A244:$T244,MATCH(Lists!$B$3,Responses!$A$1:$T$1,0))&amp;""),""),9,2))))),""))))</f>
        <v/>
      </c>
      <c r="J244" s="19">
        <f>IF(ISNUMBER($I244),$I244+Lists!$B$15,"")</f>
        <v/>
      </c>
      <c r="K244" s="18">
        <f>IF($N244&lt;&gt;1,"",IF($B244="","New",IFERROR(IF(INDEX('Follow-ups'!$B$2:$B$501,MATCH($B244,'Follow-ups'!$A$2:$A$501,0))&amp;""="","New",INDEX('Follow-ups'!$B$2:$B$501,MATCH($B244,'Follow-ups'!$A$2:$A$501,0))&amp;""),"New")))</f>
        <v/>
      </c>
      <c r="L244" s="19">
        <f>IF($N244&lt;&gt;1,"",IF($B244="","",IFERROR(IF(ISNUMBER(INDEX('Follow-ups'!$C$2:$C$501,MATCH($B244,'Follow-ups'!$A$2:$A$501,0))),INDEX('Follow-ups'!$C$2:$C$501,MATCH($B244,'Follow-ups'!$A$2:$A$501,0)),""),"")))</f>
        <v/>
      </c>
      <c r="M244" s="18">
        <f>IF($N244&lt;&gt;1,"",IF($G244="No","Do not contact",IF(OR($K244="Signed up",$K244="Not now"),"Done",IF($K244="Contacted","Waiting on reply",IF($J244="","To do",IF(TODAY()&gt;$J244,"Overdue",IF($J244-TODAY()&lt;=1,"Due soon","To do")))))))</f>
        <v/>
      </c>
      <c r="N244" s="18">
        <f>IF((IFERROR(TRIM(INDEX(Responses!$A244:$T244,MATCH(Lists!$B$2,Responses!$A$1:$T$1,0))&amp;""),"")&amp;IFERROR(TRIM(INDEX(Responses!$A244:$T244,MATCH(Lists!$B$4,Responses!$A$1:$T$1,0))&amp;""),"")&amp;IFERROR(TRIM(INDEX(Responses!$A244:$T244,MATCH(Lists!$B$5,Responses!$A$1:$T$1,0))&amp;""),""))="",0,1)</f>
        <v/>
      </c>
    </row>
    <row r="245">
      <c r="A245" s="17">
        <f>IF($N245=1,IFERROR(TRIM(INDEX(Responses!$A245:$T245,MATCH(Lists!$B$4,Responses!$A$1:$T$1,0))&amp;""),""),"")</f>
        <v/>
      </c>
      <c r="B245" s="17">
        <f>IF($N245=1,IFERROR(TRIM(INDEX(Responses!$A245:$T245,MATCH(Lists!$B$5,Responses!$A$1:$T$1,0))&amp;""),""),"")</f>
        <v/>
      </c>
      <c r="C245" s="17">
        <f>IF($N245=1,IFERROR(TRIM(INDEX(Responses!$A245:$T245,MATCH(Lists!$B$6,Responses!$A$1:$T$1,0))&amp;""),""),"")</f>
        <v/>
      </c>
      <c r="D245" s="17">
        <f>IF($N245=1,IFERROR(TRIM(INDEX(Responses!$A245:$T245,MATCH(Lists!$B$7,Responses!$A$1:$T$1,0))&amp;""),""),"")</f>
        <v/>
      </c>
      <c r="E245" s="17">
        <f>IF($N245=1,IFERROR(TRIM(INDEX(Responses!$A245:$T245,MATCH(Lists!$B$8,Responses!$A$1:$T$1,0))&amp;""),""),"")</f>
        <v/>
      </c>
      <c r="F245" s="17">
        <f>IF($N245=1,IFERROR(TRIM(INDEX(Responses!$A245:$T245,MATCH(Lists!$B$9,Responses!$A$1:$T$1,0))&amp;""),""),"")</f>
        <v/>
      </c>
      <c r="G245" s="18">
        <f>IF($N245&lt;&gt;1,"",IF(IFERROR(TRIM(INDEX(Responses!$A245:$T245,MATCH(Lists!$B$10,Responses!$A$1:$T$1,0))&amp;""),"")="","Not asked",IF(LEFT(IFERROR(TRIM(INDEX(Responses!$A245:$T245,MATCH(Lists!$B$10,Responses!$A$1:$T$1,0))&amp;""),""),3)="Yes","Yes","No")))</f>
        <v/>
      </c>
      <c r="H245" s="17">
        <f>IF($N245&lt;&gt;1,"",IF(IFERROR(TRIM(INDEX(Responses!$A245:$T245,MATCH(Lists!$B$12,Responses!$A$1:$T$1,0))&amp;""),"")&lt;&gt;"",IFERROR(TRIM(INDEX(Responses!$A245:$T245,MATCH(Lists!$B$12,Responses!$A$1:$T$1,0))&amp;""),""),IFERROR(TRIM(INDEX(Responses!$A245:$T245,MATCH(Lists!$B$11,Responses!$A$1:$T$1,0))&amp;""),"")))</f>
        <v/>
      </c>
      <c r="I245" s="19">
        <f>IF($N245&lt;&gt;1,"",IF($B245="",IFERROR(INT(IF(ISNUMBER(INDEX(Responses!$A245:$T245,MATCH(Lists!$B$3,Responses!$A$1:$T$1,0))),INDEX(Responses!$A245:$T245,MATCH(Lists!$B$3,Responses!$A$1:$T$1,0)),DATE(VALUE(LEFT(IFERROR(TRIM(INDEX(Responses!$A245:$T245,MATCH(Lists!$B$3,Responses!$A$1:$T$1,0))&amp;""),""),4)),VALUE(MID(IFERROR(TRIM(INDEX(Responses!$A245:$T245,MATCH(Lists!$B$3,Responses!$A$1:$T$1,0))&amp;""),""),6,2)),VALUE(MID(IFERROR(TRIM(INDEX(Responses!$A245:$T245,MATCH(Lists!$B$3,Responses!$A$1:$T$1,0))&amp;""),""),9,2))))),""),IFERROR(IF(ISNUMBER(INDEX('Follow-ups'!$D$2:$D$501,MATCH($B245,'Follow-ups'!$A$2:$A$501,0))),INT(INDEX('Follow-ups'!$D$2:$D$501,MATCH($B245,'Follow-ups'!$A$2:$A$501,0))),IFERROR(INT(IF(ISNUMBER(INDEX(Responses!$A245:$T245,MATCH(Lists!$B$3,Responses!$A$1:$T$1,0))),INDEX(Responses!$A245:$T245,MATCH(Lists!$B$3,Responses!$A$1:$T$1,0)),DATE(VALUE(LEFT(IFERROR(TRIM(INDEX(Responses!$A245:$T245,MATCH(Lists!$B$3,Responses!$A$1:$T$1,0))&amp;""),""),4)),VALUE(MID(IFERROR(TRIM(INDEX(Responses!$A245:$T245,MATCH(Lists!$B$3,Responses!$A$1:$T$1,0))&amp;""),""),6,2)),VALUE(MID(IFERROR(TRIM(INDEX(Responses!$A245:$T245,MATCH(Lists!$B$3,Responses!$A$1:$T$1,0))&amp;""),""),9,2))))),"")),IFERROR(INT(IF(ISNUMBER(INDEX(Responses!$A245:$T245,MATCH(Lists!$B$3,Responses!$A$1:$T$1,0))),INDEX(Responses!$A245:$T245,MATCH(Lists!$B$3,Responses!$A$1:$T$1,0)),DATE(VALUE(LEFT(IFERROR(TRIM(INDEX(Responses!$A245:$T245,MATCH(Lists!$B$3,Responses!$A$1:$T$1,0))&amp;""),""),4)),VALUE(MID(IFERROR(TRIM(INDEX(Responses!$A245:$T245,MATCH(Lists!$B$3,Responses!$A$1:$T$1,0))&amp;""),""),6,2)),VALUE(MID(IFERROR(TRIM(INDEX(Responses!$A245:$T245,MATCH(Lists!$B$3,Responses!$A$1:$T$1,0))&amp;""),""),9,2))))),""))))</f>
        <v/>
      </c>
      <c r="J245" s="19">
        <f>IF(ISNUMBER($I245),$I245+Lists!$B$15,"")</f>
        <v/>
      </c>
      <c r="K245" s="18">
        <f>IF($N245&lt;&gt;1,"",IF($B245="","New",IFERROR(IF(INDEX('Follow-ups'!$B$2:$B$501,MATCH($B245,'Follow-ups'!$A$2:$A$501,0))&amp;""="","New",INDEX('Follow-ups'!$B$2:$B$501,MATCH($B245,'Follow-ups'!$A$2:$A$501,0))&amp;""),"New")))</f>
        <v/>
      </c>
      <c r="L245" s="19">
        <f>IF($N245&lt;&gt;1,"",IF($B245="","",IFERROR(IF(ISNUMBER(INDEX('Follow-ups'!$C$2:$C$501,MATCH($B245,'Follow-ups'!$A$2:$A$501,0))),INDEX('Follow-ups'!$C$2:$C$501,MATCH($B245,'Follow-ups'!$A$2:$A$501,0)),""),"")))</f>
        <v/>
      </c>
      <c r="M245" s="18">
        <f>IF($N245&lt;&gt;1,"",IF($G245="No","Do not contact",IF(OR($K245="Signed up",$K245="Not now"),"Done",IF($K245="Contacted","Waiting on reply",IF($J245="","To do",IF(TODAY()&gt;$J245,"Overdue",IF($J245-TODAY()&lt;=1,"Due soon","To do")))))))</f>
        <v/>
      </c>
      <c r="N245" s="18">
        <f>IF((IFERROR(TRIM(INDEX(Responses!$A245:$T245,MATCH(Lists!$B$2,Responses!$A$1:$T$1,0))&amp;""),"")&amp;IFERROR(TRIM(INDEX(Responses!$A245:$T245,MATCH(Lists!$B$4,Responses!$A$1:$T$1,0))&amp;""),"")&amp;IFERROR(TRIM(INDEX(Responses!$A245:$T245,MATCH(Lists!$B$5,Responses!$A$1:$T$1,0))&amp;""),""))="",0,1)</f>
        <v/>
      </c>
    </row>
    <row r="246">
      <c r="A246" s="17">
        <f>IF($N246=1,IFERROR(TRIM(INDEX(Responses!$A246:$T246,MATCH(Lists!$B$4,Responses!$A$1:$T$1,0))&amp;""),""),"")</f>
        <v/>
      </c>
      <c r="B246" s="17">
        <f>IF($N246=1,IFERROR(TRIM(INDEX(Responses!$A246:$T246,MATCH(Lists!$B$5,Responses!$A$1:$T$1,0))&amp;""),""),"")</f>
        <v/>
      </c>
      <c r="C246" s="17">
        <f>IF($N246=1,IFERROR(TRIM(INDEX(Responses!$A246:$T246,MATCH(Lists!$B$6,Responses!$A$1:$T$1,0))&amp;""),""),"")</f>
        <v/>
      </c>
      <c r="D246" s="17">
        <f>IF($N246=1,IFERROR(TRIM(INDEX(Responses!$A246:$T246,MATCH(Lists!$B$7,Responses!$A$1:$T$1,0))&amp;""),""),"")</f>
        <v/>
      </c>
      <c r="E246" s="17">
        <f>IF($N246=1,IFERROR(TRIM(INDEX(Responses!$A246:$T246,MATCH(Lists!$B$8,Responses!$A$1:$T$1,0))&amp;""),""),"")</f>
        <v/>
      </c>
      <c r="F246" s="17">
        <f>IF($N246=1,IFERROR(TRIM(INDEX(Responses!$A246:$T246,MATCH(Lists!$B$9,Responses!$A$1:$T$1,0))&amp;""),""),"")</f>
        <v/>
      </c>
      <c r="G246" s="18">
        <f>IF($N246&lt;&gt;1,"",IF(IFERROR(TRIM(INDEX(Responses!$A246:$T246,MATCH(Lists!$B$10,Responses!$A$1:$T$1,0))&amp;""),"")="","Not asked",IF(LEFT(IFERROR(TRIM(INDEX(Responses!$A246:$T246,MATCH(Lists!$B$10,Responses!$A$1:$T$1,0))&amp;""),""),3)="Yes","Yes","No")))</f>
        <v/>
      </c>
      <c r="H246" s="17">
        <f>IF($N246&lt;&gt;1,"",IF(IFERROR(TRIM(INDEX(Responses!$A246:$T246,MATCH(Lists!$B$12,Responses!$A$1:$T$1,0))&amp;""),"")&lt;&gt;"",IFERROR(TRIM(INDEX(Responses!$A246:$T246,MATCH(Lists!$B$12,Responses!$A$1:$T$1,0))&amp;""),""),IFERROR(TRIM(INDEX(Responses!$A246:$T246,MATCH(Lists!$B$11,Responses!$A$1:$T$1,0))&amp;""),"")))</f>
        <v/>
      </c>
      <c r="I246" s="19">
        <f>IF($N246&lt;&gt;1,"",IF($B246="",IFERROR(INT(IF(ISNUMBER(INDEX(Responses!$A246:$T246,MATCH(Lists!$B$3,Responses!$A$1:$T$1,0))),INDEX(Responses!$A246:$T246,MATCH(Lists!$B$3,Responses!$A$1:$T$1,0)),DATE(VALUE(LEFT(IFERROR(TRIM(INDEX(Responses!$A246:$T246,MATCH(Lists!$B$3,Responses!$A$1:$T$1,0))&amp;""),""),4)),VALUE(MID(IFERROR(TRIM(INDEX(Responses!$A246:$T246,MATCH(Lists!$B$3,Responses!$A$1:$T$1,0))&amp;""),""),6,2)),VALUE(MID(IFERROR(TRIM(INDEX(Responses!$A246:$T246,MATCH(Lists!$B$3,Responses!$A$1:$T$1,0))&amp;""),""),9,2))))),""),IFERROR(IF(ISNUMBER(INDEX('Follow-ups'!$D$2:$D$501,MATCH($B246,'Follow-ups'!$A$2:$A$501,0))),INT(INDEX('Follow-ups'!$D$2:$D$501,MATCH($B246,'Follow-ups'!$A$2:$A$501,0))),IFERROR(INT(IF(ISNUMBER(INDEX(Responses!$A246:$T246,MATCH(Lists!$B$3,Responses!$A$1:$T$1,0))),INDEX(Responses!$A246:$T246,MATCH(Lists!$B$3,Responses!$A$1:$T$1,0)),DATE(VALUE(LEFT(IFERROR(TRIM(INDEX(Responses!$A246:$T246,MATCH(Lists!$B$3,Responses!$A$1:$T$1,0))&amp;""),""),4)),VALUE(MID(IFERROR(TRIM(INDEX(Responses!$A246:$T246,MATCH(Lists!$B$3,Responses!$A$1:$T$1,0))&amp;""),""),6,2)),VALUE(MID(IFERROR(TRIM(INDEX(Responses!$A246:$T246,MATCH(Lists!$B$3,Responses!$A$1:$T$1,0))&amp;""),""),9,2))))),"")),IFERROR(INT(IF(ISNUMBER(INDEX(Responses!$A246:$T246,MATCH(Lists!$B$3,Responses!$A$1:$T$1,0))),INDEX(Responses!$A246:$T246,MATCH(Lists!$B$3,Responses!$A$1:$T$1,0)),DATE(VALUE(LEFT(IFERROR(TRIM(INDEX(Responses!$A246:$T246,MATCH(Lists!$B$3,Responses!$A$1:$T$1,0))&amp;""),""),4)),VALUE(MID(IFERROR(TRIM(INDEX(Responses!$A246:$T246,MATCH(Lists!$B$3,Responses!$A$1:$T$1,0))&amp;""),""),6,2)),VALUE(MID(IFERROR(TRIM(INDEX(Responses!$A246:$T246,MATCH(Lists!$B$3,Responses!$A$1:$T$1,0))&amp;""),""),9,2))))),""))))</f>
        <v/>
      </c>
      <c r="J246" s="19">
        <f>IF(ISNUMBER($I246),$I246+Lists!$B$15,"")</f>
        <v/>
      </c>
      <c r="K246" s="18">
        <f>IF($N246&lt;&gt;1,"",IF($B246="","New",IFERROR(IF(INDEX('Follow-ups'!$B$2:$B$501,MATCH($B246,'Follow-ups'!$A$2:$A$501,0))&amp;""="","New",INDEX('Follow-ups'!$B$2:$B$501,MATCH($B246,'Follow-ups'!$A$2:$A$501,0))&amp;""),"New")))</f>
        <v/>
      </c>
      <c r="L246" s="19">
        <f>IF($N246&lt;&gt;1,"",IF($B246="","",IFERROR(IF(ISNUMBER(INDEX('Follow-ups'!$C$2:$C$501,MATCH($B246,'Follow-ups'!$A$2:$A$501,0))),INDEX('Follow-ups'!$C$2:$C$501,MATCH($B246,'Follow-ups'!$A$2:$A$501,0)),""),"")))</f>
        <v/>
      </c>
      <c r="M246" s="18">
        <f>IF($N246&lt;&gt;1,"",IF($G246="No","Do not contact",IF(OR($K246="Signed up",$K246="Not now"),"Done",IF($K246="Contacted","Waiting on reply",IF($J246="","To do",IF(TODAY()&gt;$J246,"Overdue",IF($J246-TODAY()&lt;=1,"Due soon","To do")))))))</f>
        <v/>
      </c>
      <c r="N246" s="18">
        <f>IF((IFERROR(TRIM(INDEX(Responses!$A246:$T246,MATCH(Lists!$B$2,Responses!$A$1:$T$1,0))&amp;""),"")&amp;IFERROR(TRIM(INDEX(Responses!$A246:$T246,MATCH(Lists!$B$4,Responses!$A$1:$T$1,0))&amp;""),"")&amp;IFERROR(TRIM(INDEX(Responses!$A246:$T246,MATCH(Lists!$B$5,Responses!$A$1:$T$1,0))&amp;""),""))="",0,1)</f>
        <v/>
      </c>
    </row>
    <row r="247">
      <c r="A247" s="17">
        <f>IF($N247=1,IFERROR(TRIM(INDEX(Responses!$A247:$T247,MATCH(Lists!$B$4,Responses!$A$1:$T$1,0))&amp;""),""),"")</f>
        <v/>
      </c>
      <c r="B247" s="17">
        <f>IF($N247=1,IFERROR(TRIM(INDEX(Responses!$A247:$T247,MATCH(Lists!$B$5,Responses!$A$1:$T$1,0))&amp;""),""),"")</f>
        <v/>
      </c>
      <c r="C247" s="17">
        <f>IF($N247=1,IFERROR(TRIM(INDEX(Responses!$A247:$T247,MATCH(Lists!$B$6,Responses!$A$1:$T$1,0))&amp;""),""),"")</f>
        <v/>
      </c>
      <c r="D247" s="17">
        <f>IF($N247=1,IFERROR(TRIM(INDEX(Responses!$A247:$T247,MATCH(Lists!$B$7,Responses!$A$1:$T$1,0))&amp;""),""),"")</f>
        <v/>
      </c>
      <c r="E247" s="17">
        <f>IF($N247=1,IFERROR(TRIM(INDEX(Responses!$A247:$T247,MATCH(Lists!$B$8,Responses!$A$1:$T$1,0))&amp;""),""),"")</f>
        <v/>
      </c>
      <c r="F247" s="17">
        <f>IF($N247=1,IFERROR(TRIM(INDEX(Responses!$A247:$T247,MATCH(Lists!$B$9,Responses!$A$1:$T$1,0))&amp;""),""),"")</f>
        <v/>
      </c>
      <c r="G247" s="18">
        <f>IF($N247&lt;&gt;1,"",IF(IFERROR(TRIM(INDEX(Responses!$A247:$T247,MATCH(Lists!$B$10,Responses!$A$1:$T$1,0))&amp;""),"")="","Not asked",IF(LEFT(IFERROR(TRIM(INDEX(Responses!$A247:$T247,MATCH(Lists!$B$10,Responses!$A$1:$T$1,0))&amp;""),""),3)="Yes","Yes","No")))</f>
        <v/>
      </c>
      <c r="H247" s="17">
        <f>IF($N247&lt;&gt;1,"",IF(IFERROR(TRIM(INDEX(Responses!$A247:$T247,MATCH(Lists!$B$12,Responses!$A$1:$T$1,0))&amp;""),"")&lt;&gt;"",IFERROR(TRIM(INDEX(Responses!$A247:$T247,MATCH(Lists!$B$12,Responses!$A$1:$T$1,0))&amp;""),""),IFERROR(TRIM(INDEX(Responses!$A247:$T247,MATCH(Lists!$B$11,Responses!$A$1:$T$1,0))&amp;""),"")))</f>
        <v/>
      </c>
      <c r="I247" s="19">
        <f>IF($N247&lt;&gt;1,"",IF($B247="",IFERROR(INT(IF(ISNUMBER(INDEX(Responses!$A247:$T247,MATCH(Lists!$B$3,Responses!$A$1:$T$1,0))),INDEX(Responses!$A247:$T247,MATCH(Lists!$B$3,Responses!$A$1:$T$1,0)),DATE(VALUE(LEFT(IFERROR(TRIM(INDEX(Responses!$A247:$T247,MATCH(Lists!$B$3,Responses!$A$1:$T$1,0))&amp;""),""),4)),VALUE(MID(IFERROR(TRIM(INDEX(Responses!$A247:$T247,MATCH(Lists!$B$3,Responses!$A$1:$T$1,0))&amp;""),""),6,2)),VALUE(MID(IFERROR(TRIM(INDEX(Responses!$A247:$T247,MATCH(Lists!$B$3,Responses!$A$1:$T$1,0))&amp;""),""),9,2))))),""),IFERROR(IF(ISNUMBER(INDEX('Follow-ups'!$D$2:$D$501,MATCH($B247,'Follow-ups'!$A$2:$A$501,0))),INT(INDEX('Follow-ups'!$D$2:$D$501,MATCH($B247,'Follow-ups'!$A$2:$A$501,0))),IFERROR(INT(IF(ISNUMBER(INDEX(Responses!$A247:$T247,MATCH(Lists!$B$3,Responses!$A$1:$T$1,0))),INDEX(Responses!$A247:$T247,MATCH(Lists!$B$3,Responses!$A$1:$T$1,0)),DATE(VALUE(LEFT(IFERROR(TRIM(INDEX(Responses!$A247:$T247,MATCH(Lists!$B$3,Responses!$A$1:$T$1,0))&amp;""),""),4)),VALUE(MID(IFERROR(TRIM(INDEX(Responses!$A247:$T247,MATCH(Lists!$B$3,Responses!$A$1:$T$1,0))&amp;""),""),6,2)),VALUE(MID(IFERROR(TRIM(INDEX(Responses!$A247:$T247,MATCH(Lists!$B$3,Responses!$A$1:$T$1,0))&amp;""),""),9,2))))),"")),IFERROR(INT(IF(ISNUMBER(INDEX(Responses!$A247:$T247,MATCH(Lists!$B$3,Responses!$A$1:$T$1,0))),INDEX(Responses!$A247:$T247,MATCH(Lists!$B$3,Responses!$A$1:$T$1,0)),DATE(VALUE(LEFT(IFERROR(TRIM(INDEX(Responses!$A247:$T247,MATCH(Lists!$B$3,Responses!$A$1:$T$1,0))&amp;""),""),4)),VALUE(MID(IFERROR(TRIM(INDEX(Responses!$A247:$T247,MATCH(Lists!$B$3,Responses!$A$1:$T$1,0))&amp;""),""),6,2)),VALUE(MID(IFERROR(TRIM(INDEX(Responses!$A247:$T247,MATCH(Lists!$B$3,Responses!$A$1:$T$1,0))&amp;""),""),9,2))))),""))))</f>
        <v/>
      </c>
      <c r="J247" s="19">
        <f>IF(ISNUMBER($I247),$I247+Lists!$B$15,"")</f>
        <v/>
      </c>
      <c r="K247" s="18">
        <f>IF($N247&lt;&gt;1,"",IF($B247="","New",IFERROR(IF(INDEX('Follow-ups'!$B$2:$B$501,MATCH($B247,'Follow-ups'!$A$2:$A$501,0))&amp;""="","New",INDEX('Follow-ups'!$B$2:$B$501,MATCH($B247,'Follow-ups'!$A$2:$A$501,0))&amp;""),"New")))</f>
        <v/>
      </c>
      <c r="L247" s="19">
        <f>IF($N247&lt;&gt;1,"",IF($B247="","",IFERROR(IF(ISNUMBER(INDEX('Follow-ups'!$C$2:$C$501,MATCH($B247,'Follow-ups'!$A$2:$A$501,0))),INDEX('Follow-ups'!$C$2:$C$501,MATCH($B247,'Follow-ups'!$A$2:$A$501,0)),""),"")))</f>
        <v/>
      </c>
      <c r="M247" s="18">
        <f>IF($N247&lt;&gt;1,"",IF($G247="No","Do not contact",IF(OR($K247="Signed up",$K247="Not now"),"Done",IF($K247="Contacted","Waiting on reply",IF($J247="","To do",IF(TODAY()&gt;$J247,"Overdue",IF($J247-TODAY()&lt;=1,"Due soon","To do")))))))</f>
        <v/>
      </c>
      <c r="N247" s="18">
        <f>IF((IFERROR(TRIM(INDEX(Responses!$A247:$T247,MATCH(Lists!$B$2,Responses!$A$1:$T$1,0))&amp;""),"")&amp;IFERROR(TRIM(INDEX(Responses!$A247:$T247,MATCH(Lists!$B$4,Responses!$A$1:$T$1,0))&amp;""),"")&amp;IFERROR(TRIM(INDEX(Responses!$A247:$T247,MATCH(Lists!$B$5,Responses!$A$1:$T$1,0))&amp;""),""))="",0,1)</f>
        <v/>
      </c>
    </row>
    <row r="248">
      <c r="A248" s="17">
        <f>IF($N248=1,IFERROR(TRIM(INDEX(Responses!$A248:$T248,MATCH(Lists!$B$4,Responses!$A$1:$T$1,0))&amp;""),""),"")</f>
        <v/>
      </c>
      <c r="B248" s="17">
        <f>IF($N248=1,IFERROR(TRIM(INDEX(Responses!$A248:$T248,MATCH(Lists!$B$5,Responses!$A$1:$T$1,0))&amp;""),""),"")</f>
        <v/>
      </c>
      <c r="C248" s="17">
        <f>IF($N248=1,IFERROR(TRIM(INDEX(Responses!$A248:$T248,MATCH(Lists!$B$6,Responses!$A$1:$T$1,0))&amp;""),""),"")</f>
        <v/>
      </c>
      <c r="D248" s="17">
        <f>IF($N248=1,IFERROR(TRIM(INDEX(Responses!$A248:$T248,MATCH(Lists!$B$7,Responses!$A$1:$T$1,0))&amp;""),""),"")</f>
        <v/>
      </c>
      <c r="E248" s="17">
        <f>IF($N248=1,IFERROR(TRIM(INDEX(Responses!$A248:$T248,MATCH(Lists!$B$8,Responses!$A$1:$T$1,0))&amp;""),""),"")</f>
        <v/>
      </c>
      <c r="F248" s="17">
        <f>IF($N248=1,IFERROR(TRIM(INDEX(Responses!$A248:$T248,MATCH(Lists!$B$9,Responses!$A$1:$T$1,0))&amp;""),""),"")</f>
        <v/>
      </c>
      <c r="G248" s="18">
        <f>IF($N248&lt;&gt;1,"",IF(IFERROR(TRIM(INDEX(Responses!$A248:$T248,MATCH(Lists!$B$10,Responses!$A$1:$T$1,0))&amp;""),"")="","Not asked",IF(LEFT(IFERROR(TRIM(INDEX(Responses!$A248:$T248,MATCH(Lists!$B$10,Responses!$A$1:$T$1,0))&amp;""),""),3)="Yes","Yes","No")))</f>
        <v/>
      </c>
      <c r="H248" s="17">
        <f>IF($N248&lt;&gt;1,"",IF(IFERROR(TRIM(INDEX(Responses!$A248:$T248,MATCH(Lists!$B$12,Responses!$A$1:$T$1,0))&amp;""),"")&lt;&gt;"",IFERROR(TRIM(INDEX(Responses!$A248:$T248,MATCH(Lists!$B$12,Responses!$A$1:$T$1,0))&amp;""),""),IFERROR(TRIM(INDEX(Responses!$A248:$T248,MATCH(Lists!$B$11,Responses!$A$1:$T$1,0))&amp;""),"")))</f>
        <v/>
      </c>
      <c r="I248" s="19">
        <f>IF($N248&lt;&gt;1,"",IF($B248="",IFERROR(INT(IF(ISNUMBER(INDEX(Responses!$A248:$T248,MATCH(Lists!$B$3,Responses!$A$1:$T$1,0))),INDEX(Responses!$A248:$T248,MATCH(Lists!$B$3,Responses!$A$1:$T$1,0)),DATE(VALUE(LEFT(IFERROR(TRIM(INDEX(Responses!$A248:$T248,MATCH(Lists!$B$3,Responses!$A$1:$T$1,0))&amp;""),""),4)),VALUE(MID(IFERROR(TRIM(INDEX(Responses!$A248:$T248,MATCH(Lists!$B$3,Responses!$A$1:$T$1,0))&amp;""),""),6,2)),VALUE(MID(IFERROR(TRIM(INDEX(Responses!$A248:$T248,MATCH(Lists!$B$3,Responses!$A$1:$T$1,0))&amp;""),""),9,2))))),""),IFERROR(IF(ISNUMBER(INDEX('Follow-ups'!$D$2:$D$501,MATCH($B248,'Follow-ups'!$A$2:$A$501,0))),INT(INDEX('Follow-ups'!$D$2:$D$501,MATCH($B248,'Follow-ups'!$A$2:$A$501,0))),IFERROR(INT(IF(ISNUMBER(INDEX(Responses!$A248:$T248,MATCH(Lists!$B$3,Responses!$A$1:$T$1,0))),INDEX(Responses!$A248:$T248,MATCH(Lists!$B$3,Responses!$A$1:$T$1,0)),DATE(VALUE(LEFT(IFERROR(TRIM(INDEX(Responses!$A248:$T248,MATCH(Lists!$B$3,Responses!$A$1:$T$1,0))&amp;""),""),4)),VALUE(MID(IFERROR(TRIM(INDEX(Responses!$A248:$T248,MATCH(Lists!$B$3,Responses!$A$1:$T$1,0))&amp;""),""),6,2)),VALUE(MID(IFERROR(TRIM(INDEX(Responses!$A248:$T248,MATCH(Lists!$B$3,Responses!$A$1:$T$1,0))&amp;""),""),9,2))))),"")),IFERROR(INT(IF(ISNUMBER(INDEX(Responses!$A248:$T248,MATCH(Lists!$B$3,Responses!$A$1:$T$1,0))),INDEX(Responses!$A248:$T248,MATCH(Lists!$B$3,Responses!$A$1:$T$1,0)),DATE(VALUE(LEFT(IFERROR(TRIM(INDEX(Responses!$A248:$T248,MATCH(Lists!$B$3,Responses!$A$1:$T$1,0))&amp;""),""),4)),VALUE(MID(IFERROR(TRIM(INDEX(Responses!$A248:$T248,MATCH(Lists!$B$3,Responses!$A$1:$T$1,0))&amp;""),""),6,2)),VALUE(MID(IFERROR(TRIM(INDEX(Responses!$A248:$T248,MATCH(Lists!$B$3,Responses!$A$1:$T$1,0))&amp;""),""),9,2))))),""))))</f>
        <v/>
      </c>
      <c r="J248" s="19">
        <f>IF(ISNUMBER($I248),$I248+Lists!$B$15,"")</f>
        <v/>
      </c>
      <c r="K248" s="18">
        <f>IF($N248&lt;&gt;1,"",IF($B248="","New",IFERROR(IF(INDEX('Follow-ups'!$B$2:$B$501,MATCH($B248,'Follow-ups'!$A$2:$A$501,0))&amp;""="","New",INDEX('Follow-ups'!$B$2:$B$501,MATCH($B248,'Follow-ups'!$A$2:$A$501,0))&amp;""),"New")))</f>
        <v/>
      </c>
      <c r="L248" s="19">
        <f>IF($N248&lt;&gt;1,"",IF($B248="","",IFERROR(IF(ISNUMBER(INDEX('Follow-ups'!$C$2:$C$501,MATCH($B248,'Follow-ups'!$A$2:$A$501,0))),INDEX('Follow-ups'!$C$2:$C$501,MATCH($B248,'Follow-ups'!$A$2:$A$501,0)),""),"")))</f>
        <v/>
      </c>
      <c r="M248" s="18">
        <f>IF($N248&lt;&gt;1,"",IF($G248="No","Do not contact",IF(OR($K248="Signed up",$K248="Not now"),"Done",IF($K248="Contacted","Waiting on reply",IF($J248="","To do",IF(TODAY()&gt;$J248,"Overdue",IF($J248-TODAY()&lt;=1,"Due soon","To do")))))))</f>
        <v/>
      </c>
      <c r="N248" s="18">
        <f>IF((IFERROR(TRIM(INDEX(Responses!$A248:$T248,MATCH(Lists!$B$2,Responses!$A$1:$T$1,0))&amp;""),"")&amp;IFERROR(TRIM(INDEX(Responses!$A248:$T248,MATCH(Lists!$B$4,Responses!$A$1:$T$1,0))&amp;""),"")&amp;IFERROR(TRIM(INDEX(Responses!$A248:$T248,MATCH(Lists!$B$5,Responses!$A$1:$T$1,0))&amp;""),""))="",0,1)</f>
        <v/>
      </c>
    </row>
    <row r="249">
      <c r="A249" s="17">
        <f>IF($N249=1,IFERROR(TRIM(INDEX(Responses!$A249:$T249,MATCH(Lists!$B$4,Responses!$A$1:$T$1,0))&amp;""),""),"")</f>
        <v/>
      </c>
      <c r="B249" s="17">
        <f>IF($N249=1,IFERROR(TRIM(INDEX(Responses!$A249:$T249,MATCH(Lists!$B$5,Responses!$A$1:$T$1,0))&amp;""),""),"")</f>
        <v/>
      </c>
      <c r="C249" s="17">
        <f>IF($N249=1,IFERROR(TRIM(INDEX(Responses!$A249:$T249,MATCH(Lists!$B$6,Responses!$A$1:$T$1,0))&amp;""),""),"")</f>
        <v/>
      </c>
      <c r="D249" s="17">
        <f>IF($N249=1,IFERROR(TRIM(INDEX(Responses!$A249:$T249,MATCH(Lists!$B$7,Responses!$A$1:$T$1,0))&amp;""),""),"")</f>
        <v/>
      </c>
      <c r="E249" s="17">
        <f>IF($N249=1,IFERROR(TRIM(INDEX(Responses!$A249:$T249,MATCH(Lists!$B$8,Responses!$A$1:$T$1,0))&amp;""),""),"")</f>
        <v/>
      </c>
      <c r="F249" s="17">
        <f>IF($N249=1,IFERROR(TRIM(INDEX(Responses!$A249:$T249,MATCH(Lists!$B$9,Responses!$A$1:$T$1,0))&amp;""),""),"")</f>
        <v/>
      </c>
      <c r="G249" s="18">
        <f>IF($N249&lt;&gt;1,"",IF(IFERROR(TRIM(INDEX(Responses!$A249:$T249,MATCH(Lists!$B$10,Responses!$A$1:$T$1,0))&amp;""),"")="","Not asked",IF(LEFT(IFERROR(TRIM(INDEX(Responses!$A249:$T249,MATCH(Lists!$B$10,Responses!$A$1:$T$1,0))&amp;""),""),3)="Yes","Yes","No")))</f>
        <v/>
      </c>
      <c r="H249" s="17">
        <f>IF($N249&lt;&gt;1,"",IF(IFERROR(TRIM(INDEX(Responses!$A249:$T249,MATCH(Lists!$B$12,Responses!$A$1:$T$1,0))&amp;""),"")&lt;&gt;"",IFERROR(TRIM(INDEX(Responses!$A249:$T249,MATCH(Lists!$B$12,Responses!$A$1:$T$1,0))&amp;""),""),IFERROR(TRIM(INDEX(Responses!$A249:$T249,MATCH(Lists!$B$11,Responses!$A$1:$T$1,0))&amp;""),"")))</f>
        <v/>
      </c>
      <c r="I249" s="19">
        <f>IF($N249&lt;&gt;1,"",IF($B249="",IFERROR(INT(IF(ISNUMBER(INDEX(Responses!$A249:$T249,MATCH(Lists!$B$3,Responses!$A$1:$T$1,0))),INDEX(Responses!$A249:$T249,MATCH(Lists!$B$3,Responses!$A$1:$T$1,0)),DATE(VALUE(LEFT(IFERROR(TRIM(INDEX(Responses!$A249:$T249,MATCH(Lists!$B$3,Responses!$A$1:$T$1,0))&amp;""),""),4)),VALUE(MID(IFERROR(TRIM(INDEX(Responses!$A249:$T249,MATCH(Lists!$B$3,Responses!$A$1:$T$1,0))&amp;""),""),6,2)),VALUE(MID(IFERROR(TRIM(INDEX(Responses!$A249:$T249,MATCH(Lists!$B$3,Responses!$A$1:$T$1,0))&amp;""),""),9,2))))),""),IFERROR(IF(ISNUMBER(INDEX('Follow-ups'!$D$2:$D$501,MATCH($B249,'Follow-ups'!$A$2:$A$501,0))),INT(INDEX('Follow-ups'!$D$2:$D$501,MATCH($B249,'Follow-ups'!$A$2:$A$501,0))),IFERROR(INT(IF(ISNUMBER(INDEX(Responses!$A249:$T249,MATCH(Lists!$B$3,Responses!$A$1:$T$1,0))),INDEX(Responses!$A249:$T249,MATCH(Lists!$B$3,Responses!$A$1:$T$1,0)),DATE(VALUE(LEFT(IFERROR(TRIM(INDEX(Responses!$A249:$T249,MATCH(Lists!$B$3,Responses!$A$1:$T$1,0))&amp;""),""),4)),VALUE(MID(IFERROR(TRIM(INDEX(Responses!$A249:$T249,MATCH(Lists!$B$3,Responses!$A$1:$T$1,0))&amp;""),""),6,2)),VALUE(MID(IFERROR(TRIM(INDEX(Responses!$A249:$T249,MATCH(Lists!$B$3,Responses!$A$1:$T$1,0))&amp;""),""),9,2))))),"")),IFERROR(INT(IF(ISNUMBER(INDEX(Responses!$A249:$T249,MATCH(Lists!$B$3,Responses!$A$1:$T$1,0))),INDEX(Responses!$A249:$T249,MATCH(Lists!$B$3,Responses!$A$1:$T$1,0)),DATE(VALUE(LEFT(IFERROR(TRIM(INDEX(Responses!$A249:$T249,MATCH(Lists!$B$3,Responses!$A$1:$T$1,0))&amp;""),""),4)),VALUE(MID(IFERROR(TRIM(INDEX(Responses!$A249:$T249,MATCH(Lists!$B$3,Responses!$A$1:$T$1,0))&amp;""),""),6,2)),VALUE(MID(IFERROR(TRIM(INDEX(Responses!$A249:$T249,MATCH(Lists!$B$3,Responses!$A$1:$T$1,0))&amp;""),""),9,2))))),""))))</f>
        <v/>
      </c>
      <c r="J249" s="19">
        <f>IF(ISNUMBER($I249),$I249+Lists!$B$15,"")</f>
        <v/>
      </c>
      <c r="K249" s="18">
        <f>IF($N249&lt;&gt;1,"",IF($B249="","New",IFERROR(IF(INDEX('Follow-ups'!$B$2:$B$501,MATCH($B249,'Follow-ups'!$A$2:$A$501,0))&amp;""="","New",INDEX('Follow-ups'!$B$2:$B$501,MATCH($B249,'Follow-ups'!$A$2:$A$501,0))&amp;""),"New")))</f>
        <v/>
      </c>
      <c r="L249" s="19">
        <f>IF($N249&lt;&gt;1,"",IF($B249="","",IFERROR(IF(ISNUMBER(INDEX('Follow-ups'!$C$2:$C$501,MATCH($B249,'Follow-ups'!$A$2:$A$501,0))),INDEX('Follow-ups'!$C$2:$C$501,MATCH($B249,'Follow-ups'!$A$2:$A$501,0)),""),"")))</f>
        <v/>
      </c>
      <c r="M249" s="18">
        <f>IF($N249&lt;&gt;1,"",IF($G249="No","Do not contact",IF(OR($K249="Signed up",$K249="Not now"),"Done",IF($K249="Contacted","Waiting on reply",IF($J249="","To do",IF(TODAY()&gt;$J249,"Overdue",IF($J249-TODAY()&lt;=1,"Due soon","To do")))))))</f>
        <v/>
      </c>
      <c r="N249" s="18">
        <f>IF((IFERROR(TRIM(INDEX(Responses!$A249:$T249,MATCH(Lists!$B$2,Responses!$A$1:$T$1,0))&amp;""),"")&amp;IFERROR(TRIM(INDEX(Responses!$A249:$T249,MATCH(Lists!$B$4,Responses!$A$1:$T$1,0))&amp;""),"")&amp;IFERROR(TRIM(INDEX(Responses!$A249:$T249,MATCH(Lists!$B$5,Responses!$A$1:$T$1,0))&amp;""),""))="",0,1)</f>
        <v/>
      </c>
    </row>
    <row r="250">
      <c r="A250" s="17">
        <f>IF($N250=1,IFERROR(TRIM(INDEX(Responses!$A250:$T250,MATCH(Lists!$B$4,Responses!$A$1:$T$1,0))&amp;""),""),"")</f>
        <v/>
      </c>
      <c r="B250" s="17">
        <f>IF($N250=1,IFERROR(TRIM(INDEX(Responses!$A250:$T250,MATCH(Lists!$B$5,Responses!$A$1:$T$1,0))&amp;""),""),"")</f>
        <v/>
      </c>
      <c r="C250" s="17">
        <f>IF($N250=1,IFERROR(TRIM(INDEX(Responses!$A250:$T250,MATCH(Lists!$B$6,Responses!$A$1:$T$1,0))&amp;""),""),"")</f>
        <v/>
      </c>
      <c r="D250" s="17">
        <f>IF($N250=1,IFERROR(TRIM(INDEX(Responses!$A250:$T250,MATCH(Lists!$B$7,Responses!$A$1:$T$1,0))&amp;""),""),"")</f>
        <v/>
      </c>
      <c r="E250" s="17">
        <f>IF($N250=1,IFERROR(TRIM(INDEX(Responses!$A250:$T250,MATCH(Lists!$B$8,Responses!$A$1:$T$1,0))&amp;""),""),"")</f>
        <v/>
      </c>
      <c r="F250" s="17">
        <f>IF($N250=1,IFERROR(TRIM(INDEX(Responses!$A250:$T250,MATCH(Lists!$B$9,Responses!$A$1:$T$1,0))&amp;""),""),"")</f>
        <v/>
      </c>
      <c r="G250" s="18">
        <f>IF($N250&lt;&gt;1,"",IF(IFERROR(TRIM(INDEX(Responses!$A250:$T250,MATCH(Lists!$B$10,Responses!$A$1:$T$1,0))&amp;""),"")="","Not asked",IF(LEFT(IFERROR(TRIM(INDEX(Responses!$A250:$T250,MATCH(Lists!$B$10,Responses!$A$1:$T$1,0))&amp;""),""),3)="Yes","Yes","No")))</f>
        <v/>
      </c>
      <c r="H250" s="17">
        <f>IF($N250&lt;&gt;1,"",IF(IFERROR(TRIM(INDEX(Responses!$A250:$T250,MATCH(Lists!$B$12,Responses!$A$1:$T$1,0))&amp;""),"")&lt;&gt;"",IFERROR(TRIM(INDEX(Responses!$A250:$T250,MATCH(Lists!$B$12,Responses!$A$1:$T$1,0))&amp;""),""),IFERROR(TRIM(INDEX(Responses!$A250:$T250,MATCH(Lists!$B$11,Responses!$A$1:$T$1,0))&amp;""),"")))</f>
        <v/>
      </c>
      <c r="I250" s="19">
        <f>IF($N250&lt;&gt;1,"",IF($B250="",IFERROR(INT(IF(ISNUMBER(INDEX(Responses!$A250:$T250,MATCH(Lists!$B$3,Responses!$A$1:$T$1,0))),INDEX(Responses!$A250:$T250,MATCH(Lists!$B$3,Responses!$A$1:$T$1,0)),DATE(VALUE(LEFT(IFERROR(TRIM(INDEX(Responses!$A250:$T250,MATCH(Lists!$B$3,Responses!$A$1:$T$1,0))&amp;""),""),4)),VALUE(MID(IFERROR(TRIM(INDEX(Responses!$A250:$T250,MATCH(Lists!$B$3,Responses!$A$1:$T$1,0))&amp;""),""),6,2)),VALUE(MID(IFERROR(TRIM(INDEX(Responses!$A250:$T250,MATCH(Lists!$B$3,Responses!$A$1:$T$1,0))&amp;""),""),9,2))))),""),IFERROR(IF(ISNUMBER(INDEX('Follow-ups'!$D$2:$D$501,MATCH($B250,'Follow-ups'!$A$2:$A$501,0))),INT(INDEX('Follow-ups'!$D$2:$D$501,MATCH($B250,'Follow-ups'!$A$2:$A$501,0))),IFERROR(INT(IF(ISNUMBER(INDEX(Responses!$A250:$T250,MATCH(Lists!$B$3,Responses!$A$1:$T$1,0))),INDEX(Responses!$A250:$T250,MATCH(Lists!$B$3,Responses!$A$1:$T$1,0)),DATE(VALUE(LEFT(IFERROR(TRIM(INDEX(Responses!$A250:$T250,MATCH(Lists!$B$3,Responses!$A$1:$T$1,0))&amp;""),""),4)),VALUE(MID(IFERROR(TRIM(INDEX(Responses!$A250:$T250,MATCH(Lists!$B$3,Responses!$A$1:$T$1,0))&amp;""),""),6,2)),VALUE(MID(IFERROR(TRIM(INDEX(Responses!$A250:$T250,MATCH(Lists!$B$3,Responses!$A$1:$T$1,0))&amp;""),""),9,2))))),"")),IFERROR(INT(IF(ISNUMBER(INDEX(Responses!$A250:$T250,MATCH(Lists!$B$3,Responses!$A$1:$T$1,0))),INDEX(Responses!$A250:$T250,MATCH(Lists!$B$3,Responses!$A$1:$T$1,0)),DATE(VALUE(LEFT(IFERROR(TRIM(INDEX(Responses!$A250:$T250,MATCH(Lists!$B$3,Responses!$A$1:$T$1,0))&amp;""),""),4)),VALUE(MID(IFERROR(TRIM(INDEX(Responses!$A250:$T250,MATCH(Lists!$B$3,Responses!$A$1:$T$1,0))&amp;""),""),6,2)),VALUE(MID(IFERROR(TRIM(INDEX(Responses!$A250:$T250,MATCH(Lists!$B$3,Responses!$A$1:$T$1,0))&amp;""),""),9,2))))),""))))</f>
        <v/>
      </c>
      <c r="J250" s="19">
        <f>IF(ISNUMBER($I250),$I250+Lists!$B$15,"")</f>
        <v/>
      </c>
      <c r="K250" s="18">
        <f>IF($N250&lt;&gt;1,"",IF($B250="","New",IFERROR(IF(INDEX('Follow-ups'!$B$2:$B$501,MATCH($B250,'Follow-ups'!$A$2:$A$501,0))&amp;""="","New",INDEX('Follow-ups'!$B$2:$B$501,MATCH($B250,'Follow-ups'!$A$2:$A$501,0))&amp;""),"New")))</f>
        <v/>
      </c>
      <c r="L250" s="19">
        <f>IF($N250&lt;&gt;1,"",IF($B250="","",IFERROR(IF(ISNUMBER(INDEX('Follow-ups'!$C$2:$C$501,MATCH($B250,'Follow-ups'!$A$2:$A$501,0))),INDEX('Follow-ups'!$C$2:$C$501,MATCH($B250,'Follow-ups'!$A$2:$A$501,0)),""),"")))</f>
        <v/>
      </c>
      <c r="M250" s="18">
        <f>IF($N250&lt;&gt;1,"",IF($G250="No","Do not contact",IF(OR($K250="Signed up",$K250="Not now"),"Done",IF($K250="Contacted","Waiting on reply",IF($J250="","To do",IF(TODAY()&gt;$J250,"Overdue",IF($J250-TODAY()&lt;=1,"Due soon","To do")))))))</f>
        <v/>
      </c>
      <c r="N250" s="18">
        <f>IF((IFERROR(TRIM(INDEX(Responses!$A250:$T250,MATCH(Lists!$B$2,Responses!$A$1:$T$1,0))&amp;""),"")&amp;IFERROR(TRIM(INDEX(Responses!$A250:$T250,MATCH(Lists!$B$4,Responses!$A$1:$T$1,0))&amp;""),"")&amp;IFERROR(TRIM(INDEX(Responses!$A250:$T250,MATCH(Lists!$B$5,Responses!$A$1:$T$1,0))&amp;""),""))="",0,1)</f>
        <v/>
      </c>
    </row>
    <row r="251">
      <c r="A251" s="17">
        <f>IF($N251=1,IFERROR(TRIM(INDEX(Responses!$A251:$T251,MATCH(Lists!$B$4,Responses!$A$1:$T$1,0))&amp;""),""),"")</f>
        <v/>
      </c>
      <c r="B251" s="17">
        <f>IF($N251=1,IFERROR(TRIM(INDEX(Responses!$A251:$T251,MATCH(Lists!$B$5,Responses!$A$1:$T$1,0))&amp;""),""),"")</f>
        <v/>
      </c>
      <c r="C251" s="17">
        <f>IF($N251=1,IFERROR(TRIM(INDEX(Responses!$A251:$T251,MATCH(Lists!$B$6,Responses!$A$1:$T$1,0))&amp;""),""),"")</f>
        <v/>
      </c>
      <c r="D251" s="17">
        <f>IF($N251=1,IFERROR(TRIM(INDEX(Responses!$A251:$T251,MATCH(Lists!$B$7,Responses!$A$1:$T$1,0))&amp;""),""),"")</f>
        <v/>
      </c>
      <c r="E251" s="17">
        <f>IF($N251=1,IFERROR(TRIM(INDEX(Responses!$A251:$T251,MATCH(Lists!$B$8,Responses!$A$1:$T$1,0))&amp;""),""),"")</f>
        <v/>
      </c>
      <c r="F251" s="17">
        <f>IF($N251=1,IFERROR(TRIM(INDEX(Responses!$A251:$T251,MATCH(Lists!$B$9,Responses!$A$1:$T$1,0))&amp;""),""),"")</f>
        <v/>
      </c>
      <c r="G251" s="18">
        <f>IF($N251&lt;&gt;1,"",IF(IFERROR(TRIM(INDEX(Responses!$A251:$T251,MATCH(Lists!$B$10,Responses!$A$1:$T$1,0))&amp;""),"")="","Not asked",IF(LEFT(IFERROR(TRIM(INDEX(Responses!$A251:$T251,MATCH(Lists!$B$10,Responses!$A$1:$T$1,0))&amp;""),""),3)="Yes","Yes","No")))</f>
        <v/>
      </c>
      <c r="H251" s="17">
        <f>IF($N251&lt;&gt;1,"",IF(IFERROR(TRIM(INDEX(Responses!$A251:$T251,MATCH(Lists!$B$12,Responses!$A$1:$T$1,0))&amp;""),"")&lt;&gt;"",IFERROR(TRIM(INDEX(Responses!$A251:$T251,MATCH(Lists!$B$12,Responses!$A$1:$T$1,0))&amp;""),""),IFERROR(TRIM(INDEX(Responses!$A251:$T251,MATCH(Lists!$B$11,Responses!$A$1:$T$1,0))&amp;""),"")))</f>
        <v/>
      </c>
      <c r="I251" s="19">
        <f>IF($N251&lt;&gt;1,"",IF($B251="",IFERROR(INT(IF(ISNUMBER(INDEX(Responses!$A251:$T251,MATCH(Lists!$B$3,Responses!$A$1:$T$1,0))),INDEX(Responses!$A251:$T251,MATCH(Lists!$B$3,Responses!$A$1:$T$1,0)),DATE(VALUE(LEFT(IFERROR(TRIM(INDEX(Responses!$A251:$T251,MATCH(Lists!$B$3,Responses!$A$1:$T$1,0))&amp;""),""),4)),VALUE(MID(IFERROR(TRIM(INDEX(Responses!$A251:$T251,MATCH(Lists!$B$3,Responses!$A$1:$T$1,0))&amp;""),""),6,2)),VALUE(MID(IFERROR(TRIM(INDEX(Responses!$A251:$T251,MATCH(Lists!$B$3,Responses!$A$1:$T$1,0))&amp;""),""),9,2))))),""),IFERROR(IF(ISNUMBER(INDEX('Follow-ups'!$D$2:$D$501,MATCH($B251,'Follow-ups'!$A$2:$A$501,0))),INT(INDEX('Follow-ups'!$D$2:$D$501,MATCH($B251,'Follow-ups'!$A$2:$A$501,0))),IFERROR(INT(IF(ISNUMBER(INDEX(Responses!$A251:$T251,MATCH(Lists!$B$3,Responses!$A$1:$T$1,0))),INDEX(Responses!$A251:$T251,MATCH(Lists!$B$3,Responses!$A$1:$T$1,0)),DATE(VALUE(LEFT(IFERROR(TRIM(INDEX(Responses!$A251:$T251,MATCH(Lists!$B$3,Responses!$A$1:$T$1,0))&amp;""),""),4)),VALUE(MID(IFERROR(TRIM(INDEX(Responses!$A251:$T251,MATCH(Lists!$B$3,Responses!$A$1:$T$1,0))&amp;""),""),6,2)),VALUE(MID(IFERROR(TRIM(INDEX(Responses!$A251:$T251,MATCH(Lists!$B$3,Responses!$A$1:$T$1,0))&amp;""),""),9,2))))),"")),IFERROR(INT(IF(ISNUMBER(INDEX(Responses!$A251:$T251,MATCH(Lists!$B$3,Responses!$A$1:$T$1,0))),INDEX(Responses!$A251:$T251,MATCH(Lists!$B$3,Responses!$A$1:$T$1,0)),DATE(VALUE(LEFT(IFERROR(TRIM(INDEX(Responses!$A251:$T251,MATCH(Lists!$B$3,Responses!$A$1:$T$1,0))&amp;""),""),4)),VALUE(MID(IFERROR(TRIM(INDEX(Responses!$A251:$T251,MATCH(Lists!$B$3,Responses!$A$1:$T$1,0))&amp;""),""),6,2)),VALUE(MID(IFERROR(TRIM(INDEX(Responses!$A251:$T251,MATCH(Lists!$B$3,Responses!$A$1:$T$1,0))&amp;""),""),9,2))))),""))))</f>
        <v/>
      </c>
      <c r="J251" s="19">
        <f>IF(ISNUMBER($I251),$I251+Lists!$B$15,"")</f>
        <v/>
      </c>
      <c r="K251" s="18">
        <f>IF($N251&lt;&gt;1,"",IF($B251="","New",IFERROR(IF(INDEX('Follow-ups'!$B$2:$B$501,MATCH($B251,'Follow-ups'!$A$2:$A$501,0))&amp;""="","New",INDEX('Follow-ups'!$B$2:$B$501,MATCH($B251,'Follow-ups'!$A$2:$A$501,0))&amp;""),"New")))</f>
        <v/>
      </c>
      <c r="L251" s="19">
        <f>IF($N251&lt;&gt;1,"",IF($B251="","",IFERROR(IF(ISNUMBER(INDEX('Follow-ups'!$C$2:$C$501,MATCH($B251,'Follow-ups'!$A$2:$A$501,0))),INDEX('Follow-ups'!$C$2:$C$501,MATCH($B251,'Follow-ups'!$A$2:$A$501,0)),""),"")))</f>
        <v/>
      </c>
      <c r="M251" s="18">
        <f>IF($N251&lt;&gt;1,"",IF($G251="No","Do not contact",IF(OR($K251="Signed up",$K251="Not now"),"Done",IF($K251="Contacted","Waiting on reply",IF($J251="","To do",IF(TODAY()&gt;$J251,"Overdue",IF($J251-TODAY()&lt;=1,"Due soon","To do")))))))</f>
        <v/>
      </c>
      <c r="N251" s="18">
        <f>IF((IFERROR(TRIM(INDEX(Responses!$A251:$T251,MATCH(Lists!$B$2,Responses!$A$1:$T$1,0))&amp;""),"")&amp;IFERROR(TRIM(INDEX(Responses!$A251:$T251,MATCH(Lists!$B$4,Responses!$A$1:$T$1,0))&amp;""),"")&amp;IFERROR(TRIM(INDEX(Responses!$A251:$T251,MATCH(Lists!$B$5,Responses!$A$1:$T$1,0))&amp;""),""))="",0,1)</f>
        <v/>
      </c>
    </row>
    <row r="252">
      <c r="A252" s="17">
        <f>IF($N252=1,IFERROR(TRIM(INDEX(Responses!$A252:$T252,MATCH(Lists!$B$4,Responses!$A$1:$T$1,0))&amp;""),""),"")</f>
        <v/>
      </c>
      <c r="B252" s="17">
        <f>IF($N252=1,IFERROR(TRIM(INDEX(Responses!$A252:$T252,MATCH(Lists!$B$5,Responses!$A$1:$T$1,0))&amp;""),""),"")</f>
        <v/>
      </c>
      <c r="C252" s="17">
        <f>IF($N252=1,IFERROR(TRIM(INDEX(Responses!$A252:$T252,MATCH(Lists!$B$6,Responses!$A$1:$T$1,0))&amp;""),""),"")</f>
        <v/>
      </c>
      <c r="D252" s="17">
        <f>IF($N252=1,IFERROR(TRIM(INDEX(Responses!$A252:$T252,MATCH(Lists!$B$7,Responses!$A$1:$T$1,0))&amp;""),""),"")</f>
        <v/>
      </c>
      <c r="E252" s="17">
        <f>IF($N252=1,IFERROR(TRIM(INDEX(Responses!$A252:$T252,MATCH(Lists!$B$8,Responses!$A$1:$T$1,0))&amp;""),""),"")</f>
        <v/>
      </c>
      <c r="F252" s="17">
        <f>IF($N252=1,IFERROR(TRIM(INDEX(Responses!$A252:$T252,MATCH(Lists!$B$9,Responses!$A$1:$T$1,0))&amp;""),""),"")</f>
        <v/>
      </c>
      <c r="G252" s="18">
        <f>IF($N252&lt;&gt;1,"",IF(IFERROR(TRIM(INDEX(Responses!$A252:$T252,MATCH(Lists!$B$10,Responses!$A$1:$T$1,0))&amp;""),"")="","Not asked",IF(LEFT(IFERROR(TRIM(INDEX(Responses!$A252:$T252,MATCH(Lists!$B$10,Responses!$A$1:$T$1,0))&amp;""),""),3)="Yes","Yes","No")))</f>
        <v/>
      </c>
      <c r="H252" s="17">
        <f>IF($N252&lt;&gt;1,"",IF(IFERROR(TRIM(INDEX(Responses!$A252:$T252,MATCH(Lists!$B$12,Responses!$A$1:$T$1,0))&amp;""),"")&lt;&gt;"",IFERROR(TRIM(INDEX(Responses!$A252:$T252,MATCH(Lists!$B$12,Responses!$A$1:$T$1,0))&amp;""),""),IFERROR(TRIM(INDEX(Responses!$A252:$T252,MATCH(Lists!$B$11,Responses!$A$1:$T$1,0))&amp;""),"")))</f>
        <v/>
      </c>
      <c r="I252" s="19">
        <f>IF($N252&lt;&gt;1,"",IF($B252="",IFERROR(INT(IF(ISNUMBER(INDEX(Responses!$A252:$T252,MATCH(Lists!$B$3,Responses!$A$1:$T$1,0))),INDEX(Responses!$A252:$T252,MATCH(Lists!$B$3,Responses!$A$1:$T$1,0)),DATE(VALUE(LEFT(IFERROR(TRIM(INDEX(Responses!$A252:$T252,MATCH(Lists!$B$3,Responses!$A$1:$T$1,0))&amp;""),""),4)),VALUE(MID(IFERROR(TRIM(INDEX(Responses!$A252:$T252,MATCH(Lists!$B$3,Responses!$A$1:$T$1,0))&amp;""),""),6,2)),VALUE(MID(IFERROR(TRIM(INDEX(Responses!$A252:$T252,MATCH(Lists!$B$3,Responses!$A$1:$T$1,0))&amp;""),""),9,2))))),""),IFERROR(IF(ISNUMBER(INDEX('Follow-ups'!$D$2:$D$501,MATCH($B252,'Follow-ups'!$A$2:$A$501,0))),INT(INDEX('Follow-ups'!$D$2:$D$501,MATCH($B252,'Follow-ups'!$A$2:$A$501,0))),IFERROR(INT(IF(ISNUMBER(INDEX(Responses!$A252:$T252,MATCH(Lists!$B$3,Responses!$A$1:$T$1,0))),INDEX(Responses!$A252:$T252,MATCH(Lists!$B$3,Responses!$A$1:$T$1,0)),DATE(VALUE(LEFT(IFERROR(TRIM(INDEX(Responses!$A252:$T252,MATCH(Lists!$B$3,Responses!$A$1:$T$1,0))&amp;""),""),4)),VALUE(MID(IFERROR(TRIM(INDEX(Responses!$A252:$T252,MATCH(Lists!$B$3,Responses!$A$1:$T$1,0))&amp;""),""),6,2)),VALUE(MID(IFERROR(TRIM(INDEX(Responses!$A252:$T252,MATCH(Lists!$B$3,Responses!$A$1:$T$1,0))&amp;""),""),9,2))))),"")),IFERROR(INT(IF(ISNUMBER(INDEX(Responses!$A252:$T252,MATCH(Lists!$B$3,Responses!$A$1:$T$1,0))),INDEX(Responses!$A252:$T252,MATCH(Lists!$B$3,Responses!$A$1:$T$1,0)),DATE(VALUE(LEFT(IFERROR(TRIM(INDEX(Responses!$A252:$T252,MATCH(Lists!$B$3,Responses!$A$1:$T$1,0))&amp;""),""),4)),VALUE(MID(IFERROR(TRIM(INDEX(Responses!$A252:$T252,MATCH(Lists!$B$3,Responses!$A$1:$T$1,0))&amp;""),""),6,2)),VALUE(MID(IFERROR(TRIM(INDEX(Responses!$A252:$T252,MATCH(Lists!$B$3,Responses!$A$1:$T$1,0))&amp;""),""),9,2))))),""))))</f>
        <v/>
      </c>
      <c r="J252" s="19">
        <f>IF(ISNUMBER($I252),$I252+Lists!$B$15,"")</f>
        <v/>
      </c>
      <c r="K252" s="18">
        <f>IF($N252&lt;&gt;1,"",IF($B252="","New",IFERROR(IF(INDEX('Follow-ups'!$B$2:$B$501,MATCH($B252,'Follow-ups'!$A$2:$A$501,0))&amp;""="","New",INDEX('Follow-ups'!$B$2:$B$501,MATCH($B252,'Follow-ups'!$A$2:$A$501,0))&amp;""),"New")))</f>
        <v/>
      </c>
      <c r="L252" s="19">
        <f>IF($N252&lt;&gt;1,"",IF($B252="","",IFERROR(IF(ISNUMBER(INDEX('Follow-ups'!$C$2:$C$501,MATCH($B252,'Follow-ups'!$A$2:$A$501,0))),INDEX('Follow-ups'!$C$2:$C$501,MATCH($B252,'Follow-ups'!$A$2:$A$501,0)),""),"")))</f>
        <v/>
      </c>
      <c r="M252" s="18">
        <f>IF($N252&lt;&gt;1,"",IF($G252="No","Do not contact",IF(OR($K252="Signed up",$K252="Not now"),"Done",IF($K252="Contacted","Waiting on reply",IF($J252="","To do",IF(TODAY()&gt;$J252,"Overdue",IF($J252-TODAY()&lt;=1,"Due soon","To do")))))))</f>
        <v/>
      </c>
      <c r="N252" s="18">
        <f>IF((IFERROR(TRIM(INDEX(Responses!$A252:$T252,MATCH(Lists!$B$2,Responses!$A$1:$T$1,0))&amp;""),"")&amp;IFERROR(TRIM(INDEX(Responses!$A252:$T252,MATCH(Lists!$B$4,Responses!$A$1:$T$1,0))&amp;""),"")&amp;IFERROR(TRIM(INDEX(Responses!$A252:$T252,MATCH(Lists!$B$5,Responses!$A$1:$T$1,0))&amp;""),""))="",0,1)</f>
        <v/>
      </c>
    </row>
    <row r="253">
      <c r="A253" s="17">
        <f>IF($N253=1,IFERROR(TRIM(INDEX(Responses!$A253:$T253,MATCH(Lists!$B$4,Responses!$A$1:$T$1,0))&amp;""),""),"")</f>
        <v/>
      </c>
      <c r="B253" s="17">
        <f>IF($N253=1,IFERROR(TRIM(INDEX(Responses!$A253:$T253,MATCH(Lists!$B$5,Responses!$A$1:$T$1,0))&amp;""),""),"")</f>
        <v/>
      </c>
      <c r="C253" s="17">
        <f>IF($N253=1,IFERROR(TRIM(INDEX(Responses!$A253:$T253,MATCH(Lists!$B$6,Responses!$A$1:$T$1,0))&amp;""),""),"")</f>
        <v/>
      </c>
      <c r="D253" s="17">
        <f>IF($N253=1,IFERROR(TRIM(INDEX(Responses!$A253:$T253,MATCH(Lists!$B$7,Responses!$A$1:$T$1,0))&amp;""),""),"")</f>
        <v/>
      </c>
      <c r="E253" s="17">
        <f>IF($N253=1,IFERROR(TRIM(INDEX(Responses!$A253:$T253,MATCH(Lists!$B$8,Responses!$A$1:$T$1,0))&amp;""),""),"")</f>
        <v/>
      </c>
      <c r="F253" s="17">
        <f>IF($N253=1,IFERROR(TRIM(INDEX(Responses!$A253:$T253,MATCH(Lists!$B$9,Responses!$A$1:$T$1,0))&amp;""),""),"")</f>
        <v/>
      </c>
      <c r="G253" s="18">
        <f>IF($N253&lt;&gt;1,"",IF(IFERROR(TRIM(INDEX(Responses!$A253:$T253,MATCH(Lists!$B$10,Responses!$A$1:$T$1,0))&amp;""),"")="","Not asked",IF(LEFT(IFERROR(TRIM(INDEX(Responses!$A253:$T253,MATCH(Lists!$B$10,Responses!$A$1:$T$1,0))&amp;""),""),3)="Yes","Yes","No")))</f>
        <v/>
      </c>
      <c r="H253" s="17">
        <f>IF($N253&lt;&gt;1,"",IF(IFERROR(TRIM(INDEX(Responses!$A253:$T253,MATCH(Lists!$B$12,Responses!$A$1:$T$1,0))&amp;""),"")&lt;&gt;"",IFERROR(TRIM(INDEX(Responses!$A253:$T253,MATCH(Lists!$B$12,Responses!$A$1:$T$1,0))&amp;""),""),IFERROR(TRIM(INDEX(Responses!$A253:$T253,MATCH(Lists!$B$11,Responses!$A$1:$T$1,0))&amp;""),"")))</f>
        <v/>
      </c>
      <c r="I253" s="19">
        <f>IF($N253&lt;&gt;1,"",IF($B253="",IFERROR(INT(IF(ISNUMBER(INDEX(Responses!$A253:$T253,MATCH(Lists!$B$3,Responses!$A$1:$T$1,0))),INDEX(Responses!$A253:$T253,MATCH(Lists!$B$3,Responses!$A$1:$T$1,0)),DATE(VALUE(LEFT(IFERROR(TRIM(INDEX(Responses!$A253:$T253,MATCH(Lists!$B$3,Responses!$A$1:$T$1,0))&amp;""),""),4)),VALUE(MID(IFERROR(TRIM(INDEX(Responses!$A253:$T253,MATCH(Lists!$B$3,Responses!$A$1:$T$1,0))&amp;""),""),6,2)),VALUE(MID(IFERROR(TRIM(INDEX(Responses!$A253:$T253,MATCH(Lists!$B$3,Responses!$A$1:$T$1,0))&amp;""),""),9,2))))),""),IFERROR(IF(ISNUMBER(INDEX('Follow-ups'!$D$2:$D$501,MATCH($B253,'Follow-ups'!$A$2:$A$501,0))),INT(INDEX('Follow-ups'!$D$2:$D$501,MATCH($B253,'Follow-ups'!$A$2:$A$501,0))),IFERROR(INT(IF(ISNUMBER(INDEX(Responses!$A253:$T253,MATCH(Lists!$B$3,Responses!$A$1:$T$1,0))),INDEX(Responses!$A253:$T253,MATCH(Lists!$B$3,Responses!$A$1:$T$1,0)),DATE(VALUE(LEFT(IFERROR(TRIM(INDEX(Responses!$A253:$T253,MATCH(Lists!$B$3,Responses!$A$1:$T$1,0))&amp;""),""),4)),VALUE(MID(IFERROR(TRIM(INDEX(Responses!$A253:$T253,MATCH(Lists!$B$3,Responses!$A$1:$T$1,0))&amp;""),""),6,2)),VALUE(MID(IFERROR(TRIM(INDEX(Responses!$A253:$T253,MATCH(Lists!$B$3,Responses!$A$1:$T$1,0))&amp;""),""),9,2))))),"")),IFERROR(INT(IF(ISNUMBER(INDEX(Responses!$A253:$T253,MATCH(Lists!$B$3,Responses!$A$1:$T$1,0))),INDEX(Responses!$A253:$T253,MATCH(Lists!$B$3,Responses!$A$1:$T$1,0)),DATE(VALUE(LEFT(IFERROR(TRIM(INDEX(Responses!$A253:$T253,MATCH(Lists!$B$3,Responses!$A$1:$T$1,0))&amp;""),""),4)),VALUE(MID(IFERROR(TRIM(INDEX(Responses!$A253:$T253,MATCH(Lists!$B$3,Responses!$A$1:$T$1,0))&amp;""),""),6,2)),VALUE(MID(IFERROR(TRIM(INDEX(Responses!$A253:$T253,MATCH(Lists!$B$3,Responses!$A$1:$T$1,0))&amp;""),""),9,2))))),""))))</f>
        <v/>
      </c>
      <c r="J253" s="19">
        <f>IF(ISNUMBER($I253),$I253+Lists!$B$15,"")</f>
        <v/>
      </c>
      <c r="K253" s="18">
        <f>IF($N253&lt;&gt;1,"",IF($B253="","New",IFERROR(IF(INDEX('Follow-ups'!$B$2:$B$501,MATCH($B253,'Follow-ups'!$A$2:$A$501,0))&amp;""="","New",INDEX('Follow-ups'!$B$2:$B$501,MATCH($B253,'Follow-ups'!$A$2:$A$501,0))&amp;""),"New")))</f>
        <v/>
      </c>
      <c r="L253" s="19">
        <f>IF($N253&lt;&gt;1,"",IF($B253="","",IFERROR(IF(ISNUMBER(INDEX('Follow-ups'!$C$2:$C$501,MATCH($B253,'Follow-ups'!$A$2:$A$501,0))),INDEX('Follow-ups'!$C$2:$C$501,MATCH($B253,'Follow-ups'!$A$2:$A$501,0)),""),"")))</f>
        <v/>
      </c>
      <c r="M253" s="18">
        <f>IF($N253&lt;&gt;1,"",IF($G253="No","Do not contact",IF(OR($K253="Signed up",$K253="Not now"),"Done",IF($K253="Contacted","Waiting on reply",IF($J253="","To do",IF(TODAY()&gt;$J253,"Overdue",IF($J253-TODAY()&lt;=1,"Due soon","To do")))))))</f>
        <v/>
      </c>
      <c r="N253" s="18">
        <f>IF((IFERROR(TRIM(INDEX(Responses!$A253:$T253,MATCH(Lists!$B$2,Responses!$A$1:$T$1,0))&amp;""),"")&amp;IFERROR(TRIM(INDEX(Responses!$A253:$T253,MATCH(Lists!$B$4,Responses!$A$1:$T$1,0))&amp;""),"")&amp;IFERROR(TRIM(INDEX(Responses!$A253:$T253,MATCH(Lists!$B$5,Responses!$A$1:$T$1,0))&amp;""),""))="",0,1)</f>
        <v/>
      </c>
    </row>
    <row r="254">
      <c r="A254" s="17">
        <f>IF($N254=1,IFERROR(TRIM(INDEX(Responses!$A254:$T254,MATCH(Lists!$B$4,Responses!$A$1:$T$1,0))&amp;""),""),"")</f>
        <v/>
      </c>
      <c r="B254" s="17">
        <f>IF($N254=1,IFERROR(TRIM(INDEX(Responses!$A254:$T254,MATCH(Lists!$B$5,Responses!$A$1:$T$1,0))&amp;""),""),"")</f>
        <v/>
      </c>
      <c r="C254" s="17">
        <f>IF($N254=1,IFERROR(TRIM(INDEX(Responses!$A254:$T254,MATCH(Lists!$B$6,Responses!$A$1:$T$1,0))&amp;""),""),"")</f>
        <v/>
      </c>
      <c r="D254" s="17">
        <f>IF($N254=1,IFERROR(TRIM(INDEX(Responses!$A254:$T254,MATCH(Lists!$B$7,Responses!$A$1:$T$1,0))&amp;""),""),"")</f>
        <v/>
      </c>
      <c r="E254" s="17">
        <f>IF($N254=1,IFERROR(TRIM(INDEX(Responses!$A254:$T254,MATCH(Lists!$B$8,Responses!$A$1:$T$1,0))&amp;""),""),"")</f>
        <v/>
      </c>
      <c r="F254" s="17">
        <f>IF($N254=1,IFERROR(TRIM(INDEX(Responses!$A254:$T254,MATCH(Lists!$B$9,Responses!$A$1:$T$1,0))&amp;""),""),"")</f>
        <v/>
      </c>
      <c r="G254" s="18">
        <f>IF($N254&lt;&gt;1,"",IF(IFERROR(TRIM(INDEX(Responses!$A254:$T254,MATCH(Lists!$B$10,Responses!$A$1:$T$1,0))&amp;""),"")="","Not asked",IF(LEFT(IFERROR(TRIM(INDEX(Responses!$A254:$T254,MATCH(Lists!$B$10,Responses!$A$1:$T$1,0))&amp;""),""),3)="Yes","Yes","No")))</f>
        <v/>
      </c>
      <c r="H254" s="17">
        <f>IF($N254&lt;&gt;1,"",IF(IFERROR(TRIM(INDEX(Responses!$A254:$T254,MATCH(Lists!$B$12,Responses!$A$1:$T$1,0))&amp;""),"")&lt;&gt;"",IFERROR(TRIM(INDEX(Responses!$A254:$T254,MATCH(Lists!$B$12,Responses!$A$1:$T$1,0))&amp;""),""),IFERROR(TRIM(INDEX(Responses!$A254:$T254,MATCH(Lists!$B$11,Responses!$A$1:$T$1,0))&amp;""),"")))</f>
        <v/>
      </c>
      <c r="I254" s="19">
        <f>IF($N254&lt;&gt;1,"",IF($B254="",IFERROR(INT(IF(ISNUMBER(INDEX(Responses!$A254:$T254,MATCH(Lists!$B$3,Responses!$A$1:$T$1,0))),INDEX(Responses!$A254:$T254,MATCH(Lists!$B$3,Responses!$A$1:$T$1,0)),DATE(VALUE(LEFT(IFERROR(TRIM(INDEX(Responses!$A254:$T254,MATCH(Lists!$B$3,Responses!$A$1:$T$1,0))&amp;""),""),4)),VALUE(MID(IFERROR(TRIM(INDEX(Responses!$A254:$T254,MATCH(Lists!$B$3,Responses!$A$1:$T$1,0))&amp;""),""),6,2)),VALUE(MID(IFERROR(TRIM(INDEX(Responses!$A254:$T254,MATCH(Lists!$B$3,Responses!$A$1:$T$1,0))&amp;""),""),9,2))))),""),IFERROR(IF(ISNUMBER(INDEX('Follow-ups'!$D$2:$D$501,MATCH($B254,'Follow-ups'!$A$2:$A$501,0))),INT(INDEX('Follow-ups'!$D$2:$D$501,MATCH($B254,'Follow-ups'!$A$2:$A$501,0))),IFERROR(INT(IF(ISNUMBER(INDEX(Responses!$A254:$T254,MATCH(Lists!$B$3,Responses!$A$1:$T$1,0))),INDEX(Responses!$A254:$T254,MATCH(Lists!$B$3,Responses!$A$1:$T$1,0)),DATE(VALUE(LEFT(IFERROR(TRIM(INDEX(Responses!$A254:$T254,MATCH(Lists!$B$3,Responses!$A$1:$T$1,0))&amp;""),""),4)),VALUE(MID(IFERROR(TRIM(INDEX(Responses!$A254:$T254,MATCH(Lists!$B$3,Responses!$A$1:$T$1,0))&amp;""),""),6,2)),VALUE(MID(IFERROR(TRIM(INDEX(Responses!$A254:$T254,MATCH(Lists!$B$3,Responses!$A$1:$T$1,0))&amp;""),""),9,2))))),"")),IFERROR(INT(IF(ISNUMBER(INDEX(Responses!$A254:$T254,MATCH(Lists!$B$3,Responses!$A$1:$T$1,0))),INDEX(Responses!$A254:$T254,MATCH(Lists!$B$3,Responses!$A$1:$T$1,0)),DATE(VALUE(LEFT(IFERROR(TRIM(INDEX(Responses!$A254:$T254,MATCH(Lists!$B$3,Responses!$A$1:$T$1,0))&amp;""),""),4)),VALUE(MID(IFERROR(TRIM(INDEX(Responses!$A254:$T254,MATCH(Lists!$B$3,Responses!$A$1:$T$1,0))&amp;""),""),6,2)),VALUE(MID(IFERROR(TRIM(INDEX(Responses!$A254:$T254,MATCH(Lists!$B$3,Responses!$A$1:$T$1,0))&amp;""),""),9,2))))),""))))</f>
        <v/>
      </c>
      <c r="J254" s="19">
        <f>IF(ISNUMBER($I254),$I254+Lists!$B$15,"")</f>
        <v/>
      </c>
      <c r="K254" s="18">
        <f>IF($N254&lt;&gt;1,"",IF($B254="","New",IFERROR(IF(INDEX('Follow-ups'!$B$2:$B$501,MATCH($B254,'Follow-ups'!$A$2:$A$501,0))&amp;""="","New",INDEX('Follow-ups'!$B$2:$B$501,MATCH($B254,'Follow-ups'!$A$2:$A$501,0))&amp;""),"New")))</f>
        <v/>
      </c>
      <c r="L254" s="19">
        <f>IF($N254&lt;&gt;1,"",IF($B254="","",IFERROR(IF(ISNUMBER(INDEX('Follow-ups'!$C$2:$C$501,MATCH($B254,'Follow-ups'!$A$2:$A$501,0))),INDEX('Follow-ups'!$C$2:$C$501,MATCH($B254,'Follow-ups'!$A$2:$A$501,0)),""),"")))</f>
        <v/>
      </c>
      <c r="M254" s="18">
        <f>IF($N254&lt;&gt;1,"",IF($G254="No","Do not contact",IF(OR($K254="Signed up",$K254="Not now"),"Done",IF($K254="Contacted","Waiting on reply",IF($J254="","To do",IF(TODAY()&gt;$J254,"Overdue",IF($J254-TODAY()&lt;=1,"Due soon","To do")))))))</f>
        <v/>
      </c>
      <c r="N254" s="18">
        <f>IF((IFERROR(TRIM(INDEX(Responses!$A254:$T254,MATCH(Lists!$B$2,Responses!$A$1:$T$1,0))&amp;""),"")&amp;IFERROR(TRIM(INDEX(Responses!$A254:$T254,MATCH(Lists!$B$4,Responses!$A$1:$T$1,0))&amp;""),"")&amp;IFERROR(TRIM(INDEX(Responses!$A254:$T254,MATCH(Lists!$B$5,Responses!$A$1:$T$1,0))&amp;""),""))="",0,1)</f>
        <v/>
      </c>
    </row>
    <row r="255">
      <c r="A255" s="17">
        <f>IF($N255=1,IFERROR(TRIM(INDEX(Responses!$A255:$T255,MATCH(Lists!$B$4,Responses!$A$1:$T$1,0))&amp;""),""),"")</f>
        <v/>
      </c>
      <c r="B255" s="17">
        <f>IF($N255=1,IFERROR(TRIM(INDEX(Responses!$A255:$T255,MATCH(Lists!$B$5,Responses!$A$1:$T$1,0))&amp;""),""),"")</f>
        <v/>
      </c>
      <c r="C255" s="17">
        <f>IF($N255=1,IFERROR(TRIM(INDEX(Responses!$A255:$T255,MATCH(Lists!$B$6,Responses!$A$1:$T$1,0))&amp;""),""),"")</f>
        <v/>
      </c>
      <c r="D255" s="17">
        <f>IF($N255=1,IFERROR(TRIM(INDEX(Responses!$A255:$T255,MATCH(Lists!$B$7,Responses!$A$1:$T$1,0))&amp;""),""),"")</f>
        <v/>
      </c>
      <c r="E255" s="17">
        <f>IF($N255=1,IFERROR(TRIM(INDEX(Responses!$A255:$T255,MATCH(Lists!$B$8,Responses!$A$1:$T$1,0))&amp;""),""),"")</f>
        <v/>
      </c>
      <c r="F255" s="17">
        <f>IF($N255=1,IFERROR(TRIM(INDEX(Responses!$A255:$T255,MATCH(Lists!$B$9,Responses!$A$1:$T$1,0))&amp;""),""),"")</f>
        <v/>
      </c>
      <c r="G255" s="18">
        <f>IF($N255&lt;&gt;1,"",IF(IFERROR(TRIM(INDEX(Responses!$A255:$T255,MATCH(Lists!$B$10,Responses!$A$1:$T$1,0))&amp;""),"")="","Not asked",IF(LEFT(IFERROR(TRIM(INDEX(Responses!$A255:$T255,MATCH(Lists!$B$10,Responses!$A$1:$T$1,0))&amp;""),""),3)="Yes","Yes","No")))</f>
        <v/>
      </c>
      <c r="H255" s="17">
        <f>IF($N255&lt;&gt;1,"",IF(IFERROR(TRIM(INDEX(Responses!$A255:$T255,MATCH(Lists!$B$12,Responses!$A$1:$T$1,0))&amp;""),"")&lt;&gt;"",IFERROR(TRIM(INDEX(Responses!$A255:$T255,MATCH(Lists!$B$12,Responses!$A$1:$T$1,0))&amp;""),""),IFERROR(TRIM(INDEX(Responses!$A255:$T255,MATCH(Lists!$B$11,Responses!$A$1:$T$1,0))&amp;""),"")))</f>
        <v/>
      </c>
      <c r="I255" s="19">
        <f>IF($N255&lt;&gt;1,"",IF($B255="",IFERROR(INT(IF(ISNUMBER(INDEX(Responses!$A255:$T255,MATCH(Lists!$B$3,Responses!$A$1:$T$1,0))),INDEX(Responses!$A255:$T255,MATCH(Lists!$B$3,Responses!$A$1:$T$1,0)),DATE(VALUE(LEFT(IFERROR(TRIM(INDEX(Responses!$A255:$T255,MATCH(Lists!$B$3,Responses!$A$1:$T$1,0))&amp;""),""),4)),VALUE(MID(IFERROR(TRIM(INDEX(Responses!$A255:$T255,MATCH(Lists!$B$3,Responses!$A$1:$T$1,0))&amp;""),""),6,2)),VALUE(MID(IFERROR(TRIM(INDEX(Responses!$A255:$T255,MATCH(Lists!$B$3,Responses!$A$1:$T$1,0))&amp;""),""),9,2))))),""),IFERROR(IF(ISNUMBER(INDEX('Follow-ups'!$D$2:$D$501,MATCH($B255,'Follow-ups'!$A$2:$A$501,0))),INT(INDEX('Follow-ups'!$D$2:$D$501,MATCH($B255,'Follow-ups'!$A$2:$A$501,0))),IFERROR(INT(IF(ISNUMBER(INDEX(Responses!$A255:$T255,MATCH(Lists!$B$3,Responses!$A$1:$T$1,0))),INDEX(Responses!$A255:$T255,MATCH(Lists!$B$3,Responses!$A$1:$T$1,0)),DATE(VALUE(LEFT(IFERROR(TRIM(INDEX(Responses!$A255:$T255,MATCH(Lists!$B$3,Responses!$A$1:$T$1,0))&amp;""),""),4)),VALUE(MID(IFERROR(TRIM(INDEX(Responses!$A255:$T255,MATCH(Lists!$B$3,Responses!$A$1:$T$1,0))&amp;""),""),6,2)),VALUE(MID(IFERROR(TRIM(INDEX(Responses!$A255:$T255,MATCH(Lists!$B$3,Responses!$A$1:$T$1,0))&amp;""),""),9,2))))),"")),IFERROR(INT(IF(ISNUMBER(INDEX(Responses!$A255:$T255,MATCH(Lists!$B$3,Responses!$A$1:$T$1,0))),INDEX(Responses!$A255:$T255,MATCH(Lists!$B$3,Responses!$A$1:$T$1,0)),DATE(VALUE(LEFT(IFERROR(TRIM(INDEX(Responses!$A255:$T255,MATCH(Lists!$B$3,Responses!$A$1:$T$1,0))&amp;""),""),4)),VALUE(MID(IFERROR(TRIM(INDEX(Responses!$A255:$T255,MATCH(Lists!$B$3,Responses!$A$1:$T$1,0))&amp;""),""),6,2)),VALUE(MID(IFERROR(TRIM(INDEX(Responses!$A255:$T255,MATCH(Lists!$B$3,Responses!$A$1:$T$1,0))&amp;""),""),9,2))))),""))))</f>
        <v/>
      </c>
      <c r="J255" s="19">
        <f>IF(ISNUMBER($I255),$I255+Lists!$B$15,"")</f>
        <v/>
      </c>
      <c r="K255" s="18">
        <f>IF($N255&lt;&gt;1,"",IF($B255="","New",IFERROR(IF(INDEX('Follow-ups'!$B$2:$B$501,MATCH($B255,'Follow-ups'!$A$2:$A$501,0))&amp;""="","New",INDEX('Follow-ups'!$B$2:$B$501,MATCH($B255,'Follow-ups'!$A$2:$A$501,0))&amp;""),"New")))</f>
        <v/>
      </c>
      <c r="L255" s="19">
        <f>IF($N255&lt;&gt;1,"",IF($B255="","",IFERROR(IF(ISNUMBER(INDEX('Follow-ups'!$C$2:$C$501,MATCH($B255,'Follow-ups'!$A$2:$A$501,0))),INDEX('Follow-ups'!$C$2:$C$501,MATCH($B255,'Follow-ups'!$A$2:$A$501,0)),""),"")))</f>
        <v/>
      </c>
      <c r="M255" s="18">
        <f>IF($N255&lt;&gt;1,"",IF($G255="No","Do not contact",IF(OR($K255="Signed up",$K255="Not now"),"Done",IF($K255="Contacted","Waiting on reply",IF($J255="","To do",IF(TODAY()&gt;$J255,"Overdue",IF($J255-TODAY()&lt;=1,"Due soon","To do")))))))</f>
        <v/>
      </c>
      <c r="N255" s="18">
        <f>IF((IFERROR(TRIM(INDEX(Responses!$A255:$T255,MATCH(Lists!$B$2,Responses!$A$1:$T$1,0))&amp;""),"")&amp;IFERROR(TRIM(INDEX(Responses!$A255:$T255,MATCH(Lists!$B$4,Responses!$A$1:$T$1,0))&amp;""),"")&amp;IFERROR(TRIM(INDEX(Responses!$A255:$T255,MATCH(Lists!$B$5,Responses!$A$1:$T$1,0))&amp;""),""))="",0,1)</f>
        <v/>
      </c>
    </row>
    <row r="256">
      <c r="A256" s="17">
        <f>IF($N256=1,IFERROR(TRIM(INDEX(Responses!$A256:$T256,MATCH(Lists!$B$4,Responses!$A$1:$T$1,0))&amp;""),""),"")</f>
        <v/>
      </c>
      <c r="B256" s="17">
        <f>IF($N256=1,IFERROR(TRIM(INDEX(Responses!$A256:$T256,MATCH(Lists!$B$5,Responses!$A$1:$T$1,0))&amp;""),""),"")</f>
        <v/>
      </c>
      <c r="C256" s="17">
        <f>IF($N256=1,IFERROR(TRIM(INDEX(Responses!$A256:$T256,MATCH(Lists!$B$6,Responses!$A$1:$T$1,0))&amp;""),""),"")</f>
        <v/>
      </c>
      <c r="D256" s="17">
        <f>IF($N256=1,IFERROR(TRIM(INDEX(Responses!$A256:$T256,MATCH(Lists!$B$7,Responses!$A$1:$T$1,0))&amp;""),""),"")</f>
        <v/>
      </c>
      <c r="E256" s="17">
        <f>IF($N256=1,IFERROR(TRIM(INDEX(Responses!$A256:$T256,MATCH(Lists!$B$8,Responses!$A$1:$T$1,0))&amp;""),""),"")</f>
        <v/>
      </c>
      <c r="F256" s="17">
        <f>IF($N256=1,IFERROR(TRIM(INDEX(Responses!$A256:$T256,MATCH(Lists!$B$9,Responses!$A$1:$T$1,0))&amp;""),""),"")</f>
        <v/>
      </c>
      <c r="G256" s="18">
        <f>IF($N256&lt;&gt;1,"",IF(IFERROR(TRIM(INDEX(Responses!$A256:$T256,MATCH(Lists!$B$10,Responses!$A$1:$T$1,0))&amp;""),"")="","Not asked",IF(LEFT(IFERROR(TRIM(INDEX(Responses!$A256:$T256,MATCH(Lists!$B$10,Responses!$A$1:$T$1,0))&amp;""),""),3)="Yes","Yes","No")))</f>
        <v/>
      </c>
      <c r="H256" s="17">
        <f>IF($N256&lt;&gt;1,"",IF(IFERROR(TRIM(INDEX(Responses!$A256:$T256,MATCH(Lists!$B$12,Responses!$A$1:$T$1,0))&amp;""),"")&lt;&gt;"",IFERROR(TRIM(INDEX(Responses!$A256:$T256,MATCH(Lists!$B$12,Responses!$A$1:$T$1,0))&amp;""),""),IFERROR(TRIM(INDEX(Responses!$A256:$T256,MATCH(Lists!$B$11,Responses!$A$1:$T$1,0))&amp;""),"")))</f>
        <v/>
      </c>
      <c r="I256" s="19">
        <f>IF($N256&lt;&gt;1,"",IF($B256="",IFERROR(INT(IF(ISNUMBER(INDEX(Responses!$A256:$T256,MATCH(Lists!$B$3,Responses!$A$1:$T$1,0))),INDEX(Responses!$A256:$T256,MATCH(Lists!$B$3,Responses!$A$1:$T$1,0)),DATE(VALUE(LEFT(IFERROR(TRIM(INDEX(Responses!$A256:$T256,MATCH(Lists!$B$3,Responses!$A$1:$T$1,0))&amp;""),""),4)),VALUE(MID(IFERROR(TRIM(INDEX(Responses!$A256:$T256,MATCH(Lists!$B$3,Responses!$A$1:$T$1,0))&amp;""),""),6,2)),VALUE(MID(IFERROR(TRIM(INDEX(Responses!$A256:$T256,MATCH(Lists!$B$3,Responses!$A$1:$T$1,0))&amp;""),""),9,2))))),""),IFERROR(IF(ISNUMBER(INDEX('Follow-ups'!$D$2:$D$501,MATCH($B256,'Follow-ups'!$A$2:$A$501,0))),INT(INDEX('Follow-ups'!$D$2:$D$501,MATCH($B256,'Follow-ups'!$A$2:$A$501,0))),IFERROR(INT(IF(ISNUMBER(INDEX(Responses!$A256:$T256,MATCH(Lists!$B$3,Responses!$A$1:$T$1,0))),INDEX(Responses!$A256:$T256,MATCH(Lists!$B$3,Responses!$A$1:$T$1,0)),DATE(VALUE(LEFT(IFERROR(TRIM(INDEX(Responses!$A256:$T256,MATCH(Lists!$B$3,Responses!$A$1:$T$1,0))&amp;""),""),4)),VALUE(MID(IFERROR(TRIM(INDEX(Responses!$A256:$T256,MATCH(Lists!$B$3,Responses!$A$1:$T$1,0))&amp;""),""),6,2)),VALUE(MID(IFERROR(TRIM(INDEX(Responses!$A256:$T256,MATCH(Lists!$B$3,Responses!$A$1:$T$1,0))&amp;""),""),9,2))))),"")),IFERROR(INT(IF(ISNUMBER(INDEX(Responses!$A256:$T256,MATCH(Lists!$B$3,Responses!$A$1:$T$1,0))),INDEX(Responses!$A256:$T256,MATCH(Lists!$B$3,Responses!$A$1:$T$1,0)),DATE(VALUE(LEFT(IFERROR(TRIM(INDEX(Responses!$A256:$T256,MATCH(Lists!$B$3,Responses!$A$1:$T$1,0))&amp;""),""),4)),VALUE(MID(IFERROR(TRIM(INDEX(Responses!$A256:$T256,MATCH(Lists!$B$3,Responses!$A$1:$T$1,0))&amp;""),""),6,2)),VALUE(MID(IFERROR(TRIM(INDEX(Responses!$A256:$T256,MATCH(Lists!$B$3,Responses!$A$1:$T$1,0))&amp;""),""),9,2))))),""))))</f>
        <v/>
      </c>
      <c r="J256" s="19">
        <f>IF(ISNUMBER($I256),$I256+Lists!$B$15,"")</f>
        <v/>
      </c>
      <c r="K256" s="18">
        <f>IF($N256&lt;&gt;1,"",IF($B256="","New",IFERROR(IF(INDEX('Follow-ups'!$B$2:$B$501,MATCH($B256,'Follow-ups'!$A$2:$A$501,0))&amp;""="","New",INDEX('Follow-ups'!$B$2:$B$501,MATCH($B256,'Follow-ups'!$A$2:$A$501,0))&amp;""),"New")))</f>
        <v/>
      </c>
      <c r="L256" s="19">
        <f>IF($N256&lt;&gt;1,"",IF($B256="","",IFERROR(IF(ISNUMBER(INDEX('Follow-ups'!$C$2:$C$501,MATCH($B256,'Follow-ups'!$A$2:$A$501,0))),INDEX('Follow-ups'!$C$2:$C$501,MATCH($B256,'Follow-ups'!$A$2:$A$501,0)),""),"")))</f>
        <v/>
      </c>
      <c r="M256" s="18">
        <f>IF($N256&lt;&gt;1,"",IF($G256="No","Do not contact",IF(OR($K256="Signed up",$K256="Not now"),"Done",IF($K256="Contacted","Waiting on reply",IF($J256="","To do",IF(TODAY()&gt;$J256,"Overdue",IF($J256-TODAY()&lt;=1,"Due soon","To do")))))))</f>
        <v/>
      </c>
      <c r="N256" s="18">
        <f>IF((IFERROR(TRIM(INDEX(Responses!$A256:$T256,MATCH(Lists!$B$2,Responses!$A$1:$T$1,0))&amp;""),"")&amp;IFERROR(TRIM(INDEX(Responses!$A256:$T256,MATCH(Lists!$B$4,Responses!$A$1:$T$1,0))&amp;""),"")&amp;IFERROR(TRIM(INDEX(Responses!$A256:$T256,MATCH(Lists!$B$5,Responses!$A$1:$T$1,0))&amp;""),""))="",0,1)</f>
        <v/>
      </c>
    </row>
    <row r="257">
      <c r="A257" s="17">
        <f>IF($N257=1,IFERROR(TRIM(INDEX(Responses!$A257:$T257,MATCH(Lists!$B$4,Responses!$A$1:$T$1,0))&amp;""),""),"")</f>
        <v/>
      </c>
      <c r="B257" s="17">
        <f>IF($N257=1,IFERROR(TRIM(INDEX(Responses!$A257:$T257,MATCH(Lists!$B$5,Responses!$A$1:$T$1,0))&amp;""),""),"")</f>
        <v/>
      </c>
      <c r="C257" s="17">
        <f>IF($N257=1,IFERROR(TRIM(INDEX(Responses!$A257:$T257,MATCH(Lists!$B$6,Responses!$A$1:$T$1,0))&amp;""),""),"")</f>
        <v/>
      </c>
      <c r="D257" s="17">
        <f>IF($N257=1,IFERROR(TRIM(INDEX(Responses!$A257:$T257,MATCH(Lists!$B$7,Responses!$A$1:$T$1,0))&amp;""),""),"")</f>
        <v/>
      </c>
      <c r="E257" s="17">
        <f>IF($N257=1,IFERROR(TRIM(INDEX(Responses!$A257:$T257,MATCH(Lists!$B$8,Responses!$A$1:$T$1,0))&amp;""),""),"")</f>
        <v/>
      </c>
      <c r="F257" s="17">
        <f>IF($N257=1,IFERROR(TRIM(INDEX(Responses!$A257:$T257,MATCH(Lists!$B$9,Responses!$A$1:$T$1,0))&amp;""),""),"")</f>
        <v/>
      </c>
      <c r="G257" s="18">
        <f>IF($N257&lt;&gt;1,"",IF(IFERROR(TRIM(INDEX(Responses!$A257:$T257,MATCH(Lists!$B$10,Responses!$A$1:$T$1,0))&amp;""),"")="","Not asked",IF(LEFT(IFERROR(TRIM(INDEX(Responses!$A257:$T257,MATCH(Lists!$B$10,Responses!$A$1:$T$1,0))&amp;""),""),3)="Yes","Yes","No")))</f>
        <v/>
      </c>
      <c r="H257" s="17">
        <f>IF($N257&lt;&gt;1,"",IF(IFERROR(TRIM(INDEX(Responses!$A257:$T257,MATCH(Lists!$B$12,Responses!$A$1:$T$1,0))&amp;""),"")&lt;&gt;"",IFERROR(TRIM(INDEX(Responses!$A257:$T257,MATCH(Lists!$B$12,Responses!$A$1:$T$1,0))&amp;""),""),IFERROR(TRIM(INDEX(Responses!$A257:$T257,MATCH(Lists!$B$11,Responses!$A$1:$T$1,0))&amp;""),"")))</f>
        <v/>
      </c>
      <c r="I257" s="19">
        <f>IF($N257&lt;&gt;1,"",IF($B257="",IFERROR(INT(IF(ISNUMBER(INDEX(Responses!$A257:$T257,MATCH(Lists!$B$3,Responses!$A$1:$T$1,0))),INDEX(Responses!$A257:$T257,MATCH(Lists!$B$3,Responses!$A$1:$T$1,0)),DATE(VALUE(LEFT(IFERROR(TRIM(INDEX(Responses!$A257:$T257,MATCH(Lists!$B$3,Responses!$A$1:$T$1,0))&amp;""),""),4)),VALUE(MID(IFERROR(TRIM(INDEX(Responses!$A257:$T257,MATCH(Lists!$B$3,Responses!$A$1:$T$1,0))&amp;""),""),6,2)),VALUE(MID(IFERROR(TRIM(INDEX(Responses!$A257:$T257,MATCH(Lists!$B$3,Responses!$A$1:$T$1,0))&amp;""),""),9,2))))),""),IFERROR(IF(ISNUMBER(INDEX('Follow-ups'!$D$2:$D$501,MATCH($B257,'Follow-ups'!$A$2:$A$501,0))),INT(INDEX('Follow-ups'!$D$2:$D$501,MATCH($B257,'Follow-ups'!$A$2:$A$501,0))),IFERROR(INT(IF(ISNUMBER(INDEX(Responses!$A257:$T257,MATCH(Lists!$B$3,Responses!$A$1:$T$1,0))),INDEX(Responses!$A257:$T257,MATCH(Lists!$B$3,Responses!$A$1:$T$1,0)),DATE(VALUE(LEFT(IFERROR(TRIM(INDEX(Responses!$A257:$T257,MATCH(Lists!$B$3,Responses!$A$1:$T$1,0))&amp;""),""),4)),VALUE(MID(IFERROR(TRIM(INDEX(Responses!$A257:$T257,MATCH(Lists!$B$3,Responses!$A$1:$T$1,0))&amp;""),""),6,2)),VALUE(MID(IFERROR(TRIM(INDEX(Responses!$A257:$T257,MATCH(Lists!$B$3,Responses!$A$1:$T$1,0))&amp;""),""),9,2))))),"")),IFERROR(INT(IF(ISNUMBER(INDEX(Responses!$A257:$T257,MATCH(Lists!$B$3,Responses!$A$1:$T$1,0))),INDEX(Responses!$A257:$T257,MATCH(Lists!$B$3,Responses!$A$1:$T$1,0)),DATE(VALUE(LEFT(IFERROR(TRIM(INDEX(Responses!$A257:$T257,MATCH(Lists!$B$3,Responses!$A$1:$T$1,0))&amp;""),""),4)),VALUE(MID(IFERROR(TRIM(INDEX(Responses!$A257:$T257,MATCH(Lists!$B$3,Responses!$A$1:$T$1,0))&amp;""),""),6,2)),VALUE(MID(IFERROR(TRIM(INDEX(Responses!$A257:$T257,MATCH(Lists!$B$3,Responses!$A$1:$T$1,0))&amp;""),""),9,2))))),""))))</f>
        <v/>
      </c>
      <c r="J257" s="19">
        <f>IF(ISNUMBER($I257),$I257+Lists!$B$15,"")</f>
        <v/>
      </c>
      <c r="K257" s="18">
        <f>IF($N257&lt;&gt;1,"",IF($B257="","New",IFERROR(IF(INDEX('Follow-ups'!$B$2:$B$501,MATCH($B257,'Follow-ups'!$A$2:$A$501,0))&amp;""="","New",INDEX('Follow-ups'!$B$2:$B$501,MATCH($B257,'Follow-ups'!$A$2:$A$501,0))&amp;""),"New")))</f>
        <v/>
      </c>
      <c r="L257" s="19">
        <f>IF($N257&lt;&gt;1,"",IF($B257="","",IFERROR(IF(ISNUMBER(INDEX('Follow-ups'!$C$2:$C$501,MATCH($B257,'Follow-ups'!$A$2:$A$501,0))),INDEX('Follow-ups'!$C$2:$C$501,MATCH($B257,'Follow-ups'!$A$2:$A$501,0)),""),"")))</f>
        <v/>
      </c>
      <c r="M257" s="18">
        <f>IF($N257&lt;&gt;1,"",IF($G257="No","Do not contact",IF(OR($K257="Signed up",$K257="Not now"),"Done",IF($K257="Contacted","Waiting on reply",IF($J257="","To do",IF(TODAY()&gt;$J257,"Overdue",IF($J257-TODAY()&lt;=1,"Due soon","To do")))))))</f>
        <v/>
      </c>
      <c r="N257" s="18">
        <f>IF((IFERROR(TRIM(INDEX(Responses!$A257:$T257,MATCH(Lists!$B$2,Responses!$A$1:$T$1,0))&amp;""),"")&amp;IFERROR(TRIM(INDEX(Responses!$A257:$T257,MATCH(Lists!$B$4,Responses!$A$1:$T$1,0))&amp;""),"")&amp;IFERROR(TRIM(INDEX(Responses!$A257:$T257,MATCH(Lists!$B$5,Responses!$A$1:$T$1,0))&amp;""),""))="",0,1)</f>
        <v/>
      </c>
    </row>
    <row r="258">
      <c r="A258" s="17">
        <f>IF($N258=1,IFERROR(TRIM(INDEX(Responses!$A258:$T258,MATCH(Lists!$B$4,Responses!$A$1:$T$1,0))&amp;""),""),"")</f>
        <v/>
      </c>
      <c r="B258" s="17">
        <f>IF($N258=1,IFERROR(TRIM(INDEX(Responses!$A258:$T258,MATCH(Lists!$B$5,Responses!$A$1:$T$1,0))&amp;""),""),"")</f>
        <v/>
      </c>
      <c r="C258" s="17">
        <f>IF($N258=1,IFERROR(TRIM(INDEX(Responses!$A258:$T258,MATCH(Lists!$B$6,Responses!$A$1:$T$1,0))&amp;""),""),"")</f>
        <v/>
      </c>
      <c r="D258" s="17">
        <f>IF($N258=1,IFERROR(TRIM(INDEX(Responses!$A258:$T258,MATCH(Lists!$B$7,Responses!$A$1:$T$1,0))&amp;""),""),"")</f>
        <v/>
      </c>
      <c r="E258" s="17">
        <f>IF($N258=1,IFERROR(TRIM(INDEX(Responses!$A258:$T258,MATCH(Lists!$B$8,Responses!$A$1:$T$1,0))&amp;""),""),"")</f>
        <v/>
      </c>
      <c r="F258" s="17">
        <f>IF($N258=1,IFERROR(TRIM(INDEX(Responses!$A258:$T258,MATCH(Lists!$B$9,Responses!$A$1:$T$1,0))&amp;""),""),"")</f>
        <v/>
      </c>
      <c r="G258" s="18">
        <f>IF($N258&lt;&gt;1,"",IF(IFERROR(TRIM(INDEX(Responses!$A258:$T258,MATCH(Lists!$B$10,Responses!$A$1:$T$1,0))&amp;""),"")="","Not asked",IF(LEFT(IFERROR(TRIM(INDEX(Responses!$A258:$T258,MATCH(Lists!$B$10,Responses!$A$1:$T$1,0))&amp;""),""),3)="Yes","Yes","No")))</f>
        <v/>
      </c>
      <c r="H258" s="17">
        <f>IF($N258&lt;&gt;1,"",IF(IFERROR(TRIM(INDEX(Responses!$A258:$T258,MATCH(Lists!$B$12,Responses!$A$1:$T$1,0))&amp;""),"")&lt;&gt;"",IFERROR(TRIM(INDEX(Responses!$A258:$T258,MATCH(Lists!$B$12,Responses!$A$1:$T$1,0))&amp;""),""),IFERROR(TRIM(INDEX(Responses!$A258:$T258,MATCH(Lists!$B$11,Responses!$A$1:$T$1,0))&amp;""),"")))</f>
        <v/>
      </c>
      <c r="I258" s="19">
        <f>IF($N258&lt;&gt;1,"",IF($B258="",IFERROR(INT(IF(ISNUMBER(INDEX(Responses!$A258:$T258,MATCH(Lists!$B$3,Responses!$A$1:$T$1,0))),INDEX(Responses!$A258:$T258,MATCH(Lists!$B$3,Responses!$A$1:$T$1,0)),DATE(VALUE(LEFT(IFERROR(TRIM(INDEX(Responses!$A258:$T258,MATCH(Lists!$B$3,Responses!$A$1:$T$1,0))&amp;""),""),4)),VALUE(MID(IFERROR(TRIM(INDEX(Responses!$A258:$T258,MATCH(Lists!$B$3,Responses!$A$1:$T$1,0))&amp;""),""),6,2)),VALUE(MID(IFERROR(TRIM(INDEX(Responses!$A258:$T258,MATCH(Lists!$B$3,Responses!$A$1:$T$1,0))&amp;""),""),9,2))))),""),IFERROR(IF(ISNUMBER(INDEX('Follow-ups'!$D$2:$D$501,MATCH($B258,'Follow-ups'!$A$2:$A$501,0))),INT(INDEX('Follow-ups'!$D$2:$D$501,MATCH($B258,'Follow-ups'!$A$2:$A$501,0))),IFERROR(INT(IF(ISNUMBER(INDEX(Responses!$A258:$T258,MATCH(Lists!$B$3,Responses!$A$1:$T$1,0))),INDEX(Responses!$A258:$T258,MATCH(Lists!$B$3,Responses!$A$1:$T$1,0)),DATE(VALUE(LEFT(IFERROR(TRIM(INDEX(Responses!$A258:$T258,MATCH(Lists!$B$3,Responses!$A$1:$T$1,0))&amp;""),""),4)),VALUE(MID(IFERROR(TRIM(INDEX(Responses!$A258:$T258,MATCH(Lists!$B$3,Responses!$A$1:$T$1,0))&amp;""),""),6,2)),VALUE(MID(IFERROR(TRIM(INDEX(Responses!$A258:$T258,MATCH(Lists!$B$3,Responses!$A$1:$T$1,0))&amp;""),""),9,2))))),"")),IFERROR(INT(IF(ISNUMBER(INDEX(Responses!$A258:$T258,MATCH(Lists!$B$3,Responses!$A$1:$T$1,0))),INDEX(Responses!$A258:$T258,MATCH(Lists!$B$3,Responses!$A$1:$T$1,0)),DATE(VALUE(LEFT(IFERROR(TRIM(INDEX(Responses!$A258:$T258,MATCH(Lists!$B$3,Responses!$A$1:$T$1,0))&amp;""),""),4)),VALUE(MID(IFERROR(TRIM(INDEX(Responses!$A258:$T258,MATCH(Lists!$B$3,Responses!$A$1:$T$1,0))&amp;""),""),6,2)),VALUE(MID(IFERROR(TRIM(INDEX(Responses!$A258:$T258,MATCH(Lists!$B$3,Responses!$A$1:$T$1,0))&amp;""),""),9,2))))),""))))</f>
        <v/>
      </c>
      <c r="J258" s="19">
        <f>IF(ISNUMBER($I258),$I258+Lists!$B$15,"")</f>
        <v/>
      </c>
      <c r="K258" s="18">
        <f>IF($N258&lt;&gt;1,"",IF($B258="","New",IFERROR(IF(INDEX('Follow-ups'!$B$2:$B$501,MATCH($B258,'Follow-ups'!$A$2:$A$501,0))&amp;""="","New",INDEX('Follow-ups'!$B$2:$B$501,MATCH($B258,'Follow-ups'!$A$2:$A$501,0))&amp;""),"New")))</f>
        <v/>
      </c>
      <c r="L258" s="19">
        <f>IF($N258&lt;&gt;1,"",IF($B258="","",IFERROR(IF(ISNUMBER(INDEX('Follow-ups'!$C$2:$C$501,MATCH($B258,'Follow-ups'!$A$2:$A$501,0))),INDEX('Follow-ups'!$C$2:$C$501,MATCH($B258,'Follow-ups'!$A$2:$A$501,0)),""),"")))</f>
        <v/>
      </c>
      <c r="M258" s="18">
        <f>IF($N258&lt;&gt;1,"",IF($G258="No","Do not contact",IF(OR($K258="Signed up",$K258="Not now"),"Done",IF($K258="Contacted","Waiting on reply",IF($J258="","To do",IF(TODAY()&gt;$J258,"Overdue",IF($J258-TODAY()&lt;=1,"Due soon","To do")))))))</f>
        <v/>
      </c>
      <c r="N258" s="18">
        <f>IF((IFERROR(TRIM(INDEX(Responses!$A258:$T258,MATCH(Lists!$B$2,Responses!$A$1:$T$1,0))&amp;""),"")&amp;IFERROR(TRIM(INDEX(Responses!$A258:$T258,MATCH(Lists!$B$4,Responses!$A$1:$T$1,0))&amp;""),"")&amp;IFERROR(TRIM(INDEX(Responses!$A258:$T258,MATCH(Lists!$B$5,Responses!$A$1:$T$1,0))&amp;""),""))="",0,1)</f>
        <v/>
      </c>
    </row>
    <row r="259">
      <c r="A259" s="17">
        <f>IF($N259=1,IFERROR(TRIM(INDEX(Responses!$A259:$T259,MATCH(Lists!$B$4,Responses!$A$1:$T$1,0))&amp;""),""),"")</f>
        <v/>
      </c>
      <c r="B259" s="17">
        <f>IF($N259=1,IFERROR(TRIM(INDEX(Responses!$A259:$T259,MATCH(Lists!$B$5,Responses!$A$1:$T$1,0))&amp;""),""),"")</f>
        <v/>
      </c>
      <c r="C259" s="17">
        <f>IF($N259=1,IFERROR(TRIM(INDEX(Responses!$A259:$T259,MATCH(Lists!$B$6,Responses!$A$1:$T$1,0))&amp;""),""),"")</f>
        <v/>
      </c>
      <c r="D259" s="17">
        <f>IF($N259=1,IFERROR(TRIM(INDEX(Responses!$A259:$T259,MATCH(Lists!$B$7,Responses!$A$1:$T$1,0))&amp;""),""),"")</f>
        <v/>
      </c>
      <c r="E259" s="17">
        <f>IF($N259=1,IFERROR(TRIM(INDEX(Responses!$A259:$T259,MATCH(Lists!$B$8,Responses!$A$1:$T$1,0))&amp;""),""),"")</f>
        <v/>
      </c>
      <c r="F259" s="17">
        <f>IF($N259=1,IFERROR(TRIM(INDEX(Responses!$A259:$T259,MATCH(Lists!$B$9,Responses!$A$1:$T$1,0))&amp;""),""),"")</f>
        <v/>
      </c>
      <c r="G259" s="18">
        <f>IF($N259&lt;&gt;1,"",IF(IFERROR(TRIM(INDEX(Responses!$A259:$T259,MATCH(Lists!$B$10,Responses!$A$1:$T$1,0))&amp;""),"")="","Not asked",IF(LEFT(IFERROR(TRIM(INDEX(Responses!$A259:$T259,MATCH(Lists!$B$10,Responses!$A$1:$T$1,0))&amp;""),""),3)="Yes","Yes","No")))</f>
        <v/>
      </c>
      <c r="H259" s="17">
        <f>IF($N259&lt;&gt;1,"",IF(IFERROR(TRIM(INDEX(Responses!$A259:$T259,MATCH(Lists!$B$12,Responses!$A$1:$T$1,0))&amp;""),"")&lt;&gt;"",IFERROR(TRIM(INDEX(Responses!$A259:$T259,MATCH(Lists!$B$12,Responses!$A$1:$T$1,0))&amp;""),""),IFERROR(TRIM(INDEX(Responses!$A259:$T259,MATCH(Lists!$B$11,Responses!$A$1:$T$1,0))&amp;""),"")))</f>
        <v/>
      </c>
      <c r="I259" s="19">
        <f>IF($N259&lt;&gt;1,"",IF($B259="",IFERROR(INT(IF(ISNUMBER(INDEX(Responses!$A259:$T259,MATCH(Lists!$B$3,Responses!$A$1:$T$1,0))),INDEX(Responses!$A259:$T259,MATCH(Lists!$B$3,Responses!$A$1:$T$1,0)),DATE(VALUE(LEFT(IFERROR(TRIM(INDEX(Responses!$A259:$T259,MATCH(Lists!$B$3,Responses!$A$1:$T$1,0))&amp;""),""),4)),VALUE(MID(IFERROR(TRIM(INDEX(Responses!$A259:$T259,MATCH(Lists!$B$3,Responses!$A$1:$T$1,0))&amp;""),""),6,2)),VALUE(MID(IFERROR(TRIM(INDEX(Responses!$A259:$T259,MATCH(Lists!$B$3,Responses!$A$1:$T$1,0))&amp;""),""),9,2))))),""),IFERROR(IF(ISNUMBER(INDEX('Follow-ups'!$D$2:$D$501,MATCH($B259,'Follow-ups'!$A$2:$A$501,0))),INT(INDEX('Follow-ups'!$D$2:$D$501,MATCH($B259,'Follow-ups'!$A$2:$A$501,0))),IFERROR(INT(IF(ISNUMBER(INDEX(Responses!$A259:$T259,MATCH(Lists!$B$3,Responses!$A$1:$T$1,0))),INDEX(Responses!$A259:$T259,MATCH(Lists!$B$3,Responses!$A$1:$T$1,0)),DATE(VALUE(LEFT(IFERROR(TRIM(INDEX(Responses!$A259:$T259,MATCH(Lists!$B$3,Responses!$A$1:$T$1,0))&amp;""),""),4)),VALUE(MID(IFERROR(TRIM(INDEX(Responses!$A259:$T259,MATCH(Lists!$B$3,Responses!$A$1:$T$1,0))&amp;""),""),6,2)),VALUE(MID(IFERROR(TRIM(INDEX(Responses!$A259:$T259,MATCH(Lists!$B$3,Responses!$A$1:$T$1,0))&amp;""),""),9,2))))),"")),IFERROR(INT(IF(ISNUMBER(INDEX(Responses!$A259:$T259,MATCH(Lists!$B$3,Responses!$A$1:$T$1,0))),INDEX(Responses!$A259:$T259,MATCH(Lists!$B$3,Responses!$A$1:$T$1,0)),DATE(VALUE(LEFT(IFERROR(TRIM(INDEX(Responses!$A259:$T259,MATCH(Lists!$B$3,Responses!$A$1:$T$1,0))&amp;""),""),4)),VALUE(MID(IFERROR(TRIM(INDEX(Responses!$A259:$T259,MATCH(Lists!$B$3,Responses!$A$1:$T$1,0))&amp;""),""),6,2)),VALUE(MID(IFERROR(TRIM(INDEX(Responses!$A259:$T259,MATCH(Lists!$B$3,Responses!$A$1:$T$1,0))&amp;""),""),9,2))))),""))))</f>
        <v/>
      </c>
      <c r="J259" s="19">
        <f>IF(ISNUMBER($I259),$I259+Lists!$B$15,"")</f>
        <v/>
      </c>
      <c r="K259" s="18">
        <f>IF($N259&lt;&gt;1,"",IF($B259="","New",IFERROR(IF(INDEX('Follow-ups'!$B$2:$B$501,MATCH($B259,'Follow-ups'!$A$2:$A$501,0))&amp;""="","New",INDEX('Follow-ups'!$B$2:$B$501,MATCH($B259,'Follow-ups'!$A$2:$A$501,0))&amp;""),"New")))</f>
        <v/>
      </c>
      <c r="L259" s="19">
        <f>IF($N259&lt;&gt;1,"",IF($B259="","",IFERROR(IF(ISNUMBER(INDEX('Follow-ups'!$C$2:$C$501,MATCH($B259,'Follow-ups'!$A$2:$A$501,0))),INDEX('Follow-ups'!$C$2:$C$501,MATCH($B259,'Follow-ups'!$A$2:$A$501,0)),""),"")))</f>
        <v/>
      </c>
      <c r="M259" s="18">
        <f>IF($N259&lt;&gt;1,"",IF($G259="No","Do not contact",IF(OR($K259="Signed up",$K259="Not now"),"Done",IF($K259="Contacted","Waiting on reply",IF($J259="","To do",IF(TODAY()&gt;$J259,"Overdue",IF($J259-TODAY()&lt;=1,"Due soon","To do")))))))</f>
        <v/>
      </c>
      <c r="N259" s="18">
        <f>IF((IFERROR(TRIM(INDEX(Responses!$A259:$T259,MATCH(Lists!$B$2,Responses!$A$1:$T$1,0))&amp;""),"")&amp;IFERROR(TRIM(INDEX(Responses!$A259:$T259,MATCH(Lists!$B$4,Responses!$A$1:$T$1,0))&amp;""),"")&amp;IFERROR(TRIM(INDEX(Responses!$A259:$T259,MATCH(Lists!$B$5,Responses!$A$1:$T$1,0))&amp;""),""))="",0,1)</f>
        <v/>
      </c>
    </row>
    <row r="260">
      <c r="A260" s="17">
        <f>IF($N260=1,IFERROR(TRIM(INDEX(Responses!$A260:$T260,MATCH(Lists!$B$4,Responses!$A$1:$T$1,0))&amp;""),""),"")</f>
        <v/>
      </c>
      <c r="B260" s="17">
        <f>IF($N260=1,IFERROR(TRIM(INDEX(Responses!$A260:$T260,MATCH(Lists!$B$5,Responses!$A$1:$T$1,0))&amp;""),""),"")</f>
        <v/>
      </c>
      <c r="C260" s="17">
        <f>IF($N260=1,IFERROR(TRIM(INDEX(Responses!$A260:$T260,MATCH(Lists!$B$6,Responses!$A$1:$T$1,0))&amp;""),""),"")</f>
        <v/>
      </c>
      <c r="D260" s="17">
        <f>IF($N260=1,IFERROR(TRIM(INDEX(Responses!$A260:$T260,MATCH(Lists!$B$7,Responses!$A$1:$T$1,0))&amp;""),""),"")</f>
        <v/>
      </c>
      <c r="E260" s="17">
        <f>IF($N260=1,IFERROR(TRIM(INDEX(Responses!$A260:$T260,MATCH(Lists!$B$8,Responses!$A$1:$T$1,0))&amp;""),""),"")</f>
        <v/>
      </c>
      <c r="F260" s="17">
        <f>IF($N260=1,IFERROR(TRIM(INDEX(Responses!$A260:$T260,MATCH(Lists!$B$9,Responses!$A$1:$T$1,0))&amp;""),""),"")</f>
        <v/>
      </c>
      <c r="G260" s="18">
        <f>IF($N260&lt;&gt;1,"",IF(IFERROR(TRIM(INDEX(Responses!$A260:$T260,MATCH(Lists!$B$10,Responses!$A$1:$T$1,0))&amp;""),"")="","Not asked",IF(LEFT(IFERROR(TRIM(INDEX(Responses!$A260:$T260,MATCH(Lists!$B$10,Responses!$A$1:$T$1,0))&amp;""),""),3)="Yes","Yes","No")))</f>
        <v/>
      </c>
      <c r="H260" s="17">
        <f>IF($N260&lt;&gt;1,"",IF(IFERROR(TRIM(INDEX(Responses!$A260:$T260,MATCH(Lists!$B$12,Responses!$A$1:$T$1,0))&amp;""),"")&lt;&gt;"",IFERROR(TRIM(INDEX(Responses!$A260:$T260,MATCH(Lists!$B$12,Responses!$A$1:$T$1,0))&amp;""),""),IFERROR(TRIM(INDEX(Responses!$A260:$T260,MATCH(Lists!$B$11,Responses!$A$1:$T$1,0))&amp;""),"")))</f>
        <v/>
      </c>
      <c r="I260" s="19">
        <f>IF($N260&lt;&gt;1,"",IF($B260="",IFERROR(INT(IF(ISNUMBER(INDEX(Responses!$A260:$T260,MATCH(Lists!$B$3,Responses!$A$1:$T$1,0))),INDEX(Responses!$A260:$T260,MATCH(Lists!$B$3,Responses!$A$1:$T$1,0)),DATE(VALUE(LEFT(IFERROR(TRIM(INDEX(Responses!$A260:$T260,MATCH(Lists!$B$3,Responses!$A$1:$T$1,0))&amp;""),""),4)),VALUE(MID(IFERROR(TRIM(INDEX(Responses!$A260:$T260,MATCH(Lists!$B$3,Responses!$A$1:$T$1,0))&amp;""),""),6,2)),VALUE(MID(IFERROR(TRIM(INDEX(Responses!$A260:$T260,MATCH(Lists!$B$3,Responses!$A$1:$T$1,0))&amp;""),""),9,2))))),""),IFERROR(IF(ISNUMBER(INDEX('Follow-ups'!$D$2:$D$501,MATCH($B260,'Follow-ups'!$A$2:$A$501,0))),INT(INDEX('Follow-ups'!$D$2:$D$501,MATCH($B260,'Follow-ups'!$A$2:$A$501,0))),IFERROR(INT(IF(ISNUMBER(INDEX(Responses!$A260:$T260,MATCH(Lists!$B$3,Responses!$A$1:$T$1,0))),INDEX(Responses!$A260:$T260,MATCH(Lists!$B$3,Responses!$A$1:$T$1,0)),DATE(VALUE(LEFT(IFERROR(TRIM(INDEX(Responses!$A260:$T260,MATCH(Lists!$B$3,Responses!$A$1:$T$1,0))&amp;""),""),4)),VALUE(MID(IFERROR(TRIM(INDEX(Responses!$A260:$T260,MATCH(Lists!$B$3,Responses!$A$1:$T$1,0))&amp;""),""),6,2)),VALUE(MID(IFERROR(TRIM(INDEX(Responses!$A260:$T260,MATCH(Lists!$B$3,Responses!$A$1:$T$1,0))&amp;""),""),9,2))))),"")),IFERROR(INT(IF(ISNUMBER(INDEX(Responses!$A260:$T260,MATCH(Lists!$B$3,Responses!$A$1:$T$1,0))),INDEX(Responses!$A260:$T260,MATCH(Lists!$B$3,Responses!$A$1:$T$1,0)),DATE(VALUE(LEFT(IFERROR(TRIM(INDEX(Responses!$A260:$T260,MATCH(Lists!$B$3,Responses!$A$1:$T$1,0))&amp;""),""),4)),VALUE(MID(IFERROR(TRIM(INDEX(Responses!$A260:$T260,MATCH(Lists!$B$3,Responses!$A$1:$T$1,0))&amp;""),""),6,2)),VALUE(MID(IFERROR(TRIM(INDEX(Responses!$A260:$T260,MATCH(Lists!$B$3,Responses!$A$1:$T$1,0))&amp;""),""),9,2))))),""))))</f>
        <v/>
      </c>
      <c r="J260" s="19">
        <f>IF(ISNUMBER($I260),$I260+Lists!$B$15,"")</f>
        <v/>
      </c>
      <c r="K260" s="18">
        <f>IF($N260&lt;&gt;1,"",IF($B260="","New",IFERROR(IF(INDEX('Follow-ups'!$B$2:$B$501,MATCH($B260,'Follow-ups'!$A$2:$A$501,0))&amp;""="","New",INDEX('Follow-ups'!$B$2:$B$501,MATCH($B260,'Follow-ups'!$A$2:$A$501,0))&amp;""),"New")))</f>
        <v/>
      </c>
      <c r="L260" s="19">
        <f>IF($N260&lt;&gt;1,"",IF($B260="","",IFERROR(IF(ISNUMBER(INDEX('Follow-ups'!$C$2:$C$501,MATCH($B260,'Follow-ups'!$A$2:$A$501,0))),INDEX('Follow-ups'!$C$2:$C$501,MATCH($B260,'Follow-ups'!$A$2:$A$501,0)),""),"")))</f>
        <v/>
      </c>
      <c r="M260" s="18">
        <f>IF($N260&lt;&gt;1,"",IF($G260="No","Do not contact",IF(OR($K260="Signed up",$K260="Not now"),"Done",IF($K260="Contacted","Waiting on reply",IF($J260="","To do",IF(TODAY()&gt;$J260,"Overdue",IF($J260-TODAY()&lt;=1,"Due soon","To do")))))))</f>
        <v/>
      </c>
      <c r="N260" s="18">
        <f>IF((IFERROR(TRIM(INDEX(Responses!$A260:$T260,MATCH(Lists!$B$2,Responses!$A$1:$T$1,0))&amp;""),"")&amp;IFERROR(TRIM(INDEX(Responses!$A260:$T260,MATCH(Lists!$B$4,Responses!$A$1:$T$1,0))&amp;""),"")&amp;IFERROR(TRIM(INDEX(Responses!$A260:$T260,MATCH(Lists!$B$5,Responses!$A$1:$T$1,0))&amp;""),""))="",0,1)</f>
        <v/>
      </c>
    </row>
    <row r="261">
      <c r="A261" s="17">
        <f>IF($N261=1,IFERROR(TRIM(INDEX(Responses!$A261:$T261,MATCH(Lists!$B$4,Responses!$A$1:$T$1,0))&amp;""),""),"")</f>
        <v/>
      </c>
      <c r="B261" s="17">
        <f>IF($N261=1,IFERROR(TRIM(INDEX(Responses!$A261:$T261,MATCH(Lists!$B$5,Responses!$A$1:$T$1,0))&amp;""),""),"")</f>
        <v/>
      </c>
      <c r="C261" s="17">
        <f>IF($N261=1,IFERROR(TRIM(INDEX(Responses!$A261:$T261,MATCH(Lists!$B$6,Responses!$A$1:$T$1,0))&amp;""),""),"")</f>
        <v/>
      </c>
      <c r="D261" s="17">
        <f>IF($N261=1,IFERROR(TRIM(INDEX(Responses!$A261:$T261,MATCH(Lists!$B$7,Responses!$A$1:$T$1,0))&amp;""),""),"")</f>
        <v/>
      </c>
      <c r="E261" s="17">
        <f>IF($N261=1,IFERROR(TRIM(INDEX(Responses!$A261:$T261,MATCH(Lists!$B$8,Responses!$A$1:$T$1,0))&amp;""),""),"")</f>
        <v/>
      </c>
      <c r="F261" s="17">
        <f>IF($N261=1,IFERROR(TRIM(INDEX(Responses!$A261:$T261,MATCH(Lists!$B$9,Responses!$A$1:$T$1,0))&amp;""),""),"")</f>
        <v/>
      </c>
      <c r="G261" s="18">
        <f>IF($N261&lt;&gt;1,"",IF(IFERROR(TRIM(INDEX(Responses!$A261:$T261,MATCH(Lists!$B$10,Responses!$A$1:$T$1,0))&amp;""),"")="","Not asked",IF(LEFT(IFERROR(TRIM(INDEX(Responses!$A261:$T261,MATCH(Lists!$B$10,Responses!$A$1:$T$1,0))&amp;""),""),3)="Yes","Yes","No")))</f>
        <v/>
      </c>
      <c r="H261" s="17">
        <f>IF($N261&lt;&gt;1,"",IF(IFERROR(TRIM(INDEX(Responses!$A261:$T261,MATCH(Lists!$B$12,Responses!$A$1:$T$1,0))&amp;""),"")&lt;&gt;"",IFERROR(TRIM(INDEX(Responses!$A261:$T261,MATCH(Lists!$B$12,Responses!$A$1:$T$1,0))&amp;""),""),IFERROR(TRIM(INDEX(Responses!$A261:$T261,MATCH(Lists!$B$11,Responses!$A$1:$T$1,0))&amp;""),"")))</f>
        <v/>
      </c>
      <c r="I261" s="19">
        <f>IF($N261&lt;&gt;1,"",IF($B261="",IFERROR(INT(IF(ISNUMBER(INDEX(Responses!$A261:$T261,MATCH(Lists!$B$3,Responses!$A$1:$T$1,0))),INDEX(Responses!$A261:$T261,MATCH(Lists!$B$3,Responses!$A$1:$T$1,0)),DATE(VALUE(LEFT(IFERROR(TRIM(INDEX(Responses!$A261:$T261,MATCH(Lists!$B$3,Responses!$A$1:$T$1,0))&amp;""),""),4)),VALUE(MID(IFERROR(TRIM(INDEX(Responses!$A261:$T261,MATCH(Lists!$B$3,Responses!$A$1:$T$1,0))&amp;""),""),6,2)),VALUE(MID(IFERROR(TRIM(INDEX(Responses!$A261:$T261,MATCH(Lists!$B$3,Responses!$A$1:$T$1,0))&amp;""),""),9,2))))),""),IFERROR(IF(ISNUMBER(INDEX('Follow-ups'!$D$2:$D$501,MATCH($B261,'Follow-ups'!$A$2:$A$501,0))),INT(INDEX('Follow-ups'!$D$2:$D$501,MATCH($B261,'Follow-ups'!$A$2:$A$501,0))),IFERROR(INT(IF(ISNUMBER(INDEX(Responses!$A261:$T261,MATCH(Lists!$B$3,Responses!$A$1:$T$1,0))),INDEX(Responses!$A261:$T261,MATCH(Lists!$B$3,Responses!$A$1:$T$1,0)),DATE(VALUE(LEFT(IFERROR(TRIM(INDEX(Responses!$A261:$T261,MATCH(Lists!$B$3,Responses!$A$1:$T$1,0))&amp;""),""),4)),VALUE(MID(IFERROR(TRIM(INDEX(Responses!$A261:$T261,MATCH(Lists!$B$3,Responses!$A$1:$T$1,0))&amp;""),""),6,2)),VALUE(MID(IFERROR(TRIM(INDEX(Responses!$A261:$T261,MATCH(Lists!$B$3,Responses!$A$1:$T$1,0))&amp;""),""),9,2))))),"")),IFERROR(INT(IF(ISNUMBER(INDEX(Responses!$A261:$T261,MATCH(Lists!$B$3,Responses!$A$1:$T$1,0))),INDEX(Responses!$A261:$T261,MATCH(Lists!$B$3,Responses!$A$1:$T$1,0)),DATE(VALUE(LEFT(IFERROR(TRIM(INDEX(Responses!$A261:$T261,MATCH(Lists!$B$3,Responses!$A$1:$T$1,0))&amp;""),""),4)),VALUE(MID(IFERROR(TRIM(INDEX(Responses!$A261:$T261,MATCH(Lists!$B$3,Responses!$A$1:$T$1,0))&amp;""),""),6,2)),VALUE(MID(IFERROR(TRIM(INDEX(Responses!$A261:$T261,MATCH(Lists!$B$3,Responses!$A$1:$T$1,0))&amp;""),""),9,2))))),""))))</f>
        <v/>
      </c>
      <c r="J261" s="19">
        <f>IF(ISNUMBER($I261),$I261+Lists!$B$15,"")</f>
        <v/>
      </c>
      <c r="K261" s="18">
        <f>IF($N261&lt;&gt;1,"",IF($B261="","New",IFERROR(IF(INDEX('Follow-ups'!$B$2:$B$501,MATCH($B261,'Follow-ups'!$A$2:$A$501,0))&amp;""="","New",INDEX('Follow-ups'!$B$2:$B$501,MATCH($B261,'Follow-ups'!$A$2:$A$501,0))&amp;""),"New")))</f>
        <v/>
      </c>
      <c r="L261" s="19">
        <f>IF($N261&lt;&gt;1,"",IF($B261="","",IFERROR(IF(ISNUMBER(INDEX('Follow-ups'!$C$2:$C$501,MATCH($B261,'Follow-ups'!$A$2:$A$501,0))),INDEX('Follow-ups'!$C$2:$C$501,MATCH($B261,'Follow-ups'!$A$2:$A$501,0)),""),"")))</f>
        <v/>
      </c>
      <c r="M261" s="18">
        <f>IF($N261&lt;&gt;1,"",IF($G261="No","Do not contact",IF(OR($K261="Signed up",$K261="Not now"),"Done",IF($K261="Contacted","Waiting on reply",IF($J261="","To do",IF(TODAY()&gt;$J261,"Overdue",IF($J261-TODAY()&lt;=1,"Due soon","To do")))))))</f>
        <v/>
      </c>
      <c r="N261" s="18">
        <f>IF((IFERROR(TRIM(INDEX(Responses!$A261:$T261,MATCH(Lists!$B$2,Responses!$A$1:$T$1,0))&amp;""),"")&amp;IFERROR(TRIM(INDEX(Responses!$A261:$T261,MATCH(Lists!$B$4,Responses!$A$1:$T$1,0))&amp;""),"")&amp;IFERROR(TRIM(INDEX(Responses!$A261:$T261,MATCH(Lists!$B$5,Responses!$A$1:$T$1,0))&amp;""),""))="",0,1)</f>
        <v/>
      </c>
    </row>
    <row r="262">
      <c r="A262" s="17">
        <f>IF($N262=1,IFERROR(TRIM(INDEX(Responses!$A262:$T262,MATCH(Lists!$B$4,Responses!$A$1:$T$1,0))&amp;""),""),"")</f>
        <v/>
      </c>
      <c r="B262" s="17">
        <f>IF($N262=1,IFERROR(TRIM(INDEX(Responses!$A262:$T262,MATCH(Lists!$B$5,Responses!$A$1:$T$1,0))&amp;""),""),"")</f>
        <v/>
      </c>
      <c r="C262" s="17">
        <f>IF($N262=1,IFERROR(TRIM(INDEX(Responses!$A262:$T262,MATCH(Lists!$B$6,Responses!$A$1:$T$1,0))&amp;""),""),"")</f>
        <v/>
      </c>
      <c r="D262" s="17">
        <f>IF($N262=1,IFERROR(TRIM(INDEX(Responses!$A262:$T262,MATCH(Lists!$B$7,Responses!$A$1:$T$1,0))&amp;""),""),"")</f>
        <v/>
      </c>
      <c r="E262" s="17">
        <f>IF($N262=1,IFERROR(TRIM(INDEX(Responses!$A262:$T262,MATCH(Lists!$B$8,Responses!$A$1:$T$1,0))&amp;""),""),"")</f>
        <v/>
      </c>
      <c r="F262" s="17">
        <f>IF($N262=1,IFERROR(TRIM(INDEX(Responses!$A262:$T262,MATCH(Lists!$B$9,Responses!$A$1:$T$1,0))&amp;""),""),"")</f>
        <v/>
      </c>
      <c r="G262" s="18">
        <f>IF($N262&lt;&gt;1,"",IF(IFERROR(TRIM(INDEX(Responses!$A262:$T262,MATCH(Lists!$B$10,Responses!$A$1:$T$1,0))&amp;""),"")="","Not asked",IF(LEFT(IFERROR(TRIM(INDEX(Responses!$A262:$T262,MATCH(Lists!$B$10,Responses!$A$1:$T$1,0))&amp;""),""),3)="Yes","Yes","No")))</f>
        <v/>
      </c>
      <c r="H262" s="17">
        <f>IF($N262&lt;&gt;1,"",IF(IFERROR(TRIM(INDEX(Responses!$A262:$T262,MATCH(Lists!$B$12,Responses!$A$1:$T$1,0))&amp;""),"")&lt;&gt;"",IFERROR(TRIM(INDEX(Responses!$A262:$T262,MATCH(Lists!$B$12,Responses!$A$1:$T$1,0))&amp;""),""),IFERROR(TRIM(INDEX(Responses!$A262:$T262,MATCH(Lists!$B$11,Responses!$A$1:$T$1,0))&amp;""),"")))</f>
        <v/>
      </c>
      <c r="I262" s="19">
        <f>IF($N262&lt;&gt;1,"",IF($B262="",IFERROR(INT(IF(ISNUMBER(INDEX(Responses!$A262:$T262,MATCH(Lists!$B$3,Responses!$A$1:$T$1,0))),INDEX(Responses!$A262:$T262,MATCH(Lists!$B$3,Responses!$A$1:$T$1,0)),DATE(VALUE(LEFT(IFERROR(TRIM(INDEX(Responses!$A262:$T262,MATCH(Lists!$B$3,Responses!$A$1:$T$1,0))&amp;""),""),4)),VALUE(MID(IFERROR(TRIM(INDEX(Responses!$A262:$T262,MATCH(Lists!$B$3,Responses!$A$1:$T$1,0))&amp;""),""),6,2)),VALUE(MID(IFERROR(TRIM(INDEX(Responses!$A262:$T262,MATCH(Lists!$B$3,Responses!$A$1:$T$1,0))&amp;""),""),9,2))))),""),IFERROR(IF(ISNUMBER(INDEX('Follow-ups'!$D$2:$D$501,MATCH($B262,'Follow-ups'!$A$2:$A$501,0))),INT(INDEX('Follow-ups'!$D$2:$D$501,MATCH($B262,'Follow-ups'!$A$2:$A$501,0))),IFERROR(INT(IF(ISNUMBER(INDEX(Responses!$A262:$T262,MATCH(Lists!$B$3,Responses!$A$1:$T$1,0))),INDEX(Responses!$A262:$T262,MATCH(Lists!$B$3,Responses!$A$1:$T$1,0)),DATE(VALUE(LEFT(IFERROR(TRIM(INDEX(Responses!$A262:$T262,MATCH(Lists!$B$3,Responses!$A$1:$T$1,0))&amp;""),""),4)),VALUE(MID(IFERROR(TRIM(INDEX(Responses!$A262:$T262,MATCH(Lists!$B$3,Responses!$A$1:$T$1,0))&amp;""),""),6,2)),VALUE(MID(IFERROR(TRIM(INDEX(Responses!$A262:$T262,MATCH(Lists!$B$3,Responses!$A$1:$T$1,0))&amp;""),""),9,2))))),"")),IFERROR(INT(IF(ISNUMBER(INDEX(Responses!$A262:$T262,MATCH(Lists!$B$3,Responses!$A$1:$T$1,0))),INDEX(Responses!$A262:$T262,MATCH(Lists!$B$3,Responses!$A$1:$T$1,0)),DATE(VALUE(LEFT(IFERROR(TRIM(INDEX(Responses!$A262:$T262,MATCH(Lists!$B$3,Responses!$A$1:$T$1,0))&amp;""),""),4)),VALUE(MID(IFERROR(TRIM(INDEX(Responses!$A262:$T262,MATCH(Lists!$B$3,Responses!$A$1:$T$1,0))&amp;""),""),6,2)),VALUE(MID(IFERROR(TRIM(INDEX(Responses!$A262:$T262,MATCH(Lists!$B$3,Responses!$A$1:$T$1,0))&amp;""),""),9,2))))),""))))</f>
        <v/>
      </c>
      <c r="J262" s="19">
        <f>IF(ISNUMBER($I262),$I262+Lists!$B$15,"")</f>
        <v/>
      </c>
      <c r="K262" s="18">
        <f>IF($N262&lt;&gt;1,"",IF($B262="","New",IFERROR(IF(INDEX('Follow-ups'!$B$2:$B$501,MATCH($B262,'Follow-ups'!$A$2:$A$501,0))&amp;""="","New",INDEX('Follow-ups'!$B$2:$B$501,MATCH($B262,'Follow-ups'!$A$2:$A$501,0))&amp;""),"New")))</f>
        <v/>
      </c>
      <c r="L262" s="19">
        <f>IF($N262&lt;&gt;1,"",IF($B262="","",IFERROR(IF(ISNUMBER(INDEX('Follow-ups'!$C$2:$C$501,MATCH($B262,'Follow-ups'!$A$2:$A$501,0))),INDEX('Follow-ups'!$C$2:$C$501,MATCH($B262,'Follow-ups'!$A$2:$A$501,0)),""),"")))</f>
        <v/>
      </c>
      <c r="M262" s="18">
        <f>IF($N262&lt;&gt;1,"",IF($G262="No","Do not contact",IF(OR($K262="Signed up",$K262="Not now"),"Done",IF($K262="Contacted","Waiting on reply",IF($J262="","To do",IF(TODAY()&gt;$J262,"Overdue",IF($J262-TODAY()&lt;=1,"Due soon","To do")))))))</f>
        <v/>
      </c>
      <c r="N262" s="18">
        <f>IF((IFERROR(TRIM(INDEX(Responses!$A262:$T262,MATCH(Lists!$B$2,Responses!$A$1:$T$1,0))&amp;""),"")&amp;IFERROR(TRIM(INDEX(Responses!$A262:$T262,MATCH(Lists!$B$4,Responses!$A$1:$T$1,0))&amp;""),"")&amp;IFERROR(TRIM(INDEX(Responses!$A262:$T262,MATCH(Lists!$B$5,Responses!$A$1:$T$1,0))&amp;""),""))="",0,1)</f>
        <v/>
      </c>
    </row>
    <row r="263">
      <c r="A263" s="17">
        <f>IF($N263=1,IFERROR(TRIM(INDEX(Responses!$A263:$T263,MATCH(Lists!$B$4,Responses!$A$1:$T$1,0))&amp;""),""),"")</f>
        <v/>
      </c>
      <c r="B263" s="17">
        <f>IF($N263=1,IFERROR(TRIM(INDEX(Responses!$A263:$T263,MATCH(Lists!$B$5,Responses!$A$1:$T$1,0))&amp;""),""),"")</f>
        <v/>
      </c>
      <c r="C263" s="17">
        <f>IF($N263=1,IFERROR(TRIM(INDEX(Responses!$A263:$T263,MATCH(Lists!$B$6,Responses!$A$1:$T$1,0))&amp;""),""),"")</f>
        <v/>
      </c>
      <c r="D263" s="17">
        <f>IF($N263=1,IFERROR(TRIM(INDEX(Responses!$A263:$T263,MATCH(Lists!$B$7,Responses!$A$1:$T$1,0))&amp;""),""),"")</f>
        <v/>
      </c>
      <c r="E263" s="17">
        <f>IF($N263=1,IFERROR(TRIM(INDEX(Responses!$A263:$T263,MATCH(Lists!$B$8,Responses!$A$1:$T$1,0))&amp;""),""),"")</f>
        <v/>
      </c>
      <c r="F263" s="17">
        <f>IF($N263=1,IFERROR(TRIM(INDEX(Responses!$A263:$T263,MATCH(Lists!$B$9,Responses!$A$1:$T$1,0))&amp;""),""),"")</f>
        <v/>
      </c>
      <c r="G263" s="18">
        <f>IF($N263&lt;&gt;1,"",IF(IFERROR(TRIM(INDEX(Responses!$A263:$T263,MATCH(Lists!$B$10,Responses!$A$1:$T$1,0))&amp;""),"")="","Not asked",IF(LEFT(IFERROR(TRIM(INDEX(Responses!$A263:$T263,MATCH(Lists!$B$10,Responses!$A$1:$T$1,0))&amp;""),""),3)="Yes","Yes","No")))</f>
        <v/>
      </c>
      <c r="H263" s="17">
        <f>IF($N263&lt;&gt;1,"",IF(IFERROR(TRIM(INDEX(Responses!$A263:$T263,MATCH(Lists!$B$12,Responses!$A$1:$T$1,0))&amp;""),"")&lt;&gt;"",IFERROR(TRIM(INDEX(Responses!$A263:$T263,MATCH(Lists!$B$12,Responses!$A$1:$T$1,0))&amp;""),""),IFERROR(TRIM(INDEX(Responses!$A263:$T263,MATCH(Lists!$B$11,Responses!$A$1:$T$1,0))&amp;""),"")))</f>
        <v/>
      </c>
      <c r="I263" s="19">
        <f>IF($N263&lt;&gt;1,"",IF($B263="",IFERROR(INT(IF(ISNUMBER(INDEX(Responses!$A263:$T263,MATCH(Lists!$B$3,Responses!$A$1:$T$1,0))),INDEX(Responses!$A263:$T263,MATCH(Lists!$B$3,Responses!$A$1:$T$1,0)),DATE(VALUE(LEFT(IFERROR(TRIM(INDEX(Responses!$A263:$T263,MATCH(Lists!$B$3,Responses!$A$1:$T$1,0))&amp;""),""),4)),VALUE(MID(IFERROR(TRIM(INDEX(Responses!$A263:$T263,MATCH(Lists!$B$3,Responses!$A$1:$T$1,0))&amp;""),""),6,2)),VALUE(MID(IFERROR(TRIM(INDEX(Responses!$A263:$T263,MATCH(Lists!$B$3,Responses!$A$1:$T$1,0))&amp;""),""),9,2))))),""),IFERROR(IF(ISNUMBER(INDEX('Follow-ups'!$D$2:$D$501,MATCH($B263,'Follow-ups'!$A$2:$A$501,0))),INT(INDEX('Follow-ups'!$D$2:$D$501,MATCH($B263,'Follow-ups'!$A$2:$A$501,0))),IFERROR(INT(IF(ISNUMBER(INDEX(Responses!$A263:$T263,MATCH(Lists!$B$3,Responses!$A$1:$T$1,0))),INDEX(Responses!$A263:$T263,MATCH(Lists!$B$3,Responses!$A$1:$T$1,0)),DATE(VALUE(LEFT(IFERROR(TRIM(INDEX(Responses!$A263:$T263,MATCH(Lists!$B$3,Responses!$A$1:$T$1,0))&amp;""),""),4)),VALUE(MID(IFERROR(TRIM(INDEX(Responses!$A263:$T263,MATCH(Lists!$B$3,Responses!$A$1:$T$1,0))&amp;""),""),6,2)),VALUE(MID(IFERROR(TRIM(INDEX(Responses!$A263:$T263,MATCH(Lists!$B$3,Responses!$A$1:$T$1,0))&amp;""),""),9,2))))),"")),IFERROR(INT(IF(ISNUMBER(INDEX(Responses!$A263:$T263,MATCH(Lists!$B$3,Responses!$A$1:$T$1,0))),INDEX(Responses!$A263:$T263,MATCH(Lists!$B$3,Responses!$A$1:$T$1,0)),DATE(VALUE(LEFT(IFERROR(TRIM(INDEX(Responses!$A263:$T263,MATCH(Lists!$B$3,Responses!$A$1:$T$1,0))&amp;""),""),4)),VALUE(MID(IFERROR(TRIM(INDEX(Responses!$A263:$T263,MATCH(Lists!$B$3,Responses!$A$1:$T$1,0))&amp;""),""),6,2)),VALUE(MID(IFERROR(TRIM(INDEX(Responses!$A263:$T263,MATCH(Lists!$B$3,Responses!$A$1:$T$1,0))&amp;""),""),9,2))))),""))))</f>
        <v/>
      </c>
      <c r="J263" s="19">
        <f>IF(ISNUMBER($I263),$I263+Lists!$B$15,"")</f>
        <v/>
      </c>
      <c r="K263" s="18">
        <f>IF($N263&lt;&gt;1,"",IF($B263="","New",IFERROR(IF(INDEX('Follow-ups'!$B$2:$B$501,MATCH($B263,'Follow-ups'!$A$2:$A$501,0))&amp;""="","New",INDEX('Follow-ups'!$B$2:$B$501,MATCH($B263,'Follow-ups'!$A$2:$A$501,0))&amp;""),"New")))</f>
        <v/>
      </c>
      <c r="L263" s="19">
        <f>IF($N263&lt;&gt;1,"",IF($B263="","",IFERROR(IF(ISNUMBER(INDEX('Follow-ups'!$C$2:$C$501,MATCH($B263,'Follow-ups'!$A$2:$A$501,0))),INDEX('Follow-ups'!$C$2:$C$501,MATCH($B263,'Follow-ups'!$A$2:$A$501,0)),""),"")))</f>
        <v/>
      </c>
      <c r="M263" s="18">
        <f>IF($N263&lt;&gt;1,"",IF($G263="No","Do not contact",IF(OR($K263="Signed up",$K263="Not now"),"Done",IF($K263="Contacted","Waiting on reply",IF($J263="","To do",IF(TODAY()&gt;$J263,"Overdue",IF($J263-TODAY()&lt;=1,"Due soon","To do")))))))</f>
        <v/>
      </c>
      <c r="N263" s="18">
        <f>IF((IFERROR(TRIM(INDEX(Responses!$A263:$T263,MATCH(Lists!$B$2,Responses!$A$1:$T$1,0))&amp;""),"")&amp;IFERROR(TRIM(INDEX(Responses!$A263:$T263,MATCH(Lists!$B$4,Responses!$A$1:$T$1,0))&amp;""),"")&amp;IFERROR(TRIM(INDEX(Responses!$A263:$T263,MATCH(Lists!$B$5,Responses!$A$1:$T$1,0))&amp;""),""))="",0,1)</f>
        <v/>
      </c>
    </row>
    <row r="264">
      <c r="A264" s="17">
        <f>IF($N264=1,IFERROR(TRIM(INDEX(Responses!$A264:$T264,MATCH(Lists!$B$4,Responses!$A$1:$T$1,0))&amp;""),""),"")</f>
        <v/>
      </c>
      <c r="B264" s="17">
        <f>IF($N264=1,IFERROR(TRIM(INDEX(Responses!$A264:$T264,MATCH(Lists!$B$5,Responses!$A$1:$T$1,0))&amp;""),""),"")</f>
        <v/>
      </c>
      <c r="C264" s="17">
        <f>IF($N264=1,IFERROR(TRIM(INDEX(Responses!$A264:$T264,MATCH(Lists!$B$6,Responses!$A$1:$T$1,0))&amp;""),""),"")</f>
        <v/>
      </c>
      <c r="D264" s="17">
        <f>IF($N264=1,IFERROR(TRIM(INDEX(Responses!$A264:$T264,MATCH(Lists!$B$7,Responses!$A$1:$T$1,0))&amp;""),""),"")</f>
        <v/>
      </c>
      <c r="E264" s="17">
        <f>IF($N264=1,IFERROR(TRIM(INDEX(Responses!$A264:$T264,MATCH(Lists!$B$8,Responses!$A$1:$T$1,0))&amp;""),""),"")</f>
        <v/>
      </c>
      <c r="F264" s="17">
        <f>IF($N264=1,IFERROR(TRIM(INDEX(Responses!$A264:$T264,MATCH(Lists!$B$9,Responses!$A$1:$T$1,0))&amp;""),""),"")</f>
        <v/>
      </c>
      <c r="G264" s="18">
        <f>IF($N264&lt;&gt;1,"",IF(IFERROR(TRIM(INDEX(Responses!$A264:$T264,MATCH(Lists!$B$10,Responses!$A$1:$T$1,0))&amp;""),"")="","Not asked",IF(LEFT(IFERROR(TRIM(INDEX(Responses!$A264:$T264,MATCH(Lists!$B$10,Responses!$A$1:$T$1,0))&amp;""),""),3)="Yes","Yes","No")))</f>
        <v/>
      </c>
      <c r="H264" s="17">
        <f>IF($N264&lt;&gt;1,"",IF(IFERROR(TRIM(INDEX(Responses!$A264:$T264,MATCH(Lists!$B$12,Responses!$A$1:$T$1,0))&amp;""),"")&lt;&gt;"",IFERROR(TRIM(INDEX(Responses!$A264:$T264,MATCH(Lists!$B$12,Responses!$A$1:$T$1,0))&amp;""),""),IFERROR(TRIM(INDEX(Responses!$A264:$T264,MATCH(Lists!$B$11,Responses!$A$1:$T$1,0))&amp;""),"")))</f>
        <v/>
      </c>
      <c r="I264" s="19">
        <f>IF($N264&lt;&gt;1,"",IF($B264="",IFERROR(INT(IF(ISNUMBER(INDEX(Responses!$A264:$T264,MATCH(Lists!$B$3,Responses!$A$1:$T$1,0))),INDEX(Responses!$A264:$T264,MATCH(Lists!$B$3,Responses!$A$1:$T$1,0)),DATE(VALUE(LEFT(IFERROR(TRIM(INDEX(Responses!$A264:$T264,MATCH(Lists!$B$3,Responses!$A$1:$T$1,0))&amp;""),""),4)),VALUE(MID(IFERROR(TRIM(INDEX(Responses!$A264:$T264,MATCH(Lists!$B$3,Responses!$A$1:$T$1,0))&amp;""),""),6,2)),VALUE(MID(IFERROR(TRIM(INDEX(Responses!$A264:$T264,MATCH(Lists!$B$3,Responses!$A$1:$T$1,0))&amp;""),""),9,2))))),""),IFERROR(IF(ISNUMBER(INDEX('Follow-ups'!$D$2:$D$501,MATCH($B264,'Follow-ups'!$A$2:$A$501,0))),INT(INDEX('Follow-ups'!$D$2:$D$501,MATCH($B264,'Follow-ups'!$A$2:$A$501,0))),IFERROR(INT(IF(ISNUMBER(INDEX(Responses!$A264:$T264,MATCH(Lists!$B$3,Responses!$A$1:$T$1,0))),INDEX(Responses!$A264:$T264,MATCH(Lists!$B$3,Responses!$A$1:$T$1,0)),DATE(VALUE(LEFT(IFERROR(TRIM(INDEX(Responses!$A264:$T264,MATCH(Lists!$B$3,Responses!$A$1:$T$1,0))&amp;""),""),4)),VALUE(MID(IFERROR(TRIM(INDEX(Responses!$A264:$T264,MATCH(Lists!$B$3,Responses!$A$1:$T$1,0))&amp;""),""),6,2)),VALUE(MID(IFERROR(TRIM(INDEX(Responses!$A264:$T264,MATCH(Lists!$B$3,Responses!$A$1:$T$1,0))&amp;""),""),9,2))))),"")),IFERROR(INT(IF(ISNUMBER(INDEX(Responses!$A264:$T264,MATCH(Lists!$B$3,Responses!$A$1:$T$1,0))),INDEX(Responses!$A264:$T264,MATCH(Lists!$B$3,Responses!$A$1:$T$1,0)),DATE(VALUE(LEFT(IFERROR(TRIM(INDEX(Responses!$A264:$T264,MATCH(Lists!$B$3,Responses!$A$1:$T$1,0))&amp;""),""),4)),VALUE(MID(IFERROR(TRIM(INDEX(Responses!$A264:$T264,MATCH(Lists!$B$3,Responses!$A$1:$T$1,0))&amp;""),""),6,2)),VALUE(MID(IFERROR(TRIM(INDEX(Responses!$A264:$T264,MATCH(Lists!$B$3,Responses!$A$1:$T$1,0))&amp;""),""),9,2))))),""))))</f>
        <v/>
      </c>
      <c r="J264" s="19">
        <f>IF(ISNUMBER($I264),$I264+Lists!$B$15,"")</f>
        <v/>
      </c>
      <c r="K264" s="18">
        <f>IF($N264&lt;&gt;1,"",IF($B264="","New",IFERROR(IF(INDEX('Follow-ups'!$B$2:$B$501,MATCH($B264,'Follow-ups'!$A$2:$A$501,0))&amp;""="","New",INDEX('Follow-ups'!$B$2:$B$501,MATCH($B264,'Follow-ups'!$A$2:$A$501,0))&amp;""),"New")))</f>
        <v/>
      </c>
      <c r="L264" s="19">
        <f>IF($N264&lt;&gt;1,"",IF($B264="","",IFERROR(IF(ISNUMBER(INDEX('Follow-ups'!$C$2:$C$501,MATCH($B264,'Follow-ups'!$A$2:$A$501,0))),INDEX('Follow-ups'!$C$2:$C$501,MATCH($B264,'Follow-ups'!$A$2:$A$501,0)),""),"")))</f>
        <v/>
      </c>
      <c r="M264" s="18">
        <f>IF($N264&lt;&gt;1,"",IF($G264="No","Do not contact",IF(OR($K264="Signed up",$K264="Not now"),"Done",IF($K264="Contacted","Waiting on reply",IF($J264="","To do",IF(TODAY()&gt;$J264,"Overdue",IF($J264-TODAY()&lt;=1,"Due soon","To do")))))))</f>
        <v/>
      </c>
      <c r="N264" s="18">
        <f>IF((IFERROR(TRIM(INDEX(Responses!$A264:$T264,MATCH(Lists!$B$2,Responses!$A$1:$T$1,0))&amp;""),"")&amp;IFERROR(TRIM(INDEX(Responses!$A264:$T264,MATCH(Lists!$B$4,Responses!$A$1:$T$1,0))&amp;""),"")&amp;IFERROR(TRIM(INDEX(Responses!$A264:$T264,MATCH(Lists!$B$5,Responses!$A$1:$T$1,0))&amp;""),""))="",0,1)</f>
        <v/>
      </c>
    </row>
    <row r="265">
      <c r="A265" s="17">
        <f>IF($N265=1,IFERROR(TRIM(INDEX(Responses!$A265:$T265,MATCH(Lists!$B$4,Responses!$A$1:$T$1,0))&amp;""),""),"")</f>
        <v/>
      </c>
      <c r="B265" s="17">
        <f>IF($N265=1,IFERROR(TRIM(INDEX(Responses!$A265:$T265,MATCH(Lists!$B$5,Responses!$A$1:$T$1,0))&amp;""),""),"")</f>
        <v/>
      </c>
      <c r="C265" s="17">
        <f>IF($N265=1,IFERROR(TRIM(INDEX(Responses!$A265:$T265,MATCH(Lists!$B$6,Responses!$A$1:$T$1,0))&amp;""),""),"")</f>
        <v/>
      </c>
      <c r="D265" s="17">
        <f>IF($N265=1,IFERROR(TRIM(INDEX(Responses!$A265:$T265,MATCH(Lists!$B$7,Responses!$A$1:$T$1,0))&amp;""),""),"")</f>
        <v/>
      </c>
      <c r="E265" s="17">
        <f>IF($N265=1,IFERROR(TRIM(INDEX(Responses!$A265:$T265,MATCH(Lists!$B$8,Responses!$A$1:$T$1,0))&amp;""),""),"")</f>
        <v/>
      </c>
      <c r="F265" s="17">
        <f>IF($N265=1,IFERROR(TRIM(INDEX(Responses!$A265:$T265,MATCH(Lists!$B$9,Responses!$A$1:$T$1,0))&amp;""),""),"")</f>
        <v/>
      </c>
      <c r="G265" s="18">
        <f>IF($N265&lt;&gt;1,"",IF(IFERROR(TRIM(INDEX(Responses!$A265:$T265,MATCH(Lists!$B$10,Responses!$A$1:$T$1,0))&amp;""),"")="","Not asked",IF(LEFT(IFERROR(TRIM(INDEX(Responses!$A265:$T265,MATCH(Lists!$B$10,Responses!$A$1:$T$1,0))&amp;""),""),3)="Yes","Yes","No")))</f>
        <v/>
      </c>
      <c r="H265" s="17">
        <f>IF($N265&lt;&gt;1,"",IF(IFERROR(TRIM(INDEX(Responses!$A265:$T265,MATCH(Lists!$B$12,Responses!$A$1:$T$1,0))&amp;""),"")&lt;&gt;"",IFERROR(TRIM(INDEX(Responses!$A265:$T265,MATCH(Lists!$B$12,Responses!$A$1:$T$1,0))&amp;""),""),IFERROR(TRIM(INDEX(Responses!$A265:$T265,MATCH(Lists!$B$11,Responses!$A$1:$T$1,0))&amp;""),"")))</f>
        <v/>
      </c>
      <c r="I265" s="19">
        <f>IF($N265&lt;&gt;1,"",IF($B265="",IFERROR(INT(IF(ISNUMBER(INDEX(Responses!$A265:$T265,MATCH(Lists!$B$3,Responses!$A$1:$T$1,0))),INDEX(Responses!$A265:$T265,MATCH(Lists!$B$3,Responses!$A$1:$T$1,0)),DATE(VALUE(LEFT(IFERROR(TRIM(INDEX(Responses!$A265:$T265,MATCH(Lists!$B$3,Responses!$A$1:$T$1,0))&amp;""),""),4)),VALUE(MID(IFERROR(TRIM(INDEX(Responses!$A265:$T265,MATCH(Lists!$B$3,Responses!$A$1:$T$1,0))&amp;""),""),6,2)),VALUE(MID(IFERROR(TRIM(INDEX(Responses!$A265:$T265,MATCH(Lists!$B$3,Responses!$A$1:$T$1,0))&amp;""),""),9,2))))),""),IFERROR(IF(ISNUMBER(INDEX('Follow-ups'!$D$2:$D$501,MATCH($B265,'Follow-ups'!$A$2:$A$501,0))),INT(INDEX('Follow-ups'!$D$2:$D$501,MATCH($B265,'Follow-ups'!$A$2:$A$501,0))),IFERROR(INT(IF(ISNUMBER(INDEX(Responses!$A265:$T265,MATCH(Lists!$B$3,Responses!$A$1:$T$1,0))),INDEX(Responses!$A265:$T265,MATCH(Lists!$B$3,Responses!$A$1:$T$1,0)),DATE(VALUE(LEFT(IFERROR(TRIM(INDEX(Responses!$A265:$T265,MATCH(Lists!$B$3,Responses!$A$1:$T$1,0))&amp;""),""),4)),VALUE(MID(IFERROR(TRIM(INDEX(Responses!$A265:$T265,MATCH(Lists!$B$3,Responses!$A$1:$T$1,0))&amp;""),""),6,2)),VALUE(MID(IFERROR(TRIM(INDEX(Responses!$A265:$T265,MATCH(Lists!$B$3,Responses!$A$1:$T$1,0))&amp;""),""),9,2))))),"")),IFERROR(INT(IF(ISNUMBER(INDEX(Responses!$A265:$T265,MATCH(Lists!$B$3,Responses!$A$1:$T$1,0))),INDEX(Responses!$A265:$T265,MATCH(Lists!$B$3,Responses!$A$1:$T$1,0)),DATE(VALUE(LEFT(IFERROR(TRIM(INDEX(Responses!$A265:$T265,MATCH(Lists!$B$3,Responses!$A$1:$T$1,0))&amp;""),""),4)),VALUE(MID(IFERROR(TRIM(INDEX(Responses!$A265:$T265,MATCH(Lists!$B$3,Responses!$A$1:$T$1,0))&amp;""),""),6,2)),VALUE(MID(IFERROR(TRIM(INDEX(Responses!$A265:$T265,MATCH(Lists!$B$3,Responses!$A$1:$T$1,0))&amp;""),""),9,2))))),""))))</f>
        <v/>
      </c>
      <c r="J265" s="19">
        <f>IF(ISNUMBER($I265),$I265+Lists!$B$15,"")</f>
        <v/>
      </c>
      <c r="K265" s="18">
        <f>IF($N265&lt;&gt;1,"",IF($B265="","New",IFERROR(IF(INDEX('Follow-ups'!$B$2:$B$501,MATCH($B265,'Follow-ups'!$A$2:$A$501,0))&amp;""="","New",INDEX('Follow-ups'!$B$2:$B$501,MATCH($B265,'Follow-ups'!$A$2:$A$501,0))&amp;""),"New")))</f>
        <v/>
      </c>
      <c r="L265" s="19">
        <f>IF($N265&lt;&gt;1,"",IF($B265="","",IFERROR(IF(ISNUMBER(INDEX('Follow-ups'!$C$2:$C$501,MATCH($B265,'Follow-ups'!$A$2:$A$501,0))),INDEX('Follow-ups'!$C$2:$C$501,MATCH($B265,'Follow-ups'!$A$2:$A$501,0)),""),"")))</f>
        <v/>
      </c>
      <c r="M265" s="18">
        <f>IF($N265&lt;&gt;1,"",IF($G265="No","Do not contact",IF(OR($K265="Signed up",$K265="Not now"),"Done",IF($K265="Contacted","Waiting on reply",IF($J265="","To do",IF(TODAY()&gt;$J265,"Overdue",IF($J265-TODAY()&lt;=1,"Due soon","To do")))))))</f>
        <v/>
      </c>
      <c r="N265" s="18">
        <f>IF((IFERROR(TRIM(INDEX(Responses!$A265:$T265,MATCH(Lists!$B$2,Responses!$A$1:$T$1,0))&amp;""),"")&amp;IFERROR(TRIM(INDEX(Responses!$A265:$T265,MATCH(Lists!$B$4,Responses!$A$1:$T$1,0))&amp;""),"")&amp;IFERROR(TRIM(INDEX(Responses!$A265:$T265,MATCH(Lists!$B$5,Responses!$A$1:$T$1,0))&amp;""),""))="",0,1)</f>
        <v/>
      </c>
    </row>
    <row r="266">
      <c r="A266" s="17">
        <f>IF($N266=1,IFERROR(TRIM(INDEX(Responses!$A266:$T266,MATCH(Lists!$B$4,Responses!$A$1:$T$1,0))&amp;""),""),"")</f>
        <v/>
      </c>
      <c r="B266" s="17">
        <f>IF($N266=1,IFERROR(TRIM(INDEX(Responses!$A266:$T266,MATCH(Lists!$B$5,Responses!$A$1:$T$1,0))&amp;""),""),"")</f>
        <v/>
      </c>
      <c r="C266" s="17">
        <f>IF($N266=1,IFERROR(TRIM(INDEX(Responses!$A266:$T266,MATCH(Lists!$B$6,Responses!$A$1:$T$1,0))&amp;""),""),"")</f>
        <v/>
      </c>
      <c r="D266" s="17">
        <f>IF($N266=1,IFERROR(TRIM(INDEX(Responses!$A266:$T266,MATCH(Lists!$B$7,Responses!$A$1:$T$1,0))&amp;""),""),"")</f>
        <v/>
      </c>
      <c r="E266" s="17">
        <f>IF($N266=1,IFERROR(TRIM(INDEX(Responses!$A266:$T266,MATCH(Lists!$B$8,Responses!$A$1:$T$1,0))&amp;""),""),"")</f>
        <v/>
      </c>
      <c r="F266" s="17">
        <f>IF($N266=1,IFERROR(TRIM(INDEX(Responses!$A266:$T266,MATCH(Lists!$B$9,Responses!$A$1:$T$1,0))&amp;""),""),"")</f>
        <v/>
      </c>
      <c r="G266" s="18">
        <f>IF($N266&lt;&gt;1,"",IF(IFERROR(TRIM(INDEX(Responses!$A266:$T266,MATCH(Lists!$B$10,Responses!$A$1:$T$1,0))&amp;""),"")="","Not asked",IF(LEFT(IFERROR(TRIM(INDEX(Responses!$A266:$T266,MATCH(Lists!$B$10,Responses!$A$1:$T$1,0))&amp;""),""),3)="Yes","Yes","No")))</f>
        <v/>
      </c>
      <c r="H266" s="17">
        <f>IF($N266&lt;&gt;1,"",IF(IFERROR(TRIM(INDEX(Responses!$A266:$T266,MATCH(Lists!$B$12,Responses!$A$1:$T$1,0))&amp;""),"")&lt;&gt;"",IFERROR(TRIM(INDEX(Responses!$A266:$T266,MATCH(Lists!$B$12,Responses!$A$1:$T$1,0))&amp;""),""),IFERROR(TRIM(INDEX(Responses!$A266:$T266,MATCH(Lists!$B$11,Responses!$A$1:$T$1,0))&amp;""),"")))</f>
        <v/>
      </c>
      <c r="I266" s="19">
        <f>IF($N266&lt;&gt;1,"",IF($B266="",IFERROR(INT(IF(ISNUMBER(INDEX(Responses!$A266:$T266,MATCH(Lists!$B$3,Responses!$A$1:$T$1,0))),INDEX(Responses!$A266:$T266,MATCH(Lists!$B$3,Responses!$A$1:$T$1,0)),DATE(VALUE(LEFT(IFERROR(TRIM(INDEX(Responses!$A266:$T266,MATCH(Lists!$B$3,Responses!$A$1:$T$1,0))&amp;""),""),4)),VALUE(MID(IFERROR(TRIM(INDEX(Responses!$A266:$T266,MATCH(Lists!$B$3,Responses!$A$1:$T$1,0))&amp;""),""),6,2)),VALUE(MID(IFERROR(TRIM(INDEX(Responses!$A266:$T266,MATCH(Lists!$B$3,Responses!$A$1:$T$1,0))&amp;""),""),9,2))))),""),IFERROR(IF(ISNUMBER(INDEX('Follow-ups'!$D$2:$D$501,MATCH($B266,'Follow-ups'!$A$2:$A$501,0))),INT(INDEX('Follow-ups'!$D$2:$D$501,MATCH($B266,'Follow-ups'!$A$2:$A$501,0))),IFERROR(INT(IF(ISNUMBER(INDEX(Responses!$A266:$T266,MATCH(Lists!$B$3,Responses!$A$1:$T$1,0))),INDEX(Responses!$A266:$T266,MATCH(Lists!$B$3,Responses!$A$1:$T$1,0)),DATE(VALUE(LEFT(IFERROR(TRIM(INDEX(Responses!$A266:$T266,MATCH(Lists!$B$3,Responses!$A$1:$T$1,0))&amp;""),""),4)),VALUE(MID(IFERROR(TRIM(INDEX(Responses!$A266:$T266,MATCH(Lists!$B$3,Responses!$A$1:$T$1,0))&amp;""),""),6,2)),VALUE(MID(IFERROR(TRIM(INDEX(Responses!$A266:$T266,MATCH(Lists!$B$3,Responses!$A$1:$T$1,0))&amp;""),""),9,2))))),"")),IFERROR(INT(IF(ISNUMBER(INDEX(Responses!$A266:$T266,MATCH(Lists!$B$3,Responses!$A$1:$T$1,0))),INDEX(Responses!$A266:$T266,MATCH(Lists!$B$3,Responses!$A$1:$T$1,0)),DATE(VALUE(LEFT(IFERROR(TRIM(INDEX(Responses!$A266:$T266,MATCH(Lists!$B$3,Responses!$A$1:$T$1,0))&amp;""),""),4)),VALUE(MID(IFERROR(TRIM(INDEX(Responses!$A266:$T266,MATCH(Lists!$B$3,Responses!$A$1:$T$1,0))&amp;""),""),6,2)),VALUE(MID(IFERROR(TRIM(INDEX(Responses!$A266:$T266,MATCH(Lists!$B$3,Responses!$A$1:$T$1,0))&amp;""),""),9,2))))),""))))</f>
        <v/>
      </c>
      <c r="J266" s="19">
        <f>IF(ISNUMBER($I266),$I266+Lists!$B$15,"")</f>
        <v/>
      </c>
      <c r="K266" s="18">
        <f>IF($N266&lt;&gt;1,"",IF($B266="","New",IFERROR(IF(INDEX('Follow-ups'!$B$2:$B$501,MATCH($B266,'Follow-ups'!$A$2:$A$501,0))&amp;""="","New",INDEX('Follow-ups'!$B$2:$B$501,MATCH($B266,'Follow-ups'!$A$2:$A$501,0))&amp;""),"New")))</f>
        <v/>
      </c>
      <c r="L266" s="19">
        <f>IF($N266&lt;&gt;1,"",IF($B266="","",IFERROR(IF(ISNUMBER(INDEX('Follow-ups'!$C$2:$C$501,MATCH($B266,'Follow-ups'!$A$2:$A$501,0))),INDEX('Follow-ups'!$C$2:$C$501,MATCH($B266,'Follow-ups'!$A$2:$A$501,0)),""),"")))</f>
        <v/>
      </c>
      <c r="M266" s="18">
        <f>IF($N266&lt;&gt;1,"",IF($G266="No","Do not contact",IF(OR($K266="Signed up",$K266="Not now"),"Done",IF($K266="Contacted","Waiting on reply",IF($J266="","To do",IF(TODAY()&gt;$J266,"Overdue",IF($J266-TODAY()&lt;=1,"Due soon","To do")))))))</f>
        <v/>
      </c>
      <c r="N266" s="18">
        <f>IF((IFERROR(TRIM(INDEX(Responses!$A266:$T266,MATCH(Lists!$B$2,Responses!$A$1:$T$1,0))&amp;""),"")&amp;IFERROR(TRIM(INDEX(Responses!$A266:$T266,MATCH(Lists!$B$4,Responses!$A$1:$T$1,0))&amp;""),"")&amp;IFERROR(TRIM(INDEX(Responses!$A266:$T266,MATCH(Lists!$B$5,Responses!$A$1:$T$1,0))&amp;""),""))="",0,1)</f>
        <v/>
      </c>
    </row>
    <row r="267">
      <c r="A267" s="17">
        <f>IF($N267=1,IFERROR(TRIM(INDEX(Responses!$A267:$T267,MATCH(Lists!$B$4,Responses!$A$1:$T$1,0))&amp;""),""),"")</f>
        <v/>
      </c>
      <c r="B267" s="17">
        <f>IF($N267=1,IFERROR(TRIM(INDEX(Responses!$A267:$T267,MATCH(Lists!$B$5,Responses!$A$1:$T$1,0))&amp;""),""),"")</f>
        <v/>
      </c>
      <c r="C267" s="17">
        <f>IF($N267=1,IFERROR(TRIM(INDEX(Responses!$A267:$T267,MATCH(Lists!$B$6,Responses!$A$1:$T$1,0))&amp;""),""),"")</f>
        <v/>
      </c>
      <c r="D267" s="17">
        <f>IF($N267=1,IFERROR(TRIM(INDEX(Responses!$A267:$T267,MATCH(Lists!$B$7,Responses!$A$1:$T$1,0))&amp;""),""),"")</f>
        <v/>
      </c>
      <c r="E267" s="17">
        <f>IF($N267=1,IFERROR(TRIM(INDEX(Responses!$A267:$T267,MATCH(Lists!$B$8,Responses!$A$1:$T$1,0))&amp;""),""),"")</f>
        <v/>
      </c>
      <c r="F267" s="17">
        <f>IF($N267=1,IFERROR(TRIM(INDEX(Responses!$A267:$T267,MATCH(Lists!$B$9,Responses!$A$1:$T$1,0))&amp;""),""),"")</f>
        <v/>
      </c>
      <c r="G267" s="18">
        <f>IF($N267&lt;&gt;1,"",IF(IFERROR(TRIM(INDEX(Responses!$A267:$T267,MATCH(Lists!$B$10,Responses!$A$1:$T$1,0))&amp;""),"")="","Not asked",IF(LEFT(IFERROR(TRIM(INDEX(Responses!$A267:$T267,MATCH(Lists!$B$10,Responses!$A$1:$T$1,0))&amp;""),""),3)="Yes","Yes","No")))</f>
        <v/>
      </c>
      <c r="H267" s="17">
        <f>IF($N267&lt;&gt;1,"",IF(IFERROR(TRIM(INDEX(Responses!$A267:$T267,MATCH(Lists!$B$12,Responses!$A$1:$T$1,0))&amp;""),"")&lt;&gt;"",IFERROR(TRIM(INDEX(Responses!$A267:$T267,MATCH(Lists!$B$12,Responses!$A$1:$T$1,0))&amp;""),""),IFERROR(TRIM(INDEX(Responses!$A267:$T267,MATCH(Lists!$B$11,Responses!$A$1:$T$1,0))&amp;""),"")))</f>
        <v/>
      </c>
      <c r="I267" s="19">
        <f>IF($N267&lt;&gt;1,"",IF($B267="",IFERROR(INT(IF(ISNUMBER(INDEX(Responses!$A267:$T267,MATCH(Lists!$B$3,Responses!$A$1:$T$1,0))),INDEX(Responses!$A267:$T267,MATCH(Lists!$B$3,Responses!$A$1:$T$1,0)),DATE(VALUE(LEFT(IFERROR(TRIM(INDEX(Responses!$A267:$T267,MATCH(Lists!$B$3,Responses!$A$1:$T$1,0))&amp;""),""),4)),VALUE(MID(IFERROR(TRIM(INDEX(Responses!$A267:$T267,MATCH(Lists!$B$3,Responses!$A$1:$T$1,0))&amp;""),""),6,2)),VALUE(MID(IFERROR(TRIM(INDEX(Responses!$A267:$T267,MATCH(Lists!$B$3,Responses!$A$1:$T$1,0))&amp;""),""),9,2))))),""),IFERROR(IF(ISNUMBER(INDEX('Follow-ups'!$D$2:$D$501,MATCH($B267,'Follow-ups'!$A$2:$A$501,0))),INT(INDEX('Follow-ups'!$D$2:$D$501,MATCH($B267,'Follow-ups'!$A$2:$A$501,0))),IFERROR(INT(IF(ISNUMBER(INDEX(Responses!$A267:$T267,MATCH(Lists!$B$3,Responses!$A$1:$T$1,0))),INDEX(Responses!$A267:$T267,MATCH(Lists!$B$3,Responses!$A$1:$T$1,0)),DATE(VALUE(LEFT(IFERROR(TRIM(INDEX(Responses!$A267:$T267,MATCH(Lists!$B$3,Responses!$A$1:$T$1,0))&amp;""),""),4)),VALUE(MID(IFERROR(TRIM(INDEX(Responses!$A267:$T267,MATCH(Lists!$B$3,Responses!$A$1:$T$1,0))&amp;""),""),6,2)),VALUE(MID(IFERROR(TRIM(INDEX(Responses!$A267:$T267,MATCH(Lists!$B$3,Responses!$A$1:$T$1,0))&amp;""),""),9,2))))),"")),IFERROR(INT(IF(ISNUMBER(INDEX(Responses!$A267:$T267,MATCH(Lists!$B$3,Responses!$A$1:$T$1,0))),INDEX(Responses!$A267:$T267,MATCH(Lists!$B$3,Responses!$A$1:$T$1,0)),DATE(VALUE(LEFT(IFERROR(TRIM(INDEX(Responses!$A267:$T267,MATCH(Lists!$B$3,Responses!$A$1:$T$1,0))&amp;""),""),4)),VALUE(MID(IFERROR(TRIM(INDEX(Responses!$A267:$T267,MATCH(Lists!$B$3,Responses!$A$1:$T$1,0))&amp;""),""),6,2)),VALUE(MID(IFERROR(TRIM(INDEX(Responses!$A267:$T267,MATCH(Lists!$B$3,Responses!$A$1:$T$1,0))&amp;""),""),9,2))))),""))))</f>
        <v/>
      </c>
      <c r="J267" s="19">
        <f>IF(ISNUMBER($I267),$I267+Lists!$B$15,"")</f>
        <v/>
      </c>
      <c r="K267" s="18">
        <f>IF($N267&lt;&gt;1,"",IF($B267="","New",IFERROR(IF(INDEX('Follow-ups'!$B$2:$B$501,MATCH($B267,'Follow-ups'!$A$2:$A$501,0))&amp;""="","New",INDEX('Follow-ups'!$B$2:$B$501,MATCH($B267,'Follow-ups'!$A$2:$A$501,0))&amp;""),"New")))</f>
        <v/>
      </c>
      <c r="L267" s="19">
        <f>IF($N267&lt;&gt;1,"",IF($B267="","",IFERROR(IF(ISNUMBER(INDEX('Follow-ups'!$C$2:$C$501,MATCH($B267,'Follow-ups'!$A$2:$A$501,0))),INDEX('Follow-ups'!$C$2:$C$501,MATCH($B267,'Follow-ups'!$A$2:$A$501,0)),""),"")))</f>
        <v/>
      </c>
      <c r="M267" s="18">
        <f>IF($N267&lt;&gt;1,"",IF($G267="No","Do not contact",IF(OR($K267="Signed up",$K267="Not now"),"Done",IF($K267="Contacted","Waiting on reply",IF($J267="","To do",IF(TODAY()&gt;$J267,"Overdue",IF($J267-TODAY()&lt;=1,"Due soon","To do")))))))</f>
        <v/>
      </c>
      <c r="N267" s="18">
        <f>IF((IFERROR(TRIM(INDEX(Responses!$A267:$T267,MATCH(Lists!$B$2,Responses!$A$1:$T$1,0))&amp;""),"")&amp;IFERROR(TRIM(INDEX(Responses!$A267:$T267,MATCH(Lists!$B$4,Responses!$A$1:$T$1,0))&amp;""),"")&amp;IFERROR(TRIM(INDEX(Responses!$A267:$T267,MATCH(Lists!$B$5,Responses!$A$1:$T$1,0))&amp;""),""))="",0,1)</f>
        <v/>
      </c>
    </row>
    <row r="268">
      <c r="A268" s="17">
        <f>IF($N268=1,IFERROR(TRIM(INDEX(Responses!$A268:$T268,MATCH(Lists!$B$4,Responses!$A$1:$T$1,0))&amp;""),""),"")</f>
        <v/>
      </c>
      <c r="B268" s="17">
        <f>IF($N268=1,IFERROR(TRIM(INDEX(Responses!$A268:$T268,MATCH(Lists!$B$5,Responses!$A$1:$T$1,0))&amp;""),""),"")</f>
        <v/>
      </c>
      <c r="C268" s="17">
        <f>IF($N268=1,IFERROR(TRIM(INDEX(Responses!$A268:$T268,MATCH(Lists!$B$6,Responses!$A$1:$T$1,0))&amp;""),""),"")</f>
        <v/>
      </c>
      <c r="D268" s="17">
        <f>IF($N268=1,IFERROR(TRIM(INDEX(Responses!$A268:$T268,MATCH(Lists!$B$7,Responses!$A$1:$T$1,0))&amp;""),""),"")</f>
        <v/>
      </c>
      <c r="E268" s="17">
        <f>IF($N268=1,IFERROR(TRIM(INDEX(Responses!$A268:$T268,MATCH(Lists!$B$8,Responses!$A$1:$T$1,0))&amp;""),""),"")</f>
        <v/>
      </c>
      <c r="F268" s="17">
        <f>IF($N268=1,IFERROR(TRIM(INDEX(Responses!$A268:$T268,MATCH(Lists!$B$9,Responses!$A$1:$T$1,0))&amp;""),""),"")</f>
        <v/>
      </c>
      <c r="G268" s="18">
        <f>IF($N268&lt;&gt;1,"",IF(IFERROR(TRIM(INDEX(Responses!$A268:$T268,MATCH(Lists!$B$10,Responses!$A$1:$T$1,0))&amp;""),"")="","Not asked",IF(LEFT(IFERROR(TRIM(INDEX(Responses!$A268:$T268,MATCH(Lists!$B$10,Responses!$A$1:$T$1,0))&amp;""),""),3)="Yes","Yes","No")))</f>
        <v/>
      </c>
      <c r="H268" s="17">
        <f>IF($N268&lt;&gt;1,"",IF(IFERROR(TRIM(INDEX(Responses!$A268:$T268,MATCH(Lists!$B$12,Responses!$A$1:$T$1,0))&amp;""),"")&lt;&gt;"",IFERROR(TRIM(INDEX(Responses!$A268:$T268,MATCH(Lists!$B$12,Responses!$A$1:$T$1,0))&amp;""),""),IFERROR(TRIM(INDEX(Responses!$A268:$T268,MATCH(Lists!$B$11,Responses!$A$1:$T$1,0))&amp;""),"")))</f>
        <v/>
      </c>
      <c r="I268" s="19">
        <f>IF($N268&lt;&gt;1,"",IF($B268="",IFERROR(INT(IF(ISNUMBER(INDEX(Responses!$A268:$T268,MATCH(Lists!$B$3,Responses!$A$1:$T$1,0))),INDEX(Responses!$A268:$T268,MATCH(Lists!$B$3,Responses!$A$1:$T$1,0)),DATE(VALUE(LEFT(IFERROR(TRIM(INDEX(Responses!$A268:$T268,MATCH(Lists!$B$3,Responses!$A$1:$T$1,0))&amp;""),""),4)),VALUE(MID(IFERROR(TRIM(INDEX(Responses!$A268:$T268,MATCH(Lists!$B$3,Responses!$A$1:$T$1,0))&amp;""),""),6,2)),VALUE(MID(IFERROR(TRIM(INDEX(Responses!$A268:$T268,MATCH(Lists!$B$3,Responses!$A$1:$T$1,0))&amp;""),""),9,2))))),""),IFERROR(IF(ISNUMBER(INDEX('Follow-ups'!$D$2:$D$501,MATCH($B268,'Follow-ups'!$A$2:$A$501,0))),INT(INDEX('Follow-ups'!$D$2:$D$501,MATCH($B268,'Follow-ups'!$A$2:$A$501,0))),IFERROR(INT(IF(ISNUMBER(INDEX(Responses!$A268:$T268,MATCH(Lists!$B$3,Responses!$A$1:$T$1,0))),INDEX(Responses!$A268:$T268,MATCH(Lists!$B$3,Responses!$A$1:$T$1,0)),DATE(VALUE(LEFT(IFERROR(TRIM(INDEX(Responses!$A268:$T268,MATCH(Lists!$B$3,Responses!$A$1:$T$1,0))&amp;""),""),4)),VALUE(MID(IFERROR(TRIM(INDEX(Responses!$A268:$T268,MATCH(Lists!$B$3,Responses!$A$1:$T$1,0))&amp;""),""),6,2)),VALUE(MID(IFERROR(TRIM(INDEX(Responses!$A268:$T268,MATCH(Lists!$B$3,Responses!$A$1:$T$1,0))&amp;""),""),9,2))))),"")),IFERROR(INT(IF(ISNUMBER(INDEX(Responses!$A268:$T268,MATCH(Lists!$B$3,Responses!$A$1:$T$1,0))),INDEX(Responses!$A268:$T268,MATCH(Lists!$B$3,Responses!$A$1:$T$1,0)),DATE(VALUE(LEFT(IFERROR(TRIM(INDEX(Responses!$A268:$T268,MATCH(Lists!$B$3,Responses!$A$1:$T$1,0))&amp;""),""),4)),VALUE(MID(IFERROR(TRIM(INDEX(Responses!$A268:$T268,MATCH(Lists!$B$3,Responses!$A$1:$T$1,0))&amp;""),""),6,2)),VALUE(MID(IFERROR(TRIM(INDEX(Responses!$A268:$T268,MATCH(Lists!$B$3,Responses!$A$1:$T$1,0))&amp;""),""),9,2))))),""))))</f>
        <v/>
      </c>
      <c r="J268" s="19">
        <f>IF(ISNUMBER($I268),$I268+Lists!$B$15,"")</f>
        <v/>
      </c>
      <c r="K268" s="18">
        <f>IF($N268&lt;&gt;1,"",IF($B268="","New",IFERROR(IF(INDEX('Follow-ups'!$B$2:$B$501,MATCH($B268,'Follow-ups'!$A$2:$A$501,0))&amp;""="","New",INDEX('Follow-ups'!$B$2:$B$501,MATCH($B268,'Follow-ups'!$A$2:$A$501,0))&amp;""),"New")))</f>
        <v/>
      </c>
      <c r="L268" s="19">
        <f>IF($N268&lt;&gt;1,"",IF($B268="","",IFERROR(IF(ISNUMBER(INDEX('Follow-ups'!$C$2:$C$501,MATCH($B268,'Follow-ups'!$A$2:$A$501,0))),INDEX('Follow-ups'!$C$2:$C$501,MATCH($B268,'Follow-ups'!$A$2:$A$501,0)),""),"")))</f>
        <v/>
      </c>
      <c r="M268" s="18">
        <f>IF($N268&lt;&gt;1,"",IF($G268="No","Do not contact",IF(OR($K268="Signed up",$K268="Not now"),"Done",IF($K268="Contacted","Waiting on reply",IF($J268="","To do",IF(TODAY()&gt;$J268,"Overdue",IF($J268-TODAY()&lt;=1,"Due soon","To do")))))))</f>
        <v/>
      </c>
      <c r="N268" s="18">
        <f>IF((IFERROR(TRIM(INDEX(Responses!$A268:$T268,MATCH(Lists!$B$2,Responses!$A$1:$T$1,0))&amp;""),"")&amp;IFERROR(TRIM(INDEX(Responses!$A268:$T268,MATCH(Lists!$B$4,Responses!$A$1:$T$1,0))&amp;""),"")&amp;IFERROR(TRIM(INDEX(Responses!$A268:$T268,MATCH(Lists!$B$5,Responses!$A$1:$T$1,0))&amp;""),""))="",0,1)</f>
        <v/>
      </c>
    </row>
    <row r="269">
      <c r="A269" s="17">
        <f>IF($N269=1,IFERROR(TRIM(INDEX(Responses!$A269:$T269,MATCH(Lists!$B$4,Responses!$A$1:$T$1,0))&amp;""),""),"")</f>
        <v/>
      </c>
      <c r="B269" s="17">
        <f>IF($N269=1,IFERROR(TRIM(INDEX(Responses!$A269:$T269,MATCH(Lists!$B$5,Responses!$A$1:$T$1,0))&amp;""),""),"")</f>
        <v/>
      </c>
      <c r="C269" s="17">
        <f>IF($N269=1,IFERROR(TRIM(INDEX(Responses!$A269:$T269,MATCH(Lists!$B$6,Responses!$A$1:$T$1,0))&amp;""),""),"")</f>
        <v/>
      </c>
      <c r="D269" s="17">
        <f>IF($N269=1,IFERROR(TRIM(INDEX(Responses!$A269:$T269,MATCH(Lists!$B$7,Responses!$A$1:$T$1,0))&amp;""),""),"")</f>
        <v/>
      </c>
      <c r="E269" s="17">
        <f>IF($N269=1,IFERROR(TRIM(INDEX(Responses!$A269:$T269,MATCH(Lists!$B$8,Responses!$A$1:$T$1,0))&amp;""),""),"")</f>
        <v/>
      </c>
      <c r="F269" s="17">
        <f>IF($N269=1,IFERROR(TRIM(INDEX(Responses!$A269:$T269,MATCH(Lists!$B$9,Responses!$A$1:$T$1,0))&amp;""),""),"")</f>
        <v/>
      </c>
      <c r="G269" s="18">
        <f>IF($N269&lt;&gt;1,"",IF(IFERROR(TRIM(INDEX(Responses!$A269:$T269,MATCH(Lists!$B$10,Responses!$A$1:$T$1,0))&amp;""),"")="","Not asked",IF(LEFT(IFERROR(TRIM(INDEX(Responses!$A269:$T269,MATCH(Lists!$B$10,Responses!$A$1:$T$1,0))&amp;""),""),3)="Yes","Yes","No")))</f>
        <v/>
      </c>
      <c r="H269" s="17">
        <f>IF($N269&lt;&gt;1,"",IF(IFERROR(TRIM(INDEX(Responses!$A269:$T269,MATCH(Lists!$B$12,Responses!$A$1:$T$1,0))&amp;""),"")&lt;&gt;"",IFERROR(TRIM(INDEX(Responses!$A269:$T269,MATCH(Lists!$B$12,Responses!$A$1:$T$1,0))&amp;""),""),IFERROR(TRIM(INDEX(Responses!$A269:$T269,MATCH(Lists!$B$11,Responses!$A$1:$T$1,0))&amp;""),"")))</f>
        <v/>
      </c>
      <c r="I269" s="19">
        <f>IF($N269&lt;&gt;1,"",IF($B269="",IFERROR(INT(IF(ISNUMBER(INDEX(Responses!$A269:$T269,MATCH(Lists!$B$3,Responses!$A$1:$T$1,0))),INDEX(Responses!$A269:$T269,MATCH(Lists!$B$3,Responses!$A$1:$T$1,0)),DATE(VALUE(LEFT(IFERROR(TRIM(INDEX(Responses!$A269:$T269,MATCH(Lists!$B$3,Responses!$A$1:$T$1,0))&amp;""),""),4)),VALUE(MID(IFERROR(TRIM(INDEX(Responses!$A269:$T269,MATCH(Lists!$B$3,Responses!$A$1:$T$1,0))&amp;""),""),6,2)),VALUE(MID(IFERROR(TRIM(INDEX(Responses!$A269:$T269,MATCH(Lists!$B$3,Responses!$A$1:$T$1,0))&amp;""),""),9,2))))),""),IFERROR(IF(ISNUMBER(INDEX('Follow-ups'!$D$2:$D$501,MATCH($B269,'Follow-ups'!$A$2:$A$501,0))),INT(INDEX('Follow-ups'!$D$2:$D$501,MATCH($B269,'Follow-ups'!$A$2:$A$501,0))),IFERROR(INT(IF(ISNUMBER(INDEX(Responses!$A269:$T269,MATCH(Lists!$B$3,Responses!$A$1:$T$1,0))),INDEX(Responses!$A269:$T269,MATCH(Lists!$B$3,Responses!$A$1:$T$1,0)),DATE(VALUE(LEFT(IFERROR(TRIM(INDEX(Responses!$A269:$T269,MATCH(Lists!$B$3,Responses!$A$1:$T$1,0))&amp;""),""),4)),VALUE(MID(IFERROR(TRIM(INDEX(Responses!$A269:$T269,MATCH(Lists!$B$3,Responses!$A$1:$T$1,0))&amp;""),""),6,2)),VALUE(MID(IFERROR(TRIM(INDEX(Responses!$A269:$T269,MATCH(Lists!$B$3,Responses!$A$1:$T$1,0))&amp;""),""),9,2))))),"")),IFERROR(INT(IF(ISNUMBER(INDEX(Responses!$A269:$T269,MATCH(Lists!$B$3,Responses!$A$1:$T$1,0))),INDEX(Responses!$A269:$T269,MATCH(Lists!$B$3,Responses!$A$1:$T$1,0)),DATE(VALUE(LEFT(IFERROR(TRIM(INDEX(Responses!$A269:$T269,MATCH(Lists!$B$3,Responses!$A$1:$T$1,0))&amp;""),""),4)),VALUE(MID(IFERROR(TRIM(INDEX(Responses!$A269:$T269,MATCH(Lists!$B$3,Responses!$A$1:$T$1,0))&amp;""),""),6,2)),VALUE(MID(IFERROR(TRIM(INDEX(Responses!$A269:$T269,MATCH(Lists!$B$3,Responses!$A$1:$T$1,0))&amp;""),""),9,2))))),""))))</f>
        <v/>
      </c>
      <c r="J269" s="19">
        <f>IF(ISNUMBER($I269),$I269+Lists!$B$15,"")</f>
        <v/>
      </c>
      <c r="K269" s="18">
        <f>IF($N269&lt;&gt;1,"",IF($B269="","New",IFERROR(IF(INDEX('Follow-ups'!$B$2:$B$501,MATCH($B269,'Follow-ups'!$A$2:$A$501,0))&amp;""="","New",INDEX('Follow-ups'!$B$2:$B$501,MATCH($B269,'Follow-ups'!$A$2:$A$501,0))&amp;""),"New")))</f>
        <v/>
      </c>
      <c r="L269" s="19">
        <f>IF($N269&lt;&gt;1,"",IF($B269="","",IFERROR(IF(ISNUMBER(INDEX('Follow-ups'!$C$2:$C$501,MATCH($B269,'Follow-ups'!$A$2:$A$501,0))),INDEX('Follow-ups'!$C$2:$C$501,MATCH($B269,'Follow-ups'!$A$2:$A$501,0)),""),"")))</f>
        <v/>
      </c>
      <c r="M269" s="18">
        <f>IF($N269&lt;&gt;1,"",IF($G269="No","Do not contact",IF(OR($K269="Signed up",$K269="Not now"),"Done",IF($K269="Contacted","Waiting on reply",IF($J269="","To do",IF(TODAY()&gt;$J269,"Overdue",IF($J269-TODAY()&lt;=1,"Due soon","To do")))))))</f>
        <v/>
      </c>
      <c r="N269" s="18">
        <f>IF((IFERROR(TRIM(INDEX(Responses!$A269:$T269,MATCH(Lists!$B$2,Responses!$A$1:$T$1,0))&amp;""),"")&amp;IFERROR(TRIM(INDEX(Responses!$A269:$T269,MATCH(Lists!$B$4,Responses!$A$1:$T$1,0))&amp;""),"")&amp;IFERROR(TRIM(INDEX(Responses!$A269:$T269,MATCH(Lists!$B$5,Responses!$A$1:$T$1,0))&amp;""),""))="",0,1)</f>
        <v/>
      </c>
    </row>
    <row r="270">
      <c r="A270" s="17">
        <f>IF($N270=1,IFERROR(TRIM(INDEX(Responses!$A270:$T270,MATCH(Lists!$B$4,Responses!$A$1:$T$1,0))&amp;""),""),"")</f>
        <v/>
      </c>
      <c r="B270" s="17">
        <f>IF($N270=1,IFERROR(TRIM(INDEX(Responses!$A270:$T270,MATCH(Lists!$B$5,Responses!$A$1:$T$1,0))&amp;""),""),"")</f>
        <v/>
      </c>
      <c r="C270" s="17">
        <f>IF($N270=1,IFERROR(TRIM(INDEX(Responses!$A270:$T270,MATCH(Lists!$B$6,Responses!$A$1:$T$1,0))&amp;""),""),"")</f>
        <v/>
      </c>
      <c r="D270" s="17">
        <f>IF($N270=1,IFERROR(TRIM(INDEX(Responses!$A270:$T270,MATCH(Lists!$B$7,Responses!$A$1:$T$1,0))&amp;""),""),"")</f>
        <v/>
      </c>
      <c r="E270" s="17">
        <f>IF($N270=1,IFERROR(TRIM(INDEX(Responses!$A270:$T270,MATCH(Lists!$B$8,Responses!$A$1:$T$1,0))&amp;""),""),"")</f>
        <v/>
      </c>
      <c r="F270" s="17">
        <f>IF($N270=1,IFERROR(TRIM(INDEX(Responses!$A270:$T270,MATCH(Lists!$B$9,Responses!$A$1:$T$1,0))&amp;""),""),"")</f>
        <v/>
      </c>
      <c r="G270" s="18">
        <f>IF($N270&lt;&gt;1,"",IF(IFERROR(TRIM(INDEX(Responses!$A270:$T270,MATCH(Lists!$B$10,Responses!$A$1:$T$1,0))&amp;""),"")="","Not asked",IF(LEFT(IFERROR(TRIM(INDEX(Responses!$A270:$T270,MATCH(Lists!$B$10,Responses!$A$1:$T$1,0))&amp;""),""),3)="Yes","Yes","No")))</f>
        <v/>
      </c>
      <c r="H270" s="17">
        <f>IF($N270&lt;&gt;1,"",IF(IFERROR(TRIM(INDEX(Responses!$A270:$T270,MATCH(Lists!$B$12,Responses!$A$1:$T$1,0))&amp;""),"")&lt;&gt;"",IFERROR(TRIM(INDEX(Responses!$A270:$T270,MATCH(Lists!$B$12,Responses!$A$1:$T$1,0))&amp;""),""),IFERROR(TRIM(INDEX(Responses!$A270:$T270,MATCH(Lists!$B$11,Responses!$A$1:$T$1,0))&amp;""),"")))</f>
        <v/>
      </c>
      <c r="I270" s="19">
        <f>IF($N270&lt;&gt;1,"",IF($B270="",IFERROR(INT(IF(ISNUMBER(INDEX(Responses!$A270:$T270,MATCH(Lists!$B$3,Responses!$A$1:$T$1,0))),INDEX(Responses!$A270:$T270,MATCH(Lists!$B$3,Responses!$A$1:$T$1,0)),DATE(VALUE(LEFT(IFERROR(TRIM(INDEX(Responses!$A270:$T270,MATCH(Lists!$B$3,Responses!$A$1:$T$1,0))&amp;""),""),4)),VALUE(MID(IFERROR(TRIM(INDEX(Responses!$A270:$T270,MATCH(Lists!$B$3,Responses!$A$1:$T$1,0))&amp;""),""),6,2)),VALUE(MID(IFERROR(TRIM(INDEX(Responses!$A270:$T270,MATCH(Lists!$B$3,Responses!$A$1:$T$1,0))&amp;""),""),9,2))))),""),IFERROR(IF(ISNUMBER(INDEX('Follow-ups'!$D$2:$D$501,MATCH($B270,'Follow-ups'!$A$2:$A$501,0))),INT(INDEX('Follow-ups'!$D$2:$D$501,MATCH($B270,'Follow-ups'!$A$2:$A$501,0))),IFERROR(INT(IF(ISNUMBER(INDEX(Responses!$A270:$T270,MATCH(Lists!$B$3,Responses!$A$1:$T$1,0))),INDEX(Responses!$A270:$T270,MATCH(Lists!$B$3,Responses!$A$1:$T$1,0)),DATE(VALUE(LEFT(IFERROR(TRIM(INDEX(Responses!$A270:$T270,MATCH(Lists!$B$3,Responses!$A$1:$T$1,0))&amp;""),""),4)),VALUE(MID(IFERROR(TRIM(INDEX(Responses!$A270:$T270,MATCH(Lists!$B$3,Responses!$A$1:$T$1,0))&amp;""),""),6,2)),VALUE(MID(IFERROR(TRIM(INDEX(Responses!$A270:$T270,MATCH(Lists!$B$3,Responses!$A$1:$T$1,0))&amp;""),""),9,2))))),"")),IFERROR(INT(IF(ISNUMBER(INDEX(Responses!$A270:$T270,MATCH(Lists!$B$3,Responses!$A$1:$T$1,0))),INDEX(Responses!$A270:$T270,MATCH(Lists!$B$3,Responses!$A$1:$T$1,0)),DATE(VALUE(LEFT(IFERROR(TRIM(INDEX(Responses!$A270:$T270,MATCH(Lists!$B$3,Responses!$A$1:$T$1,0))&amp;""),""),4)),VALUE(MID(IFERROR(TRIM(INDEX(Responses!$A270:$T270,MATCH(Lists!$B$3,Responses!$A$1:$T$1,0))&amp;""),""),6,2)),VALUE(MID(IFERROR(TRIM(INDEX(Responses!$A270:$T270,MATCH(Lists!$B$3,Responses!$A$1:$T$1,0))&amp;""),""),9,2))))),""))))</f>
        <v/>
      </c>
      <c r="J270" s="19">
        <f>IF(ISNUMBER($I270),$I270+Lists!$B$15,"")</f>
        <v/>
      </c>
      <c r="K270" s="18">
        <f>IF($N270&lt;&gt;1,"",IF($B270="","New",IFERROR(IF(INDEX('Follow-ups'!$B$2:$B$501,MATCH($B270,'Follow-ups'!$A$2:$A$501,0))&amp;""="","New",INDEX('Follow-ups'!$B$2:$B$501,MATCH($B270,'Follow-ups'!$A$2:$A$501,0))&amp;""),"New")))</f>
        <v/>
      </c>
      <c r="L270" s="19">
        <f>IF($N270&lt;&gt;1,"",IF($B270="","",IFERROR(IF(ISNUMBER(INDEX('Follow-ups'!$C$2:$C$501,MATCH($B270,'Follow-ups'!$A$2:$A$501,0))),INDEX('Follow-ups'!$C$2:$C$501,MATCH($B270,'Follow-ups'!$A$2:$A$501,0)),""),"")))</f>
        <v/>
      </c>
      <c r="M270" s="18">
        <f>IF($N270&lt;&gt;1,"",IF($G270="No","Do not contact",IF(OR($K270="Signed up",$K270="Not now"),"Done",IF($K270="Contacted","Waiting on reply",IF($J270="","To do",IF(TODAY()&gt;$J270,"Overdue",IF($J270-TODAY()&lt;=1,"Due soon","To do")))))))</f>
        <v/>
      </c>
      <c r="N270" s="18">
        <f>IF((IFERROR(TRIM(INDEX(Responses!$A270:$T270,MATCH(Lists!$B$2,Responses!$A$1:$T$1,0))&amp;""),"")&amp;IFERROR(TRIM(INDEX(Responses!$A270:$T270,MATCH(Lists!$B$4,Responses!$A$1:$T$1,0))&amp;""),"")&amp;IFERROR(TRIM(INDEX(Responses!$A270:$T270,MATCH(Lists!$B$5,Responses!$A$1:$T$1,0))&amp;""),""))="",0,1)</f>
        <v/>
      </c>
    </row>
    <row r="271">
      <c r="A271" s="17">
        <f>IF($N271=1,IFERROR(TRIM(INDEX(Responses!$A271:$T271,MATCH(Lists!$B$4,Responses!$A$1:$T$1,0))&amp;""),""),"")</f>
        <v/>
      </c>
      <c r="B271" s="17">
        <f>IF($N271=1,IFERROR(TRIM(INDEX(Responses!$A271:$T271,MATCH(Lists!$B$5,Responses!$A$1:$T$1,0))&amp;""),""),"")</f>
        <v/>
      </c>
      <c r="C271" s="17">
        <f>IF($N271=1,IFERROR(TRIM(INDEX(Responses!$A271:$T271,MATCH(Lists!$B$6,Responses!$A$1:$T$1,0))&amp;""),""),"")</f>
        <v/>
      </c>
      <c r="D271" s="17">
        <f>IF($N271=1,IFERROR(TRIM(INDEX(Responses!$A271:$T271,MATCH(Lists!$B$7,Responses!$A$1:$T$1,0))&amp;""),""),"")</f>
        <v/>
      </c>
      <c r="E271" s="17">
        <f>IF($N271=1,IFERROR(TRIM(INDEX(Responses!$A271:$T271,MATCH(Lists!$B$8,Responses!$A$1:$T$1,0))&amp;""),""),"")</f>
        <v/>
      </c>
      <c r="F271" s="17">
        <f>IF($N271=1,IFERROR(TRIM(INDEX(Responses!$A271:$T271,MATCH(Lists!$B$9,Responses!$A$1:$T$1,0))&amp;""),""),"")</f>
        <v/>
      </c>
      <c r="G271" s="18">
        <f>IF($N271&lt;&gt;1,"",IF(IFERROR(TRIM(INDEX(Responses!$A271:$T271,MATCH(Lists!$B$10,Responses!$A$1:$T$1,0))&amp;""),"")="","Not asked",IF(LEFT(IFERROR(TRIM(INDEX(Responses!$A271:$T271,MATCH(Lists!$B$10,Responses!$A$1:$T$1,0))&amp;""),""),3)="Yes","Yes","No")))</f>
        <v/>
      </c>
      <c r="H271" s="17">
        <f>IF($N271&lt;&gt;1,"",IF(IFERROR(TRIM(INDEX(Responses!$A271:$T271,MATCH(Lists!$B$12,Responses!$A$1:$T$1,0))&amp;""),"")&lt;&gt;"",IFERROR(TRIM(INDEX(Responses!$A271:$T271,MATCH(Lists!$B$12,Responses!$A$1:$T$1,0))&amp;""),""),IFERROR(TRIM(INDEX(Responses!$A271:$T271,MATCH(Lists!$B$11,Responses!$A$1:$T$1,0))&amp;""),"")))</f>
        <v/>
      </c>
      <c r="I271" s="19">
        <f>IF($N271&lt;&gt;1,"",IF($B271="",IFERROR(INT(IF(ISNUMBER(INDEX(Responses!$A271:$T271,MATCH(Lists!$B$3,Responses!$A$1:$T$1,0))),INDEX(Responses!$A271:$T271,MATCH(Lists!$B$3,Responses!$A$1:$T$1,0)),DATE(VALUE(LEFT(IFERROR(TRIM(INDEX(Responses!$A271:$T271,MATCH(Lists!$B$3,Responses!$A$1:$T$1,0))&amp;""),""),4)),VALUE(MID(IFERROR(TRIM(INDEX(Responses!$A271:$T271,MATCH(Lists!$B$3,Responses!$A$1:$T$1,0))&amp;""),""),6,2)),VALUE(MID(IFERROR(TRIM(INDEX(Responses!$A271:$T271,MATCH(Lists!$B$3,Responses!$A$1:$T$1,0))&amp;""),""),9,2))))),""),IFERROR(IF(ISNUMBER(INDEX('Follow-ups'!$D$2:$D$501,MATCH($B271,'Follow-ups'!$A$2:$A$501,0))),INT(INDEX('Follow-ups'!$D$2:$D$501,MATCH($B271,'Follow-ups'!$A$2:$A$501,0))),IFERROR(INT(IF(ISNUMBER(INDEX(Responses!$A271:$T271,MATCH(Lists!$B$3,Responses!$A$1:$T$1,0))),INDEX(Responses!$A271:$T271,MATCH(Lists!$B$3,Responses!$A$1:$T$1,0)),DATE(VALUE(LEFT(IFERROR(TRIM(INDEX(Responses!$A271:$T271,MATCH(Lists!$B$3,Responses!$A$1:$T$1,0))&amp;""),""),4)),VALUE(MID(IFERROR(TRIM(INDEX(Responses!$A271:$T271,MATCH(Lists!$B$3,Responses!$A$1:$T$1,0))&amp;""),""),6,2)),VALUE(MID(IFERROR(TRIM(INDEX(Responses!$A271:$T271,MATCH(Lists!$B$3,Responses!$A$1:$T$1,0))&amp;""),""),9,2))))),"")),IFERROR(INT(IF(ISNUMBER(INDEX(Responses!$A271:$T271,MATCH(Lists!$B$3,Responses!$A$1:$T$1,0))),INDEX(Responses!$A271:$T271,MATCH(Lists!$B$3,Responses!$A$1:$T$1,0)),DATE(VALUE(LEFT(IFERROR(TRIM(INDEX(Responses!$A271:$T271,MATCH(Lists!$B$3,Responses!$A$1:$T$1,0))&amp;""),""),4)),VALUE(MID(IFERROR(TRIM(INDEX(Responses!$A271:$T271,MATCH(Lists!$B$3,Responses!$A$1:$T$1,0))&amp;""),""),6,2)),VALUE(MID(IFERROR(TRIM(INDEX(Responses!$A271:$T271,MATCH(Lists!$B$3,Responses!$A$1:$T$1,0))&amp;""),""),9,2))))),""))))</f>
        <v/>
      </c>
      <c r="J271" s="19">
        <f>IF(ISNUMBER($I271),$I271+Lists!$B$15,"")</f>
        <v/>
      </c>
      <c r="K271" s="18">
        <f>IF($N271&lt;&gt;1,"",IF($B271="","New",IFERROR(IF(INDEX('Follow-ups'!$B$2:$B$501,MATCH($B271,'Follow-ups'!$A$2:$A$501,0))&amp;""="","New",INDEX('Follow-ups'!$B$2:$B$501,MATCH($B271,'Follow-ups'!$A$2:$A$501,0))&amp;""),"New")))</f>
        <v/>
      </c>
      <c r="L271" s="19">
        <f>IF($N271&lt;&gt;1,"",IF($B271="","",IFERROR(IF(ISNUMBER(INDEX('Follow-ups'!$C$2:$C$501,MATCH($B271,'Follow-ups'!$A$2:$A$501,0))),INDEX('Follow-ups'!$C$2:$C$501,MATCH($B271,'Follow-ups'!$A$2:$A$501,0)),""),"")))</f>
        <v/>
      </c>
      <c r="M271" s="18">
        <f>IF($N271&lt;&gt;1,"",IF($G271="No","Do not contact",IF(OR($K271="Signed up",$K271="Not now"),"Done",IF($K271="Contacted","Waiting on reply",IF($J271="","To do",IF(TODAY()&gt;$J271,"Overdue",IF($J271-TODAY()&lt;=1,"Due soon","To do")))))))</f>
        <v/>
      </c>
      <c r="N271" s="18">
        <f>IF((IFERROR(TRIM(INDEX(Responses!$A271:$T271,MATCH(Lists!$B$2,Responses!$A$1:$T$1,0))&amp;""),"")&amp;IFERROR(TRIM(INDEX(Responses!$A271:$T271,MATCH(Lists!$B$4,Responses!$A$1:$T$1,0))&amp;""),"")&amp;IFERROR(TRIM(INDEX(Responses!$A271:$T271,MATCH(Lists!$B$5,Responses!$A$1:$T$1,0))&amp;""),""))="",0,1)</f>
        <v/>
      </c>
    </row>
    <row r="272">
      <c r="A272" s="17">
        <f>IF($N272=1,IFERROR(TRIM(INDEX(Responses!$A272:$T272,MATCH(Lists!$B$4,Responses!$A$1:$T$1,0))&amp;""),""),"")</f>
        <v/>
      </c>
      <c r="B272" s="17">
        <f>IF($N272=1,IFERROR(TRIM(INDEX(Responses!$A272:$T272,MATCH(Lists!$B$5,Responses!$A$1:$T$1,0))&amp;""),""),"")</f>
        <v/>
      </c>
      <c r="C272" s="17">
        <f>IF($N272=1,IFERROR(TRIM(INDEX(Responses!$A272:$T272,MATCH(Lists!$B$6,Responses!$A$1:$T$1,0))&amp;""),""),"")</f>
        <v/>
      </c>
      <c r="D272" s="17">
        <f>IF($N272=1,IFERROR(TRIM(INDEX(Responses!$A272:$T272,MATCH(Lists!$B$7,Responses!$A$1:$T$1,0))&amp;""),""),"")</f>
        <v/>
      </c>
      <c r="E272" s="17">
        <f>IF($N272=1,IFERROR(TRIM(INDEX(Responses!$A272:$T272,MATCH(Lists!$B$8,Responses!$A$1:$T$1,0))&amp;""),""),"")</f>
        <v/>
      </c>
      <c r="F272" s="17">
        <f>IF($N272=1,IFERROR(TRIM(INDEX(Responses!$A272:$T272,MATCH(Lists!$B$9,Responses!$A$1:$T$1,0))&amp;""),""),"")</f>
        <v/>
      </c>
      <c r="G272" s="18">
        <f>IF($N272&lt;&gt;1,"",IF(IFERROR(TRIM(INDEX(Responses!$A272:$T272,MATCH(Lists!$B$10,Responses!$A$1:$T$1,0))&amp;""),"")="","Not asked",IF(LEFT(IFERROR(TRIM(INDEX(Responses!$A272:$T272,MATCH(Lists!$B$10,Responses!$A$1:$T$1,0))&amp;""),""),3)="Yes","Yes","No")))</f>
        <v/>
      </c>
      <c r="H272" s="17">
        <f>IF($N272&lt;&gt;1,"",IF(IFERROR(TRIM(INDEX(Responses!$A272:$T272,MATCH(Lists!$B$12,Responses!$A$1:$T$1,0))&amp;""),"")&lt;&gt;"",IFERROR(TRIM(INDEX(Responses!$A272:$T272,MATCH(Lists!$B$12,Responses!$A$1:$T$1,0))&amp;""),""),IFERROR(TRIM(INDEX(Responses!$A272:$T272,MATCH(Lists!$B$11,Responses!$A$1:$T$1,0))&amp;""),"")))</f>
        <v/>
      </c>
      <c r="I272" s="19">
        <f>IF($N272&lt;&gt;1,"",IF($B272="",IFERROR(INT(IF(ISNUMBER(INDEX(Responses!$A272:$T272,MATCH(Lists!$B$3,Responses!$A$1:$T$1,0))),INDEX(Responses!$A272:$T272,MATCH(Lists!$B$3,Responses!$A$1:$T$1,0)),DATE(VALUE(LEFT(IFERROR(TRIM(INDEX(Responses!$A272:$T272,MATCH(Lists!$B$3,Responses!$A$1:$T$1,0))&amp;""),""),4)),VALUE(MID(IFERROR(TRIM(INDEX(Responses!$A272:$T272,MATCH(Lists!$B$3,Responses!$A$1:$T$1,0))&amp;""),""),6,2)),VALUE(MID(IFERROR(TRIM(INDEX(Responses!$A272:$T272,MATCH(Lists!$B$3,Responses!$A$1:$T$1,0))&amp;""),""),9,2))))),""),IFERROR(IF(ISNUMBER(INDEX('Follow-ups'!$D$2:$D$501,MATCH($B272,'Follow-ups'!$A$2:$A$501,0))),INT(INDEX('Follow-ups'!$D$2:$D$501,MATCH($B272,'Follow-ups'!$A$2:$A$501,0))),IFERROR(INT(IF(ISNUMBER(INDEX(Responses!$A272:$T272,MATCH(Lists!$B$3,Responses!$A$1:$T$1,0))),INDEX(Responses!$A272:$T272,MATCH(Lists!$B$3,Responses!$A$1:$T$1,0)),DATE(VALUE(LEFT(IFERROR(TRIM(INDEX(Responses!$A272:$T272,MATCH(Lists!$B$3,Responses!$A$1:$T$1,0))&amp;""),""),4)),VALUE(MID(IFERROR(TRIM(INDEX(Responses!$A272:$T272,MATCH(Lists!$B$3,Responses!$A$1:$T$1,0))&amp;""),""),6,2)),VALUE(MID(IFERROR(TRIM(INDEX(Responses!$A272:$T272,MATCH(Lists!$B$3,Responses!$A$1:$T$1,0))&amp;""),""),9,2))))),"")),IFERROR(INT(IF(ISNUMBER(INDEX(Responses!$A272:$T272,MATCH(Lists!$B$3,Responses!$A$1:$T$1,0))),INDEX(Responses!$A272:$T272,MATCH(Lists!$B$3,Responses!$A$1:$T$1,0)),DATE(VALUE(LEFT(IFERROR(TRIM(INDEX(Responses!$A272:$T272,MATCH(Lists!$B$3,Responses!$A$1:$T$1,0))&amp;""),""),4)),VALUE(MID(IFERROR(TRIM(INDEX(Responses!$A272:$T272,MATCH(Lists!$B$3,Responses!$A$1:$T$1,0))&amp;""),""),6,2)),VALUE(MID(IFERROR(TRIM(INDEX(Responses!$A272:$T272,MATCH(Lists!$B$3,Responses!$A$1:$T$1,0))&amp;""),""),9,2))))),""))))</f>
        <v/>
      </c>
      <c r="J272" s="19">
        <f>IF(ISNUMBER($I272),$I272+Lists!$B$15,"")</f>
        <v/>
      </c>
      <c r="K272" s="18">
        <f>IF($N272&lt;&gt;1,"",IF($B272="","New",IFERROR(IF(INDEX('Follow-ups'!$B$2:$B$501,MATCH($B272,'Follow-ups'!$A$2:$A$501,0))&amp;""="","New",INDEX('Follow-ups'!$B$2:$B$501,MATCH($B272,'Follow-ups'!$A$2:$A$501,0))&amp;""),"New")))</f>
        <v/>
      </c>
      <c r="L272" s="19">
        <f>IF($N272&lt;&gt;1,"",IF($B272="","",IFERROR(IF(ISNUMBER(INDEX('Follow-ups'!$C$2:$C$501,MATCH($B272,'Follow-ups'!$A$2:$A$501,0))),INDEX('Follow-ups'!$C$2:$C$501,MATCH($B272,'Follow-ups'!$A$2:$A$501,0)),""),"")))</f>
        <v/>
      </c>
      <c r="M272" s="18">
        <f>IF($N272&lt;&gt;1,"",IF($G272="No","Do not contact",IF(OR($K272="Signed up",$K272="Not now"),"Done",IF($K272="Contacted","Waiting on reply",IF($J272="","To do",IF(TODAY()&gt;$J272,"Overdue",IF($J272-TODAY()&lt;=1,"Due soon","To do")))))))</f>
        <v/>
      </c>
      <c r="N272" s="18">
        <f>IF((IFERROR(TRIM(INDEX(Responses!$A272:$T272,MATCH(Lists!$B$2,Responses!$A$1:$T$1,0))&amp;""),"")&amp;IFERROR(TRIM(INDEX(Responses!$A272:$T272,MATCH(Lists!$B$4,Responses!$A$1:$T$1,0))&amp;""),"")&amp;IFERROR(TRIM(INDEX(Responses!$A272:$T272,MATCH(Lists!$B$5,Responses!$A$1:$T$1,0))&amp;""),""))="",0,1)</f>
        <v/>
      </c>
    </row>
    <row r="273">
      <c r="A273" s="17">
        <f>IF($N273=1,IFERROR(TRIM(INDEX(Responses!$A273:$T273,MATCH(Lists!$B$4,Responses!$A$1:$T$1,0))&amp;""),""),"")</f>
        <v/>
      </c>
      <c r="B273" s="17">
        <f>IF($N273=1,IFERROR(TRIM(INDEX(Responses!$A273:$T273,MATCH(Lists!$B$5,Responses!$A$1:$T$1,0))&amp;""),""),"")</f>
        <v/>
      </c>
      <c r="C273" s="17">
        <f>IF($N273=1,IFERROR(TRIM(INDEX(Responses!$A273:$T273,MATCH(Lists!$B$6,Responses!$A$1:$T$1,0))&amp;""),""),"")</f>
        <v/>
      </c>
      <c r="D273" s="17">
        <f>IF($N273=1,IFERROR(TRIM(INDEX(Responses!$A273:$T273,MATCH(Lists!$B$7,Responses!$A$1:$T$1,0))&amp;""),""),"")</f>
        <v/>
      </c>
      <c r="E273" s="17">
        <f>IF($N273=1,IFERROR(TRIM(INDEX(Responses!$A273:$T273,MATCH(Lists!$B$8,Responses!$A$1:$T$1,0))&amp;""),""),"")</f>
        <v/>
      </c>
      <c r="F273" s="17">
        <f>IF($N273=1,IFERROR(TRIM(INDEX(Responses!$A273:$T273,MATCH(Lists!$B$9,Responses!$A$1:$T$1,0))&amp;""),""),"")</f>
        <v/>
      </c>
      <c r="G273" s="18">
        <f>IF($N273&lt;&gt;1,"",IF(IFERROR(TRIM(INDEX(Responses!$A273:$T273,MATCH(Lists!$B$10,Responses!$A$1:$T$1,0))&amp;""),"")="","Not asked",IF(LEFT(IFERROR(TRIM(INDEX(Responses!$A273:$T273,MATCH(Lists!$B$10,Responses!$A$1:$T$1,0))&amp;""),""),3)="Yes","Yes","No")))</f>
        <v/>
      </c>
      <c r="H273" s="17">
        <f>IF($N273&lt;&gt;1,"",IF(IFERROR(TRIM(INDEX(Responses!$A273:$T273,MATCH(Lists!$B$12,Responses!$A$1:$T$1,0))&amp;""),"")&lt;&gt;"",IFERROR(TRIM(INDEX(Responses!$A273:$T273,MATCH(Lists!$B$12,Responses!$A$1:$T$1,0))&amp;""),""),IFERROR(TRIM(INDEX(Responses!$A273:$T273,MATCH(Lists!$B$11,Responses!$A$1:$T$1,0))&amp;""),"")))</f>
        <v/>
      </c>
      <c r="I273" s="19">
        <f>IF($N273&lt;&gt;1,"",IF($B273="",IFERROR(INT(IF(ISNUMBER(INDEX(Responses!$A273:$T273,MATCH(Lists!$B$3,Responses!$A$1:$T$1,0))),INDEX(Responses!$A273:$T273,MATCH(Lists!$B$3,Responses!$A$1:$T$1,0)),DATE(VALUE(LEFT(IFERROR(TRIM(INDEX(Responses!$A273:$T273,MATCH(Lists!$B$3,Responses!$A$1:$T$1,0))&amp;""),""),4)),VALUE(MID(IFERROR(TRIM(INDEX(Responses!$A273:$T273,MATCH(Lists!$B$3,Responses!$A$1:$T$1,0))&amp;""),""),6,2)),VALUE(MID(IFERROR(TRIM(INDEX(Responses!$A273:$T273,MATCH(Lists!$B$3,Responses!$A$1:$T$1,0))&amp;""),""),9,2))))),""),IFERROR(IF(ISNUMBER(INDEX('Follow-ups'!$D$2:$D$501,MATCH($B273,'Follow-ups'!$A$2:$A$501,0))),INT(INDEX('Follow-ups'!$D$2:$D$501,MATCH($B273,'Follow-ups'!$A$2:$A$501,0))),IFERROR(INT(IF(ISNUMBER(INDEX(Responses!$A273:$T273,MATCH(Lists!$B$3,Responses!$A$1:$T$1,0))),INDEX(Responses!$A273:$T273,MATCH(Lists!$B$3,Responses!$A$1:$T$1,0)),DATE(VALUE(LEFT(IFERROR(TRIM(INDEX(Responses!$A273:$T273,MATCH(Lists!$B$3,Responses!$A$1:$T$1,0))&amp;""),""),4)),VALUE(MID(IFERROR(TRIM(INDEX(Responses!$A273:$T273,MATCH(Lists!$B$3,Responses!$A$1:$T$1,0))&amp;""),""),6,2)),VALUE(MID(IFERROR(TRIM(INDEX(Responses!$A273:$T273,MATCH(Lists!$B$3,Responses!$A$1:$T$1,0))&amp;""),""),9,2))))),"")),IFERROR(INT(IF(ISNUMBER(INDEX(Responses!$A273:$T273,MATCH(Lists!$B$3,Responses!$A$1:$T$1,0))),INDEX(Responses!$A273:$T273,MATCH(Lists!$B$3,Responses!$A$1:$T$1,0)),DATE(VALUE(LEFT(IFERROR(TRIM(INDEX(Responses!$A273:$T273,MATCH(Lists!$B$3,Responses!$A$1:$T$1,0))&amp;""),""),4)),VALUE(MID(IFERROR(TRIM(INDEX(Responses!$A273:$T273,MATCH(Lists!$B$3,Responses!$A$1:$T$1,0))&amp;""),""),6,2)),VALUE(MID(IFERROR(TRIM(INDEX(Responses!$A273:$T273,MATCH(Lists!$B$3,Responses!$A$1:$T$1,0))&amp;""),""),9,2))))),""))))</f>
        <v/>
      </c>
      <c r="J273" s="19">
        <f>IF(ISNUMBER($I273),$I273+Lists!$B$15,"")</f>
        <v/>
      </c>
      <c r="K273" s="18">
        <f>IF($N273&lt;&gt;1,"",IF($B273="","New",IFERROR(IF(INDEX('Follow-ups'!$B$2:$B$501,MATCH($B273,'Follow-ups'!$A$2:$A$501,0))&amp;""="","New",INDEX('Follow-ups'!$B$2:$B$501,MATCH($B273,'Follow-ups'!$A$2:$A$501,0))&amp;""),"New")))</f>
        <v/>
      </c>
      <c r="L273" s="19">
        <f>IF($N273&lt;&gt;1,"",IF($B273="","",IFERROR(IF(ISNUMBER(INDEX('Follow-ups'!$C$2:$C$501,MATCH($B273,'Follow-ups'!$A$2:$A$501,0))),INDEX('Follow-ups'!$C$2:$C$501,MATCH($B273,'Follow-ups'!$A$2:$A$501,0)),""),"")))</f>
        <v/>
      </c>
      <c r="M273" s="18">
        <f>IF($N273&lt;&gt;1,"",IF($G273="No","Do not contact",IF(OR($K273="Signed up",$K273="Not now"),"Done",IF($K273="Contacted","Waiting on reply",IF($J273="","To do",IF(TODAY()&gt;$J273,"Overdue",IF($J273-TODAY()&lt;=1,"Due soon","To do")))))))</f>
        <v/>
      </c>
      <c r="N273" s="18">
        <f>IF((IFERROR(TRIM(INDEX(Responses!$A273:$T273,MATCH(Lists!$B$2,Responses!$A$1:$T$1,0))&amp;""),"")&amp;IFERROR(TRIM(INDEX(Responses!$A273:$T273,MATCH(Lists!$B$4,Responses!$A$1:$T$1,0))&amp;""),"")&amp;IFERROR(TRIM(INDEX(Responses!$A273:$T273,MATCH(Lists!$B$5,Responses!$A$1:$T$1,0))&amp;""),""))="",0,1)</f>
        <v/>
      </c>
    </row>
    <row r="274">
      <c r="A274" s="17">
        <f>IF($N274=1,IFERROR(TRIM(INDEX(Responses!$A274:$T274,MATCH(Lists!$B$4,Responses!$A$1:$T$1,0))&amp;""),""),"")</f>
        <v/>
      </c>
      <c r="B274" s="17">
        <f>IF($N274=1,IFERROR(TRIM(INDEX(Responses!$A274:$T274,MATCH(Lists!$B$5,Responses!$A$1:$T$1,0))&amp;""),""),"")</f>
        <v/>
      </c>
      <c r="C274" s="17">
        <f>IF($N274=1,IFERROR(TRIM(INDEX(Responses!$A274:$T274,MATCH(Lists!$B$6,Responses!$A$1:$T$1,0))&amp;""),""),"")</f>
        <v/>
      </c>
      <c r="D274" s="17">
        <f>IF($N274=1,IFERROR(TRIM(INDEX(Responses!$A274:$T274,MATCH(Lists!$B$7,Responses!$A$1:$T$1,0))&amp;""),""),"")</f>
        <v/>
      </c>
      <c r="E274" s="17">
        <f>IF($N274=1,IFERROR(TRIM(INDEX(Responses!$A274:$T274,MATCH(Lists!$B$8,Responses!$A$1:$T$1,0))&amp;""),""),"")</f>
        <v/>
      </c>
      <c r="F274" s="17">
        <f>IF($N274=1,IFERROR(TRIM(INDEX(Responses!$A274:$T274,MATCH(Lists!$B$9,Responses!$A$1:$T$1,0))&amp;""),""),"")</f>
        <v/>
      </c>
      <c r="G274" s="18">
        <f>IF($N274&lt;&gt;1,"",IF(IFERROR(TRIM(INDEX(Responses!$A274:$T274,MATCH(Lists!$B$10,Responses!$A$1:$T$1,0))&amp;""),"")="","Not asked",IF(LEFT(IFERROR(TRIM(INDEX(Responses!$A274:$T274,MATCH(Lists!$B$10,Responses!$A$1:$T$1,0))&amp;""),""),3)="Yes","Yes","No")))</f>
        <v/>
      </c>
      <c r="H274" s="17">
        <f>IF($N274&lt;&gt;1,"",IF(IFERROR(TRIM(INDEX(Responses!$A274:$T274,MATCH(Lists!$B$12,Responses!$A$1:$T$1,0))&amp;""),"")&lt;&gt;"",IFERROR(TRIM(INDEX(Responses!$A274:$T274,MATCH(Lists!$B$12,Responses!$A$1:$T$1,0))&amp;""),""),IFERROR(TRIM(INDEX(Responses!$A274:$T274,MATCH(Lists!$B$11,Responses!$A$1:$T$1,0))&amp;""),"")))</f>
        <v/>
      </c>
      <c r="I274" s="19">
        <f>IF($N274&lt;&gt;1,"",IF($B274="",IFERROR(INT(IF(ISNUMBER(INDEX(Responses!$A274:$T274,MATCH(Lists!$B$3,Responses!$A$1:$T$1,0))),INDEX(Responses!$A274:$T274,MATCH(Lists!$B$3,Responses!$A$1:$T$1,0)),DATE(VALUE(LEFT(IFERROR(TRIM(INDEX(Responses!$A274:$T274,MATCH(Lists!$B$3,Responses!$A$1:$T$1,0))&amp;""),""),4)),VALUE(MID(IFERROR(TRIM(INDEX(Responses!$A274:$T274,MATCH(Lists!$B$3,Responses!$A$1:$T$1,0))&amp;""),""),6,2)),VALUE(MID(IFERROR(TRIM(INDEX(Responses!$A274:$T274,MATCH(Lists!$B$3,Responses!$A$1:$T$1,0))&amp;""),""),9,2))))),""),IFERROR(IF(ISNUMBER(INDEX('Follow-ups'!$D$2:$D$501,MATCH($B274,'Follow-ups'!$A$2:$A$501,0))),INT(INDEX('Follow-ups'!$D$2:$D$501,MATCH($B274,'Follow-ups'!$A$2:$A$501,0))),IFERROR(INT(IF(ISNUMBER(INDEX(Responses!$A274:$T274,MATCH(Lists!$B$3,Responses!$A$1:$T$1,0))),INDEX(Responses!$A274:$T274,MATCH(Lists!$B$3,Responses!$A$1:$T$1,0)),DATE(VALUE(LEFT(IFERROR(TRIM(INDEX(Responses!$A274:$T274,MATCH(Lists!$B$3,Responses!$A$1:$T$1,0))&amp;""),""),4)),VALUE(MID(IFERROR(TRIM(INDEX(Responses!$A274:$T274,MATCH(Lists!$B$3,Responses!$A$1:$T$1,0))&amp;""),""),6,2)),VALUE(MID(IFERROR(TRIM(INDEX(Responses!$A274:$T274,MATCH(Lists!$B$3,Responses!$A$1:$T$1,0))&amp;""),""),9,2))))),"")),IFERROR(INT(IF(ISNUMBER(INDEX(Responses!$A274:$T274,MATCH(Lists!$B$3,Responses!$A$1:$T$1,0))),INDEX(Responses!$A274:$T274,MATCH(Lists!$B$3,Responses!$A$1:$T$1,0)),DATE(VALUE(LEFT(IFERROR(TRIM(INDEX(Responses!$A274:$T274,MATCH(Lists!$B$3,Responses!$A$1:$T$1,0))&amp;""),""),4)),VALUE(MID(IFERROR(TRIM(INDEX(Responses!$A274:$T274,MATCH(Lists!$B$3,Responses!$A$1:$T$1,0))&amp;""),""),6,2)),VALUE(MID(IFERROR(TRIM(INDEX(Responses!$A274:$T274,MATCH(Lists!$B$3,Responses!$A$1:$T$1,0))&amp;""),""),9,2))))),""))))</f>
        <v/>
      </c>
      <c r="J274" s="19">
        <f>IF(ISNUMBER($I274),$I274+Lists!$B$15,"")</f>
        <v/>
      </c>
      <c r="K274" s="18">
        <f>IF($N274&lt;&gt;1,"",IF($B274="","New",IFERROR(IF(INDEX('Follow-ups'!$B$2:$B$501,MATCH($B274,'Follow-ups'!$A$2:$A$501,0))&amp;""="","New",INDEX('Follow-ups'!$B$2:$B$501,MATCH($B274,'Follow-ups'!$A$2:$A$501,0))&amp;""),"New")))</f>
        <v/>
      </c>
      <c r="L274" s="19">
        <f>IF($N274&lt;&gt;1,"",IF($B274="","",IFERROR(IF(ISNUMBER(INDEX('Follow-ups'!$C$2:$C$501,MATCH($B274,'Follow-ups'!$A$2:$A$501,0))),INDEX('Follow-ups'!$C$2:$C$501,MATCH($B274,'Follow-ups'!$A$2:$A$501,0)),""),"")))</f>
        <v/>
      </c>
      <c r="M274" s="18">
        <f>IF($N274&lt;&gt;1,"",IF($G274="No","Do not contact",IF(OR($K274="Signed up",$K274="Not now"),"Done",IF($K274="Contacted","Waiting on reply",IF($J274="","To do",IF(TODAY()&gt;$J274,"Overdue",IF($J274-TODAY()&lt;=1,"Due soon","To do")))))))</f>
        <v/>
      </c>
      <c r="N274" s="18">
        <f>IF((IFERROR(TRIM(INDEX(Responses!$A274:$T274,MATCH(Lists!$B$2,Responses!$A$1:$T$1,0))&amp;""),"")&amp;IFERROR(TRIM(INDEX(Responses!$A274:$T274,MATCH(Lists!$B$4,Responses!$A$1:$T$1,0))&amp;""),"")&amp;IFERROR(TRIM(INDEX(Responses!$A274:$T274,MATCH(Lists!$B$5,Responses!$A$1:$T$1,0))&amp;""),""))="",0,1)</f>
        <v/>
      </c>
    </row>
    <row r="275">
      <c r="A275" s="17">
        <f>IF($N275=1,IFERROR(TRIM(INDEX(Responses!$A275:$T275,MATCH(Lists!$B$4,Responses!$A$1:$T$1,0))&amp;""),""),"")</f>
        <v/>
      </c>
      <c r="B275" s="17">
        <f>IF($N275=1,IFERROR(TRIM(INDEX(Responses!$A275:$T275,MATCH(Lists!$B$5,Responses!$A$1:$T$1,0))&amp;""),""),"")</f>
        <v/>
      </c>
      <c r="C275" s="17">
        <f>IF($N275=1,IFERROR(TRIM(INDEX(Responses!$A275:$T275,MATCH(Lists!$B$6,Responses!$A$1:$T$1,0))&amp;""),""),"")</f>
        <v/>
      </c>
      <c r="D275" s="17">
        <f>IF($N275=1,IFERROR(TRIM(INDEX(Responses!$A275:$T275,MATCH(Lists!$B$7,Responses!$A$1:$T$1,0))&amp;""),""),"")</f>
        <v/>
      </c>
      <c r="E275" s="17">
        <f>IF($N275=1,IFERROR(TRIM(INDEX(Responses!$A275:$T275,MATCH(Lists!$B$8,Responses!$A$1:$T$1,0))&amp;""),""),"")</f>
        <v/>
      </c>
      <c r="F275" s="17">
        <f>IF($N275=1,IFERROR(TRIM(INDEX(Responses!$A275:$T275,MATCH(Lists!$B$9,Responses!$A$1:$T$1,0))&amp;""),""),"")</f>
        <v/>
      </c>
      <c r="G275" s="18">
        <f>IF($N275&lt;&gt;1,"",IF(IFERROR(TRIM(INDEX(Responses!$A275:$T275,MATCH(Lists!$B$10,Responses!$A$1:$T$1,0))&amp;""),"")="","Not asked",IF(LEFT(IFERROR(TRIM(INDEX(Responses!$A275:$T275,MATCH(Lists!$B$10,Responses!$A$1:$T$1,0))&amp;""),""),3)="Yes","Yes","No")))</f>
        <v/>
      </c>
      <c r="H275" s="17">
        <f>IF($N275&lt;&gt;1,"",IF(IFERROR(TRIM(INDEX(Responses!$A275:$T275,MATCH(Lists!$B$12,Responses!$A$1:$T$1,0))&amp;""),"")&lt;&gt;"",IFERROR(TRIM(INDEX(Responses!$A275:$T275,MATCH(Lists!$B$12,Responses!$A$1:$T$1,0))&amp;""),""),IFERROR(TRIM(INDEX(Responses!$A275:$T275,MATCH(Lists!$B$11,Responses!$A$1:$T$1,0))&amp;""),"")))</f>
        <v/>
      </c>
      <c r="I275" s="19">
        <f>IF($N275&lt;&gt;1,"",IF($B275="",IFERROR(INT(IF(ISNUMBER(INDEX(Responses!$A275:$T275,MATCH(Lists!$B$3,Responses!$A$1:$T$1,0))),INDEX(Responses!$A275:$T275,MATCH(Lists!$B$3,Responses!$A$1:$T$1,0)),DATE(VALUE(LEFT(IFERROR(TRIM(INDEX(Responses!$A275:$T275,MATCH(Lists!$B$3,Responses!$A$1:$T$1,0))&amp;""),""),4)),VALUE(MID(IFERROR(TRIM(INDEX(Responses!$A275:$T275,MATCH(Lists!$B$3,Responses!$A$1:$T$1,0))&amp;""),""),6,2)),VALUE(MID(IFERROR(TRIM(INDEX(Responses!$A275:$T275,MATCH(Lists!$B$3,Responses!$A$1:$T$1,0))&amp;""),""),9,2))))),""),IFERROR(IF(ISNUMBER(INDEX('Follow-ups'!$D$2:$D$501,MATCH($B275,'Follow-ups'!$A$2:$A$501,0))),INT(INDEX('Follow-ups'!$D$2:$D$501,MATCH($B275,'Follow-ups'!$A$2:$A$501,0))),IFERROR(INT(IF(ISNUMBER(INDEX(Responses!$A275:$T275,MATCH(Lists!$B$3,Responses!$A$1:$T$1,0))),INDEX(Responses!$A275:$T275,MATCH(Lists!$B$3,Responses!$A$1:$T$1,0)),DATE(VALUE(LEFT(IFERROR(TRIM(INDEX(Responses!$A275:$T275,MATCH(Lists!$B$3,Responses!$A$1:$T$1,0))&amp;""),""),4)),VALUE(MID(IFERROR(TRIM(INDEX(Responses!$A275:$T275,MATCH(Lists!$B$3,Responses!$A$1:$T$1,0))&amp;""),""),6,2)),VALUE(MID(IFERROR(TRIM(INDEX(Responses!$A275:$T275,MATCH(Lists!$B$3,Responses!$A$1:$T$1,0))&amp;""),""),9,2))))),"")),IFERROR(INT(IF(ISNUMBER(INDEX(Responses!$A275:$T275,MATCH(Lists!$B$3,Responses!$A$1:$T$1,0))),INDEX(Responses!$A275:$T275,MATCH(Lists!$B$3,Responses!$A$1:$T$1,0)),DATE(VALUE(LEFT(IFERROR(TRIM(INDEX(Responses!$A275:$T275,MATCH(Lists!$B$3,Responses!$A$1:$T$1,0))&amp;""),""),4)),VALUE(MID(IFERROR(TRIM(INDEX(Responses!$A275:$T275,MATCH(Lists!$B$3,Responses!$A$1:$T$1,0))&amp;""),""),6,2)),VALUE(MID(IFERROR(TRIM(INDEX(Responses!$A275:$T275,MATCH(Lists!$B$3,Responses!$A$1:$T$1,0))&amp;""),""),9,2))))),""))))</f>
        <v/>
      </c>
      <c r="J275" s="19">
        <f>IF(ISNUMBER($I275),$I275+Lists!$B$15,"")</f>
        <v/>
      </c>
      <c r="K275" s="18">
        <f>IF($N275&lt;&gt;1,"",IF($B275="","New",IFERROR(IF(INDEX('Follow-ups'!$B$2:$B$501,MATCH($B275,'Follow-ups'!$A$2:$A$501,0))&amp;""="","New",INDEX('Follow-ups'!$B$2:$B$501,MATCH($B275,'Follow-ups'!$A$2:$A$501,0))&amp;""),"New")))</f>
        <v/>
      </c>
      <c r="L275" s="19">
        <f>IF($N275&lt;&gt;1,"",IF($B275="","",IFERROR(IF(ISNUMBER(INDEX('Follow-ups'!$C$2:$C$501,MATCH($B275,'Follow-ups'!$A$2:$A$501,0))),INDEX('Follow-ups'!$C$2:$C$501,MATCH($B275,'Follow-ups'!$A$2:$A$501,0)),""),"")))</f>
        <v/>
      </c>
      <c r="M275" s="18">
        <f>IF($N275&lt;&gt;1,"",IF($G275="No","Do not contact",IF(OR($K275="Signed up",$K275="Not now"),"Done",IF($K275="Contacted","Waiting on reply",IF($J275="","To do",IF(TODAY()&gt;$J275,"Overdue",IF($J275-TODAY()&lt;=1,"Due soon","To do")))))))</f>
        <v/>
      </c>
      <c r="N275" s="18">
        <f>IF((IFERROR(TRIM(INDEX(Responses!$A275:$T275,MATCH(Lists!$B$2,Responses!$A$1:$T$1,0))&amp;""),"")&amp;IFERROR(TRIM(INDEX(Responses!$A275:$T275,MATCH(Lists!$B$4,Responses!$A$1:$T$1,0))&amp;""),"")&amp;IFERROR(TRIM(INDEX(Responses!$A275:$T275,MATCH(Lists!$B$5,Responses!$A$1:$T$1,0))&amp;""),""))="",0,1)</f>
        <v/>
      </c>
    </row>
    <row r="276">
      <c r="A276" s="17">
        <f>IF($N276=1,IFERROR(TRIM(INDEX(Responses!$A276:$T276,MATCH(Lists!$B$4,Responses!$A$1:$T$1,0))&amp;""),""),"")</f>
        <v/>
      </c>
      <c r="B276" s="17">
        <f>IF($N276=1,IFERROR(TRIM(INDEX(Responses!$A276:$T276,MATCH(Lists!$B$5,Responses!$A$1:$T$1,0))&amp;""),""),"")</f>
        <v/>
      </c>
      <c r="C276" s="17">
        <f>IF($N276=1,IFERROR(TRIM(INDEX(Responses!$A276:$T276,MATCH(Lists!$B$6,Responses!$A$1:$T$1,0))&amp;""),""),"")</f>
        <v/>
      </c>
      <c r="D276" s="17">
        <f>IF($N276=1,IFERROR(TRIM(INDEX(Responses!$A276:$T276,MATCH(Lists!$B$7,Responses!$A$1:$T$1,0))&amp;""),""),"")</f>
        <v/>
      </c>
      <c r="E276" s="17">
        <f>IF($N276=1,IFERROR(TRIM(INDEX(Responses!$A276:$T276,MATCH(Lists!$B$8,Responses!$A$1:$T$1,0))&amp;""),""),"")</f>
        <v/>
      </c>
      <c r="F276" s="17">
        <f>IF($N276=1,IFERROR(TRIM(INDEX(Responses!$A276:$T276,MATCH(Lists!$B$9,Responses!$A$1:$T$1,0))&amp;""),""),"")</f>
        <v/>
      </c>
      <c r="G276" s="18">
        <f>IF($N276&lt;&gt;1,"",IF(IFERROR(TRIM(INDEX(Responses!$A276:$T276,MATCH(Lists!$B$10,Responses!$A$1:$T$1,0))&amp;""),"")="","Not asked",IF(LEFT(IFERROR(TRIM(INDEX(Responses!$A276:$T276,MATCH(Lists!$B$10,Responses!$A$1:$T$1,0))&amp;""),""),3)="Yes","Yes","No")))</f>
        <v/>
      </c>
      <c r="H276" s="17">
        <f>IF($N276&lt;&gt;1,"",IF(IFERROR(TRIM(INDEX(Responses!$A276:$T276,MATCH(Lists!$B$12,Responses!$A$1:$T$1,0))&amp;""),"")&lt;&gt;"",IFERROR(TRIM(INDEX(Responses!$A276:$T276,MATCH(Lists!$B$12,Responses!$A$1:$T$1,0))&amp;""),""),IFERROR(TRIM(INDEX(Responses!$A276:$T276,MATCH(Lists!$B$11,Responses!$A$1:$T$1,0))&amp;""),"")))</f>
        <v/>
      </c>
      <c r="I276" s="19">
        <f>IF($N276&lt;&gt;1,"",IF($B276="",IFERROR(INT(IF(ISNUMBER(INDEX(Responses!$A276:$T276,MATCH(Lists!$B$3,Responses!$A$1:$T$1,0))),INDEX(Responses!$A276:$T276,MATCH(Lists!$B$3,Responses!$A$1:$T$1,0)),DATE(VALUE(LEFT(IFERROR(TRIM(INDEX(Responses!$A276:$T276,MATCH(Lists!$B$3,Responses!$A$1:$T$1,0))&amp;""),""),4)),VALUE(MID(IFERROR(TRIM(INDEX(Responses!$A276:$T276,MATCH(Lists!$B$3,Responses!$A$1:$T$1,0))&amp;""),""),6,2)),VALUE(MID(IFERROR(TRIM(INDEX(Responses!$A276:$T276,MATCH(Lists!$B$3,Responses!$A$1:$T$1,0))&amp;""),""),9,2))))),""),IFERROR(IF(ISNUMBER(INDEX('Follow-ups'!$D$2:$D$501,MATCH($B276,'Follow-ups'!$A$2:$A$501,0))),INT(INDEX('Follow-ups'!$D$2:$D$501,MATCH($B276,'Follow-ups'!$A$2:$A$501,0))),IFERROR(INT(IF(ISNUMBER(INDEX(Responses!$A276:$T276,MATCH(Lists!$B$3,Responses!$A$1:$T$1,0))),INDEX(Responses!$A276:$T276,MATCH(Lists!$B$3,Responses!$A$1:$T$1,0)),DATE(VALUE(LEFT(IFERROR(TRIM(INDEX(Responses!$A276:$T276,MATCH(Lists!$B$3,Responses!$A$1:$T$1,0))&amp;""),""),4)),VALUE(MID(IFERROR(TRIM(INDEX(Responses!$A276:$T276,MATCH(Lists!$B$3,Responses!$A$1:$T$1,0))&amp;""),""),6,2)),VALUE(MID(IFERROR(TRIM(INDEX(Responses!$A276:$T276,MATCH(Lists!$B$3,Responses!$A$1:$T$1,0))&amp;""),""),9,2))))),"")),IFERROR(INT(IF(ISNUMBER(INDEX(Responses!$A276:$T276,MATCH(Lists!$B$3,Responses!$A$1:$T$1,0))),INDEX(Responses!$A276:$T276,MATCH(Lists!$B$3,Responses!$A$1:$T$1,0)),DATE(VALUE(LEFT(IFERROR(TRIM(INDEX(Responses!$A276:$T276,MATCH(Lists!$B$3,Responses!$A$1:$T$1,0))&amp;""),""),4)),VALUE(MID(IFERROR(TRIM(INDEX(Responses!$A276:$T276,MATCH(Lists!$B$3,Responses!$A$1:$T$1,0))&amp;""),""),6,2)),VALUE(MID(IFERROR(TRIM(INDEX(Responses!$A276:$T276,MATCH(Lists!$B$3,Responses!$A$1:$T$1,0))&amp;""),""),9,2))))),""))))</f>
        <v/>
      </c>
      <c r="J276" s="19">
        <f>IF(ISNUMBER($I276),$I276+Lists!$B$15,"")</f>
        <v/>
      </c>
      <c r="K276" s="18">
        <f>IF($N276&lt;&gt;1,"",IF($B276="","New",IFERROR(IF(INDEX('Follow-ups'!$B$2:$B$501,MATCH($B276,'Follow-ups'!$A$2:$A$501,0))&amp;""="","New",INDEX('Follow-ups'!$B$2:$B$501,MATCH($B276,'Follow-ups'!$A$2:$A$501,0))&amp;""),"New")))</f>
        <v/>
      </c>
      <c r="L276" s="19">
        <f>IF($N276&lt;&gt;1,"",IF($B276="","",IFERROR(IF(ISNUMBER(INDEX('Follow-ups'!$C$2:$C$501,MATCH($B276,'Follow-ups'!$A$2:$A$501,0))),INDEX('Follow-ups'!$C$2:$C$501,MATCH($B276,'Follow-ups'!$A$2:$A$501,0)),""),"")))</f>
        <v/>
      </c>
      <c r="M276" s="18">
        <f>IF($N276&lt;&gt;1,"",IF($G276="No","Do not contact",IF(OR($K276="Signed up",$K276="Not now"),"Done",IF($K276="Contacted","Waiting on reply",IF($J276="","To do",IF(TODAY()&gt;$J276,"Overdue",IF($J276-TODAY()&lt;=1,"Due soon","To do")))))))</f>
        <v/>
      </c>
      <c r="N276" s="18">
        <f>IF((IFERROR(TRIM(INDEX(Responses!$A276:$T276,MATCH(Lists!$B$2,Responses!$A$1:$T$1,0))&amp;""),"")&amp;IFERROR(TRIM(INDEX(Responses!$A276:$T276,MATCH(Lists!$B$4,Responses!$A$1:$T$1,0))&amp;""),"")&amp;IFERROR(TRIM(INDEX(Responses!$A276:$T276,MATCH(Lists!$B$5,Responses!$A$1:$T$1,0))&amp;""),""))="",0,1)</f>
        <v/>
      </c>
    </row>
    <row r="277">
      <c r="A277" s="17">
        <f>IF($N277=1,IFERROR(TRIM(INDEX(Responses!$A277:$T277,MATCH(Lists!$B$4,Responses!$A$1:$T$1,0))&amp;""),""),"")</f>
        <v/>
      </c>
      <c r="B277" s="17">
        <f>IF($N277=1,IFERROR(TRIM(INDEX(Responses!$A277:$T277,MATCH(Lists!$B$5,Responses!$A$1:$T$1,0))&amp;""),""),"")</f>
        <v/>
      </c>
      <c r="C277" s="17">
        <f>IF($N277=1,IFERROR(TRIM(INDEX(Responses!$A277:$T277,MATCH(Lists!$B$6,Responses!$A$1:$T$1,0))&amp;""),""),"")</f>
        <v/>
      </c>
      <c r="D277" s="17">
        <f>IF($N277=1,IFERROR(TRIM(INDEX(Responses!$A277:$T277,MATCH(Lists!$B$7,Responses!$A$1:$T$1,0))&amp;""),""),"")</f>
        <v/>
      </c>
      <c r="E277" s="17">
        <f>IF($N277=1,IFERROR(TRIM(INDEX(Responses!$A277:$T277,MATCH(Lists!$B$8,Responses!$A$1:$T$1,0))&amp;""),""),"")</f>
        <v/>
      </c>
      <c r="F277" s="17">
        <f>IF($N277=1,IFERROR(TRIM(INDEX(Responses!$A277:$T277,MATCH(Lists!$B$9,Responses!$A$1:$T$1,0))&amp;""),""),"")</f>
        <v/>
      </c>
      <c r="G277" s="18">
        <f>IF($N277&lt;&gt;1,"",IF(IFERROR(TRIM(INDEX(Responses!$A277:$T277,MATCH(Lists!$B$10,Responses!$A$1:$T$1,0))&amp;""),"")="","Not asked",IF(LEFT(IFERROR(TRIM(INDEX(Responses!$A277:$T277,MATCH(Lists!$B$10,Responses!$A$1:$T$1,0))&amp;""),""),3)="Yes","Yes","No")))</f>
        <v/>
      </c>
      <c r="H277" s="17">
        <f>IF($N277&lt;&gt;1,"",IF(IFERROR(TRIM(INDEX(Responses!$A277:$T277,MATCH(Lists!$B$12,Responses!$A$1:$T$1,0))&amp;""),"")&lt;&gt;"",IFERROR(TRIM(INDEX(Responses!$A277:$T277,MATCH(Lists!$B$12,Responses!$A$1:$T$1,0))&amp;""),""),IFERROR(TRIM(INDEX(Responses!$A277:$T277,MATCH(Lists!$B$11,Responses!$A$1:$T$1,0))&amp;""),"")))</f>
        <v/>
      </c>
      <c r="I277" s="19">
        <f>IF($N277&lt;&gt;1,"",IF($B277="",IFERROR(INT(IF(ISNUMBER(INDEX(Responses!$A277:$T277,MATCH(Lists!$B$3,Responses!$A$1:$T$1,0))),INDEX(Responses!$A277:$T277,MATCH(Lists!$B$3,Responses!$A$1:$T$1,0)),DATE(VALUE(LEFT(IFERROR(TRIM(INDEX(Responses!$A277:$T277,MATCH(Lists!$B$3,Responses!$A$1:$T$1,0))&amp;""),""),4)),VALUE(MID(IFERROR(TRIM(INDEX(Responses!$A277:$T277,MATCH(Lists!$B$3,Responses!$A$1:$T$1,0))&amp;""),""),6,2)),VALUE(MID(IFERROR(TRIM(INDEX(Responses!$A277:$T277,MATCH(Lists!$B$3,Responses!$A$1:$T$1,0))&amp;""),""),9,2))))),""),IFERROR(IF(ISNUMBER(INDEX('Follow-ups'!$D$2:$D$501,MATCH($B277,'Follow-ups'!$A$2:$A$501,0))),INT(INDEX('Follow-ups'!$D$2:$D$501,MATCH($B277,'Follow-ups'!$A$2:$A$501,0))),IFERROR(INT(IF(ISNUMBER(INDEX(Responses!$A277:$T277,MATCH(Lists!$B$3,Responses!$A$1:$T$1,0))),INDEX(Responses!$A277:$T277,MATCH(Lists!$B$3,Responses!$A$1:$T$1,0)),DATE(VALUE(LEFT(IFERROR(TRIM(INDEX(Responses!$A277:$T277,MATCH(Lists!$B$3,Responses!$A$1:$T$1,0))&amp;""),""),4)),VALUE(MID(IFERROR(TRIM(INDEX(Responses!$A277:$T277,MATCH(Lists!$B$3,Responses!$A$1:$T$1,0))&amp;""),""),6,2)),VALUE(MID(IFERROR(TRIM(INDEX(Responses!$A277:$T277,MATCH(Lists!$B$3,Responses!$A$1:$T$1,0))&amp;""),""),9,2))))),"")),IFERROR(INT(IF(ISNUMBER(INDEX(Responses!$A277:$T277,MATCH(Lists!$B$3,Responses!$A$1:$T$1,0))),INDEX(Responses!$A277:$T277,MATCH(Lists!$B$3,Responses!$A$1:$T$1,0)),DATE(VALUE(LEFT(IFERROR(TRIM(INDEX(Responses!$A277:$T277,MATCH(Lists!$B$3,Responses!$A$1:$T$1,0))&amp;""),""),4)),VALUE(MID(IFERROR(TRIM(INDEX(Responses!$A277:$T277,MATCH(Lists!$B$3,Responses!$A$1:$T$1,0))&amp;""),""),6,2)),VALUE(MID(IFERROR(TRIM(INDEX(Responses!$A277:$T277,MATCH(Lists!$B$3,Responses!$A$1:$T$1,0))&amp;""),""),9,2))))),""))))</f>
        <v/>
      </c>
      <c r="J277" s="19">
        <f>IF(ISNUMBER($I277),$I277+Lists!$B$15,"")</f>
        <v/>
      </c>
      <c r="K277" s="18">
        <f>IF($N277&lt;&gt;1,"",IF($B277="","New",IFERROR(IF(INDEX('Follow-ups'!$B$2:$B$501,MATCH($B277,'Follow-ups'!$A$2:$A$501,0))&amp;""="","New",INDEX('Follow-ups'!$B$2:$B$501,MATCH($B277,'Follow-ups'!$A$2:$A$501,0))&amp;""),"New")))</f>
        <v/>
      </c>
      <c r="L277" s="19">
        <f>IF($N277&lt;&gt;1,"",IF($B277="","",IFERROR(IF(ISNUMBER(INDEX('Follow-ups'!$C$2:$C$501,MATCH($B277,'Follow-ups'!$A$2:$A$501,0))),INDEX('Follow-ups'!$C$2:$C$501,MATCH($B277,'Follow-ups'!$A$2:$A$501,0)),""),"")))</f>
        <v/>
      </c>
      <c r="M277" s="18">
        <f>IF($N277&lt;&gt;1,"",IF($G277="No","Do not contact",IF(OR($K277="Signed up",$K277="Not now"),"Done",IF($K277="Contacted","Waiting on reply",IF($J277="","To do",IF(TODAY()&gt;$J277,"Overdue",IF($J277-TODAY()&lt;=1,"Due soon","To do")))))))</f>
        <v/>
      </c>
      <c r="N277" s="18">
        <f>IF((IFERROR(TRIM(INDEX(Responses!$A277:$T277,MATCH(Lists!$B$2,Responses!$A$1:$T$1,0))&amp;""),"")&amp;IFERROR(TRIM(INDEX(Responses!$A277:$T277,MATCH(Lists!$B$4,Responses!$A$1:$T$1,0))&amp;""),"")&amp;IFERROR(TRIM(INDEX(Responses!$A277:$T277,MATCH(Lists!$B$5,Responses!$A$1:$T$1,0))&amp;""),""))="",0,1)</f>
        <v/>
      </c>
    </row>
    <row r="278">
      <c r="A278" s="17">
        <f>IF($N278=1,IFERROR(TRIM(INDEX(Responses!$A278:$T278,MATCH(Lists!$B$4,Responses!$A$1:$T$1,0))&amp;""),""),"")</f>
        <v/>
      </c>
      <c r="B278" s="17">
        <f>IF($N278=1,IFERROR(TRIM(INDEX(Responses!$A278:$T278,MATCH(Lists!$B$5,Responses!$A$1:$T$1,0))&amp;""),""),"")</f>
        <v/>
      </c>
      <c r="C278" s="17">
        <f>IF($N278=1,IFERROR(TRIM(INDEX(Responses!$A278:$T278,MATCH(Lists!$B$6,Responses!$A$1:$T$1,0))&amp;""),""),"")</f>
        <v/>
      </c>
      <c r="D278" s="17">
        <f>IF($N278=1,IFERROR(TRIM(INDEX(Responses!$A278:$T278,MATCH(Lists!$B$7,Responses!$A$1:$T$1,0))&amp;""),""),"")</f>
        <v/>
      </c>
      <c r="E278" s="17">
        <f>IF($N278=1,IFERROR(TRIM(INDEX(Responses!$A278:$T278,MATCH(Lists!$B$8,Responses!$A$1:$T$1,0))&amp;""),""),"")</f>
        <v/>
      </c>
      <c r="F278" s="17">
        <f>IF($N278=1,IFERROR(TRIM(INDEX(Responses!$A278:$T278,MATCH(Lists!$B$9,Responses!$A$1:$T$1,0))&amp;""),""),"")</f>
        <v/>
      </c>
      <c r="G278" s="18">
        <f>IF($N278&lt;&gt;1,"",IF(IFERROR(TRIM(INDEX(Responses!$A278:$T278,MATCH(Lists!$B$10,Responses!$A$1:$T$1,0))&amp;""),"")="","Not asked",IF(LEFT(IFERROR(TRIM(INDEX(Responses!$A278:$T278,MATCH(Lists!$B$10,Responses!$A$1:$T$1,0))&amp;""),""),3)="Yes","Yes","No")))</f>
        <v/>
      </c>
      <c r="H278" s="17">
        <f>IF($N278&lt;&gt;1,"",IF(IFERROR(TRIM(INDEX(Responses!$A278:$T278,MATCH(Lists!$B$12,Responses!$A$1:$T$1,0))&amp;""),"")&lt;&gt;"",IFERROR(TRIM(INDEX(Responses!$A278:$T278,MATCH(Lists!$B$12,Responses!$A$1:$T$1,0))&amp;""),""),IFERROR(TRIM(INDEX(Responses!$A278:$T278,MATCH(Lists!$B$11,Responses!$A$1:$T$1,0))&amp;""),"")))</f>
        <v/>
      </c>
      <c r="I278" s="19">
        <f>IF($N278&lt;&gt;1,"",IF($B278="",IFERROR(INT(IF(ISNUMBER(INDEX(Responses!$A278:$T278,MATCH(Lists!$B$3,Responses!$A$1:$T$1,0))),INDEX(Responses!$A278:$T278,MATCH(Lists!$B$3,Responses!$A$1:$T$1,0)),DATE(VALUE(LEFT(IFERROR(TRIM(INDEX(Responses!$A278:$T278,MATCH(Lists!$B$3,Responses!$A$1:$T$1,0))&amp;""),""),4)),VALUE(MID(IFERROR(TRIM(INDEX(Responses!$A278:$T278,MATCH(Lists!$B$3,Responses!$A$1:$T$1,0))&amp;""),""),6,2)),VALUE(MID(IFERROR(TRIM(INDEX(Responses!$A278:$T278,MATCH(Lists!$B$3,Responses!$A$1:$T$1,0))&amp;""),""),9,2))))),""),IFERROR(IF(ISNUMBER(INDEX('Follow-ups'!$D$2:$D$501,MATCH($B278,'Follow-ups'!$A$2:$A$501,0))),INT(INDEX('Follow-ups'!$D$2:$D$501,MATCH($B278,'Follow-ups'!$A$2:$A$501,0))),IFERROR(INT(IF(ISNUMBER(INDEX(Responses!$A278:$T278,MATCH(Lists!$B$3,Responses!$A$1:$T$1,0))),INDEX(Responses!$A278:$T278,MATCH(Lists!$B$3,Responses!$A$1:$T$1,0)),DATE(VALUE(LEFT(IFERROR(TRIM(INDEX(Responses!$A278:$T278,MATCH(Lists!$B$3,Responses!$A$1:$T$1,0))&amp;""),""),4)),VALUE(MID(IFERROR(TRIM(INDEX(Responses!$A278:$T278,MATCH(Lists!$B$3,Responses!$A$1:$T$1,0))&amp;""),""),6,2)),VALUE(MID(IFERROR(TRIM(INDEX(Responses!$A278:$T278,MATCH(Lists!$B$3,Responses!$A$1:$T$1,0))&amp;""),""),9,2))))),"")),IFERROR(INT(IF(ISNUMBER(INDEX(Responses!$A278:$T278,MATCH(Lists!$B$3,Responses!$A$1:$T$1,0))),INDEX(Responses!$A278:$T278,MATCH(Lists!$B$3,Responses!$A$1:$T$1,0)),DATE(VALUE(LEFT(IFERROR(TRIM(INDEX(Responses!$A278:$T278,MATCH(Lists!$B$3,Responses!$A$1:$T$1,0))&amp;""),""),4)),VALUE(MID(IFERROR(TRIM(INDEX(Responses!$A278:$T278,MATCH(Lists!$B$3,Responses!$A$1:$T$1,0))&amp;""),""),6,2)),VALUE(MID(IFERROR(TRIM(INDEX(Responses!$A278:$T278,MATCH(Lists!$B$3,Responses!$A$1:$T$1,0))&amp;""),""),9,2))))),""))))</f>
        <v/>
      </c>
      <c r="J278" s="19">
        <f>IF(ISNUMBER($I278),$I278+Lists!$B$15,"")</f>
        <v/>
      </c>
      <c r="K278" s="18">
        <f>IF($N278&lt;&gt;1,"",IF($B278="","New",IFERROR(IF(INDEX('Follow-ups'!$B$2:$B$501,MATCH($B278,'Follow-ups'!$A$2:$A$501,0))&amp;""="","New",INDEX('Follow-ups'!$B$2:$B$501,MATCH($B278,'Follow-ups'!$A$2:$A$501,0))&amp;""),"New")))</f>
        <v/>
      </c>
      <c r="L278" s="19">
        <f>IF($N278&lt;&gt;1,"",IF($B278="","",IFERROR(IF(ISNUMBER(INDEX('Follow-ups'!$C$2:$C$501,MATCH($B278,'Follow-ups'!$A$2:$A$501,0))),INDEX('Follow-ups'!$C$2:$C$501,MATCH($B278,'Follow-ups'!$A$2:$A$501,0)),""),"")))</f>
        <v/>
      </c>
      <c r="M278" s="18">
        <f>IF($N278&lt;&gt;1,"",IF($G278="No","Do not contact",IF(OR($K278="Signed up",$K278="Not now"),"Done",IF($K278="Contacted","Waiting on reply",IF($J278="","To do",IF(TODAY()&gt;$J278,"Overdue",IF($J278-TODAY()&lt;=1,"Due soon","To do")))))))</f>
        <v/>
      </c>
      <c r="N278" s="18">
        <f>IF((IFERROR(TRIM(INDEX(Responses!$A278:$T278,MATCH(Lists!$B$2,Responses!$A$1:$T$1,0))&amp;""),"")&amp;IFERROR(TRIM(INDEX(Responses!$A278:$T278,MATCH(Lists!$B$4,Responses!$A$1:$T$1,0))&amp;""),"")&amp;IFERROR(TRIM(INDEX(Responses!$A278:$T278,MATCH(Lists!$B$5,Responses!$A$1:$T$1,0))&amp;""),""))="",0,1)</f>
        <v/>
      </c>
    </row>
    <row r="279">
      <c r="A279" s="17">
        <f>IF($N279=1,IFERROR(TRIM(INDEX(Responses!$A279:$T279,MATCH(Lists!$B$4,Responses!$A$1:$T$1,0))&amp;""),""),"")</f>
        <v/>
      </c>
      <c r="B279" s="17">
        <f>IF($N279=1,IFERROR(TRIM(INDEX(Responses!$A279:$T279,MATCH(Lists!$B$5,Responses!$A$1:$T$1,0))&amp;""),""),"")</f>
        <v/>
      </c>
      <c r="C279" s="17">
        <f>IF($N279=1,IFERROR(TRIM(INDEX(Responses!$A279:$T279,MATCH(Lists!$B$6,Responses!$A$1:$T$1,0))&amp;""),""),"")</f>
        <v/>
      </c>
      <c r="D279" s="17">
        <f>IF($N279=1,IFERROR(TRIM(INDEX(Responses!$A279:$T279,MATCH(Lists!$B$7,Responses!$A$1:$T$1,0))&amp;""),""),"")</f>
        <v/>
      </c>
      <c r="E279" s="17">
        <f>IF($N279=1,IFERROR(TRIM(INDEX(Responses!$A279:$T279,MATCH(Lists!$B$8,Responses!$A$1:$T$1,0))&amp;""),""),"")</f>
        <v/>
      </c>
      <c r="F279" s="17">
        <f>IF($N279=1,IFERROR(TRIM(INDEX(Responses!$A279:$T279,MATCH(Lists!$B$9,Responses!$A$1:$T$1,0))&amp;""),""),"")</f>
        <v/>
      </c>
      <c r="G279" s="18">
        <f>IF($N279&lt;&gt;1,"",IF(IFERROR(TRIM(INDEX(Responses!$A279:$T279,MATCH(Lists!$B$10,Responses!$A$1:$T$1,0))&amp;""),"")="","Not asked",IF(LEFT(IFERROR(TRIM(INDEX(Responses!$A279:$T279,MATCH(Lists!$B$10,Responses!$A$1:$T$1,0))&amp;""),""),3)="Yes","Yes","No")))</f>
        <v/>
      </c>
      <c r="H279" s="17">
        <f>IF($N279&lt;&gt;1,"",IF(IFERROR(TRIM(INDEX(Responses!$A279:$T279,MATCH(Lists!$B$12,Responses!$A$1:$T$1,0))&amp;""),"")&lt;&gt;"",IFERROR(TRIM(INDEX(Responses!$A279:$T279,MATCH(Lists!$B$12,Responses!$A$1:$T$1,0))&amp;""),""),IFERROR(TRIM(INDEX(Responses!$A279:$T279,MATCH(Lists!$B$11,Responses!$A$1:$T$1,0))&amp;""),"")))</f>
        <v/>
      </c>
      <c r="I279" s="19">
        <f>IF($N279&lt;&gt;1,"",IF($B279="",IFERROR(INT(IF(ISNUMBER(INDEX(Responses!$A279:$T279,MATCH(Lists!$B$3,Responses!$A$1:$T$1,0))),INDEX(Responses!$A279:$T279,MATCH(Lists!$B$3,Responses!$A$1:$T$1,0)),DATE(VALUE(LEFT(IFERROR(TRIM(INDEX(Responses!$A279:$T279,MATCH(Lists!$B$3,Responses!$A$1:$T$1,0))&amp;""),""),4)),VALUE(MID(IFERROR(TRIM(INDEX(Responses!$A279:$T279,MATCH(Lists!$B$3,Responses!$A$1:$T$1,0))&amp;""),""),6,2)),VALUE(MID(IFERROR(TRIM(INDEX(Responses!$A279:$T279,MATCH(Lists!$B$3,Responses!$A$1:$T$1,0))&amp;""),""),9,2))))),""),IFERROR(IF(ISNUMBER(INDEX('Follow-ups'!$D$2:$D$501,MATCH($B279,'Follow-ups'!$A$2:$A$501,0))),INT(INDEX('Follow-ups'!$D$2:$D$501,MATCH($B279,'Follow-ups'!$A$2:$A$501,0))),IFERROR(INT(IF(ISNUMBER(INDEX(Responses!$A279:$T279,MATCH(Lists!$B$3,Responses!$A$1:$T$1,0))),INDEX(Responses!$A279:$T279,MATCH(Lists!$B$3,Responses!$A$1:$T$1,0)),DATE(VALUE(LEFT(IFERROR(TRIM(INDEX(Responses!$A279:$T279,MATCH(Lists!$B$3,Responses!$A$1:$T$1,0))&amp;""),""),4)),VALUE(MID(IFERROR(TRIM(INDEX(Responses!$A279:$T279,MATCH(Lists!$B$3,Responses!$A$1:$T$1,0))&amp;""),""),6,2)),VALUE(MID(IFERROR(TRIM(INDEX(Responses!$A279:$T279,MATCH(Lists!$B$3,Responses!$A$1:$T$1,0))&amp;""),""),9,2))))),"")),IFERROR(INT(IF(ISNUMBER(INDEX(Responses!$A279:$T279,MATCH(Lists!$B$3,Responses!$A$1:$T$1,0))),INDEX(Responses!$A279:$T279,MATCH(Lists!$B$3,Responses!$A$1:$T$1,0)),DATE(VALUE(LEFT(IFERROR(TRIM(INDEX(Responses!$A279:$T279,MATCH(Lists!$B$3,Responses!$A$1:$T$1,0))&amp;""),""),4)),VALUE(MID(IFERROR(TRIM(INDEX(Responses!$A279:$T279,MATCH(Lists!$B$3,Responses!$A$1:$T$1,0))&amp;""),""),6,2)),VALUE(MID(IFERROR(TRIM(INDEX(Responses!$A279:$T279,MATCH(Lists!$B$3,Responses!$A$1:$T$1,0))&amp;""),""),9,2))))),""))))</f>
        <v/>
      </c>
      <c r="J279" s="19">
        <f>IF(ISNUMBER($I279),$I279+Lists!$B$15,"")</f>
        <v/>
      </c>
      <c r="K279" s="18">
        <f>IF($N279&lt;&gt;1,"",IF($B279="","New",IFERROR(IF(INDEX('Follow-ups'!$B$2:$B$501,MATCH($B279,'Follow-ups'!$A$2:$A$501,0))&amp;""="","New",INDEX('Follow-ups'!$B$2:$B$501,MATCH($B279,'Follow-ups'!$A$2:$A$501,0))&amp;""),"New")))</f>
        <v/>
      </c>
      <c r="L279" s="19">
        <f>IF($N279&lt;&gt;1,"",IF($B279="","",IFERROR(IF(ISNUMBER(INDEX('Follow-ups'!$C$2:$C$501,MATCH($B279,'Follow-ups'!$A$2:$A$501,0))),INDEX('Follow-ups'!$C$2:$C$501,MATCH($B279,'Follow-ups'!$A$2:$A$501,0)),""),"")))</f>
        <v/>
      </c>
      <c r="M279" s="18">
        <f>IF($N279&lt;&gt;1,"",IF($G279="No","Do not contact",IF(OR($K279="Signed up",$K279="Not now"),"Done",IF($K279="Contacted","Waiting on reply",IF($J279="","To do",IF(TODAY()&gt;$J279,"Overdue",IF($J279-TODAY()&lt;=1,"Due soon","To do")))))))</f>
        <v/>
      </c>
      <c r="N279" s="18">
        <f>IF((IFERROR(TRIM(INDEX(Responses!$A279:$T279,MATCH(Lists!$B$2,Responses!$A$1:$T$1,0))&amp;""),"")&amp;IFERROR(TRIM(INDEX(Responses!$A279:$T279,MATCH(Lists!$B$4,Responses!$A$1:$T$1,0))&amp;""),"")&amp;IFERROR(TRIM(INDEX(Responses!$A279:$T279,MATCH(Lists!$B$5,Responses!$A$1:$T$1,0))&amp;""),""))="",0,1)</f>
        <v/>
      </c>
    </row>
    <row r="280">
      <c r="A280" s="17">
        <f>IF($N280=1,IFERROR(TRIM(INDEX(Responses!$A280:$T280,MATCH(Lists!$B$4,Responses!$A$1:$T$1,0))&amp;""),""),"")</f>
        <v/>
      </c>
      <c r="B280" s="17">
        <f>IF($N280=1,IFERROR(TRIM(INDEX(Responses!$A280:$T280,MATCH(Lists!$B$5,Responses!$A$1:$T$1,0))&amp;""),""),"")</f>
        <v/>
      </c>
      <c r="C280" s="17">
        <f>IF($N280=1,IFERROR(TRIM(INDEX(Responses!$A280:$T280,MATCH(Lists!$B$6,Responses!$A$1:$T$1,0))&amp;""),""),"")</f>
        <v/>
      </c>
      <c r="D280" s="17">
        <f>IF($N280=1,IFERROR(TRIM(INDEX(Responses!$A280:$T280,MATCH(Lists!$B$7,Responses!$A$1:$T$1,0))&amp;""),""),"")</f>
        <v/>
      </c>
      <c r="E280" s="17">
        <f>IF($N280=1,IFERROR(TRIM(INDEX(Responses!$A280:$T280,MATCH(Lists!$B$8,Responses!$A$1:$T$1,0))&amp;""),""),"")</f>
        <v/>
      </c>
      <c r="F280" s="17">
        <f>IF($N280=1,IFERROR(TRIM(INDEX(Responses!$A280:$T280,MATCH(Lists!$B$9,Responses!$A$1:$T$1,0))&amp;""),""),"")</f>
        <v/>
      </c>
      <c r="G280" s="18">
        <f>IF($N280&lt;&gt;1,"",IF(IFERROR(TRIM(INDEX(Responses!$A280:$T280,MATCH(Lists!$B$10,Responses!$A$1:$T$1,0))&amp;""),"")="","Not asked",IF(LEFT(IFERROR(TRIM(INDEX(Responses!$A280:$T280,MATCH(Lists!$B$10,Responses!$A$1:$T$1,0))&amp;""),""),3)="Yes","Yes","No")))</f>
        <v/>
      </c>
      <c r="H280" s="17">
        <f>IF($N280&lt;&gt;1,"",IF(IFERROR(TRIM(INDEX(Responses!$A280:$T280,MATCH(Lists!$B$12,Responses!$A$1:$T$1,0))&amp;""),"")&lt;&gt;"",IFERROR(TRIM(INDEX(Responses!$A280:$T280,MATCH(Lists!$B$12,Responses!$A$1:$T$1,0))&amp;""),""),IFERROR(TRIM(INDEX(Responses!$A280:$T280,MATCH(Lists!$B$11,Responses!$A$1:$T$1,0))&amp;""),"")))</f>
        <v/>
      </c>
      <c r="I280" s="19">
        <f>IF($N280&lt;&gt;1,"",IF($B280="",IFERROR(INT(IF(ISNUMBER(INDEX(Responses!$A280:$T280,MATCH(Lists!$B$3,Responses!$A$1:$T$1,0))),INDEX(Responses!$A280:$T280,MATCH(Lists!$B$3,Responses!$A$1:$T$1,0)),DATE(VALUE(LEFT(IFERROR(TRIM(INDEX(Responses!$A280:$T280,MATCH(Lists!$B$3,Responses!$A$1:$T$1,0))&amp;""),""),4)),VALUE(MID(IFERROR(TRIM(INDEX(Responses!$A280:$T280,MATCH(Lists!$B$3,Responses!$A$1:$T$1,0))&amp;""),""),6,2)),VALUE(MID(IFERROR(TRIM(INDEX(Responses!$A280:$T280,MATCH(Lists!$B$3,Responses!$A$1:$T$1,0))&amp;""),""),9,2))))),""),IFERROR(IF(ISNUMBER(INDEX('Follow-ups'!$D$2:$D$501,MATCH($B280,'Follow-ups'!$A$2:$A$501,0))),INT(INDEX('Follow-ups'!$D$2:$D$501,MATCH($B280,'Follow-ups'!$A$2:$A$501,0))),IFERROR(INT(IF(ISNUMBER(INDEX(Responses!$A280:$T280,MATCH(Lists!$B$3,Responses!$A$1:$T$1,0))),INDEX(Responses!$A280:$T280,MATCH(Lists!$B$3,Responses!$A$1:$T$1,0)),DATE(VALUE(LEFT(IFERROR(TRIM(INDEX(Responses!$A280:$T280,MATCH(Lists!$B$3,Responses!$A$1:$T$1,0))&amp;""),""),4)),VALUE(MID(IFERROR(TRIM(INDEX(Responses!$A280:$T280,MATCH(Lists!$B$3,Responses!$A$1:$T$1,0))&amp;""),""),6,2)),VALUE(MID(IFERROR(TRIM(INDEX(Responses!$A280:$T280,MATCH(Lists!$B$3,Responses!$A$1:$T$1,0))&amp;""),""),9,2))))),"")),IFERROR(INT(IF(ISNUMBER(INDEX(Responses!$A280:$T280,MATCH(Lists!$B$3,Responses!$A$1:$T$1,0))),INDEX(Responses!$A280:$T280,MATCH(Lists!$B$3,Responses!$A$1:$T$1,0)),DATE(VALUE(LEFT(IFERROR(TRIM(INDEX(Responses!$A280:$T280,MATCH(Lists!$B$3,Responses!$A$1:$T$1,0))&amp;""),""),4)),VALUE(MID(IFERROR(TRIM(INDEX(Responses!$A280:$T280,MATCH(Lists!$B$3,Responses!$A$1:$T$1,0))&amp;""),""),6,2)),VALUE(MID(IFERROR(TRIM(INDEX(Responses!$A280:$T280,MATCH(Lists!$B$3,Responses!$A$1:$T$1,0))&amp;""),""),9,2))))),""))))</f>
        <v/>
      </c>
      <c r="J280" s="19">
        <f>IF(ISNUMBER($I280),$I280+Lists!$B$15,"")</f>
        <v/>
      </c>
      <c r="K280" s="18">
        <f>IF($N280&lt;&gt;1,"",IF($B280="","New",IFERROR(IF(INDEX('Follow-ups'!$B$2:$B$501,MATCH($B280,'Follow-ups'!$A$2:$A$501,0))&amp;""="","New",INDEX('Follow-ups'!$B$2:$B$501,MATCH($B280,'Follow-ups'!$A$2:$A$501,0))&amp;""),"New")))</f>
        <v/>
      </c>
      <c r="L280" s="19">
        <f>IF($N280&lt;&gt;1,"",IF($B280="","",IFERROR(IF(ISNUMBER(INDEX('Follow-ups'!$C$2:$C$501,MATCH($B280,'Follow-ups'!$A$2:$A$501,0))),INDEX('Follow-ups'!$C$2:$C$501,MATCH($B280,'Follow-ups'!$A$2:$A$501,0)),""),"")))</f>
        <v/>
      </c>
      <c r="M280" s="18">
        <f>IF($N280&lt;&gt;1,"",IF($G280="No","Do not contact",IF(OR($K280="Signed up",$K280="Not now"),"Done",IF($K280="Contacted","Waiting on reply",IF($J280="","To do",IF(TODAY()&gt;$J280,"Overdue",IF($J280-TODAY()&lt;=1,"Due soon","To do")))))))</f>
        <v/>
      </c>
      <c r="N280" s="18">
        <f>IF((IFERROR(TRIM(INDEX(Responses!$A280:$T280,MATCH(Lists!$B$2,Responses!$A$1:$T$1,0))&amp;""),"")&amp;IFERROR(TRIM(INDEX(Responses!$A280:$T280,MATCH(Lists!$B$4,Responses!$A$1:$T$1,0))&amp;""),"")&amp;IFERROR(TRIM(INDEX(Responses!$A280:$T280,MATCH(Lists!$B$5,Responses!$A$1:$T$1,0))&amp;""),""))="",0,1)</f>
        <v/>
      </c>
    </row>
    <row r="281">
      <c r="A281" s="17">
        <f>IF($N281=1,IFERROR(TRIM(INDEX(Responses!$A281:$T281,MATCH(Lists!$B$4,Responses!$A$1:$T$1,0))&amp;""),""),"")</f>
        <v/>
      </c>
      <c r="B281" s="17">
        <f>IF($N281=1,IFERROR(TRIM(INDEX(Responses!$A281:$T281,MATCH(Lists!$B$5,Responses!$A$1:$T$1,0))&amp;""),""),"")</f>
        <v/>
      </c>
      <c r="C281" s="17">
        <f>IF($N281=1,IFERROR(TRIM(INDEX(Responses!$A281:$T281,MATCH(Lists!$B$6,Responses!$A$1:$T$1,0))&amp;""),""),"")</f>
        <v/>
      </c>
      <c r="D281" s="17">
        <f>IF($N281=1,IFERROR(TRIM(INDEX(Responses!$A281:$T281,MATCH(Lists!$B$7,Responses!$A$1:$T$1,0))&amp;""),""),"")</f>
        <v/>
      </c>
      <c r="E281" s="17">
        <f>IF($N281=1,IFERROR(TRIM(INDEX(Responses!$A281:$T281,MATCH(Lists!$B$8,Responses!$A$1:$T$1,0))&amp;""),""),"")</f>
        <v/>
      </c>
      <c r="F281" s="17">
        <f>IF($N281=1,IFERROR(TRIM(INDEX(Responses!$A281:$T281,MATCH(Lists!$B$9,Responses!$A$1:$T$1,0))&amp;""),""),"")</f>
        <v/>
      </c>
      <c r="G281" s="18">
        <f>IF($N281&lt;&gt;1,"",IF(IFERROR(TRIM(INDEX(Responses!$A281:$T281,MATCH(Lists!$B$10,Responses!$A$1:$T$1,0))&amp;""),"")="","Not asked",IF(LEFT(IFERROR(TRIM(INDEX(Responses!$A281:$T281,MATCH(Lists!$B$10,Responses!$A$1:$T$1,0))&amp;""),""),3)="Yes","Yes","No")))</f>
        <v/>
      </c>
      <c r="H281" s="17">
        <f>IF($N281&lt;&gt;1,"",IF(IFERROR(TRIM(INDEX(Responses!$A281:$T281,MATCH(Lists!$B$12,Responses!$A$1:$T$1,0))&amp;""),"")&lt;&gt;"",IFERROR(TRIM(INDEX(Responses!$A281:$T281,MATCH(Lists!$B$12,Responses!$A$1:$T$1,0))&amp;""),""),IFERROR(TRIM(INDEX(Responses!$A281:$T281,MATCH(Lists!$B$11,Responses!$A$1:$T$1,0))&amp;""),"")))</f>
        <v/>
      </c>
      <c r="I281" s="19">
        <f>IF($N281&lt;&gt;1,"",IF($B281="",IFERROR(INT(IF(ISNUMBER(INDEX(Responses!$A281:$T281,MATCH(Lists!$B$3,Responses!$A$1:$T$1,0))),INDEX(Responses!$A281:$T281,MATCH(Lists!$B$3,Responses!$A$1:$T$1,0)),DATE(VALUE(LEFT(IFERROR(TRIM(INDEX(Responses!$A281:$T281,MATCH(Lists!$B$3,Responses!$A$1:$T$1,0))&amp;""),""),4)),VALUE(MID(IFERROR(TRIM(INDEX(Responses!$A281:$T281,MATCH(Lists!$B$3,Responses!$A$1:$T$1,0))&amp;""),""),6,2)),VALUE(MID(IFERROR(TRIM(INDEX(Responses!$A281:$T281,MATCH(Lists!$B$3,Responses!$A$1:$T$1,0))&amp;""),""),9,2))))),""),IFERROR(IF(ISNUMBER(INDEX('Follow-ups'!$D$2:$D$501,MATCH($B281,'Follow-ups'!$A$2:$A$501,0))),INT(INDEX('Follow-ups'!$D$2:$D$501,MATCH($B281,'Follow-ups'!$A$2:$A$501,0))),IFERROR(INT(IF(ISNUMBER(INDEX(Responses!$A281:$T281,MATCH(Lists!$B$3,Responses!$A$1:$T$1,0))),INDEX(Responses!$A281:$T281,MATCH(Lists!$B$3,Responses!$A$1:$T$1,0)),DATE(VALUE(LEFT(IFERROR(TRIM(INDEX(Responses!$A281:$T281,MATCH(Lists!$B$3,Responses!$A$1:$T$1,0))&amp;""),""),4)),VALUE(MID(IFERROR(TRIM(INDEX(Responses!$A281:$T281,MATCH(Lists!$B$3,Responses!$A$1:$T$1,0))&amp;""),""),6,2)),VALUE(MID(IFERROR(TRIM(INDEX(Responses!$A281:$T281,MATCH(Lists!$B$3,Responses!$A$1:$T$1,0))&amp;""),""),9,2))))),"")),IFERROR(INT(IF(ISNUMBER(INDEX(Responses!$A281:$T281,MATCH(Lists!$B$3,Responses!$A$1:$T$1,0))),INDEX(Responses!$A281:$T281,MATCH(Lists!$B$3,Responses!$A$1:$T$1,0)),DATE(VALUE(LEFT(IFERROR(TRIM(INDEX(Responses!$A281:$T281,MATCH(Lists!$B$3,Responses!$A$1:$T$1,0))&amp;""),""),4)),VALUE(MID(IFERROR(TRIM(INDEX(Responses!$A281:$T281,MATCH(Lists!$B$3,Responses!$A$1:$T$1,0))&amp;""),""),6,2)),VALUE(MID(IFERROR(TRIM(INDEX(Responses!$A281:$T281,MATCH(Lists!$B$3,Responses!$A$1:$T$1,0))&amp;""),""),9,2))))),""))))</f>
        <v/>
      </c>
      <c r="J281" s="19">
        <f>IF(ISNUMBER($I281),$I281+Lists!$B$15,"")</f>
        <v/>
      </c>
      <c r="K281" s="18">
        <f>IF($N281&lt;&gt;1,"",IF($B281="","New",IFERROR(IF(INDEX('Follow-ups'!$B$2:$B$501,MATCH($B281,'Follow-ups'!$A$2:$A$501,0))&amp;""="","New",INDEX('Follow-ups'!$B$2:$B$501,MATCH($B281,'Follow-ups'!$A$2:$A$501,0))&amp;""),"New")))</f>
        <v/>
      </c>
      <c r="L281" s="19">
        <f>IF($N281&lt;&gt;1,"",IF($B281="","",IFERROR(IF(ISNUMBER(INDEX('Follow-ups'!$C$2:$C$501,MATCH($B281,'Follow-ups'!$A$2:$A$501,0))),INDEX('Follow-ups'!$C$2:$C$501,MATCH($B281,'Follow-ups'!$A$2:$A$501,0)),""),"")))</f>
        <v/>
      </c>
      <c r="M281" s="18">
        <f>IF($N281&lt;&gt;1,"",IF($G281="No","Do not contact",IF(OR($K281="Signed up",$K281="Not now"),"Done",IF($K281="Contacted","Waiting on reply",IF($J281="","To do",IF(TODAY()&gt;$J281,"Overdue",IF($J281-TODAY()&lt;=1,"Due soon","To do")))))))</f>
        <v/>
      </c>
      <c r="N281" s="18">
        <f>IF((IFERROR(TRIM(INDEX(Responses!$A281:$T281,MATCH(Lists!$B$2,Responses!$A$1:$T$1,0))&amp;""),"")&amp;IFERROR(TRIM(INDEX(Responses!$A281:$T281,MATCH(Lists!$B$4,Responses!$A$1:$T$1,0))&amp;""),"")&amp;IFERROR(TRIM(INDEX(Responses!$A281:$T281,MATCH(Lists!$B$5,Responses!$A$1:$T$1,0))&amp;""),""))="",0,1)</f>
        <v/>
      </c>
    </row>
    <row r="282">
      <c r="A282" s="17">
        <f>IF($N282=1,IFERROR(TRIM(INDEX(Responses!$A282:$T282,MATCH(Lists!$B$4,Responses!$A$1:$T$1,0))&amp;""),""),"")</f>
        <v/>
      </c>
      <c r="B282" s="17">
        <f>IF($N282=1,IFERROR(TRIM(INDEX(Responses!$A282:$T282,MATCH(Lists!$B$5,Responses!$A$1:$T$1,0))&amp;""),""),"")</f>
        <v/>
      </c>
      <c r="C282" s="17">
        <f>IF($N282=1,IFERROR(TRIM(INDEX(Responses!$A282:$T282,MATCH(Lists!$B$6,Responses!$A$1:$T$1,0))&amp;""),""),"")</f>
        <v/>
      </c>
      <c r="D282" s="17">
        <f>IF($N282=1,IFERROR(TRIM(INDEX(Responses!$A282:$T282,MATCH(Lists!$B$7,Responses!$A$1:$T$1,0))&amp;""),""),"")</f>
        <v/>
      </c>
      <c r="E282" s="17">
        <f>IF($N282=1,IFERROR(TRIM(INDEX(Responses!$A282:$T282,MATCH(Lists!$B$8,Responses!$A$1:$T$1,0))&amp;""),""),"")</f>
        <v/>
      </c>
      <c r="F282" s="17">
        <f>IF($N282=1,IFERROR(TRIM(INDEX(Responses!$A282:$T282,MATCH(Lists!$B$9,Responses!$A$1:$T$1,0))&amp;""),""),"")</f>
        <v/>
      </c>
      <c r="G282" s="18">
        <f>IF($N282&lt;&gt;1,"",IF(IFERROR(TRIM(INDEX(Responses!$A282:$T282,MATCH(Lists!$B$10,Responses!$A$1:$T$1,0))&amp;""),"")="","Not asked",IF(LEFT(IFERROR(TRIM(INDEX(Responses!$A282:$T282,MATCH(Lists!$B$10,Responses!$A$1:$T$1,0))&amp;""),""),3)="Yes","Yes","No")))</f>
        <v/>
      </c>
      <c r="H282" s="17">
        <f>IF($N282&lt;&gt;1,"",IF(IFERROR(TRIM(INDEX(Responses!$A282:$T282,MATCH(Lists!$B$12,Responses!$A$1:$T$1,0))&amp;""),"")&lt;&gt;"",IFERROR(TRIM(INDEX(Responses!$A282:$T282,MATCH(Lists!$B$12,Responses!$A$1:$T$1,0))&amp;""),""),IFERROR(TRIM(INDEX(Responses!$A282:$T282,MATCH(Lists!$B$11,Responses!$A$1:$T$1,0))&amp;""),"")))</f>
        <v/>
      </c>
      <c r="I282" s="19">
        <f>IF($N282&lt;&gt;1,"",IF($B282="",IFERROR(INT(IF(ISNUMBER(INDEX(Responses!$A282:$T282,MATCH(Lists!$B$3,Responses!$A$1:$T$1,0))),INDEX(Responses!$A282:$T282,MATCH(Lists!$B$3,Responses!$A$1:$T$1,0)),DATE(VALUE(LEFT(IFERROR(TRIM(INDEX(Responses!$A282:$T282,MATCH(Lists!$B$3,Responses!$A$1:$T$1,0))&amp;""),""),4)),VALUE(MID(IFERROR(TRIM(INDEX(Responses!$A282:$T282,MATCH(Lists!$B$3,Responses!$A$1:$T$1,0))&amp;""),""),6,2)),VALUE(MID(IFERROR(TRIM(INDEX(Responses!$A282:$T282,MATCH(Lists!$B$3,Responses!$A$1:$T$1,0))&amp;""),""),9,2))))),""),IFERROR(IF(ISNUMBER(INDEX('Follow-ups'!$D$2:$D$501,MATCH($B282,'Follow-ups'!$A$2:$A$501,0))),INT(INDEX('Follow-ups'!$D$2:$D$501,MATCH($B282,'Follow-ups'!$A$2:$A$501,0))),IFERROR(INT(IF(ISNUMBER(INDEX(Responses!$A282:$T282,MATCH(Lists!$B$3,Responses!$A$1:$T$1,0))),INDEX(Responses!$A282:$T282,MATCH(Lists!$B$3,Responses!$A$1:$T$1,0)),DATE(VALUE(LEFT(IFERROR(TRIM(INDEX(Responses!$A282:$T282,MATCH(Lists!$B$3,Responses!$A$1:$T$1,0))&amp;""),""),4)),VALUE(MID(IFERROR(TRIM(INDEX(Responses!$A282:$T282,MATCH(Lists!$B$3,Responses!$A$1:$T$1,0))&amp;""),""),6,2)),VALUE(MID(IFERROR(TRIM(INDEX(Responses!$A282:$T282,MATCH(Lists!$B$3,Responses!$A$1:$T$1,0))&amp;""),""),9,2))))),"")),IFERROR(INT(IF(ISNUMBER(INDEX(Responses!$A282:$T282,MATCH(Lists!$B$3,Responses!$A$1:$T$1,0))),INDEX(Responses!$A282:$T282,MATCH(Lists!$B$3,Responses!$A$1:$T$1,0)),DATE(VALUE(LEFT(IFERROR(TRIM(INDEX(Responses!$A282:$T282,MATCH(Lists!$B$3,Responses!$A$1:$T$1,0))&amp;""),""),4)),VALUE(MID(IFERROR(TRIM(INDEX(Responses!$A282:$T282,MATCH(Lists!$B$3,Responses!$A$1:$T$1,0))&amp;""),""),6,2)),VALUE(MID(IFERROR(TRIM(INDEX(Responses!$A282:$T282,MATCH(Lists!$B$3,Responses!$A$1:$T$1,0))&amp;""),""),9,2))))),""))))</f>
        <v/>
      </c>
      <c r="J282" s="19">
        <f>IF(ISNUMBER($I282),$I282+Lists!$B$15,"")</f>
        <v/>
      </c>
      <c r="K282" s="18">
        <f>IF($N282&lt;&gt;1,"",IF($B282="","New",IFERROR(IF(INDEX('Follow-ups'!$B$2:$B$501,MATCH($B282,'Follow-ups'!$A$2:$A$501,0))&amp;""="","New",INDEX('Follow-ups'!$B$2:$B$501,MATCH($B282,'Follow-ups'!$A$2:$A$501,0))&amp;""),"New")))</f>
        <v/>
      </c>
      <c r="L282" s="19">
        <f>IF($N282&lt;&gt;1,"",IF($B282="","",IFERROR(IF(ISNUMBER(INDEX('Follow-ups'!$C$2:$C$501,MATCH($B282,'Follow-ups'!$A$2:$A$501,0))),INDEX('Follow-ups'!$C$2:$C$501,MATCH($B282,'Follow-ups'!$A$2:$A$501,0)),""),"")))</f>
        <v/>
      </c>
      <c r="M282" s="18">
        <f>IF($N282&lt;&gt;1,"",IF($G282="No","Do not contact",IF(OR($K282="Signed up",$K282="Not now"),"Done",IF($K282="Contacted","Waiting on reply",IF($J282="","To do",IF(TODAY()&gt;$J282,"Overdue",IF($J282-TODAY()&lt;=1,"Due soon","To do")))))))</f>
        <v/>
      </c>
      <c r="N282" s="18">
        <f>IF((IFERROR(TRIM(INDEX(Responses!$A282:$T282,MATCH(Lists!$B$2,Responses!$A$1:$T$1,0))&amp;""),"")&amp;IFERROR(TRIM(INDEX(Responses!$A282:$T282,MATCH(Lists!$B$4,Responses!$A$1:$T$1,0))&amp;""),"")&amp;IFERROR(TRIM(INDEX(Responses!$A282:$T282,MATCH(Lists!$B$5,Responses!$A$1:$T$1,0))&amp;""),""))="",0,1)</f>
        <v/>
      </c>
    </row>
    <row r="283">
      <c r="A283" s="17">
        <f>IF($N283=1,IFERROR(TRIM(INDEX(Responses!$A283:$T283,MATCH(Lists!$B$4,Responses!$A$1:$T$1,0))&amp;""),""),"")</f>
        <v/>
      </c>
      <c r="B283" s="17">
        <f>IF($N283=1,IFERROR(TRIM(INDEX(Responses!$A283:$T283,MATCH(Lists!$B$5,Responses!$A$1:$T$1,0))&amp;""),""),"")</f>
        <v/>
      </c>
      <c r="C283" s="17">
        <f>IF($N283=1,IFERROR(TRIM(INDEX(Responses!$A283:$T283,MATCH(Lists!$B$6,Responses!$A$1:$T$1,0))&amp;""),""),"")</f>
        <v/>
      </c>
      <c r="D283" s="17">
        <f>IF($N283=1,IFERROR(TRIM(INDEX(Responses!$A283:$T283,MATCH(Lists!$B$7,Responses!$A$1:$T$1,0))&amp;""),""),"")</f>
        <v/>
      </c>
      <c r="E283" s="17">
        <f>IF($N283=1,IFERROR(TRIM(INDEX(Responses!$A283:$T283,MATCH(Lists!$B$8,Responses!$A$1:$T$1,0))&amp;""),""),"")</f>
        <v/>
      </c>
      <c r="F283" s="17">
        <f>IF($N283=1,IFERROR(TRIM(INDEX(Responses!$A283:$T283,MATCH(Lists!$B$9,Responses!$A$1:$T$1,0))&amp;""),""),"")</f>
        <v/>
      </c>
      <c r="G283" s="18">
        <f>IF($N283&lt;&gt;1,"",IF(IFERROR(TRIM(INDEX(Responses!$A283:$T283,MATCH(Lists!$B$10,Responses!$A$1:$T$1,0))&amp;""),"")="","Not asked",IF(LEFT(IFERROR(TRIM(INDEX(Responses!$A283:$T283,MATCH(Lists!$B$10,Responses!$A$1:$T$1,0))&amp;""),""),3)="Yes","Yes","No")))</f>
        <v/>
      </c>
      <c r="H283" s="17">
        <f>IF($N283&lt;&gt;1,"",IF(IFERROR(TRIM(INDEX(Responses!$A283:$T283,MATCH(Lists!$B$12,Responses!$A$1:$T$1,0))&amp;""),"")&lt;&gt;"",IFERROR(TRIM(INDEX(Responses!$A283:$T283,MATCH(Lists!$B$12,Responses!$A$1:$T$1,0))&amp;""),""),IFERROR(TRIM(INDEX(Responses!$A283:$T283,MATCH(Lists!$B$11,Responses!$A$1:$T$1,0))&amp;""),"")))</f>
        <v/>
      </c>
      <c r="I283" s="19">
        <f>IF($N283&lt;&gt;1,"",IF($B283="",IFERROR(INT(IF(ISNUMBER(INDEX(Responses!$A283:$T283,MATCH(Lists!$B$3,Responses!$A$1:$T$1,0))),INDEX(Responses!$A283:$T283,MATCH(Lists!$B$3,Responses!$A$1:$T$1,0)),DATE(VALUE(LEFT(IFERROR(TRIM(INDEX(Responses!$A283:$T283,MATCH(Lists!$B$3,Responses!$A$1:$T$1,0))&amp;""),""),4)),VALUE(MID(IFERROR(TRIM(INDEX(Responses!$A283:$T283,MATCH(Lists!$B$3,Responses!$A$1:$T$1,0))&amp;""),""),6,2)),VALUE(MID(IFERROR(TRIM(INDEX(Responses!$A283:$T283,MATCH(Lists!$B$3,Responses!$A$1:$T$1,0))&amp;""),""),9,2))))),""),IFERROR(IF(ISNUMBER(INDEX('Follow-ups'!$D$2:$D$501,MATCH($B283,'Follow-ups'!$A$2:$A$501,0))),INT(INDEX('Follow-ups'!$D$2:$D$501,MATCH($B283,'Follow-ups'!$A$2:$A$501,0))),IFERROR(INT(IF(ISNUMBER(INDEX(Responses!$A283:$T283,MATCH(Lists!$B$3,Responses!$A$1:$T$1,0))),INDEX(Responses!$A283:$T283,MATCH(Lists!$B$3,Responses!$A$1:$T$1,0)),DATE(VALUE(LEFT(IFERROR(TRIM(INDEX(Responses!$A283:$T283,MATCH(Lists!$B$3,Responses!$A$1:$T$1,0))&amp;""),""),4)),VALUE(MID(IFERROR(TRIM(INDEX(Responses!$A283:$T283,MATCH(Lists!$B$3,Responses!$A$1:$T$1,0))&amp;""),""),6,2)),VALUE(MID(IFERROR(TRIM(INDEX(Responses!$A283:$T283,MATCH(Lists!$B$3,Responses!$A$1:$T$1,0))&amp;""),""),9,2))))),"")),IFERROR(INT(IF(ISNUMBER(INDEX(Responses!$A283:$T283,MATCH(Lists!$B$3,Responses!$A$1:$T$1,0))),INDEX(Responses!$A283:$T283,MATCH(Lists!$B$3,Responses!$A$1:$T$1,0)),DATE(VALUE(LEFT(IFERROR(TRIM(INDEX(Responses!$A283:$T283,MATCH(Lists!$B$3,Responses!$A$1:$T$1,0))&amp;""),""),4)),VALUE(MID(IFERROR(TRIM(INDEX(Responses!$A283:$T283,MATCH(Lists!$B$3,Responses!$A$1:$T$1,0))&amp;""),""),6,2)),VALUE(MID(IFERROR(TRIM(INDEX(Responses!$A283:$T283,MATCH(Lists!$B$3,Responses!$A$1:$T$1,0))&amp;""),""),9,2))))),""))))</f>
        <v/>
      </c>
      <c r="J283" s="19">
        <f>IF(ISNUMBER($I283),$I283+Lists!$B$15,"")</f>
        <v/>
      </c>
      <c r="K283" s="18">
        <f>IF($N283&lt;&gt;1,"",IF($B283="","New",IFERROR(IF(INDEX('Follow-ups'!$B$2:$B$501,MATCH($B283,'Follow-ups'!$A$2:$A$501,0))&amp;""="","New",INDEX('Follow-ups'!$B$2:$B$501,MATCH($B283,'Follow-ups'!$A$2:$A$501,0))&amp;""),"New")))</f>
        <v/>
      </c>
      <c r="L283" s="19">
        <f>IF($N283&lt;&gt;1,"",IF($B283="","",IFERROR(IF(ISNUMBER(INDEX('Follow-ups'!$C$2:$C$501,MATCH($B283,'Follow-ups'!$A$2:$A$501,0))),INDEX('Follow-ups'!$C$2:$C$501,MATCH($B283,'Follow-ups'!$A$2:$A$501,0)),""),"")))</f>
        <v/>
      </c>
      <c r="M283" s="18">
        <f>IF($N283&lt;&gt;1,"",IF($G283="No","Do not contact",IF(OR($K283="Signed up",$K283="Not now"),"Done",IF($K283="Contacted","Waiting on reply",IF($J283="","To do",IF(TODAY()&gt;$J283,"Overdue",IF($J283-TODAY()&lt;=1,"Due soon","To do")))))))</f>
        <v/>
      </c>
      <c r="N283" s="18">
        <f>IF((IFERROR(TRIM(INDEX(Responses!$A283:$T283,MATCH(Lists!$B$2,Responses!$A$1:$T$1,0))&amp;""),"")&amp;IFERROR(TRIM(INDEX(Responses!$A283:$T283,MATCH(Lists!$B$4,Responses!$A$1:$T$1,0))&amp;""),"")&amp;IFERROR(TRIM(INDEX(Responses!$A283:$T283,MATCH(Lists!$B$5,Responses!$A$1:$T$1,0))&amp;""),""))="",0,1)</f>
        <v/>
      </c>
    </row>
    <row r="284">
      <c r="A284" s="17">
        <f>IF($N284=1,IFERROR(TRIM(INDEX(Responses!$A284:$T284,MATCH(Lists!$B$4,Responses!$A$1:$T$1,0))&amp;""),""),"")</f>
        <v/>
      </c>
      <c r="B284" s="17">
        <f>IF($N284=1,IFERROR(TRIM(INDEX(Responses!$A284:$T284,MATCH(Lists!$B$5,Responses!$A$1:$T$1,0))&amp;""),""),"")</f>
        <v/>
      </c>
      <c r="C284" s="17">
        <f>IF($N284=1,IFERROR(TRIM(INDEX(Responses!$A284:$T284,MATCH(Lists!$B$6,Responses!$A$1:$T$1,0))&amp;""),""),"")</f>
        <v/>
      </c>
      <c r="D284" s="17">
        <f>IF($N284=1,IFERROR(TRIM(INDEX(Responses!$A284:$T284,MATCH(Lists!$B$7,Responses!$A$1:$T$1,0))&amp;""),""),"")</f>
        <v/>
      </c>
      <c r="E284" s="17">
        <f>IF($N284=1,IFERROR(TRIM(INDEX(Responses!$A284:$T284,MATCH(Lists!$B$8,Responses!$A$1:$T$1,0))&amp;""),""),"")</f>
        <v/>
      </c>
      <c r="F284" s="17">
        <f>IF($N284=1,IFERROR(TRIM(INDEX(Responses!$A284:$T284,MATCH(Lists!$B$9,Responses!$A$1:$T$1,0))&amp;""),""),"")</f>
        <v/>
      </c>
      <c r="G284" s="18">
        <f>IF($N284&lt;&gt;1,"",IF(IFERROR(TRIM(INDEX(Responses!$A284:$T284,MATCH(Lists!$B$10,Responses!$A$1:$T$1,0))&amp;""),"")="","Not asked",IF(LEFT(IFERROR(TRIM(INDEX(Responses!$A284:$T284,MATCH(Lists!$B$10,Responses!$A$1:$T$1,0))&amp;""),""),3)="Yes","Yes","No")))</f>
        <v/>
      </c>
      <c r="H284" s="17">
        <f>IF($N284&lt;&gt;1,"",IF(IFERROR(TRIM(INDEX(Responses!$A284:$T284,MATCH(Lists!$B$12,Responses!$A$1:$T$1,0))&amp;""),"")&lt;&gt;"",IFERROR(TRIM(INDEX(Responses!$A284:$T284,MATCH(Lists!$B$12,Responses!$A$1:$T$1,0))&amp;""),""),IFERROR(TRIM(INDEX(Responses!$A284:$T284,MATCH(Lists!$B$11,Responses!$A$1:$T$1,0))&amp;""),"")))</f>
        <v/>
      </c>
      <c r="I284" s="19">
        <f>IF($N284&lt;&gt;1,"",IF($B284="",IFERROR(INT(IF(ISNUMBER(INDEX(Responses!$A284:$T284,MATCH(Lists!$B$3,Responses!$A$1:$T$1,0))),INDEX(Responses!$A284:$T284,MATCH(Lists!$B$3,Responses!$A$1:$T$1,0)),DATE(VALUE(LEFT(IFERROR(TRIM(INDEX(Responses!$A284:$T284,MATCH(Lists!$B$3,Responses!$A$1:$T$1,0))&amp;""),""),4)),VALUE(MID(IFERROR(TRIM(INDEX(Responses!$A284:$T284,MATCH(Lists!$B$3,Responses!$A$1:$T$1,0))&amp;""),""),6,2)),VALUE(MID(IFERROR(TRIM(INDEX(Responses!$A284:$T284,MATCH(Lists!$B$3,Responses!$A$1:$T$1,0))&amp;""),""),9,2))))),""),IFERROR(IF(ISNUMBER(INDEX('Follow-ups'!$D$2:$D$501,MATCH($B284,'Follow-ups'!$A$2:$A$501,0))),INT(INDEX('Follow-ups'!$D$2:$D$501,MATCH($B284,'Follow-ups'!$A$2:$A$501,0))),IFERROR(INT(IF(ISNUMBER(INDEX(Responses!$A284:$T284,MATCH(Lists!$B$3,Responses!$A$1:$T$1,0))),INDEX(Responses!$A284:$T284,MATCH(Lists!$B$3,Responses!$A$1:$T$1,0)),DATE(VALUE(LEFT(IFERROR(TRIM(INDEX(Responses!$A284:$T284,MATCH(Lists!$B$3,Responses!$A$1:$T$1,0))&amp;""),""),4)),VALUE(MID(IFERROR(TRIM(INDEX(Responses!$A284:$T284,MATCH(Lists!$B$3,Responses!$A$1:$T$1,0))&amp;""),""),6,2)),VALUE(MID(IFERROR(TRIM(INDEX(Responses!$A284:$T284,MATCH(Lists!$B$3,Responses!$A$1:$T$1,0))&amp;""),""),9,2))))),"")),IFERROR(INT(IF(ISNUMBER(INDEX(Responses!$A284:$T284,MATCH(Lists!$B$3,Responses!$A$1:$T$1,0))),INDEX(Responses!$A284:$T284,MATCH(Lists!$B$3,Responses!$A$1:$T$1,0)),DATE(VALUE(LEFT(IFERROR(TRIM(INDEX(Responses!$A284:$T284,MATCH(Lists!$B$3,Responses!$A$1:$T$1,0))&amp;""),""),4)),VALUE(MID(IFERROR(TRIM(INDEX(Responses!$A284:$T284,MATCH(Lists!$B$3,Responses!$A$1:$T$1,0))&amp;""),""),6,2)),VALUE(MID(IFERROR(TRIM(INDEX(Responses!$A284:$T284,MATCH(Lists!$B$3,Responses!$A$1:$T$1,0))&amp;""),""),9,2))))),""))))</f>
        <v/>
      </c>
      <c r="J284" s="19">
        <f>IF(ISNUMBER($I284),$I284+Lists!$B$15,"")</f>
        <v/>
      </c>
      <c r="K284" s="18">
        <f>IF($N284&lt;&gt;1,"",IF($B284="","New",IFERROR(IF(INDEX('Follow-ups'!$B$2:$B$501,MATCH($B284,'Follow-ups'!$A$2:$A$501,0))&amp;""="","New",INDEX('Follow-ups'!$B$2:$B$501,MATCH($B284,'Follow-ups'!$A$2:$A$501,0))&amp;""),"New")))</f>
        <v/>
      </c>
      <c r="L284" s="19">
        <f>IF($N284&lt;&gt;1,"",IF($B284="","",IFERROR(IF(ISNUMBER(INDEX('Follow-ups'!$C$2:$C$501,MATCH($B284,'Follow-ups'!$A$2:$A$501,0))),INDEX('Follow-ups'!$C$2:$C$501,MATCH($B284,'Follow-ups'!$A$2:$A$501,0)),""),"")))</f>
        <v/>
      </c>
      <c r="M284" s="18">
        <f>IF($N284&lt;&gt;1,"",IF($G284="No","Do not contact",IF(OR($K284="Signed up",$K284="Not now"),"Done",IF($K284="Contacted","Waiting on reply",IF($J284="","To do",IF(TODAY()&gt;$J284,"Overdue",IF($J284-TODAY()&lt;=1,"Due soon","To do")))))))</f>
        <v/>
      </c>
      <c r="N284" s="18">
        <f>IF((IFERROR(TRIM(INDEX(Responses!$A284:$T284,MATCH(Lists!$B$2,Responses!$A$1:$T$1,0))&amp;""),"")&amp;IFERROR(TRIM(INDEX(Responses!$A284:$T284,MATCH(Lists!$B$4,Responses!$A$1:$T$1,0))&amp;""),"")&amp;IFERROR(TRIM(INDEX(Responses!$A284:$T284,MATCH(Lists!$B$5,Responses!$A$1:$T$1,0))&amp;""),""))="",0,1)</f>
        <v/>
      </c>
    </row>
    <row r="285">
      <c r="A285" s="17">
        <f>IF($N285=1,IFERROR(TRIM(INDEX(Responses!$A285:$T285,MATCH(Lists!$B$4,Responses!$A$1:$T$1,0))&amp;""),""),"")</f>
        <v/>
      </c>
      <c r="B285" s="17">
        <f>IF($N285=1,IFERROR(TRIM(INDEX(Responses!$A285:$T285,MATCH(Lists!$B$5,Responses!$A$1:$T$1,0))&amp;""),""),"")</f>
        <v/>
      </c>
      <c r="C285" s="17">
        <f>IF($N285=1,IFERROR(TRIM(INDEX(Responses!$A285:$T285,MATCH(Lists!$B$6,Responses!$A$1:$T$1,0))&amp;""),""),"")</f>
        <v/>
      </c>
      <c r="D285" s="17">
        <f>IF($N285=1,IFERROR(TRIM(INDEX(Responses!$A285:$T285,MATCH(Lists!$B$7,Responses!$A$1:$T$1,0))&amp;""),""),"")</f>
        <v/>
      </c>
      <c r="E285" s="17">
        <f>IF($N285=1,IFERROR(TRIM(INDEX(Responses!$A285:$T285,MATCH(Lists!$B$8,Responses!$A$1:$T$1,0))&amp;""),""),"")</f>
        <v/>
      </c>
      <c r="F285" s="17">
        <f>IF($N285=1,IFERROR(TRIM(INDEX(Responses!$A285:$T285,MATCH(Lists!$B$9,Responses!$A$1:$T$1,0))&amp;""),""),"")</f>
        <v/>
      </c>
      <c r="G285" s="18">
        <f>IF($N285&lt;&gt;1,"",IF(IFERROR(TRIM(INDEX(Responses!$A285:$T285,MATCH(Lists!$B$10,Responses!$A$1:$T$1,0))&amp;""),"")="","Not asked",IF(LEFT(IFERROR(TRIM(INDEX(Responses!$A285:$T285,MATCH(Lists!$B$10,Responses!$A$1:$T$1,0))&amp;""),""),3)="Yes","Yes","No")))</f>
        <v/>
      </c>
      <c r="H285" s="17">
        <f>IF($N285&lt;&gt;1,"",IF(IFERROR(TRIM(INDEX(Responses!$A285:$T285,MATCH(Lists!$B$12,Responses!$A$1:$T$1,0))&amp;""),"")&lt;&gt;"",IFERROR(TRIM(INDEX(Responses!$A285:$T285,MATCH(Lists!$B$12,Responses!$A$1:$T$1,0))&amp;""),""),IFERROR(TRIM(INDEX(Responses!$A285:$T285,MATCH(Lists!$B$11,Responses!$A$1:$T$1,0))&amp;""),"")))</f>
        <v/>
      </c>
      <c r="I285" s="19">
        <f>IF($N285&lt;&gt;1,"",IF($B285="",IFERROR(INT(IF(ISNUMBER(INDEX(Responses!$A285:$T285,MATCH(Lists!$B$3,Responses!$A$1:$T$1,0))),INDEX(Responses!$A285:$T285,MATCH(Lists!$B$3,Responses!$A$1:$T$1,0)),DATE(VALUE(LEFT(IFERROR(TRIM(INDEX(Responses!$A285:$T285,MATCH(Lists!$B$3,Responses!$A$1:$T$1,0))&amp;""),""),4)),VALUE(MID(IFERROR(TRIM(INDEX(Responses!$A285:$T285,MATCH(Lists!$B$3,Responses!$A$1:$T$1,0))&amp;""),""),6,2)),VALUE(MID(IFERROR(TRIM(INDEX(Responses!$A285:$T285,MATCH(Lists!$B$3,Responses!$A$1:$T$1,0))&amp;""),""),9,2))))),""),IFERROR(IF(ISNUMBER(INDEX('Follow-ups'!$D$2:$D$501,MATCH($B285,'Follow-ups'!$A$2:$A$501,0))),INT(INDEX('Follow-ups'!$D$2:$D$501,MATCH($B285,'Follow-ups'!$A$2:$A$501,0))),IFERROR(INT(IF(ISNUMBER(INDEX(Responses!$A285:$T285,MATCH(Lists!$B$3,Responses!$A$1:$T$1,0))),INDEX(Responses!$A285:$T285,MATCH(Lists!$B$3,Responses!$A$1:$T$1,0)),DATE(VALUE(LEFT(IFERROR(TRIM(INDEX(Responses!$A285:$T285,MATCH(Lists!$B$3,Responses!$A$1:$T$1,0))&amp;""),""),4)),VALUE(MID(IFERROR(TRIM(INDEX(Responses!$A285:$T285,MATCH(Lists!$B$3,Responses!$A$1:$T$1,0))&amp;""),""),6,2)),VALUE(MID(IFERROR(TRIM(INDEX(Responses!$A285:$T285,MATCH(Lists!$B$3,Responses!$A$1:$T$1,0))&amp;""),""),9,2))))),"")),IFERROR(INT(IF(ISNUMBER(INDEX(Responses!$A285:$T285,MATCH(Lists!$B$3,Responses!$A$1:$T$1,0))),INDEX(Responses!$A285:$T285,MATCH(Lists!$B$3,Responses!$A$1:$T$1,0)),DATE(VALUE(LEFT(IFERROR(TRIM(INDEX(Responses!$A285:$T285,MATCH(Lists!$B$3,Responses!$A$1:$T$1,0))&amp;""),""),4)),VALUE(MID(IFERROR(TRIM(INDEX(Responses!$A285:$T285,MATCH(Lists!$B$3,Responses!$A$1:$T$1,0))&amp;""),""),6,2)),VALUE(MID(IFERROR(TRIM(INDEX(Responses!$A285:$T285,MATCH(Lists!$B$3,Responses!$A$1:$T$1,0))&amp;""),""),9,2))))),""))))</f>
        <v/>
      </c>
      <c r="J285" s="19">
        <f>IF(ISNUMBER($I285),$I285+Lists!$B$15,"")</f>
        <v/>
      </c>
      <c r="K285" s="18">
        <f>IF($N285&lt;&gt;1,"",IF($B285="","New",IFERROR(IF(INDEX('Follow-ups'!$B$2:$B$501,MATCH($B285,'Follow-ups'!$A$2:$A$501,0))&amp;""="","New",INDEX('Follow-ups'!$B$2:$B$501,MATCH($B285,'Follow-ups'!$A$2:$A$501,0))&amp;""),"New")))</f>
        <v/>
      </c>
      <c r="L285" s="19">
        <f>IF($N285&lt;&gt;1,"",IF($B285="","",IFERROR(IF(ISNUMBER(INDEX('Follow-ups'!$C$2:$C$501,MATCH($B285,'Follow-ups'!$A$2:$A$501,0))),INDEX('Follow-ups'!$C$2:$C$501,MATCH($B285,'Follow-ups'!$A$2:$A$501,0)),""),"")))</f>
        <v/>
      </c>
      <c r="M285" s="18">
        <f>IF($N285&lt;&gt;1,"",IF($G285="No","Do not contact",IF(OR($K285="Signed up",$K285="Not now"),"Done",IF($K285="Contacted","Waiting on reply",IF($J285="","To do",IF(TODAY()&gt;$J285,"Overdue",IF($J285-TODAY()&lt;=1,"Due soon","To do")))))))</f>
        <v/>
      </c>
      <c r="N285" s="18">
        <f>IF((IFERROR(TRIM(INDEX(Responses!$A285:$T285,MATCH(Lists!$B$2,Responses!$A$1:$T$1,0))&amp;""),"")&amp;IFERROR(TRIM(INDEX(Responses!$A285:$T285,MATCH(Lists!$B$4,Responses!$A$1:$T$1,0))&amp;""),"")&amp;IFERROR(TRIM(INDEX(Responses!$A285:$T285,MATCH(Lists!$B$5,Responses!$A$1:$T$1,0))&amp;""),""))="",0,1)</f>
        <v/>
      </c>
    </row>
    <row r="286">
      <c r="A286" s="17">
        <f>IF($N286=1,IFERROR(TRIM(INDEX(Responses!$A286:$T286,MATCH(Lists!$B$4,Responses!$A$1:$T$1,0))&amp;""),""),"")</f>
        <v/>
      </c>
      <c r="B286" s="17">
        <f>IF($N286=1,IFERROR(TRIM(INDEX(Responses!$A286:$T286,MATCH(Lists!$B$5,Responses!$A$1:$T$1,0))&amp;""),""),"")</f>
        <v/>
      </c>
      <c r="C286" s="17">
        <f>IF($N286=1,IFERROR(TRIM(INDEX(Responses!$A286:$T286,MATCH(Lists!$B$6,Responses!$A$1:$T$1,0))&amp;""),""),"")</f>
        <v/>
      </c>
      <c r="D286" s="17">
        <f>IF($N286=1,IFERROR(TRIM(INDEX(Responses!$A286:$T286,MATCH(Lists!$B$7,Responses!$A$1:$T$1,0))&amp;""),""),"")</f>
        <v/>
      </c>
      <c r="E286" s="17">
        <f>IF($N286=1,IFERROR(TRIM(INDEX(Responses!$A286:$T286,MATCH(Lists!$B$8,Responses!$A$1:$T$1,0))&amp;""),""),"")</f>
        <v/>
      </c>
      <c r="F286" s="17">
        <f>IF($N286=1,IFERROR(TRIM(INDEX(Responses!$A286:$T286,MATCH(Lists!$B$9,Responses!$A$1:$T$1,0))&amp;""),""),"")</f>
        <v/>
      </c>
      <c r="G286" s="18">
        <f>IF($N286&lt;&gt;1,"",IF(IFERROR(TRIM(INDEX(Responses!$A286:$T286,MATCH(Lists!$B$10,Responses!$A$1:$T$1,0))&amp;""),"")="","Not asked",IF(LEFT(IFERROR(TRIM(INDEX(Responses!$A286:$T286,MATCH(Lists!$B$10,Responses!$A$1:$T$1,0))&amp;""),""),3)="Yes","Yes","No")))</f>
        <v/>
      </c>
      <c r="H286" s="17">
        <f>IF($N286&lt;&gt;1,"",IF(IFERROR(TRIM(INDEX(Responses!$A286:$T286,MATCH(Lists!$B$12,Responses!$A$1:$T$1,0))&amp;""),"")&lt;&gt;"",IFERROR(TRIM(INDEX(Responses!$A286:$T286,MATCH(Lists!$B$12,Responses!$A$1:$T$1,0))&amp;""),""),IFERROR(TRIM(INDEX(Responses!$A286:$T286,MATCH(Lists!$B$11,Responses!$A$1:$T$1,0))&amp;""),"")))</f>
        <v/>
      </c>
      <c r="I286" s="19">
        <f>IF($N286&lt;&gt;1,"",IF($B286="",IFERROR(INT(IF(ISNUMBER(INDEX(Responses!$A286:$T286,MATCH(Lists!$B$3,Responses!$A$1:$T$1,0))),INDEX(Responses!$A286:$T286,MATCH(Lists!$B$3,Responses!$A$1:$T$1,0)),DATE(VALUE(LEFT(IFERROR(TRIM(INDEX(Responses!$A286:$T286,MATCH(Lists!$B$3,Responses!$A$1:$T$1,0))&amp;""),""),4)),VALUE(MID(IFERROR(TRIM(INDEX(Responses!$A286:$T286,MATCH(Lists!$B$3,Responses!$A$1:$T$1,0))&amp;""),""),6,2)),VALUE(MID(IFERROR(TRIM(INDEX(Responses!$A286:$T286,MATCH(Lists!$B$3,Responses!$A$1:$T$1,0))&amp;""),""),9,2))))),""),IFERROR(IF(ISNUMBER(INDEX('Follow-ups'!$D$2:$D$501,MATCH($B286,'Follow-ups'!$A$2:$A$501,0))),INT(INDEX('Follow-ups'!$D$2:$D$501,MATCH($B286,'Follow-ups'!$A$2:$A$501,0))),IFERROR(INT(IF(ISNUMBER(INDEX(Responses!$A286:$T286,MATCH(Lists!$B$3,Responses!$A$1:$T$1,0))),INDEX(Responses!$A286:$T286,MATCH(Lists!$B$3,Responses!$A$1:$T$1,0)),DATE(VALUE(LEFT(IFERROR(TRIM(INDEX(Responses!$A286:$T286,MATCH(Lists!$B$3,Responses!$A$1:$T$1,0))&amp;""),""),4)),VALUE(MID(IFERROR(TRIM(INDEX(Responses!$A286:$T286,MATCH(Lists!$B$3,Responses!$A$1:$T$1,0))&amp;""),""),6,2)),VALUE(MID(IFERROR(TRIM(INDEX(Responses!$A286:$T286,MATCH(Lists!$B$3,Responses!$A$1:$T$1,0))&amp;""),""),9,2))))),"")),IFERROR(INT(IF(ISNUMBER(INDEX(Responses!$A286:$T286,MATCH(Lists!$B$3,Responses!$A$1:$T$1,0))),INDEX(Responses!$A286:$T286,MATCH(Lists!$B$3,Responses!$A$1:$T$1,0)),DATE(VALUE(LEFT(IFERROR(TRIM(INDEX(Responses!$A286:$T286,MATCH(Lists!$B$3,Responses!$A$1:$T$1,0))&amp;""),""),4)),VALUE(MID(IFERROR(TRIM(INDEX(Responses!$A286:$T286,MATCH(Lists!$B$3,Responses!$A$1:$T$1,0))&amp;""),""),6,2)),VALUE(MID(IFERROR(TRIM(INDEX(Responses!$A286:$T286,MATCH(Lists!$B$3,Responses!$A$1:$T$1,0))&amp;""),""),9,2))))),""))))</f>
        <v/>
      </c>
      <c r="J286" s="19">
        <f>IF(ISNUMBER($I286),$I286+Lists!$B$15,"")</f>
        <v/>
      </c>
      <c r="K286" s="18">
        <f>IF($N286&lt;&gt;1,"",IF($B286="","New",IFERROR(IF(INDEX('Follow-ups'!$B$2:$B$501,MATCH($B286,'Follow-ups'!$A$2:$A$501,0))&amp;""="","New",INDEX('Follow-ups'!$B$2:$B$501,MATCH($B286,'Follow-ups'!$A$2:$A$501,0))&amp;""),"New")))</f>
        <v/>
      </c>
      <c r="L286" s="19">
        <f>IF($N286&lt;&gt;1,"",IF($B286="","",IFERROR(IF(ISNUMBER(INDEX('Follow-ups'!$C$2:$C$501,MATCH($B286,'Follow-ups'!$A$2:$A$501,0))),INDEX('Follow-ups'!$C$2:$C$501,MATCH($B286,'Follow-ups'!$A$2:$A$501,0)),""),"")))</f>
        <v/>
      </c>
      <c r="M286" s="18">
        <f>IF($N286&lt;&gt;1,"",IF($G286="No","Do not contact",IF(OR($K286="Signed up",$K286="Not now"),"Done",IF($K286="Contacted","Waiting on reply",IF($J286="","To do",IF(TODAY()&gt;$J286,"Overdue",IF($J286-TODAY()&lt;=1,"Due soon","To do")))))))</f>
        <v/>
      </c>
      <c r="N286" s="18">
        <f>IF((IFERROR(TRIM(INDEX(Responses!$A286:$T286,MATCH(Lists!$B$2,Responses!$A$1:$T$1,0))&amp;""),"")&amp;IFERROR(TRIM(INDEX(Responses!$A286:$T286,MATCH(Lists!$B$4,Responses!$A$1:$T$1,0))&amp;""),"")&amp;IFERROR(TRIM(INDEX(Responses!$A286:$T286,MATCH(Lists!$B$5,Responses!$A$1:$T$1,0))&amp;""),""))="",0,1)</f>
        <v/>
      </c>
    </row>
    <row r="287">
      <c r="A287" s="17">
        <f>IF($N287=1,IFERROR(TRIM(INDEX(Responses!$A287:$T287,MATCH(Lists!$B$4,Responses!$A$1:$T$1,0))&amp;""),""),"")</f>
        <v/>
      </c>
      <c r="B287" s="17">
        <f>IF($N287=1,IFERROR(TRIM(INDEX(Responses!$A287:$T287,MATCH(Lists!$B$5,Responses!$A$1:$T$1,0))&amp;""),""),"")</f>
        <v/>
      </c>
      <c r="C287" s="17">
        <f>IF($N287=1,IFERROR(TRIM(INDEX(Responses!$A287:$T287,MATCH(Lists!$B$6,Responses!$A$1:$T$1,0))&amp;""),""),"")</f>
        <v/>
      </c>
      <c r="D287" s="17">
        <f>IF($N287=1,IFERROR(TRIM(INDEX(Responses!$A287:$T287,MATCH(Lists!$B$7,Responses!$A$1:$T$1,0))&amp;""),""),"")</f>
        <v/>
      </c>
      <c r="E287" s="17">
        <f>IF($N287=1,IFERROR(TRIM(INDEX(Responses!$A287:$T287,MATCH(Lists!$B$8,Responses!$A$1:$T$1,0))&amp;""),""),"")</f>
        <v/>
      </c>
      <c r="F287" s="17">
        <f>IF($N287=1,IFERROR(TRIM(INDEX(Responses!$A287:$T287,MATCH(Lists!$B$9,Responses!$A$1:$T$1,0))&amp;""),""),"")</f>
        <v/>
      </c>
      <c r="G287" s="18">
        <f>IF($N287&lt;&gt;1,"",IF(IFERROR(TRIM(INDEX(Responses!$A287:$T287,MATCH(Lists!$B$10,Responses!$A$1:$T$1,0))&amp;""),"")="","Not asked",IF(LEFT(IFERROR(TRIM(INDEX(Responses!$A287:$T287,MATCH(Lists!$B$10,Responses!$A$1:$T$1,0))&amp;""),""),3)="Yes","Yes","No")))</f>
        <v/>
      </c>
      <c r="H287" s="17">
        <f>IF($N287&lt;&gt;1,"",IF(IFERROR(TRIM(INDEX(Responses!$A287:$T287,MATCH(Lists!$B$12,Responses!$A$1:$T$1,0))&amp;""),"")&lt;&gt;"",IFERROR(TRIM(INDEX(Responses!$A287:$T287,MATCH(Lists!$B$12,Responses!$A$1:$T$1,0))&amp;""),""),IFERROR(TRIM(INDEX(Responses!$A287:$T287,MATCH(Lists!$B$11,Responses!$A$1:$T$1,0))&amp;""),"")))</f>
        <v/>
      </c>
      <c r="I287" s="19">
        <f>IF($N287&lt;&gt;1,"",IF($B287="",IFERROR(INT(IF(ISNUMBER(INDEX(Responses!$A287:$T287,MATCH(Lists!$B$3,Responses!$A$1:$T$1,0))),INDEX(Responses!$A287:$T287,MATCH(Lists!$B$3,Responses!$A$1:$T$1,0)),DATE(VALUE(LEFT(IFERROR(TRIM(INDEX(Responses!$A287:$T287,MATCH(Lists!$B$3,Responses!$A$1:$T$1,0))&amp;""),""),4)),VALUE(MID(IFERROR(TRIM(INDEX(Responses!$A287:$T287,MATCH(Lists!$B$3,Responses!$A$1:$T$1,0))&amp;""),""),6,2)),VALUE(MID(IFERROR(TRIM(INDEX(Responses!$A287:$T287,MATCH(Lists!$B$3,Responses!$A$1:$T$1,0))&amp;""),""),9,2))))),""),IFERROR(IF(ISNUMBER(INDEX('Follow-ups'!$D$2:$D$501,MATCH($B287,'Follow-ups'!$A$2:$A$501,0))),INT(INDEX('Follow-ups'!$D$2:$D$501,MATCH($B287,'Follow-ups'!$A$2:$A$501,0))),IFERROR(INT(IF(ISNUMBER(INDEX(Responses!$A287:$T287,MATCH(Lists!$B$3,Responses!$A$1:$T$1,0))),INDEX(Responses!$A287:$T287,MATCH(Lists!$B$3,Responses!$A$1:$T$1,0)),DATE(VALUE(LEFT(IFERROR(TRIM(INDEX(Responses!$A287:$T287,MATCH(Lists!$B$3,Responses!$A$1:$T$1,0))&amp;""),""),4)),VALUE(MID(IFERROR(TRIM(INDEX(Responses!$A287:$T287,MATCH(Lists!$B$3,Responses!$A$1:$T$1,0))&amp;""),""),6,2)),VALUE(MID(IFERROR(TRIM(INDEX(Responses!$A287:$T287,MATCH(Lists!$B$3,Responses!$A$1:$T$1,0))&amp;""),""),9,2))))),"")),IFERROR(INT(IF(ISNUMBER(INDEX(Responses!$A287:$T287,MATCH(Lists!$B$3,Responses!$A$1:$T$1,0))),INDEX(Responses!$A287:$T287,MATCH(Lists!$B$3,Responses!$A$1:$T$1,0)),DATE(VALUE(LEFT(IFERROR(TRIM(INDEX(Responses!$A287:$T287,MATCH(Lists!$B$3,Responses!$A$1:$T$1,0))&amp;""),""),4)),VALUE(MID(IFERROR(TRIM(INDEX(Responses!$A287:$T287,MATCH(Lists!$B$3,Responses!$A$1:$T$1,0))&amp;""),""),6,2)),VALUE(MID(IFERROR(TRIM(INDEX(Responses!$A287:$T287,MATCH(Lists!$B$3,Responses!$A$1:$T$1,0))&amp;""),""),9,2))))),""))))</f>
        <v/>
      </c>
      <c r="J287" s="19">
        <f>IF(ISNUMBER($I287),$I287+Lists!$B$15,"")</f>
        <v/>
      </c>
      <c r="K287" s="18">
        <f>IF($N287&lt;&gt;1,"",IF($B287="","New",IFERROR(IF(INDEX('Follow-ups'!$B$2:$B$501,MATCH($B287,'Follow-ups'!$A$2:$A$501,0))&amp;""="","New",INDEX('Follow-ups'!$B$2:$B$501,MATCH($B287,'Follow-ups'!$A$2:$A$501,0))&amp;""),"New")))</f>
        <v/>
      </c>
      <c r="L287" s="19">
        <f>IF($N287&lt;&gt;1,"",IF($B287="","",IFERROR(IF(ISNUMBER(INDEX('Follow-ups'!$C$2:$C$501,MATCH($B287,'Follow-ups'!$A$2:$A$501,0))),INDEX('Follow-ups'!$C$2:$C$501,MATCH($B287,'Follow-ups'!$A$2:$A$501,0)),""),"")))</f>
        <v/>
      </c>
      <c r="M287" s="18">
        <f>IF($N287&lt;&gt;1,"",IF($G287="No","Do not contact",IF(OR($K287="Signed up",$K287="Not now"),"Done",IF($K287="Contacted","Waiting on reply",IF($J287="","To do",IF(TODAY()&gt;$J287,"Overdue",IF($J287-TODAY()&lt;=1,"Due soon","To do")))))))</f>
        <v/>
      </c>
      <c r="N287" s="18">
        <f>IF((IFERROR(TRIM(INDEX(Responses!$A287:$T287,MATCH(Lists!$B$2,Responses!$A$1:$T$1,0))&amp;""),"")&amp;IFERROR(TRIM(INDEX(Responses!$A287:$T287,MATCH(Lists!$B$4,Responses!$A$1:$T$1,0))&amp;""),"")&amp;IFERROR(TRIM(INDEX(Responses!$A287:$T287,MATCH(Lists!$B$5,Responses!$A$1:$T$1,0))&amp;""),""))="",0,1)</f>
        <v/>
      </c>
    </row>
    <row r="288">
      <c r="A288" s="17">
        <f>IF($N288=1,IFERROR(TRIM(INDEX(Responses!$A288:$T288,MATCH(Lists!$B$4,Responses!$A$1:$T$1,0))&amp;""),""),"")</f>
        <v/>
      </c>
      <c r="B288" s="17">
        <f>IF($N288=1,IFERROR(TRIM(INDEX(Responses!$A288:$T288,MATCH(Lists!$B$5,Responses!$A$1:$T$1,0))&amp;""),""),"")</f>
        <v/>
      </c>
      <c r="C288" s="17">
        <f>IF($N288=1,IFERROR(TRIM(INDEX(Responses!$A288:$T288,MATCH(Lists!$B$6,Responses!$A$1:$T$1,0))&amp;""),""),"")</f>
        <v/>
      </c>
      <c r="D288" s="17">
        <f>IF($N288=1,IFERROR(TRIM(INDEX(Responses!$A288:$T288,MATCH(Lists!$B$7,Responses!$A$1:$T$1,0))&amp;""),""),"")</f>
        <v/>
      </c>
      <c r="E288" s="17">
        <f>IF($N288=1,IFERROR(TRIM(INDEX(Responses!$A288:$T288,MATCH(Lists!$B$8,Responses!$A$1:$T$1,0))&amp;""),""),"")</f>
        <v/>
      </c>
      <c r="F288" s="17">
        <f>IF($N288=1,IFERROR(TRIM(INDEX(Responses!$A288:$T288,MATCH(Lists!$B$9,Responses!$A$1:$T$1,0))&amp;""),""),"")</f>
        <v/>
      </c>
      <c r="G288" s="18">
        <f>IF($N288&lt;&gt;1,"",IF(IFERROR(TRIM(INDEX(Responses!$A288:$T288,MATCH(Lists!$B$10,Responses!$A$1:$T$1,0))&amp;""),"")="","Not asked",IF(LEFT(IFERROR(TRIM(INDEX(Responses!$A288:$T288,MATCH(Lists!$B$10,Responses!$A$1:$T$1,0))&amp;""),""),3)="Yes","Yes","No")))</f>
        <v/>
      </c>
      <c r="H288" s="17">
        <f>IF($N288&lt;&gt;1,"",IF(IFERROR(TRIM(INDEX(Responses!$A288:$T288,MATCH(Lists!$B$12,Responses!$A$1:$T$1,0))&amp;""),"")&lt;&gt;"",IFERROR(TRIM(INDEX(Responses!$A288:$T288,MATCH(Lists!$B$12,Responses!$A$1:$T$1,0))&amp;""),""),IFERROR(TRIM(INDEX(Responses!$A288:$T288,MATCH(Lists!$B$11,Responses!$A$1:$T$1,0))&amp;""),"")))</f>
        <v/>
      </c>
      <c r="I288" s="19">
        <f>IF($N288&lt;&gt;1,"",IF($B288="",IFERROR(INT(IF(ISNUMBER(INDEX(Responses!$A288:$T288,MATCH(Lists!$B$3,Responses!$A$1:$T$1,0))),INDEX(Responses!$A288:$T288,MATCH(Lists!$B$3,Responses!$A$1:$T$1,0)),DATE(VALUE(LEFT(IFERROR(TRIM(INDEX(Responses!$A288:$T288,MATCH(Lists!$B$3,Responses!$A$1:$T$1,0))&amp;""),""),4)),VALUE(MID(IFERROR(TRIM(INDEX(Responses!$A288:$T288,MATCH(Lists!$B$3,Responses!$A$1:$T$1,0))&amp;""),""),6,2)),VALUE(MID(IFERROR(TRIM(INDEX(Responses!$A288:$T288,MATCH(Lists!$B$3,Responses!$A$1:$T$1,0))&amp;""),""),9,2))))),""),IFERROR(IF(ISNUMBER(INDEX('Follow-ups'!$D$2:$D$501,MATCH($B288,'Follow-ups'!$A$2:$A$501,0))),INT(INDEX('Follow-ups'!$D$2:$D$501,MATCH($B288,'Follow-ups'!$A$2:$A$501,0))),IFERROR(INT(IF(ISNUMBER(INDEX(Responses!$A288:$T288,MATCH(Lists!$B$3,Responses!$A$1:$T$1,0))),INDEX(Responses!$A288:$T288,MATCH(Lists!$B$3,Responses!$A$1:$T$1,0)),DATE(VALUE(LEFT(IFERROR(TRIM(INDEX(Responses!$A288:$T288,MATCH(Lists!$B$3,Responses!$A$1:$T$1,0))&amp;""),""),4)),VALUE(MID(IFERROR(TRIM(INDEX(Responses!$A288:$T288,MATCH(Lists!$B$3,Responses!$A$1:$T$1,0))&amp;""),""),6,2)),VALUE(MID(IFERROR(TRIM(INDEX(Responses!$A288:$T288,MATCH(Lists!$B$3,Responses!$A$1:$T$1,0))&amp;""),""),9,2))))),"")),IFERROR(INT(IF(ISNUMBER(INDEX(Responses!$A288:$T288,MATCH(Lists!$B$3,Responses!$A$1:$T$1,0))),INDEX(Responses!$A288:$T288,MATCH(Lists!$B$3,Responses!$A$1:$T$1,0)),DATE(VALUE(LEFT(IFERROR(TRIM(INDEX(Responses!$A288:$T288,MATCH(Lists!$B$3,Responses!$A$1:$T$1,0))&amp;""),""),4)),VALUE(MID(IFERROR(TRIM(INDEX(Responses!$A288:$T288,MATCH(Lists!$B$3,Responses!$A$1:$T$1,0))&amp;""),""),6,2)),VALUE(MID(IFERROR(TRIM(INDEX(Responses!$A288:$T288,MATCH(Lists!$B$3,Responses!$A$1:$T$1,0))&amp;""),""),9,2))))),""))))</f>
        <v/>
      </c>
      <c r="J288" s="19">
        <f>IF(ISNUMBER($I288),$I288+Lists!$B$15,"")</f>
        <v/>
      </c>
      <c r="K288" s="18">
        <f>IF($N288&lt;&gt;1,"",IF($B288="","New",IFERROR(IF(INDEX('Follow-ups'!$B$2:$B$501,MATCH($B288,'Follow-ups'!$A$2:$A$501,0))&amp;""="","New",INDEX('Follow-ups'!$B$2:$B$501,MATCH($B288,'Follow-ups'!$A$2:$A$501,0))&amp;""),"New")))</f>
        <v/>
      </c>
      <c r="L288" s="19">
        <f>IF($N288&lt;&gt;1,"",IF($B288="","",IFERROR(IF(ISNUMBER(INDEX('Follow-ups'!$C$2:$C$501,MATCH($B288,'Follow-ups'!$A$2:$A$501,0))),INDEX('Follow-ups'!$C$2:$C$501,MATCH($B288,'Follow-ups'!$A$2:$A$501,0)),""),"")))</f>
        <v/>
      </c>
      <c r="M288" s="18">
        <f>IF($N288&lt;&gt;1,"",IF($G288="No","Do not contact",IF(OR($K288="Signed up",$K288="Not now"),"Done",IF($K288="Contacted","Waiting on reply",IF($J288="","To do",IF(TODAY()&gt;$J288,"Overdue",IF($J288-TODAY()&lt;=1,"Due soon","To do")))))))</f>
        <v/>
      </c>
      <c r="N288" s="18">
        <f>IF((IFERROR(TRIM(INDEX(Responses!$A288:$T288,MATCH(Lists!$B$2,Responses!$A$1:$T$1,0))&amp;""),"")&amp;IFERROR(TRIM(INDEX(Responses!$A288:$T288,MATCH(Lists!$B$4,Responses!$A$1:$T$1,0))&amp;""),"")&amp;IFERROR(TRIM(INDEX(Responses!$A288:$T288,MATCH(Lists!$B$5,Responses!$A$1:$T$1,0))&amp;""),""))="",0,1)</f>
        <v/>
      </c>
    </row>
    <row r="289">
      <c r="A289" s="17">
        <f>IF($N289=1,IFERROR(TRIM(INDEX(Responses!$A289:$T289,MATCH(Lists!$B$4,Responses!$A$1:$T$1,0))&amp;""),""),"")</f>
        <v/>
      </c>
      <c r="B289" s="17">
        <f>IF($N289=1,IFERROR(TRIM(INDEX(Responses!$A289:$T289,MATCH(Lists!$B$5,Responses!$A$1:$T$1,0))&amp;""),""),"")</f>
        <v/>
      </c>
      <c r="C289" s="17">
        <f>IF($N289=1,IFERROR(TRIM(INDEX(Responses!$A289:$T289,MATCH(Lists!$B$6,Responses!$A$1:$T$1,0))&amp;""),""),"")</f>
        <v/>
      </c>
      <c r="D289" s="17">
        <f>IF($N289=1,IFERROR(TRIM(INDEX(Responses!$A289:$T289,MATCH(Lists!$B$7,Responses!$A$1:$T$1,0))&amp;""),""),"")</f>
        <v/>
      </c>
      <c r="E289" s="17">
        <f>IF($N289=1,IFERROR(TRIM(INDEX(Responses!$A289:$T289,MATCH(Lists!$B$8,Responses!$A$1:$T$1,0))&amp;""),""),"")</f>
        <v/>
      </c>
      <c r="F289" s="17">
        <f>IF($N289=1,IFERROR(TRIM(INDEX(Responses!$A289:$T289,MATCH(Lists!$B$9,Responses!$A$1:$T$1,0))&amp;""),""),"")</f>
        <v/>
      </c>
      <c r="G289" s="18">
        <f>IF($N289&lt;&gt;1,"",IF(IFERROR(TRIM(INDEX(Responses!$A289:$T289,MATCH(Lists!$B$10,Responses!$A$1:$T$1,0))&amp;""),"")="","Not asked",IF(LEFT(IFERROR(TRIM(INDEX(Responses!$A289:$T289,MATCH(Lists!$B$10,Responses!$A$1:$T$1,0))&amp;""),""),3)="Yes","Yes","No")))</f>
        <v/>
      </c>
      <c r="H289" s="17">
        <f>IF($N289&lt;&gt;1,"",IF(IFERROR(TRIM(INDEX(Responses!$A289:$T289,MATCH(Lists!$B$12,Responses!$A$1:$T$1,0))&amp;""),"")&lt;&gt;"",IFERROR(TRIM(INDEX(Responses!$A289:$T289,MATCH(Lists!$B$12,Responses!$A$1:$T$1,0))&amp;""),""),IFERROR(TRIM(INDEX(Responses!$A289:$T289,MATCH(Lists!$B$11,Responses!$A$1:$T$1,0))&amp;""),"")))</f>
        <v/>
      </c>
      <c r="I289" s="19">
        <f>IF($N289&lt;&gt;1,"",IF($B289="",IFERROR(INT(IF(ISNUMBER(INDEX(Responses!$A289:$T289,MATCH(Lists!$B$3,Responses!$A$1:$T$1,0))),INDEX(Responses!$A289:$T289,MATCH(Lists!$B$3,Responses!$A$1:$T$1,0)),DATE(VALUE(LEFT(IFERROR(TRIM(INDEX(Responses!$A289:$T289,MATCH(Lists!$B$3,Responses!$A$1:$T$1,0))&amp;""),""),4)),VALUE(MID(IFERROR(TRIM(INDEX(Responses!$A289:$T289,MATCH(Lists!$B$3,Responses!$A$1:$T$1,0))&amp;""),""),6,2)),VALUE(MID(IFERROR(TRIM(INDEX(Responses!$A289:$T289,MATCH(Lists!$B$3,Responses!$A$1:$T$1,0))&amp;""),""),9,2))))),""),IFERROR(IF(ISNUMBER(INDEX('Follow-ups'!$D$2:$D$501,MATCH($B289,'Follow-ups'!$A$2:$A$501,0))),INT(INDEX('Follow-ups'!$D$2:$D$501,MATCH($B289,'Follow-ups'!$A$2:$A$501,0))),IFERROR(INT(IF(ISNUMBER(INDEX(Responses!$A289:$T289,MATCH(Lists!$B$3,Responses!$A$1:$T$1,0))),INDEX(Responses!$A289:$T289,MATCH(Lists!$B$3,Responses!$A$1:$T$1,0)),DATE(VALUE(LEFT(IFERROR(TRIM(INDEX(Responses!$A289:$T289,MATCH(Lists!$B$3,Responses!$A$1:$T$1,0))&amp;""),""),4)),VALUE(MID(IFERROR(TRIM(INDEX(Responses!$A289:$T289,MATCH(Lists!$B$3,Responses!$A$1:$T$1,0))&amp;""),""),6,2)),VALUE(MID(IFERROR(TRIM(INDEX(Responses!$A289:$T289,MATCH(Lists!$B$3,Responses!$A$1:$T$1,0))&amp;""),""),9,2))))),"")),IFERROR(INT(IF(ISNUMBER(INDEX(Responses!$A289:$T289,MATCH(Lists!$B$3,Responses!$A$1:$T$1,0))),INDEX(Responses!$A289:$T289,MATCH(Lists!$B$3,Responses!$A$1:$T$1,0)),DATE(VALUE(LEFT(IFERROR(TRIM(INDEX(Responses!$A289:$T289,MATCH(Lists!$B$3,Responses!$A$1:$T$1,0))&amp;""),""),4)),VALUE(MID(IFERROR(TRIM(INDEX(Responses!$A289:$T289,MATCH(Lists!$B$3,Responses!$A$1:$T$1,0))&amp;""),""),6,2)),VALUE(MID(IFERROR(TRIM(INDEX(Responses!$A289:$T289,MATCH(Lists!$B$3,Responses!$A$1:$T$1,0))&amp;""),""),9,2))))),""))))</f>
        <v/>
      </c>
      <c r="J289" s="19">
        <f>IF(ISNUMBER($I289),$I289+Lists!$B$15,"")</f>
        <v/>
      </c>
      <c r="K289" s="18">
        <f>IF($N289&lt;&gt;1,"",IF($B289="","New",IFERROR(IF(INDEX('Follow-ups'!$B$2:$B$501,MATCH($B289,'Follow-ups'!$A$2:$A$501,0))&amp;""="","New",INDEX('Follow-ups'!$B$2:$B$501,MATCH($B289,'Follow-ups'!$A$2:$A$501,0))&amp;""),"New")))</f>
        <v/>
      </c>
      <c r="L289" s="19">
        <f>IF($N289&lt;&gt;1,"",IF($B289="","",IFERROR(IF(ISNUMBER(INDEX('Follow-ups'!$C$2:$C$501,MATCH($B289,'Follow-ups'!$A$2:$A$501,0))),INDEX('Follow-ups'!$C$2:$C$501,MATCH($B289,'Follow-ups'!$A$2:$A$501,0)),""),"")))</f>
        <v/>
      </c>
      <c r="M289" s="18">
        <f>IF($N289&lt;&gt;1,"",IF($G289="No","Do not contact",IF(OR($K289="Signed up",$K289="Not now"),"Done",IF($K289="Contacted","Waiting on reply",IF($J289="","To do",IF(TODAY()&gt;$J289,"Overdue",IF($J289-TODAY()&lt;=1,"Due soon","To do")))))))</f>
        <v/>
      </c>
      <c r="N289" s="18">
        <f>IF((IFERROR(TRIM(INDEX(Responses!$A289:$T289,MATCH(Lists!$B$2,Responses!$A$1:$T$1,0))&amp;""),"")&amp;IFERROR(TRIM(INDEX(Responses!$A289:$T289,MATCH(Lists!$B$4,Responses!$A$1:$T$1,0))&amp;""),"")&amp;IFERROR(TRIM(INDEX(Responses!$A289:$T289,MATCH(Lists!$B$5,Responses!$A$1:$T$1,0))&amp;""),""))="",0,1)</f>
        <v/>
      </c>
    </row>
    <row r="290">
      <c r="A290" s="17">
        <f>IF($N290=1,IFERROR(TRIM(INDEX(Responses!$A290:$T290,MATCH(Lists!$B$4,Responses!$A$1:$T$1,0))&amp;""),""),"")</f>
        <v/>
      </c>
      <c r="B290" s="17">
        <f>IF($N290=1,IFERROR(TRIM(INDEX(Responses!$A290:$T290,MATCH(Lists!$B$5,Responses!$A$1:$T$1,0))&amp;""),""),"")</f>
        <v/>
      </c>
      <c r="C290" s="17">
        <f>IF($N290=1,IFERROR(TRIM(INDEX(Responses!$A290:$T290,MATCH(Lists!$B$6,Responses!$A$1:$T$1,0))&amp;""),""),"")</f>
        <v/>
      </c>
      <c r="D290" s="17">
        <f>IF($N290=1,IFERROR(TRIM(INDEX(Responses!$A290:$T290,MATCH(Lists!$B$7,Responses!$A$1:$T$1,0))&amp;""),""),"")</f>
        <v/>
      </c>
      <c r="E290" s="17">
        <f>IF($N290=1,IFERROR(TRIM(INDEX(Responses!$A290:$T290,MATCH(Lists!$B$8,Responses!$A$1:$T$1,0))&amp;""),""),"")</f>
        <v/>
      </c>
      <c r="F290" s="17">
        <f>IF($N290=1,IFERROR(TRIM(INDEX(Responses!$A290:$T290,MATCH(Lists!$B$9,Responses!$A$1:$T$1,0))&amp;""),""),"")</f>
        <v/>
      </c>
      <c r="G290" s="18">
        <f>IF($N290&lt;&gt;1,"",IF(IFERROR(TRIM(INDEX(Responses!$A290:$T290,MATCH(Lists!$B$10,Responses!$A$1:$T$1,0))&amp;""),"")="","Not asked",IF(LEFT(IFERROR(TRIM(INDEX(Responses!$A290:$T290,MATCH(Lists!$B$10,Responses!$A$1:$T$1,0))&amp;""),""),3)="Yes","Yes","No")))</f>
        <v/>
      </c>
      <c r="H290" s="17">
        <f>IF($N290&lt;&gt;1,"",IF(IFERROR(TRIM(INDEX(Responses!$A290:$T290,MATCH(Lists!$B$12,Responses!$A$1:$T$1,0))&amp;""),"")&lt;&gt;"",IFERROR(TRIM(INDEX(Responses!$A290:$T290,MATCH(Lists!$B$12,Responses!$A$1:$T$1,0))&amp;""),""),IFERROR(TRIM(INDEX(Responses!$A290:$T290,MATCH(Lists!$B$11,Responses!$A$1:$T$1,0))&amp;""),"")))</f>
        <v/>
      </c>
      <c r="I290" s="19">
        <f>IF($N290&lt;&gt;1,"",IF($B290="",IFERROR(INT(IF(ISNUMBER(INDEX(Responses!$A290:$T290,MATCH(Lists!$B$3,Responses!$A$1:$T$1,0))),INDEX(Responses!$A290:$T290,MATCH(Lists!$B$3,Responses!$A$1:$T$1,0)),DATE(VALUE(LEFT(IFERROR(TRIM(INDEX(Responses!$A290:$T290,MATCH(Lists!$B$3,Responses!$A$1:$T$1,0))&amp;""),""),4)),VALUE(MID(IFERROR(TRIM(INDEX(Responses!$A290:$T290,MATCH(Lists!$B$3,Responses!$A$1:$T$1,0))&amp;""),""),6,2)),VALUE(MID(IFERROR(TRIM(INDEX(Responses!$A290:$T290,MATCH(Lists!$B$3,Responses!$A$1:$T$1,0))&amp;""),""),9,2))))),""),IFERROR(IF(ISNUMBER(INDEX('Follow-ups'!$D$2:$D$501,MATCH($B290,'Follow-ups'!$A$2:$A$501,0))),INT(INDEX('Follow-ups'!$D$2:$D$501,MATCH($B290,'Follow-ups'!$A$2:$A$501,0))),IFERROR(INT(IF(ISNUMBER(INDEX(Responses!$A290:$T290,MATCH(Lists!$B$3,Responses!$A$1:$T$1,0))),INDEX(Responses!$A290:$T290,MATCH(Lists!$B$3,Responses!$A$1:$T$1,0)),DATE(VALUE(LEFT(IFERROR(TRIM(INDEX(Responses!$A290:$T290,MATCH(Lists!$B$3,Responses!$A$1:$T$1,0))&amp;""),""),4)),VALUE(MID(IFERROR(TRIM(INDEX(Responses!$A290:$T290,MATCH(Lists!$B$3,Responses!$A$1:$T$1,0))&amp;""),""),6,2)),VALUE(MID(IFERROR(TRIM(INDEX(Responses!$A290:$T290,MATCH(Lists!$B$3,Responses!$A$1:$T$1,0))&amp;""),""),9,2))))),"")),IFERROR(INT(IF(ISNUMBER(INDEX(Responses!$A290:$T290,MATCH(Lists!$B$3,Responses!$A$1:$T$1,0))),INDEX(Responses!$A290:$T290,MATCH(Lists!$B$3,Responses!$A$1:$T$1,0)),DATE(VALUE(LEFT(IFERROR(TRIM(INDEX(Responses!$A290:$T290,MATCH(Lists!$B$3,Responses!$A$1:$T$1,0))&amp;""),""),4)),VALUE(MID(IFERROR(TRIM(INDEX(Responses!$A290:$T290,MATCH(Lists!$B$3,Responses!$A$1:$T$1,0))&amp;""),""),6,2)),VALUE(MID(IFERROR(TRIM(INDEX(Responses!$A290:$T290,MATCH(Lists!$B$3,Responses!$A$1:$T$1,0))&amp;""),""),9,2))))),""))))</f>
        <v/>
      </c>
      <c r="J290" s="19">
        <f>IF(ISNUMBER($I290),$I290+Lists!$B$15,"")</f>
        <v/>
      </c>
      <c r="K290" s="18">
        <f>IF($N290&lt;&gt;1,"",IF($B290="","New",IFERROR(IF(INDEX('Follow-ups'!$B$2:$B$501,MATCH($B290,'Follow-ups'!$A$2:$A$501,0))&amp;""="","New",INDEX('Follow-ups'!$B$2:$B$501,MATCH($B290,'Follow-ups'!$A$2:$A$501,0))&amp;""),"New")))</f>
        <v/>
      </c>
      <c r="L290" s="19">
        <f>IF($N290&lt;&gt;1,"",IF($B290="","",IFERROR(IF(ISNUMBER(INDEX('Follow-ups'!$C$2:$C$501,MATCH($B290,'Follow-ups'!$A$2:$A$501,0))),INDEX('Follow-ups'!$C$2:$C$501,MATCH($B290,'Follow-ups'!$A$2:$A$501,0)),""),"")))</f>
        <v/>
      </c>
      <c r="M290" s="18">
        <f>IF($N290&lt;&gt;1,"",IF($G290="No","Do not contact",IF(OR($K290="Signed up",$K290="Not now"),"Done",IF($K290="Contacted","Waiting on reply",IF($J290="","To do",IF(TODAY()&gt;$J290,"Overdue",IF($J290-TODAY()&lt;=1,"Due soon","To do")))))))</f>
        <v/>
      </c>
      <c r="N290" s="18">
        <f>IF((IFERROR(TRIM(INDEX(Responses!$A290:$T290,MATCH(Lists!$B$2,Responses!$A$1:$T$1,0))&amp;""),"")&amp;IFERROR(TRIM(INDEX(Responses!$A290:$T290,MATCH(Lists!$B$4,Responses!$A$1:$T$1,0))&amp;""),"")&amp;IFERROR(TRIM(INDEX(Responses!$A290:$T290,MATCH(Lists!$B$5,Responses!$A$1:$T$1,0))&amp;""),""))="",0,1)</f>
        <v/>
      </c>
    </row>
    <row r="291">
      <c r="A291" s="17">
        <f>IF($N291=1,IFERROR(TRIM(INDEX(Responses!$A291:$T291,MATCH(Lists!$B$4,Responses!$A$1:$T$1,0))&amp;""),""),"")</f>
        <v/>
      </c>
      <c r="B291" s="17">
        <f>IF($N291=1,IFERROR(TRIM(INDEX(Responses!$A291:$T291,MATCH(Lists!$B$5,Responses!$A$1:$T$1,0))&amp;""),""),"")</f>
        <v/>
      </c>
      <c r="C291" s="17">
        <f>IF($N291=1,IFERROR(TRIM(INDEX(Responses!$A291:$T291,MATCH(Lists!$B$6,Responses!$A$1:$T$1,0))&amp;""),""),"")</f>
        <v/>
      </c>
      <c r="D291" s="17">
        <f>IF($N291=1,IFERROR(TRIM(INDEX(Responses!$A291:$T291,MATCH(Lists!$B$7,Responses!$A$1:$T$1,0))&amp;""),""),"")</f>
        <v/>
      </c>
      <c r="E291" s="17">
        <f>IF($N291=1,IFERROR(TRIM(INDEX(Responses!$A291:$T291,MATCH(Lists!$B$8,Responses!$A$1:$T$1,0))&amp;""),""),"")</f>
        <v/>
      </c>
      <c r="F291" s="17">
        <f>IF($N291=1,IFERROR(TRIM(INDEX(Responses!$A291:$T291,MATCH(Lists!$B$9,Responses!$A$1:$T$1,0))&amp;""),""),"")</f>
        <v/>
      </c>
      <c r="G291" s="18">
        <f>IF($N291&lt;&gt;1,"",IF(IFERROR(TRIM(INDEX(Responses!$A291:$T291,MATCH(Lists!$B$10,Responses!$A$1:$T$1,0))&amp;""),"")="","Not asked",IF(LEFT(IFERROR(TRIM(INDEX(Responses!$A291:$T291,MATCH(Lists!$B$10,Responses!$A$1:$T$1,0))&amp;""),""),3)="Yes","Yes","No")))</f>
        <v/>
      </c>
      <c r="H291" s="17">
        <f>IF($N291&lt;&gt;1,"",IF(IFERROR(TRIM(INDEX(Responses!$A291:$T291,MATCH(Lists!$B$12,Responses!$A$1:$T$1,0))&amp;""),"")&lt;&gt;"",IFERROR(TRIM(INDEX(Responses!$A291:$T291,MATCH(Lists!$B$12,Responses!$A$1:$T$1,0))&amp;""),""),IFERROR(TRIM(INDEX(Responses!$A291:$T291,MATCH(Lists!$B$11,Responses!$A$1:$T$1,0))&amp;""),"")))</f>
        <v/>
      </c>
      <c r="I291" s="19">
        <f>IF($N291&lt;&gt;1,"",IF($B291="",IFERROR(INT(IF(ISNUMBER(INDEX(Responses!$A291:$T291,MATCH(Lists!$B$3,Responses!$A$1:$T$1,0))),INDEX(Responses!$A291:$T291,MATCH(Lists!$B$3,Responses!$A$1:$T$1,0)),DATE(VALUE(LEFT(IFERROR(TRIM(INDEX(Responses!$A291:$T291,MATCH(Lists!$B$3,Responses!$A$1:$T$1,0))&amp;""),""),4)),VALUE(MID(IFERROR(TRIM(INDEX(Responses!$A291:$T291,MATCH(Lists!$B$3,Responses!$A$1:$T$1,0))&amp;""),""),6,2)),VALUE(MID(IFERROR(TRIM(INDEX(Responses!$A291:$T291,MATCH(Lists!$B$3,Responses!$A$1:$T$1,0))&amp;""),""),9,2))))),""),IFERROR(IF(ISNUMBER(INDEX('Follow-ups'!$D$2:$D$501,MATCH($B291,'Follow-ups'!$A$2:$A$501,0))),INT(INDEX('Follow-ups'!$D$2:$D$501,MATCH($B291,'Follow-ups'!$A$2:$A$501,0))),IFERROR(INT(IF(ISNUMBER(INDEX(Responses!$A291:$T291,MATCH(Lists!$B$3,Responses!$A$1:$T$1,0))),INDEX(Responses!$A291:$T291,MATCH(Lists!$B$3,Responses!$A$1:$T$1,0)),DATE(VALUE(LEFT(IFERROR(TRIM(INDEX(Responses!$A291:$T291,MATCH(Lists!$B$3,Responses!$A$1:$T$1,0))&amp;""),""),4)),VALUE(MID(IFERROR(TRIM(INDEX(Responses!$A291:$T291,MATCH(Lists!$B$3,Responses!$A$1:$T$1,0))&amp;""),""),6,2)),VALUE(MID(IFERROR(TRIM(INDEX(Responses!$A291:$T291,MATCH(Lists!$B$3,Responses!$A$1:$T$1,0))&amp;""),""),9,2))))),"")),IFERROR(INT(IF(ISNUMBER(INDEX(Responses!$A291:$T291,MATCH(Lists!$B$3,Responses!$A$1:$T$1,0))),INDEX(Responses!$A291:$T291,MATCH(Lists!$B$3,Responses!$A$1:$T$1,0)),DATE(VALUE(LEFT(IFERROR(TRIM(INDEX(Responses!$A291:$T291,MATCH(Lists!$B$3,Responses!$A$1:$T$1,0))&amp;""),""),4)),VALUE(MID(IFERROR(TRIM(INDEX(Responses!$A291:$T291,MATCH(Lists!$B$3,Responses!$A$1:$T$1,0))&amp;""),""),6,2)),VALUE(MID(IFERROR(TRIM(INDEX(Responses!$A291:$T291,MATCH(Lists!$B$3,Responses!$A$1:$T$1,0))&amp;""),""),9,2))))),""))))</f>
        <v/>
      </c>
      <c r="J291" s="19">
        <f>IF(ISNUMBER($I291),$I291+Lists!$B$15,"")</f>
        <v/>
      </c>
      <c r="K291" s="18">
        <f>IF($N291&lt;&gt;1,"",IF($B291="","New",IFERROR(IF(INDEX('Follow-ups'!$B$2:$B$501,MATCH($B291,'Follow-ups'!$A$2:$A$501,0))&amp;""="","New",INDEX('Follow-ups'!$B$2:$B$501,MATCH($B291,'Follow-ups'!$A$2:$A$501,0))&amp;""),"New")))</f>
        <v/>
      </c>
      <c r="L291" s="19">
        <f>IF($N291&lt;&gt;1,"",IF($B291="","",IFERROR(IF(ISNUMBER(INDEX('Follow-ups'!$C$2:$C$501,MATCH($B291,'Follow-ups'!$A$2:$A$501,0))),INDEX('Follow-ups'!$C$2:$C$501,MATCH($B291,'Follow-ups'!$A$2:$A$501,0)),""),"")))</f>
        <v/>
      </c>
      <c r="M291" s="18">
        <f>IF($N291&lt;&gt;1,"",IF($G291="No","Do not contact",IF(OR($K291="Signed up",$K291="Not now"),"Done",IF($K291="Contacted","Waiting on reply",IF($J291="","To do",IF(TODAY()&gt;$J291,"Overdue",IF($J291-TODAY()&lt;=1,"Due soon","To do")))))))</f>
        <v/>
      </c>
      <c r="N291" s="18">
        <f>IF((IFERROR(TRIM(INDEX(Responses!$A291:$T291,MATCH(Lists!$B$2,Responses!$A$1:$T$1,0))&amp;""),"")&amp;IFERROR(TRIM(INDEX(Responses!$A291:$T291,MATCH(Lists!$B$4,Responses!$A$1:$T$1,0))&amp;""),"")&amp;IFERROR(TRIM(INDEX(Responses!$A291:$T291,MATCH(Lists!$B$5,Responses!$A$1:$T$1,0))&amp;""),""))="",0,1)</f>
        <v/>
      </c>
    </row>
    <row r="292">
      <c r="A292" s="17">
        <f>IF($N292=1,IFERROR(TRIM(INDEX(Responses!$A292:$T292,MATCH(Lists!$B$4,Responses!$A$1:$T$1,0))&amp;""),""),"")</f>
        <v/>
      </c>
      <c r="B292" s="17">
        <f>IF($N292=1,IFERROR(TRIM(INDEX(Responses!$A292:$T292,MATCH(Lists!$B$5,Responses!$A$1:$T$1,0))&amp;""),""),"")</f>
        <v/>
      </c>
      <c r="C292" s="17">
        <f>IF($N292=1,IFERROR(TRIM(INDEX(Responses!$A292:$T292,MATCH(Lists!$B$6,Responses!$A$1:$T$1,0))&amp;""),""),"")</f>
        <v/>
      </c>
      <c r="D292" s="17">
        <f>IF($N292=1,IFERROR(TRIM(INDEX(Responses!$A292:$T292,MATCH(Lists!$B$7,Responses!$A$1:$T$1,0))&amp;""),""),"")</f>
        <v/>
      </c>
      <c r="E292" s="17">
        <f>IF($N292=1,IFERROR(TRIM(INDEX(Responses!$A292:$T292,MATCH(Lists!$B$8,Responses!$A$1:$T$1,0))&amp;""),""),"")</f>
        <v/>
      </c>
      <c r="F292" s="17">
        <f>IF($N292=1,IFERROR(TRIM(INDEX(Responses!$A292:$T292,MATCH(Lists!$B$9,Responses!$A$1:$T$1,0))&amp;""),""),"")</f>
        <v/>
      </c>
      <c r="G292" s="18">
        <f>IF($N292&lt;&gt;1,"",IF(IFERROR(TRIM(INDEX(Responses!$A292:$T292,MATCH(Lists!$B$10,Responses!$A$1:$T$1,0))&amp;""),"")="","Not asked",IF(LEFT(IFERROR(TRIM(INDEX(Responses!$A292:$T292,MATCH(Lists!$B$10,Responses!$A$1:$T$1,0))&amp;""),""),3)="Yes","Yes","No")))</f>
        <v/>
      </c>
      <c r="H292" s="17">
        <f>IF($N292&lt;&gt;1,"",IF(IFERROR(TRIM(INDEX(Responses!$A292:$T292,MATCH(Lists!$B$12,Responses!$A$1:$T$1,0))&amp;""),"")&lt;&gt;"",IFERROR(TRIM(INDEX(Responses!$A292:$T292,MATCH(Lists!$B$12,Responses!$A$1:$T$1,0))&amp;""),""),IFERROR(TRIM(INDEX(Responses!$A292:$T292,MATCH(Lists!$B$11,Responses!$A$1:$T$1,0))&amp;""),"")))</f>
        <v/>
      </c>
      <c r="I292" s="19">
        <f>IF($N292&lt;&gt;1,"",IF($B292="",IFERROR(INT(IF(ISNUMBER(INDEX(Responses!$A292:$T292,MATCH(Lists!$B$3,Responses!$A$1:$T$1,0))),INDEX(Responses!$A292:$T292,MATCH(Lists!$B$3,Responses!$A$1:$T$1,0)),DATE(VALUE(LEFT(IFERROR(TRIM(INDEX(Responses!$A292:$T292,MATCH(Lists!$B$3,Responses!$A$1:$T$1,0))&amp;""),""),4)),VALUE(MID(IFERROR(TRIM(INDEX(Responses!$A292:$T292,MATCH(Lists!$B$3,Responses!$A$1:$T$1,0))&amp;""),""),6,2)),VALUE(MID(IFERROR(TRIM(INDEX(Responses!$A292:$T292,MATCH(Lists!$B$3,Responses!$A$1:$T$1,0))&amp;""),""),9,2))))),""),IFERROR(IF(ISNUMBER(INDEX('Follow-ups'!$D$2:$D$501,MATCH($B292,'Follow-ups'!$A$2:$A$501,0))),INT(INDEX('Follow-ups'!$D$2:$D$501,MATCH($B292,'Follow-ups'!$A$2:$A$501,0))),IFERROR(INT(IF(ISNUMBER(INDEX(Responses!$A292:$T292,MATCH(Lists!$B$3,Responses!$A$1:$T$1,0))),INDEX(Responses!$A292:$T292,MATCH(Lists!$B$3,Responses!$A$1:$T$1,0)),DATE(VALUE(LEFT(IFERROR(TRIM(INDEX(Responses!$A292:$T292,MATCH(Lists!$B$3,Responses!$A$1:$T$1,0))&amp;""),""),4)),VALUE(MID(IFERROR(TRIM(INDEX(Responses!$A292:$T292,MATCH(Lists!$B$3,Responses!$A$1:$T$1,0))&amp;""),""),6,2)),VALUE(MID(IFERROR(TRIM(INDEX(Responses!$A292:$T292,MATCH(Lists!$B$3,Responses!$A$1:$T$1,0))&amp;""),""),9,2))))),"")),IFERROR(INT(IF(ISNUMBER(INDEX(Responses!$A292:$T292,MATCH(Lists!$B$3,Responses!$A$1:$T$1,0))),INDEX(Responses!$A292:$T292,MATCH(Lists!$B$3,Responses!$A$1:$T$1,0)),DATE(VALUE(LEFT(IFERROR(TRIM(INDEX(Responses!$A292:$T292,MATCH(Lists!$B$3,Responses!$A$1:$T$1,0))&amp;""),""),4)),VALUE(MID(IFERROR(TRIM(INDEX(Responses!$A292:$T292,MATCH(Lists!$B$3,Responses!$A$1:$T$1,0))&amp;""),""),6,2)),VALUE(MID(IFERROR(TRIM(INDEX(Responses!$A292:$T292,MATCH(Lists!$B$3,Responses!$A$1:$T$1,0))&amp;""),""),9,2))))),""))))</f>
        <v/>
      </c>
      <c r="J292" s="19">
        <f>IF(ISNUMBER($I292),$I292+Lists!$B$15,"")</f>
        <v/>
      </c>
      <c r="K292" s="18">
        <f>IF($N292&lt;&gt;1,"",IF($B292="","New",IFERROR(IF(INDEX('Follow-ups'!$B$2:$B$501,MATCH($B292,'Follow-ups'!$A$2:$A$501,0))&amp;""="","New",INDEX('Follow-ups'!$B$2:$B$501,MATCH($B292,'Follow-ups'!$A$2:$A$501,0))&amp;""),"New")))</f>
        <v/>
      </c>
      <c r="L292" s="19">
        <f>IF($N292&lt;&gt;1,"",IF($B292="","",IFERROR(IF(ISNUMBER(INDEX('Follow-ups'!$C$2:$C$501,MATCH($B292,'Follow-ups'!$A$2:$A$501,0))),INDEX('Follow-ups'!$C$2:$C$501,MATCH($B292,'Follow-ups'!$A$2:$A$501,0)),""),"")))</f>
        <v/>
      </c>
      <c r="M292" s="18">
        <f>IF($N292&lt;&gt;1,"",IF($G292="No","Do not contact",IF(OR($K292="Signed up",$K292="Not now"),"Done",IF($K292="Contacted","Waiting on reply",IF($J292="","To do",IF(TODAY()&gt;$J292,"Overdue",IF($J292-TODAY()&lt;=1,"Due soon","To do")))))))</f>
        <v/>
      </c>
      <c r="N292" s="18">
        <f>IF((IFERROR(TRIM(INDEX(Responses!$A292:$T292,MATCH(Lists!$B$2,Responses!$A$1:$T$1,0))&amp;""),"")&amp;IFERROR(TRIM(INDEX(Responses!$A292:$T292,MATCH(Lists!$B$4,Responses!$A$1:$T$1,0))&amp;""),"")&amp;IFERROR(TRIM(INDEX(Responses!$A292:$T292,MATCH(Lists!$B$5,Responses!$A$1:$T$1,0))&amp;""),""))="",0,1)</f>
        <v/>
      </c>
    </row>
    <row r="293">
      <c r="A293" s="17">
        <f>IF($N293=1,IFERROR(TRIM(INDEX(Responses!$A293:$T293,MATCH(Lists!$B$4,Responses!$A$1:$T$1,0))&amp;""),""),"")</f>
        <v/>
      </c>
      <c r="B293" s="17">
        <f>IF($N293=1,IFERROR(TRIM(INDEX(Responses!$A293:$T293,MATCH(Lists!$B$5,Responses!$A$1:$T$1,0))&amp;""),""),"")</f>
        <v/>
      </c>
      <c r="C293" s="17">
        <f>IF($N293=1,IFERROR(TRIM(INDEX(Responses!$A293:$T293,MATCH(Lists!$B$6,Responses!$A$1:$T$1,0))&amp;""),""),"")</f>
        <v/>
      </c>
      <c r="D293" s="17">
        <f>IF($N293=1,IFERROR(TRIM(INDEX(Responses!$A293:$T293,MATCH(Lists!$B$7,Responses!$A$1:$T$1,0))&amp;""),""),"")</f>
        <v/>
      </c>
      <c r="E293" s="17">
        <f>IF($N293=1,IFERROR(TRIM(INDEX(Responses!$A293:$T293,MATCH(Lists!$B$8,Responses!$A$1:$T$1,0))&amp;""),""),"")</f>
        <v/>
      </c>
      <c r="F293" s="17">
        <f>IF($N293=1,IFERROR(TRIM(INDEX(Responses!$A293:$T293,MATCH(Lists!$B$9,Responses!$A$1:$T$1,0))&amp;""),""),"")</f>
        <v/>
      </c>
      <c r="G293" s="18">
        <f>IF($N293&lt;&gt;1,"",IF(IFERROR(TRIM(INDEX(Responses!$A293:$T293,MATCH(Lists!$B$10,Responses!$A$1:$T$1,0))&amp;""),"")="","Not asked",IF(LEFT(IFERROR(TRIM(INDEX(Responses!$A293:$T293,MATCH(Lists!$B$10,Responses!$A$1:$T$1,0))&amp;""),""),3)="Yes","Yes","No")))</f>
        <v/>
      </c>
      <c r="H293" s="17">
        <f>IF($N293&lt;&gt;1,"",IF(IFERROR(TRIM(INDEX(Responses!$A293:$T293,MATCH(Lists!$B$12,Responses!$A$1:$T$1,0))&amp;""),"")&lt;&gt;"",IFERROR(TRIM(INDEX(Responses!$A293:$T293,MATCH(Lists!$B$12,Responses!$A$1:$T$1,0))&amp;""),""),IFERROR(TRIM(INDEX(Responses!$A293:$T293,MATCH(Lists!$B$11,Responses!$A$1:$T$1,0))&amp;""),"")))</f>
        <v/>
      </c>
      <c r="I293" s="19">
        <f>IF($N293&lt;&gt;1,"",IF($B293="",IFERROR(INT(IF(ISNUMBER(INDEX(Responses!$A293:$T293,MATCH(Lists!$B$3,Responses!$A$1:$T$1,0))),INDEX(Responses!$A293:$T293,MATCH(Lists!$B$3,Responses!$A$1:$T$1,0)),DATE(VALUE(LEFT(IFERROR(TRIM(INDEX(Responses!$A293:$T293,MATCH(Lists!$B$3,Responses!$A$1:$T$1,0))&amp;""),""),4)),VALUE(MID(IFERROR(TRIM(INDEX(Responses!$A293:$T293,MATCH(Lists!$B$3,Responses!$A$1:$T$1,0))&amp;""),""),6,2)),VALUE(MID(IFERROR(TRIM(INDEX(Responses!$A293:$T293,MATCH(Lists!$B$3,Responses!$A$1:$T$1,0))&amp;""),""),9,2))))),""),IFERROR(IF(ISNUMBER(INDEX('Follow-ups'!$D$2:$D$501,MATCH($B293,'Follow-ups'!$A$2:$A$501,0))),INT(INDEX('Follow-ups'!$D$2:$D$501,MATCH($B293,'Follow-ups'!$A$2:$A$501,0))),IFERROR(INT(IF(ISNUMBER(INDEX(Responses!$A293:$T293,MATCH(Lists!$B$3,Responses!$A$1:$T$1,0))),INDEX(Responses!$A293:$T293,MATCH(Lists!$B$3,Responses!$A$1:$T$1,0)),DATE(VALUE(LEFT(IFERROR(TRIM(INDEX(Responses!$A293:$T293,MATCH(Lists!$B$3,Responses!$A$1:$T$1,0))&amp;""),""),4)),VALUE(MID(IFERROR(TRIM(INDEX(Responses!$A293:$T293,MATCH(Lists!$B$3,Responses!$A$1:$T$1,0))&amp;""),""),6,2)),VALUE(MID(IFERROR(TRIM(INDEX(Responses!$A293:$T293,MATCH(Lists!$B$3,Responses!$A$1:$T$1,0))&amp;""),""),9,2))))),"")),IFERROR(INT(IF(ISNUMBER(INDEX(Responses!$A293:$T293,MATCH(Lists!$B$3,Responses!$A$1:$T$1,0))),INDEX(Responses!$A293:$T293,MATCH(Lists!$B$3,Responses!$A$1:$T$1,0)),DATE(VALUE(LEFT(IFERROR(TRIM(INDEX(Responses!$A293:$T293,MATCH(Lists!$B$3,Responses!$A$1:$T$1,0))&amp;""),""),4)),VALUE(MID(IFERROR(TRIM(INDEX(Responses!$A293:$T293,MATCH(Lists!$B$3,Responses!$A$1:$T$1,0))&amp;""),""),6,2)),VALUE(MID(IFERROR(TRIM(INDEX(Responses!$A293:$T293,MATCH(Lists!$B$3,Responses!$A$1:$T$1,0))&amp;""),""),9,2))))),""))))</f>
        <v/>
      </c>
      <c r="J293" s="19">
        <f>IF(ISNUMBER($I293),$I293+Lists!$B$15,"")</f>
        <v/>
      </c>
      <c r="K293" s="18">
        <f>IF($N293&lt;&gt;1,"",IF($B293="","New",IFERROR(IF(INDEX('Follow-ups'!$B$2:$B$501,MATCH($B293,'Follow-ups'!$A$2:$A$501,0))&amp;""="","New",INDEX('Follow-ups'!$B$2:$B$501,MATCH($B293,'Follow-ups'!$A$2:$A$501,0))&amp;""),"New")))</f>
        <v/>
      </c>
      <c r="L293" s="19">
        <f>IF($N293&lt;&gt;1,"",IF($B293="","",IFERROR(IF(ISNUMBER(INDEX('Follow-ups'!$C$2:$C$501,MATCH($B293,'Follow-ups'!$A$2:$A$501,0))),INDEX('Follow-ups'!$C$2:$C$501,MATCH($B293,'Follow-ups'!$A$2:$A$501,0)),""),"")))</f>
        <v/>
      </c>
      <c r="M293" s="18">
        <f>IF($N293&lt;&gt;1,"",IF($G293="No","Do not contact",IF(OR($K293="Signed up",$K293="Not now"),"Done",IF($K293="Contacted","Waiting on reply",IF($J293="","To do",IF(TODAY()&gt;$J293,"Overdue",IF($J293-TODAY()&lt;=1,"Due soon","To do")))))))</f>
        <v/>
      </c>
      <c r="N293" s="18">
        <f>IF((IFERROR(TRIM(INDEX(Responses!$A293:$T293,MATCH(Lists!$B$2,Responses!$A$1:$T$1,0))&amp;""),"")&amp;IFERROR(TRIM(INDEX(Responses!$A293:$T293,MATCH(Lists!$B$4,Responses!$A$1:$T$1,0))&amp;""),"")&amp;IFERROR(TRIM(INDEX(Responses!$A293:$T293,MATCH(Lists!$B$5,Responses!$A$1:$T$1,0))&amp;""),""))="",0,1)</f>
        <v/>
      </c>
    </row>
    <row r="294">
      <c r="A294" s="17">
        <f>IF($N294=1,IFERROR(TRIM(INDEX(Responses!$A294:$T294,MATCH(Lists!$B$4,Responses!$A$1:$T$1,0))&amp;""),""),"")</f>
        <v/>
      </c>
      <c r="B294" s="17">
        <f>IF($N294=1,IFERROR(TRIM(INDEX(Responses!$A294:$T294,MATCH(Lists!$B$5,Responses!$A$1:$T$1,0))&amp;""),""),"")</f>
        <v/>
      </c>
      <c r="C294" s="17">
        <f>IF($N294=1,IFERROR(TRIM(INDEX(Responses!$A294:$T294,MATCH(Lists!$B$6,Responses!$A$1:$T$1,0))&amp;""),""),"")</f>
        <v/>
      </c>
      <c r="D294" s="17">
        <f>IF($N294=1,IFERROR(TRIM(INDEX(Responses!$A294:$T294,MATCH(Lists!$B$7,Responses!$A$1:$T$1,0))&amp;""),""),"")</f>
        <v/>
      </c>
      <c r="E294" s="17">
        <f>IF($N294=1,IFERROR(TRIM(INDEX(Responses!$A294:$T294,MATCH(Lists!$B$8,Responses!$A$1:$T$1,0))&amp;""),""),"")</f>
        <v/>
      </c>
      <c r="F294" s="17">
        <f>IF($N294=1,IFERROR(TRIM(INDEX(Responses!$A294:$T294,MATCH(Lists!$B$9,Responses!$A$1:$T$1,0))&amp;""),""),"")</f>
        <v/>
      </c>
      <c r="G294" s="18">
        <f>IF($N294&lt;&gt;1,"",IF(IFERROR(TRIM(INDEX(Responses!$A294:$T294,MATCH(Lists!$B$10,Responses!$A$1:$T$1,0))&amp;""),"")="","Not asked",IF(LEFT(IFERROR(TRIM(INDEX(Responses!$A294:$T294,MATCH(Lists!$B$10,Responses!$A$1:$T$1,0))&amp;""),""),3)="Yes","Yes","No")))</f>
        <v/>
      </c>
      <c r="H294" s="17">
        <f>IF($N294&lt;&gt;1,"",IF(IFERROR(TRIM(INDEX(Responses!$A294:$T294,MATCH(Lists!$B$12,Responses!$A$1:$T$1,0))&amp;""),"")&lt;&gt;"",IFERROR(TRIM(INDEX(Responses!$A294:$T294,MATCH(Lists!$B$12,Responses!$A$1:$T$1,0))&amp;""),""),IFERROR(TRIM(INDEX(Responses!$A294:$T294,MATCH(Lists!$B$11,Responses!$A$1:$T$1,0))&amp;""),"")))</f>
        <v/>
      </c>
      <c r="I294" s="19">
        <f>IF($N294&lt;&gt;1,"",IF($B294="",IFERROR(INT(IF(ISNUMBER(INDEX(Responses!$A294:$T294,MATCH(Lists!$B$3,Responses!$A$1:$T$1,0))),INDEX(Responses!$A294:$T294,MATCH(Lists!$B$3,Responses!$A$1:$T$1,0)),DATE(VALUE(LEFT(IFERROR(TRIM(INDEX(Responses!$A294:$T294,MATCH(Lists!$B$3,Responses!$A$1:$T$1,0))&amp;""),""),4)),VALUE(MID(IFERROR(TRIM(INDEX(Responses!$A294:$T294,MATCH(Lists!$B$3,Responses!$A$1:$T$1,0))&amp;""),""),6,2)),VALUE(MID(IFERROR(TRIM(INDEX(Responses!$A294:$T294,MATCH(Lists!$B$3,Responses!$A$1:$T$1,0))&amp;""),""),9,2))))),""),IFERROR(IF(ISNUMBER(INDEX('Follow-ups'!$D$2:$D$501,MATCH($B294,'Follow-ups'!$A$2:$A$501,0))),INT(INDEX('Follow-ups'!$D$2:$D$501,MATCH($B294,'Follow-ups'!$A$2:$A$501,0))),IFERROR(INT(IF(ISNUMBER(INDEX(Responses!$A294:$T294,MATCH(Lists!$B$3,Responses!$A$1:$T$1,0))),INDEX(Responses!$A294:$T294,MATCH(Lists!$B$3,Responses!$A$1:$T$1,0)),DATE(VALUE(LEFT(IFERROR(TRIM(INDEX(Responses!$A294:$T294,MATCH(Lists!$B$3,Responses!$A$1:$T$1,0))&amp;""),""),4)),VALUE(MID(IFERROR(TRIM(INDEX(Responses!$A294:$T294,MATCH(Lists!$B$3,Responses!$A$1:$T$1,0))&amp;""),""),6,2)),VALUE(MID(IFERROR(TRIM(INDEX(Responses!$A294:$T294,MATCH(Lists!$B$3,Responses!$A$1:$T$1,0))&amp;""),""),9,2))))),"")),IFERROR(INT(IF(ISNUMBER(INDEX(Responses!$A294:$T294,MATCH(Lists!$B$3,Responses!$A$1:$T$1,0))),INDEX(Responses!$A294:$T294,MATCH(Lists!$B$3,Responses!$A$1:$T$1,0)),DATE(VALUE(LEFT(IFERROR(TRIM(INDEX(Responses!$A294:$T294,MATCH(Lists!$B$3,Responses!$A$1:$T$1,0))&amp;""),""),4)),VALUE(MID(IFERROR(TRIM(INDEX(Responses!$A294:$T294,MATCH(Lists!$B$3,Responses!$A$1:$T$1,0))&amp;""),""),6,2)),VALUE(MID(IFERROR(TRIM(INDEX(Responses!$A294:$T294,MATCH(Lists!$B$3,Responses!$A$1:$T$1,0))&amp;""),""),9,2))))),""))))</f>
        <v/>
      </c>
      <c r="J294" s="19">
        <f>IF(ISNUMBER($I294),$I294+Lists!$B$15,"")</f>
        <v/>
      </c>
      <c r="K294" s="18">
        <f>IF($N294&lt;&gt;1,"",IF($B294="","New",IFERROR(IF(INDEX('Follow-ups'!$B$2:$B$501,MATCH($B294,'Follow-ups'!$A$2:$A$501,0))&amp;""="","New",INDEX('Follow-ups'!$B$2:$B$501,MATCH($B294,'Follow-ups'!$A$2:$A$501,0))&amp;""),"New")))</f>
        <v/>
      </c>
      <c r="L294" s="19">
        <f>IF($N294&lt;&gt;1,"",IF($B294="","",IFERROR(IF(ISNUMBER(INDEX('Follow-ups'!$C$2:$C$501,MATCH($B294,'Follow-ups'!$A$2:$A$501,0))),INDEX('Follow-ups'!$C$2:$C$501,MATCH($B294,'Follow-ups'!$A$2:$A$501,0)),""),"")))</f>
        <v/>
      </c>
      <c r="M294" s="18">
        <f>IF($N294&lt;&gt;1,"",IF($G294="No","Do not contact",IF(OR($K294="Signed up",$K294="Not now"),"Done",IF($K294="Contacted","Waiting on reply",IF($J294="","To do",IF(TODAY()&gt;$J294,"Overdue",IF($J294-TODAY()&lt;=1,"Due soon","To do")))))))</f>
        <v/>
      </c>
      <c r="N294" s="18">
        <f>IF((IFERROR(TRIM(INDEX(Responses!$A294:$T294,MATCH(Lists!$B$2,Responses!$A$1:$T$1,0))&amp;""),"")&amp;IFERROR(TRIM(INDEX(Responses!$A294:$T294,MATCH(Lists!$B$4,Responses!$A$1:$T$1,0))&amp;""),"")&amp;IFERROR(TRIM(INDEX(Responses!$A294:$T294,MATCH(Lists!$B$5,Responses!$A$1:$T$1,0))&amp;""),""))="",0,1)</f>
        <v/>
      </c>
    </row>
    <row r="295">
      <c r="A295" s="17">
        <f>IF($N295=1,IFERROR(TRIM(INDEX(Responses!$A295:$T295,MATCH(Lists!$B$4,Responses!$A$1:$T$1,0))&amp;""),""),"")</f>
        <v/>
      </c>
      <c r="B295" s="17">
        <f>IF($N295=1,IFERROR(TRIM(INDEX(Responses!$A295:$T295,MATCH(Lists!$B$5,Responses!$A$1:$T$1,0))&amp;""),""),"")</f>
        <v/>
      </c>
      <c r="C295" s="17">
        <f>IF($N295=1,IFERROR(TRIM(INDEX(Responses!$A295:$T295,MATCH(Lists!$B$6,Responses!$A$1:$T$1,0))&amp;""),""),"")</f>
        <v/>
      </c>
      <c r="D295" s="17">
        <f>IF($N295=1,IFERROR(TRIM(INDEX(Responses!$A295:$T295,MATCH(Lists!$B$7,Responses!$A$1:$T$1,0))&amp;""),""),"")</f>
        <v/>
      </c>
      <c r="E295" s="17">
        <f>IF($N295=1,IFERROR(TRIM(INDEX(Responses!$A295:$T295,MATCH(Lists!$B$8,Responses!$A$1:$T$1,0))&amp;""),""),"")</f>
        <v/>
      </c>
      <c r="F295" s="17">
        <f>IF($N295=1,IFERROR(TRIM(INDEX(Responses!$A295:$T295,MATCH(Lists!$B$9,Responses!$A$1:$T$1,0))&amp;""),""),"")</f>
        <v/>
      </c>
      <c r="G295" s="18">
        <f>IF($N295&lt;&gt;1,"",IF(IFERROR(TRIM(INDEX(Responses!$A295:$T295,MATCH(Lists!$B$10,Responses!$A$1:$T$1,0))&amp;""),"")="","Not asked",IF(LEFT(IFERROR(TRIM(INDEX(Responses!$A295:$T295,MATCH(Lists!$B$10,Responses!$A$1:$T$1,0))&amp;""),""),3)="Yes","Yes","No")))</f>
        <v/>
      </c>
      <c r="H295" s="17">
        <f>IF($N295&lt;&gt;1,"",IF(IFERROR(TRIM(INDEX(Responses!$A295:$T295,MATCH(Lists!$B$12,Responses!$A$1:$T$1,0))&amp;""),"")&lt;&gt;"",IFERROR(TRIM(INDEX(Responses!$A295:$T295,MATCH(Lists!$B$12,Responses!$A$1:$T$1,0))&amp;""),""),IFERROR(TRIM(INDEX(Responses!$A295:$T295,MATCH(Lists!$B$11,Responses!$A$1:$T$1,0))&amp;""),"")))</f>
        <v/>
      </c>
      <c r="I295" s="19">
        <f>IF($N295&lt;&gt;1,"",IF($B295="",IFERROR(INT(IF(ISNUMBER(INDEX(Responses!$A295:$T295,MATCH(Lists!$B$3,Responses!$A$1:$T$1,0))),INDEX(Responses!$A295:$T295,MATCH(Lists!$B$3,Responses!$A$1:$T$1,0)),DATE(VALUE(LEFT(IFERROR(TRIM(INDEX(Responses!$A295:$T295,MATCH(Lists!$B$3,Responses!$A$1:$T$1,0))&amp;""),""),4)),VALUE(MID(IFERROR(TRIM(INDEX(Responses!$A295:$T295,MATCH(Lists!$B$3,Responses!$A$1:$T$1,0))&amp;""),""),6,2)),VALUE(MID(IFERROR(TRIM(INDEX(Responses!$A295:$T295,MATCH(Lists!$B$3,Responses!$A$1:$T$1,0))&amp;""),""),9,2))))),""),IFERROR(IF(ISNUMBER(INDEX('Follow-ups'!$D$2:$D$501,MATCH($B295,'Follow-ups'!$A$2:$A$501,0))),INT(INDEX('Follow-ups'!$D$2:$D$501,MATCH($B295,'Follow-ups'!$A$2:$A$501,0))),IFERROR(INT(IF(ISNUMBER(INDEX(Responses!$A295:$T295,MATCH(Lists!$B$3,Responses!$A$1:$T$1,0))),INDEX(Responses!$A295:$T295,MATCH(Lists!$B$3,Responses!$A$1:$T$1,0)),DATE(VALUE(LEFT(IFERROR(TRIM(INDEX(Responses!$A295:$T295,MATCH(Lists!$B$3,Responses!$A$1:$T$1,0))&amp;""),""),4)),VALUE(MID(IFERROR(TRIM(INDEX(Responses!$A295:$T295,MATCH(Lists!$B$3,Responses!$A$1:$T$1,0))&amp;""),""),6,2)),VALUE(MID(IFERROR(TRIM(INDEX(Responses!$A295:$T295,MATCH(Lists!$B$3,Responses!$A$1:$T$1,0))&amp;""),""),9,2))))),"")),IFERROR(INT(IF(ISNUMBER(INDEX(Responses!$A295:$T295,MATCH(Lists!$B$3,Responses!$A$1:$T$1,0))),INDEX(Responses!$A295:$T295,MATCH(Lists!$B$3,Responses!$A$1:$T$1,0)),DATE(VALUE(LEFT(IFERROR(TRIM(INDEX(Responses!$A295:$T295,MATCH(Lists!$B$3,Responses!$A$1:$T$1,0))&amp;""),""),4)),VALUE(MID(IFERROR(TRIM(INDEX(Responses!$A295:$T295,MATCH(Lists!$B$3,Responses!$A$1:$T$1,0))&amp;""),""),6,2)),VALUE(MID(IFERROR(TRIM(INDEX(Responses!$A295:$T295,MATCH(Lists!$B$3,Responses!$A$1:$T$1,0))&amp;""),""),9,2))))),""))))</f>
        <v/>
      </c>
      <c r="J295" s="19">
        <f>IF(ISNUMBER($I295),$I295+Lists!$B$15,"")</f>
        <v/>
      </c>
      <c r="K295" s="18">
        <f>IF($N295&lt;&gt;1,"",IF($B295="","New",IFERROR(IF(INDEX('Follow-ups'!$B$2:$B$501,MATCH($B295,'Follow-ups'!$A$2:$A$501,0))&amp;""="","New",INDEX('Follow-ups'!$B$2:$B$501,MATCH($B295,'Follow-ups'!$A$2:$A$501,0))&amp;""),"New")))</f>
        <v/>
      </c>
      <c r="L295" s="19">
        <f>IF($N295&lt;&gt;1,"",IF($B295="","",IFERROR(IF(ISNUMBER(INDEX('Follow-ups'!$C$2:$C$501,MATCH($B295,'Follow-ups'!$A$2:$A$501,0))),INDEX('Follow-ups'!$C$2:$C$501,MATCH($B295,'Follow-ups'!$A$2:$A$501,0)),""),"")))</f>
        <v/>
      </c>
      <c r="M295" s="18">
        <f>IF($N295&lt;&gt;1,"",IF($G295="No","Do not contact",IF(OR($K295="Signed up",$K295="Not now"),"Done",IF($K295="Contacted","Waiting on reply",IF($J295="","To do",IF(TODAY()&gt;$J295,"Overdue",IF($J295-TODAY()&lt;=1,"Due soon","To do")))))))</f>
        <v/>
      </c>
      <c r="N295" s="18">
        <f>IF((IFERROR(TRIM(INDEX(Responses!$A295:$T295,MATCH(Lists!$B$2,Responses!$A$1:$T$1,0))&amp;""),"")&amp;IFERROR(TRIM(INDEX(Responses!$A295:$T295,MATCH(Lists!$B$4,Responses!$A$1:$T$1,0))&amp;""),"")&amp;IFERROR(TRIM(INDEX(Responses!$A295:$T295,MATCH(Lists!$B$5,Responses!$A$1:$T$1,0))&amp;""),""))="",0,1)</f>
        <v/>
      </c>
    </row>
    <row r="296">
      <c r="A296" s="17">
        <f>IF($N296=1,IFERROR(TRIM(INDEX(Responses!$A296:$T296,MATCH(Lists!$B$4,Responses!$A$1:$T$1,0))&amp;""),""),"")</f>
        <v/>
      </c>
      <c r="B296" s="17">
        <f>IF($N296=1,IFERROR(TRIM(INDEX(Responses!$A296:$T296,MATCH(Lists!$B$5,Responses!$A$1:$T$1,0))&amp;""),""),"")</f>
        <v/>
      </c>
      <c r="C296" s="17">
        <f>IF($N296=1,IFERROR(TRIM(INDEX(Responses!$A296:$T296,MATCH(Lists!$B$6,Responses!$A$1:$T$1,0))&amp;""),""),"")</f>
        <v/>
      </c>
      <c r="D296" s="17">
        <f>IF($N296=1,IFERROR(TRIM(INDEX(Responses!$A296:$T296,MATCH(Lists!$B$7,Responses!$A$1:$T$1,0))&amp;""),""),"")</f>
        <v/>
      </c>
      <c r="E296" s="17">
        <f>IF($N296=1,IFERROR(TRIM(INDEX(Responses!$A296:$T296,MATCH(Lists!$B$8,Responses!$A$1:$T$1,0))&amp;""),""),"")</f>
        <v/>
      </c>
      <c r="F296" s="17">
        <f>IF($N296=1,IFERROR(TRIM(INDEX(Responses!$A296:$T296,MATCH(Lists!$B$9,Responses!$A$1:$T$1,0))&amp;""),""),"")</f>
        <v/>
      </c>
      <c r="G296" s="18">
        <f>IF($N296&lt;&gt;1,"",IF(IFERROR(TRIM(INDEX(Responses!$A296:$T296,MATCH(Lists!$B$10,Responses!$A$1:$T$1,0))&amp;""),"")="","Not asked",IF(LEFT(IFERROR(TRIM(INDEX(Responses!$A296:$T296,MATCH(Lists!$B$10,Responses!$A$1:$T$1,0))&amp;""),""),3)="Yes","Yes","No")))</f>
        <v/>
      </c>
      <c r="H296" s="17">
        <f>IF($N296&lt;&gt;1,"",IF(IFERROR(TRIM(INDEX(Responses!$A296:$T296,MATCH(Lists!$B$12,Responses!$A$1:$T$1,0))&amp;""),"")&lt;&gt;"",IFERROR(TRIM(INDEX(Responses!$A296:$T296,MATCH(Lists!$B$12,Responses!$A$1:$T$1,0))&amp;""),""),IFERROR(TRIM(INDEX(Responses!$A296:$T296,MATCH(Lists!$B$11,Responses!$A$1:$T$1,0))&amp;""),"")))</f>
        <v/>
      </c>
      <c r="I296" s="19">
        <f>IF($N296&lt;&gt;1,"",IF($B296="",IFERROR(INT(IF(ISNUMBER(INDEX(Responses!$A296:$T296,MATCH(Lists!$B$3,Responses!$A$1:$T$1,0))),INDEX(Responses!$A296:$T296,MATCH(Lists!$B$3,Responses!$A$1:$T$1,0)),DATE(VALUE(LEFT(IFERROR(TRIM(INDEX(Responses!$A296:$T296,MATCH(Lists!$B$3,Responses!$A$1:$T$1,0))&amp;""),""),4)),VALUE(MID(IFERROR(TRIM(INDEX(Responses!$A296:$T296,MATCH(Lists!$B$3,Responses!$A$1:$T$1,0))&amp;""),""),6,2)),VALUE(MID(IFERROR(TRIM(INDEX(Responses!$A296:$T296,MATCH(Lists!$B$3,Responses!$A$1:$T$1,0))&amp;""),""),9,2))))),""),IFERROR(IF(ISNUMBER(INDEX('Follow-ups'!$D$2:$D$501,MATCH($B296,'Follow-ups'!$A$2:$A$501,0))),INT(INDEX('Follow-ups'!$D$2:$D$501,MATCH($B296,'Follow-ups'!$A$2:$A$501,0))),IFERROR(INT(IF(ISNUMBER(INDEX(Responses!$A296:$T296,MATCH(Lists!$B$3,Responses!$A$1:$T$1,0))),INDEX(Responses!$A296:$T296,MATCH(Lists!$B$3,Responses!$A$1:$T$1,0)),DATE(VALUE(LEFT(IFERROR(TRIM(INDEX(Responses!$A296:$T296,MATCH(Lists!$B$3,Responses!$A$1:$T$1,0))&amp;""),""),4)),VALUE(MID(IFERROR(TRIM(INDEX(Responses!$A296:$T296,MATCH(Lists!$B$3,Responses!$A$1:$T$1,0))&amp;""),""),6,2)),VALUE(MID(IFERROR(TRIM(INDEX(Responses!$A296:$T296,MATCH(Lists!$B$3,Responses!$A$1:$T$1,0))&amp;""),""),9,2))))),"")),IFERROR(INT(IF(ISNUMBER(INDEX(Responses!$A296:$T296,MATCH(Lists!$B$3,Responses!$A$1:$T$1,0))),INDEX(Responses!$A296:$T296,MATCH(Lists!$B$3,Responses!$A$1:$T$1,0)),DATE(VALUE(LEFT(IFERROR(TRIM(INDEX(Responses!$A296:$T296,MATCH(Lists!$B$3,Responses!$A$1:$T$1,0))&amp;""),""),4)),VALUE(MID(IFERROR(TRIM(INDEX(Responses!$A296:$T296,MATCH(Lists!$B$3,Responses!$A$1:$T$1,0))&amp;""),""),6,2)),VALUE(MID(IFERROR(TRIM(INDEX(Responses!$A296:$T296,MATCH(Lists!$B$3,Responses!$A$1:$T$1,0))&amp;""),""),9,2))))),""))))</f>
        <v/>
      </c>
      <c r="J296" s="19">
        <f>IF(ISNUMBER($I296),$I296+Lists!$B$15,"")</f>
        <v/>
      </c>
      <c r="K296" s="18">
        <f>IF($N296&lt;&gt;1,"",IF($B296="","New",IFERROR(IF(INDEX('Follow-ups'!$B$2:$B$501,MATCH($B296,'Follow-ups'!$A$2:$A$501,0))&amp;""="","New",INDEX('Follow-ups'!$B$2:$B$501,MATCH($B296,'Follow-ups'!$A$2:$A$501,0))&amp;""),"New")))</f>
        <v/>
      </c>
      <c r="L296" s="19">
        <f>IF($N296&lt;&gt;1,"",IF($B296="","",IFERROR(IF(ISNUMBER(INDEX('Follow-ups'!$C$2:$C$501,MATCH($B296,'Follow-ups'!$A$2:$A$501,0))),INDEX('Follow-ups'!$C$2:$C$501,MATCH($B296,'Follow-ups'!$A$2:$A$501,0)),""),"")))</f>
        <v/>
      </c>
      <c r="M296" s="18">
        <f>IF($N296&lt;&gt;1,"",IF($G296="No","Do not contact",IF(OR($K296="Signed up",$K296="Not now"),"Done",IF($K296="Contacted","Waiting on reply",IF($J296="","To do",IF(TODAY()&gt;$J296,"Overdue",IF($J296-TODAY()&lt;=1,"Due soon","To do")))))))</f>
        <v/>
      </c>
      <c r="N296" s="18">
        <f>IF((IFERROR(TRIM(INDEX(Responses!$A296:$T296,MATCH(Lists!$B$2,Responses!$A$1:$T$1,0))&amp;""),"")&amp;IFERROR(TRIM(INDEX(Responses!$A296:$T296,MATCH(Lists!$B$4,Responses!$A$1:$T$1,0))&amp;""),"")&amp;IFERROR(TRIM(INDEX(Responses!$A296:$T296,MATCH(Lists!$B$5,Responses!$A$1:$T$1,0))&amp;""),""))="",0,1)</f>
        <v/>
      </c>
    </row>
    <row r="297">
      <c r="A297" s="17">
        <f>IF($N297=1,IFERROR(TRIM(INDEX(Responses!$A297:$T297,MATCH(Lists!$B$4,Responses!$A$1:$T$1,0))&amp;""),""),"")</f>
        <v/>
      </c>
      <c r="B297" s="17">
        <f>IF($N297=1,IFERROR(TRIM(INDEX(Responses!$A297:$T297,MATCH(Lists!$B$5,Responses!$A$1:$T$1,0))&amp;""),""),"")</f>
        <v/>
      </c>
      <c r="C297" s="17">
        <f>IF($N297=1,IFERROR(TRIM(INDEX(Responses!$A297:$T297,MATCH(Lists!$B$6,Responses!$A$1:$T$1,0))&amp;""),""),"")</f>
        <v/>
      </c>
      <c r="D297" s="17">
        <f>IF($N297=1,IFERROR(TRIM(INDEX(Responses!$A297:$T297,MATCH(Lists!$B$7,Responses!$A$1:$T$1,0))&amp;""),""),"")</f>
        <v/>
      </c>
      <c r="E297" s="17">
        <f>IF($N297=1,IFERROR(TRIM(INDEX(Responses!$A297:$T297,MATCH(Lists!$B$8,Responses!$A$1:$T$1,0))&amp;""),""),"")</f>
        <v/>
      </c>
      <c r="F297" s="17">
        <f>IF($N297=1,IFERROR(TRIM(INDEX(Responses!$A297:$T297,MATCH(Lists!$B$9,Responses!$A$1:$T$1,0))&amp;""),""),"")</f>
        <v/>
      </c>
      <c r="G297" s="18">
        <f>IF($N297&lt;&gt;1,"",IF(IFERROR(TRIM(INDEX(Responses!$A297:$T297,MATCH(Lists!$B$10,Responses!$A$1:$T$1,0))&amp;""),"")="","Not asked",IF(LEFT(IFERROR(TRIM(INDEX(Responses!$A297:$T297,MATCH(Lists!$B$10,Responses!$A$1:$T$1,0))&amp;""),""),3)="Yes","Yes","No")))</f>
        <v/>
      </c>
      <c r="H297" s="17">
        <f>IF($N297&lt;&gt;1,"",IF(IFERROR(TRIM(INDEX(Responses!$A297:$T297,MATCH(Lists!$B$12,Responses!$A$1:$T$1,0))&amp;""),"")&lt;&gt;"",IFERROR(TRIM(INDEX(Responses!$A297:$T297,MATCH(Lists!$B$12,Responses!$A$1:$T$1,0))&amp;""),""),IFERROR(TRIM(INDEX(Responses!$A297:$T297,MATCH(Lists!$B$11,Responses!$A$1:$T$1,0))&amp;""),"")))</f>
        <v/>
      </c>
      <c r="I297" s="19">
        <f>IF($N297&lt;&gt;1,"",IF($B297="",IFERROR(INT(IF(ISNUMBER(INDEX(Responses!$A297:$T297,MATCH(Lists!$B$3,Responses!$A$1:$T$1,0))),INDEX(Responses!$A297:$T297,MATCH(Lists!$B$3,Responses!$A$1:$T$1,0)),DATE(VALUE(LEFT(IFERROR(TRIM(INDEX(Responses!$A297:$T297,MATCH(Lists!$B$3,Responses!$A$1:$T$1,0))&amp;""),""),4)),VALUE(MID(IFERROR(TRIM(INDEX(Responses!$A297:$T297,MATCH(Lists!$B$3,Responses!$A$1:$T$1,0))&amp;""),""),6,2)),VALUE(MID(IFERROR(TRIM(INDEX(Responses!$A297:$T297,MATCH(Lists!$B$3,Responses!$A$1:$T$1,0))&amp;""),""),9,2))))),""),IFERROR(IF(ISNUMBER(INDEX('Follow-ups'!$D$2:$D$501,MATCH($B297,'Follow-ups'!$A$2:$A$501,0))),INT(INDEX('Follow-ups'!$D$2:$D$501,MATCH($B297,'Follow-ups'!$A$2:$A$501,0))),IFERROR(INT(IF(ISNUMBER(INDEX(Responses!$A297:$T297,MATCH(Lists!$B$3,Responses!$A$1:$T$1,0))),INDEX(Responses!$A297:$T297,MATCH(Lists!$B$3,Responses!$A$1:$T$1,0)),DATE(VALUE(LEFT(IFERROR(TRIM(INDEX(Responses!$A297:$T297,MATCH(Lists!$B$3,Responses!$A$1:$T$1,0))&amp;""),""),4)),VALUE(MID(IFERROR(TRIM(INDEX(Responses!$A297:$T297,MATCH(Lists!$B$3,Responses!$A$1:$T$1,0))&amp;""),""),6,2)),VALUE(MID(IFERROR(TRIM(INDEX(Responses!$A297:$T297,MATCH(Lists!$B$3,Responses!$A$1:$T$1,0))&amp;""),""),9,2))))),"")),IFERROR(INT(IF(ISNUMBER(INDEX(Responses!$A297:$T297,MATCH(Lists!$B$3,Responses!$A$1:$T$1,0))),INDEX(Responses!$A297:$T297,MATCH(Lists!$B$3,Responses!$A$1:$T$1,0)),DATE(VALUE(LEFT(IFERROR(TRIM(INDEX(Responses!$A297:$T297,MATCH(Lists!$B$3,Responses!$A$1:$T$1,0))&amp;""),""),4)),VALUE(MID(IFERROR(TRIM(INDEX(Responses!$A297:$T297,MATCH(Lists!$B$3,Responses!$A$1:$T$1,0))&amp;""),""),6,2)),VALUE(MID(IFERROR(TRIM(INDEX(Responses!$A297:$T297,MATCH(Lists!$B$3,Responses!$A$1:$T$1,0))&amp;""),""),9,2))))),""))))</f>
        <v/>
      </c>
      <c r="J297" s="19">
        <f>IF(ISNUMBER($I297),$I297+Lists!$B$15,"")</f>
        <v/>
      </c>
      <c r="K297" s="18">
        <f>IF($N297&lt;&gt;1,"",IF($B297="","New",IFERROR(IF(INDEX('Follow-ups'!$B$2:$B$501,MATCH($B297,'Follow-ups'!$A$2:$A$501,0))&amp;""="","New",INDEX('Follow-ups'!$B$2:$B$501,MATCH($B297,'Follow-ups'!$A$2:$A$501,0))&amp;""),"New")))</f>
        <v/>
      </c>
      <c r="L297" s="19">
        <f>IF($N297&lt;&gt;1,"",IF($B297="","",IFERROR(IF(ISNUMBER(INDEX('Follow-ups'!$C$2:$C$501,MATCH($B297,'Follow-ups'!$A$2:$A$501,0))),INDEX('Follow-ups'!$C$2:$C$501,MATCH($B297,'Follow-ups'!$A$2:$A$501,0)),""),"")))</f>
        <v/>
      </c>
      <c r="M297" s="18">
        <f>IF($N297&lt;&gt;1,"",IF($G297="No","Do not contact",IF(OR($K297="Signed up",$K297="Not now"),"Done",IF($K297="Contacted","Waiting on reply",IF($J297="","To do",IF(TODAY()&gt;$J297,"Overdue",IF($J297-TODAY()&lt;=1,"Due soon","To do")))))))</f>
        <v/>
      </c>
      <c r="N297" s="18">
        <f>IF((IFERROR(TRIM(INDEX(Responses!$A297:$T297,MATCH(Lists!$B$2,Responses!$A$1:$T$1,0))&amp;""),"")&amp;IFERROR(TRIM(INDEX(Responses!$A297:$T297,MATCH(Lists!$B$4,Responses!$A$1:$T$1,0))&amp;""),"")&amp;IFERROR(TRIM(INDEX(Responses!$A297:$T297,MATCH(Lists!$B$5,Responses!$A$1:$T$1,0))&amp;""),""))="",0,1)</f>
        <v/>
      </c>
    </row>
    <row r="298">
      <c r="A298" s="17">
        <f>IF($N298=1,IFERROR(TRIM(INDEX(Responses!$A298:$T298,MATCH(Lists!$B$4,Responses!$A$1:$T$1,0))&amp;""),""),"")</f>
        <v/>
      </c>
      <c r="B298" s="17">
        <f>IF($N298=1,IFERROR(TRIM(INDEX(Responses!$A298:$T298,MATCH(Lists!$B$5,Responses!$A$1:$T$1,0))&amp;""),""),"")</f>
        <v/>
      </c>
      <c r="C298" s="17">
        <f>IF($N298=1,IFERROR(TRIM(INDEX(Responses!$A298:$T298,MATCH(Lists!$B$6,Responses!$A$1:$T$1,0))&amp;""),""),"")</f>
        <v/>
      </c>
      <c r="D298" s="17">
        <f>IF($N298=1,IFERROR(TRIM(INDEX(Responses!$A298:$T298,MATCH(Lists!$B$7,Responses!$A$1:$T$1,0))&amp;""),""),"")</f>
        <v/>
      </c>
      <c r="E298" s="17">
        <f>IF($N298=1,IFERROR(TRIM(INDEX(Responses!$A298:$T298,MATCH(Lists!$B$8,Responses!$A$1:$T$1,0))&amp;""),""),"")</f>
        <v/>
      </c>
      <c r="F298" s="17">
        <f>IF($N298=1,IFERROR(TRIM(INDEX(Responses!$A298:$T298,MATCH(Lists!$B$9,Responses!$A$1:$T$1,0))&amp;""),""),"")</f>
        <v/>
      </c>
      <c r="G298" s="18">
        <f>IF($N298&lt;&gt;1,"",IF(IFERROR(TRIM(INDEX(Responses!$A298:$T298,MATCH(Lists!$B$10,Responses!$A$1:$T$1,0))&amp;""),"")="","Not asked",IF(LEFT(IFERROR(TRIM(INDEX(Responses!$A298:$T298,MATCH(Lists!$B$10,Responses!$A$1:$T$1,0))&amp;""),""),3)="Yes","Yes","No")))</f>
        <v/>
      </c>
      <c r="H298" s="17">
        <f>IF($N298&lt;&gt;1,"",IF(IFERROR(TRIM(INDEX(Responses!$A298:$T298,MATCH(Lists!$B$12,Responses!$A$1:$T$1,0))&amp;""),"")&lt;&gt;"",IFERROR(TRIM(INDEX(Responses!$A298:$T298,MATCH(Lists!$B$12,Responses!$A$1:$T$1,0))&amp;""),""),IFERROR(TRIM(INDEX(Responses!$A298:$T298,MATCH(Lists!$B$11,Responses!$A$1:$T$1,0))&amp;""),"")))</f>
        <v/>
      </c>
      <c r="I298" s="19">
        <f>IF($N298&lt;&gt;1,"",IF($B298="",IFERROR(INT(IF(ISNUMBER(INDEX(Responses!$A298:$T298,MATCH(Lists!$B$3,Responses!$A$1:$T$1,0))),INDEX(Responses!$A298:$T298,MATCH(Lists!$B$3,Responses!$A$1:$T$1,0)),DATE(VALUE(LEFT(IFERROR(TRIM(INDEX(Responses!$A298:$T298,MATCH(Lists!$B$3,Responses!$A$1:$T$1,0))&amp;""),""),4)),VALUE(MID(IFERROR(TRIM(INDEX(Responses!$A298:$T298,MATCH(Lists!$B$3,Responses!$A$1:$T$1,0))&amp;""),""),6,2)),VALUE(MID(IFERROR(TRIM(INDEX(Responses!$A298:$T298,MATCH(Lists!$B$3,Responses!$A$1:$T$1,0))&amp;""),""),9,2))))),""),IFERROR(IF(ISNUMBER(INDEX('Follow-ups'!$D$2:$D$501,MATCH($B298,'Follow-ups'!$A$2:$A$501,0))),INT(INDEX('Follow-ups'!$D$2:$D$501,MATCH($B298,'Follow-ups'!$A$2:$A$501,0))),IFERROR(INT(IF(ISNUMBER(INDEX(Responses!$A298:$T298,MATCH(Lists!$B$3,Responses!$A$1:$T$1,0))),INDEX(Responses!$A298:$T298,MATCH(Lists!$B$3,Responses!$A$1:$T$1,0)),DATE(VALUE(LEFT(IFERROR(TRIM(INDEX(Responses!$A298:$T298,MATCH(Lists!$B$3,Responses!$A$1:$T$1,0))&amp;""),""),4)),VALUE(MID(IFERROR(TRIM(INDEX(Responses!$A298:$T298,MATCH(Lists!$B$3,Responses!$A$1:$T$1,0))&amp;""),""),6,2)),VALUE(MID(IFERROR(TRIM(INDEX(Responses!$A298:$T298,MATCH(Lists!$B$3,Responses!$A$1:$T$1,0))&amp;""),""),9,2))))),"")),IFERROR(INT(IF(ISNUMBER(INDEX(Responses!$A298:$T298,MATCH(Lists!$B$3,Responses!$A$1:$T$1,0))),INDEX(Responses!$A298:$T298,MATCH(Lists!$B$3,Responses!$A$1:$T$1,0)),DATE(VALUE(LEFT(IFERROR(TRIM(INDEX(Responses!$A298:$T298,MATCH(Lists!$B$3,Responses!$A$1:$T$1,0))&amp;""),""),4)),VALUE(MID(IFERROR(TRIM(INDEX(Responses!$A298:$T298,MATCH(Lists!$B$3,Responses!$A$1:$T$1,0))&amp;""),""),6,2)),VALUE(MID(IFERROR(TRIM(INDEX(Responses!$A298:$T298,MATCH(Lists!$B$3,Responses!$A$1:$T$1,0))&amp;""),""),9,2))))),""))))</f>
        <v/>
      </c>
      <c r="J298" s="19">
        <f>IF(ISNUMBER($I298),$I298+Lists!$B$15,"")</f>
        <v/>
      </c>
      <c r="K298" s="18">
        <f>IF($N298&lt;&gt;1,"",IF($B298="","New",IFERROR(IF(INDEX('Follow-ups'!$B$2:$B$501,MATCH($B298,'Follow-ups'!$A$2:$A$501,0))&amp;""="","New",INDEX('Follow-ups'!$B$2:$B$501,MATCH($B298,'Follow-ups'!$A$2:$A$501,0))&amp;""),"New")))</f>
        <v/>
      </c>
      <c r="L298" s="19">
        <f>IF($N298&lt;&gt;1,"",IF($B298="","",IFERROR(IF(ISNUMBER(INDEX('Follow-ups'!$C$2:$C$501,MATCH($B298,'Follow-ups'!$A$2:$A$501,0))),INDEX('Follow-ups'!$C$2:$C$501,MATCH($B298,'Follow-ups'!$A$2:$A$501,0)),""),"")))</f>
        <v/>
      </c>
      <c r="M298" s="18">
        <f>IF($N298&lt;&gt;1,"",IF($G298="No","Do not contact",IF(OR($K298="Signed up",$K298="Not now"),"Done",IF($K298="Contacted","Waiting on reply",IF($J298="","To do",IF(TODAY()&gt;$J298,"Overdue",IF($J298-TODAY()&lt;=1,"Due soon","To do")))))))</f>
        <v/>
      </c>
      <c r="N298" s="18">
        <f>IF((IFERROR(TRIM(INDEX(Responses!$A298:$T298,MATCH(Lists!$B$2,Responses!$A$1:$T$1,0))&amp;""),"")&amp;IFERROR(TRIM(INDEX(Responses!$A298:$T298,MATCH(Lists!$B$4,Responses!$A$1:$T$1,0))&amp;""),"")&amp;IFERROR(TRIM(INDEX(Responses!$A298:$T298,MATCH(Lists!$B$5,Responses!$A$1:$T$1,0))&amp;""),""))="",0,1)</f>
        <v/>
      </c>
    </row>
    <row r="299">
      <c r="A299" s="17">
        <f>IF($N299=1,IFERROR(TRIM(INDEX(Responses!$A299:$T299,MATCH(Lists!$B$4,Responses!$A$1:$T$1,0))&amp;""),""),"")</f>
        <v/>
      </c>
      <c r="B299" s="17">
        <f>IF($N299=1,IFERROR(TRIM(INDEX(Responses!$A299:$T299,MATCH(Lists!$B$5,Responses!$A$1:$T$1,0))&amp;""),""),"")</f>
        <v/>
      </c>
      <c r="C299" s="17">
        <f>IF($N299=1,IFERROR(TRIM(INDEX(Responses!$A299:$T299,MATCH(Lists!$B$6,Responses!$A$1:$T$1,0))&amp;""),""),"")</f>
        <v/>
      </c>
      <c r="D299" s="17">
        <f>IF($N299=1,IFERROR(TRIM(INDEX(Responses!$A299:$T299,MATCH(Lists!$B$7,Responses!$A$1:$T$1,0))&amp;""),""),"")</f>
        <v/>
      </c>
      <c r="E299" s="17">
        <f>IF($N299=1,IFERROR(TRIM(INDEX(Responses!$A299:$T299,MATCH(Lists!$B$8,Responses!$A$1:$T$1,0))&amp;""),""),"")</f>
        <v/>
      </c>
      <c r="F299" s="17">
        <f>IF($N299=1,IFERROR(TRIM(INDEX(Responses!$A299:$T299,MATCH(Lists!$B$9,Responses!$A$1:$T$1,0))&amp;""),""),"")</f>
        <v/>
      </c>
      <c r="G299" s="18">
        <f>IF($N299&lt;&gt;1,"",IF(IFERROR(TRIM(INDEX(Responses!$A299:$T299,MATCH(Lists!$B$10,Responses!$A$1:$T$1,0))&amp;""),"")="","Not asked",IF(LEFT(IFERROR(TRIM(INDEX(Responses!$A299:$T299,MATCH(Lists!$B$10,Responses!$A$1:$T$1,0))&amp;""),""),3)="Yes","Yes","No")))</f>
        <v/>
      </c>
      <c r="H299" s="17">
        <f>IF($N299&lt;&gt;1,"",IF(IFERROR(TRIM(INDEX(Responses!$A299:$T299,MATCH(Lists!$B$12,Responses!$A$1:$T$1,0))&amp;""),"")&lt;&gt;"",IFERROR(TRIM(INDEX(Responses!$A299:$T299,MATCH(Lists!$B$12,Responses!$A$1:$T$1,0))&amp;""),""),IFERROR(TRIM(INDEX(Responses!$A299:$T299,MATCH(Lists!$B$11,Responses!$A$1:$T$1,0))&amp;""),"")))</f>
        <v/>
      </c>
      <c r="I299" s="19">
        <f>IF($N299&lt;&gt;1,"",IF($B299="",IFERROR(INT(IF(ISNUMBER(INDEX(Responses!$A299:$T299,MATCH(Lists!$B$3,Responses!$A$1:$T$1,0))),INDEX(Responses!$A299:$T299,MATCH(Lists!$B$3,Responses!$A$1:$T$1,0)),DATE(VALUE(LEFT(IFERROR(TRIM(INDEX(Responses!$A299:$T299,MATCH(Lists!$B$3,Responses!$A$1:$T$1,0))&amp;""),""),4)),VALUE(MID(IFERROR(TRIM(INDEX(Responses!$A299:$T299,MATCH(Lists!$B$3,Responses!$A$1:$T$1,0))&amp;""),""),6,2)),VALUE(MID(IFERROR(TRIM(INDEX(Responses!$A299:$T299,MATCH(Lists!$B$3,Responses!$A$1:$T$1,0))&amp;""),""),9,2))))),""),IFERROR(IF(ISNUMBER(INDEX('Follow-ups'!$D$2:$D$501,MATCH($B299,'Follow-ups'!$A$2:$A$501,0))),INT(INDEX('Follow-ups'!$D$2:$D$501,MATCH($B299,'Follow-ups'!$A$2:$A$501,0))),IFERROR(INT(IF(ISNUMBER(INDEX(Responses!$A299:$T299,MATCH(Lists!$B$3,Responses!$A$1:$T$1,0))),INDEX(Responses!$A299:$T299,MATCH(Lists!$B$3,Responses!$A$1:$T$1,0)),DATE(VALUE(LEFT(IFERROR(TRIM(INDEX(Responses!$A299:$T299,MATCH(Lists!$B$3,Responses!$A$1:$T$1,0))&amp;""),""),4)),VALUE(MID(IFERROR(TRIM(INDEX(Responses!$A299:$T299,MATCH(Lists!$B$3,Responses!$A$1:$T$1,0))&amp;""),""),6,2)),VALUE(MID(IFERROR(TRIM(INDEX(Responses!$A299:$T299,MATCH(Lists!$B$3,Responses!$A$1:$T$1,0))&amp;""),""),9,2))))),"")),IFERROR(INT(IF(ISNUMBER(INDEX(Responses!$A299:$T299,MATCH(Lists!$B$3,Responses!$A$1:$T$1,0))),INDEX(Responses!$A299:$T299,MATCH(Lists!$B$3,Responses!$A$1:$T$1,0)),DATE(VALUE(LEFT(IFERROR(TRIM(INDEX(Responses!$A299:$T299,MATCH(Lists!$B$3,Responses!$A$1:$T$1,0))&amp;""),""),4)),VALUE(MID(IFERROR(TRIM(INDEX(Responses!$A299:$T299,MATCH(Lists!$B$3,Responses!$A$1:$T$1,0))&amp;""),""),6,2)),VALUE(MID(IFERROR(TRIM(INDEX(Responses!$A299:$T299,MATCH(Lists!$B$3,Responses!$A$1:$T$1,0))&amp;""),""),9,2))))),""))))</f>
        <v/>
      </c>
      <c r="J299" s="19">
        <f>IF(ISNUMBER($I299),$I299+Lists!$B$15,"")</f>
        <v/>
      </c>
      <c r="K299" s="18">
        <f>IF($N299&lt;&gt;1,"",IF($B299="","New",IFERROR(IF(INDEX('Follow-ups'!$B$2:$B$501,MATCH($B299,'Follow-ups'!$A$2:$A$501,0))&amp;""="","New",INDEX('Follow-ups'!$B$2:$B$501,MATCH($B299,'Follow-ups'!$A$2:$A$501,0))&amp;""),"New")))</f>
        <v/>
      </c>
      <c r="L299" s="19">
        <f>IF($N299&lt;&gt;1,"",IF($B299="","",IFERROR(IF(ISNUMBER(INDEX('Follow-ups'!$C$2:$C$501,MATCH($B299,'Follow-ups'!$A$2:$A$501,0))),INDEX('Follow-ups'!$C$2:$C$501,MATCH($B299,'Follow-ups'!$A$2:$A$501,0)),""),"")))</f>
        <v/>
      </c>
      <c r="M299" s="18">
        <f>IF($N299&lt;&gt;1,"",IF($G299="No","Do not contact",IF(OR($K299="Signed up",$K299="Not now"),"Done",IF($K299="Contacted","Waiting on reply",IF($J299="","To do",IF(TODAY()&gt;$J299,"Overdue",IF($J299-TODAY()&lt;=1,"Due soon","To do")))))))</f>
        <v/>
      </c>
      <c r="N299" s="18">
        <f>IF((IFERROR(TRIM(INDEX(Responses!$A299:$T299,MATCH(Lists!$B$2,Responses!$A$1:$T$1,0))&amp;""),"")&amp;IFERROR(TRIM(INDEX(Responses!$A299:$T299,MATCH(Lists!$B$4,Responses!$A$1:$T$1,0))&amp;""),"")&amp;IFERROR(TRIM(INDEX(Responses!$A299:$T299,MATCH(Lists!$B$5,Responses!$A$1:$T$1,0))&amp;""),""))="",0,1)</f>
        <v/>
      </c>
    </row>
    <row r="300">
      <c r="A300" s="17">
        <f>IF($N300=1,IFERROR(TRIM(INDEX(Responses!$A300:$T300,MATCH(Lists!$B$4,Responses!$A$1:$T$1,0))&amp;""),""),"")</f>
        <v/>
      </c>
      <c r="B300" s="17">
        <f>IF($N300=1,IFERROR(TRIM(INDEX(Responses!$A300:$T300,MATCH(Lists!$B$5,Responses!$A$1:$T$1,0))&amp;""),""),"")</f>
        <v/>
      </c>
      <c r="C300" s="17">
        <f>IF($N300=1,IFERROR(TRIM(INDEX(Responses!$A300:$T300,MATCH(Lists!$B$6,Responses!$A$1:$T$1,0))&amp;""),""),"")</f>
        <v/>
      </c>
      <c r="D300" s="17">
        <f>IF($N300=1,IFERROR(TRIM(INDEX(Responses!$A300:$T300,MATCH(Lists!$B$7,Responses!$A$1:$T$1,0))&amp;""),""),"")</f>
        <v/>
      </c>
      <c r="E300" s="17">
        <f>IF($N300=1,IFERROR(TRIM(INDEX(Responses!$A300:$T300,MATCH(Lists!$B$8,Responses!$A$1:$T$1,0))&amp;""),""),"")</f>
        <v/>
      </c>
      <c r="F300" s="17">
        <f>IF($N300=1,IFERROR(TRIM(INDEX(Responses!$A300:$T300,MATCH(Lists!$B$9,Responses!$A$1:$T$1,0))&amp;""),""),"")</f>
        <v/>
      </c>
      <c r="G300" s="18">
        <f>IF($N300&lt;&gt;1,"",IF(IFERROR(TRIM(INDEX(Responses!$A300:$T300,MATCH(Lists!$B$10,Responses!$A$1:$T$1,0))&amp;""),"")="","Not asked",IF(LEFT(IFERROR(TRIM(INDEX(Responses!$A300:$T300,MATCH(Lists!$B$10,Responses!$A$1:$T$1,0))&amp;""),""),3)="Yes","Yes","No")))</f>
        <v/>
      </c>
      <c r="H300" s="17">
        <f>IF($N300&lt;&gt;1,"",IF(IFERROR(TRIM(INDEX(Responses!$A300:$T300,MATCH(Lists!$B$12,Responses!$A$1:$T$1,0))&amp;""),"")&lt;&gt;"",IFERROR(TRIM(INDEX(Responses!$A300:$T300,MATCH(Lists!$B$12,Responses!$A$1:$T$1,0))&amp;""),""),IFERROR(TRIM(INDEX(Responses!$A300:$T300,MATCH(Lists!$B$11,Responses!$A$1:$T$1,0))&amp;""),"")))</f>
        <v/>
      </c>
      <c r="I300" s="19">
        <f>IF($N300&lt;&gt;1,"",IF($B300="",IFERROR(INT(IF(ISNUMBER(INDEX(Responses!$A300:$T300,MATCH(Lists!$B$3,Responses!$A$1:$T$1,0))),INDEX(Responses!$A300:$T300,MATCH(Lists!$B$3,Responses!$A$1:$T$1,0)),DATE(VALUE(LEFT(IFERROR(TRIM(INDEX(Responses!$A300:$T300,MATCH(Lists!$B$3,Responses!$A$1:$T$1,0))&amp;""),""),4)),VALUE(MID(IFERROR(TRIM(INDEX(Responses!$A300:$T300,MATCH(Lists!$B$3,Responses!$A$1:$T$1,0))&amp;""),""),6,2)),VALUE(MID(IFERROR(TRIM(INDEX(Responses!$A300:$T300,MATCH(Lists!$B$3,Responses!$A$1:$T$1,0))&amp;""),""),9,2))))),""),IFERROR(IF(ISNUMBER(INDEX('Follow-ups'!$D$2:$D$501,MATCH($B300,'Follow-ups'!$A$2:$A$501,0))),INT(INDEX('Follow-ups'!$D$2:$D$501,MATCH($B300,'Follow-ups'!$A$2:$A$501,0))),IFERROR(INT(IF(ISNUMBER(INDEX(Responses!$A300:$T300,MATCH(Lists!$B$3,Responses!$A$1:$T$1,0))),INDEX(Responses!$A300:$T300,MATCH(Lists!$B$3,Responses!$A$1:$T$1,0)),DATE(VALUE(LEFT(IFERROR(TRIM(INDEX(Responses!$A300:$T300,MATCH(Lists!$B$3,Responses!$A$1:$T$1,0))&amp;""),""),4)),VALUE(MID(IFERROR(TRIM(INDEX(Responses!$A300:$T300,MATCH(Lists!$B$3,Responses!$A$1:$T$1,0))&amp;""),""),6,2)),VALUE(MID(IFERROR(TRIM(INDEX(Responses!$A300:$T300,MATCH(Lists!$B$3,Responses!$A$1:$T$1,0))&amp;""),""),9,2))))),"")),IFERROR(INT(IF(ISNUMBER(INDEX(Responses!$A300:$T300,MATCH(Lists!$B$3,Responses!$A$1:$T$1,0))),INDEX(Responses!$A300:$T300,MATCH(Lists!$B$3,Responses!$A$1:$T$1,0)),DATE(VALUE(LEFT(IFERROR(TRIM(INDEX(Responses!$A300:$T300,MATCH(Lists!$B$3,Responses!$A$1:$T$1,0))&amp;""),""),4)),VALUE(MID(IFERROR(TRIM(INDEX(Responses!$A300:$T300,MATCH(Lists!$B$3,Responses!$A$1:$T$1,0))&amp;""),""),6,2)),VALUE(MID(IFERROR(TRIM(INDEX(Responses!$A300:$T300,MATCH(Lists!$B$3,Responses!$A$1:$T$1,0))&amp;""),""),9,2))))),""))))</f>
        <v/>
      </c>
      <c r="J300" s="19">
        <f>IF(ISNUMBER($I300),$I300+Lists!$B$15,"")</f>
        <v/>
      </c>
      <c r="K300" s="18">
        <f>IF($N300&lt;&gt;1,"",IF($B300="","New",IFERROR(IF(INDEX('Follow-ups'!$B$2:$B$501,MATCH($B300,'Follow-ups'!$A$2:$A$501,0))&amp;""="","New",INDEX('Follow-ups'!$B$2:$B$501,MATCH($B300,'Follow-ups'!$A$2:$A$501,0))&amp;""),"New")))</f>
        <v/>
      </c>
      <c r="L300" s="19">
        <f>IF($N300&lt;&gt;1,"",IF($B300="","",IFERROR(IF(ISNUMBER(INDEX('Follow-ups'!$C$2:$C$501,MATCH($B300,'Follow-ups'!$A$2:$A$501,0))),INDEX('Follow-ups'!$C$2:$C$501,MATCH($B300,'Follow-ups'!$A$2:$A$501,0)),""),"")))</f>
        <v/>
      </c>
      <c r="M300" s="18">
        <f>IF($N300&lt;&gt;1,"",IF($G300="No","Do not contact",IF(OR($K300="Signed up",$K300="Not now"),"Done",IF($K300="Contacted","Waiting on reply",IF($J300="","To do",IF(TODAY()&gt;$J300,"Overdue",IF($J300-TODAY()&lt;=1,"Due soon","To do")))))))</f>
        <v/>
      </c>
      <c r="N300" s="18">
        <f>IF((IFERROR(TRIM(INDEX(Responses!$A300:$T300,MATCH(Lists!$B$2,Responses!$A$1:$T$1,0))&amp;""),"")&amp;IFERROR(TRIM(INDEX(Responses!$A300:$T300,MATCH(Lists!$B$4,Responses!$A$1:$T$1,0))&amp;""),"")&amp;IFERROR(TRIM(INDEX(Responses!$A300:$T300,MATCH(Lists!$B$5,Responses!$A$1:$T$1,0))&amp;""),""))="",0,1)</f>
        <v/>
      </c>
    </row>
    <row r="301">
      <c r="A301" s="17">
        <f>IF($N301=1,IFERROR(TRIM(INDEX(Responses!$A301:$T301,MATCH(Lists!$B$4,Responses!$A$1:$T$1,0))&amp;""),""),"")</f>
        <v/>
      </c>
      <c r="B301" s="17">
        <f>IF($N301=1,IFERROR(TRIM(INDEX(Responses!$A301:$T301,MATCH(Lists!$B$5,Responses!$A$1:$T$1,0))&amp;""),""),"")</f>
        <v/>
      </c>
      <c r="C301" s="17">
        <f>IF($N301=1,IFERROR(TRIM(INDEX(Responses!$A301:$T301,MATCH(Lists!$B$6,Responses!$A$1:$T$1,0))&amp;""),""),"")</f>
        <v/>
      </c>
      <c r="D301" s="17">
        <f>IF($N301=1,IFERROR(TRIM(INDEX(Responses!$A301:$T301,MATCH(Lists!$B$7,Responses!$A$1:$T$1,0))&amp;""),""),"")</f>
        <v/>
      </c>
      <c r="E301" s="17">
        <f>IF($N301=1,IFERROR(TRIM(INDEX(Responses!$A301:$T301,MATCH(Lists!$B$8,Responses!$A$1:$T$1,0))&amp;""),""),"")</f>
        <v/>
      </c>
      <c r="F301" s="17">
        <f>IF($N301=1,IFERROR(TRIM(INDEX(Responses!$A301:$T301,MATCH(Lists!$B$9,Responses!$A$1:$T$1,0))&amp;""),""),"")</f>
        <v/>
      </c>
      <c r="G301" s="18">
        <f>IF($N301&lt;&gt;1,"",IF(IFERROR(TRIM(INDEX(Responses!$A301:$T301,MATCH(Lists!$B$10,Responses!$A$1:$T$1,0))&amp;""),"")="","Not asked",IF(LEFT(IFERROR(TRIM(INDEX(Responses!$A301:$T301,MATCH(Lists!$B$10,Responses!$A$1:$T$1,0))&amp;""),""),3)="Yes","Yes","No")))</f>
        <v/>
      </c>
      <c r="H301" s="17">
        <f>IF($N301&lt;&gt;1,"",IF(IFERROR(TRIM(INDEX(Responses!$A301:$T301,MATCH(Lists!$B$12,Responses!$A$1:$T$1,0))&amp;""),"")&lt;&gt;"",IFERROR(TRIM(INDEX(Responses!$A301:$T301,MATCH(Lists!$B$12,Responses!$A$1:$T$1,0))&amp;""),""),IFERROR(TRIM(INDEX(Responses!$A301:$T301,MATCH(Lists!$B$11,Responses!$A$1:$T$1,0))&amp;""),"")))</f>
        <v/>
      </c>
      <c r="I301" s="19">
        <f>IF($N301&lt;&gt;1,"",IF($B301="",IFERROR(INT(IF(ISNUMBER(INDEX(Responses!$A301:$T301,MATCH(Lists!$B$3,Responses!$A$1:$T$1,0))),INDEX(Responses!$A301:$T301,MATCH(Lists!$B$3,Responses!$A$1:$T$1,0)),DATE(VALUE(LEFT(IFERROR(TRIM(INDEX(Responses!$A301:$T301,MATCH(Lists!$B$3,Responses!$A$1:$T$1,0))&amp;""),""),4)),VALUE(MID(IFERROR(TRIM(INDEX(Responses!$A301:$T301,MATCH(Lists!$B$3,Responses!$A$1:$T$1,0))&amp;""),""),6,2)),VALUE(MID(IFERROR(TRIM(INDEX(Responses!$A301:$T301,MATCH(Lists!$B$3,Responses!$A$1:$T$1,0))&amp;""),""),9,2))))),""),IFERROR(IF(ISNUMBER(INDEX('Follow-ups'!$D$2:$D$501,MATCH($B301,'Follow-ups'!$A$2:$A$501,0))),INT(INDEX('Follow-ups'!$D$2:$D$501,MATCH($B301,'Follow-ups'!$A$2:$A$501,0))),IFERROR(INT(IF(ISNUMBER(INDEX(Responses!$A301:$T301,MATCH(Lists!$B$3,Responses!$A$1:$T$1,0))),INDEX(Responses!$A301:$T301,MATCH(Lists!$B$3,Responses!$A$1:$T$1,0)),DATE(VALUE(LEFT(IFERROR(TRIM(INDEX(Responses!$A301:$T301,MATCH(Lists!$B$3,Responses!$A$1:$T$1,0))&amp;""),""),4)),VALUE(MID(IFERROR(TRIM(INDEX(Responses!$A301:$T301,MATCH(Lists!$B$3,Responses!$A$1:$T$1,0))&amp;""),""),6,2)),VALUE(MID(IFERROR(TRIM(INDEX(Responses!$A301:$T301,MATCH(Lists!$B$3,Responses!$A$1:$T$1,0))&amp;""),""),9,2))))),"")),IFERROR(INT(IF(ISNUMBER(INDEX(Responses!$A301:$T301,MATCH(Lists!$B$3,Responses!$A$1:$T$1,0))),INDEX(Responses!$A301:$T301,MATCH(Lists!$B$3,Responses!$A$1:$T$1,0)),DATE(VALUE(LEFT(IFERROR(TRIM(INDEX(Responses!$A301:$T301,MATCH(Lists!$B$3,Responses!$A$1:$T$1,0))&amp;""),""),4)),VALUE(MID(IFERROR(TRIM(INDEX(Responses!$A301:$T301,MATCH(Lists!$B$3,Responses!$A$1:$T$1,0))&amp;""),""),6,2)),VALUE(MID(IFERROR(TRIM(INDEX(Responses!$A301:$T301,MATCH(Lists!$B$3,Responses!$A$1:$T$1,0))&amp;""),""),9,2))))),""))))</f>
        <v/>
      </c>
      <c r="J301" s="19">
        <f>IF(ISNUMBER($I301),$I301+Lists!$B$15,"")</f>
        <v/>
      </c>
      <c r="K301" s="18">
        <f>IF($N301&lt;&gt;1,"",IF($B301="","New",IFERROR(IF(INDEX('Follow-ups'!$B$2:$B$501,MATCH($B301,'Follow-ups'!$A$2:$A$501,0))&amp;""="","New",INDEX('Follow-ups'!$B$2:$B$501,MATCH($B301,'Follow-ups'!$A$2:$A$501,0))&amp;""),"New")))</f>
        <v/>
      </c>
      <c r="L301" s="19">
        <f>IF($N301&lt;&gt;1,"",IF($B301="","",IFERROR(IF(ISNUMBER(INDEX('Follow-ups'!$C$2:$C$501,MATCH($B301,'Follow-ups'!$A$2:$A$501,0))),INDEX('Follow-ups'!$C$2:$C$501,MATCH($B301,'Follow-ups'!$A$2:$A$501,0)),""),"")))</f>
        <v/>
      </c>
      <c r="M301" s="18">
        <f>IF($N301&lt;&gt;1,"",IF($G301="No","Do not contact",IF(OR($K301="Signed up",$K301="Not now"),"Done",IF($K301="Contacted","Waiting on reply",IF($J301="","To do",IF(TODAY()&gt;$J301,"Overdue",IF($J301-TODAY()&lt;=1,"Due soon","To do")))))))</f>
        <v/>
      </c>
      <c r="N301" s="18">
        <f>IF((IFERROR(TRIM(INDEX(Responses!$A301:$T301,MATCH(Lists!$B$2,Responses!$A$1:$T$1,0))&amp;""),"")&amp;IFERROR(TRIM(INDEX(Responses!$A301:$T301,MATCH(Lists!$B$4,Responses!$A$1:$T$1,0))&amp;""),"")&amp;IFERROR(TRIM(INDEX(Responses!$A301:$T301,MATCH(Lists!$B$5,Responses!$A$1:$T$1,0))&amp;""),""))="",0,1)</f>
        <v/>
      </c>
    </row>
  </sheetData>
  <autoFilter ref="A1:N301"/>
  <conditionalFormatting sqref="A2:N301">
    <cfRule type="expression" priority="1" dxfId="0">
      <formula>$M2="Overdue"</formula>
    </cfRule>
    <cfRule type="expression" priority="2" dxfId="1">
      <formula>$M2="Due soon"</formula>
    </cfRule>
    <cfRule type="expression" priority="3" dxfId="2">
      <formula>ISNUMBER(SEARCH(" Example",$A2))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5B83D"/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6" customWidth="1" min="4" max="4"/>
    <col width="44" customWidth="1" min="5" max="5"/>
  </cols>
  <sheetData>
    <row r="1" ht="32" customHeight="1">
      <c r="A1" s="4" t="inlineStr">
        <is>
          <t>Email</t>
        </is>
      </c>
      <c r="B1" s="4" t="inlineStr">
        <is>
          <t>Status</t>
        </is>
      </c>
      <c r="C1" s="4" t="inlineStr">
        <is>
          <t>Contacted on</t>
        </is>
      </c>
      <c r="D1" s="4" t="inlineStr">
        <is>
          <t>Date on paper form</t>
        </is>
      </c>
      <c r="E1" s="4" t="inlineStr">
        <is>
          <t>Notes</t>
        </is>
      </c>
    </row>
    <row r="2">
      <c r="A2" s="20" t="inlineStr">
        <is>
          <t>ana@example.com</t>
        </is>
      </c>
      <c r="B2" s="20" t="inlineStr">
        <is>
          <t>Contacted</t>
        </is>
      </c>
      <c r="C2" s="21" t="n">
        <v>46317</v>
      </c>
      <c r="D2" s="21" t="n"/>
      <c r="E2" s="20" t="inlineStr">
        <is>
          <t>EXAMPLE (delete me): Sent the book club dates</t>
        </is>
      </c>
    </row>
    <row r="3">
      <c r="A3" s="20" t="inlineStr">
        <is>
          <t>ben@example.com</t>
        </is>
      </c>
      <c r="B3" s="20" t="inlineStr">
        <is>
          <t>Signed up</t>
        </is>
      </c>
      <c r="C3" s="21" t="n">
        <v>46318</v>
      </c>
      <c r="D3" s="21" t="n"/>
      <c r="E3" s="20" t="inlineStr">
        <is>
          <t>EXAMPLE (delete me): Joined the garden rota</t>
        </is>
      </c>
    </row>
    <row r="4">
      <c r="A4" s="20" t="inlineStr">
        <is>
          <t>dev@example.com</t>
        </is>
      </c>
      <c r="B4" s="20" t="inlineStr">
        <is>
          <t>New</t>
        </is>
      </c>
      <c r="C4" s="21" t="n"/>
      <c r="D4" s="21" t="n">
        <v>46313</v>
      </c>
      <c r="E4" s="20" t="inlineStr">
        <is>
          <t>EXAMPLE (delete me): Paper form from the fall fair</t>
        </is>
      </c>
    </row>
    <row r="5">
      <c r="A5" s="20" t="inlineStr">
        <is>
          <t>hana@example.com</t>
        </is>
      </c>
      <c r="B5" s="20" t="inlineStr">
        <is>
          <t>New</t>
        </is>
      </c>
      <c r="C5" s="21" t="n"/>
      <c r="D5" s="21" t="n">
        <v>46313</v>
      </c>
      <c r="E5" s="20" t="inlineStr">
        <is>
          <t>EXAMPLE (delete me): Paper form from the fall fair</t>
        </is>
      </c>
    </row>
    <row r="6">
      <c r="A6" s="20" t="inlineStr">
        <is>
          <t>chloe@example.com</t>
        </is>
      </c>
      <c r="B6" s="20" t="inlineStr">
        <is>
          <t>Not now</t>
        </is>
      </c>
      <c r="C6" s="21" t="n">
        <v>46319</v>
      </c>
      <c r="D6" s="21" t="n"/>
      <c r="E6" s="20" t="inlineStr">
        <is>
          <t>EXAMPLE (delete me): Wants the spring class</t>
        </is>
      </c>
    </row>
    <row r="7">
      <c r="A7" s="22" t="n"/>
      <c r="B7" s="22" t="n"/>
      <c r="C7" s="23" t="n"/>
      <c r="D7" s="23" t="n"/>
      <c r="E7" s="22" t="n"/>
    </row>
    <row r="8">
      <c r="A8" s="22" t="n"/>
      <c r="B8" s="22" t="n"/>
      <c r="C8" s="23" t="n"/>
      <c r="D8" s="23" t="n"/>
      <c r="E8" s="22" t="n"/>
    </row>
    <row r="9">
      <c r="A9" s="22" t="n"/>
      <c r="B9" s="22" t="n"/>
      <c r="C9" s="23" t="n"/>
      <c r="D9" s="23" t="n"/>
      <c r="E9" s="22" t="n"/>
    </row>
    <row r="10">
      <c r="A10" s="22" t="n"/>
      <c r="B10" s="22" t="n"/>
      <c r="C10" s="23" t="n"/>
      <c r="D10" s="23" t="n"/>
      <c r="E10" s="22" t="n"/>
    </row>
    <row r="11">
      <c r="A11" s="22" t="n"/>
      <c r="B11" s="22" t="n"/>
      <c r="C11" s="23" t="n"/>
      <c r="D11" s="23" t="n"/>
      <c r="E11" s="22" t="n"/>
    </row>
    <row r="12">
      <c r="A12" s="22" t="n"/>
      <c r="B12" s="22" t="n"/>
      <c r="C12" s="23" t="n"/>
      <c r="D12" s="23" t="n"/>
      <c r="E12" s="22" t="n"/>
    </row>
    <row r="13">
      <c r="A13" s="22" t="n"/>
      <c r="B13" s="22" t="n"/>
      <c r="C13" s="23" t="n"/>
      <c r="D13" s="23" t="n"/>
      <c r="E13" s="22" t="n"/>
    </row>
    <row r="14">
      <c r="A14" s="22" t="n"/>
      <c r="B14" s="22" t="n"/>
      <c r="C14" s="23" t="n"/>
      <c r="D14" s="23" t="n"/>
      <c r="E14" s="22" t="n"/>
    </row>
    <row r="15">
      <c r="A15" s="22" t="n"/>
      <c r="B15" s="22" t="n"/>
      <c r="C15" s="23" t="n"/>
      <c r="D15" s="23" t="n"/>
      <c r="E15" s="22" t="n"/>
    </row>
    <row r="16">
      <c r="A16" s="22" t="n"/>
      <c r="B16" s="22" t="n"/>
      <c r="C16" s="23" t="n"/>
      <c r="D16" s="23" t="n"/>
      <c r="E16" s="22" t="n"/>
    </row>
    <row r="17">
      <c r="A17" s="22" t="n"/>
      <c r="B17" s="22" t="n"/>
      <c r="C17" s="23" t="n"/>
      <c r="D17" s="23" t="n"/>
      <c r="E17" s="22" t="n"/>
    </row>
    <row r="18">
      <c r="A18" s="22" t="n"/>
      <c r="B18" s="22" t="n"/>
      <c r="C18" s="23" t="n"/>
      <c r="D18" s="23" t="n"/>
      <c r="E18" s="22" t="n"/>
    </row>
    <row r="19">
      <c r="A19" s="22" t="n"/>
      <c r="B19" s="22" t="n"/>
      <c r="C19" s="23" t="n"/>
      <c r="D19" s="23" t="n"/>
      <c r="E19" s="22" t="n"/>
    </row>
    <row r="20">
      <c r="A20" s="22" t="n"/>
      <c r="B20" s="22" t="n"/>
      <c r="C20" s="23" t="n"/>
      <c r="D20" s="23" t="n"/>
      <c r="E20" s="22" t="n"/>
    </row>
    <row r="21">
      <c r="A21" s="22" t="n"/>
      <c r="B21" s="22" t="n"/>
      <c r="C21" s="23" t="n"/>
      <c r="D21" s="23" t="n"/>
      <c r="E21" s="22" t="n"/>
    </row>
    <row r="22">
      <c r="A22" s="22" t="n"/>
      <c r="B22" s="22" t="n"/>
      <c r="C22" s="23" t="n"/>
      <c r="D22" s="23" t="n"/>
      <c r="E22" s="22" t="n"/>
    </row>
    <row r="23">
      <c r="A23" s="22" t="n"/>
      <c r="B23" s="22" t="n"/>
      <c r="C23" s="23" t="n"/>
      <c r="D23" s="23" t="n"/>
      <c r="E23" s="22" t="n"/>
    </row>
    <row r="24">
      <c r="A24" s="22" t="n"/>
      <c r="B24" s="22" t="n"/>
      <c r="C24" s="23" t="n"/>
      <c r="D24" s="23" t="n"/>
      <c r="E24" s="22" t="n"/>
    </row>
    <row r="25">
      <c r="A25" s="22" t="n"/>
      <c r="B25" s="22" t="n"/>
      <c r="C25" s="23" t="n"/>
      <c r="D25" s="23" t="n"/>
      <c r="E25" s="22" t="n"/>
    </row>
    <row r="26">
      <c r="A26" s="22" t="n"/>
      <c r="B26" s="22" t="n"/>
      <c r="C26" s="23" t="n"/>
      <c r="D26" s="23" t="n"/>
      <c r="E26" s="22" t="n"/>
    </row>
    <row r="27">
      <c r="A27" s="22" t="n"/>
      <c r="B27" s="22" t="n"/>
      <c r="C27" s="23" t="n"/>
      <c r="D27" s="23" t="n"/>
      <c r="E27" s="22" t="n"/>
    </row>
    <row r="28">
      <c r="A28" s="22" t="n"/>
      <c r="B28" s="22" t="n"/>
      <c r="C28" s="23" t="n"/>
      <c r="D28" s="23" t="n"/>
      <c r="E28" s="22" t="n"/>
    </row>
    <row r="29">
      <c r="A29" s="22" t="n"/>
      <c r="B29" s="22" t="n"/>
      <c r="C29" s="23" t="n"/>
      <c r="D29" s="23" t="n"/>
      <c r="E29" s="22" t="n"/>
    </row>
    <row r="30">
      <c r="A30" s="22" t="n"/>
      <c r="B30" s="22" t="n"/>
      <c r="C30" s="23" t="n"/>
      <c r="D30" s="23" t="n"/>
      <c r="E30" s="22" t="n"/>
    </row>
    <row r="31">
      <c r="A31" s="22" t="n"/>
      <c r="B31" s="22" t="n"/>
      <c r="C31" s="23" t="n"/>
      <c r="D31" s="23" t="n"/>
      <c r="E31" s="22" t="n"/>
    </row>
    <row r="32">
      <c r="A32" s="22" t="n"/>
      <c r="B32" s="22" t="n"/>
      <c r="C32" s="23" t="n"/>
      <c r="D32" s="23" t="n"/>
      <c r="E32" s="22" t="n"/>
    </row>
    <row r="33">
      <c r="A33" s="22" t="n"/>
      <c r="B33" s="22" t="n"/>
      <c r="C33" s="23" t="n"/>
      <c r="D33" s="23" t="n"/>
      <c r="E33" s="22" t="n"/>
    </row>
    <row r="34">
      <c r="A34" s="22" t="n"/>
      <c r="B34" s="22" t="n"/>
      <c r="C34" s="23" t="n"/>
      <c r="D34" s="23" t="n"/>
      <c r="E34" s="22" t="n"/>
    </row>
    <row r="35">
      <c r="A35" s="22" t="n"/>
      <c r="B35" s="22" t="n"/>
      <c r="C35" s="23" t="n"/>
      <c r="D35" s="23" t="n"/>
      <c r="E35" s="22" t="n"/>
    </row>
    <row r="36">
      <c r="A36" s="22" t="n"/>
      <c r="B36" s="22" t="n"/>
      <c r="C36" s="23" t="n"/>
      <c r="D36" s="23" t="n"/>
      <c r="E36" s="22" t="n"/>
    </row>
    <row r="37">
      <c r="A37" s="22" t="n"/>
      <c r="B37" s="22" t="n"/>
      <c r="C37" s="23" t="n"/>
      <c r="D37" s="23" t="n"/>
      <c r="E37" s="22" t="n"/>
    </row>
    <row r="38">
      <c r="A38" s="22" t="n"/>
      <c r="B38" s="22" t="n"/>
      <c r="C38" s="23" t="n"/>
      <c r="D38" s="23" t="n"/>
      <c r="E38" s="22" t="n"/>
    </row>
    <row r="39">
      <c r="A39" s="22" t="n"/>
      <c r="B39" s="22" t="n"/>
      <c r="C39" s="23" t="n"/>
      <c r="D39" s="23" t="n"/>
      <c r="E39" s="22" t="n"/>
    </row>
    <row r="40">
      <c r="A40" s="22" t="n"/>
      <c r="B40" s="22" t="n"/>
      <c r="C40" s="23" t="n"/>
      <c r="D40" s="23" t="n"/>
      <c r="E40" s="22" t="n"/>
    </row>
    <row r="41">
      <c r="A41" s="22" t="n"/>
      <c r="B41" s="22" t="n"/>
      <c r="C41" s="23" t="n"/>
      <c r="D41" s="23" t="n"/>
      <c r="E41" s="22" t="n"/>
    </row>
    <row r="42">
      <c r="A42" s="22" t="n"/>
      <c r="B42" s="22" t="n"/>
      <c r="C42" s="23" t="n"/>
      <c r="D42" s="23" t="n"/>
      <c r="E42" s="22" t="n"/>
    </row>
    <row r="43">
      <c r="A43" s="22" t="n"/>
      <c r="B43" s="22" t="n"/>
      <c r="C43" s="23" t="n"/>
      <c r="D43" s="23" t="n"/>
      <c r="E43" s="22" t="n"/>
    </row>
    <row r="44">
      <c r="A44" s="22" t="n"/>
      <c r="B44" s="22" t="n"/>
      <c r="C44" s="23" t="n"/>
      <c r="D44" s="23" t="n"/>
      <c r="E44" s="22" t="n"/>
    </row>
    <row r="45">
      <c r="A45" s="22" t="n"/>
      <c r="B45" s="22" t="n"/>
      <c r="C45" s="23" t="n"/>
      <c r="D45" s="23" t="n"/>
      <c r="E45" s="22" t="n"/>
    </row>
    <row r="46">
      <c r="A46" s="22" t="n"/>
      <c r="B46" s="22" t="n"/>
      <c r="C46" s="23" t="n"/>
      <c r="D46" s="23" t="n"/>
      <c r="E46" s="22" t="n"/>
    </row>
    <row r="47">
      <c r="A47" s="22" t="n"/>
      <c r="B47" s="22" t="n"/>
      <c r="C47" s="23" t="n"/>
      <c r="D47" s="23" t="n"/>
      <c r="E47" s="22" t="n"/>
    </row>
    <row r="48">
      <c r="A48" s="22" t="n"/>
      <c r="B48" s="22" t="n"/>
      <c r="C48" s="23" t="n"/>
      <c r="D48" s="23" t="n"/>
      <c r="E48" s="22" t="n"/>
    </row>
    <row r="49">
      <c r="A49" s="22" t="n"/>
      <c r="B49" s="22" t="n"/>
      <c r="C49" s="23" t="n"/>
      <c r="D49" s="23" t="n"/>
      <c r="E49" s="22" t="n"/>
    </row>
    <row r="50">
      <c r="A50" s="22" t="n"/>
      <c r="B50" s="22" t="n"/>
      <c r="C50" s="23" t="n"/>
      <c r="D50" s="23" t="n"/>
      <c r="E50" s="22" t="n"/>
    </row>
    <row r="51">
      <c r="A51" s="22" t="n"/>
      <c r="B51" s="22" t="n"/>
      <c r="C51" s="23" t="n"/>
      <c r="D51" s="23" t="n"/>
      <c r="E51" s="22" t="n"/>
    </row>
    <row r="52">
      <c r="A52" s="22" t="n"/>
      <c r="B52" s="22" t="n"/>
      <c r="C52" s="23" t="n"/>
      <c r="D52" s="23" t="n"/>
      <c r="E52" s="22" t="n"/>
    </row>
    <row r="53">
      <c r="A53" s="22" t="n"/>
      <c r="B53" s="22" t="n"/>
      <c r="C53" s="23" t="n"/>
      <c r="D53" s="23" t="n"/>
      <c r="E53" s="22" t="n"/>
    </row>
    <row r="54">
      <c r="A54" s="22" t="n"/>
      <c r="B54" s="22" t="n"/>
      <c r="C54" s="23" t="n"/>
      <c r="D54" s="23" t="n"/>
      <c r="E54" s="22" t="n"/>
    </row>
    <row r="55">
      <c r="A55" s="22" t="n"/>
      <c r="B55" s="22" t="n"/>
      <c r="C55" s="23" t="n"/>
      <c r="D55" s="23" t="n"/>
      <c r="E55" s="22" t="n"/>
    </row>
    <row r="56">
      <c r="A56" s="22" t="n"/>
      <c r="B56" s="22" t="n"/>
      <c r="C56" s="23" t="n"/>
      <c r="D56" s="23" t="n"/>
      <c r="E56" s="22" t="n"/>
    </row>
    <row r="57">
      <c r="A57" s="22" t="n"/>
      <c r="B57" s="22" t="n"/>
      <c r="C57" s="23" t="n"/>
      <c r="D57" s="23" t="n"/>
      <c r="E57" s="22" t="n"/>
    </row>
    <row r="58">
      <c r="A58" s="22" t="n"/>
      <c r="B58" s="22" t="n"/>
      <c r="C58" s="23" t="n"/>
      <c r="D58" s="23" t="n"/>
      <c r="E58" s="22" t="n"/>
    </row>
    <row r="59">
      <c r="A59" s="22" t="n"/>
      <c r="B59" s="22" t="n"/>
      <c r="C59" s="23" t="n"/>
      <c r="D59" s="23" t="n"/>
      <c r="E59" s="22" t="n"/>
    </row>
    <row r="60">
      <c r="A60" s="22" t="n"/>
      <c r="B60" s="22" t="n"/>
      <c r="C60" s="23" t="n"/>
      <c r="D60" s="23" t="n"/>
      <c r="E60" s="22" t="n"/>
    </row>
    <row r="61">
      <c r="A61" s="22" t="n"/>
      <c r="B61" s="22" t="n"/>
      <c r="C61" s="23" t="n"/>
      <c r="D61" s="23" t="n"/>
      <c r="E61" s="22" t="n"/>
    </row>
    <row r="62">
      <c r="A62" s="22" t="n"/>
      <c r="B62" s="22" t="n"/>
      <c r="C62" s="23" t="n"/>
      <c r="D62" s="23" t="n"/>
      <c r="E62" s="22" t="n"/>
    </row>
    <row r="63">
      <c r="A63" s="22" t="n"/>
      <c r="B63" s="22" t="n"/>
      <c r="C63" s="23" t="n"/>
      <c r="D63" s="23" t="n"/>
      <c r="E63" s="22" t="n"/>
    </row>
    <row r="64">
      <c r="A64" s="22" t="n"/>
      <c r="B64" s="22" t="n"/>
      <c r="C64" s="23" t="n"/>
      <c r="D64" s="23" t="n"/>
      <c r="E64" s="22" t="n"/>
    </row>
    <row r="65">
      <c r="A65" s="22" t="n"/>
      <c r="B65" s="22" t="n"/>
      <c r="C65" s="23" t="n"/>
      <c r="D65" s="23" t="n"/>
      <c r="E65" s="22" t="n"/>
    </row>
    <row r="66">
      <c r="A66" s="22" t="n"/>
      <c r="B66" s="22" t="n"/>
      <c r="C66" s="23" t="n"/>
      <c r="D66" s="23" t="n"/>
      <c r="E66" s="22" t="n"/>
    </row>
    <row r="67">
      <c r="A67" s="22" t="n"/>
      <c r="B67" s="22" t="n"/>
      <c r="C67" s="23" t="n"/>
      <c r="D67" s="23" t="n"/>
      <c r="E67" s="22" t="n"/>
    </row>
    <row r="68">
      <c r="A68" s="22" t="n"/>
      <c r="B68" s="22" t="n"/>
      <c r="C68" s="23" t="n"/>
      <c r="D68" s="23" t="n"/>
      <c r="E68" s="22" t="n"/>
    </row>
    <row r="69">
      <c r="A69" s="22" t="n"/>
      <c r="B69" s="22" t="n"/>
      <c r="C69" s="23" t="n"/>
      <c r="D69" s="23" t="n"/>
      <c r="E69" s="22" t="n"/>
    </row>
    <row r="70">
      <c r="A70" s="22" t="n"/>
      <c r="B70" s="22" t="n"/>
      <c r="C70" s="23" t="n"/>
      <c r="D70" s="23" t="n"/>
      <c r="E70" s="22" t="n"/>
    </row>
    <row r="71">
      <c r="A71" s="22" t="n"/>
      <c r="B71" s="22" t="n"/>
      <c r="C71" s="23" t="n"/>
      <c r="D71" s="23" t="n"/>
      <c r="E71" s="22" t="n"/>
    </row>
    <row r="72">
      <c r="A72" s="22" t="n"/>
      <c r="B72" s="22" t="n"/>
      <c r="C72" s="23" t="n"/>
      <c r="D72" s="23" t="n"/>
      <c r="E72" s="22" t="n"/>
    </row>
    <row r="73">
      <c r="A73" s="22" t="n"/>
      <c r="B73" s="22" t="n"/>
      <c r="C73" s="23" t="n"/>
      <c r="D73" s="23" t="n"/>
      <c r="E73" s="22" t="n"/>
    </row>
    <row r="74">
      <c r="A74" s="22" t="n"/>
      <c r="B74" s="22" t="n"/>
      <c r="C74" s="23" t="n"/>
      <c r="D74" s="23" t="n"/>
      <c r="E74" s="22" t="n"/>
    </row>
    <row r="75">
      <c r="A75" s="22" t="n"/>
      <c r="B75" s="22" t="n"/>
      <c r="C75" s="23" t="n"/>
      <c r="D75" s="23" t="n"/>
      <c r="E75" s="22" t="n"/>
    </row>
    <row r="76">
      <c r="A76" s="22" t="n"/>
      <c r="B76" s="22" t="n"/>
      <c r="C76" s="23" t="n"/>
      <c r="D76" s="23" t="n"/>
      <c r="E76" s="22" t="n"/>
    </row>
    <row r="77">
      <c r="A77" s="22" t="n"/>
      <c r="B77" s="22" t="n"/>
      <c r="C77" s="23" t="n"/>
      <c r="D77" s="23" t="n"/>
      <c r="E77" s="22" t="n"/>
    </row>
    <row r="78">
      <c r="A78" s="22" t="n"/>
      <c r="B78" s="22" t="n"/>
      <c r="C78" s="23" t="n"/>
      <c r="D78" s="23" t="n"/>
      <c r="E78" s="22" t="n"/>
    </row>
    <row r="79">
      <c r="A79" s="22" t="n"/>
      <c r="B79" s="22" t="n"/>
      <c r="C79" s="23" t="n"/>
      <c r="D79" s="23" t="n"/>
      <c r="E79" s="22" t="n"/>
    </row>
    <row r="80">
      <c r="A80" s="22" t="n"/>
      <c r="B80" s="22" t="n"/>
      <c r="C80" s="23" t="n"/>
      <c r="D80" s="23" t="n"/>
      <c r="E80" s="22" t="n"/>
    </row>
    <row r="81">
      <c r="A81" s="22" t="n"/>
      <c r="B81" s="22" t="n"/>
      <c r="C81" s="23" t="n"/>
      <c r="D81" s="23" t="n"/>
      <c r="E81" s="22" t="n"/>
    </row>
    <row r="82">
      <c r="A82" s="22" t="n"/>
      <c r="B82" s="22" t="n"/>
      <c r="C82" s="23" t="n"/>
      <c r="D82" s="23" t="n"/>
      <c r="E82" s="22" t="n"/>
    </row>
    <row r="83">
      <c r="A83" s="22" t="n"/>
      <c r="B83" s="22" t="n"/>
      <c r="C83" s="23" t="n"/>
      <c r="D83" s="23" t="n"/>
      <c r="E83" s="22" t="n"/>
    </row>
    <row r="84">
      <c r="A84" s="22" t="n"/>
      <c r="B84" s="22" t="n"/>
      <c r="C84" s="23" t="n"/>
      <c r="D84" s="23" t="n"/>
      <c r="E84" s="22" t="n"/>
    </row>
    <row r="85">
      <c r="A85" s="22" t="n"/>
      <c r="B85" s="22" t="n"/>
      <c r="C85" s="23" t="n"/>
      <c r="D85" s="23" t="n"/>
      <c r="E85" s="22" t="n"/>
    </row>
    <row r="86">
      <c r="A86" s="22" t="n"/>
      <c r="B86" s="22" t="n"/>
      <c r="C86" s="23" t="n"/>
      <c r="D86" s="23" t="n"/>
      <c r="E86" s="22" t="n"/>
    </row>
    <row r="87">
      <c r="A87" s="22" t="n"/>
      <c r="B87" s="22" t="n"/>
      <c r="C87" s="23" t="n"/>
      <c r="D87" s="23" t="n"/>
      <c r="E87" s="22" t="n"/>
    </row>
    <row r="88">
      <c r="A88" s="22" t="n"/>
      <c r="B88" s="22" t="n"/>
      <c r="C88" s="23" t="n"/>
      <c r="D88" s="23" t="n"/>
      <c r="E88" s="22" t="n"/>
    </row>
    <row r="89">
      <c r="A89" s="22" t="n"/>
      <c r="B89" s="22" t="n"/>
      <c r="C89" s="23" t="n"/>
      <c r="D89" s="23" t="n"/>
      <c r="E89" s="22" t="n"/>
    </row>
    <row r="90">
      <c r="A90" s="22" t="n"/>
      <c r="B90" s="22" t="n"/>
      <c r="C90" s="23" t="n"/>
      <c r="D90" s="23" t="n"/>
      <c r="E90" s="22" t="n"/>
    </row>
    <row r="91">
      <c r="A91" s="22" t="n"/>
      <c r="B91" s="22" t="n"/>
      <c r="C91" s="23" t="n"/>
      <c r="D91" s="23" t="n"/>
      <c r="E91" s="22" t="n"/>
    </row>
    <row r="92">
      <c r="A92" s="22" t="n"/>
      <c r="B92" s="22" t="n"/>
      <c r="C92" s="23" t="n"/>
      <c r="D92" s="23" t="n"/>
      <c r="E92" s="22" t="n"/>
    </row>
    <row r="93">
      <c r="A93" s="22" t="n"/>
      <c r="B93" s="22" t="n"/>
      <c r="C93" s="23" t="n"/>
      <c r="D93" s="23" t="n"/>
      <c r="E93" s="22" t="n"/>
    </row>
    <row r="94">
      <c r="A94" s="22" t="n"/>
      <c r="B94" s="22" t="n"/>
      <c r="C94" s="23" t="n"/>
      <c r="D94" s="23" t="n"/>
      <c r="E94" s="22" t="n"/>
    </row>
    <row r="95">
      <c r="A95" s="22" t="n"/>
      <c r="B95" s="22" t="n"/>
      <c r="C95" s="23" t="n"/>
      <c r="D95" s="23" t="n"/>
      <c r="E95" s="22" t="n"/>
    </row>
    <row r="96">
      <c r="A96" s="22" t="n"/>
      <c r="B96" s="22" t="n"/>
      <c r="C96" s="23" t="n"/>
      <c r="D96" s="23" t="n"/>
      <c r="E96" s="22" t="n"/>
    </row>
    <row r="97">
      <c r="A97" s="22" t="n"/>
      <c r="B97" s="22" t="n"/>
      <c r="C97" s="23" t="n"/>
      <c r="D97" s="23" t="n"/>
      <c r="E97" s="22" t="n"/>
    </row>
    <row r="98">
      <c r="A98" s="22" t="n"/>
      <c r="B98" s="22" t="n"/>
      <c r="C98" s="23" t="n"/>
      <c r="D98" s="23" t="n"/>
      <c r="E98" s="22" t="n"/>
    </row>
    <row r="99">
      <c r="A99" s="22" t="n"/>
      <c r="B99" s="22" t="n"/>
      <c r="C99" s="23" t="n"/>
      <c r="D99" s="23" t="n"/>
      <c r="E99" s="22" t="n"/>
    </row>
    <row r="100">
      <c r="A100" s="22" t="n"/>
      <c r="B100" s="22" t="n"/>
      <c r="C100" s="23" t="n"/>
      <c r="D100" s="23" t="n"/>
      <c r="E100" s="22" t="n"/>
    </row>
    <row r="101">
      <c r="A101" s="22" t="n"/>
      <c r="B101" s="22" t="n"/>
      <c r="C101" s="23" t="n"/>
      <c r="D101" s="23" t="n"/>
      <c r="E101" s="22" t="n"/>
    </row>
    <row r="102">
      <c r="A102" s="22" t="n"/>
      <c r="B102" s="22" t="n"/>
      <c r="C102" s="23" t="n"/>
      <c r="D102" s="23" t="n"/>
      <c r="E102" s="22" t="n"/>
    </row>
    <row r="103">
      <c r="A103" s="22" t="n"/>
      <c r="B103" s="22" t="n"/>
      <c r="C103" s="23" t="n"/>
      <c r="D103" s="23" t="n"/>
      <c r="E103" s="22" t="n"/>
    </row>
    <row r="104">
      <c r="A104" s="22" t="n"/>
      <c r="B104" s="22" t="n"/>
      <c r="C104" s="23" t="n"/>
      <c r="D104" s="23" t="n"/>
      <c r="E104" s="22" t="n"/>
    </row>
    <row r="105">
      <c r="A105" s="22" t="n"/>
      <c r="B105" s="22" t="n"/>
      <c r="C105" s="23" t="n"/>
      <c r="D105" s="23" t="n"/>
      <c r="E105" s="22" t="n"/>
    </row>
    <row r="106">
      <c r="A106" s="22" t="n"/>
      <c r="B106" s="22" t="n"/>
      <c r="C106" s="23" t="n"/>
      <c r="D106" s="23" t="n"/>
      <c r="E106" s="22" t="n"/>
    </row>
    <row r="107">
      <c r="A107" s="22" t="n"/>
      <c r="B107" s="22" t="n"/>
      <c r="C107" s="23" t="n"/>
      <c r="D107" s="23" t="n"/>
      <c r="E107" s="22" t="n"/>
    </row>
    <row r="108">
      <c r="A108" s="22" t="n"/>
      <c r="B108" s="22" t="n"/>
      <c r="C108" s="23" t="n"/>
      <c r="D108" s="23" t="n"/>
      <c r="E108" s="22" t="n"/>
    </row>
    <row r="109">
      <c r="A109" s="22" t="n"/>
      <c r="B109" s="22" t="n"/>
      <c r="C109" s="23" t="n"/>
      <c r="D109" s="23" t="n"/>
      <c r="E109" s="22" t="n"/>
    </row>
    <row r="110">
      <c r="A110" s="22" t="n"/>
      <c r="B110" s="22" t="n"/>
      <c r="C110" s="23" t="n"/>
      <c r="D110" s="23" t="n"/>
      <c r="E110" s="22" t="n"/>
    </row>
    <row r="111">
      <c r="A111" s="22" t="n"/>
      <c r="B111" s="22" t="n"/>
      <c r="C111" s="23" t="n"/>
      <c r="D111" s="23" t="n"/>
      <c r="E111" s="22" t="n"/>
    </row>
    <row r="112">
      <c r="A112" s="22" t="n"/>
      <c r="B112" s="22" t="n"/>
      <c r="C112" s="23" t="n"/>
      <c r="D112" s="23" t="n"/>
      <c r="E112" s="22" t="n"/>
    </row>
    <row r="113">
      <c r="A113" s="22" t="n"/>
      <c r="B113" s="22" t="n"/>
      <c r="C113" s="23" t="n"/>
      <c r="D113" s="23" t="n"/>
      <c r="E113" s="22" t="n"/>
    </row>
    <row r="114">
      <c r="A114" s="22" t="n"/>
      <c r="B114" s="22" t="n"/>
      <c r="C114" s="23" t="n"/>
      <c r="D114" s="23" t="n"/>
      <c r="E114" s="22" t="n"/>
    </row>
    <row r="115">
      <c r="A115" s="22" t="n"/>
      <c r="B115" s="22" t="n"/>
      <c r="C115" s="23" t="n"/>
      <c r="D115" s="23" t="n"/>
      <c r="E115" s="22" t="n"/>
    </row>
    <row r="116">
      <c r="A116" s="22" t="n"/>
      <c r="B116" s="22" t="n"/>
      <c r="C116" s="23" t="n"/>
      <c r="D116" s="23" t="n"/>
      <c r="E116" s="22" t="n"/>
    </row>
    <row r="117">
      <c r="A117" s="22" t="n"/>
      <c r="B117" s="22" t="n"/>
      <c r="C117" s="23" t="n"/>
      <c r="D117" s="23" t="n"/>
      <c r="E117" s="22" t="n"/>
    </row>
    <row r="118">
      <c r="A118" s="22" t="n"/>
      <c r="B118" s="22" t="n"/>
      <c r="C118" s="23" t="n"/>
      <c r="D118" s="23" t="n"/>
      <c r="E118" s="22" t="n"/>
    </row>
    <row r="119">
      <c r="A119" s="22" t="n"/>
      <c r="B119" s="22" t="n"/>
      <c r="C119" s="23" t="n"/>
      <c r="D119" s="23" t="n"/>
      <c r="E119" s="22" t="n"/>
    </row>
    <row r="120">
      <c r="A120" s="22" t="n"/>
      <c r="B120" s="22" t="n"/>
      <c r="C120" s="23" t="n"/>
      <c r="D120" s="23" t="n"/>
      <c r="E120" s="22" t="n"/>
    </row>
    <row r="121">
      <c r="A121" s="22" t="n"/>
      <c r="B121" s="22" t="n"/>
      <c r="C121" s="23" t="n"/>
      <c r="D121" s="23" t="n"/>
      <c r="E121" s="22" t="n"/>
    </row>
    <row r="122">
      <c r="A122" s="22" t="n"/>
      <c r="B122" s="22" t="n"/>
      <c r="C122" s="23" t="n"/>
      <c r="D122" s="23" t="n"/>
      <c r="E122" s="22" t="n"/>
    </row>
    <row r="123">
      <c r="A123" s="22" t="n"/>
      <c r="B123" s="22" t="n"/>
      <c r="C123" s="23" t="n"/>
      <c r="D123" s="23" t="n"/>
      <c r="E123" s="22" t="n"/>
    </row>
    <row r="124">
      <c r="A124" s="22" t="n"/>
      <c r="B124" s="22" t="n"/>
      <c r="C124" s="23" t="n"/>
      <c r="D124" s="23" t="n"/>
      <c r="E124" s="22" t="n"/>
    </row>
    <row r="125">
      <c r="A125" s="22" t="n"/>
      <c r="B125" s="22" t="n"/>
      <c r="C125" s="23" t="n"/>
      <c r="D125" s="23" t="n"/>
      <c r="E125" s="22" t="n"/>
    </row>
    <row r="126">
      <c r="A126" s="22" t="n"/>
      <c r="B126" s="22" t="n"/>
      <c r="C126" s="23" t="n"/>
      <c r="D126" s="23" t="n"/>
      <c r="E126" s="22" t="n"/>
    </row>
    <row r="127">
      <c r="A127" s="22" t="n"/>
      <c r="B127" s="22" t="n"/>
      <c r="C127" s="23" t="n"/>
      <c r="D127" s="23" t="n"/>
      <c r="E127" s="22" t="n"/>
    </row>
    <row r="128">
      <c r="A128" s="22" t="n"/>
      <c r="B128" s="22" t="n"/>
      <c r="C128" s="23" t="n"/>
      <c r="D128" s="23" t="n"/>
      <c r="E128" s="22" t="n"/>
    </row>
    <row r="129">
      <c r="A129" s="22" t="n"/>
      <c r="B129" s="22" t="n"/>
      <c r="C129" s="23" t="n"/>
      <c r="D129" s="23" t="n"/>
      <c r="E129" s="22" t="n"/>
    </row>
    <row r="130">
      <c r="A130" s="22" t="n"/>
      <c r="B130" s="22" t="n"/>
      <c r="C130" s="23" t="n"/>
      <c r="D130" s="23" t="n"/>
      <c r="E130" s="22" t="n"/>
    </row>
    <row r="131">
      <c r="A131" s="22" t="n"/>
      <c r="B131" s="22" t="n"/>
      <c r="C131" s="23" t="n"/>
      <c r="D131" s="23" t="n"/>
      <c r="E131" s="22" t="n"/>
    </row>
    <row r="132">
      <c r="A132" s="22" t="n"/>
      <c r="B132" s="22" t="n"/>
      <c r="C132" s="23" t="n"/>
      <c r="D132" s="23" t="n"/>
      <c r="E132" s="22" t="n"/>
    </row>
    <row r="133">
      <c r="A133" s="22" t="n"/>
      <c r="B133" s="22" t="n"/>
      <c r="C133" s="23" t="n"/>
      <c r="D133" s="23" t="n"/>
      <c r="E133" s="22" t="n"/>
    </row>
    <row r="134">
      <c r="A134" s="22" t="n"/>
      <c r="B134" s="22" t="n"/>
      <c r="C134" s="23" t="n"/>
      <c r="D134" s="23" t="n"/>
      <c r="E134" s="22" t="n"/>
    </row>
    <row r="135">
      <c r="A135" s="22" t="n"/>
      <c r="B135" s="22" t="n"/>
      <c r="C135" s="23" t="n"/>
      <c r="D135" s="23" t="n"/>
      <c r="E135" s="22" t="n"/>
    </row>
    <row r="136">
      <c r="A136" s="22" t="n"/>
      <c r="B136" s="22" t="n"/>
      <c r="C136" s="23" t="n"/>
      <c r="D136" s="23" t="n"/>
      <c r="E136" s="22" t="n"/>
    </row>
    <row r="137">
      <c r="A137" s="22" t="n"/>
      <c r="B137" s="22" t="n"/>
      <c r="C137" s="23" t="n"/>
      <c r="D137" s="23" t="n"/>
      <c r="E137" s="22" t="n"/>
    </row>
    <row r="138">
      <c r="A138" s="22" t="n"/>
      <c r="B138" s="22" t="n"/>
      <c r="C138" s="23" t="n"/>
      <c r="D138" s="23" t="n"/>
      <c r="E138" s="22" t="n"/>
    </row>
    <row r="139">
      <c r="A139" s="22" t="n"/>
      <c r="B139" s="22" t="n"/>
      <c r="C139" s="23" t="n"/>
      <c r="D139" s="23" t="n"/>
      <c r="E139" s="22" t="n"/>
    </row>
    <row r="140">
      <c r="A140" s="22" t="n"/>
      <c r="B140" s="22" t="n"/>
      <c r="C140" s="23" t="n"/>
      <c r="D140" s="23" t="n"/>
      <c r="E140" s="22" t="n"/>
    </row>
    <row r="141">
      <c r="A141" s="22" t="n"/>
      <c r="B141" s="22" t="n"/>
      <c r="C141" s="23" t="n"/>
      <c r="D141" s="23" t="n"/>
      <c r="E141" s="22" t="n"/>
    </row>
    <row r="142">
      <c r="A142" s="22" t="n"/>
      <c r="B142" s="22" t="n"/>
      <c r="C142" s="23" t="n"/>
      <c r="D142" s="23" t="n"/>
      <c r="E142" s="22" t="n"/>
    </row>
    <row r="143">
      <c r="A143" s="22" t="n"/>
      <c r="B143" s="22" t="n"/>
      <c r="C143" s="23" t="n"/>
      <c r="D143" s="23" t="n"/>
      <c r="E143" s="22" t="n"/>
    </row>
    <row r="144">
      <c r="A144" s="22" t="n"/>
      <c r="B144" s="22" t="n"/>
      <c r="C144" s="23" t="n"/>
      <c r="D144" s="23" t="n"/>
      <c r="E144" s="22" t="n"/>
    </row>
    <row r="145">
      <c r="A145" s="22" t="n"/>
      <c r="B145" s="22" t="n"/>
      <c r="C145" s="23" t="n"/>
      <c r="D145" s="23" t="n"/>
      <c r="E145" s="22" t="n"/>
    </row>
    <row r="146">
      <c r="A146" s="22" t="n"/>
      <c r="B146" s="22" t="n"/>
      <c r="C146" s="23" t="n"/>
      <c r="D146" s="23" t="n"/>
      <c r="E146" s="22" t="n"/>
    </row>
    <row r="147">
      <c r="A147" s="22" t="n"/>
      <c r="B147" s="22" t="n"/>
      <c r="C147" s="23" t="n"/>
      <c r="D147" s="23" t="n"/>
      <c r="E147" s="22" t="n"/>
    </row>
    <row r="148">
      <c r="A148" s="22" t="n"/>
      <c r="B148" s="22" t="n"/>
      <c r="C148" s="23" t="n"/>
      <c r="D148" s="23" t="n"/>
      <c r="E148" s="22" t="n"/>
    </row>
    <row r="149">
      <c r="A149" s="22" t="n"/>
      <c r="B149" s="22" t="n"/>
      <c r="C149" s="23" t="n"/>
      <c r="D149" s="23" t="n"/>
      <c r="E149" s="22" t="n"/>
    </row>
    <row r="150">
      <c r="A150" s="22" t="n"/>
      <c r="B150" s="22" t="n"/>
      <c r="C150" s="23" t="n"/>
      <c r="D150" s="23" t="n"/>
      <c r="E150" s="22" t="n"/>
    </row>
    <row r="151">
      <c r="A151" s="22" t="n"/>
      <c r="B151" s="22" t="n"/>
      <c r="C151" s="23" t="n"/>
      <c r="D151" s="23" t="n"/>
      <c r="E151" s="22" t="n"/>
    </row>
    <row r="152">
      <c r="A152" s="22" t="n"/>
      <c r="B152" s="22" t="n"/>
      <c r="C152" s="23" t="n"/>
      <c r="D152" s="23" t="n"/>
      <c r="E152" s="22" t="n"/>
    </row>
    <row r="153">
      <c r="A153" s="22" t="n"/>
      <c r="B153" s="22" t="n"/>
      <c r="C153" s="23" t="n"/>
      <c r="D153" s="23" t="n"/>
      <c r="E153" s="22" t="n"/>
    </row>
    <row r="154">
      <c r="A154" s="22" t="n"/>
      <c r="B154" s="22" t="n"/>
      <c r="C154" s="23" t="n"/>
      <c r="D154" s="23" t="n"/>
      <c r="E154" s="22" t="n"/>
    </row>
    <row r="155">
      <c r="A155" s="22" t="n"/>
      <c r="B155" s="22" t="n"/>
      <c r="C155" s="23" t="n"/>
      <c r="D155" s="23" t="n"/>
      <c r="E155" s="22" t="n"/>
    </row>
    <row r="156">
      <c r="A156" s="22" t="n"/>
      <c r="B156" s="22" t="n"/>
      <c r="C156" s="23" t="n"/>
      <c r="D156" s="23" t="n"/>
      <c r="E156" s="22" t="n"/>
    </row>
    <row r="157">
      <c r="A157" s="22" t="n"/>
      <c r="B157" s="22" t="n"/>
      <c r="C157" s="23" t="n"/>
      <c r="D157" s="23" t="n"/>
      <c r="E157" s="22" t="n"/>
    </row>
    <row r="158">
      <c r="A158" s="22" t="n"/>
      <c r="B158" s="22" t="n"/>
      <c r="C158" s="23" t="n"/>
      <c r="D158" s="23" t="n"/>
      <c r="E158" s="22" t="n"/>
    </row>
    <row r="159">
      <c r="A159" s="22" t="n"/>
      <c r="B159" s="22" t="n"/>
      <c r="C159" s="23" t="n"/>
      <c r="D159" s="23" t="n"/>
      <c r="E159" s="22" t="n"/>
    </row>
    <row r="160">
      <c r="A160" s="22" t="n"/>
      <c r="B160" s="22" t="n"/>
      <c r="C160" s="23" t="n"/>
      <c r="D160" s="23" t="n"/>
      <c r="E160" s="22" t="n"/>
    </row>
    <row r="161">
      <c r="A161" s="22" t="n"/>
      <c r="B161" s="22" t="n"/>
      <c r="C161" s="23" t="n"/>
      <c r="D161" s="23" t="n"/>
      <c r="E161" s="22" t="n"/>
    </row>
    <row r="162">
      <c r="A162" s="22" t="n"/>
      <c r="B162" s="22" t="n"/>
      <c r="C162" s="23" t="n"/>
      <c r="D162" s="23" t="n"/>
      <c r="E162" s="22" t="n"/>
    </row>
    <row r="163">
      <c r="A163" s="22" t="n"/>
      <c r="B163" s="22" t="n"/>
      <c r="C163" s="23" t="n"/>
      <c r="D163" s="23" t="n"/>
      <c r="E163" s="22" t="n"/>
    </row>
    <row r="164">
      <c r="A164" s="22" t="n"/>
      <c r="B164" s="22" t="n"/>
      <c r="C164" s="23" t="n"/>
      <c r="D164" s="23" t="n"/>
      <c r="E164" s="22" t="n"/>
    </row>
    <row r="165">
      <c r="A165" s="22" t="n"/>
      <c r="B165" s="22" t="n"/>
      <c r="C165" s="23" t="n"/>
      <c r="D165" s="23" t="n"/>
      <c r="E165" s="22" t="n"/>
    </row>
    <row r="166">
      <c r="A166" s="22" t="n"/>
      <c r="B166" s="22" t="n"/>
      <c r="C166" s="23" t="n"/>
      <c r="D166" s="23" t="n"/>
      <c r="E166" s="22" t="n"/>
    </row>
    <row r="167">
      <c r="A167" s="22" t="n"/>
      <c r="B167" s="22" t="n"/>
      <c r="C167" s="23" t="n"/>
      <c r="D167" s="23" t="n"/>
      <c r="E167" s="22" t="n"/>
    </row>
    <row r="168">
      <c r="A168" s="22" t="n"/>
      <c r="B168" s="22" t="n"/>
      <c r="C168" s="23" t="n"/>
      <c r="D168" s="23" t="n"/>
      <c r="E168" s="22" t="n"/>
    </row>
    <row r="169">
      <c r="A169" s="22" t="n"/>
      <c r="B169" s="22" t="n"/>
      <c r="C169" s="23" t="n"/>
      <c r="D169" s="23" t="n"/>
      <c r="E169" s="22" t="n"/>
    </row>
    <row r="170">
      <c r="A170" s="22" t="n"/>
      <c r="B170" s="22" t="n"/>
      <c r="C170" s="23" t="n"/>
      <c r="D170" s="23" t="n"/>
      <c r="E170" s="22" t="n"/>
    </row>
    <row r="171">
      <c r="A171" s="22" t="n"/>
      <c r="B171" s="22" t="n"/>
      <c r="C171" s="23" t="n"/>
      <c r="D171" s="23" t="n"/>
      <c r="E171" s="22" t="n"/>
    </row>
    <row r="172">
      <c r="A172" s="22" t="n"/>
      <c r="B172" s="22" t="n"/>
      <c r="C172" s="23" t="n"/>
      <c r="D172" s="23" t="n"/>
      <c r="E172" s="22" t="n"/>
    </row>
    <row r="173">
      <c r="A173" s="22" t="n"/>
      <c r="B173" s="22" t="n"/>
      <c r="C173" s="23" t="n"/>
      <c r="D173" s="23" t="n"/>
      <c r="E173" s="22" t="n"/>
    </row>
    <row r="174">
      <c r="A174" s="22" t="n"/>
      <c r="B174" s="22" t="n"/>
      <c r="C174" s="23" t="n"/>
      <c r="D174" s="23" t="n"/>
      <c r="E174" s="22" t="n"/>
    </row>
    <row r="175">
      <c r="A175" s="22" t="n"/>
      <c r="B175" s="22" t="n"/>
      <c r="C175" s="23" t="n"/>
      <c r="D175" s="23" t="n"/>
      <c r="E175" s="22" t="n"/>
    </row>
    <row r="176">
      <c r="A176" s="22" t="n"/>
      <c r="B176" s="22" t="n"/>
      <c r="C176" s="23" t="n"/>
      <c r="D176" s="23" t="n"/>
      <c r="E176" s="22" t="n"/>
    </row>
    <row r="177">
      <c r="A177" s="22" t="n"/>
      <c r="B177" s="22" t="n"/>
      <c r="C177" s="23" t="n"/>
      <c r="D177" s="23" t="n"/>
      <c r="E177" s="22" t="n"/>
    </row>
    <row r="178">
      <c r="A178" s="22" t="n"/>
      <c r="B178" s="22" t="n"/>
      <c r="C178" s="23" t="n"/>
      <c r="D178" s="23" t="n"/>
      <c r="E178" s="22" t="n"/>
    </row>
    <row r="179">
      <c r="A179" s="22" t="n"/>
      <c r="B179" s="22" t="n"/>
      <c r="C179" s="23" t="n"/>
      <c r="D179" s="23" t="n"/>
      <c r="E179" s="22" t="n"/>
    </row>
    <row r="180">
      <c r="A180" s="22" t="n"/>
      <c r="B180" s="22" t="n"/>
      <c r="C180" s="23" t="n"/>
      <c r="D180" s="23" t="n"/>
      <c r="E180" s="22" t="n"/>
    </row>
    <row r="181">
      <c r="A181" s="22" t="n"/>
      <c r="B181" s="22" t="n"/>
      <c r="C181" s="23" t="n"/>
      <c r="D181" s="23" t="n"/>
      <c r="E181" s="22" t="n"/>
    </row>
    <row r="182">
      <c r="A182" s="22" t="n"/>
      <c r="B182" s="22" t="n"/>
      <c r="C182" s="23" t="n"/>
      <c r="D182" s="23" t="n"/>
      <c r="E182" s="22" t="n"/>
    </row>
    <row r="183">
      <c r="A183" s="22" t="n"/>
      <c r="B183" s="22" t="n"/>
      <c r="C183" s="23" t="n"/>
      <c r="D183" s="23" t="n"/>
      <c r="E183" s="22" t="n"/>
    </row>
    <row r="184">
      <c r="A184" s="22" t="n"/>
      <c r="B184" s="22" t="n"/>
      <c r="C184" s="23" t="n"/>
      <c r="D184" s="23" t="n"/>
      <c r="E184" s="22" t="n"/>
    </row>
    <row r="185">
      <c r="A185" s="22" t="n"/>
      <c r="B185" s="22" t="n"/>
      <c r="C185" s="23" t="n"/>
      <c r="D185" s="23" t="n"/>
      <c r="E185" s="22" t="n"/>
    </row>
    <row r="186">
      <c r="A186" s="22" t="n"/>
      <c r="B186" s="22" t="n"/>
      <c r="C186" s="23" t="n"/>
      <c r="D186" s="23" t="n"/>
      <c r="E186" s="22" t="n"/>
    </row>
    <row r="187">
      <c r="A187" s="22" t="n"/>
      <c r="B187" s="22" t="n"/>
      <c r="C187" s="23" t="n"/>
      <c r="D187" s="23" t="n"/>
      <c r="E187" s="22" t="n"/>
    </row>
    <row r="188">
      <c r="A188" s="22" t="n"/>
      <c r="B188" s="22" t="n"/>
      <c r="C188" s="23" t="n"/>
      <c r="D188" s="23" t="n"/>
      <c r="E188" s="22" t="n"/>
    </row>
    <row r="189">
      <c r="A189" s="22" t="n"/>
      <c r="B189" s="22" t="n"/>
      <c r="C189" s="23" t="n"/>
      <c r="D189" s="23" t="n"/>
      <c r="E189" s="22" t="n"/>
    </row>
    <row r="190">
      <c r="A190" s="22" t="n"/>
      <c r="B190" s="22" t="n"/>
      <c r="C190" s="23" t="n"/>
      <c r="D190" s="23" t="n"/>
      <c r="E190" s="22" t="n"/>
    </row>
    <row r="191">
      <c r="A191" s="22" t="n"/>
      <c r="B191" s="22" t="n"/>
      <c r="C191" s="23" t="n"/>
      <c r="D191" s="23" t="n"/>
      <c r="E191" s="22" t="n"/>
    </row>
    <row r="192">
      <c r="A192" s="22" t="n"/>
      <c r="B192" s="22" t="n"/>
      <c r="C192" s="23" t="n"/>
      <c r="D192" s="23" t="n"/>
      <c r="E192" s="22" t="n"/>
    </row>
    <row r="193">
      <c r="A193" s="22" t="n"/>
      <c r="B193" s="22" t="n"/>
      <c r="C193" s="23" t="n"/>
      <c r="D193" s="23" t="n"/>
      <c r="E193" s="22" t="n"/>
    </row>
    <row r="194">
      <c r="A194" s="22" t="n"/>
      <c r="B194" s="22" t="n"/>
      <c r="C194" s="23" t="n"/>
      <c r="D194" s="23" t="n"/>
      <c r="E194" s="22" t="n"/>
    </row>
    <row r="195">
      <c r="A195" s="22" t="n"/>
      <c r="B195" s="22" t="n"/>
      <c r="C195" s="23" t="n"/>
      <c r="D195" s="23" t="n"/>
      <c r="E195" s="22" t="n"/>
    </row>
    <row r="196">
      <c r="A196" s="22" t="n"/>
      <c r="B196" s="22" t="n"/>
      <c r="C196" s="23" t="n"/>
      <c r="D196" s="23" t="n"/>
      <c r="E196" s="22" t="n"/>
    </row>
    <row r="197">
      <c r="A197" s="22" t="n"/>
      <c r="B197" s="22" t="n"/>
      <c r="C197" s="23" t="n"/>
      <c r="D197" s="23" t="n"/>
      <c r="E197" s="22" t="n"/>
    </row>
    <row r="198">
      <c r="A198" s="22" t="n"/>
      <c r="B198" s="22" t="n"/>
      <c r="C198" s="23" t="n"/>
      <c r="D198" s="23" t="n"/>
      <c r="E198" s="22" t="n"/>
    </row>
    <row r="199">
      <c r="A199" s="22" t="n"/>
      <c r="B199" s="22" t="n"/>
      <c r="C199" s="23" t="n"/>
      <c r="D199" s="23" t="n"/>
      <c r="E199" s="22" t="n"/>
    </row>
    <row r="200">
      <c r="A200" s="22" t="n"/>
      <c r="B200" s="22" t="n"/>
      <c r="C200" s="23" t="n"/>
      <c r="D200" s="23" t="n"/>
      <c r="E200" s="22" t="n"/>
    </row>
    <row r="201">
      <c r="A201" s="22" t="n"/>
      <c r="B201" s="22" t="n"/>
      <c r="C201" s="23" t="n"/>
      <c r="D201" s="23" t="n"/>
      <c r="E201" s="22" t="n"/>
    </row>
    <row r="202">
      <c r="A202" s="22" t="n"/>
      <c r="B202" s="22" t="n"/>
      <c r="C202" s="23" t="n"/>
      <c r="D202" s="23" t="n"/>
      <c r="E202" s="22" t="n"/>
    </row>
    <row r="203">
      <c r="A203" s="22" t="n"/>
      <c r="B203" s="22" t="n"/>
      <c r="C203" s="23" t="n"/>
      <c r="D203" s="23" t="n"/>
      <c r="E203" s="22" t="n"/>
    </row>
    <row r="204">
      <c r="A204" s="22" t="n"/>
      <c r="B204" s="22" t="n"/>
      <c r="C204" s="23" t="n"/>
      <c r="D204" s="23" t="n"/>
      <c r="E204" s="22" t="n"/>
    </row>
    <row r="205">
      <c r="A205" s="22" t="n"/>
      <c r="B205" s="22" t="n"/>
      <c r="C205" s="23" t="n"/>
      <c r="D205" s="23" t="n"/>
      <c r="E205" s="22" t="n"/>
    </row>
    <row r="206">
      <c r="A206" s="22" t="n"/>
      <c r="B206" s="22" t="n"/>
      <c r="C206" s="23" t="n"/>
      <c r="D206" s="23" t="n"/>
      <c r="E206" s="22" t="n"/>
    </row>
    <row r="207">
      <c r="A207" s="22" t="n"/>
      <c r="B207" s="22" t="n"/>
      <c r="C207" s="23" t="n"/>
      <c r="D207" s="23" t="n"/>
      <c r="E207" s="22" t="n"/>
    </row>
    <row r="208">
      <c r="A208" s="22" t="n"/>
      <c r="B208" s="22" t="n"/>
      <c r="C208" s="23" t="n"/>
      <c r="D208" s="23" t="n"/>
      <c r="E208" s="22" t="n"/>
    </row>
    <row r="209">
      <c r="A209" s="22" t="n"/>
      <c r="B209" s="22" t="n"/>
      <c r="C209" s="23" t="n"/>
      <c r="D209" s="23" t="n"/>
      <c r="E209" s="22" t="n"/>
    </row>
    <row r="210">
      <c r="A210" s="22" t="n"/>
      <c r="B210" s="22" t="n"/>
      <c r="C210" s="23" t="n"/>
      <c r="D210" s="23" t="n"/>
      <c r="E210" s="22" t="n"/>
    </row>
    <row r="211">
      <c r="A211" s="22" t="n"/>
      <c r="B211" s="22" t="n"/>
      <c r="C211" s="23" t="n"/>
      <c r="D211" s="23" t="n"/>
      <c r="E211" s="22" t="n"/>
    </row>
    <row r="212">
      <c r="A212" s="22" t="n"/>
      <c r="B212" s="22" t="n"/>
      <c r="C212" s="23" t="n"/>
      <c r="D212" s="23" t="n"/>
      <c r="E212" s="22" t="n"/>
    </row>
    <row r="213">
      <c r="A213" s="22" t="n"/>
      <c r="B213" s="22" t="n"/>
      <c r="C213" s="23" t="n"/>
      <c r="D213" s="23" t="n"/>
      <c r="E213" s="22" t="n"/>
    </row>
    <row r="214">
      <c r="A214" s="22" t="n"/>
      <c r="B214" s="22" t="n"/>
      <c r="C214" s="23" t="n"/>
      <c r="D214" s="23" t="n"/>
      <c r="E214" s="22" t="n"/>
    </row>
    <row r="215">
      <c r="A215" s="22" t="n"/>
      <c r="B215" s="22" t="n"/>
      <c r="C215" s="23" t="n"/>
      <c r="D215" s="23" t="n"/>
      <c r="E215" s="22" t="n"/>
    </row>
    <row r="216">
      <c r="A216" s="22" t="n"/>
      <c r="B216" s="22" t="n"/>
      <c r="C216" s="23" t="n"/>
      <c r="D216" s="23" t="n"/>
      <c r="E216" s="22" t="n"/>
    </row>
    <row r="217">
      <c r="A217" s="22" t="n"/>
      <c r="B217" s="22" t="n"/>
      <c r="C217" s="23" t="n"/>
      <c r="D217" s="23" t="n"/>
      <c r="E217" s="22" t="n"/>
    </row>
    <row r="218">
      <c r="A218" s="22" t="n"/>
      <c r="B218" s="22" t="n"/>
      <c r="C218" s="23" t="n"/>
      <c r="D218" s="23" t="n"/>
      <c r="E218" s="22" t="n"/>
    </row>
    <row r="219">
      <c r="A219" s="22" t="n"/>
      <c r="B219" s="22" t="n"/>
      <c r="C219" s="23" t="n"/>
      <c r="D219" s="23" t="n"/>
      <c r="E219" s="22" t="n"/>
    </row>
    <row r="220">
      <c r="A220" s="22" t="n"/>
      <c r="B220" s="22" t="n"/>
      <c r="C220" s="23" t="n"/>
      <c r="D220" s="23" t="n"/>
      <c r="E220" s="22" t="n"/>
    </row>
    <row r="221">
      <c r="A221" s="22" t="n"/>
      <c r="B221" s="22" t="n"/>
      <c r="C221" s="23" t="n"/>
      <c r="D221" s="23" t="n"/>
      <c r="E221" s="22" t="n"/>
    </row>
    <row r="222">
      <c r="A222" s="22" t="n"/>
      <c r="B222" s="22" t="n"/>
      <c r="C222" s="23" t="n"/>
      <c r="D222" s="23" t="n"/>
      <c r="E222" s="22" t="n"/>
    </row>
    <row r="223">
      <c r="A223" s="22" t="n"/>
      <c r="B223" s="22" t="n"/>
      <c r="C223" s="23" t="n"/>
      <c r="D223" s="23" t="n"/>
      <c r="E223" s="22" t="n"/>
    </row>
    <row r="224">
      <c r="A224" s="22" t="n"/>
      <c r="B224" s="22" t="n"/>
      <c r="C224" s="23" t="n"/>
      <c r="D224" s="23" t="n"/>
      <c r="E224" s="22" t="n"/>
    </row>
    <row r="225">
      <c r="A225" s="22" t="n"/>
      <c r="B225" s="22" t="n"/>
      <c r="C225" s="23" t="n"/>
      <c r="D225" s="23" t="n"/>
      <c r="E225" s="22" t="n"/>
    </row>
    <row r="226">
      <c r="A226" s="22" t="n"/>
      <c r="B226" s="22" t="n"/>
      <c r="C226" s="23" t="n"/>
      <c r="D226" s="23" t="n"/>
      <c r="E226" s="22" t="n"/>
    </row>
    <row r="227">
      <c r="A227" s="22" t="n"/>
      <c r="B227" s="22" t="n"/>
      <c r="C227" s="23" t="n"/>
      <c r="D227" s="23" t="n"/>
      <c r="E227" s="22" t="n"/>
    </row>
    <row r="228">
      <c r="A228" s="22" t="n"/>
      <c r="B228" s="22" t="n"/>
      <c r="C228" s="23" t="n"/>
      <c r="D228" s="23" t="n"/>
      <c r="E228" s="22" t="n"/>
    </row>
    <row r="229">
      <c r="A229" s="22" t="n"/>
      <c r="B229" s="22" t="n"/>
      <c r="C229" s="23" t="n"/>
      <c r="D229" s="23" t="n"/>
      <c r="E229" s="22" t="n"/>
    </row>
    <row r="230">
      <c r="A230" s="22" t="n"/>
      <c r="B230" s="22" t="n"/>
      <c r="C230" s="23" t="n"/>
      <c r="D230" s="23" t="n"/>
      <c r="E230" s="22" t="n"/>
    </row>
    <row r="231">
      <c r="A231" s="22" t="n"/>
      <c r="B231" s="22" t="n"/>
      <c r="C231" s="23" t="n"/>
      <c r="D231" s="23" t="n"/>
      <c r="E231" s="22" t="n"/>
    </row>
    <row r="232">
      <c r="A232" s="22" t="n"/>
      <c r="B232" s="22" t="n"/>
      <c r="C232" s="23" t="n"/>
      <c r="D232" s="23" t="n"/>
      <c r="E232" s="22" t="n"/>
    </row>
    <row r="233">
      <c r="A233" s="22" t="n"/>
      <c r="B233" s="22" t="n"/>
      <c r="C233" s="23" t="n"/>
      <c r="D233" s="23" t="n"/>
      <c r="E233" s="22" t="n"/>
    </row>
    <row r="234">
      <c r="A234" s="22" t="n"/>
      <c r="B234" s="22" t="n"/>
      <c r="C234" s="23" t="n"/>
      <c r="D234" s="23" t="n"/>
      <c r="E234" s="22" t="n"/>
    </row>
    <row r="235">
      <c r="A235" s="22" t="n"/>
      <c r="B235" s="22" t="n"/>
      <c r="C235" s="23" t="n"/>
      <c r="D235" s="23" t="n"/>
      <c r="E235" s="22" t="n"/>
    </row>
    <row r="236">
      <c r="A236" s="22" t="n"/>
      <c r="B236" s="22" t="n"/>
      <c r="C236" s="23" t="n"/>
      <c r="D236" s="23" t="n"/>
      <c r="E236" s="22" t="n"/>
    </row>
    <row r="237">
      <c r="A237" s="22" t="n"/>
      <c r="B237" s="22" t="n"/>
      <c r="C237" s="23" t="n"/>
      <c r="D237" s="23" t="n"/>
      <c r="E237" s="22" t="n"/>
    </row>
    <row r="238">
      <c r="A238" s="22" t="n"/>
      <c r="B238" s="22" t="n"/>
      <c r="C238" s="23" t="n"/>
      <c r="D238" s="23" t="n"/>
      <c r="E238" s="22" t="n"/>
    </row>
    <row r="239">
      <c r="A239" s="22" t="n"/>
      <c r="B239" s="22" t="n"/>
      <c r="C239" s="23" t="n"/>
      <c r="D239" s="23" t="n"/>
      <c r="E239" s="22" t="n"/>
    </row>
    <row r="240">
      <c r="A240" s="22" t="n"/>
      <c r="B240" s="22" t="n"/>
      <c r="C240" s="23" t="n"/>
      <c r="D240" s="23" t="n"/>
      <c r="E240" s="22" t="n"/>
    </row>
    <row r="241">
      <c r="A241" s="22" t="n"/>
      <c r="B241" s="22" t="n"/>
      <c r="C241" s="23" t="n"/>
      <c r="D241" s="23" t="n"/>
      <c r="E241" s="22" t="n"/>
    </row>
    <row r="242">
      <c r="A242" s="22" t="n"/>
      <c r="B242" s="22" t="n"/>
      <c r="C242" s="23" t="n"/>
      <c r="D242" s="23" t="n"/>
      <c r="E242" s="22" t="n"/>
    </row>
    <row r="243">
      <c r="A243" s="22" t="n"/>
      <c r="B243" s="22" t="n"/>
      <c r="C243" s="23" t="n"/>
      <c r="D243" s="23" t="n"/>
      <c r="E243" s="22" t="n"/>
    </row>
    <row r="244">
      <c r="A244" s="22" t="n"/>
      <c r="B244" s="22" t="n"/>
      <c r="C244" s="23" t="n"/>
      <c r="D244" s="23" t="n"/>
      <c r="E244" s="22" t="n"/>
    </row>
    <row r="245">
      <c r="A245" s="22" t="n"/>
      <c r="B245" s="22" t="n"/>
      <c r="C245" s="23" t="n"/>
      <c r="D245" s="23" t="n"/>
      <c r="E245" s="22" t="n"/>
    </row>
    <row r="246">
      <c r="A246" s="22" t="n"/>
      <c r="B246" s="22" t="n"/>
      <c r="C246" s="23" t="n"/>
      <c r="D246" s="23" t="n"/>
      <c r="E246" s="22" t="n"/>
    </row>
    <row r="247">
      <c r="A247" s="22" t="n"/>
      <c r="B247" s="22" t="n"/>
      <c r="C247" s="23" t="n"/>
      <c r="D247" s="23" t="n"/>
      <c r="E247" s="22" t="n"/>
    </row>
    <row r="248">
      <c r="A248" s="22" t="n"/>
      <c r="B248" s="22" t="n"/>
      <c r="C248" s="23" t="n"/>
      <c r="D248" s="23" t="n"/>
      <c r="E248" s="22" t="n"/>
    </row>
    <row r="249">
      <c r="A249" s="22" t="n"/>
      <c r="B249" s="22" t="n"/>
      <c r="C249" s="23" t="n"/>
      <c r="D249" s="23" t="n"/>
      <c r="E249" s="22" t="n"/>
    </row>
    <row r="250">
      <c r="A250" s="22" t="n"/>
      <c r="B250" s="22" t="n"/>
      <c r="C250" s="23" t="n"/>
      <c r="D250" s="23" t="n"/>
      <c r="E250" s="22" t="n"/>
    </row>
    <row r="251">
      <c r="A251" s="22" t="n"/>
      <c r="B251" s="22" t="n"/>
      <c r="C251" s="23" t="n"/>
      <c r="D251" s="23" t="n"/>
      <c r="E251" s="22" t="n"/>
    </row>
    <row r="252">
      <c r="A252" s="22" t="n"/>
      <c r="B252" s="22" t="n"/>
      <c r="C252" s="23" t="n"/>
      <c r="D252" s="23" t="n"/>
      <c r="E252" s="22" t="n"/>
    </row>
    <row r="253">
      <c r="A253" s="22" t="n"/>
      <c r="B253" s="22" t="n"/>
      <c r="C253" s="23" t="n"/>
      <c r="D253" s="23" t="n"/>
      <c r="E253" s="22" t="n"/>
    </row>
    <row r="254">
      <c r="A254" s="22" t="n"/>
      <c r="B254" s="22" t="n"/>
      <c r="C254" s="23" t="n"/>
      <c r="D254" s="23" t="n"/>
      <c r="E254" s="22" t="n"/>
    </row>
    <row r="255">
      <c r="A255" s="22" t="n"/>
      <c r="B255" s="22" t="n"/>
      <c r="C255" s="23" t="n"/>
      <c r="D255" s="23" t="n"/>
      <c r="E255" s="22" t="n"/>
    </row>
    <row r="256">
      <c r="A256" s="22" t="n"/>
      <c r="B256" s="22" t="n"/>
      <c r="C256" s="23" t="n"/>
      <c r="D256" s="23" t="n"/>
      <c r="E256" s="22" t="n"/>
    </row>
    <row r="257">
      <c r="A257" s="22" t="n"/>
      <c r="B257" s="22" t="n"/>
      <c r="C257" s="23" t="n"/>
      <c r="D257" s="23" t="n"/>
      <c r="E257" s="22" t="n"/>
    </row>
    <row r="258">
      <c r="A258" s="22" t="n"/>
      <c r="B258" s="22" t="n"/>
      <c r="C258" s="23" t="n"/>
      <c r="D258" s="23" t="n"/>
      <c r="E258" s="22" t="n"/>
    </row>
    <row r="259">
      <c r="A259" s="22" t="n"/>
      <c r="B259" s="22" t="n"/>
      <c r="C259" s="23" t="n"/>
      <c r="D259" s="23" t="n"/>
      <c r="E259" s="22" t="n"/>
    </row>
    <row r="260">
      <c r="A260" s="22" t="n"/>
      <c r="B260" s="22" t="n"/>
      <c r="C260" s="23" t="n"/>
      <c r="D260" s="23" t="n"/>
      <c r="E260" s="22" t="n"/>
    </row>
    <row r="261">
      <c r="A261" s="22" t="n"/>
      <c r="B261" s="22" t="n"/>
      <c r="C261" s="23" t="n"/>
      <c r="D261" s="23" t="n"/>
      <c r="E261" s="22" t="n"/>
    </row>
    <row r="262">
      <c r="A262" s="22" t="n"/>
      <c r="B262" s="22" t="n"/>
      <c r="C262" s="23" t="n"/>
      <c r="D262" s="23" t="n"/>
      <c r="E262" s="22" t="n"/>
    </row>
    <row r="263">
      <c r="A263" s="22" t="n"/>
      <c r="B263" s="22" t="n"/>
      <c r="C263" s="23" t="n"/>
      <c r="D263" s="23" t="n"/>
      <c r="E263" s="22" t="n"/>
    </row>
    <row r="264">
      <c r="A264" s="22" t="n"/>
      <c r="B264" s="22" t="n"/>
      <c r="C264" s="23" t="n"/>
      <c r="D264" s="23" t="n"/>
      <c r="E264" s="22" t="n"/>
    </row>
    <row r="265">
      <c r="A265" s="22" t="n"/>
      <c r="B265" s="22" t="n"/>
      <c r="C265" s="23" t="n"/>
      <c r="D265" s="23" t="n"/>
      <c r="E265" s="22" t="n"/>
    </row>
    <row r="266">
      <c r="A266" s="22" t="n"/>
      <c r="B266" s="22" t="n"/>
      <c r="C266" s="23" t="n"/>
      <c r="D266" s="23" t="n"/>
      <c r="E266" s="22" t="n"/>
    </row>
    <row r="267">
      <c r="A267" s="22" t="n"/>
      <c r="B267" s="22" t="n"/>
      <c r="C267" s="23" t="n"/>
      <c r="D267" s="23" t="n"/>
      <c r="E267" s="22" t="n"/>
    </row>
    <row r="268">
      <c r="A268" s="22" t="n"/>
      <c r="B268" s="22" t="n"/>
      <c r="C268" s="23" t="n"/>
      <c r="D268" s="23" t="n"/>
      <c r="E268" s="22" t="n"/>
    </row>
    <row r="269">
      <c r="A269" s="22" t="n"/>
      <c r="B269" s="22" t="n"/>
      <c r="C269" s="23" t="n"/>
      <c r="D269" s="23" t="n"/>
      <c r="E269" s="22" t="n"/>
    </row>
    <row r="270">
      <c r="A270" s="22" t="n"/>
      <c r="B270" s="22" t="n"/>
      <c r="C270" s="23" t="n"/>
      <c r="D270" s="23" t="n"/>
      <c r="E270" s="22" t="n"/>
    </row>
    <row r="271">
      <c r="A271" s="22" t="n"/>
      <c r="B271" s="22" t="n"/>
      <c r="C271" s="23" t="n"/>
      <c r="D271" s="23" t="n"/>
      <c r="E271" s="22" t="n"/>
    </row>
    <row r="272">
      <c r="A272" s="22" t="n"/>
      <c r="B272" s="22" t="n"/>
      <c r="C272" s="23" t="n"/>
      <c r="D272" s="23" t="n"/>
      <c r="E272" s="22" t="n"/>
    </row>
    <row r="273">
      <c r="A273" s="22" t="n"/>
      <c r="B273" s="22" t="n"/>
      <c r="C273" s="23" t="n"/>
      <c r="D273" s="23" t="n"/>
      <c r="E273" s="22" t="n"/>
    </row>
    <row r="274">
      <c r="A274" s="22" t="n"/>
      <c r="B274" s="22" t="n"/>
      <c r="C274" s="23" t="n"/>
      <c r="D274" s="23" t="n"/>
      <c r="E274" s="22" t="n"/>
    </row>
    <row r="275">
      <c r="A275" s="22" t="n"/>
      <c r="B275" s="22" t="n"/>
      <c r="C275" s="23" t="n"/>
      <c r="D275" s="23" t="n"/>
      <c r="E275" s="22" t="n"/>
    </row>
    <row r="276">
      <c r="A276" s="22" t="n"/>
      <c r="B276" s="22" t="n"/>
      <c r="C276" s="23" t="n"/>
      <c r="D276" s="23" t="n"/>
      <c r="E276" s="22" t="n"/>
    </row>
    <row r="277">
      <c r="A277" s="22" t="n"/>
      <c r="B277" s="22" t="n"/>
      <c r="C277" s="23" t="n"/>
      <c r="D277" s="23" t="n"/>
      <c r="E277" s="22" t="n"/>
    </row>
    <row r="278">
      <c r="A278" s="22" t="n"/>
      <c r="B278" s="22" t="n"/>
      <c r="C278" s="23" t="n"/>
      <c r="D278" s="23" t="n"/>
      <c r="E278" s="22" t="n"/>
    </row>
    <row r="279">
      <c r="A279" s="22" t="n"/>
      <c r="B279" s="22" t="n"/>
      <c r="C279" s="23" t="n"/>
      <c r="D279" s="23" t="n"/>
      <c r="E279" s="22" t="n"/>
    </row>
    <row r="280">
      <c r="A280" s="22" t="n"/>
      <c r="B280" s="22" t="n"/>
      <c r="C280" s="23" t="n"/>
      <c r="D280" s="23" t="n"/>
      <c r="E280" s="22" t="n"/>
    </row>
    <row r="281">
      <c r="A281" s="22" t="n"/>
      <c r="B281" s="22" t="n"/>
      <c r="C281" s="23" t="n"/>
      <c r="D281" s="23" t="n"/>
      <c r="E281" s="22" t="n"/>
    </row>
    <row r="282">
      <c r="A282" s="22" t="n"/>
      <c r="B282" s="22" t="n"/>
      <c r="C282" s="23" t="n"/>
      <c r="D282" s="23" t="n"/>
      <c r="E282" s="22" t="n"/>
    </row>
    <row r="283">
      <c r="A283" s="22" t="n"/>
      <c r="B283" s="22" t="n"/>
      <c r="C283" s="23" t="n"/>
      <c r="D283" s="23" t="n"/>
      <c r="E283" s="22" t="n"/>
    </row>
    <row r="284">
      <c r="A284" s="22" t="n"/>
      <c r="B284" s="22" t="n"/>
      <c r="C284" s="23" t="n"/>
      <c r="D284" s="23" t="n"/>
      <c r="E284" s="22" t="n"/>
    </row>
    <row r="285">
      <c r="A285" s="22" t="n"/>
      <c r="B285" s="22" t="n"/>
      <c r="C285" s="23" t="n"/>
      <c r="D285" s="23" t="n"/>
      <c r="E285" s="22" t="n"/>
    </row>
    <row r="286">
      <c r="A286" s="22" t="n"/>
      <c r="B286" s="22" t="n"/>
      <c r="C286" s="23" t="n"/>
      <c r="D286" s="23" t="n"/>
      <c r="E286" s="22" t="n"/>
    </row>
    <row r="287">
      <c r="A287" s="22" t="n"/>
      <c r="B287" s="22" t="n"/>
      <c r="C287" s="23" t="n"/>
      <c r="D287" s="23" t="n"/>
      <c r="E287" s="22" t="n"/>
    </row>
    <row r="288">
      <c r="A288" s="22" t="n"/>
      <c r="B288" s="22" t="n"/>
      <c r="C288" s="23" t="n"/>
      <c r="D288" s="23" t="n"/>
      <c r="E288" s="22" t="n"/>
    </row>
    <row r="289">
      <c r="A289" s="22" t="n"/>
      <c r="B289" s="22" t="n"/>
      <c r="C289" s="23" t="n"/>
      <c r="D289" s="23" t="n"/>
      <c r="E289" s="22" t="n"/>
    </row>
    <row r="290">
      <c r="A290" s="22" t="n"/>
      <c r="B290" s="22" t="n"/>
      <c r="C290" s="23" t="n"/>
      <c r="D290" s="23" t="n"/>
      <c r="E290" s="22" t="n"/>
    </row>
    <row r="291">
      <c r="A291" s="22" t="n"/>
      <c r="B291" s="22" t="n"/>
      <c r="C291" s="23" t="n"/>
      <c r="D291" s="23" t="n"/>
      <c r="E291" s="22" t="n"/>
    </row>
    <row r="292">
      <c r="A292" s="22" t="n"/>
      <c r="B292" s="22" t="n"/>
      <c r="C292" s="23" t="n"/>
      <c r="D292" s="23" t="n"/>
      <c r="E292" s="22" t="n"/>
    </row>
    <row r="293">
      <c r="A293" s="22" t="n"/>
      <c r="B293" s="22" t="n"/>
      <c r="C293" s="23" t="n"/>
      <c r="D293" s="23" t="n"/>
      <c r="E293" s="22" t="n"/>
    </row>
    <row r="294">
      <c r="A294" s="22" t="n"/>
      <c r="B294" s="22" t="n"/>
      <c r="C294" s="23" t="n"/>
      <c r="D294" s="23" t="n"/>
      <c r="E294" s="22" t="n"/>
    </row>
    <row r="295">
      <c r="A295" s="22" t="n"/>
      <c r="B295" s="22" t="n"/>
      <c r="C295" s="23" t="n"/>
      <c r="D295" s="23" t="n"/>
      <c r="E295" s="22" t="n"/>
    </row>
    <row r="296">
      <c r="A296" s="22" t="n"/>
      <c r="B296" s="22" t="n"/>
      <c r="C296" s="23" t="n"/>
      <c r="D296" s="23" t="n"/>
      <c r="E296" s="22" t="n"/>
    </row>
    <row r="297">
      <c r="A297" s="22" t="n"/>
      <c r="B297" s="22" t="n"/>
      <c r="C297" s="23" t="n"/>
      <c r="D297" s="23" t="n"/>
      <c r="E297" s="22" t="n"/>
    </row>
    <row r="298">
      <c r="A298" s="22" t="n"/>
      <c r="B298" s="22" t="n"/>
      <c r="C298" s="23" t="n"/>
      <c r="D298" s="23" t="n"/>
      <c r="E298" s="22" t="n"/>
    </row>
    <row r="299">
      <c r="A299" s="22" t="n"/>
      <c r="B299" s="22" t="n"/>
      <c r="C299" s="23" t="n"/>
      <c r="D299" s="23" t="n"/>
      <c r="E299" s="22" t="n"/>
    </row>
    <row r="300">
      <c r="A300" s="22" t="n"/>
      <c r="B300" s="22" t="n"/>
      <c r="C300" s="23" t="n"/>
      <c r="D300" s="23" t="n"/>
      <c r="E300" s="22" t="n"/>
    </row>
    <row r="301">
      <c r="A301" s="22" t="n"/>
      <c r="B301" s="22" t="n"/>
      <c r="C301" s="23" t="n"/>
      <c r="D301" s="23" t="n"/>
      <c r="E301" s="22" t="n"/>
    </row>
    <row r="302">
      <c r="A302" s="22" t="n"/>
      <c r="B302" s="22" t="n"/>
      <c r="C302" s="23" t="n"/>
      <c r="D302" s="23" t="n"/>
      <c r="E302" s="22" t="n"/>
    </row>
    <row r="303">
      <c r="A303" s="22" t="n"/>
      <c r="B303" s="22" t="n"/>
      <c r="C303" s="23" t="n"/>
      <c r="D303" s="23" t="n"/>
      <c r="E303" s="22" t="n"/>
    </row>
    <row r="304">
      <c r="A304" s="22" t="n"/>
      <c r="B304" s="22" t="n"/>
      <c r="C304" s="23" t="n"/>
      <c r="D304" s="23" t="n"/>
      <c r="E304" s="22" t="n"/>
    </row>
    <row r="305">
      <c r="A305" s="22" t="n"/>
      <c r="B305" s="22" t="n"/>
      <c r="C305" s="23" t="n"/>
      <c r="D305" s="23" t="n"/>
      <c r="E305" s="22" t="n"/>
    </row>
    <row r="306">
      <c r="A306" s="22" t="n"/>
      <c r="B306" s="22" t="n"/>
      <c r="C306" s="23" t="n"/>
      <c r="D306" s="23" t="n"/>
      <c r="E306" s="22" t="n"/>
    </row>
    <row r="307">
      <c r="A307" s="22" t="n"/>
      <c r="B307" s="22" t="n"/>
      <c r="C307" s="23" t="n"/>
      <c r="D307" s="23" t="n"/>
      <c r="E307" s="22" t="n"/>
    </row>
    <row r="308">
      <c r="A308" s="22" t="n"/>
      <c r="B308" s="22" t="n"/>
      <c r="C308" s="23" t="n"/>
      <c r="D308" s="23" t="n"/>
      <c r="E308" s="22" t="n"/>
    </row>
    <row r="309">
      <c r="A309" s="22" t="n"/>
      <c r="B309" s="22" t="n"/>
      <c r="C309" s="23" t="n"/>
      <c r="D309" s="23" t="n"/>
      <c r="E309" s="22" t="n"/>
    </row>
    <row r="310">
      <c r="A310" s="22" t="n"/>
      <c r="B310" s="22" t="n"/>
      <c r="C310" s="23" t="n"/>
      <c r="D310" s="23" t="n"/>
      <c r="E310" s="22" t="n"/>
    </row>
    <row r="311">
      <c r="A311" s="22" t="n"/>
      <c r="B311" s="22" t="n"/>
      <c r="C311" s="23" t="n"/>
      <c r="D311" s="23" t="n"/>
      <c r="E311" s="22" t="n"/>
    </row>
    <row r="312">
      <c r="A312" s="22" t="n"/>
      <c r="B312" s="22" t="n"/>
      <c r="C312" s="23" t="n"/>
      <c r="D312" s="23" t="n"/>
      <c r="E312" s="22" t="n"/>
    </row>
    <row r="313">
      <c r="A313" s="22" t="n"/>
      <c r="B313" s="22" t="n"/>
      <c r="C313" s="23" t="n"/>
      <c r="D313" s="23" t="n"/>
      <c r="E313" s="22" t="n"/>
    </row>
    <row r="314">
      <c r="A314" s="22" t="n"/>
      <c r="B314" s="22" t="n"/>
      <c r="C314" s="23" t="n"/>
      <c r="D314" s="23" t="n"/>
      <c r="E314" s="22" t="n"/>
    </row>
    <row r="315">
      <c r="A315" s="22" t="n"/>
      <c r="B315" s="22" t="n"/>
      <c r="C315" s="23" t="n"/>
      <c r="D315" s="23" t="n"/>
      <c r="E315" s="22" t="n"/>
    </row>
    <row r="316">
      <c r="A316" s="22" t="n"/>
      <c r="B316" s="22" t="n"/>
      <c r="C316" s="23" t="n"/>
      <c r="D316" s="23" t="n"/>
      <c r="E316" s="22" t="n"/>
    </row>
    <row r="317">
      <c r="A317" s="22" t="n"/>
      <c r="B317" s="22" t="n"/>
      <c r="C317" s="23" t="n"/>
      <c r="D317" s="23" t="n"/>
      <c r="E317" s="22" t="n"/>
    </row>
    <row r="318">
      <c r="A318" s="22" t="n"/>
      <c r="B318" s="22" t="n"/>
      <c r="C318" s="23" t="n"/>
      <c r="D318" s="23" t="n"/>
      <c r="E318" s="22" t="n"/>
    </row>
    <row r="319">
      <c r="A319" s="22" t="n"/>
      <c r="B319" s="22" t="n"/>
      <c r="C319" s="23" t="n"/>
      <c r="D319" s="23" t="n"/>
      <c r="E319" s="22" t="n"/>
    </row>
    <row r="320">
      <c r="A320" s="22" t="n"/>
      <c r="B320" s="22" t="n"/>
      <c r="C320" s="23" t="n"/>
      <c r="D320" s="23" t="n"/>
      <c r="E320" s="22" t="n"/>
    </row>
    <row r="321">
      <c r="A321" s="22" t="n"/>
      <c r="B321" s="22" t="n"/>
      <c r="C321" s="23" t="n"/>
      <c r="D321" s="23" t="n"/>
      <c r="E321" s="22" t="n"/>
    </row>
    <row r="322">
      <c r="A322" s="22" t="n"/>
      <c r="B322" s="22" t="n"/>
      <c r="C322" s="23" t="n"/>
      <c r="D322" s="23" t="n"/>
      <c r="E322" s="22" t="n"/>
    </row>
    <row r="323">
      <c r="A323" s="22" t="n"/>
      <c r="B323" s="22" t="n"/>
      <c r="C323" s="23" t="n"/>
      <c r="D323" s="23" t="n"/>
      <c r="E323" s="22" t="n"/>
    </row>
    <row r="324">
      <c r="A324" s="22" t="n"/>
      <c r="B324" s="22" t="n"/>
      <c r="C324" s="23" t="n"/>
      <c r="D324" s="23" t="n"/>
      <c r="E324" s="22" t="n"/>
    </row>
    <row r="325">
      <c r="A325" s="22" t="n"/>
      <c r="B325" s="22" t="n"/>
      <c r="C325" s="23" t="n"/>
      <c r="D325" s="23" t="n"/>
      <c r="E325" s="22" t="n"/>
    </row>
    <row r="326">
      <c r="A326" s="22" t="n"/>
      <c r="B326" s="22" t="n"/>
      <c r="C326" s="23" t="n"/>
      <c r="D326" s="23" t="n"/>
      <c r="E326" s="22" t="n"/>
    </row>
    <row r="327">
      <c r="A327" s="22" t="n"/>
      <c r="B327" s="22" t="n"/>
      <c r="C327" s="23" t="n"/>
      <c r="D327" s="23" t="n"/>
      <c r="E327" s="22" t="n"/>
    </row>
    <row r="328">
      <c r="A328" s="22" t="n"/>
      <c r="B328" s="22" t="n"/>
      <c r="C328" s="23" t="n"/>
      <c r="D328" s="23" t="n"/>
      <c r="E328" s="22" t="n"/>
    </row>
    <row r="329">
      <c r="A329" s="22" t="n"/>
      <c r="B329" s="22" t="n"/>
      <c r="C329" s="23" t="n"/>
      <c r="D329" s="23" t="n"/>
      <c r="E329" s="22" t="n"/>
    </row>
    <row r="330">
      <c r="A330" s="22" t="n"/>
      <c r="B330" s="22" t="n"/>
      <c r="C330" s="23" t="n"/>
      <c r="D330" s="23" t="n"/>
      <c r="E330" s="22" t="n"/>
    </row>
    <row r="331">
      <c r="A331" s="22" t="n"/>
      <c r="B331" s="22" t="n"/>
      <c r="C331" s="23" t="n"/>
      <c r="D331" s="23" t="n"/>
      <c r="E331" s="22" t="n"/>
    </row>
    <row r="332">
      <c r="A332" s="22" t="n"/>
      <c r="B332" s="22" t="n"/>
      <c r="C332" s="23" t="n"/>
      <c r="D332" s="23" t="n"/>
      <c r="E332" s="22" t="n"/>
    </row>
    <row r="333">
      <c r="A333" s="22" t="n"/>
      <c r="B333" s="22" t="n"/>
      <c r="C333" s="23" t="n"/>
      <c r="D333" s="23" t="n"/>
      <c r="E333" s="22" t="n"/>
    </row>
    <row r="334">
      <c r="A334" s="22" t="n"/>
      <c r="B334" s="22" t="n"/>
      <c r="C334" s="23" t="n"/>
      <c r="D334" s="23" t="n"/>
      <c r="E334" s="22" t="n"/>
    </row>
    <row r="335">
      <c r="A335" s="22" t="n"/>
      <c r="B335" s="22" t="n"/>
      <c r="C335" s="23" t="n"/>
      <c r="D335" s="23" t="n"/>
      <c r="E335" s="22" t="n"/>
    </row>
    <row r="336">
      <c r="A336" s="22" t="n"/>
      <c r="B336" s="22" t="n"/>
      <c r="C336" s="23" t="n"/>
      <c r="D336" s="23" t="n"/>
      <c r="E336" s="22" t="n"/>
    </row>
    <row r="337">
      <c r="A337" s="22" t="n"/>
      <c r="B337" s="22" t="n"/>
      <c r="C337" s="23" t="n"/>
      <c r="D337" s="23" t="n"/>
      <c r="E337" s="22" t="n"/>
    </row>
    <row r="338">
      <c r="A338" s="22" t="n"/>
      <c r="B338" s="22" t="n"/>
      <c r="C338" s="23" t="n"/>
      <c r="D338" s="23" t="n"/>
      <c r="E338" s="22" t="n"/>
    </row>
    <row r="339">
      <c r="A339" s="22" t="n"/>
      <c r="B339" s="22" t="n"/>
      <c r="C339" s="23" t="n"/>
      <c r="D339" s="23" t="n"/>
      <c r="E339" s="22" t="n"/>
    </row>
    <row r="340">
      <c r="A340" s="22" t="n"/>
      <c r="B340" s="22" t="n"/>
      <c r="C340" s="23" t="n"/>
      <c r="D340" s="23" t="n"/>
      <c r="E340" s="22" t="n"/>
    </row>
    <row r="341">
      <c r="A341" s="22" t="n"/>
      <c r="B341" s="22" t="n"/>
      <c r="C341" s="23" t="n"/>
      <c r="D341" s="23" t="n"/>
      <c r="E341" s="22" t="n"/>
    </row>
    <row r="342">
      <c r="A342" s="22" t="n"/>
      <c r="B342" s="22" t="n"/>
      <c r="C342" s="23" t="n"/>
      <c r="D342" s="23" t="n"/>
      <c r="E342" s="22" t="n"/>
    </row>
    <row r="343">
      <c r="A343" s="22" t="n"/>
      <c r="B343" s="22" t="n"/>
      <c r="C343" s="23" t="n"/>
      <c r="D343" s="23" t="n"/>
      <c r="E343" s="22" t="n"/>
    </row>
    <row r="344">
      <c r="A344" s="22" t="n"/>
      <c r="B344" s="22" t="n"/>
      <c r="C344" s="23" t="n"/>
      <c r="D344" s="23" t="n"/>
      <c r="E344" s="22" t="n"/>
    </row>
    <row r="345">
      <c r="A345" s="22" t="n"/>
      <c r="B345" s="22" t="n"/>
      <c r="C345" s="23" t="n"/>
      <c r="D345" s="23" t="n"/>
      <c r="E345" s="22" t="n"/>
    </row>
    <row r="346">
      <c r="A346" s="22" t="n"/>
      <c r="B346" s="22" t="n"/>
      <c r="C346" s="23" t="n"/>
      <c r="D346" s="23" t="n"/>
      <c r="E346" s="22" t="n"/>
    </row>
    <row r="347">
      <c r="A347" s="22" t="n"/>
      <c r="B347" s="22" t="n"/>
      <c r="C347" s="23" t="n"/>
      <c r="D347" s="23" t="n"/>
      <c r="E347" s="22" t="n"/>
    </row>
    <row r="348">
      <c r="A348" s="22" t="n"/>
      <c r="B348" s="22" t="n"/>
      <c r="C348" s="23" t="n"/>
      <c r="D348" s="23" t="n"/>
      <c r="E348" s="22" t="n"/>
    </row>
    <row r="349">
      <c r="A349" s="22" t="n"/>
      <c r="B349" s="22" t="n"/>
      <c r="C349" s="23" t="n"/>
      <c r="D349" s="23" t="n"/>
      <c r="E349" s="22" t="n"/>
    </row>
    <row r="350">
      <c r="A350" s="22" t="n"/>
      <c r="B350" s="22" t="n"/>
      <c r="C350" s="23" t="n"/>
      <c r="D350" s="23" t="n"/>
      <c r="E350" s="22" t="n"/>
    </row>
    <row r="351">
      <c r="A351" s="22" t="n"/>
      <c r="B351" s="22" t="n"/>
      <c r="C351" s="23" t="n"/>
      <c r="D351" s="23" t="n"/>
      <c r="E351" s="22" t="n"/>
    </row>
    <row r="352">
      <c r="A352" s="22" t="n"/>
      <c r="B352" s="22" t="n"/>
      <c r="C352" s="23" t="n"/>
      <c r="D352" s="23" t="n"/>
      <c r="E352" s="22" t="n"/>
    </row>
    <row r="353">
      <c r="A353" s="22" t="n"/>
      <c r="B353" s="22" t="n"/>
      <c r="C353" s="23" t="n"/>
      <c r="D353" s="23" t="n"/>
      <c r="E353" s="22" t="n"/>
    </row>
    <row r="354">
      <c r="A354" s="22" t="n"/>
      <c r="B354" s="22" t="n"/>
      <c r="C354" s="23" t="n"/>
      <c r="D354" s="23" t="n"/>
      <c r="E354" s="22" t="n"/>
    </row>
    <row r="355">
      <c r="A355" s="22" t="n"/>
      <c r="B355" s="22" t="n"/>
      <c r="C355" s="23" t="n"/>
      <c r="D355" s="23" t="n"/>
      <c r="E355" s="22" t="n"/>
    </row>
    <row r="356">
      <c r="A356" s="22" t="n"/>
      <c r="B356" s="22" t="n"/>
      <c r="C356" s="23" t="n"/>
      <c r="D356" s="23" t="n"/>
      <c r="E356" s="22" t="n"/>
    </row>
    <row r="357">
      <c r="A357" s="22" t="n"/>
      <c r="B357" s="22" t="n"/>
      <c r="C357" s="23" t="n"/>
      <c r="D357" s="23" t="n"/>
      <c r="E357" s="22" t="n"/>
    </row>
    <row r="358">
      <c r="A358" s="22" t="n"/>
      <c r="B358" s="22" t="n"/>
      <c r="C358" s="23" t="n"/>
      <c r="D358" s="23" t="n"/>
      <c r="E358" s="22" t="n"/>
    </row>
    <row r="359">
      <c r="A359" s="22" t="n"/>
      <c r="B359" s="22" t="n"/>
      <c r="C359" s="23" t="n"/>
      <c r="D359" s="23" t="n"/>
      <c r="E359" s="22" t="n"/>
    </row>
    <row r="360">
      <c r="A360" s="22" t="n"/>
      <c r="B360" s="22" t="n"/>
      <c r="C360" s="23" t="n"/>
      <c r="D360" s="23" t="n"/>
      <c r="E360" s="22" t="n"/>
    </row>
    <row r="361">
      <c r="A361" s="22" t="n"/>
      <c r="B361" s="22" t="n"/>
      <c r="C361" s="23" t="n"/>
      <c r="D361" s="23" t="n"/>
      <c r="E361" s="22" t="n"/>
    </row>
    <row r="362">
      <c r="A362" s="22" t="n"/>
      <c r="B362" s="22" t="n"/>
      <c r="C362" s="23" t="n"/>
      <c r="D362" s="23" t="n"/>
      <c r="E362" s="22" t="n"/>
    </row>
    <row r="363">
      <c r="A363" s="22" t="n"/>
      <c r="B363" s="22" t="n"/>
      <c r="C363" s="23" t="n"/>
      <c r="D363" s="23" t="n"/>
      <c r="E363" s="22" t="n"/>
    </row>
    <row r="364">
      <c r="A364" s="22" t="n"/>
      <c r="B364" s="22" t="n"/>
      <c r="C364" s="23" t="n"/>
      <c r="D364" s="23" t="n"/>
      <c r="E364" s="22" t="n"/>
    </row>
    <row r="365">
      <c r="A365" s="22" t="n"/>
      <c r="B365" s="22" t="n"/>
      <c r="C365" s="23" t="n"/>
      <c r="D365" s="23" t="n"/>
      <c r="E365" s="22" t="n"/>
    </row>
    <row r="366">
      <c r="A366" s="22" t="n"/>
      <c r="B366" s="22" t="n"/>
      <c r="C366" s="23" t="n"/>
      <c r="D366" s="23" t="n"/>
      <c r="E366" s="22" t="n"/>
    </row>
    <row r="367">
      <c r="A367" s="22" t="n"/>
      <c r="B367" s="22" t="n"/>
      <c r="C367" s="23" t="n"/>
      <c r="D367" s="23" t="n"/>
      <c r="E367" s="22" t="n"/>
    </row>
    <row r="368">
      <c r="A368" s="22" t="n"/>
      <c r="B368" s="22" t="n"/>
      <c r="C368" s="23" t="n"/>
      <c r="D368" s="23" t="n"/>
      <c r="E368" s="22" t="n"/>
    </row>
    <row r="369">
      <c r="A369" s="22" t="n"/>
      <c r="B369" s="22" t="n"/>
      <c r="C369" s="23" t="n"/>
      <c r="D369" s="23" t="n"/>
      <c r="E369" s="22" t="n"/>
    </row>
    <row r="370">
      <c r="A370" s="22" t="n"/>
      <c r="B370" s="22" t="n"/>
      <c r="C370" s="23" t="n"/>
      <c r="D370" s="23" t="n"/>
      <c r="E370" s="22" t="n"/>
    </row>
    <row r="371">
      <c r="A371" s="22" t="n"/>
      <c r="B371" s="22" t="n"/>
      <c r="C371" s="23" t="n"/>
      <c r="D371" s="23" t="n"/>
      <c r="E371" s="22" t="n"/>
    </row>
    <row r="372">
      <c r="A372" s="22" t="n"/>
      <c r="B372" s="22" t="n"/>
      <c r="C372" s="23" t="n"/>
      <c r="D372" s="23" t="n"/>
      <c r="E372" s="22" t="n"/>
    </row>
    <row r="373">
      <c r="A373" s="22" t="n"/>
      <c r="B373" s="22" t="n"/>
      <c r="C373" s="23" t="n"/>
      <c r="D373" s="23" t="n"/>
      <c r="E373" s="22" t="n"/>
    </row>
    <row r="374">
      <c r="A374" s="22" t="n"/>
      <c r="B374" s="22" t="n"/>
      <c r="C374" s="23" t="n"/>
      <c r="D374" s="23" t="n"/>
      <c r="E374" s="22" t="n"/>
    </row>
    <row r="375">
      <c r="A375" s="22" t="n"/>
      <c r="B375" s="22" t="n"/>
      <c r="C375" s="23" t="n"/>
      <c r="D375" s="23" t="n"/>
      <c r="E375" s="22" t="n"/>
    </row>
    <row r="376">
      <c r="A376" s="22" t="n"/>
      <c r="B376" s="22" t="n"/>
      <c r="C376" s="23" t="n"/>
      <c r="D376" s="23" t="n"/>
      <c r="E376" s="22" t="n"/>
    </row>
    <row r="377">
      <c r="A377" s="22" t="n"/>
      <c r="B377" s="22" t="n"/>
      <c r="C377" s="23" t="n"/>
      <c r="D377" s="23" t="n"/>
      <c r="E377" s="22" t="n"/>
    </row>
    <row r="378">
      <c r="A378" s="22" t="n"/>
      <c r="B378" s="22" t="n"/>
      <c r="C378" s="23" t="n"/>
      <c r="D378" s="23" t="n"/>
      <c r="E378" s="22" t="n"/>
    </row>
    <row r="379">
      <c r="A379" s="22" t="n"/>
      <c r="B379" s="22" t="n"/>
      <c r="C379" s="23" t="n"/>
      <c r="D379" s="23" t="n"/>
      <c r="E379" s="22" t="n"/>
    </row>
    <row r="380">
      <c r="A380" s="22" t="n"/>
      <c r="B380" s="22" t="n"/>
      <c r="C380" s="23" t="n"/>
      <c r="D380" s="23" t="n"/>
      <c r="E380" s="22" t="n"/>
    </row>
    <row r="381">
      <c r="A381" s="22" t="n"/>
      <c r="B381" s="22" t="n"/>
      <c r="C381" s="23" t="n"/>
      <c r="D381" s="23" t="n"/>
      <c r="E381" s="22" t="n"/>
    </row>
    <row r="382">
      <c r="A382" s="22" t="n"/>
      <c r="B382" s="22" t="n"/>
      <c r="C382" s="23" t="n"/>
      <c r="D382" s="23" t="n"/>
      <c r="E382" s="22" t="n"/>
    </row>
    <row r="383">
      <c r="A383" s="22" t="n"/>
      <c r="B383" s="22" t="n"/>
      <c r="C383" s="23" t="n"/>
      <c r="D383" s="23" t="n"/>
      <c r="E383" s="22" t="n"/>
    </row>
    <row r="384">
      <c r="A384" s="22" t="n"/>
      <c r="B384" s="22" t="n"/>
      <c r="C384" s="23" t="n"/>
      <c r="D384" s="23" t="n"/>
      <c r="E384" s="22" t="n"/>
    </row>
    <row r="385">
      <c r="A385" s="22" t="n"/>
      <c r="B385" s="22" t="n"/>
      <c r="C385" s="23" t="n"/>
      <c r="D385" s="23" t="n"/>
      <c r="E385" s="22" t="n"/>
    </row>
    <row r="386">
      <c r="A386" s="22" t="n"/>
      <c r="B386" s="22" t="n"/>
      <c r="C386" s="23" t="n"/>
      <c r="D386" s="23" t="n"/>
      <c r="E386" s="22" t="n"/>
    </row>
    <row r="387">
      <c r="A387" s="22" t="n"/>
      <c r="B387" s="22" t="n"/>
      <c r="C387" s="23" t="n"/>
      <c r="D387" s="23" t="n"/>
      <c r="E387" s="22" t="n"/>
    </row>
    <row r="388">
      <c r="A388" s="22" t="n"/>
      <c r="B388" s="22" t="n"/>
      <c r="C388" s="23" t="n"/>
      <c r="D388" s="23" t="n"/>
      <c r="E388" s="22" t="n"/>
    </row>
    <row r="389">
      <c r="A389" s="22" t="n"/>
      <c r="B389" s="22" t="n"/>
      <c r="C389" s="23" t="n"/>
      <c r="D389" s="23" t="n"/>
      <c r="E389" s="22" t="n"/>
    </row>
    <row r="390">
      <c r="A390" s="22" t="n"/>
      <c r="B390" s="22" t="n"/>
      <c r="C390" s="23" t="n"/>
      <c r="D390" s="23" t="n"/>
      <c r="E390" s="22" t="n"/>
    </row>
    <row r="391">
      <c r="A391" s="22" t="n"/>
      <c r="B391" s="22" t="n"/>
      <c r="C391" s="23" t="n"/>
      <c r="D391" s="23" t="n"/>
      <c r="E391" s="22" t="n"/>
    </row>
    <row r="392">
      <c r="A392" s="22" t="n"/>
      <c r="B392" s="22" t="n"/>
      <c r="C392" s="23" t="n"/>
      <c r="D392" s="23" t="n"/>
      <c r="E392" s="22" t="n"/>
    </row>
    <row r="393">
      <c r="A393" s="22" t="n"/>
      <c r="B393" s="22" t="n"/>
      <c r="C393" s="23" t="n"/>
      <c r="D393" s="23" t="n"/>
      <c r="E393" s="22" t="n"/>
    </row>
    <row r="394">
      <c r="A394" s="22" t="n"/>
      <c r="B394" s="22" t="n"/>
      <c r="C394" s="23" t="n"/>
      <c r="D394" s="23" t="n"/>
      <c r="E394" s="22" t="n"/>
    </row>
    <row r="395">
      <c r="A395" s="22" t="n"/>
      <c r="B395" s="22" t="n"/>
      <c r="C395" s="23" t="n"/>
      <c r="D395" s="23" t="n"/>
      <c r="E395" s="22" t="n"/>
    </row>
    <row r="396">
      <c r="A396" s="22" t="n"/>
      <c r="B396" s="22" t="n"/>
      <c r="C396" s="23" t="n"/>
      <c r="D396" s="23" t="n"/>
      <c r="E396" s="22" t="n"/>
    </row>
    <row r="397">
      <c r="A397" s="22" t="n"/>
      <c r="B397" s="22" t="n"/>
      <c r="C397" s="23" t="n"/>
      <c r="D397" s="23" t="n"/>
      <c r="E397" s="22" t="n"/>
    </row>
    <row r="398">
      <c r="A398" s="22" t="n"/>
      <c r="B398" s="22" t="n"/>
      <c r="C398" s="23" t="n"/>
      <c r="D398" s="23" t="n"/>
      <c r="E398" s="22" t="n"/>
    </row>
    <row r="399">
      <c r="A399" s="22" t="n"/>
      <c r="B399" s="22" t="n"/>
      <c r="C399" s="23" t="n"/>
      <c r="D399" s="23" t="n"/>
      <c r="E399" s="22" t="n"/>
    </row>
    <row r="400">
      <c r="A400" s="22" t="n"/>
      <c r="B400" s="22" t="n"/>
      <c r="C400" s="23" t="n"/>
      <c r="D400" s="23" t="n"/>
      <c r="E400" s="22" t="n"/>
    </row>
    <row r="401">
      <c r="A401" s="22" t="n"/>
      <c r="B401" s="22" t="n"/>
      <c r="C401" s="23" t="n"/>
      <c r="D401" s="23" t="n"/>
      <c r="E401" s="22" t="n"/>
    </row>
    <row r="402">
      <c r="A402" s="22" t="n"/>
      <c r="B402" s="22" t="n"/>
      <c r="C402" s="23" t="n"/>
      <c r="D402" s="23" t="n"/>
      <c r="E402" s="22" t="n"/>
    </row>
    <row r="403">
      <c r="A403" s="22" t="n"/>
      <c r="B403" s="22" t="n"/>
      <c r="C403" s="23" t="n"/>
      <c r="D403" s="23" t="n"/>
      <c r="E403" s="22" t="n"/>
    </row>
    <row r="404">
      <c r="A404" s="22" t="n"/>
      <c r="B404" s="22" t="n"/>
      <c r="C404" s="23" t="n"/>
      <c r="D404" s="23" t="n"/>
      <c r="E404" s="22" t="n"/>
    </row>
    <row r="405">
      <c r="A405" s="22" t="n"/>
      <c r="B405" s="22" t="n"/>
      <c r="C405" s="23" t="n"/>
      <c r="D405" s="23" t="n"/>
      <c r="E405" s="22" t="n"/>
    </row>
    <row r="406">
      <c r="A406" s="22" t="n"/>
      <c r="B406" s="22" t="n"/>
      <c r="C406" s="23" t="n"/>
      <c r="D406" s="23" t="n"/>
      <c r="E406" s="22" t="n"/>
    </row>
    <row r="407">
      <c r="A407" s="22" t="n"/>
      <c r="B407" s="22" t="n"/>
      <c r="C407" s="23" t="n"/>
      <c r="D407" s="23" t="n"/>
      <c r="E407" s="22" t="n"/>
    </row>
    <row r="408">
      <c r="A408" s="22" t="n"/>
      <c r="B408" s="22" t="n"/>
      <c r="C408" s="23" t="n"/>
      <c r="D408" s="23" t="n"/>
      <c r="E408" s="22" t="n"/>
    </row>
    <row r="409">
      <c r="A409" s="22" t="n"/>
      <c r="B409" s="22" t="n"/>
      <c r="C409" s="23" t="n"/>
      <c r="D409" s="23" t="n"/>
      <c r="E409" s="22" t="n"/>
    </row>
    <row r="410">
      <c r="A410" s="22" t="n"/>
      <c r="B410" s="22" t="n"/>
      <c r="C410" s="23" t="n"/>
      <c r="D410" s="23" t="n"/>
      <c r="E410" s="22" t="n"/>
    </row>
    <row r="411">
      <c r="A411" s="22" t="n"/>
      <c r="B411" s="22" t="n"/>
      <c r="C411" s="23" t="n"/>
      <c r="D411" s="23" t="n"/>
      <c r="E411" s="22" t="n"/>
    </row>
    <row r="412">
      <c r="A412" s="22" t="n"/>
      <c r="B412" s="22" t="n"/>
      <c r="C412" s="23" t="n"/>
      <c r="D412" s="23" t="n"/>
      <c r="E412" s="22" t="n"/>
    </row>
    <row r="413">
      <c r="A413" s="22" t="n"/>
      <c r="B413" s="22" t="n"/>
      <c r="C413" s="23" t="n"/>
      <c r="D413" s="23" t="n"/>
      <c r="E413" s="22" t="n"/>
    </row>
    <row r="414">
      <c r="A414" s="22" t="n"/>
      <c r="B414" s="22" t="n"/>
      <c r="C414" s="23" t="n"/>
      <c r="D414" s="23" t="n"/>
      <c r="E414" s="22" t="n"/>
    </row>
    <row r="415">
      <c r="A415" s="22" t="n"/>
      <c r="B415" s="22" t="n"/>
      <c r="C415" s="23" t="n"/>
      <c r="D415" s="23" t="n"/>
      <c r="E415" s="22" t="n"/>
    </row>
    <row r="416">
      <c r="A416" s="22" t="n"/>
      <c r="B416" s="22" t="n"/>
      <c r="C416" s="23" t="n"/>
      <c r="D416" s="23" t="n"/>
      <c r="E416" s="22" t="n"/>
    </row>
    <row r="417">
      <c r="A417" s="22" t="n"/>
      <c r="B417" s="22" t="n"/>
      <c r="C417" s="23" t="n"/>
      <c r="D417" s="23" t="n"/>
      <c r="E417" s="22" t="n"/>
    </row>
    <row r="418">
      <c r="A418" s="22" t="n"/>
      <c r="B418" s="22" t="n"/>
      <c r="C418" s="23" t="n"/>
      <c r="D418" s="23" t="n"/>
      <c r="E418" s="22" t="n"/>
    </row>
    <row r="419">
      <c r="A419" s="22" t="n"/>
      <c r="B419" s="22" t="n"/>
      <c r="C419" s="23" t="n"/>
      <c r="D419" s="23" t="n"/>
      <c r="E419" s="22" t="n"/>
    </row>
    <row r="420">
      <c r="A420" s="22" t="n"/>
      <c r="B420" s="22" t="n"/>
      <c r="C420" s="23" t="n"/>
      <c r="D420" s="23" t="n"/>
      <c r="E420" s="22" t="n"/>
    </row>
    <row r="421">
      <c r="A421" s="22" t="n"/>
      <c r="B421" s="22" t="n"/>
      <c r="C421" s="23" t="n"/>
      <c r="D421" s="23" t="n"/>
      <c r="E421" s="22" t="n"/>
    </row>
    <row r="422">
      <c r="A422" s="22" t="n"/>
      <c r="B422" s="22" t="n"/>
      <c r="C422" s="23" t="n"/>
      <c r="D422" s="23" t="n"/>
      <c r="E422" s="22" t="n"/>
    </row>
    <row r="423">
      <c r="A423" s="22" t="n"/>
      <c r="B423" s="22" t="n"/>
      <c r="C423" s="23" t="n"/>
      <c r="D423" s="23" t="n"/>
      <c r="E423" s="22" t="n"/>
    </row>
    <row r="424">
      <c r="A424" s="22" t="n"/>
      <c r="B424" s="22" t="n"/>
      <c r="C424" s="23" t="n"/>
      <c r="D424" s="23" t="n"/>
      <c r="E424" s="22" t="n"/>
    </row>
    <row r="425">
      <c r="A425" s="22" t="n"/>
      <c r="B425" s="22" t="n"/>
      <c r="C425" s="23" t="n"/>
      <c r="D425" s="23" t="n"/>
      <c r="E425" s="22" t="n"/>
    </row>
    <row r="426">
      <c r="A426" s="22" t="n"/>
      <c r="B426" s="22" t="n"/>
      <c r="C426" s="23" t="n"/>
      <c r="D426" s="23" t="n"/>
      <c r="E426" s="22" t="n"/>
    </row>
    <row r="427">
      <c r="A427" s="22" t="n"/>
      <c r="B427" s="22" t="n"/>
      <c r="C427" s="23" t="n"/>
      <c r="D427" s="23" t="n"/>
      <c r="E427" s="22" t="n"/>
    </row>
    <row r="428">
      <c r="A428" s="22" t="n"/>
      <c r="B428" s="22" t="n"/>
      <c r="C428" s="23" t="n"/>
      <c r="D428" s="23" t="n"/>
      <c r="E428" s="22" t="n"/>
    </row>
    <row r="429">
      <c r="A429" s="22" t="n"/>
      <c r="B429" s="22" t="n"/>
      <c r="C429" s="23" t="n"/>
      <c r="D429" s="23" t="n"/>
      <c r="E429" s="22" t="n"/>
    </row>
    <row r="430">
      <c r="A430" s="22" t="n"/>
      <c r="B430" s="22" t="n"/>
      <c r="C430" s="23" t="n"/>
      <c r="D430" s="23" t="n"/>
      <c r="E430" s="22" t="n"/>
    </row>
    <row r="431">
      <c r="A431" s="22" t="n"/>
      <c r="B431" s="22" t="n"/>
      <c r="C431" s="23" t="n"/>
      <c r="D431" s="23" t="n"/>
      <c r="E431" s="22" t="n"/>
    </row>
    <row r="432">
      <c r="A432" s="22" t="n"/>
      <c r="B432" s="22" t="n"/>
      <c r="C432" s="23" t="n"/>
      <c r="D432" s="23" t="n"/>
      <c r="E432" s="22" t="n"/>
    </row>
    <row r="433">
      <c r="A433" s="22" t="n"/>
      <c r="B433" s="22" t="n"/>
      <c r="C433" s="23" t="n"/>
      <c r="D433" s="23" t="n"/>
      <c r="E433" s="22" t="n"/>
    </row>
    <row r="434">
      <c r="A434" s="22" t="n"/>
      <c r="B434" s="22" t="n"/>
      <c r="C434" s="23" t="n"/>
      <c r="D434" s="23" t="n"/>
      <c r="E434" s="22" t="n"/>
    </row>
    <row r="435">
      <c r="A435" s="22" t="n"/>
      <c r="B435" s="22" t="n"/>
      <c r="C435" s="23" t="n"/>
      <c r="D435" s="23" t="n"/>
      <c r="E435" s="22" t="n"/>
    </row>
    <row r="436">
      <c r="A436" s="22" t="n"/>
      <c r="B436" s="22" t="n"/>
      <c r="C436" s="23" t="n"/>
      <c r="D436" s="23" t="n"/>
      <c r="E436" s="22" t="n"/>
    </row>
    <row r="437">
      <c r="A437" s="22" t="n"/>
      <c r="B437" s="22" t="n"/>
      <c r="C437" s="23" t="n"/>
      <c r="D437" s="23" t="n"/>
      <c r="E437" s="22" t="n"/>
    </row>
    <row r="438">
      <c r="A438" s="22" t="n"/>
      <c r="B438" s="22" t="n"/>
      <c r="C438" s="23" t="n"/>
      <c r="D438" s="23" t="n"/>
      <c r="E438" s="22" t="n"/>
    </row>
    <row r="439">
      <c r="A439" s="22" t="n"/>
      <c r="B439" s="22" t="n"/>
      <c r="C439" s="23" t="n"/>
      <c r="D439" s="23" t="n"/>
      <c r="E439" s="22" t="n"/>
    </row>
    <row r="440">
      <c r="A440" s="22" t="n"/>
      <c r="B440" s="22" t="n"/>
      <c r="C440" s="23" t="n"/>
      <c r="D440" s="23" t="n"/>
      <c r="E440" s="22" t="n"/>
    </row>
    <row r="441">
      <c r="A441" s="22" t="n"/>
      <c r="B441" s="22" t="n"/>
      <c r="C441" s="23" t="n"/>
      <c r="D441" s="23" t="n"/>
      <c r="E441" s="22" t="n"/>
    </row>
    <row r="442">
      <c r="A442" s="22" t="n"/>
      <c r="B442" s="22" t="n"/>
      <c r="C442" s="23" t="n"/>
      <c r="D442" s="23" t="n"/>
      <c r="E442" s="22" t="n"/>
    </row>
    <row r="443">
      <c r="A443" s="22" t="n"/>
      <c r="B443" s="22" t="n"/>
      <c r="C443" s="23" t="n"/>
      <c r="D443" s="23" t="n"/>
      <c r="E443" s="22" t="n"/>
    </row>
    <row r="444">
      <c r="A444" s="22" t="n"/>
      <c r="B444" s="22" t="n"/>
      <c r="C444" s="23" t="n"/>
      <c r="D444" s="23" t="n"/>
      <c r="E444" s="22" t="n"/>
    </row>
    <row r="445">
      <c r="A445" s="22" t="n"/>
      <c r="B445" s="22" t="n"/>
      <c r="C445" s="23" t="n"/>
      <c r="D445" s="23" t="n"/>
      <c r="E445" s="22" t="n"/>
    </row>
    <row r="446">
      <c r="A446" s="22" t="n"/>
      <c r="B446" s="22" t="n"/>
      <c r="C446" s="23" t="n"/>
      <c r="D446" s="23" t="n"/>
      <c r="E446" s="22" t="n"/>
    </row>
    <row r="447">
      <c r="A447" s="22" t="n"/>
      <c r="B447" s="22" t="n"/>
      <c r="C447" s="23" t="n"/>
      <c r="D447" s="23" t="n"/>
      <c r="E447" s="22" t="n"/>
    </row>
    <row r="448">
      <c r="A448" s="22" t="n"/>
      <c r="B448" s="22" t="n"/>
      <c r="C448" s="23" t="n"/>
      <c r="D448" s="23" t="n"/>
      <c r="E448" s="22" t="n"/>
    </row>
    <row r="449">
      <c r="A449" s="22" t="n"/>
      <c r="B449" s="22" t="n"/>
      <c r="C449" s="23" t="n"/>
      <c r="D449" s="23" t="n"/>
      <c r="E449" s="22" t="n"/>
    </row>
    <row r="450">
      <c r="A450" s="22" t="n"/>
      <c r="B450" s="22" t="n"/>
      <c r="C450" s="23" t="n"/>
      <c r="D450" s="23" t="n"/>
      <c r="E450" s="22" t="n"/>
    </row>
    <row r="451">
      <c r="A451" s="22" t="n"/>
      <c r="B451" s="22" t="n"/>
      <c r="C451" s="23" t="n"/>
      <c r="D451" s="23" t="n"/>
      <c r="E451" s="22" t="n"/>
    </row>
    <row r="452">
      <c r="A452" s="22" t="n"/>
      <c r="B452" s="22" t="n"/>
      <c r="C452" s="23" t="n"/>
      <c r="D452" s="23" t="n"/>
      <c r="E452" s="22" t="n"/>
    </row>
    <row r="453">
      <c r="A453" s="22" t="n"/>
      <c r="B453" s="22" t="n"/>
      <c r="C453" s="23" t="n"/>
      <c r="D453" s="23" t="n"/>
      <c r="E453" s="22" t="n"/>
    </row>
    <row r="454">
      <c r="A454" s="22" t="n"/>
      <c r="B454" s="22" t="n"/>
      <c r="C454" s="23" t="n"/>
      <c r="D454" s="23" t="n"/>
      <c r="E454" s="22" t="n"/>
    </row>
    <row r="455">
      <c r="A455" s="22" t="n"/>
      <c r="B455" s="22" t="n"/>
      <c r="C455" s="23" t="n"/>
      <c r="D455" s="23" t="n"/>
      <c r="E455" s="22" t="n"/>
    </row>
    <row r="456">
      <c r="A456" s="22" t="n"/>
      <c r="B456" s="22" t="n"/>
      <c r="C456" s="23" t="n"/>
      <c r="D456" s="23" t="n"/>
      <c r="E456" s="22" t="n"/>
    </row>
    <row r="457">
      <c r="A457" s="22" t="n"/>
      <c r="B457" s="22" t="n"/>
      <c r="C457" s="23" t="n"/>
      <c r="D457" s="23" t="n"/>
      <c r="E457" s="22" t="n"/>
    </row>
    <row r="458">
      <c r="A458" s="22" t="n"/>
      <c r="B458" s="22" t="n"/>
      <c r="C458" s="23" t="n"/>
      <c r="D458" s="23" t="n"/>
      <c r="E458" s="22" t="n"/>
    </row>
    <row r="459">
      <c r="A459" s="22" t="n"/>
      <c r="B459" s="22" t="n"/>
      <c r="C459" s="23" t="n"/>
      <c r="D459" s="23" t="n"/>
      <c r="E459" s="22" t="n"/>
    </row>
    <row r="460">
      <c r="A460" s="22" t="n"/>
      <c r="B460" s="22" t="n"/>
      <c r="C460" s="23" t="n"/>
      <c r="D460" s="23" t="n"/>
      <c r="E460" s="22" t="n"/>
    </row>
    <row r="461">
      <c r="A461" s="22" t="n"/>
      <c r="B461" s="22" t="n"/>
      <c r="C461" s="23" t="n"/>
      <c r="D461" s="23" t="n"/>
      <c r="E461" s="22" t="n"/>
    </row>
    <row r="462">
      <c r="A462" s="22" t="n"/>
      <c r="B462" s="22" t="n"/>
      <c r="C462" s="23" t="n"/>
      <c r="D462" s="23" t="n"/>
      <c r="E462" s="22" t="n"/>
    </row>
    <row r="463">
      <c r="A463" s="22" t="n"/>
      <c r="B463" s="22" t="n"/>
      <c r="C463" s="23" t="n"/>
      <c r="D463" s="23" t="n"/>
      <c r="E463" s="22" t="n"/>
    </row>
    <row r="464">
      <c r="A464" s="22" t="n"/>
      <c r="B464" s="22" t="n"/>
      <c r="C464" s="23" t="n"/>
      <c r="D464" s="23" t="n"/>
      <c r="E464" s="22" t="n"/>
    </row>
    <row r="465">
      <c r="A465" s="22" t="n"/>
      <c r="B465" s="22" t="n"/>
      <c r="C465" s="23" t="n"/>
      <c r="D465" s="23" t="n"/>
      <c r="E465" s="22" t="n"/>
    </row>
    <row r="466">
      <c r="A466" s="22" t="n"/>
      <c r="B466" s="22" t="n"/>
      <c r="C466" s="23" t="n"/>
      <c r="D466" s="23" t="n"/>
      <c r="E466" s="22" t="n"/>
    </row>
    <row r="467">
      <c r="A467" s="22" t="n"/>
      <c r="B467" s="22" t="n"/>
      <c r="C467" s="23" t="n"/>
      <c r="D467" s="23" t="n"/>
      <c r="E467" s="22" t="n"/>
    </row>
    <row r="468">
      <c r="A468" s="22" t="n"/>
      <c r="B468" s="22" t="n"/>
      <c r="C468" s="23" t="n"/>
      <c r="D468" s="23" t="n"/>
      <c r="E468" s="22" t="n"/>
    </row>
    <row r="469">
      <c r="A469" s="22" t="n"/>
      <c r="B469" s="22" t="n"/>
      <c r="C469" s="23" t="n"/>
      <c r="D469" s="23" t="n"/>
      <c r="E469" s="22" t="n"/>
    </row>
    <row r="470">
      <c r="A470" s="22" t="n"/>
      <c r="B470" s="22" t="n"/>
      <c r="C470" s="23" t="n"/>
      <c r="D470" s="23" t="n"/>
      <c r="E470" s="22" t="n"/>
    </row>
    <row r="471">
      <c r="A471" s="22" t="n"/>
      <c r="B471" s="22" t="n"/>
      <c r="C471" s="23" t="n"/>
      <c r="D471" s="23" t="n"/>
      <c r="E471" s="22" t="n"/>
    </row>
    <row r="472">
      <c r="A472" s="22" t="n"/>
      <c r="B472" s="22" t="n"/>
      <c r="C472" s="23" t="n"/>
      <c r="D472" s="23" t="n"/>
      <c r="E472" s="22" t="n"/>
    </row>
    <row r="473">
      <c r="A473" s="22" t="n"/>
      <c r="B473" s="22" t="n"/>
      <c r="C473" s="23" t="n"/>
      <c r="D473" s="23" t="n"/>
      <c r="E473" s="22" t="n"/>
    </row>
    <row r="474">
      <c r="A474" s="22" t="n"/>
      <c r="B474" s="22" t="n"/>
      <c r="C474" s="23" t="n"/>
      <c r="D474" s="23" t="n"/>
      <c r="E474" s="22" t="n"/>
    </row>
    <row r="475">
      <c r="A475" s="22" t="n"/>
      <c r="B475" s="22" t="n"/>
      <c r="C475" s="23" t="n"/>
      <c r="D475" s="23" t="n"/>
      <c r="E475" s="22" t="n"/>
    </row>
    <row r="476">
      <c r="A476" s="22" t="n"/>
      <c r="B476" s="22" t="n"/>
      <c r="C476" s="23" t="n"/>
      <c r="D476" s="23" t="n"/>
      <c r="E476" s="22" t="n"/>
    </row>
    <row r="477">
      <c r="A477" s="22" t="n"/>
      <c r="B477" s="22" t="n"/>
      <c r="C477" s="23" t="n"/>
      <c r="D477" s="23" t="n"/>
      <c r="E477" s="22" t="n"/>
    </row>
    <row r="478">
      <c r="A478" s="22" t="n"/>
      <c r="B478" s="22" t="n"/>
      <c r="C478" s="23" t="n"/>
      <c r="D478" s="23" t="n"/>
      <c r="E478" s="22" t="n"/>
    </row>
    <row r="479">
      <c r="A479" s="22" t="n"/>
      <c r="B479" s="22" t="n"/>
      <c r="C479" s="23" t="n"/>
      <c r="D479" s="23" t="n"/>
      <c r="E479" s="22" t="n"/>
    </row>
    <row r="480">
      <c r="A480" s="22" t="n"/>
      <c r="B480" s="22" t="n"/>
      <c r="C480" s="23" t="n"/>
      <c r="D480" s="23" t="n"/>
      <c r="E480" s="22" t="n"/>
    </row>
    <row r="481">
      <c r="A481" s="22" t="n"/>
      <c r="B481" s="22" t="n"/>
      <c r="C481" s="23" t="n"/>
      <c r="D481" s="23" t="n"/>
      <c r="E481" s="22" t="n"/>
    </row>
    <row r="482">
      <c r="A482" s="22" t="n"/>
      <c r="B482" s="22" t="n"/>
      <c r="C482" s="23" t="n"/>
      <c r="D482" s="23" t="n"/>
      <c r="E482" s="22" t="n"/>
    </row>
    <row r="483">
      <c r="A483" s="22" t="n"/>
      <c r="B483" s="22" t="n"/>
      <c r="C483" s="23" t="n"/>
      <c r="D483" s="23" t="n"/>
      <c r="E483" s="22" t="n"/>
    </row>
    <row r="484">
      <c r="A484" s="22" t="n"/>
      <c r="B484" s="22" t="n"/>
      <c r="C484" s="23" t="n"/>
      <c r="D484" s="23" t="n"/>
      <c r="E484" s="22" t="n"/>
    </row>
    <row r="485">
      <c r="A485" s="22" t="n"/>
      <c r="B485" s="22" t="n"/>
      <c r="C485" s="23" t="n"/>
      <c r="D485" s="23" t="n"/>
      <c r="E485" s="22" t="n"/>
    </row>
    <row r="486">
      <c r="A486" s="22" t="n"/>
      <c r="B486" s="22" t="n"/>
      <c r="C486" s="23" t="n"/>
      <c r="D486" s="23" t="n"/>
      <c r="E486" s="22" t="n"/>
    </row>
    <row r="487">
      <c r="A487" s="22" t="n"/>
      <c r="B487" s="22" t="n"/>
      <c r="C487" s="23" t="n"/>
      <c r="D487" s="23" t="n"/>
      <c r="E487" s="22" t="n"/>
    </row>
    <row r="488">
      <c r="A488" s="22" t="n"/>
      <c r="B488" s="22" t="n"/>
      <c r="C488" s="23" t="n"/>
      <c r="D488" s="23" t="n"/>
      <c r="E488" s="22" t="n"/>
    </row>
    <row r="489">
      <c r="A489" s="22" t="n"/>
      <c r="B489" s="22" t="n"/>
      <c r="C489" s="23" t="n"/>
      <c r="D489" s="23" t="n"/>
      <c r="E489" s="22" t="n"/>
    </row>
    <row r="490">
      <c r="A490" s="22" t="n"/>
      <c r="B490" s="22" t="n"/>
      <c r="C490" s="23" t="n"/>
      <c r="D490" s="23" t="n"/>
      <c r="E490" s="22" t="n"/>
    </row>
    <row r="491">
      <c r="A491" s="22" t="n"/>
      <c r="B491" s="22" t="n"/>
      <c r="C491" s="23" t="n"/>
      <c r="D491" s="23" t="n"/>
      <c r="E491" s="22" t="n"/>
    </row>
    <row r="492">
      <c r="A492" s="22" t="n"/>
      <c r="B492" s="22" t="n"/>
      <c r="C492" s="23" t="n"/>
      <c r="D492" s="23" t="n"/>
      <c r="E492" s="22" t="n"/>
    </row>
    <row r="493">
      <c r="A493" s="22" t="n"/>
      <c r="B493" s="22" t="n"/>
      <c r="C493" s="23" t="n"/>
      <c r="D493" s="23" t="n"/>
      <c r="E493" s="22" t="n"/>
    </row>
    <row r="494">
      <c r="A494" s="22" t="n"/>
      <c r="B494" s="22" t="n"/>
      <c r="C494" s="23" t="n"/>
      <c r="D494" s="23" t="n"/>
      <c r="E494" s="22" t="n"/>
    </row>
    <row r="495">
      <c r="A495" s="22" t="n"/>
      <c r="B495" s="22" t="n"/>
      <c r="C495" s="23" t="n"/>
      <c r="D495" s="23" t="n"/>
      <c r="E495" s="22" t="n"/>
    </row>
    <row r="496">
      <c r="A496" s="22" t="n"/>
      <c r="B496" s="22" t="n"/>
      <c r="C496" s="23" t="n"/>
      <c r="D496" s="23" t="n"/>
      <c r="E496" s="22" t="n"/>
    </row>
    <row r="497">
      <c r="A497" s="22" t="n"/>
      <c r="B497" s="22" t="n"/>
      <c r="C497" s="23" t="n"/>
      <c r="D497" s="23" t="n"/>
      <c r="E497" s="22" t="n"/>
    </row>
    <row r="498">
      <c r="A498" s="22" t="n"/>
      <c r="B498" s="22" t="n"/>
      <c r="C498" s="23" t="n"/>
      <c r="D498" s="23" t="n"/>
      <c r="E498" s="22" t="n"/>
    </row>
    <row r="499">
      <c r="A499" s="22" t="n"/>
      <c r="B499" s="22" t="n"/>
      <c r="C499" s="23" t="n"/>
      <c r="D499" s="23" t="n"/>
      <c r="E499" s="22" t="n"/>
    </row>
    <row r="500">
      <c r="A500" s="22" t="n"/>
      <c r="B500" s="22" t="n"/>
      <c r="C500" s="23" t="n"/>
      <c r="D500" s="23" t="n"/>
      <c r="E500" s="22" t="n"/>
    </row>
    <row r="501">
      <c r="A501" s="22" t="n"/>
      <c r="B501" s="22" t="n"/>
      <c r="C501" s="23" t="n"/>
      <c r="D501" s="23" t="n"/>
      <c r="E501" s="22" t="n"/>
    </row>
  </sheetData>
  <dataValidations count="3">
    <dataValidation sqref="A2:A501" showDropDown="0" showInputMessage="0" showErrorMessage="1" allowBlank="1" errorTitle="Email" error="Pick an email from the list." type="list" errorStyle="warning">
      <formula1>=People!$B$2:$B$301</formula1>
    </dataValidation>
    <dataValidation sqref="B2:B501" showDropDown="0" showInputMessage="0" showErrorMessage="1" allowBlank="1" errorTitle="Status" error="Pick New, Contacted, Signed up or Not now." type="list" errorStyle="warning">
      <formula1>=Lists!$A$18:$A$21</formula1>
    </dataValidation>
    <dataValidation sqref="C2:D501" showDropDown="0" showInputMessage="0" showErrorMessage="1" allowBlank="1" errorTitle="Date" error="Type a date, like 2026-11-05." type="date" errorStyle="warning" operator="greaterThan">
      <formula1>36526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4B2E83"/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6" customWidth="1" min="4" max="4"/>
    <col width="12" customWidth="1" min="5" max="5"/>
  </cols>
  <sheetData>
    <row r="1">
      <c r="A1" s="24" t="inlineStr">
        <is>
          <t>Counts</t>
        </is>
      </c>
    </row>
    <row r="2">
      <c r="A2" s="25" t="inlineStr">
        <is>
          <t>Worked out from the People tab. Edit the interest options and sources on the Lists tab.</t>
        </is>
      </c>
    </row>
    <row r="4">
      <c r="A4" s="4" t="inlineStr">
        <is>
          <t>Totals</t>
        </is>
      </c>
      <c r="B4" s="4" t="inlineStr">
        <is>
          <t>People</t>
        </is>
      </c>
    </row>
    <row r="5">
      <c r="A5" s="26" t="inlineStr">
        <is>
          <t>Everyone who showed interest</t>
        </is>
      </c>
      <c r="B5" s="27">
        <f>SUM(People!$N$2:$N$301)</f>
        <v/>
      </c>
    </row>
    <row r="6">
      <c r="A6" s="26" t="inlineStr">
        <is>
          <t>OK to contact</t>
        </is>
      </c>
      <c r="B6" s="27">
        <f>COUNTIF(People!$G$2:$G$301,"Yes")</f>
        <v/>
      </c>
    </row>
    <row r="7">
      <c r="A7" s="26" t="inlineStr">
        <is>
          <t>Overdue for a follow-up</t>
        </is>
      </c>
      <c r="B7" s="27">
        <f>COUNTIF(People!$M$2:$M$301,"Overdue")</f>
        <v/>
      </c>
    </row>
    <row r="8">
      <c r="A8" s="26" t="inlineStr">
        <is>
          <t>Due today or tomorrow</t>
        </is>
      </c>
      <c r="B8" s="27">
        <f>COUNTIF(People!$M$2:$M$301,"Due soon")</f>
        <v/>
      </c>
    </row>
    <row r="9">
      <c r="A9" s="26" t="inlineStr">
        <is>
          <t>Signed up</t>
        </is>
      </c>
      <c r="B9" s="27">
        <f>COUNTIF(People!$K$2:$K$301,"Signed up")</f>
        <v/>
      </c>
    </row>
    <row r="12">
      <c r="A12" s="4" t="inlineStr">
        <is>
          <t>Interest</t>
        </is>
      </c>
      <c r="B12" s="4" t="inlineStr">
        <is>
          <t>People interested</t>
        </is>
      </c>
      <c r="C12" s="4" t="inlineStr">
        <is>
          <t>OK to contact</t>
        </is>
      </c>
      <c r="D12" s="4" t="inlineStr">
        <is>
          <t>Still to contact</t>
        </is>
      </c>
      <c r="E12" s="4" t="inlineStr">
        <is>
          <t>Signed up</t>
        </is>
      </c>
    </row>
    <row r="13">
      <c r="A13" s="26">
        <f>IF(Lists!$A$24="","",Lists!$A$24)</f>
        <v/>
      </c>
      <c r="B13" s="27">
        <f>IF($A13="","",COUNTIFS(People!$D$2:$D$301,"*"&amp;$A13&amp;"*",People!$N$2:$N$301,1))</f>
        <v/>
      </c>
      <c r="C13" s="27">
        <f>IF($A13="","",COUNTIFS(People!$D$2:$D$301,"*"&amp;$A13&amp;"*",People!$G$2:$G$301,"Yes"))</f>
        <v/>
      </c>
      <c r="D13" s="27">
        <f>IF($A13="","",COUNTIFS(People!$D$2:$D$301,"*"&amp;$A13&amp;"*",People!$K$2:$K$301,"New",People!$N$2:$N$301,1)-COUNTIFS(People!$D$2:$D$301,"*"&amp;$A13&amp;"*",People!$K$2:$K$301,"New",People!$G$2:$G$301,"No"))</f>
        <v/>
      </c>
      <c r="E13" s="27">
        <f>IF($A13="","",COUNTIFS(People!$D$2:$D$301,"*"&amp;$A13&amp;"*",People!$K$2:$K$301,"Signed up"))</f>
        <v/>
      </c>
    </row>
    <row r="14">
      <c r="A14" s="26">
        <f>IF(Lists!$A$25="","",Lists!$A$25)</f>
        <v/>
      </c>
      <c r="B14" s="27">
        <f>IF($A14="","",COUNTIFS(People!$D$2:$D$301,"*"&amp;$A14&amp;"*",People!$N$2:$N$301,1))</f>
        <v/>
      </c>
      <c r="C14" s="27">
        <f>IF($A14="","",COUNTIFS(People!$D$2:$D$301,"*"&amp;$A14&amp;"*",People!$G$2:$G$301,"Yes"))</f>
        <v/>
      </c>
      <c r="D14" s="27">
        <f>IF($A14="","",COUNTIFS(People!$D$2:$D$301,"*"&amp;$A14&amp;"*",People!$K$2:$K$301,"New",People!$N$2:$N$301,1)-COUNTIFS(People!$D$2:$D$301,"*"&amp;$A14&amp;"*",People!$K$2:$K$301,"New",People!$G$2:$G$301,"No"))</f>
        <v/>
      </c>
      <c r="E14" s="27">
        <f>IF($A14="","",COUNTIFS(People!$D$2:$D$301,"*"&amp;$A14&amp;"*",People!$K$2:$K$301,"Signed up"))</f>
        <v/>
      </c>
    </row>
    <row r="15">
      <c r="A15" s="26">
        <f>IF(Lists!$A$26="","",Lists!$A$26)</f>
        <v/>
      </c>
      <c r="B15" s="27">
        <f>IF($A15="","",COUNTIFS(People!$D$2:$D$301,"*"&amp;$A15&amp;"*",People!$N$2:$N$301,1))</f>
        <v/>
      </c>
      <c r="C15" s="27">
        <f>IF($A15="","",COUNTIFS(People!$D$2:$D$301,"*"&amp;$A15&amp;"*",People!$G$2:$G$301,"Yes"))</f>
        <v/>
      </c>
      <c r="D15" s="27">
        <f>IF($A15="","",COUNTIFS(People!$D$2:$D$301,"*"&amp;$A15&amp;"*",People!$K$2:$K$301,"New",People!$N$2:$N$301,1)-COUNTIFS(People!$D$2:$D$301,"*"&amp;$A15&amp;"*",People!$K$2:$K$301,"New",People!$G$2:$G$301,"No"))</f>
        <v/>
      </c>
      <c r="E15" s="27">
        <f>IF($A15="","",COUNTIFS(People!$D$2:$D$301,"*"&amp;$A15&amp;"*",People!$K$2:$K$301,"Signed up"))</f>
        <v/>
      </c>
    </row>
    <row r="16">
      <c r="A16" s="26">
        <f>IF(Lists!$A$27="","",Lists!$A$27)</f>
        <v/>
      </c>
      <c r="B16" s="27">
        <f>IF($A16="","",COUNTIFS(People!$D$2:$D$301,"*"&amp;$A16&amp;"*",People!$N$2:$N$301,1))</f>
        <v/>
      </c>
      <c r="C16" s="27">
        <f>IF($A16="","",COUNTIFS(People!$D$2:$D$301,"*"&amp;$A16&amp;"*",People!$G$2:$G$301,"Yes"))</f>
        <v/>
      </c>
      <c r="D16" s="27">
        <f>IF($A16="","",COUNTIFS(People!$D$2:$D$301,"*"&amp;$A16&amp;"*",People!$K$2:$K$301,"New",People!$N$2:$N$301,1)-COUNTIFS(People!$D$2:$D$301,"*"&amp;$A16&amp;"*",People!$K$2:$K$301,"New",People!$G$2:$G$301,"No"))</f>
        <v/>
      </c>
      <c r="E16" s="27">
        <f>IF($A16="","",COUNTIFS(People!$D$2:$D$301,"*"&amp;$A16&amp;"*",People!$K$2:$K$301,"Signed up"))</f>
        <v/>
      </c>
    </row>
    <row r="17">
      <c r="A17" s="26">
        <f>IF(Lists!$A$28="","",Lists!$A$28)</f>
        <v/>
      </c>
      <c r="B17" s="27">
        <f>IF($A17="","",COUNTIFS(People!$D$2:$D$301,"*"&amp;$A17&amp;"*",People!$N$2:$N$301,1))</f>
        <v/>
      </c>
      <c r="C17" s="27">
        <f>IF($A17="","",COUNTIFS(People!$D$2:$D$301,"*"&amp;$A17&amp;"*",People!$G$2:$G$301,"Yes"))</f>
        <v/>
      </c>
      <c r="D17" s="27">
        <f>IF($A17="","",COUNTIFS(People!$D$2:$D$301,"*"&amp;$A17&amp;"*",People!$K$2:$K$301,"New",People!$N$2:$N$301,1)-COUNTIFS(People!$D$2:$D$301,"*"&amp;$A17&amp;"*",People!$K$2:$K$301,"New",People!$G$2:$G$301,"No"))</f>
        <v/>
      </c>
      <c r="E17" s="27">
        <f>IF($A17="","",COUNTIFS(People!$D$2:$D$301,"*"&amp;$A17&amp;"*",People!$K$2:$K$301,"Signed up"))</f>
        <v/>
      </c>
    </row>
    <row r="18">
      <c r="A18" s="26">
        <f>IF(Lists!$A$29="","",Lists!$A$29)</f>
        <v/>
      </c>
      <c r="B18" s="27">
        <f>IF($A18="","",COUNTIFS(People!$D$2:$D$301,"*"&amp;$A18&amp;"*",People!$N$2:$N$301,1))</f>
        <v/>
      </c>
      <c r="C18" s="27">
        <f>IF($A18="","",COUNTIFS(People!$D$2:$D$301,"*"&amp;$A18&amp;"*",People!$G$2:$G$301,"Yes"))</f>
        <v/>
      </c>
      <c r="D18" s="27">
        <f>IF($A18="","",COUNTIFS(People!$D$2:$D$301,"*"&amp;$A18&amp;"*",People!$K$2:$K$301,"New",People!$N$2:$N$301,1)-COUNTIFS(People!$D$2:$D$301,"*"&amp;$A18&amp;"*",People!$K$2:$K$301,"New",People!$G$2:$G$301,"No"))</f>
        <v/>
      </c>
      <c r="E18" s="27">
        <f>IF($A18="","",COUNTIFS(People!$D$2:$D$301,"*"&amp;$A18&amp;"*",People!$K$2:$K$301,"Signed up"))</f>
        <v/>
      </c>
    </row>
    <row r="19">
      <c r="A19" s="26">
        <f>IF(Lists!$A$30="","",Lists!$A$30)</f>
        <v/>
      </c>
      <c r="B19" s="27">
        <f>IF($A19="","",COUNTIFS(People!$D$2:$D$301,"*"&amp;$A19&amp;"*",People!$N$2:$N$301,1))</f>
        <v/>
      </c>
      <c r="C19" s="27">
        <f>IF($A19="","",COUNTIFS(People!$D$2:$D$301,"*"&amp;$A19&amp;"*",People!$G$2:$G$301,"Yes"))</f>
        <v/>
      </c>
      <c r="D19" s="27">
        <f>IF($A19="","",COUNTIFS(People!$D$2:$D$301,"*"&amp;$A19&amp;"*",People!$K$2:$K$301,"New",People!$N$2:$N$301,1)-COUNTIFS(People!$D$2:$D$301,"*"&amp;$A19&amp;"*",People!$K$2:$K$301,"New",People!$G$2:$G$301,"No"))</f>
        <v/>
      </c>
      <c r="E19" s="27">
        <f>IF($A19="","",COUNTIFS(People!$D$2:$D$301,"*"&amp;$A19&amp;"*",People!$K$2:$K$301,"Signed up"))</f>
        <v/>
      </c>
    </row>
    <row r="20">
      <c r="A20" s="26">
        <f>IF(Lists!$A$31="","",Lists!$A$31)</f>
        <v/>
      </c>
      <c r="B20" s="27">
        <f>IF($A20="","",COUNTIFS(People!$D$2:$D$301,"*"&amp;$A20&amp;"*",People!$N$2:$N$301,1))</f>
        <v/>
      </c>
      <c r="C20" s="27">
        <f>IF($A20="","",COUNTIFS(People!$D$2:$D$301,"*"&amp;$A20&amp;"*",People!$G$2:$G$301,"Yes"))</f>
        <v/>
      </c>
      <c r="D20" s="27">
        <f>IF($A20="","",COUNTIFS(People!$D$2:$D$301,"*"&amp;$A20&amp;"*",People!$K$2:$K$301,"New",People!$N$2:$N$301,1)-COUNTIFS(People!$D$2:$D$301,"*"&amp;$A20&amp;"*",People!$K$2:$K$301,"New",People!$G$2:$G$301,"No"))</f>
        <v/>
      </c>
      <c r="E20" s="27">
        <f>IF($A20="","",COUNTIFS(People!$D$2:$D$301,"*"&amp;$A20&amp;"*",People!$K$2:$K$301,"Signed up"))</f>
        <v/>
      </c>
    </row>
    <row r="21">
      <c r="A21" s="26">
        <f>IF(Lists!$A$32="","",Lists!$A$32)</f>
        <v/>
      </c>
      <c r="B21" s="27">
        <f>IF($A21="","",COUNTIFS(People!$D$2:$D$301,"*"&amp;$A21&amp;"*",People!$N$2:$N$301,1))</f>
        <v/>
      </c>
      <c r="C21" s="27">
        <f>IF($A21="","",COUNTIFS(People!$D$2:$D$301,"*"&amp;$A21&amp;"*",People!$G$2:$G$301,"Yes"))</f>
        <v/>
      </c>
      <c r="D21" s="27">
        <f>IF($A21="","",COUNTIFS(People!$D$2:$D$301,"*"&amp;$A21&amp;"*",People!$K$2:$K$301,"New",People!$N$2:$N$301,1)-COUNTIFS(People!$D$2:$D$301,"*"&amp;$A21&amp;"*",People!$K$2:$K$301,"New",People!$G$2:$G$301,"No"))</f>
        <v/>
      </c>
      <c r="E21" s="27">
        <f>IF($A21="","",COUNTIFS(People!$D$2:$D$301,"*"&amp;$A21&amp;"*",People!$K$2:$K$301,"Signed up"))</f>
        <v/>
      </c>
    </row>
    <row r="22">
      <c r="A22" s="26">
        <f>IF(Lists!$A$33="","",Lists!$A$33)</f>
        <v/>
      </c>
      <c r="B22" s="27">
        <f>IF($A22="","",COUNTIFS(People!$D$2:$D$301,"*"&amp;$A22&amp;"*",People!$N$2:$N$301,1))</f>
        <v/>
      </c>
      <c r="C22" s="27">
        <f>IF($A22="","",COUNTIFS(People!$D$2:$D$301,"*"&amp;$A22&amp;"*",People!$G$2:$G$301,"Yes"))</f>
        <v/>
      </c>
      <c r="D22" s="27">
        <f>IF($A22="","",COUNTIFS(People!$D$2:$D$301,"*"&amp;$A22&amp;"*",People!$K$2:$K$301,"New",People!$N$2:$N$301,1)-COUNTIFS(People!$D$2:$D$301,"*"&amp;$A22&amp;"*",People!$K$2:$K$301,"New",People!$G$2:$G$301,"No"))</f>
        <v/>
      </c>
      <c r="E22" s="27">
        <f>IF($A22="","",COUNTIFS(People!$D$2:$D$301,"*"&amp;$A22&amp;"*",People!$K$2:$K$301,"Signed up"))</f>
        <v/>
      </c>
    </row>
    <row r="24">
      <c r="A24" s="4" t="inlineStr">
        <is>
          <t>Status</t>
        </is>
      </c>
      <c r="B24" s="4" t="inlineStr">
        <is>
          <t>People</t>
        </is>
      </c>
    </row>
    <row r="25">
      <c r="A25" s="26" t="inlineStr">
        <is>
          <t>New</t>
        </is>
      </c>
      <c r="B25" s="27">
        <f>COUNTIFS(People!$K$2:$K$301,$A25,People!$N$2:$N$301,1)</f>
        <v/>
      </c>
    </row>
    <row r="26">
      <c r="A26" s="26" t="inlineStr">
        <is>
          <t>Contacted</t>
        </is>
      </c>
      <c r="B26" s="27">
        <f>COUNTIFS(People!$K$2:$K$301,$A26,People!$N$2:$N$301,1)</f>
        <v/>
      </c>
    </row>
    <row r="27">
      <c r="A27" s="26" t="inlineStr">
        <is>
          <t>Signed up</t>
        </is>
      </c>
      <c r="B27" s="27">
        <f>COUNTIFS(People!$K$2:$K$301,$A27,People!$N$2:$N$301,1)</f>
        <v/>
      </c>
    </row>
    <row r="28">
      <c r="A28" s="26" t="inlineStr">
        <is>
          <t>Not now</t>
        </is>
      </c>
      <c r="B28" s="27">
        <f>COUNTIFS(People!$K$2:$K$301,$A28,People!$N$2:$N$301,1)</f>
        <v/>
      </c>
    </row>
    <row r="30">
      <c r="A30" s="4" t="inlineStr">
        <is>
          <t>Source</t>
        </is>
      </c>
      <c r="B30" s="4" t="inlineStr">
        <is>
          <t>People</t>
        </is>
      </c>
    </row>
    <row r="31">
      <c r="A31" s="26">
        <f>IF(Lists!$A$36="","",Lists!$A$36)</f>
        <v/>
      </c>
      <c r="B31" s="27">
        <f>IF($A31="","",COUNTIFS(People!$H$2:$H$301,$A31,People!$N$2:$N$301,1))</f>
        <v/>
      </c>
    </row>
    <row r="32">
      <c r="A32" s="26">
        <f>IF(Lists!$A$37="","",Lists!$A$37)</f>
        <v/>
      </c>
      <c r="B32" s="27">
        <f>IF($A32="","",COUNTIFS(People!$H$2:$H$301,$A32,People!$N$2:$N$301,1))</f>
        <v/>
      </c>
    </row>
    <row r="33">
      <c r="A33" s="26">
        <f>IF(Lists!$A$38="","",Lists!$A$38)</f>
        <v/>
      </c>
      <c r="B33" s="27">
        <f>IF($A33="","",COUNTIFS(People!$H$2:$H$301,$A33,People!$N$2:$N$301,1))</f>
        <v/>
      </c>
    </row>
    <row r="34">
      <c r="A34" s="26">
        <f>IF(Lists!$A$39="","",Lists!$A$39)</f>
        <v/>
      </c>
      <c r="B34" s="27">
        <f>IF($A34="","",COUNTIFS(People!$H$2:$H$301,$A34,People!$N$2:$N$301,1))</f>
        <v/>
      </c>
    </row>
    <row r="35">
      <c r="A35" s="26">
        <f>IF(Lists!$A$40="","",Lists!$A$40)</f>
        <v/>
      </c>
      <c r="B35" s="27">
        <f>IF($A35="","",COUNTIFS(People!$H$2:$H$301,$A35,People!$N$2:$N$301,1))</f>
        <v/>
      </c>
    </row>
    <row r="36">
      <c r="A36" s="26">
        <f>IF(Lists!$A$41="","",Lists!$A$41)</f>
        <v/>
      </c>
      <c r="B36" s="27">
        <f>IF($A36="","",COUNTIFS(People!$H$2:$H$301,$A36,People!$N$2:$N$301,1))</f>
        <v/>
      </c>
    </row>
    <row r="37">
      <c r="A37" s="26">
        <f>IF(Lists!$A$42="","",Lists!$A$42)</f>
        <v/>
      </c>
      <c r="B37" s="27">
        <f>IF($A37="","",COUNTIFS(People!$H$2:$H$301,$A37,People!$N$2:$N$301,1))</f>
        <v/>
      </c>
    </row>
    <row r="38">
      <c r="A38" s="26">
        <f>IF(Lists!$A$43="","",Lists!$A$43)</f>
        <v/>
      </c>
      <c r="B38" s="27">
        <f>IF($A38="","",COUNTIFS(People!$H$2:$H$301,$A38,People!$N$2:$N$301,1))</f>
        <v/>
      </c>
    </row>
    <row r="39">
      <c r="A39" s="26">
        <f>IF(Lists!$A$44="","",Lists!$A$44)</f>
        <v/>
      </c>
      <c r="B39" s="27">
        <f>IF($A39="","",COUNTIFS(People!$H$2:$H$301,$A39,People!$N$2:$N$301,1))</f>
        <v/>
      </c>
    </row>
    <row r="40">
      <c r="A40" s="26">
        <f>IF(Lists!$A$45="","",Lists!$A$45)</f>
        <v/>
      </c>
      <c r="B40" s="27">
        <f>IF($A40="","",COUNTIFS(People!$H$2:$H$301,$A40,People!$N$2:$N$301,1))</f>
        <v/>
      </c>
    </row>
    <row r="41">
      <c r="A41" s="26" t="inlineStr">
        <is>
          <t>(no source)</t>
        </is>
      </c>
      <c r="B41" s="27">
        <f>SUM(People!$N$2:$N$301)-SUMPRODUCT((People!$H$2:$H$301&lt;&gt;"")*(People!$N$2:$N$301=1))</f>
        <v/>
      </c>
    </row>
    <row r="42">
      <c r="A42" s="26" t="inlineStr">
        <is>
          <t>Anything else</t>
        </is>
      </c>
      <c r="B42" s="27">
        <f>SUM(People!$N$2:$N$301)-B41-SUM(B31:B40)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B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50" customWidth="1" min="2" max="2"/>
  </cols>
  <sheetData>
    <row r="1" ht="32" customHeight="1">
      <c r="A1" s="4" t="inlineStr">
        <is>
          <t>Column names to look for</t>
        </is>
      </c>
      <c r="B1" s="4" t="inlineStr">
        <is>
          <t>Header in your export (edit if you renamed a question)</t>
        </is>
      </c>
    </row>
    <row r="2">
      <c r="A2" s="28" t="inlineStr">
        <is>
          <t>Response ID</t>
        </is>
      </c>
      <c r="B2" s="22" t="inlineStr">
        <is>
          <t>Response ID</t>
        </is>
      </c>
    </row>
    <row r="3">
      <c r="A3" s="28" t="inlineStr">
        <is>
          <t>Date the form was sent</t>
        </is>
      </c>
      <c r="B3" s="22" t="inlineStr">
        <is>
          <t>Submitted at</t>
        </is>
      </c>
    </row>
    <row r="4">
      <c r="A4" s="28" t="inlineStr">
        <is>
          <t>Name</t>
        </is>
      </c>
      <c r="B4" s="22" t="inlineStr">
        <is>
          <t>Your name</t>
        </is>
      </c>
    </row>
    <row r="5">
      <c r="A5" s="28" t="inlineStr">
        <is>
          <t>Email</t>
        </is>
      </c>
      <c r="B5" s="22" t="inlineStr">
        <is>
          <t>Email</t>
        </is>
      </c>
    </row>
    <row r="6">
      <c r="A6" s="28" t="inlineStr">
        <is>
          <t>Phone</t>
        </is>
      </c>
      <c r="B6" s="22" t="inlineStr">
        <is>
          <t>Phone</t>
        </is>
      </c>
    </row>
    <row r="7">
      <c r="A7" s="28" t="inlineStr">
        <is>
          <t>What they're interested in</t>
        </is>
      </c>
      <c r="B7" s="22" t="inlineStr">
        <is>
          <t>What are you interested in?</t>
        </is>
      </c>
    </row>
    <row r="8">
      <c r="A8" s="28" t="inlineStr">
        <is>
          <t>How involved</t>
        </is>
      </c>
      <c r="B8" s="22" t="inlineStr">
        <is>
          <t>How involved would you like to be?</t>
        </is>
      </c>
    </row>
    <row r="9">
      <c r="A9" s="28" t="inlineStr">
        <is>
          <t>When free</t>
        </is>
      </c>
      <c r="B9" s="22" t="inlineStr">
        <is>
          <t>When are you usually free?</t>
        </is>
      </c>
    </row>
    <row r="10">
      <c r="A10" s="28" t="inlineStr">
        <is>
          <t>OK to contact</t>
        </is>
      </c>
      <c r="B10" s="22" t="inlineStr">
        <is>
          <t>Can we contact you about this?</t>
        </is>
      </c>
    </row>
    <row r="11">
      <c r="A11" s="28" t="inlineStr">
        <is>
          <t>How they heard (fallback question)</t>
        </is>
      </c>
      <c r="B11" s="22" t="inlineStr">
        <is>
          <t>How did you hear about us?</t>
        </is>
      </c>
    </row>
    <row r="12">
      <c r="A12" s="28" t="inlineStr">
        <is>
          <t>Source (hidden field)</t>
        </is>
      </c>
      <c r="B12" s="22" t="inlineStr">
        <is>
          <t>source</t>
        </is>
      </c>
    </row>
    <row r="14">
      <c r="A14" s="29" t="inlineStr">
        <is>
          <t>Setting</t>
        </is>
      </c>
    </row>
    <row r="15">
      <c r="A15" s="28" t="inlineStr">
        <is>
          <t>Follow up within this many days of the date of interest</t>
        </is>
      </c>
      <c r="B15" s="30" t="n">
        <v>3</v>
      </c>
    </row>
    <row r="17">
      <c r="A17" s="4" t="inlineStr">
        <is>
          <t>Statuses (used by the Follow-ups dropdown)</t>
        </is>
      </c>
    </row>
    <row r="18">
      <c r="A18" s="28" t="inlineStr">
        <is>
          <t>New</t>
        </is>
      </c>
    </row>
    <row r="19">
      <c r="A19" s="28" t="inlineStr">
        <is>
          <t>Contacted</t>
        </is>
      </c>
    </row>
    <row r="20">
      <c r="A20" s="28" t="inlineStr">
        <is>
          <t>Signed up</t>
        </is>
      </c>
    </row>
    <row r="21">
      <c r="A21" s="28" t="inlineStr">
        <is>
          <t>Not now</t>
        </is>
      </c>
    </row>
    <row r="23">
      <c r="A23" s="4" t="inlineStr">
        <is>
          <t>Interest options (type yours, as they appear on your form)</t>
        </is>
      </c>
    </row>
    <row r="24">
      <c r="A24" s="22" t="inlineStr">
        <is>
          <t>Book club</t>
        </is>
      </c>
    </row>
    <row r="25">
      <c r="A25" s="22" t="inlineStr">
        <is>
          <t>Walking group</t>
        </is>
      </c>
    </row>
    <row r="26">
      <c r="A26" s="22" t="inlineStr">
        <is>
          <t>Community garden</t>
        </is>
      </c>
    </row>
    <row r="27">
      <c r="A27" s="22" t="inlineStr">
        <is>
          <t>Helping at events</t>
        </is>
      </c>
    </row>
    <row r="28">
      <c r="A28" s="22" t="inlineStr">
        <is>
          <t>Beginner pottery class</t>
        </is>
      </c>
    </row>
    <row r="29">
      <c r="A29" s="22" t="n"/>
    </row>
    <row r="30">
      <c r="A30" s="22" t="n"/>
    </row>
    <row r="31">
      <c r="A31" s="22" t="n"/>
    </row>
    <row r="32">
      <c r="A32" s="22" t="n"/>
    </row>
    <row r="33">
      <c r="A33" s="22" t="n"/>
    </row>
    <row r="35">
      <c r="A35" s="4" t="inlineStr">
        <is>
          <t>Sources (link values and How did you hear about us? answers)</t>
        </is>
      </c>
    </row>
    <row r="36">
      <c r="A36" s="22" t="inlineStr">
        <is>
          <t>newsletter</t>
        </is>
      </c>
    </row>
    <row r="37">
      <c r="A37" s="22" t="inlineStr">
        <is>
          <t>instagram</t>
        </is>
      </c>
    </row>
    <row r="38">
      <c r="A38" s="22" t="inlineStr">
        <is>
          <t>paper</t>
        </is>
      </c>
    </row>
    <row r="39">
      <c r="A39" s="22" t="inlineStr">
        <is>
          <t>At a fair or sign-up table</t>
        </is>
      </c>
    </row>
    <row r="40">
      <c r="A40" s="22" t="inlineStr">
        <is>
          <t>A poster or flyer</t>
        </is>
      </c>
    </row>
    <row r="41">
      <c r="A41" s="22" t="inlineStr">
        <is>
          <t>A friend</t>
        </is>
      </c>
    </row>
    <row r="42">
      <c r="A42" s="22" t="n"/>
    </row>
    <row r="43">
      <c r="A43" s="22" t="n"/>
    </row>
    <row r="44">
      <c r="A44" s="22" t="n"/>
    </row>
    <row r="45">
      <c r="A45" s="22" t="n"/>
    </row>
    <row r="47">
      <c r="A47" s="15" t="inlineStr">
        <is>
          <t>The sheet finds columns by these names, so column order does not matter.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2026-10-28T11:42:47Z</dcterms:created>
  <dcterms:modified xmlns:dcterms="http://purl.org/dc/terms/" xmlns:xsi="http://www.w3.org/2001/XMLSchema-instance" xsi:type="dcterms:W3CDTF">2026-10-28T11:42:51Z</dcterms:modified>
</cp:coreProperties>
</file>