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Gifts" sheetId="2" state="visible" r:id="rId2"/>
    <sheet xmlns:r="http://schemas.openxmlformats.org/officeDocument/2006/relationships" name="Summary" sheetId="3" state="visible" r:id="rId3"/>
    <sheet xmlns:r="http://schemas.openxmlformats.org/officeDocument/2006/relationships" name="Settings" sheetId="4" state="visible" r:id="rId4"/>
  </sheets>
  <definedNames/>
  <calcPr calcId="124519" fullCalcOnLoad="1"/>
</workbook>
</file>

<file path=xl/styles.xml><?xml version="1.0" encoding="utf-8"?>
<styleSheet xmlns="http://schemas.openxmlformats.org/spreadsheetml/2006/main">
  <numFmts count="1">
    <numFmt numFmtId="164" formatCode="yyyy-mm-dd"/>
  </numFmts>
  <fonts count="12">
    <font>
      <name val="Calibri"/>
      <family val="2"/>
      <color theme="1"/>
      <sz val="11"/>
      <scheme val="minor"/>
    </font>
    <font>
      <name val="Arial"/>
      <b val="1"/>
      <color rgb="00231A2E"/>
      <sz val="18"/>
    </font>
    <font>
      <name val="Arial"/>
      <color rgb="005E5468"/>
      <sz val="11"/>
    </font>
    <font>
      <name val="Arial"/>
      <b val="1"/>
      <color rgb="00FBF5E9"/>
      <sz val="10"/>
    </font>
    <font>
      <name val="Arial"/>
      <b val="1"/>
      <color rgb="00231A2E"/>
      <sz val="12"/>
    </font>
    <font>
      <name val="Arial"/>
      <b val="1"/>
      <color rgb="00231A2E"/>
      <sz val="10"/>
    </font>
    <font>
      <name val="Arial"/>
      <color rgb="00231A2E"/>
      <sz val="10"/>
    </font>
    <font>
      <name val="Arial"/>
      <b val="1"/>
      <color rgb="008A1C12"/>
      <sz val="10"/>
    </font>
    <font>
      <name val="Arial"/>
      <i val="1"/>
      <color rgb="005E5468"/>
      <sz val="9"/>
    </font>
    <font>
      <name val="Arial"/>
      <i val="1"/>
      <color rgb="005E5468"/>
      <sz val="10"/>
    </font>
    <font>
      <name val="Arial"/>
      <color rgb="005E5468"/>
      <sz val="9"/>
    </font>
    <font>
      <name val="Arial"/>
      <b val="1"/>
      <color rgb="00231A2E"/>
      <sz val="16"/>
    </font>
  </fonts>
  <fills count="9">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7A4A0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45">
    <xf numFmtId="0" fontId="0" fillId="0" borderId="0" pivotButton="0" quotePrefix="0" xfId="0"/>
    <xf numFmtId="0" fontId="1" fillId="0" borderId="0" pivotButton="0" quotePrefix="0" xfId="0"/>
    <xf numFmtId="0" fontId="2" fillId="0" borderId="0" pivotButton="0" quotePrefix="0" xfId="0"/>
    <xf numFmtId="0" fontId="7" fillId="0" borderId="0" pivotButton="0" quotePrefix="0" xfId="0"/>
    <xf numFmtId="0" fontId="3" fillId="2" borderId="1" applyAlignment="1" pivotButton="0" quotePrefix="0" xfId="0">
      <alignment vertical="center" wrapText="1"/>
    </xf>
    <xf numFmtId="0" fontId="4" fillId="0" borderId="1" applyAlignment="1" pivotButton="0" quotePrefix="0" xfId="0">
      <alignment horizontal="center" vertical="top"/>
    </xf>
    <xf numFmtId="0" fontId="5" fillId="0" borderId="1" applyAlignment="1" pivotButton="0" quotePrefix="0" xfId="0">
      <alignment vertical="top" wrapText="1"/>
    </xf>
    <xf numFmtId="0" fontId="6" fillId="0" borderId="1" applyAlignment="1" pivotButton="0" quotePrefix="0" xfId="0">
      <alignment vertical="top" wrapText="1"/>
    </xf>
    <xf numFmtId="0" fontId="4" fillId="0" borderId="0" pivotButton="0" quotePrefix="0" xfId="0"/>
    <xf numFmtId="0" fontId="5" fillId="3" borderId="1" pivotButton="0" quotePrefix="0" xfId="0"/>
    <xf numFmtId="0" fontId="6" fillId="0" borderId="0" pivotButton="0" quotePrefix="0" xfId="0"/>
    <xf numFmtId="0" fontId="5" fillId="4" borderId="1" pivotButton="0" quotePrefix="0" xfId="0"/>
    <xf numFmtId="0" fontId="3" fillId="2" borderId="1" pivotButton="0" quotePrefix="0" xfId="0"/>
    <xf numFmtId="0" fontId="6" fillId="0" borderId="0" applyAlignment="1" pivotButton="0" quotePrefix="0" xfId="0">
      <alignment vertical="top" wrapText="1"/>
    </xf>
    <xf numFmtId="0" fontId="7" fillId="5" borderId="0" applyAlignment="1" pivotButton="0" quotePrefix="0" xfId="0">
      <alignment vertical="top" wrapText="1"/>
    </xf>
    <xf numFmtId="0" fontId="8" fillId="0" borderId="0" pivotButton="0" quotePrefix="0" xfId="0"/>
    <xf numFmtId="0" fontId="3" fillId="6" borderId="1" applyAlignment="1" pivotButton="0" quotePrefix="0" xfId="0">
      <alignment vertical="center" wrapText="1"/>
    </xf>
    <xf numFmtId="0" fontId="3" fillId="7" borderId="1" applyAlignment="1" pivotButton="0" quotePrefix="0" xfId="0">
      <alignment vertical="center" wrapText="1"/>
    </xf>
    <xf numFmtId="0" fontId="3" fillId="8" borderId="1" applyAlignment="1" pivotButton="0" quotePrefix="0" xfId="0">
      <alignment vertical="center" wrapText="1"/>
    </xf>
    <xf numFmtId="0" fontId="9" fillId="0" borderId="0" pivotButton="0" quotePrefix="0" xfId="0"/>
    <xf numFmtId="164" fontId="9" fillId="3" borderId="1" pivotButton="0" quotePrefix="0" xfId="0"/>
    <xf numFmtId="0" fontId="9" fillId="3" borderId="1" pivotButton="0" quotePrefix="0" xfId="0"/>
    <xf numFmtId="4" fontId="9" fillId="3" borderId="1" pivotButton="0" quotePrefix="0" xfId="0"/>
    <xf numFmtId="0" fontId="6" fillId="4" borderId="1" pivotButton="0" quotePrefix="0" xfId="0"/>
    <xf numFmtId="1" fontId="6" fillId="4" borderId="1" applyAlignment="1" pivotButton="0" quotePrefix="0" xfId="0">
      <alignment horizontal="center"/>
    </xf>
    <xf numFmtId="4" fontId="6" fillId="4" borderId="1" pivotButton="0" quotePrefix="0" xfId="0"/>
    <xf numFmtId="164" fontId="6" fillId="4" borderId="1" pivotButton="0" quotePrefix="0" xfId="0"/>
    <xf numFmtId="0" fontId="6" fillId="4" borderId="1" applyAlignment="1" pivotButton="0" quotePrefix="0" xfId="0">
      <alignment vertical="top"/>
    </xf>
    <xf numFmtId="0" fontId="10" fillId="4" borderId="1" pivotButton="0" quotePrefix="0" xfId="0"/>
    <xf numFmtId="164" fontId="6" fillId="3" borderId="1" pivotButton="0" quotePrefix="0" xfId="0"/>
    <xf numFmtId="0" fontId="6" fillId="3" borderId="1" pivotButton="0" quotePrefix="0" xfId="0"/>
    <xf numFmtId="4" fontId="6" fillId="3" borderId="1" pivotButton="0" quotePrefix="0" xfId="0"/>
    <xf numFmtId="0" fontId="11" fillId="0" borderId="0" pivotButton="0" quotePrefix="0" xfId="0"/>
    <xf numFmtId="0" fontId="6" fillId="0" borderId="1" pivotButton="0" quotePrefix="0" xfId="0"/>
    <xf numFmtId="1" fontId="5" fillId="4" borderId="1" applyAlignment="1" pivotButton="0" quotePrefix="0" xfId="0">
      <alignment horizontal="center"/>
    </xf>
    <xf numFmtId="4" fontId="5" fillId="4" borderId="1" applyAlignment="1" pivotButton="0" quotePrefix="0" xfId="0">
      <alignment horizontal="center"/>
    </xf>
    <xf numFmtId="0" fontId="6" fillId="0" borderId="1" applyAlignment="1" pivotButton="0" quotePrefix="0" xfId="0">
      <alignment vertical="center" wrapText="1"/>
    </xf>
    <xf numFmtId="49" fontId="5" fillId="3" borderId="1" applyAlignment="1" pivotButton="0" quotePrefix="0" xfId="0">
      <alignment horizontal="center"/>
    </xf>
    <xf numFmtId="0" fontId="9" fillId="0" borderId="1" applyAlignment="1" pivotButton="0" quotePrefix="0" xfId="0">
      <alignment horizontal="center" wrapText="1"/>
    </xf>
    <xf numFmtId="49" fontId="5" fillId="4" borderId="1" applyAlignment="1" pivotButton="0" quotePrefix="0" xfId="0">
      <alignment horizontal="center"/>
    </xf>
    <xf numFmtId="1" fontId="5" fillId="3" borderId="1" applyAlignment="1" pivotButton="0" quotePrefix="0" xfId="0">
      <alignment horizontal="center"/>
    </xf>
    <xf numFmtId="164" fontId="5" fillId="3" borderId="1" applyAlignment="1" pivotButton="0" quotePrefix="0" xfId="0">
      <alignment horizontal="center"/>
    </xf>
    <xf numFmtId="164" fontId="5" fillId="4" borderId="1" applyAlignment="1" pivotButton="0" quotePrefix="0" xfId="0">
      <alignment horizontal="center"/>
    </xf>
    <xf numFmtId="3" fontId="5" fillId="3" borderId="1" applyAlignment="1" pivotButton="0" quotePrefix="0" xfId="0">
      <alignment horizontal="center"/>
    </xf>
    <xf numFmtId="3" fontId="5" fillId="4" borderId="1" applyAlignment="1" pivotButton="0" quotePrefix="0" xfId="0">
      <alignment horizontal="center"/>
    </xf>
  </cellXfs>
  <cellStyles count="1">
    <cellStyle name="Normal" xfId="0" builtinId="0" hidden="0"/>
  </cellStyles>
  <dxfs count="1">
    <dxf>
      <fill>
        <patternFill patternType="solid">
          <fgColor rgb="00E4DEFA"/>
          <bgColor rgb="00E4DEF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HornetForms</author>
  </authors>
  <commentList>
    <comment ref="A1" authorId="0" shapeId="0">
      <text>
        <t>Paste your HornetForms CSV here, starting at this cell, headers included. Rows 2 to 8 are EXAMPLE data: clear A2 to AD8 and AF2 to AK8 first.</t>
      </text>
    </comment>
    <comment ref="AF1" authorId="0" shapeId="0">
      <text>
        <t>The date the gift reached you, for example 2027-03-02. For a service, the date it was given. Leave empty until then.</t>
      </text>
    </comment>
    <comment ref="AH1" authorId="0" shapeId="0">
      <text>
        <t>Anything you gave the donor in return, such as event tickets. Leave empty when you gave nothing: the draft then says no goods or services were provided.</t>
      </text>
    </comment>
    <comment ref="AI1" authorId="0" shapeId="0">
      <text>
        <t>Your good faith estimate of what you gave in return. Publication 1771 asks for it when you gave something.</t>
      </text>
    </comment>
    <comment ref="AJ1" authorId="0" shapeId="0">
      <text>
        <t>The date you sent the written acknowledgment. Status turns to Acknowledged.</t>
      </text>
    </comment>
    <comment ref="AM1" authorId="0" shapeId="0">
      <text>
        <t>Grey columns are worked out from the pasted rows. Please do not type here.</t>
      </text>
    </comment>
    <comment ref="AR1" authorId="0" shapeId="0">
      <text>
        <t>The donor's own estimate, as typed in the form. The sheet never values a gift.</t>
      </text>
    </comment>
    <comment ref="AV1" authorId="0" shapeId="0">
      <text>
        <t>Reminders from IRS Publication 1771 and the Instructions for Form 8283, using the lines on Settings. US rules. Not tax advice: check with your adviser.</t>
      </text>
    </comment>
    <comment ref="AW1" authorId="0" shapeId="0">
      <text>
        <t>Built on the examples in IRS Publication 1771 once you type a Received date. It describes the gift and never states its value. Edit it before you send it.</t>
      </text>
    </comment>
  </commentList>
</comments>
</file>

<file path=xl/comments/comment2.xml><?xml version="1.0" encoding="utf-8"?>
<comments xmlns="http://schemas.openxmlformats.org/spreadsheetml/2006/main">
  <authors>
    <author>HornetForms</author>
  </authors>
  <commentList>
    <comment ref="B2" authorId="0" shapeId="0">
      <text>
        <t>Shown in the draft acknowledgment. Leave empty and the draft says (your organization's name).</t>
      </text>
    </comment>
    <comment ref="B3" authorId="0" shapeId="0">
      <text>
        <t>Status says Past your window when a received gift has no acknowledgment date after this many days.</t>
      </text>
    </comment>
    <comment ref="B4" authorId="0" shapeId="0">
      <text>
        <t>Days since received counts to this date. Leave empty for today.</t>
      </text>
    </comment>
    <comment ref="B5" authorId="0" shapeId="0">
      <text>
        <t>IRS Publication 1771: a donor needs a written acknowledgment for any single gift valued at $250 or more.</t>
      </text>
    </comment>
    <comment ref="B6" authorId="0" shapeId="0">
      <text>
        <t>Instructions for Form 8283: a donor files Form 8283 when the deduction for a noncash gift is more than $500.</t>
      </text>
    </comment>
    <comment ref="B7" authorId="0" shapeId="0">
      <text>
        <t>Instructions for Form 8283: over $5,000 the donor uses Section B, and the organization that received the gift signs Part V, Donee Acknowledgment.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tabColor rgb="00231A2E"/>
    <outlinePr summaryBelow="1" summaryRight="1"/>
    <pageSetUpPr/>
  </sheetPr>
  <dimension ref="B2:D28"/>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In-kind gift log</t>
        </is>
      </c>
    </row>
    <row r="3">
      <c r="B3" s="2" t="inlineStr">
        <is>
          <t>Paste your in-kind donation form responses, record when each gift arrives and when you thank the donor. Works in Excel and Google Sheets.</t>
        </is>
      </c>
    </row>
    <row r="4">
      <c r="B4" s="3">
        <f>IF(COUNTIF(Gifts!$A$2:$A$501,"EXAMPLE*")&gt;0,"You are looking at EXAMPLE data. Clear the EXAMPLE rows on Gifts, then paste your own.","")</f>
        <v/>
      </c>
    </row>
    <row r="5">
      <c r="B5" s="4" t="inlineStr">
        <is>
          <t>Step</t>
        </is>
      </c>
      <c r="C5" s="4" t="inlineStr">
        <is>
          <t>What to do</t>
        </is>
      </c>
      <c r="D5" s="4" t="inlineStr">
        <is>
          <t>How</t>
        </is>
      </c>
    </row>
    <row r="6" ht="44" customHeight="1">
      <c r="B6" s="5" t="n">
        <v>1</v>
      </c>
      <c r="C6" s="6" t="inlineStr">
        <is>
          <t>Get your gifts out of HornetForms</t>
        </is>
      </c>
      <c r="D6" s="7" t="inlineStr">
        <is>
          <t>Open your in-kind donation form, go to Responses, then Export, then CSV. Or connect Google Sheets, which adds one row per response. Either layout works here.</t>
        </is>
      </c>
    </row>
    <row r="7" ht="44" customHeight="1">
      <c r="B7" s="5" t="n">
        <v>2</v>
      </c>
      <c r="C7" s="6" t="inlineStr">
        <is>
          <t>Clear the EXAMPLE rows</t>
        </is>
      </c>
      <c r="D7" s="7" t="inlineStr">
        <is>
          <t>On Gifts, clear A2 to AD8 and the yellow cells AF2 to AK8. The red line on this tab goes away once they are gone.</t>
        </is>
      </c>
    </row>
    <row r="8" ht="44" customHeight="1">
      <c r="B8" s="5" t="n">
        <v>3</v>
      </c>
      <c r="C8" s="6" t="inlineStr">
        <is>
          <t>Paste your rows on Gifts</t>
        </is>
      </c>
      <c r="D8" s="7" t="inlineStr">
        <is>
          <t>Click A1 on Gifts and paste your CSV, headers included. For a paper form, type it on a new row under the same headers.</t>
        </is>
      </c>
    </row>
    <row r="9" ht="44" customHeight="1">
      <c r="B9" s="5" t="n">
        <v>4</v>
      </c>
      <c r="C9" s="6" t="inlineStr">
        <is>
          <t>Type what happened</t>
        </is>
      </c>
      <c r="D9" s="7" t="inlineStr">
        <is>
          <t>In the yellow columns, type the date each gift arrived, who took it in, anything you gave in return and the date you sent the acknowledgment.</t>
        </is>
      </c>
    </row>
    <row r="10" ht="44" customHeight="1">
      <c r="B10" s="5" t="n">
        <v>5</v>
      </c>
      <c r="C10" s="6" t="inlineStr">
        <is>
          <t>Set your details</t>
        </is>
      </c>
      <c r="D10" s="7" t="inlineStr">
        <is>
          <t>On Settings, type your organization's name (for the draft acknowledgment) and how many days you allow yourself to send an acknowledgment.</t>
        </is>
      </c>
    </row>
    <row r="11" ht="44" customHeight="1">
      <c r="B11" s="5" t="n">
        <v>6</v>
      </c>
      <c r="C11" s="6" t="inlineStr">
        <is>
          <t>Work the Status column</t>
        </is>
      </c>
      <c r="D11" s="7" t="inlineStr">
        <is>
          <t>Status says Waiting for the gift, Send acknowledgment, Past your window or Acknowledged. The Summary tab counts each one.</t>
        </is>
      </c>
    </row>
    <row r="13">
      <c r="B13" s="8" t="inlineStr">
        <is>
          <t>Colour key</t>
        </is>
      </c>
    </row>
    <row r="14">
      <c r="C14" s="9" t="inlineStr">
        <is>
          <t>Yellow</t>
        </is>
      </c>
      <c r="D14" s="10" t="inlineStr">
        <is>
          <t>You type or pick here.</t>
        </is>
      </c>
    </row>
    <row r="15">
      <c r="C15" s="11" t="inlineStr">
        <is>
          <t>Grey</t>
        </is>
      </c>
      <c r="D15" s="10" t="inlineStr">
        <is>
          <t>Worked out for you. Please do not type here.</t>
        </is>
      </c>
    </row>
    <row r="16">
      <c r="C16" s="12" t="inlineStr">
        <is>
          <t>Dark</t>
        </is>
      </c>
      <c r="D16" s="10" t="inlineStr">
        <is>
          <t>Column names. Keep the pasted headers as they come from HornetForms.</t>
        </is>
      </c>
    </row>
    <row r="18">
      <c r="B18" s="8" t="inlineStr">
        <is>
          <t>Good to know</t>
        </is>
      </c>
    </row>
    <row r="19" ht="34" customHeight="1">
      <c r="C19" s="13" t="inlineStr">
        <is>
          <t>The donor sets the value. The Donor's estimated value column shows the donor's own figure. The sheet never values a gift, and the draft acknowledgment never states the donor's value.</t>
        </is>
      </c>
    </row>
    <row r="20" ht="48" customHeight="1">
      <c r="C20" s="13" t="inlineStr">
        <is>
          <t>IRS Publication 1771 (Rev. 11-2023) says a written acknowledgment includes "a description (but not the fair market value) of any contribution of property". The draft acknowledgment column follows the Publication's own examples. Edit it before you send it.</t>
        </is>
      </c>
    </row>
    <row r="21" ht="48" customHeight="1">
      <c r="C21" s="13" t="inlineStr">
        <is>
          <t>The IRS reminders column uses three lines you can change on Settings: $250 (written acknowledgment, Publication 1771), $500 and $5,000 (Form 8283 and its Section B, Instructions for Form 8283, Rev. December 2025). They are US rules and reminders only. This is not tax advice: check with your adviser.</t>
        </is>
      </c>
    </row>
    <row r="22" ht="34" customHeight="1">
      <c r="C22" s="13" t="inlineStr">
        <is>
          <t>A row counts as received once you type a date in Received date. The acknowledgment window is your own choice; the IRS publication notes that charities typically send acknowledgments no later than January 31 of the year after the gift.</t>
        </is>
      </c>
    </row>
    <row r="23" ht="28" customHeight="1">
      <c r="C23" s="13" t="inlineStr">
        <is>
          <t>There is room for 500 gifts. The Gifts tab holds names and emails, so share this file with care.</t>
        </is>
      </c>
    </row>
    <row r="25">
      <c r="B25" s="8" t="inlineStr">
        <is>
          <t>Example data</t>
        </is>
      </c>
    </row>
    <row r="26" ht="32" customHeight="1">
      <c r="C26" s="14" t="inlineStr">
        <is>
          <t>Rows 2 to 8 on Gifts are EXAMPLE data: donors, emails (example.com), items, values and dates are all made up. Clear them before you paste your own.</t>
        </is>
      </c>
    </row>
    <row r="28">
      <c r="C28" s="15" t="inlineStr">
        <is>
          <t>Made by HornetForms, hornetforms.com</t>
        </is>
      </c>
    </row>
  </sheetData>
  <mergeCells count="6">
    <mergeCell ref="C20:D20"/>
    <mergeCell ref="C21:D21"/>
    <mergeCell ref="C19:D19"/>
    <mergeCell ref="C26:D26"/>
    <mergeCell ref="C22:D22"/>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BB5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1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 width="18" customWidth="1" min="10" max="10"/>
    <col width="18" customWidth="1" min="11" max="11"/>
    <col width="18" customWidth="1" min="12" max="12"/>
    <col width="18" customWidth="1" min="13" max="13"/>
    <col width="18" customWidth="1" min="14" max="14"/>
    <col width="18" customWidth="1" min="15" max="15"/>
    <col width="18" customWidth="1" min="16" max="16"/>
    <col width="18" customWidth="1" min="17" max="17"/>
    <col width="18" customWidth="1" min="18" max="18"/>
    <col width="18" customWidth="1" min="19" max="19"/>
    <col width="18" customWidth="1" min="20" max="20"/>
    <col width="18" customWidth="1" min="21" max="21"/>
    <col width="18" customWidth="1" min="22" max="22"/>
    <col width="18" customWidth="1" min="23" max="23"/>
    <col width="18" customWidth="1" min="24" max="24"/>
    <col width="18" customWidth="1" min="25" max="25"/>
    <col width="18" customWidth="1" min="26" max="26"/>
    <col width="18" customWidth="1" min="27" max="27"/>
    <col width="18" customWidth="1" min="28" max="28"/>
    <col width="18" customWidth="1" min="29" max="29"/>
    <col width="18" customWidth="1" min="30" max="30"/>
    <col width="2" customWidth="1" min="31" max="31"/>
    <col width="13" customWidth="1" min="32" max="32"/>
    <col width="14" customWidth="1" min="33" max="33"/>
    <col width="26" customWidth="1" min="34" max="34"/>
    <col width="16" customWidth="1" min="35" max="35"/>
    <col width="15" customWidth="1" min="36" max="36"/>
    <col width="24" customWidth="1" min="37" max="37"/>
    <col width="2" customWidth="1" min="38" max="38"/>
    <col width="28" customWidth="1" min="39" max="39"/>
    <col width="22" customWidth="1" min="40" max="40"/>
    <col width="10" customWidth="1" min="41" max="41"/>
    <col width="32" customWidth="1" min="42" max="42"/>
    <col width="9" customWidth="1" min="43" max="43"/>
    <col width="13" customWidth="1" min="44" max="44"/>
    <col width="12" customWidth="1" min="45" max="45"/>
    <col width="20" customWidth="1" min="46" max="46"/>
    <col width="10" customWidth="1" min="47" max="47"/>
    <col width="48" customWidth="1" min="48" max="48"/>
    <col width="90" customWidth="1" min="49" max="49"/>
    <col width="9" customWidth="1" min="50" max="50"/>
    <col width="9" customWidth="1" min="51" max="51"/>
    <col width="9" customWidth="1" min="52" max="52"/>
    <col width="11" customWidth="1" min="53" max="53"/>
    <col width="8" customWidth="1" min="54" max="54"/>
  </cols>
  <sheetData>
    <row r="1" ht="48" customHeight="1">
      <c r="A1" s="4" t="inlineStr">
        <is>
          <t>Response ID</t>
        </is>
      </c>
      <c r="B1" s="4" t="inlineStr">
        <is>
          <t>Submitted at</t>
        </is>
      </c>
      <c r="C1" s="4" t="inlineStr">
        <is>
          <t>Started at</t>
        </is>
      </c>
      <c r="D1" s="4" t="inlineStr">
        <is>
          <t>Who is giving?</t>
        </is>
      </c>
      <c r="E1" s="4" t="inlineStr">
        <is>
          <t>Business or organization name</t>
        </is>
      </c>
      <c r="F1" s="4" t="inlineStr">
        <is>
          <t>Your name</t>
        </is>
      </c>
      <c r="G1" s="4" t="inlineStr">
        <is>
          <t>Email</t>
        </is>
      </c>
      <c r="H1" s="4" t="inlineStr">
        <is>
          <t>Phone</t>
        </is>
      </c>
      <c r="I1" s="4" t="inlineStr">
        <is>
          <t>Mailing address</t>
        </is>
      </c>
      <c r="J1" s="4" t="inlineStr">
        <is>
          <t>source</t>
        </is>
      </c>
      <c r="K1" s="4" t="inlineStr">
        <is>
          <t>What are you giving?</t>
        </is>
      </c>
      <c r="L1" s="4" t="inlineStr">
        <is>
          <t>What is the item?</t>
        </is>
      </c>
      <c r="M1" s="4" t="inlineStr">
        <is>
          <t>Describe it</t>
        </is>
      </c>
      <c r="N1" s="4" t="inlineStr">
        <is>
          <t>Quantity</t>
        </is>
      </c>
      <c r="O1" s="4" t="inlineStr">
        <is>
          <t>Condition</t>
        </is>
      </c>
      <c r="P1" s="4" t="inlineStr">
        <is>
          <t>Your estimated value</t>
        </is>
      </c>
      <c r="Q1" s="4" t="inlineStr">
        <is>
          <t>Photos of the item</t>
        </is>
      </c>
      <c r="R1" s="4" t="inlineStr">
        <is>
          <t>How will it reach us?</t>
        </is>
      </c>
      <c r="S1" s="4" t="inlineStr">
        <is>
          <t>Pickup address and best times</t>
        </is>
      </c>
      <c r="T1" s="4" t="inlineStr">
        <is>
          <t>What service are you offering?</t>
        </is>
      </c>
      <c r="U1" s="4" t="inlineStr">
        <is>
          <t>When can you offer it?</t>
        </is>
      </c>
      <c r="V1" s="4" t="inlineStr">
        <is>
          <t>Anything we should know?</t>
        </is>
      </c>
      <c r="W1" s="4" t="inlineStr">
        <is>
          <t>Form version</t>
        </is>
      </c>
      <c r="X1" s="4" t="n"/>
      <c r="Y1" s="4" t="n"/>
      <c r="Z1" s="4" t="n"/>
      <c r="AA1" s="4" t="n"/>
      <c r="AB1" s="4" t="n"/>
      <c r="AC1" s="4" t="n"/>
      <c r="AD1" s="4" t="n"/>
      <c r="AE1" s="16" t="n"/>
      <c r="AF1" s="17" t="inlineStr">
        <is>
          <t>Received date</t>
        </is>
      </c>
      <c r="AG1" s="17" t="inlineStr">
        <is>
          <t>Received by</t>
        </is>
      </c>
      <c r="AH1" s="17" t="inlineStr">
        <is>
          <t>Given in return (leave empty if nothing)</t>
        </is>
      </c>
      <c r="AI1" s="17" t="inlineStr">
        <is>
          <t>Fair market value of what you gave (your estimate)</t>
        </is>
      </c>
      <c r="AJ1" s="17" t="inlineStr">
        <is>
          <t>Acknowledgment sent (date)</t>
        </is>
      </c>
      <c r="AK1" s="17" t="inlineStr">
        <is>
          <t>Your note</t>
        </is>
      </c>
      <c r="AL1" s="16" t="n"/>
      <c r="AM1" s="18" t="inlineStr">
        <is>
          <t>Donor (worked out)</t>
        </is>
      </c>
      <c r="AN1" s="18" t="inlineStr">
        <is>
          <t>Email (worked out)</t>
        </is>
      </c>
      <c r="AO1" s="18" t="inlineStr">
        <is>
          <t>Gift type (worked out)</t>
        </is>
      </c>
      <c r="AP1" s="18" t="inlineStr">
        <is>
          <t>Gift (worked out)</t>
        </is>
      </c>
      <c r="AQ1" s="18" t="inlineStr">
        <is>
          <t>Quantity (worked out)</t>
        </is>
      </c>
      <c r="AR1" s="18" t="inlineStr">
        <is>
          <t>Donor's estimated value (worked out)</t>
        </is>
      </c>
      <c r="AS1" s="18" t="inlineStr">
        <is>
          <t>Offered on (worked out)</t>
        </is>
      </c>
      <c r="AT1" s="18" t="inlineStr">
        <is>
          <t>Status (worked out)</t>
        </is>
      </c>
      <c r="AU1" s="18" t="inlineStr">
        <is>
          <t>Days since received (worked out)</t>
        </is>
      </c>
      <c r="AV1" s="18" t="inlineStr">
        <is>
          <t>IRS reminders (worked out)</t>
        </is>
      </c>
      <c r="AW1" s="18" t="inlineStr">
        <is>
          <t>Draft acknowledgment (worked out)</t>
        </is>
      </c>
      <c r="AX1" s="18" t="inlineStr">
        <is>
          <t>Value at or over line 1 (helper)</t>
        </is>
      </c>
      <c r="AY1" s="18" t="inlineStr">
        <is>
          <t>Value over line 2 (helper)</t>
        </is>
      </c>
      <c r="AZ1" s="18" t="inlineStr">
        <is>
          <t>Value over line 3 (helper)</t>
        </is>
      </c>
      <c r="BA1" s="18" t="inlineStr">
        <is>
          <t>Received goods value (helper)</t>
        </is>
      </c>
      <c r="BB1" s="18" t="inlineStr">
        <is>
          <t>Row in use (helper)</t>
        </is>
      </c>
    </row>
    <row r="2">
      <c r="A2" s="19" t="inlineStr">
        <is>
          <t>EXAMPLE-01 (delete me)</t>
        </is>
      </c>
      <c r="B2" s="19" t="inlineStr">
        <is>
          <t>2027-02-25T15:11:00.000Z</t>
        </is>
      </c>
      <c r="C2" s="19" t="inlineStr">
        <is>
          <t>2027-02-25T15:06:00.000Z</t>
        </is>
      </c>
      <c r="D2" s="19" t="inlineStr">
        <is>
          <t>Me personally</t>
        </is>
      </c>
      <c r="E2" s="19" t="n"/>
      <c r="F2" s="19" t="inlineStr">
        <is>
          <t>Maya Example</t>
        </is>
      </c>
      <c r="G2" s="19" t="inlineStr">
        <is>
          <t>maya@example.com</t>
        </is>
      </c>
      <c r="H2" s="19" t="n"/>
      <c r="I2" s="19" t="n"/>
      <c r="J2" s="19" t="inlineStr">
        <is>
          <t>spring-letter</t>
        </is>
      </c>
      <c r="K2" s="19" t="inlineStr">
        <is>
          <t>Goods or items</t>
        </is>
      </c>
      <c r="L2" s="19" t="inlineStr">
        <is>
          <t>40 children's books</t>
        </is>
      </c>
      <c r="M2" s="19" t="inlineStr">
        <is>
          <t>Picture books and early readers</t>
        </is>
      </c>
      <c r="N2" s="19" t="n">
        <v>40</v>
      </c>
      <c r="O2" s="19" t="inlineStr">
        <is>
          <t>Good used</t>
        </is>
      </c>
      <c r="P2" s="19" t="n">
        <v>80</v>
      </c>
      <c r="Q2" s="19" t="n"/>
      <c r="R2" s="19" t="inlineStr">
        <is>
          <t>I'll drop it off</t>
        </is>
      </c>
      <c r="S2" s="19" t="n"/>
      <c r="T2" s="19" t="n"/>
      <c r="U2" s="19" t="n"/>
      <c r="V2" s="19" t="n"/>
      <c r="W2" s="19" t="n">
        <v>1</v>
      </c>
      <c r="AF2" s="20" t="n">
        <v>46448</v>
      </c>
      <c r="AG2" s="21" t="inlineStr">
        <is>
          <t>Sam</t>
        </is>
      </c>
      <c r="AH2" s="21" t="n"/>
      <c r="AI2" s="22" t="n"/>
      <c r="AJ2" s="20" t="n">
        <v>46451</v>
      </c>
      <c r="AK2" s="21" t="n"/>
      <c r="AM2" s="23">
        <f>IF(IFERROR(TRIM(INDEX($A2:$AD2,MATCH(Settings!$B$13,$A$1:$AD$1,0))&amp;""),"")&lt;&gt;"",IFERROR(TRIM(INDEX($A2:$AD2,MATCH(Settings!$B$13,$A$1:$AD$1,0))&amp;""),"")&amp;IF(IFERROR(TRIM(INDEX($A2:$AD2,MATCH(Settings!$B$14,$A$1:$AD$1,0))&amp;""),"")&lt;&gt;""," ("&amp;IFERROR(TRIM(INDEX($A2:$AD2,MATCH(Settings!$B$14,$A$1:$AD$1,0))&amp;""),"")&amp;")",""),IFERROR(TRIM(INDEX($A2:$AD2,MATCH(Settings!$B$14,$A$1:$AD$1,0))&amp;""),""))</f>
        <v/>
      </c>
      <c r="AN2" s="23">
        <f>IFERROR(TRIM(INDEX($A2:$AD2,MATCH(Settings!$B$15,$A$1:$AD$1,0))&amp;""),"")</f>
        <v/>
      </c>
      <c r="AO2" s="23">
        <f>IF($BB2=0,"",IF(LEFT(IFERROR(TRIM(INDEX($A2:$AD2,MATCH(Settings!$B$16,$A$1:$AD$1,0))&amp;""),""),5)="Goods","Goods",IF(LEFT(IFERROR(TRIM(INDEX($A2:$AD2,MATCH(Settings!$B$16,$A$1:$AD$1,0))&amp;""),""),8)="Services","Services",IF(IFERROR(TRIM(INDEX($A2:$AD2,MATCH(Settings!$B$22,$A$1:$AD$1,0))&amp;""),"")&lt;&gt;"","Services","Goods"))))</f>
        <v/>
      </c>
      <c r="AP2" s="23">
        <f>IF($AO2="Services",IFERROR(TRIM(INDEX($A2:$AD2,MATCH(Settings!$B$22,$A$1:$AD$1,0))&amp;""),""),IFERROR(TRIM(INDEX($A2:$AD2,MATCH(Settings!$B$17,$A$1:$AD$1,0))&amp;""),""))</f>
        <v/>
      </c>
      <c r="AQ2" s="24">
        <f>IFERROR(IF(TRIM(INDEX($A2:$AD2,MATCH(Settings!$B$18,$A$1:$AD$1,0))&amp;"")="","",VALUE(TRIM(INDEX($A2:$AD2,MATCH(Settings!$B$18,$A$1:$AD$1,0))&amp;""))),"")</f>
        <v/>
      </c>
      <c r="AR2" s="25">
        <f>IF($AO2="Goods",IFERROR(IF(TRIM(INDEX($A2:$AD2,MATCH(Settings!$B$20,$A$1:$AD$1,0))&amp;"")="","",VALUE(TRIM(INDEX($A2:$AD2,MATCH(Settings!$B$20,$A$1:$AD$1,0))&amp;""))),""),"")</f>
        <v/>
      </c>
      <c r="AS2" s="26">
        <f>IF($BB2=0,"",IFERROR(INT(IFERROR(IF(ISNUMBER(INDEX($A2:$AD2,MATCH(Settings!$B$11,$A$1:$AD$1,0))),INDEX($A2:$AD2,MATCH(Settings!$B$11,$A$1:$AD$1,0)),DATE(VALUE(LEFT(IFERROR(TRIM(INDEX($A2:$AD2,MATCH(Settings!$B$11,$A$1:$AD$1,0))&amp;""),""),4)),VALUE(MID(IFERROR(TRIM(INDEX($A2:$AD2,MATCH(Settings!$B$11,$A$1:$AD$1,0))&amp;""),""),6,2)),VALUE(MID(IFERROR(TRIM(INDEX($A2:$AD2,MATCH(Settings!$B$11,$A$1:$AD$1,0))&amp;""),""),9,2)))+TIME(VALUE(MID(IFERROR(TRIM(INDEX($A2:$AD2,MATCH(Settings!$B$11,$A$1:$AD$1,0))&amp;""),""),12,2)),VALUE(MID(IFERROR(TRIM(INDEX($A2:$AD2,MATCH(Settings!$B$11,$A$1:$AD$1,0))&amp;""),""),15,2)),VALUE(MID(IFERROR(TRIM(INDEX($A2:$AD2,MATCH(Settings!$B$11,$A$1:$AD$1,0))&amp;""),""),18,2)))),"")),""))</f>
        <v/>
      </c>
      <c r="AT2" s="23">
        <f>IF($BB2=0,"",IF(NOT(ISNUMBER($AF2)),"Waiting for the gift",IF(ISNUMBER($AJ2),"Acknowledged",IF(AND(ISNUMBER(Settings!$D$3),$AU2&gt;Settings!$D$3),"Past your window","Send acknowledgment"))))</f>
        <v/>
      </c>
      <c r="AU2" s="24">
        <f>IF(AND(ISNUMBER($AF2),NOT(ISNUMBER($AJ2))),Settings!$D$4-$AF2,"")</f>
        <v/>
      </c>
      <c r="AV2" s="27">
        <f>IF($BB2=0,"",IF((IF($AO2="Services","; services: describe the work, no value",IF(NOT(ISNUMBER($AR2)),"; no donor value given",IF($AX2=1,"; donor value $"&amp;FIXED(Settings!$D$5,0)&amp;" or more: written acknowledgment","")&amp;IF($AY2=1,"; over $"&amp;FIXED(Settings!$D$6,0)&amp;": donor may need Form 8283","")&amp;IF($AZ2=1,"; over $"&amp;FIXED(Settings!$D$7,0)&amp;": Section B, you may sign Part V",""))))="","Thank-you note",MID(IF($AO2="Services","; services: describe the work, no value",IF(NOT(ISNUMBER($AR2)),"; no donor value given",IF($AX2=1,"; donor value $"&amp;FIXED(Settings!$D$5,0)&amp;" or more: written acknowledgment","")&amp;IF($AY2=1,"; over $"&amp;FIXED(Settings!$D$6,0)&amp;": donor may need Form 8283","")&amp;IF($AZ2=1,"; over $"&amp;FIXED(Settings!$D$7,0)&amp;": Section B, you may sign Part V",""))),3,300)))</f>
        <v/>
      </c>
      <c r="AW2" s="27">
        <f>IF(OR($BB2=0,NOT(ISNUMBER($AF2)),$AP2=""),"","Thank you for your contribution of "&amp;$AP2&amp;" that "&amp;IF(TRIM(Settings!$D$2&amp;"")="","(your organization's name)",Settings!$D$2)&amp;" received on "&amp;CHOOSE(MONTH($AF2),"January","February","March","April","May","June","July","August","September","October","November","December")&amp;" "&amp;DAY($AF2)&amp;", "&amp;YEAR($AF2)&amp;". "&amp;IF(TRIM($AH2&amp;"")="","No goods or services were provided in exchange for your contribution.","In exchange for your contribution, we gave you "&amp;$AH2&amp;IF(ISNUMBER($AI2)," with an estimated fair market value of $"&amp;FIXED($AI2,2),"")&amp;"."))</f>
        <v/>
      </c>
      <c r="AX2" s="28">
        <f>IF(AND(ISNUMBER($AR2),ISNUMBER(Settings!$D$5)),IF($AR2&gt;=Settings!$D$5,1,0),0)</f>
        <v/>
      </c>
      <c r="AY2" s="28">
        <f>IF(AND(ISNUMBER($AR2),ISNUMBER(Settings!$D$6)),IF($AR2&gt;Settings!$D$6,1,0),0)</f>
        <v/>
      </c>
      <c r="AZ2" s="28">
        <f>IF(AND(ISNUMBER($AR2),ISNUMBER(Settings!$D$7)),IF($AR2&gt;Settings!$D$7,1,0),0)</f>
        <v/>
      </c>
      <c r="BA2" s="28">
        <f>IF(AND(ISNUMBER($AR2),ISNUMBER($AF2)),$AR2,0)</f>
        <v/>
      </c>
      <c r="BB2" s="28">
        <f>IF(OR(IFERROR(TRIM(INDEX($A2:$AD2,MATCH(Settings!$B$14,$A$1:$AD$1,0))&amp;""),"")&lt;&gt;"",IFERROR(TRIM(INDEX($A2:$AD2,MATCH(Settings!$B$13,$A$1:$AD$1,0))&amp;""),"")&lt;&gt;"",IFERROR(TRIM(INDEX($A2:$AD2,MATCH(Settings!$B$17,$A$1:$AD$1,0))&amp;""),"")&lt;&gt;"",IFERROR(TRIM(INDEX($A2:$AD2,MATCH(Settings!$B$22,$A$1:$AD$1,0))&amp;""),"")&lt;&gt;""),1,0)</f>
        <v/>
      </c>
    </row>
    <row r="3">
      <c r="A3" s="19" t="inlineStr">
        <is>
          <t>EXAMPLE-02 (delete me)</t>
        </is>
      </c>
      <c r="B3" s="19" t="inlineStr">
        <is>
          <t>2027-03-10T15:12:00.000Z</t>
        </is>
      </c>
      <c r="C3" s="19" t="inlineStr">
        <is>
          <t>2027-03-10T15:07:00.000Z</t>
        </is>
      </c>
      <c r="D3" s="19" t="inlineStr">
        <is>
          <t>A business or organization</t>
        </is>
      </c>
      <c r="E3" s="19" t="inlineStr">
        <is>
          <t>Example Bakery</t>
        </is>
      </c>
      <c r="F3" s="19" t="inlineStr">
        <is>
          <t>Ben Sample</t>
        </is>
      </c>
      <c r="G3" s="19" t="inlineStr">
        <is>
          <t>ben@example.com</t>
        </is>
      </c>
      <c r="H3" s="19" t="n"/>
      <c r="I3" s="19" t="n"/>
      <c r="J3" s="19" t="n"/>
      <c r="K3" s="19" t="inlineStr">
        <is>
          <t>Goods or items</t>
        </is>
      </c>
      <c r="L3" s="19" t="inlineStr">
        <is>
          <t>bread and pastries for the spring fair</t>
        </is>
      </c>
      <c r="M3" s="19" t="inlineStr">
        <is>
          <t>Enough for about 100 people</t>
        </is>
      </c>
      <c r="N3" s="19" t="n">
        <v>1</v>
      </c>
      <c r="O3" s="19" t="inlineStr">
        <is>
          <t>New</t>
        </is>
      </c>
      <c r="P3" s="19" t="inlineStr">
        <is>
          <t>150</t>
        </is>
      </c>
      <c r="Q3" s="19" t="n"/>
      <c r="R3" s="19" t="inlineStr">
        <is>
          <t>I'll drop it off</t>
        </is>
      </c>
      <c r="S3" s="19" t="n"/>
      <c r="T3" s="19" t="n"/>
      <c r="U3" s="19" t="n"/>
      <c r="V3" s="19" t="n"/>
      <c r="W3" s="19" t="n">
        <v>1</v>
      </c>
      <c r="AF3" s="20" t="n">
        <v>46466</v>
      </c>
      <c r="AG3" s="21" t="inlineStr">
        <is>
          <t>Sam</t>
        </is>
      </c>
      <c r="AH3" s="21" t="n"/>
      <c r="AI3" s="22" t="n"/>
      <c r="AJ3" s="20" t="n"/>
      <c r="AK3" s="21" t="n"/>
      <c r="AM3" s="23">
        <f>IF(IFERROR(TRIM(INDEX($A3:$AD3,MATCH(Settings!$B$13,$A$1:$AD$1,0))&amp;""),"")&lt;&gt;"",IFERROR(TRIM(INDEX($A3:$AD3,MATCH(Settings!$B$13,$A$1:$AD$1,0))&amp;""),"")&amp;IF(IFERROR(TRIM(INDEX($A3:$AD3,MATCH(Settings!$B$14,$A$1:$AD$1,0))&amp;""),"")&lt;&gt;""," ("&amp;IFERROR(TRIM(INDEX($A3:$AD3,MATCH(Settings!$B$14,$A$1:$AD$1,0))&amp;""),"")&amp;")",""),IFERROR(TRIM(INDEX($A3:$AD3,MATCH(Settings!$B$14,$A$1:$AD$1,0))&amp;""),""))</f>
        <v/>
      </c>
      <c r="AN3" s="23">
        <f>IFERROR(TRIM(INDEX($A3:$AD3,MATCH(Settings!$B$15,$A$1:$AD$1,0))&amp;""),"")</f>
        <v/>
      </c>
      <c r="AO3" s="23">
        <f>IF($BB3=0,"",IF(LEFT(IFERROR(TRIM(INDEX($A3:$AD3,MATCH(Settings!$B$16,$A$1:$AD$1,0))&amp;""),""),5)="Goods","Goods",IF(LEFT(IFERROR(TRIM(INDEX($A3:$AD3,MATCH(Settings!$B$16,$A$1:$AD$1,0))&amp;""),""),8)="Services","Services",IF(IFERROR(TRIM(INDEX($A3:$AD3,MATCH(Settings!$B$22,$A$1:$AD$1,0))&amp;""),"")&lt;&gt;"","Services","Goods"))))</f>
        <v/>
      </c>
      <c r="AP3" s="23">
        <f>IF($AO3="Services",IFERROR(TRIM(INDEX($A3:$AD3,MATCH(Settings!$B$22,$A$1:$AD$1,0))&amp;""),""),IFERROR(TRIM(INDEX($A3:$AD3,MATCH(Settings!$B$17,$A$1:$AD$1,0))&amp;""),""))</f>
        <v/>
      </c>
      <c r="AQ3" s="24">
        <f>IFERROR(IF(TRIM(INDEX($A3:$AD3,MATCH(Settings!$B$18,$A$1:$AD$1,0))&amp;"")="","",VALUE(TRIM(INDEX($A3:$AD3,MATCH(Settings!$B$18,$A$1:$AD$1,0))&amp;""))),"")</f>
        <v/>
      </c>
      <c r="AR3" s="25">
        <f>IF($AO3="Goods",IFERROR(IF(TRIM(INDEX($A3:$AD3,MATCH(Settings!$B$20,$A$1:$AD$1,0))&amp;"")="","",VALUE(TRIM(INDEX($A3:$AD3,MATCH(Settings!$B$20,$A$1:$AD$1,0))&amp;""))),""),"")</f>
        <v/>
      </c>
      <c r="AS3" s="26">
        <f>IF($BB3=0,"",IFERROR(INT(IFERROR(IF(ISNUMBER(INDEX($A3:$AD3,MATCH(Settings!$B$11,$A$1:$AD$1,0))),INDEX($A3:$AD3,MATCH(Settings!$B$11,$A$1:$AD$1,0)),DATE(VALUE(LEFT(IFERROR(TRIM(INDEX($A3:$AD3,MATCH(Settings!$B$11,$A$1:$AD$1,0))&amp;""),""),4)),VALUE(MID(IFERROR(TRIM(INDEX($A3:$AD3,MATCH(Settings!$B$11,$A$1:$AD$1,0))&amp;""),""),6,2)),VALUE(MID(IFERROR(TRIM(INDEX($A3:$AD3,MATCH(Settings!$B$11,$A$1:$AD$1,0))&amp;""),""),9,2)))+TIME(VALUE(MID(IFERROR(TRIM(INDEX($A3:$AD3,MATCH(Settings!$B$11,$A$1:$AD$1,0))&amp;""),""),12,2)),VALUE(MID(IFERROR(TRIM(INDEX($A3:$AD3,MATCH(Settings!$B$11,$A$1:$AD$1,0))&amp;""),""),15,2)),VALUE(MID(IFERROR(TRIM(INDEX($A3:$AD3,MATCH(Settings!$B$11,$A$1:$AD$1,0))&amp;""),""),18,2)))),"")),""))</f>
        <v/>
      </c>
      <c r="AT3" s="23">
        <f>IF($BB3=0,"",IF(NOT(ISNUMBER($AF3)),"Waiting for the gift",IF(ISNUMBER($AJ3),"Acknowledged",IF(AND(ISNUMBER(Settings!$D$3),$AU3&gt;Settings!$D$3),"Past your window","Send acknowledgment"))))</f>
        <v/>
      </c>
      <c r="AU3" s="24">
        <f>IF(AND(ISNUMBER($AF3),NOT(ISNUMBER($AJ3))),Settings!$D$4-$AF3,"")</f>
        <v/>
      </c>
      <c r="AV3" s="27">
        <f>IF($BB3=0,"",IF((IF($AO3="Services","; services: describe the work, no value",IF(NOT(ISNUMBER($AR3)),"; no donor value given",IF($AX3=1,"; donor value $"&amp;FIXED(Settings!$D$5,0)&amp;" or more: written acknowledgment","")&amp;IF($AY3=1,"; over $"&amp;FIXED(Settings!$D$6,0)&amp;": donor may need Form 8283","")&amp;IF($AZ3=1,"; over $"&amp;FIXED(Settings!$D$7,0)&amp;": Section B, you may sign Part V",""))))="","Thank-you note",MID(IF($AO3="Services","; services: describe the work, no value",IF(NOT(ISNUMBER($AR3)),"; no donor value given",IF($AX3=1,"; donor value $"&amp;FIXED(Settings!$D$5,0)&amp;" or more: written acknowledgment","")&amp;IF($AY3=1,"; over $"&amp;FIXED(Settings!$D$6,0)&amp;": donor may need Form 8283","")&amp;IF($AZ3=1,"; over $"&amp;FIXED(Settings!$D$7,0)&amp;": Section B, you may sign Part V",""))),3,300)))</f>
        <v/>
      </c>
      <c r="AW3" s="27">
        <f>IF(OR($BB3=0,NOT(ISNUMBER($AF3)),$AP3=""),"","Thank you for your contribution of "&amp;$AP3&amp;" that "&amp;IF(TRIM(Settings!$D$2&amp;"")="","(your organization's name)",Settings!$D$2)&amp;" received on "&amp;CHOOSE(MONTH($AF3),"January","February","March","April","May","June","July","August","September","October","November","December")&amp;" "&amp;DAY($AF3)&amp;", "&amp;YEAR($AF3)&amp;". "&amp;IF(TRIM($AH3&amp;"")="","No goods or services were provided in exchange for your contribution.","In exchange for your contribution, we gave you "&amp;$AH3&amp;IF(ISNUMBER($AI3)," with an estimated fair market value of $"&amp;FIXED($AI3,2),"")&amp;"."))</f>
        <v/>
      </c>
      <c r="AX3" s="28">
        <f>IF(AND(ISNUMBER($AR3),ISNUMBER(Settings!$D$5)),IF($AR3&gt;=Settings!$D$5,1,0),0)</f>
        <v/>
      </c>
      <c r="AY3" s="28">
        <f>IF(AND(ISNUMBER($AR3),ISNUMBER(Settings!$D$6)),IF($AR3&gt;Settings!$D$6,1,0),0)</f>
        <v/>
      </c>
      <c r="AZ3" s="28">
        <f>IF(AND(ISNUMBER($AR3),ISNUMBER(Settings!$D$7)),IF($AR3&gt;Settings!$D$7,1,0),0)</f>
        <v/>
      </c>
      <c r="BA3" s="28">
        <f>IF(AND(ISNUMBER($AR3),ISNUMBER($AF3)),$AR3,0)</f>
        <v/>
      </c>
      <c r="BB3" s="28">
        <f>IF(OR(IFERROR(TRIM(INDEX($A3:$AD3,MATCH(Settings!$B$14,$A$1:$AD$1,0))&amp;""),"")&lt;&gt;"",IFERROR(TRIM(INDEX($A3:$AD3,MATCH(Settings!$B$13,$A$1:$AD$1,0))&amp;""),"")&lt;&gt;"",IFERROR(TRIM(INDEX($A3:$AD3,MATCH(Settings!$B$17,$A$1:$AD$1,0))&amp;""),"")&lt;&gt;"",IFERROR(TRIM(INDEX($A3:$AD3,MATCH(Settings!$B$22,$A$1:$AD$1,0))&amp;""),"")&lt;&gt;""),1,0)</f>
        <v/>
      </c>
    </row>
    <row r="4">
      <c r="A4" s="19" t="inlineStr">
        <is>
          <t>EXAMPLE-03 (delete me)</t>
        </is>
      </c>
      <c r="B4" s="19" t="inlineStr">
        <is>
          <t>2027-03-01T15:13:00.000Z</t>
        </is>
      </c>
      <c r="C4" s="19" t="inlineStr">
        <is>
          <t>2027-03-01T15:08:00.000Z</t>
        </is>
      </c>
      <c r="D4" s="19" t="inlineStr">
        <is>
          <t>Me personally</t>
        </is>
      </c>
      <c r="E4" s="19" t="n"/>
      <c r="F4" s="19" t="inlineStr">
        <is>
          <t>Chloe Placeholder</t>
        </is>
      </c>
      <c r="G4" s="19" t="inlineStr">
        <is>
          <t>chloe@example.com</t>
        </is>
      </c>
      <c r="H4" s="19" t="n"/>
      <c r="I4" s="19" t="n"/>
      <c r="J4" s="19" t="inlineStr">
        <is>
          <t>spring-letter</t>
        </is>
      </c>
      <c r="K4" s="19" t="inlineStr">
        <is>
          <t>Services or skills</t>
        </is>
      </c>
      <c r="L4" s="19" t="n"/>
      <c r="M4" s="19" t="n"/>
      <c r="N4" s="19" t="n"/>
      <c r="O4" s="19" t="n"/>
      <c r="P4" s="19" t="n"/>
      <c r="Q4" s="19" t="n"/>
      <c r="R4" s="19" t="n"/>
      <c r="S4" s="19" t="n"/>
      <c r="T4" s="19" t="inlineStr">
        <is>
          <t>two hours of face painting at the spring fair</t>
        </is>
      </c>
      <c r="U4" s="19" t="inlineStr">
        <is>
          <t>Fair day</t>
        </is>
      </c>
      <c r="V4" s="19" t="n"/>
      <c r="W4" s="19" t="n">
        <v>1</v>
      </c>
      <c r="AF4" s="20" t="n">
        <v>46466</v>
      </c>
      <c r="AG4" s="21" t="inlineStr">
        <is>
          <t>Ana</t>
        </is>
      </c>
      <c r="AH4" s="21" t="n"/>
      <c r="AI4" s="22" t="n"/>
      <c r="AJ4" s="20" t="n"/>
      <c r="AK4" s="21" t="n"/>
      <c r="AM4" s="23">
        <f>IF(IFERROR(TRIM(INDEX($A4:$AD4,MATCH(Settings!$B$13,$A$1:$AD$1,0))&amp;""),"")&lt;&gt;"",IFERROR(TRIM(INDEX($A4:$AD4,MATCH(Settings!$B$13,$A$1:$AD$1,0))&amp;""),"")&amp;IF(IFERROR(TRIM(INDEX($A4:$AD4,MATCH(Settings!$B$14,$A$1:$AD$1,0))&amp;""),"")&lt;&gt;""," ("&amp;IFERROR(TRIM(INDEX($A4:$AD4,MATCH(Settings!$B$14,$A$1:$AD$1,0))&amp;""),"")&amp;")",""),IFERROR(TRIM(INDEX($A4:$AD4,MATCH(Settings!$B$14,$A$1:$AD$1,0))&amp;""),""))</f>
        <v/>
      </c>
      <c r="AN4" s="23">
        <f>IFERROR(TRIM(INDEX($A4:$AD4,MATCH(Settings!$B$15,$A$1:$AD$1,0))&amp;""),"")</f>
        <v/>
      </c>
      <c r="AO4" s="23">
        <f>IF($BB4=0,"",IF(LEFT(IFERROR(TRIM(INDEX($A4:$AD4,MATCH(Settings!$B$16,$A$1:$AD$1,0))&amp;""),""),5)="Goods","Goods",IF(LEFT(IFERROR(TRIM(INDEX($A4:$AD4,MATCH(Settings!$B$16,$A$1:$AD$1,0))&amp;""),""),8)="Services","Services",IF(IFERROR(TRIM(INDEX($A4:$AD4,MATCH(Settings!$B$22,$A$1:$AD$1,0))&amp;""),"")&lt;&gt;"","Services","Goods"))))</f>
        <v/>
      </c>
      <c r="AP4" s="23">
        <f>IF($AO4="Services",IFERROR(TRIM(INDEX($A4:$AD4,MATCH(Settings!$B$22,$A$1:$AD$1,0))&amp;""),""),IFERROR(TRIM(INDEX($A4:$AD4,MATCH(Settings!$B$17,$A$1:$AD$1,0))&amp;""),""))</f>
        <v/>
      </c>
      <c r="AQ4" s="24">
        <f>IFERROR(IF(TRIM(INDEX($A4:$AD4,MATCH(Settings!$B$18,$A$1:$AD$1,0))&amp;"")="","",VALUE(TRIM(INDEX($A4:$AD4,MATCH(Settings!$B$18,$A$1:$AD$1,0))&amp;""))),"")</f>
        <v/>
      </c>
      <c r="AR4" s="25">
        <f>IF($AO4="Goods",IFERROR(IF(TRIM(INDEX($A4:$AD4,MATCH(Settings!$B$20,$A$1:$AD$1,0))&amp;"")="","",VALUE(TRIM(INDEX($A4:$AD4,MATCH(Settings!$B$20,$A$1:$AD$1,0))&amp;""))),""),"")</f>
        <v/>
      </c>
      <c r="AS4" s="26">
        <f>IF($BB4=0,"",IFERROR(INT(IFERROR(IF(ISNUMBER(INDEX($A4:$AD4,MATCH(Settings!$B$11,$A$1:$AD$1,0))),INDEX($A4:$AD4,MATCH(Settings!$B$11,$A$1:$AD$1,0)),DATE(VALUE(LEFT(IFERROR(TRIM(INDEX($A4:$AD4,MATCH(Settings!$B$11,$A$1:$AD$1,0))&amp;""),""),4)),VALUE(MID(IFERROR(TRIM(INDEX($A4:$AD4,MATCH(Settings!$B$11,$A$1:$AD$1,0))&amp;""),""),6,2)),VALUE(MID(IFERROR(TRIM(INDEX($A4:$AD4,MATCH(Settings!$B$11,$A$1:$AD$1,0))&amp;""),""),9,2)))+TIME(VALUE(MID(IFERROR(TRIM(INDEX($A4:$AD4,MATCH(Settings!$B$11,$A$1:$AD$1,0))&amp;""),""),12,2)),VALUE(MID(IFERROR(TRIM(INDEX($A4:$AD4,MATCH(Settings!$B$11,$A$1:$AD$1,0))&amp;""),""),15,2)),VALUE(MID(IFERROR(TRIM(INDEX($A4:$AD4,MATCH(Settings!$B$11,$A$1:$AD$1,0))&amp;""),""),18,2)))),"")),""))</f>
        <v/>
      </c>
      <c r="AT4" s="23">
        <f>IF($BB4=0,"",IF(NOT(ISNUMBER($AF4)),"Waiting for the gift",IF(ISNUMBER($AJ4),"Acknowledged",IF(AND(ISNUMBER(Settings!$D$3),$AU4&gt;Settings!$D$3),"Past your window","Send acknowledgment"))))</f>
        <v/>
      </c>
      <c r="AU4" s="24">
        <f>IF(AND(ISNUMBER($AF4),NOT(ISNUMBER($AJ4))),Settings!$D$4-$AF4,"")</f>
        <v/>
      </c>
      <c r="AV4" s="27">
        <f>IF($BB4=0,"",IF((IF($AO4="Services","; services: describe the work, no value",IF(NOT(ISNUMBER($AR4)),"; no donor value given",IF($AX4=1,"; donor value $"&amp;FIXED(Settings!$D$5,0)&amp;" or more: written acknowledgment","")&amp;IF($AY4=1,"; over $"&amp;FIXED(Settings!$D$6,0)&amp;": donor may need Form 8283","")&amp;IF($AZ4=1,"; over $"&amp;FIXED(Settings!$D$7,0)&amp;": Section B, you may sign Part V",""))))="","Thank-you note",MID(IF($AO4="Services","; services: describe the work, no value",IF(NOT(ISNUMBER($AR4)),"; no donor value given",IF($AX4=1,"; donor value $"&amp;FIXED(Settings!$D$5,0)&amp;" or more: written acknowledgment","")&amp;IF($AY4=1,"; over $"&amp;FIXED(Settings!$D$6,0)&amp;": donor may need Form 8283","")&amp;IF($AZ4=1,"; over $"&amp;FIXED(Settings!$D$7,0)&amp;": Section B, you may sign Part V",""))),3,300)))</f>
        <v/>
      </c>
      <c r="AW4" s="27">
        <f>IF(OR($BB4=0,NOT(ISNUMBER($AF4)),$AP4=""),"","Thank you for your contribution of "&amp;$AP4&amp;" that "&amp;IF(TRIM(Settings!$D$2&amp;"")="","(your organization's name)",Settings!$D$2)&amp;" received on "&amp;CHOOSE(MONTH($AF4),"January","February","March","April","May","June","July","August","September","October","November","December")&amp;" "&amp;DAY($AF4)&amp;", "&amp;YEAR($AF4)&amp;". "&amp;IF(TRIM($AH4&amp;"")="","No goods or services were provided in exchange for your contribution.","In exchange for your contribution, we gave you "&amp;$AH4&amp;IF(ISNUMBER($AI4)," with an estimated fair market value of $"&amp;FIXED($AI4,2),"")&amp;"."))</f>
        <v/>
      </c>
      <c r="AX4" s="28">
        <f>IF(AND(ISNUMBER($AR4),ISNUMBER(Settings!$D$5)),IF($AR4&gt;=Settings!$D$5,1,0),0)</f>
        <v/>
      </c>
      <c r="AY4" s="28">
        <f>IF(AND(ISNUMBER($AR4),ISNUMBER(Settings!$D$6)),IF($AR4&gt;Settings!$D$6,1,0),0)</f>
        <v/>
      </c>
      <c r="AZ4" s="28">
        <f>IF(AND(ISNUMBER($AR4),ISNUMBER(Settings!$D$7)),IF($AR4&gt;Settings!$D$7,1,0),0)</f>
        <v/>
      </c>
      <c r="BA4" s="28">
        <f>IF(AND(ISNUMBER($AR4),ISNUMBER($AF4)),$AR4,0)</f>
        <v/>
      </c>
      <c r="BB4" s="28">
        <f>IF(OR(IFERROR(TRIM(INDEX($A4:$AD4,MATCH(Settings!$B$14,$A$1:$AD$1,0))&amp;""),"")&lt;&gt;"",IFERROR(TRIM(INDEX($A4:$AD4,MATCH(Settings!$B$13,$A$1:$AD$1,0))&amp;""),"")&lt;&gt;"",IFERROR(TRIM(INDEX($A4:$AD4,MATCH(Settings!$B$17,$A$1:$AD$1,0))&amp;""),"")&lt;&gt;"",IFERROR(TRIM(INDEX($A4:$AD4,MATCH(Settings!$B$22,$A$1:$AD$1,0))&amp;""),"")&lt;&gt;""),1,0)</f>
        <v/>
      </c>
    </row>
    <row r="5">
      <c r="A5" s="19" t="inlineStr">
        <is>
          <t>EXAMPLE-04 (delete me)</t>
        </is>
      </c>
      <c r="B5" s="19" t="inlineStr">
        <is>
          <t>2027-02-01T15:14:00.000Z</t>
        </is>
      </c>
      <c r="C5" s="19" t="inlineStr">
        <is>
          <t>2027-02-01T15:09:00.000Z</t>
        </is>
      </c>
      <c r="D5" s="19" t="inlineStr">
        <is>
          <t>A business or organization</t>
        </is>
      </c>
      <c r="E5" s="19" t="inlineStr">
        <is>
          <t>Sample Office Supply</t>
        </is>
      </c>
      <c r="F5" s="19" t="inlineStr">
        <is>
          <t>Dev Demo</t>
        </is>
      </c>
      <c r="G5" s="19" t="inlineStr">
        <is>
          <t>dev@example.com</t>
        </is>
      </c>
      <c r="H5" s="19" t="n"/>
      <c r="I5" s="19" t="n"/>
      <c r="J5" s="19" t="n"/>
      <c r="K5" s="19" t="inlineStr">
        <is>
          <t>Goods or items</t>
        </is>
      </c>
      <c r="L5" s="19" t="inlineStr">
        <is>
          <t>two 14 inch laptops</t>
        </is>
      </c>
      <c r="M5" s="19" t="inlineStr">
        <is>
          <t>Wiped and reset, chargers included</t>
        </is>
      </c>
      <c r="N5" s="19" t="n">
        <v>2</v>
      </c>
      <c r="O5" s="19" t="inlineStr">
        <is>
          <t>Like new</t>
        </is>
      </c>
      <c r="P5" s="19" t="n">
        <v>900</v>
      </c>
      <c r="Q5" s="19" t="n"/>
      <c r="R5" s="19" t="inlineStr">
        <is>
          <t>Please pick it up</t>
        </is>
      </c>
      <c r="S5" s="19" t="n"/>
      <c r="T5" s="19" t="n"/>
      <c r="U5" s="19" t="n"/>
      <c r="V5" s="19" t="n"/>
      <c r="W5" s="19" t="n">
        <v>1</v>
      </c>
      <c r="AF5" s="20" t="n">
        <v>46428</v>
      </c>
      <c r="AG5" s="21" t="inlineStr">
        <is>
          <t>Ana</t>
        </is>
      </c>
      <c r="AH5" s="21" t="inlineStr">
        <is>
          <t>two tickets to our spring dinner</t>
        </is>
      </c>
      <c r="AI5" s="22" t="n">
        <v>60</v>
      </c>
      <c r="AJ5" s="20" t="n">
        <v>46430</v>
      </c>
      <c r="AK5" s="21" t="n"/>
      <c r="AM5" s="23">
        <f>IF(IFERROR(TRIM(INDEX($A5:$AD5,MATCH(Settings!$B$13,$A$1:$AD$1,0))&amp;""),"")&lt;&gt;"",IFERROR(TRIM(INDEX($A5:$AD5,MATCH(Settings!$B$13,$A$1:$AD$1,0))&amp;""),"")&amp;IF(IFERROR(TRIM(INDEX($A5:$AD5,MATCH(Settings!$B$14,$A$1:$AD$1,0))&amp;""),"")&lt;&gt;""," ("&amp;IFERROR(TRIM(INDEX($A5:$AD5,MATCH(Settings!$B$14,$A$1:$AD$1,0))&amp;""),"")&amp;")",""),IFERROR(TRIM(INDEX($A5:$AD5,MATCH(Settings!$B$14,$A$1:$AD$1,0))&amp;""),""))</f>
        <v/>
      </c>
      <c r="AN5" s="23">
        <f>IFERROR(TRIM(INDEX($A5:$AD5,MATCH(Settings!$B$15,$A$1:$AD$1,0))&amp;""),"")</f>
        <v/>
      </c>
      <c r="AO5" s="23">
        <f>IF($BB5=0,"",IF(LEFT(IFERROR(TRIM(INDEX($A5:$AD5,MATCH(Settings!$B$16,$A$1:$AD$1,0))&amp;""),""),5)="Goods","Goods",IF(LEFT(IFERROR(TRIM(INDEX($A5:$AD5,MATCH(Settings!$B$16,$A$1:$AD$1,0))&amp;""),""),8)="Services","Services",IF(IFERROR(TRIM(INDEX($A5:$AD5,MATCH(Settings!$B$22,$A$1:$AD$1,0))&amp;""),"")&lt;&gt;"","Services","Goods"))))</f>
        <v/>
      </c>
      <c r="AP5" s="23">
        <f>IF($AO5="Services",IFERROR(TRIM(INDEX($A5:$AD5,MATCH(Settings!$B$22,$A$1:$AD$1,0))&amp;""),""),IFERROR(TRIM(INDEX($A5:$AD5,MATCH(Settings!$B$17,$A$1:$AD$1,0))&amp;""),""))</f>
        <v/>
      </c>
      <c r="AQ5" s="24">
        <f>IFERROR(IF(TRIM(INDEX($A5:$AD5,MATCH(Settings!$B$18,$A$1:$AD$1,0))&amp;"")="","",VALUE(TRIM(INDEX($A5:$AD5,MATCH(Settings!$B$18,$A$1:$AD$1,0))&amp;""))),"")</f>
        <v/>
      </c>
      <c r="AR5" s="25">
        <f>IF($AO5="Goods",IFERROR(IF(TRIM(INDEX($A5:$AD5,MATCH(Settings!$B$20,$A$1:$AD$1,0))&amp;"")="","",VALUE(TRIM(INDEX($A5:$AD5,MATCH(Settings!$B$20,$A$1:$AD$1,0))&amp;""))),""),"")</f>
        <v/>
      </c>
      <c r="AS5" s="26">
        <f>IF($BB5=0,"",IFERROR(INT(IFERROR(IF(ISNUMBER(INDEX($A5:$AD5,MATCH(Settings!$B$11,$A$1:$AD$1,0))),INDEX($A5:$AD5,MATCH(Settings!$B$11,$A$1:$AD$1,0)),DATE(VALUE(LEFT(IFERROR(TRIM(INDEX($A5:$AD5,MATCH(Settings!$B$11,$A$1:$AD$1,0))&amp;""),""),4)),VALUE(MID(IFERROR(TRIM(INDEX($A5:$AD5,MATCH(Settings!$B$11,$A$1:$AD$1,0))&amp;""),""),6,2)),VALUE(MID(IFERROR(TRIM(INDEX($A5:$AD5,MATCH(Settings!$B$11,$A$1:$AD$1,0))&amp;""),""),9,2)))+TIME(VALUE(MID(IFERROR(TRIM(INDEX($A5:$AD5,MATCH(Settings!$B$11,$A$1:$AD$1,0))&amp;""),""),12,2)),VALUE(MID(IFERROR(TRIM(INDEX($A5:$AD5,MATCH(Settings!$B$11,$A$1:$AD$1,0))&amp;""),""),15,2)),VALUE(MID(IFERROR(TRIM(INDEX($A5:$AD5,MATCH(Settings!$B$11,$A$1:$AD$1,0))&amp;""),""),18,2)))),"")),""))</f>
        <v/>
      </c>
      <c r="AT5" s="23">
        <f>IF($BB5=0,"",IF(NOT(ISNUMBER($AF5)),"Waiting for the gift",IF(ISNUMBER($AJ5),"Acknowledged",IF(AND(ISNUMBER(Settings!$D$3),$AU5&gt;Settings!$D$3),"Past your window","Send acknowledgment"))))</f>
        <v/>
      </c>
      <c r="AU5" s="24">
        <f>IF(AND(ISNUMBER($AF5),NOT(ISNUMBER($AJ5))),Settings!$D$4-$AF5,"")</f>
        <v/>
      </c>
      <c r="AV5" s="27">
        <f>IF($BB5=0,"",IF((IF($AO5="Services","; services: describe the work, no value",IF(NOT(ISNUMBER($AR5)),"; no donor value given",IF($AX5=1,"; donor value $"&amp;FIXED(Settings!$D$5,0)&amp;" or more: written acknowledgment","")&amp;IF($AY5=1,"; over $"&amp;FIXED(Settings!$D$6,0)&amp;": donor may need Form 8283","")&amp;IF($AZ5=1,"; over $"&amp;FIXED(Settings!$D$7,0)&amp;": Section B, you may sign Part V",""))))="","Thank-you note",MID(IF($AO5="Services","; services: describe the work, no value",IF(NOT(ISNUMBER($AR5)),"; no donor value given",IF($AX5=1,"; donor value $"&amp;FIXED(Settings!$D$5,0)&amp;" or more: written acknowledgment","")&amp;IF($AY5=1,"; over $"&amp;FIXED(Settings!$D$6,0)&amp;": donor may need Form 8283","")&amp;IF($AZ5=1,"; over $"&amp;FIXED(Settings!$D$7,0)&amp;": Section B, you may sign Part V",""))),3,300)))</f>
        <v/>
      </c>
      <c r="AW5" s="27">
        <f>IF(OR($BB5=0,NOT(ISNUMBER($AF5)),$AP5=""),"","Thank you for your contribution of "&amp;$AP5&amp;" that "&amp;IF(TRIM(Settings!$D$2&amp;"")="","(your organization's name)",Settings!$D$2)&amp;" received on "&amp;CHOOSE(MONTH($AF5),"January","February","March","April","May","June","July","August","September","October","November","December")&amp;" "&amp;DAY($AF5)&amp;", "&amp;YEAR($AF5)&amp;". "&amp;IF(TRIM($AH5&amp;"")="","No goods or services were provided in exchange for your contribution.","In exchange for your contribution, we gave you "&amp;$AH5&amp;IF(ISNUMBER($AI5)," with an estimated fair market value of $"&amp;FIXED($AI5,2),"")&amp;"."))</f>
        <v/>
      </c>
      <c r="AX5" s="28">
        <f>IF(AND(ISNUMBER($AR5),ISNUMBER(Settings!$D$5)),IF($AR5&gt;=Settings!$D$5,1,0),0)</f>
        <v/>
      </c>
      <c r="AY5" s="28">
        <f>IF(AND(ISNUMBER($AR5),ISNUMBER(Settings!$D$6)),IF($AR5&gt;Settings!$D$6,1,0),0)</f>
        <v/>
      </c>
      <c r="AZ5" s="28">
        <f>IF(AND(ISNUMBER($AR5),ISNUMBER(Settings!$D$7)),IF($AR5&gt;Settings!$D$7,1,0),0)</f>
        <v/>
      </c>
      <c r="BA5" s="28">
        <f>IF(AND(ISNUMBER($AR5),ISNUMBER($AF5)),$AR5,0)</f>
        <v/>
      </c>
      <c r="BB5" s="28">
        <f>IF(OR(IFERROR(TRIM(INDEX($A5:$AD5,MATCH(Settings!$B$14,$A$1:$AD$1,0))&amp;""),"")&lt;&gt;"",IFERROR(TRIM(INDEX($A5:$AD5,MATCH(Settings!$B$13,$A$1:$AD$1,0))&amp;""),"")&lt;&gt;"",IFERROR(TRIM(INDEX($A5:$AD5,MATCH(Settings!$B$17,$A$1:$AD$1,0))&amp;""),"")&lt;&gt;"",IFERROR(TRIM(INDEX($A5:$AD5,MATCH(Settings!$B$22,$A$1:$AD$1,0))&amp;""),"")&lt;&gt;""),1,0)</f>
        <v/>
      </c>
    </row>
    <row r="6">
      <c r="A6" s="19" t="inlineStr">
        <is>
          <t>EXAMPLE-05 (delete me)</t>
        </is>
      </c>
      <c r="B6" s="19" t="inlineStr">
        <is>
          <t>2027-01-05T15:15:00.000Z</t>
        </is>
      </c>
      <c r="C6" s="19" t="inlineStr">
        <is>
          <t>2027-01-05T15:10:00.000Z</t>
        </is>
      </c>
      <c r="D6" s="19" t="inlineStr">
        <is>
          <t>Me personally</t>
        </is>
      </c>
      <c r="E6" s="19" t="n"/>
      <c r="F6" s="19" t="inlineStr">
        <is>
          <t>Elena Madeup</t>
        </is>
      </c>
      <c r="G6" s="19" t="inlineStr">
        <is>
          <t>elena@example.com</t>
        </is>
      </c>
      <c r="H6" s="19" t="n"/>
      <c r="I6" s="19" t="n"/>
      <c r="J6" s="19" t="inlineStr">
        <is>
          <t>spring-letter</t>
        </is>
      </c>
      <c r="K6" s="19" t="inlineStr">
        <is>
          <t>Goods or items</t>
        </is>
      </c>
      <c r="L6" s="19" t="inlineStr">
        <is>
          <t>an upright piano</t>
        </is>
      </c>
      <c r="M6" s="19" t="inlineStr">
        <is>
          <t>Tuned last year, needs four people to move</t>
        </is>
      </c>
      <c r="N6" s="19" t="n">
        <v>1</v>
      </c>
      <c r="O6" s="19" t="inlineStr">
        <is>
          <t>Good used</t>
        </is>
      </c>
      <c r="P6" s="19" t="n">
        <v>6000</v>
      </c>
      <c r="Q6" s="19" t="n"/>
      <c r="R6" s="19" t="inlineStr">
        <is>
          <t>Please pick it up</t>
        </is>
      </c>
      <c r="S6" s="19" t="n"/>
      <c r="T6" s="19" t="n"/>
      <c r="U6" s="19" t="n"/>
      <c r="V6" s="19" t="n"/>
      <c r="W6" s="19" t="n">
        <v>1</v>
      </c>
      <c r="AF6" s="20" t="n">
        <v>46402</v>
      </c>
      <c r="AG6" s="21" t="inlineStr">
        <is>
          <t>Sam</t>
        </is>
      </c>
      <c r="AH6" s="21" t="n"/>
      <c r="AI6" s="22" t="n"/>
      <c r="AJ6" s="20" t="n"/>
      <c r="AK6" s="21" t="n"/>
      <c r="AM6" s="23">
        <f>IF(IFERROR(TRIM(INDEX($A6:$AD6,MATCH(Settings!$B$13,$A$1:$AD$1,0))&amp;""),"")&lt;&gt;"",IFERROR(TRIM(INDEX($A6:$AD6,MATCH(Settings!$B$13,$A$1:$AD$1,0))&amp;""),"")&amp;IF(IFERROR(TRIM(INDEX($A6:$AD6,MATCH(Settings!$B$14,$A$1:$AD$1,0))&amp;""),"")&lt;&gt;""," ("&amp;IFERROR(TRIM(INDEX($A6:$AD6,MATCH(Settings!$B$14,$A$1:$AD$1,0))&amp;""),"")&amp;")",""),IFERROR(TRIM(INDEX($A6:$AD6,MATCH(Settings!$B$14,$A$1:$AD$1,0))&amp;""),""))</f>
        <v/>
      </c>
      <c r="AN6" s="23">
        <f>IFERROR(TRIM(INDEX($A6:$AD6,MATCH(Settings!$B$15,$A$1:$AD$1,0))&amp;""),"")</f>
        <v/>
      </c>
      <c r="AO6" s="23">
        <f>IF($BB6=0,"",IF(LEFT(IFERROR(TRIM(INDEX($A6:$AD6,MATCH(Settings!$B$16,$A$1:$AD$1,0))&amp;""),""),5)="Goods","Goods",IF(LEFT(IFERROR(TRIM(INDEX($A6:$AD6,MATCH(Settings!$B$16,$A$1:$AD$1,0))&amp;""),""),8)="Services","Services",IF(IFERROR(TRIM(INDEX($A6:$AD6,MATCH(Settings!$B$22,$A$1:$AD$1,0))&amp;""),"")&lt;&gt;"","Services","Goods"))))</f>
        <v/>
      </c>
      <c r="AP6" s="23">
        <f>IF($AO6="Services",IFERROR(TRIM(INDEX($A6:$AD6,MATCH(Settings!$B$22,$A$1:$AD$1,0))&amp;""),""),IFERROR(TRIM(INDEX($A6:$AD6,MATCH(Settings!$B$17,$A$1:$AD$1,0))&amp;""),""))</f>
        <v/>
      </c>
      <c r="AQ6" s="24">
        <f>IFERROR(IF(TRIM(INDEX($A6:$AD6,MATCH(Settings!$B$18,$A$1:$AD$1,0))&amp;"")="","",VALUE(TRIM(INDEX($A6:$AD6,MATCH(Settings!$B$18,$A$1:$AD$1,0))&amp;""))),"")</f>
        <v/>
      </c>
      <c r="AR6" s="25">
        <f>IF($AO6="Goods",IFERROR(IF(TRIM(INDEX($A6:$AD6,MATCH(Settings!$B$20,$A$1:$AD$1,0))&amp;"")="","",VALUE(TRIM(INDEX($A6:$AD6,MATCH(Settings!$B$20,$A$1:$AD$1,0))&amp;""))),""),"")</f>
        <v/>
      </c>
      <c r="AS6" s="26">
        <f>IF($BB6=0,"",IFERROR(INT(IFERROR(IF(ISNUMBER(INDEX($A6:$AD6,MATCH(Settings!$B$11,$A$1:$AD$1,0))),INDEX($A6:$AD6,MATCH(Settings!$B$11,$A$1:$AD$1,0)),DATE(VALUE(LEFT(IFERROR(TRIM(INDEX($A6:$AD6,MATCH(Settings!$B$11,$A$1:$AD$1,0))&amp;""),""),4)),VALUE(MID(IFERROR(TRIM(INDEX($A6:$AD6,MATCH(Settings!$B$11,$A$1:$AD$1,0))&amp;""),""),6,2)),VALUE(MID(IFERROR(TRIM(INDEX($A6:$AD6,MATCH(Settings!$B$11,$A$1:$AD$1,0))&amp;""),""),9,2)))+TIME(VALUE(MID(IFERROR(TRIM(INDEX($A6:$AD6,MATCH(Settings!$B$11,$A$1:$AD$1,0))&amp;""),""),12,2)),VALUE(MID(IFERROR(TRIM(INDEX($A6:$AD6,MATCH(Settings!$B$11,$A$1:$AD$1,0))&amp;""),""),15,2)),VALUE(MID(IFERROR(TRIM(INDEX($A6:$AD6,MATCH(Settings!$B$11,$A$1:$AD$1,0))&amp;""),""),18,2)))),"")),""))</f>
        <v/>
      </c>
      <c r="AT6" s="23">
        <f>IF($BB6=0,"",IF(NOT(ISNUMBER($AF6)),"Waiting for the gift",IF(ISNUMBER($AJ6),"Acknowledged",IF(AND(ISNUMBER(Settings!$D$3),$AU6&gt;Settings!$D$3),"Past your window","Send acknowledgment"))))</f>
        <v/>
      </c>
      <c r="AU6" s="24">
        <f>IF(AND(ISNUMBER($AF6),NOT(ISNUMBER($AJ6))),Settings!$D$4-$AF6,"")</f>
        <v/>
      </c>
      <c r="AV6" s="27">
        <f>IF($BB6=0,"",IF((IF($AO6="Services","; services: describe the work, no value",IF(NOT(ISNUMBER($AR6)),"; no donor value given",IF($AX6=1,"; donor value $"&amp;FIXED(Settings!$D$5,0)&amp;" or more: written acknowledgment","")&amp;IF($AY6=1,"; over $"&amp;FIXED(Settings!$D$6,0)&amp;": donor may need Form 8283","")&amp;IF($AZ6=1,"; over $"&amp;FIXED(Settings!$D$7,0)&amp;": Section B, you may sign Part V",""))))="","Thank-you note",MID(IF($AO6="Services","; services: describe the work, no value",IF(NOT(ISNUMBER($AR6)),"; no donor value given",IF($AX6=1,"; donor value $"&amp;FIXED(Settings!$D$5,0)&amp;" or more: written acknowledgment","")&amp;IF($AY6=1,"; over $"&amp;FIXED(Settings!$D$6,0)&amp;": donor may need Form 8283","")&amp;IF($AZ6=1,"; over $"&amp;FIXED(Settings!$D$7,0)&amp;": Section B, you may sign Part V",""))),3,300)))</f>
        <v/>
      </c>
      <c r="AW6" s="27">
        <f>IF(OR($BB6=0,NOT(ISNUMBER($AF6)),$AP6=""),"","Thank you for your contribution of "&amp;$AP6&amp;" that "&amp;IF(TRIM(Settings!$D$2&amp;"")="","(your organization's name)",Settings!$D$2)&amp;" received on "&amp;CHOOSE(MONTH($AF6),"January","February","March","April","May","June","July","August","September","October","November","December")&amp;" "&amp;DAY($AF6)&amp;", "&amp;YEAR($AF6)&amp;". "&amp;IF(TRIM($AH6&amp;"")="","No goods or services were provided in exchange for your contribution.","In exchange for your contribution, we gave you "&amp;$AH6&amp;IF(ISNUMBER($AI6)," with an estimated fair market value of $"&amp;FIXED($AI6,2),"")&amp;"."))</f>
        <v/>
      </c>
      <c r="AX6" s="28">
        <f>IF(AND(ISNUMBER($AR6),ISNUMBER(Settings!$D$5)),IF($AR6&gt;=Settings!$D$5,1,0),0)</f>
        <v/>
      </c>
      <c r="AY6" s="28">
        <f>IF(AND(ISNUMBER($AR6),ISNUMBER(Settings!$D$6)),IF($AR6&gt;Settings!$D$6,1,0),0)</f>
        <v/>
      </c>
      <c r="AZ6" s="28">
        <f>IF(AND(ISNUMBER($AR6),ISNUMBER(Settings!$D$7)),IF($AR6&gt;Settings!$D$7,1,0),0)</f>
        <v/>
      </c>
      <c r="BA6" s="28">
        <f>IF(AND(ISNUMBER($AR6),ISNUMBER($AF6)),$AR6,0)</f>
        <v/>
      </c>
      <c r="BB6" s="28">
        <f>IF(OR(IFERROR(TRIM(INDEX($A6:$AD6,MATCH(Settings!$B$14,$A$1:$AD$1,0))&amp;""),"")&lt;&gt;"",IFERROR(TRIM(INDEX($A6:$AD6,MATCH(Settings!$B$13,$A$1:$AD$1,0))&amp;""),"")&lt;&gt;"",IFERROR(TRIM(INDEX($A6:$AD6,MATCH(Settings!$B$17,$A$1:$AD$1,0))&amp;""),"")&lt;&gt;"",IFERROR(TRIM(INDEX($A6:$AD6,MATCH(Settings!$B$22,$A$1:$AD$1,0))&amp;""),"")&lt;&gt;""),1,0)</f>
        <v/>
      </c>
    </row>
    <row r="7">
      <c r="A7" s="19" t="inlineStr">
        <is>
          <t>EXAMPLE-06 (delete me)</t>
        </is>
      </c>
      <c r="B7" s="19" t="inlineStr">
        <is>
          <t>2027-03-18T15:16:00.000Z</t>
        </is>
      </c>
      <c r="C7" s="19" t="inlineStr">
        <is>
          <t>2027-03-18T15:11:00.000Z</t>
        </is>
      </c>
      <c r="D7" s="19" t="inlineStr">
        <is>
          <t>Me personally</t>
        </is>
      </c>
      <c r="E7" s="19" t="n"/>
      <c r="F7" s="19" t="inlineStr">
        <is>
          <t>Finn Example</t>
        </is>
      </c>
      <c r="G7" s="19" t="inlineStr">
        <is>
          <t>finn@example.com</t>
        </is>
      </c>
      <c r="H7" s="19" t="n"/>
      <c r="I7" s="19" t="n"/>
      <c r="J7" s="19" t="n"/>
      <c r="K7" s="19" t="inlineStr">
        <is>
          <t>Goods or items</t>
        </is>
      </c>
      <c r="L7" s="19" t="inlineStr">
        <is>
          <t>12 winter coats</t>
        </is>
      </c>
      <c r="M7" s="19" t="inlineStr">
        <is>
          <t>Adult sizes, cleaned</t>
        </is>
      </c>
      <c r="N7" s="19" t="n">
        <v>12</v>
      </c>
      <c r="O7" s="19" t="inlineStr">
        <is>
          <t>Good used</t>
        </is>
      </c>
      <c r="P7" s="19" t="n">
        <v>240</v>
      </c>
      <c r="Q7" s="19" t="n"/>
      <c r="R7" s="19" t="inlineStr">
        <is>
          <t>I'll drop it off</t>
        </is>
      </c>
      <c r="S7" s="19" t="n"/>
      <c r="T7" s="19" t="n"/>
      <c r="U7" s="19" t="n"/>
      <c r="V7" s="19" t="n"/>
      <c r="W7" s="19" t="n">
        <v>1</v>
      </c>
      <c r="AF7" s="20" t="n"/>
      <c r="AG7" s="21" t="n"/>
      <c r="AH7" s="21" t="n"/>
      <c r="AI7" s="22" t="n"/>
      <c r="AJ7" s="20" t="n"/>
      <c r="AK7" s="21" t="n"/>
      <c r="AM7" s="23">
        <f>IF(IFERROR(TRIM(INDEX($A7:$AD7,MATCH(Settings!$B$13,$A$1:$AD$1,0))&amp;""),"")&lt;&gt;"",IFERROR(TRIM(INDEX($A7:$AD7,MATCH(Settings!$B$13,$A$1:$AD$1,0))&amp;""),"")&amp;IF(IFERROR(TRIM(INDEX($A7:$AD7,MATCH(Settings!$B$14,$A$1:$AD$1,0))&amp;""),"")&lt;&gt;""," ("&amp;IFERROR(TRIM(INDEX($A7:$AD7,MATCH(Settings!$B$14,$A$1:$AD$1,0))&amp;""),"")&amp;")",""),IFERROR(TRIM(INDEX($A7:$AD7,MATCH(Settings!$B$14,$A$1:$AD$1,0))&amp;""),""))</f>
        <v/>
      </c>
      <c r="AN7" s="23">
        <f>IFERROR(TRIM(INDEX($A7:$AD7,MATCH(Settings!$B$15,$A$1:$AD$1,0))&amp;""),"")</f>
        <v/>
      </c>
      <c r="AO7" s="23">
        <f>IF($BB7=0,"",IF(LEFT(IFERROR(TRIM(INDEX($A7:$AD7,MATCH(Settings!$B$16,$A$1:$AD$1,0))&amp;""),""),5)="Goods","Goods",IF(LEFT(IFERROR(TRIM(INDEX($A7:$AD7,MATCH(Settings!$B$16,$A$1:$AD$1,0))&amp;""),""),8)="Services","Services",IF(IFERROR(TRIM(INDEX($A7:$AD7,MATCH(Settings!$B$22,$A$1:$AD$1,0))&amp;""),"")&lt;&gt;"","Services","Goods"))))</f>
        <v/>
      </c>
      <c r="AP7" s="23">
        <f>IF($AO7="Services",IFERROR(TRIM(INDEX($A7:$AD7,MATCH(Settings!$B$22,$A$1:$AD$1,0))&amp;""),""),IFERROR(TRIM(INDEX($A7:$AD7,MATCH(Settings!$B$17,$A$1:$AD$1,0))&amp;""),""))</f>
        <v/>
      </c>
      <c r="AQ7" s="24">
        <f>IFERROR(IF(TRIM(INDEX($A7:$AD7,MATCH(Settings!$B$18,$A$1:$AD$1,0))&amp;"")="","",VALUE(TRIM(INDEX($A7:$AD7,MATCH(Settings!$B$18,$A$1:$AD$1,0))&amp;""))),"")</f>
        <v/>
      </c>
      <c r="AR7" s="25">
        <f>IF($AO7="Goods",IFERROR(IF(TRIM(INDEX($A7:$AD7,MATCH(Settings!$B$20,$A$1:$AD$1,0))&amp;"")="","",VALUE(TRIM(INDEX($A7:$AD7,MATCH(Settings!$B$20,$A$1:$AD$1,0))&amp;""))),""),"")</f>
        <v/>
      </c>
      <c r="AS7" s="26">
        <f>IF($BB7=0,"",IFERROR(INT(IFERROR(IF(ISNUMBER(INDEX($A7:$AD7,MATCH(Settings!$B$11,$A$1:$AD$1,0))),INDEX($A7:$AD7,MATCH(Settings!$B$11,$A$1:$AD$1,0)),DATE(VALUE(LEFT(IFERROR(TRIM(INDEX($A7:$AD7,MATCH(Settings!$B$11,$A$1:$AD$1,0))&amp;""),""),4)),VALUE(MID(IFERROR(TRIM(INDEX($A7:$AD7,MATCH(Settings!$B$11,$A$1:$AD$1,0))&amp;""),""),6,2)),VALUE(MID(IFERROR(TRIM(INDEX($A7:$AD7,MATCH(Settings!$B$11,$A$1:$AD$1,0))&amp;""),""),9,2)))+TIME(VALUE(MID(IFERROR(TRIM(INDEX($A7:$AD7,MATCH(Settings!$B$11,$A$1:$AD$1,0))&amp;""),""),12,2)),VALUE(MID(IFERROR(TRIM(INDEX($A7:$AD7,MATCH(Settings!$B$11,$A$1:$AD$1,0))&amp;""),""),15,2)),VALUE(MID(IFERROR(TRIM(INDEX($A7:$AD7,MATCH(Settings!$B$11,$A$1:$AD$1,0))&amp;""),""),18,2)))),"")),""))</f>
        <v/>
      </c>
      <c r="AT7" s="23">
        <f>IF($BB7=0,"",IF(NOT(ISNUMBER($AF7)),"Waiting for the gift",IF(ISNUMBER($AJ7),"Acknowledged",IF(AND(ISNUMBER(Settings!$D$3),$AU7&gt;Settings!$D$3),"Past your window","Send acknowledgment"))))</f>
        <v/>
      </c>
      <c r="AU7" s="24">
        <f>IF(AND(ISNUMBER($AF7),NOT(ISNUMBER($AJ7))),Settings!$D$4-$AF7,"")</f>
        <v/>
      </c>
      <c r="AV7" s="27">
        <f>IF($BB7=0,"",IF((IF($AO7="Services","; services: describe the work, no value",IF(NOT(ISNUMBER($AR7)),"; no donor value given",IF($AX7=1,"; donor value $"&amp;FIXED(Settings!$D$5,0)&amp;" or more: written acknowledgment","")&amp;IF($AY7=1,"; over $"&amp;FIXED(Settings!$D$6,0)&amp;": donor may need Form 8283","")&amp;IF($AZ7=1,"; over $"&amp;FIXED(Settings!$D$7,0)&amp;": Section B, you may sign Part V",""))))="","Thank-you note",MID(IF($AO7="Services","; services: describe the work, no value",IF(NOT(ISNUMBER($AR7)),"; no donor value given",IF($AX7=1,"; donor value $"&amp;FIXED(Settings!$D$5,0)&amp;" or more: written acknowledgment","")&amp;IF($AY7=1,"; over $"&amp;FIXED(Settings!$D$6,0)&amp;": donor may need Form 8283","")&amp;IF($AZ7=1,"; over $"&amp;FIXED(Settings!$D$7,0)&amp;": Section B, you may sign Part V",""))),3,300)))</f>
        <v/>
      </c>
      <c r="AW7" s="27">
        <f>IF(OR($BB7=0,NOT(ISNUMBER($AF7)),$AP7=""),"","Thank you for your contribution of "&amp;$AP7&amp;" that "&amp;IF(TRIM(Settings!$D$2&amp;"")="","(your organization's name)",Settings!$D$2)&amp;" received on "&amp;CHOOSE(MONTH($AF7),"January","February","March","April","May","June","July","August","September","October","November","December")&amp;" "&amp;DAY($AF7)&amp;", "&amp;YEAR($AF7)&amp;". "&amp;IF(TRIM($AH7&amp;"")="","No goods or services were provided in exchange for your contribution.","In exchange for your contribution, we gave you "&amp;$AH7&amp;IF(ISNUMBER($AI7)," with an estimated fair market value of $"&amp;FIXED($AI7,2),"")&amp;"."))</f>
        <v/>
      </c>
      <c r="AX7" s="28">
        <f>IF(AND(ISNUMBER($AR7),ISNUMBER(Settings!$D$5)),IF($AR7&gt;=Settings!$D$5,1,0),0)</f>
        <v/>
      </c>
      <c r="AY7" s="28">
        <f>IF(AND(ISNUMBER($AR7),ISNUMBER(Settings!$D$6)),IF($AR7&gt;Settings!$D$6,1,0),0)</f>
        <v/>
      </c>
      <c r="AZ7" s="28">
        <f>IF(AND(ISNUMBER($AR7),ISNUMBER(Settings!$D$7)),IF($AR7&gt;Settings!$D$7,1,0),0)</f>
        <v/>
      </c>
      <c r="BA7" s="28">
        <f>IF(AND(ISNUMBER($AR7),ISNUMBER($AF7)),$AR7,0)</f>
        <v/>
      </c>
      <c r="BB7" s="28">
        <f>IF(OR(IFERROR(TRIM(INDEX($A7:$AD7,MATCH(Settings!$B$14,$A$1:$AD$1,0))&amp;""),"")&lt;&gt;"",IFERROR(TRIM(INDEX($A7:$AD7,MATCH(Settings!$B$13,$A$1:$AD$1,0))&amp;""),"")&lt;&gt;"",IFERROR(TRIM(INDEX($A7:$AD7,MATCH(Settings!$B$17,$A$1:$AD$1,0))&amp;""),"")&lt;&gt;"",IFERROR(TRIM(INDEX($A7:$AD7,MATCH(Settings!$B$22,$A$1:$AD$1,0))&amp;""),"")&lt;&gt;""),1,0)</f>
        <v/>
      </c>
    </row>
    <row r="8">
      <c r="A8" s="19" t="inlineStr">
        <is>
          <t>EXAMPLE-07 (delete me)</t>
        </is>
      </c>
      <c r="B8" s="19" t="inlineStr">
        <is>
          <t>2027-02-20T15:17:00.000Z</t>
        </is>
      </c>
      <c r="C8" s="19" t="inlineStr">
        <is>
          <t>2027-02-20T15:12:00.000Z</t>
        </is>
      </c>
      <c r="D8" s="19" t="inlineStr">
        <is>
          <t>A business or organization</t>
        </is>
      </c>
      <c r="E8" s="19" t="inlineStr">
        <is>
          <t>Demo Print Shop</t>
        </is>
      </c>
      <c r="F8" s="19" t="inlineStr">
        <is>
          <t>Gia Sample</t>
        </is>
      </c>
      <c r="G8" s="19" t="inlineStr">
        <is>
          <t>gia@example.com</t>
        </is>
      </c>
      <c r="H8" s="19" t="n"/>
      <c r="I8" s="19" t="n"/>
      <c r="J8" s="19" t="inlineStr">
        <is>
          <t>spring-letter</t>
        </is>
      </c>
      <c r="K8" s="19" t="inlineStr">
        <is>
          <t>Goods or items</t>
        </is>
      </c>
      <c r="L8" s="19" t="inlineStr">
        <is>
          <t>500 printed flyers</t>
        </is>
      </c>
      <c r="M8" s="19" t="inlineStr">
        <is>
          <t>Two-sided, our design</t>
        </is>
      </c>
      <c r="N8" s="19" t="n">
        <v>500</v>
      </c>
      <c r="O8" s="19" t="inlineStr">
        <is>
          <t>New</t>
        </is>
      </c>
      <c r="P8" s="19" t="n"/>
      <c r="Q8" s="19" t="n"/>
      <c r="R8" s="19" t="inlineStr">
        <is>
          <t>I'll ship it</t>
        </is>
      </c>
      <c r="S8" s="19" t="n"/>
      <c r="T8" s="19" t="n"/>
      <c r="U8" s="19" t="n"/>
      <c r="V8" s="19" t="n"/>
      <c r="W8" s="19" t="n">
        <v>1</v>
      </c>
      <c r="AF8" s="20" t="n">
        <v>46447</v>
      </c>
      <c r="AG8" s="21" t="inlineStr">
        <is>
          <t>Ana</t>
        </is>
      </c>
      <c r="AH8" s="21" t="n"/>
      <c r="AI8" s="22" t="n"/>
      <c r="AJ8" s="20" t="n">
        <v>46449</v>
      </c>
      <c r="AK8" s="21" t="n"/>
      <c r="AM8" s="23">
        <f>IF(IFERROR(TRIM(INDEX($A8:$AD8,MATCH(Settings!$B$13,$A$1:$AD$1,0))&amp;""),"")&lt;&gt;"",IFERROR(TRIM(INDEX($A8:$AD8,MATCH(Settings!$B$13,$A$1:$AD$1,0))&amp;""),"")&amp;IF(IFERROR(TRIM(INDEX($A8:$AD8,MATCH(Settings!$B$14,$A$1:$AD$1,0))&amp;""),"")&lt;&gt;""," ("&amp;IFERROR(TRIM(INDEX($A8:$AD8,MATCH(Settings!$B$14,$A$1:$AD$1,0))&amp;""),"")&amp;")",""),IFERROR(TRIM(INDEX($A8:$AD8,MATCH(Settings!$B$14,$A$1:$AD$1,0))&amp;""),""))</f>
        <v/>
      </c>
      <c r="AN8" s="23">
        <f>IFERROR(TRIM(INDEX($A8:$AD8,MATCH(Settings!$B$15,$A$1:$AD$1,0))&amp;""),"")</f>
        <v/>
      </c>
      <c r="AO8" s="23">
        <f>IF($BB8=0,"",IF(LEFT(IFERROR(TRIM(INDEX($A8:$AD8,MATCH(Settings!$B$16,$A$1:$AD$1,0))&amp;""),""),5)="Goods","Goods",IF(LEFT(IFERROR(TRIM(INDEX($A8:$AD8,MATCH(Settings!$B$16,$A$1:$AD$1,0))&amp;""),""),8)="Services","Services",IF(IFERROR(TRIM(INDEX($A8:$AD8,MATCH(Settings!$B$22,$A$1:$AD$1,0))&amp;""),"")&lt;&gt;"","Services","Goods"))))</f>
        <v/>
      </c>
      <c r="AP8" s="23">
        <f>IF($AO8="Services",IFERROR(TRIM(INDEX($A8:$AD8,MATCH(Settings!$B$22,$A$1:$AD$1,0))&amp;""),""),IFERROR(TRIM(INDEX($A8:$AD8,MATCH(Settings!$B$17,$A$1:$AD$1,0))&amp;""),""))</f>
        <v/>
      </c>
      <c r="AQ8" s="24">
        <f>IFERROR(IF(TRIM(INDEX($A8:$AD8,MATCH(Settings!$B$18,$A$1:$AD$1,0))&amp;"")="","",VALUE(TRIM(INDEX($A8:$AD8,MATCH(Settings!$B$18,$A$1:$AD$1,0))&amp;""))),"")</f>
        <v/>
      </c>
      <c r="AR8" s="25">
        <f>IF($AO8="Goods",IFERROR(IF(TRIM(INDEX($A8:$AD8,MATCH(Settings!$B$20,$A$1:$AD$1,0))&amp;"")="","",VALUE(TRIM(INDEX($A8:$AD8,MATCH(Settings!$B$20,$A$1:$AD$1,0))&amp;""))),""),"")</f>
        <v/>
      </c>
      <c r="AS8" s="26">
        <f>IF($BB8=0,"",IFERROR(INT(IFERROR(IF(ISNUMBER(INDEX($A8:$AD8,MATCH(Settings!$B$11,$A$1:$AD$1,0))),INDEX($A8:$AD8,MATCH(Settings!$B$11,$A$1:$AD$1,0)),DATE(VALUE(LEFT(IFERROR(TRIM(INDEX($A8:$AD8,MATCH(Settings!$B$11,$A$1:$AD$1,0))&amp;""),""),4)),VALUE(MID(IFERROR(TRIM(INDEX($A8:$AD8,MATCH(Settings!$B$11,$A$1:$AD$1,0))&amp;""),""),6,2)),VALUE(MID(IFERROR(TRIM(INDEX($A8:$AD8,MATCH(Settings!$B$11,$A$1:$AD$1,0))&amp;""),""),9,2)))+TIME(VALUE(MID(IFERROR(TRIM(INDEX($A8:$AD8,MATCH(Settings!$B$11,$A$1:$AD$1,0))&amp;""),""),12,2)),VALUE(MID(IFERROR(TRIM(INDEX($A8:$AD8,MATCH(Settings!$B$11,$A$1:$AD$1,0))&amp;""),""),15,2)),VALUE(MID(IFERROR(TRIM(INDEX($A8:$AD8,MATCH(Settings!$B$11,$A$1:$AD$1,0))&amp;""),""),18,2)))),"")),""))</f>
        <v/>
      </c>
      <c r="AT8" s="23">
        <f>IF($BB8=0,"",IF(NOT(ISNUMBER($AF8)),"Waiting for the gift",IF(ISNUMBER($AJ8),"Acknowledged",IF(AND(ISNUMBER(Settings!$D$3),$AU8&gt;Settings!$D$3),"Past your window","Send acknowledgment"))))</f>
        <v/>
      </c>
      <c r="AU8" s="24">
        <f>IF(AND(ISNUMBER($AF8),NOT(ISNUMBER($AJ8))),Settings!$D$4-$AF8,"")</f>
        <v/>
      </c>
      <c r="AV8" s="27">
        <f>IF($BB8=0,"",IF((IF($AO8="Services","; services: describe the work, no value",IF(NOT(ISNUMBER($AR8)),"; no donor value given",IF($AX8=1,"; donor value $"&amp;FIXED(Settings!$D$5,0)&amp;" or more: written acknowledgment","")&amp;IF($AY8=1,"; over $"&amp;FIXED(Settings!$D$6,0)&amp;": donor may need Form 8283","")&amp;IF($AZ8=1,"; over $"&amp;FIXED(Settings!$D$7,0)&amp;": Section B, you may sign Part V",""))))="","Thank-you note",MID(IF($AO8="Services","; services: describe the work, no value",IF(NOT(ISNUMBER($AR8)),"; no donor value given",IF($AX8=1,"; donor value $"&amp;FIXED(Settings!$D$5,0)&amp;" or more: written acknowledgment","")&amp;IF($AY8=1,"; over $"&amp;FIXED(Settings!$D$6,0)&amp;": donor may need Form 8283","")&amp;IF($AZ8=1,"; over $"&amp;FIXED(Settings!$D$7,0)&amp;": Section B, you may sign Part V",""))),3,300)))</f>
        <v/>
      </c>
      <c r="AW8" s="27">
        <f>IF(OR($BB8=0,NOT(ISNUMBER($AF8)),$AP8=""),"","Thank you for your contribution of "&amp;$AP8&amp;" that "&amp;IF(TRIM(Settings!$D$2&amp;"")="","(your organization's name)",Settings!$D$2)&amp;" received on "&amp;CHOOSE(MONTH($AF8),"January","February","March","April","May","June","July","August","September","October","November","December")&amp;" "&amp;DAY($AF8)&amp;", "&amp;YEAR($AF8)&amp;". "&amp;IF(TRIM($AH8&amp;"")="","No goods or services were provided in exchange for your contribution.","In exchange for your contribution, we gave you "&amp;$AH8&amp;IF(ISNUMBER($AI8)," with an estimated fair market value of $"&amp;FIXED($AI8,2),"")&amp;"."))</f>
        <v/>
      </c>
      <c r="AX8" s="28">
        <f>IF(AND(ISNUMBER($AR8),ISNUMBER(Settings!$D$5)),IF($AR8&gt;=Settings!$D$5,1,0),0)</f>
        <v/>
      </c>
      <c r="AY8" s="28">
        <f>IF(AND(ISNUMBER($AR8),ISNUMBER(Settings!$D$6)),IF($AR8&gt;Settings!$D$6,1,0),0)</f>
        <v/>
      </c>
      <c r="AZ8" s="28">
        <f>IF(AND(ISNUMBER($AR8),ISNUMBER(Settings!$D$7)),IF($AR8&gt;Settings!$D$7,1,0),0)</f>
        <v/>
      </c>
      <c r="BA8" s="28">
        <f>IF(AND(ISNUMBER($AR8),ISNUMBER($AF8)),$AR8,0)</f>
        <v/>
      </c>
      <c r="BB8" s="28">
        <f>IF(OR(IFERROR(TRIM(INDEX($A8:$AD8,MATCH(Settings!$B$14,$A$1:$AD$1,0))&amp;""),"")&lt;&gt;"",IFERROR(TRIM(INDEX($A8:$AD8,MATCH(Settings!$B$13,$A$1:$AD$1,0))&amp;""),"")&lt;&gt;"",IFERROR(TRIM(INDEX($A8:$AD8,MATCH(Settings!$B$17,$A$1:$AD$1,0))&amp;""),"")&lt;&gt;"",IFERROR(TRIM(INDEX($A8:$AD8,MATCH(Settings!$B$22,$A$1:$AD$1,0))&amp;""),"")&lt;&gt;""),1,0)</f>
        <v/>
      </c>
    </row>
    <row r="9">
      <c r="AF9" s="29" t="n"/>
      <c r="AG9" s="30" t="n"/>
      <c r="AH9" s="30" t="n"/>
      <c r="AI9" s="31" t="n"/>
      <c r="AJ9" s="29" t="n"/>
      <c r="AK9" s="30" t="n"/>
      <c r="AM9" s="23">
        <f>IF(IFERROR(TRIM(INDEX($A9:$AD9,MATCH(Settings!$B$13,$A$1:$AD$1,0))&amp;""),"")&lt;&gt;"",IFERROR(TRIM(INDEX($A9:$AD9,MATCH(Settings!$B$13,$A$1:$AD$1,0))&amp;""),"")&amp;IF(IFERROR(TRIM(INDEX($A9:$AD9,MATCH(Settings!$B$14,$A$1:$AD$1,0))&amp;""),"")&lt;&gt;""," ("&amp;IFERROR(TRIM(INDEX($A9:$AD9,MATCH(Settings!$B$14,$A$1:$AD$1,0))&amp;""),"")&amp;")",""),IFERROR(TRIM(INDEX($A9:$AD9,MATCH(Settings!$B$14,$A$1:$AD$1,0))&amp;""),""))</f>
        <v/>
      </c>
      <c r="AN9" s="23">
        <f>IFERROR(TRIM(INDEX($A9:$AD9,MATCH(Settings!$B$15,$A$1:$AD$1,0))&amp;""),"")</f>
        <v/>
      </c>
      <c r="AO9" s="23">
        <f>IF($BB9=0,"",IF(LEFT(IFERROR(TRIM(INDEX($A9:$AD9,MATCH(Settings!$B$16,$A$1:$AD$1,0))&amp;""),""),5)="Goods","Goods",IF(LEFT(IFERROR(TRIM(INDEX($A9:$AD9,MATCH(Settings!$B$16,$A$1:$AD$1,0))&amp;""),""),8)="Services","Services",IF(IFERROR(TRIM(INDEX($A9:$AD9,MATCH(Settings!$B$22,$A$1:$AD$1,0))&amp;""),"")&lt;&gt;"","Services","Goods"))))</f>
        <v/>
      </c>
      <c r="AP9" s="23">
        <f>IF($AO9="Services",IFERROR(TRIM(INDEX($A9:$AD9,MATCH(Settings!$B$22,$A$1:$AD$1,0))&amp;""),""),IFERROR(TRIM(INDEX($A9:$AD9,MATCH(Settings!$B$17,$A$1:$AD$1,0))&amp;""),""))</f>
        <v/>
      </c>
      <c r="AQ9" s="24">
        <f>IFERROR(IF(TRIM(INDEX($A9:$AD9,MATCH(Settings!$B$18,$A$1:$AD$1,0))&amp;"")="","",VALUE(TRIM(INDEX($A9:$AD9,MATCH(Settings!$B$18,$A$1:$AD$1,0))&amp;""))),"")</f>
        <v/>
      </c>
      <c r="AR9" s="25">
        <f>IF($AO9="Goods",IFERROR(IF(TRIM(INDEX($A9:$AD9,MATCH(Settings!$B$20,$A$1:$AD$1,0))&amp;"")="","",VALUE(TRIM(INDEX($A9:$AD9,MATCH(Settings!$B$20,$A$1:$AD$1,0))&amp;""))),""),"")</f>
        <v/>
      </c>
      <c r="AS9" s="26">
        <f>IF($BB9=0,"",IFERROR(INT(IFERROR(IF(ISNUMBER(INDEX($A9:$AD9,MATCH(Settings!$B$11,$A$1:$AD$1,0))),INDEX($A9:$AD9,MATCH(Settings!$B$11,$A$1:$AD$1,0)),DATE(VALUE(LEFT(IFERROR(TRIM(INDEX($A9:$AD9,MATCH(Settings!$B$11,$A$1:$AD$1,0))&amp;""),""),4)),VALUE(MID(IFERROR(TRIM(INDEX($A9:$AD9,MATCH(Settings!$B$11,$A$1:$AD$1,0))&amp;""),""),6,2)),VALUE(MID(IFERROR(TRIM(INDEX($A9:$AD9,MATCH(Settings!$B$11,$A$1:$AD$1,0))&amp;""),""),9,2)))+TIME(VALUE(MID(IFERROR(TRIM(INDEX($A9:$AD9,MATCH(Settings!$B$11,$A$1:$AD$1,0))&amp;""),""),12,2)),VALUE(MID(IFERROR(TRIM(INDEX($A9:$AD9,MATCH(Settings!$B$11,$A$1:$AD$1,0))&amp;""),""),15,2)),VALUE(MID(IFERROR(TRIM(INDEX($A9:$AD9,MATCH(Settings!$B$11,$A$1:$AD$1,0))&amp;""),""),18,2)))),"")),""))</f>
        <v/>
      </c>
      <c r="AT9" s="23">
        <f>IF($BB9=0,"",IF(NOT(ISNUMBER($AF9)),"Waiting for the gift",IF(ISNUMBER($AJ9),"Acknowledged",IF(AND(ISNUMBER(Settings!$D$3),$AU9&gt;Settings!$D$3),"Past your window","Send acknowledgment"))))</f>
        <v/>
      </c>
      <c r="AU9" s="24">
        <f>IF(AND(ISNUMBER($AF9),NOT(ISNUMBER($AJ9))),Settings!$D$4-$AF9,"")</f>
        <v/>
      </c>
      <c r="AV9" s="27">
        <f>IF($BB9=0,"",IF((IF($AO9="Services","; services: describe the work, no value",IF(NOT(ISNUMBER($AR9)),"; no donor value given",IF($AX9=1,"; donor value $"&amp;FIXED(Settings!$D$5,0)&amp;" or more: written acknowledgment","")&amp;IF($AY9=1,"; over $"&amp;FIXED(Settings!$D$6,0)&amp;": donor may need Form 8283","")&amp;IF($AZ9=1,"; over $"&amp;FIXED(Settings!$D$7,0)&amp;": Section B, you may sign Part V",""))))="","Thank-you note",MID(IF($AO9="Services","; services: describe the work, no value",IF(NOT(ISNUMBER($AR9)),"; no donor value given",IF($AX9=1,"; donor value $"&amp;FIXED(Settings!$D$5,0)&amp;" or more: written acknowledgment","")&amp;IF($AY9=1,"; over $"&amp;FIXED(Settings!$D$6,0)&amp;": donor may need Form 8283","")&amp;IF($AZ9=1,"; over $"&amp;FIXED(Settings!$D$7,0)&amp;": Section B, you may sign Part V",""))),3,300)))</f>
        <v/>
      </c>
      <c r="AW9" s="27">
        <f>IF(OR($BB9=0,NOT(ISNUMBER($AF9)),$AP9=""),"","Thank you for your contribution of "&amp;$AP9&amp;" that "&amp;IF(TRIM(Settings!$D$2&amp;"")="","(your organization's name)",Settings!$D$2)&amp;" received on "&amp;CHOOSE(MONTH($AF9),"January","February","March","April","May","June","July","August","September","October","November","December")&amp;" "&amp;DAY($AF9)&amp;", "&amp;YEAR($AF9)&amp;". "&amp;IF(TRIM($AH9&amp;"")="","No goods or services were provided in exchange for your contribution.","In exchange for your contribution, we gave you "&amp;$AH9&amp;IF(ISNUMBER($AI9)," with an estimated fair market value of $"&amp;FIXED($AI9,2),"")&amp;"."))</f>
        <v/>
      </c>
      <c r="AX9" s="28">
        <f>IF(AND(ISNUMBER($AR9),ISNUMBER(Settings!$D$5)),IF($AR9&gt;=Settings!$D$5,1,0),0)</f>
        <v/>
      </c>
      <c r="AY9" s="28">
        <f>IF(AND(ISNUMBER($AR9),ISNUMBER(Settings!$D$6)),IF($AR9&gt;Settings!$D$6,1,0),0)</f>
        <v/>
      </c>
      <c r="AZ9" s="28">
        <f>IF(AND(ISNUMBER($AR9),ISNUMBER(Settings!$D$7)),IF($AR9&gt;Settings!$D$7,1,0),0)</f>
        <v/>
      </c>
      <c r="BA9" s="28">
        <f>IF(AND(ISNUMBER($AR9),ISNUMBER($AF9)),$AR9,0)</f>
        <v/>
      </c>
      <c r="BB9" s="28">
        <f>IF(OR(IFERROR(TRIM(INDEX($A9:$AD9,MATCH(Settings!$B$14,$A$1:$AD$1,0))&amp;""),"")&lt;&gt;"",IFERROR(TRIM(INDEX($A9:$AD9,MATCH(Settings!$B$13,$A$1:$AD$1,0))&amp;""),"")&lt;&gt;"",IFERROR(TRIM(INDEX($A9:$AD9,MATCH(Settings!$B$17,$A$1:$AD$1,0))&amp;""),"")&lt;&gt;"",IFERROR(TRIM(INDEX($A9:$AD9,MATCH(Settings!$B$22,$A$1:$AD$1,0))&amp;""),"")&lt;&gt;""),1,0)</f>
        <v/>
      </c>
    </row>
    <row r="10">
      <c r="AF10" s="29" t="n"/>
      <c r="AG10" s="30" t="n"/>
      <c r="AH10" s="30" t="n"/>
      <c r="AI10" s="31" t="n"/>
      <c r="AJ10" s="29" t="n"/>
      <c r="AK10" s="30" t="n"/>
      <c r="AM10" s="23">
        <f>IF(IFERROR(TRIM(INDEX($A10:$AD10,MATCH(Settings!$B$13,$A$1:$AD$1,0))&amp;""),"")&lt;&gt;"",IFERROR(TRIM(INDEX($A10:$AD10,MATCH(Settings!$B$13,$A$1:$AD$1,0))&amp;""),"")&amp;IF(IFERROR(TRIM(INDEX($A10:$AD10,MATCH(Settings!$B$14,$A$1:$AD$1,0))&amp;""),"")&lt;&gt;""," ("&amp;IFERROR(TRIM(INDEX($A10:$AD10,MATCH(Settings!$B$14,$A$1:$AD$1,0))&amp;""),"")&amp;")",""),IFERROR(TRIM(INDEX($A10:$AD10,MATCH(Settings!$B$14,$A$1:$AD$1,0))&amp;""),""))</f>
        <v/>
      </c>
      <c r="AN10" s="23">
        <f>IFERROR(TRIM(INDEX($A10:$AD10,MATCH(Settings!$B$15,$A$1:$AD$1,0))&amp;""),"")</f>
        <v/>
      </c>
      <c r="AO10" s="23">
        <f>IF($BB10=0,"",IF(LEFT(IFERROR(TRIM(INDEX($A10:$AD10,MATCH(Settings!$B$16,$A$1:$AD$1,0))&amp;""),""),5)="Goods","Goods",IF(LEFT(IFERROR(TRIM(INDEX($A10:$AD10,MATCH(Settings!$B$16,$A$1:$AD$1,0))&amp;""),""),8)="Services","Services",IF(IFERROR(TRIM(INDEX($A10:$AD10,MATCH(Settings!$B$22,$A$1:$AD$1,0))&amp;""),"")&lt;&gt;"","Services","Goods"))))</f>
        <v/>
      </c>
      <c r="AP10" s="23">
        <f>IF($AO10="Services",IFERROR(TRIM(INDEX($A10:$AD10,MATCH(Settings!$B$22,$A$1:$AD$1,0))&amp;""),""),IFERROR(TRIM(INDEX($A10:$AD10,MATCH(Settings!$B$17,$A$1:$AD$1,0))&amp;""),""))</f>
        <v/>
      </c>
      <c r="AQ10" s="24">
        <f>IFERROR(IF(TRIM(INDEX($A10:$AD10,MATCH(Settings!$B$18,$A$1:$AD$1,0))&amp;"")="","",VALUE(TRIM(INDEX($A10:$AD10,MATCH(Settings!$B$18,$A$1:$AD$1,0))&amp;""))),"")</f>
        <v/>
      </c>
      <c r="AR10" s="25">
        <f>IF($AO10="Goods",IFERROR(IF(TRIM(INDEX($A10:$AD10,MATCH(Settings!$B$20,$A$1:$AD$1,0))&amp;"")="","",VALUE(TRIM(INDEX($A10:$AD10,MATCH(Settings!$B$20,$A$1:$AD$1,0))&amp;""))),""),"")</f>
        <v/>
      </c>
      <c r="AS10" s="26">
        <f>IF($BB10=0,"",IFERROR(INT(IFERROR(IF(ISNUMBER(INDEX($A10:$AD10,MATCH(Settings!$B$11,$A$1:$AD$1,0))),INDEX($A10:$AD10,MATCH(Settings!$B$11,$A$1:$AD$1,0)),DATE(VALUE(LEFT(IFERROR(TRIM(INDEX($A10:$AD10,MATCH(Settings!$B$11,$A$1:$AD$1,0))&amp;""),""),4)),VALUE(MID(IFERROR(TRIM(INDEX($A10:$AD10,MATCH(Settings!$B$11,$A$1:$AD$1,0))&amp;""),""),6,2)),VALUE(MID(IFERROR(TRIM(INDEX($A10:$AD10,MATCH(Settings!$B$11,$A$1:$AD$1,0))&amp;""),""),9,2)))+TIME(VALUE(MID(IFERROR(TRIM(INDEX($A10:$AD10,MATCH(Settings!$B$11,$A$1:$AD$1,0))&amp;""),""),12,2)),VALUE(MID(IFERROR(TRIM(INDEX($A10:$AD10,MATCH(Settings!$B$11,$A$1:$AD$1,0))&amp;""),""),15,2)),VALUE(MID(IFERROR(TRIM(INDEX($A10:$AD10,MATCH(Settings!$B$11,$A$1:$AD$1,0))&amp;""),""),18,2)))),"")),""))</f>
        <v/>
      </c>
      <c r="AT10" s="23">
        <f>IF($BB10=0,"",IF(NOT(ISNUMBER($AF10)),"Waiting for the gift",IF(ISNUMBER($AJ10),"Acknowledged",IF(AND(ISNUMBER(Settings!$D$3),$AU10&gt;Settings!$D$3),"Past your window","Send acknowledgment"))))</f>
        <v/>
      </c>
      <c r="AU10" s="24">
        <f>IF(AND(ISNUMBER($AF10),NOT(ISNUMBER($AJ10))),Settings!$D$4-$AF10,"")</f>
        <v/>
      </c>
      <c r="AV10" s="27">
        <f>IF($BB10=0,"",IF((IF($AO10="Services","; services: describe the work, no value",IF(NOT(ISNUMBER($AR10)),"; no donor value given",IF($AX10=1,"; donor value $"&amp;FIXED(Settings!$D$5,0)&amp;" or more: written acknowledgment","")&amp;IF($AY10=1,"; over $"&amp;FIXED(Settings!$D$6,0)&amp;": donor may need Form 8283","")&amp;IF($AZ10=1,"; over $"&amp;FIXED(Settings!$D$7,0)&amp;": Section B, you may sign Part V",""))))="","Thank-you note",MID(IF($AO10="Services","; services: describe the work, no value",IF(NOT(ISNUMBER($AR10)),"; no donor value given",IF($AX10=1,"; donor value $"&amp;FIXED(Settings!$D$5,0)&amp;" or more: written acknowledgment","")&amp;IF($AY10=1,"; over $"&amp;FIXED(Settings!$D$6,0)&amp;": donor may need Form 8283","")&amp;IF($AZ10=1,"; over $"&amp;FIXED(Settings!$D$7,0)&amp;": Section B, you may sign Part V",""))),3,300)))</f>
        <v/>
      </c>
      <c r="AW10" s="27">
        <f>IF(OR($BB10=0,NOT(ISNUMBER($AF10)),$AP10=""),"","Thank you for your contribution of "&amp;$AP10&amp;" that "&amp;IF(TRIM(Settings!$D$2&amp;"")="","(your organization's name)",Settings!$D$2)&amp;" received on "&amp;CHOOSE(MONTH($AF10),"January","February","March","April","May","June","July","August","September","October","November","December")&amp;" "&amp;DAY($AF10)&amp;", "&amp;YEAR($AF10)&amp;". "&amp;IF(TRIM($AH10&amp;"")="","No goods or services were provided in exchange for your contribution.","In exchange for your contribution, we gave you "&amp;$AH10&amp;IF(ISNUMBER($AI10)," with an estimated fair market value of $"&amp;FIXED($AI10,2),"")&amp;"."))</f>
        <v/>
      </c>
      <c r="AX10" s="28">
        <f>IF(AND(ISNUMBER($AR10),ISNUMBER(Settings!$D$5)),IF($AR10&gt;=Settings!$D$5,1,0),0)</f>
        <v/>
      </c>
      <c r="AY10" s="28">
        <f>IF(AND(ISNUMBER($AR10),ISNUMBER(Settings!$D$6)),IF($AR10&gt;Settings!$D$6,1,0),0)</f>
        <v/>
      </c>
      <c r="AZ10" s="28">
        <f>IF(AND(ISNUMBER($AR10),ISNUMBER(Settings!$D$7)),IF($AR10&gt;Settings!$D$7,1,0),0)</f>
        <v/>
      </c>
      <c r="BA10" s="28">
        <f>IF(AND(ISNUMBER($AR10),ISNUMBER($AF10)),$AR10,0)</f>
        <v/>
      </c>
      <c r="BB10" s="28">
        <f>IF(OR(IFERROR(TRIM(INDEX($A10:$AD10,MATCH(Settings!$B$14,$A$1:$AD$1,0))&amp;""),"")&lt;&gt;"",IFERROR(TRIM(INDEX($A10:$AD10,MATCH(Settings!$B$13,$A$1:$AD$1,0))&amp;""),"")&lt;&gt;"",IFERROR(TRIM(INDEX($A10:$AD10,MATCH(Settings!$B$17,$A$1:$AD$1,0))&amp;""),"")&lt;&gt;"",IFERROR(TRIM(INDEX($A10:$AD10,MATCH(Settings!$B$22,$A$1:$AD$1,0))&amp;""),"")&lt;&gt;""),1,0)</f>
        <v/>
      </c>
    </row>
    <row r="11">
      <c r="AF11" s="29" t="n"/>
      <c r="AG11" s="30" t="n"/>
      <c r="AH11" s="30" t="n"/>
      <c r="AI11" s="31" t="n"/>
      <c r="AJ11" s="29" t="n"/>
      <c r="AK11" s="30" t="n"/>
      <c r="AM11" s="23">
        <f>IF(IFERROR(TRIM(INDEX($A11:$AD11,MATCH(Settings!$B$13,$A$1:$AD$1,0))&amp;""),"")&lt;&gt;"",IFERROR(TRIM(INDEX($A11:$AD11,MATCH(Settings!$B$13,$A$1:$AD$1,0))&amp;""),"")&amp;IF(IFERROR(TRIM(INDEX($A11:$AD11,MATCH(Settings!$B$14,$A$1:$AD$1,0))&amp;""),"")&lt;&gt;""," ("&amp;IFERROR(TRIM(INDEX($A11:$AD11,MATCH(Settings!$B$14,$A$1:$AD$1,0))&amp;""),"")&amp;")",""),IFERROR(TRIM(INDEX($A11:$AD11,MATCH(Settings!$B$14,$A$1:$AD$1,0))&amp;""),""))</f>
        <v/>
      </c>
      <c r="AN11" s="23">
        <f>IFERROR(TRIM(INDEX($A11:$AD11,MATCH(Settings!$B$15,$A$1:$AD$1,0))&amp;""),"")</f>
        <v/>
      </c>
      <c r="AO11" s="23">
        <f>IF($BB11=0,"",IF(LEFT(IFERROR(TRIM(INDEX($A11:$AD11,MATCH(Settings!$B$16,$A$1:$AD$1,0))&amp;""),""),5)="Goods","Goods",IF(LEFT(IFERROR(TRIM(INDEX($A11:$AD11,MATCH(Settings!$B$16,$A$1:$AD$1,0))&amp;""),""),8)="Services","Services",IF(IFERROR(TRIM(INDEX($A11:$AD11,MATCH(Settings!$B$22,$A$1:$AD$1,0))&amp;""),"")&lt;&gt;"","Services","Goods"))))</f>
        <v/>
      </c>
      <c r="AP11" s="23">
        <f>IF($AO11="Services",IFERROR(TRIM(INDEX($A11:$AD11,MATCH(Settings!$B$22,$A$1:$AD$1,0))&amp;""),""),IFERROR(TRIM(INDEX($A11:$AD11,MATCH(Settings!$B$17,$A$1:$AD$1,0))&amp;""),""))</f>
        <v/>
      </c>
      <c r="AQ11" s="24">
        <f>IFERROR(IF(TRIM(INDEX($A11:$AD11,MATCH(Settings!$B$18,$A$1:$AD$1,0))&amp;"")="","",VALUE(TRIM(INDEX($A11:$AD11,MATCH(Settings!$B$18,$A$1:$AD$1,0))&amp;""))),"")</f>
        <v/>
      </c>
      <c r="AR11" s="25">
        <f>IF($AO11="Goods",IFERROR(IF(TRIM(INDEX($A11:$AD11,MATCH(Settings!$B$20,$A$1:$AD$1,0))&amp;"")="","",VALUE(TRIM(INDEX($A11:$AD11,MATCH(Settings!$B$20,$A$1:$AD$1,0))&amp;""))),""),"")</f>
        <v/>
      </c>
      <c r="AS11" s="26">
        <f>IF($BB11=0,"",IFERROR(INT(IFERROR(IF(ISNUMBER(INDEX($A11:$AD11,MATCH(Settings!$B$11,$A$1:$AD$1,0))),INDEX($A11:$AD11,MATCH(Settings!$B$11,$A$1:$AD$1,0)),DATE(VALUE(LEFT(IFERROR(TRIM(INDEX($A11:$AD11,MATCH(Settings!$B$11,$A$1:$AD$1,0))&amp;""),""),4)),VALUE(MID(IFERROR(TRIM(INDEX($A11:$AD11,MATCH(Settings!$B$11,$A$1:$AD$1,0))&amp;""),""),6,2)),VALUE(MID(IFERROR(TRIM(INDEX($A11:$AD11,MATCH(Settings!$B$11,$A$1:$AD$1,0))&amp;""),""),9,2)))+TIME(VALUE(MID(IFERROR(TRIM(INDEX($A11:$AD11,MATCH(Settings!$B$11,$A$1:$AD$1,0))&amp;""),""),12,2)),VALUE(MID(IFERROR(TRIM(INDEX($A11:$AD11,MATCH(Settings!$B$11,$A$1:$AD$1,0))&amp;""),""),15,2)),VALUE(MID(IFERROR(TRIM(INDEX($A11:$AD11,MATCH(Settings!$B$11,$A$1:$AD$1,0))&amp;""),""),18,2)))),"")),""))</f>
        <v/>
      </c>
      <c r="AT11" s="23">
        <f>IF($BB11=0,"",IF(NOT(ISNUMBER($AF11)),"Waiting for the gift",IF(ISNUMBER($AJ11),"Acknowledged",IF(AND(ISNUMBER(Settings!$D$3),$AU11&gt;Settings!$D$3),"Past your window","Send acknowledgment"))))</f>
        <v/>
      </c>
      <c r="AU11" s="24">
        <f>IF(AND(ISNUMBER($AF11),NOT(ISNUMBER($AJ11))),Settings!$D$4-$AF11,"")</f>
        <v/>
      </c>
      <c r="AV11" s="27">
        <f>IF($BB11=0,"",IF((IF($AO11="Services","; services: describe the work, no value",IF(NOT(ISNUMBER($AR11)),"; no donor value given",IF($AX11=1,"; donor value $"&amp;FIXED(Settings!$D$5,0)&amp;" or more: written acknowledgment","")&amp;IF($AY11=1,"; over $"&amp;FIXED(Settings!$D$6,0)&amp;": donor may need Form 8283","")&amp;IF($AZ11=1,"; over $"&amp;FIXED(Settings!$D$7,0)&amp;": Section B, you may sign Part V",""))))="","Thank-you note",MID(IF($AO11="Services","; services: describe the work, no value",IF(NOT(ISNUMBER($AR11)),"; no donor value given",IF($AX11=1,"; donor value $"&amp;FIXED(Settings!$D$5,0)&amp;" or more: written acknowledgment","")&amp;IF($AY11=1,"; over $"&amp;FIXED(Settings!$D$6,0)&amp;": donor may need Form 8283","")&amp;IF($AZ11=1,"; over $"&amp;FIXED(Settings!$D$7,0)&amp;": Section B, you may sign Part V",""))),3,300)))</f>
        <v/>
      </c>
      <c r="AW11" s="27">
        <f>IF(OR($BB11=0,NOT(ISNUMBER($AF11)),$AP11=""),"","Thank you for your contribution of "&amp;$AP11&amp;" that "&amp;IF(TRIM(Settings!$D$2&amp;"")="","(your organization's name)",Settings!$D$2)&amp;" received on "&amp;CHOOSE(MONTH($AF11),"January","February","March","April","May","June","July","August","September","October","November","December")&amp;" "&amp;DAY($AF11)&amp;", "&amp;YEAR($AF11)&amp;". "&amp;IF(TRIM($AH11&amp;"")="","No goods or services were provided in exchange for your contribution.","In exchange for your contribution, we gave you "&amp;$AH11&amp;IF(ISNUMBER($AI11)," with an estimated fair market value of $"&amp;FIXED($AI11,2),"")&amp;"."))</f>
        <v/>
      </c>
      <c r="AX11" s="28">
        <f>IF(AND(ISNUMBER($AR11),ISNUMBER(Settings!$D$5)),IF($AR11&gt;=Settings!$D$5,1,0),0)</f>
        <v/>
      </c>
      <c r="AY11" s="28">
        <f>IF(AND(ISNUMBER($AR11),ISNUMBER(Settings!$D$6)),IF($AR11&gt;Settings!$D$6,1,0),0)</f>
        <v/>
      </c>
      <c r="AZ11" s="28">
        <f>IF(AND(ISNUMBER($AR11),ISNUMBER(Settings!$D$7)),IF($AR11&gt;Settings!$D$7,1,0),0)</f>
        <v/>
      </c>
      <c r="BA11" s="28">
        <f>IF(AND(ISNUMBER($AR11),ISNUMBER($AF11)),$AR11,0)</f>
        <v/>
      </c>
      <c r="BB11" s="28">
        <f>IF(OR(IFERROR(TRIM(INDEX($A11:$AD11,MATCH(Settings!$B$14,$A$1:$AD$1,0))&amp;""),"")&lt;&gt;"",IFERROR(TRIM(INDEX($A11:$AD11,MATCH(Settings!$B$13,$A$1:$AD$1,0))&amp;""),"")&lt;&gt;"",IFERROR(TRIM(INDEX($A11:$AD11,MATCH(Settings!$B$17,$A$1:$AD$1,0))&amp;""),"")&lt;&gt;"",IFERROR(TRIM(INDEX($A11:$AD11,MATCH(Settings!$B$22,$A$1:$AD$1,0))&amp;""),"")&lt;&gt;""),1,0)</f>
        <v/>
      </c>
    </row>
    <row r="12">
      <c r="AF12" s="29" t="n"/>
      <c r="AG12" s="30" t="n"/>
      <c r="AH12" s="30" t="n"/>
      <c r="AI12" s="31" t="n"/>
      <c r="AJ12" s="29" t="n"/>
      <c r="AK12" s="30" t="n"/>
      <c r="AM12" s="23">
        <f>IF(IFERROR(TRIM(INDEX($A12:$AD12,MATCH(Settings!$B$13,$A$1:$AD$1,0))&amp;""),"")&lt;&gt;"",IFERROR(TRIM(INDEX($A12:$AD12,MATCH(Settings!$B$13,$A$1:$AD$1,0))&amp;""),"")&amp;IF(IFERROR(TRIM(INDEX($A12:$AD12,MATCH(Settings!$B$14,$A$1:$AD$1,0))&amp;""),"")&lt;&gt;""," ("&amp;IFERROR(TRIM(INDEX($A12:$AD12,MATCH(Settings!$B$14,$A$1:$AD$1,0))&amp;""),"")&amp;")",""),IFERROR(TRIM(INDEX($A12:$AD12,MATCH(Settings!$B$14,$A$1:$AD$1,0))&amp;""),""))</f>
        <v/>
      </c>
      <c r="AN12" s="23">
        <f>IFERROR(TRIM(INDEX($A12:$AD12,MATCH(Settings!$B$15,$A$1:$AD$1,0))&amp;""),"")</f>
        <v/>
      </c>
      <c r="AO12" s="23">
        <f>IF($BB12=0,"",IF(LEFT(IFERROR(TRIM(INDEX($A12:$AD12,MATCH(Settings!$B$16,$A$1:$AD$1,0))&amp;""),""),5)="Goods","Goods",IF(LEFT(IFERROR(TRIM(INDEX($A12:$AD12,MATCH(Settings!$B$16,$A$1:$AD$1,0))&amp;""),""),8)="Services","Services",IF(IFERROR(TRIM(INDEX($A12:$AD12,MATCH(Settings!$B$22,$A$1:$AD$1,0))&amp;""),"")&lt;&gt;"","Services","Goods"))))</f>
        <v/>
      </c>
      <c r="AP12" s="23">
        <f>IF($AO12="Services",IFERROR(TRIM(INDEX($A12:$AD12,MATCH(Settings!$B$22,$A$1:$AD$1,0))&amp;""),""),IFERROR(TRIM(INDEX($A12:$AD12,MATCH(Settings!$B$17,$A$1:$AD$1,0))&amp;""),""))</f>
        <v/>
      </c>
      <c r="AQ12" s="24">
        <f>IFERROR(IF(TRIM(INDEX($A12:$AD12,MATCH(Settings!$B$18,$A$1:$AD$1,0))&amp;"")="","",VALUE(TRIM(INDEX($A12:$AD12,MATCH(Settings!$B$18,$A$1:$AD$1,0))&amp;""))),"")</f>
        <v/>
      </c>
      <c r="AR12" s="25">
        <f>IF($AO12="Goods",IFERROR(IF(TRIM(INDEX($A12:$AD12,MATCH(Settings!$B$20,$A$1:$AD$1,0))&amp;"")="","",VALUE(TRIM(INDEX($A12:$AD12,MATCH(Settings!$B$20,$A$1:$AD$1,0))&amp;""))),""),"")</f>
        <v/>
      </c>
      <c r="AS12" s="26">
        <f>IF($BB12=0,"",IFERROR(INT(IFERROR(IF(ISNUMBER(INDEX($A12:$AD12,MATCH(Settings!$B$11,$A$1:$AD$1,0))),INDEX($A12:$AD12,MATCH(Settings!$B$11,$A$1:$AD$1,0)),DATE(VALUE(LEFT(IFERROR(TRIM(INDEX($A12:$AD12,MATCH(Settings!$B$11,$A$1:$AD$1,0))&amp;""),""),4)),VALUE(MID(IFERROR(TRIM(INDEX($A12:$AD12,MATCH(Settings!$B$11,$A$1:$AD$1,0))&amp;""),""),6,2)),VALUE(MID(IFERROR(TRIM(INDEX($A12:$AD12,MATCH(Settings!$B$11,$A$1:$AD$1,0))&amp;""),""),9,2)))+TIME(VALUE(MID(IFERROR(TRIM(INDEX($A12:$AD12,MATCH(Settings!$B$11,$A$1:$AD$1,0))&amp;""),""),12,2)),VALUE(MID(IFERROR(TRIM(INDEX($A12:$AD12,MATCH(Settings!$B$11,$A$1:$AD$1,0))&amp;""),""),15,2)),VALUE(MID(IFERROR(TRIM(INDEX($A12:$AD12,MATCH(Settings!$B$11,$A$1:$AD$1,0))&amp;""),""),18,2)))),"")),""))</f>
        <v/>
      </c>
      <c r="AT12" s="23">
        <f>IF($BB12=0,"",IF(NOT(ISNUMBER($AF12)),"Waiting for the gift",IF(ISNUMBER($AJ12),"Acknowledged",IF(AND(ISNUMBER(Settings!$D$3),$AU12&gt;Settings!$D$3),"Past your window","Send acknowledgment"))))</f>
        <v/>
      </c>
      <c r="AU12" s="24">
        <f>IF(AND(ISNUMBER($AF12),NOT(ISNUMBER($AJ12))),Settings!$D$4-$AF12,"")</f>
        <v/>
      </c>
      <c r="AV12" s="27">
        <f>IF($BB12=0,"",IF((IF($AO12="Services","; services: describe the work, no value",IF(NOT(ISNUMBER($AR12)),"; no donor value given",IF($AX12=1,"; donor value $"&amp;FIXED(Settings!$D$5,0)&amp;" or more: written acknowledgment","")&amp;IF($AY12=1,"; over $"&amp;FIXED(Settings!$D$6,0)&amp;": donor may need Form 8283","")&amp;IF($AZ12=1,"; over $"&amp;FIXED(Settings!$D$7,0)&amp;": Section B, you may sign Part V",""))))="","Thank-you note",MID(IF($AO12="Services","; services: describe the work, no value",IF(NOT(ISNUMBER($AR12)),"; no donor value given",IF($AX12=1,"; donor value $"&amp;FIXED(Settings!$D$5,0)&amp;" or more: written acknowledgment","")&amp;IF($AY12=1,"; over $"&amp;FIXED(Settings!$D$6,0)&amp;": donor may need Form 8283","")&amp;IF($AZ12=1,"; over $"&amp;FIXED(Settings!$D$7,0)&amp;": Section B, you may sign Part V",""))),3,300)))</f>
        <v/>
      </c>
      <c r="AW12" s="27">
        <f>IF(OR($BB12=0,NOT(ISNUMBER($AF12)),$AP12=""),"","Thank you for your contribution of "&amp;$AP12&amp;" that "&amp;IF(TRIM(Settings!$D$2&amp;"")="","(your organization's name)",Settings!$D$2)&amp;" received on "&amp;CHOOSE(MONTH($AF12),"January","February","March","April","May","June","July","August","September","October","November","December")&amp;" "&amp;DAY($AF12)&amp;", "&amp;YEAR($AF12)&amp;". "&amp;IF(TRIM($AH12&amp;"")="","No goods or services were provided in exchange for your contribution.","In exchange for your contribution, we gave you "&amp;$AH12&amp;IF(ISNUMBER($AI12)," with an estimated fair market value of $"&amp;FIXED($AI12,2),"")&amp;"."))</f>
        <v/>
      </c>
      <c r="AX12" s="28">
        <f>IF(AND(ISNUMBER($AR12),ISNUMBER(Settings!$D$5)),IF($AR12&gt;=Settings!$D$5,1,0),0)</f>
        <v/>
      </c>
      <c r="AY12" s="28">
        <f>IF(AND(ISNUMBER($AR12),ISNUMBER(Settings!$D$6)),IF($AR12&gt;Settings!$D$6,1,0),0)</f>
        <v/>
      </c>
      <c r="AZ12" s="28">
        <f>IF(AND(ISNUMBER($AR12),ISNUMBER(Settings!$D$7)),IF($AR12&gt;Settings!$D$7,1,0),0)</f>
        <v/>
      </c>
      <c r="BA12" s="28">
        <f>IF(AND(ISNUMBER($AR12),ISNUMBER($AF12)),$AR12,0)</f>
        <v/>
      </c>
      <c r="BB12" s="28">
        <f>IF(OR(IFERROR(TRIM(INDEX($A12:$AD12,MATCH(Settings!$B$14,$A$1:$AD$1,0))&amp;""),"")&lt;&gt;"",IFERROR(TRIM(INDEX($A12:$AD12,MATCH(Settings!$B$13,$A$1:$AD$1,0))&amp;""),"")&lt;&gt;"",IFERROR(TRIM(INDEX($A12:$AD12,MATCH(Settings!$B$17,$A$1:$AD$1,0))&amp;""),"")&lt;&gt;"",IFERROR(TRIM(INDEX($A12:$AD12,MATCH(Settings!$B$22,$A$1:$AD$1,0))&amp;""),"")&lt;&gt;""),1,0)</f>
        <v/>
      </c>
    </row>
    <row r="13">
      <c r="AF13" s="29" t="n"/>
      <c r="AG13" s="30" t="n"/>
      <c r="AH13" s="30" t="n"/>
      <c r="AI13" s="31" t="n"/>
      <c r="AJ13" s="29" t="n"/>
      <c r="AK13" s="30" t="n"/>
      <c r="AM13" s="23">
        <f>IF(IFERROR(TRIM(INDEX($A13:$AD13,MATCH(Settings!$B$13,$A$1:$AD$1,0))&amp;""),"")&lt;&gt;"",IFERROR(TRIM(INDEX($A13:$AD13,MATCH(Settings!$B$13,$A$1:$AD$1,0))&amp;""),"")&amp;IF(IFERROR(TRIM(INDEX($A13:$AD13,MATCH(Settings!$B$14,$A$1:$AD$1,0))&amp;""),"")&lt;&gt;""," ("&amp;IFERROR(TRIM(INDEX($A13:$AD13,MATCH(Settings!$B$14,$A$1:$AD$1,0))&amp;""),"")&amp;")",""),IFERROR(TRIM(INDEX($A13:$AD13,MATCH(Settings!$B$14,$A$1:$AD$1,0))&amp;""),""))</f>
        <v/>
      </c>
      <c r="AN13" s="23">
        <f>IFERROR(TRIM(INDEX($A13:$AD13,MATCH(Settings!$B$15,$A$1:$AD$1,0))&amp;""),"")</f>
        <v/>
      </c>
      <c r="AO13" s="23">
        <f>IF($BB13=0,"",IF(LEFT(IFERROR(TRIM(INDEX($A13:$AD13,MATCH(Settings!$B$16,$A$1:$AD$1,0))&amp;""),""),5)="Goods","Goods",IF(LEFT(IFERROR(TRIM(INDEX($A13:$AD13,MATCH(Settings!$B$16,$A$1:$AD$1,0))&amp;""),""),8)="Services","Services",IF(IFERROR(TRIM(INDEX($A13:$AD13,MATCH(Settings!$B$22,$A$1:$AD$1,0))&amp;""),"")&lt;&gt;"","Services","Goods"))))</f>
        <v/>
      </c>
      <c r="AP13" s="23">
        <f>IF($AO13="Services",IFERROR(TRIM(INDEX($A13:$AD13,MATCH(Settings!$B$22,$A$1:$AD$1,0))&amp;""),""),IFERROR(TRIM(INDEX($A13:$AD13,MATCH(Settings!$B$17,$A$1:$AD$1,0))&amp;""),""))</f>
        <v/>
      </c>
      <c r="AQ13" s="24">
        <f>IFERROR(IF(TRIM(INDEX($A13:$AD13,MATCH(Settings!$B$18,$A$1:$AD$1,0))&amp;"")="","",VALUE(TRIM(INDEX($A13:$AD13,MATCH(Settings!$B$18,$A$1:$AD$1,0))&amp;""))),"")</f>
        <v/>
      </c>
      <c r="AR13" s="25">
        <f>IF($AO13="Goods",IFERROR(IF(TRIM(INDEX($A13:$AD13,MATCH(Settings!$B$20,$A$1:$AD$1,0))&amp;"")="","",VALUE(TRIM(INDEX($A13:$AD13,MATCH(Settings!$B$20,$A$1:$AD$1,0))&amp;""))),""),"")</f>
        <v/>
      </c>
      <c r="AS13" s="26">
        <f>IF($BB13=0,"",IFERROR(INT(IFERROR(IF(ISNUMBER(INDEX($A13:$AD13,MATCH(Settings!$B$11,$A$1:$AD$1,0))),INDEX($A13:$AD13,MATCH(Settings!$B$11,$A$1:$AD$1,0)),DATE(VALUE(LEFT(IFERROR(TRIM(INDEX($A13:$AD13,MATCH(Settings!$B$11,$A$1:$AD$1,0))&amp;""),""),4)),VALUE(MID(IFERROR(TRIM(INDEX($A13:$AD13,MATCH(Settings!$B$11,$A$1:$AD$1,0))&amp;""),""),6,2)),VALUE(MID(IFERROR(TRIM(INDEX($A13:$AD13,MATCH(Settings!$B$11,$A$1:$AD$1,0))&amp;""),""),9,2)))+TIME(VALUE(MID(IFERROR(TRIM(INDEX($A13:$AD13,MATCH(Settings!$B$11,$A$1:$AD$1,0))&amp;""),""),12,2)),VALUE(MID(IFERROR(TRIM(INDEX($A13:$AD13,MATCH(Settings!$B$11,$A$1:$AD$1,0))&amp;""),""),15,2)),VALUE(MID(IFERROR(TRIM(INDEX($A13:$AD13,MATCH(Settings!$B$11,$A$1:$AD$1,0))&amp;""),""),18,2)))),"")),""))</f>
        <v/>
      </c>
      <c r="AT13" s="23">
        <f>IF($BB13=0,"",IF(NOT(ISNUMBER($AF13)),"Waiting for the gift",IF(ISNUMBER($AJ13),"Acknowledged",IF(AND(ISNUMBER(Settings!$D$3),$AU13&gt;Settings!$D$3),"Past your window","Send acknowledgment"))))</f>
        <v/>
      </c>
      <c r="AU13" s="24">
        <f>IF(AND(ISNUMBER($AF13),NOT(ISNUMBER($AJ13))),Settings!$D$4-$AF13,"")</f>
        <v/>
      </c>
      <c r="AV13" s="27">
        <f>IF($BB13=0,"",IF((IF($AO13="Services","; services: describe the work, no value",IF(NOT(ISNUMBER($AR13)),"; no donor value given",IF($AX13=1,"; donor value $"&amp;FIXED(Settings!$D$5,0)&amp;" or more: written acknowledgment","")&amp;IF($AY13=1,"; over $"&amp;FIXED(Settings!$D$6,0)&amp;": donor may need Form 8283","")&amp;IF($AZ13=1,"; over $"&amp;FIXED(Settings!$D$7,0)&amp;": Section B, you may sign Part V",""))))="","Thank-you note",MID(IF($AO13="Services","; services: describe the work, no value",IF(NOT(ISNUMBER($AR13)),"; no donor value given",IF($AX13=1,"; donor value $"&amp;FIXED(Settings!$D$5,0)&amp;" or more: written acknowledgment","")&amp;IF($AY13=1,"; over $"&amp;FIXED(Settings!$D$6,0)&amp;": donor may need Form 8283","")&amp;IF($AZ13=1,"; over $"&amp;FIXED(Settings!$D$7,0)&amp;": Section B, you may sign Part V",""))),3,300)))</f>
        <v/>
      </c>
      <c r="AW13" s="27">
        <f>IF(OR($BB13=0,NOT(ISNUMBER($AF13)),$AP13=""),"","Thank you for your contribution of "&amp;$AP13&amp;" that "&amp;IF(TRIM(Settings!$D$2&amp;"")="","(your organization's name)",Settings!$D$2)&amp;" received on "&amp;CHOOSE(MONTH($AF13),"January","February","March","April","May","June","July","August","September","October","November","December")&amp;" "&amp;DAY($AF13)&amp;", "&amp;YEAR($AF13)&amp;". "&amp;IF(TRIM($AH13&amp;"")="","No goods or services were provided in exchange for your contribution.","In exchange for your contribution, we gave you "&amp;$AH13&amp;IF(ISNUMBER($AI13)," with an estimated fair market value of $"&amp;FIXED($AI13,2),"")&amp;"."))</f>
        <v/>
      </c>
      <c r="AX13" s="28">
        <f>IF(AND(ISNUMBER($AR13),ISNUMBER(Settings!$D$5)),IF($AR13&gt;=Settings!$D$5,1,0),0)</f>
        <v/>
      </c>
      <c r="AY13" s="28">
        <f>IF(AND(ISNUMBER($AR13),ISNUMBER(Settings!$D$6)),IF($AR13&gt;Settings!$D$6,1,0),0)</f>
        <v/>
      </c>
      <c r="AZ13" s="28">
        <f>IF(AND(ISNUMBER($AR13),ISNUMBER(Settings!$D$7)),IF($AR13&gt;Settings!$D$7,1,0),0)</f>
        <v/>
      </c>
      <c r="BA13" s="28">
        <f>IF(AND(ISNUMBER($AR13),ISNUMBER($AF13)),$AR13,0)</f>
        <v/>
      </c>
      <c r="BB13" s="28">
        <f>IF(OR(IFERROR(TRIM(INDEX($A13:$AD13,MATCH(Settings!$B$14,$A$1:$AD$1,0))&amp;""),"")&lt;&gt;"",IFERROR(TRIM(INDEX($A13:$AD13,MATCH(Settings!$B$13,$A$1:$AD$1,0))&amp;""),"")&lt;&gt;"",IFERROR(TRIM(INDEX($A13:$AD13,MATCH(Settings!$B$17,$A$1:$AD$1,0))&amp;""),"")&lt;&gt;"",IFERROR(TRIM(INDEX($A13:$AD13,MATCH(Settings!$B$22,$A$1:$AD$1,0))&amp;""),"")&lt;&gt;""),1,0)</f>
        <v/>
      </c>
    </row>
    <row r="14">
      <c r="AF14" s="29" t="n"/>
      <c r="AG14" s="30" t="n"/>
      <c r="AH14" s="30" t="n"/>
      <c r="AI14" s="31" t="n"/>
      <c r="AJ14" s="29" t="n"/>
      <c r="AK14" s="30" t="n"/>
      <c r="AM14" s="23">
        <f>IF(IFERROR(TRIM(INDEX($A14:$AD14,MATCH(Settings!$B$13,$A$1:$AD$1,0))&amp;""),"")&lt;&gt;"",IFERROR(TRIM(INDEX($A14:$AD14,MATCH(Settings!$B$13,$A$1:$AD$1,0))&amp;""),"")&amp;IF(IFERROR(TRIM(INDEX($A14:$AD14,MATCH(Settings!$B$14,$A$1:$AD$1,0))&amp;""),"")&lt;&gt;""," ("&amp;IFERROR(TRIM(INDEX($A14:$AD14,MATCH(Settings!$B$14,$A$1:$AD$1,0))&amp;""),"")&amp;")",""),IFERROR(TRIM(INDEX($A14:$AD14,MATCH(Settings!$B$14,$A$1:$AD$1,0))&amp;""),""))</f>
        <v/>
      </c>
      <c r="AN14" s="23">
        <f>IFERROR(TRIM(INDEX($A14:$AD14,MATCH(Settings!$B$15,$A$1:$AD$1,0))&amp;""),"")</f>
        <v/>
      </c>
      <c r="AO14" s="23">
        <f>IF($BB14=0,"",IF(LEFT(IFERROR(TRIM(INDEX($A14:$AD14,MATCH(Settings!$B$16,$A$1:$AD$1,0))&amp;""),""),5)="Goods","Goods",IF(LEFT(IFERROR(TRIM(INDEX($A14:$AD14,MATCH(Settings!$B$16,$A$1:$AD$1,0))&amp;""),""),8)="Services","Services",IF(IFERROR(TRIM(INDEX($A14:$AD14,MATCH(Settings!$B$22,$A$1:$AD$1,0))&amp;""),"")&lt;&gt;"","Services","Goods"))))</f>
        <v/>
      </c>
      <c r="AP14" s="23">
        <f>IF($AO14="Services",IFERROR(TRIM(INDEX($A14:$AD14,MATCH(Settings!$B$22,$A$1:$AD$1,0))&amp;""),""),IFERROR(TRIM(INDEX($A14:$AD14,MATCH(Settings!$B$17,$A$1:$AD$1,0))&amp;""),""))</f>
        <v/>
      </c>
      <c r="AQ14" s="24">
        <f>IFERROR(IF(TRIM(INDEX($A14:$AD14,MATCH(Settings!$B$18,$A$1:$AD$1,0))&amp;"")="","",VALUE(TRIM(INDEX($A14:$AD14,MATCH(Settings!$B$18,$A$1:$AD$1,0))&amp;""))),"")</f>
        <v/>
      </c>
      <c r="AR14" s="25">
        <f>IF($AO14="Goods",IFERROR(IF(TRIM(INDEX($A14:$AD14,MATCH(Settings!$B$20,$A$1:$AD$1,0))&amp;"")="","",VALUE(TRIM(INDEX($A14:$AD14,MATCH(Settings!$B$20,$A$1:$AD$1,0))&amp;""))),""),"")</f>
        <v/>
      </c>
      <c r="AS14" s="26">
        <f>IF($BB14=0,"",IFERROR(INT(IFERROR(IF(ISNUMBER(INDEX($A14:$AD14,MATCH(Settings!$B$11,$A$1:$AD$1,0))),INDEX($A14:$AD14,MATCH(Settings!$B$11,$A$1:$AD$1,0)),DATE(VALUE(LEFT(IFERROR(TRIM(INDEX($A14:$AD14,MATCH(Settings!$B$11,$A$1:$AD$1,0))&amp;""),""),4)),VALUE(MID(IFERROR(TRIM(INDEX($A14:$AD14,MATCH(Settings!$B$11,$A$1:$AD$1,0))&amp;""),""),6,2)),VALUE(MID(IFERROR(TRIM(INDEX($A14:$AD14,MATCH(Settings!$B$11,$A$1:$AD$1,0))&amp;""),""),9,2)))+TIME(VALUE(MID(IFERROR(TRIM(INDEX($A14:$AD14,MATCH(Settings!$B$11,$A$1:$AD$1,0))&amp;""),""),12,2)),VALUE(MID(IFERROR(TRIM(INDEX($A14:$AD14,MATCH(Settings!$B$11,$A$1:$AD$1,0))&amp;""),""),15,2)),VALUE(MID(IFERROR(TRIM(INDEX($A14:$AD14,MATCH(Settings!$B$11,$A$1:$AD$1,0))&amp;""),""),18,2)))),"")),""))</f>
        <v/>
      </c>
      <c r="AT14" s="23">
        <f>IF($BB14=0,"",IF(NOT(ISNUMBER($AF14)),"Waiting for the gift",IF(ISNUMBER($AJ14),"Acknowledged",IF(AND(ISNUMBER(Settings!$D$3),$AU14&gt;Settings!$D$3),"Past your window","Send acknowledgment"))))</f>
        <v/>
      </c>
      <c r="AU14" s="24">
        <f>IF(AND(ISNUMBER($AF14),NOT(ISNUMBER($AJ14))),Settings!$D$4-$AF14,"")</f>
        <v/>
      </c>
      <c r="AV14" s="27">
        <f>IF($BB14=0,"",IF((IF($AO14="Services","; services: describe the work, no value",IF(NOT(ISNUMBER($AR14)),"; no donor value given",IF($AX14=1,"; donor value $"&amp;FIXED(Settings!$D$5,0)&amp;" or more: written acknowledgment","")&amp;IF($AY14=1,"; over $"&amp;FIXED(Settings!$D$6,0)&amp;": donor may need Form 8283","")&amp;IF($AZ14=1,"; over $"&amp;FIXED(Settings!$D$7,0)&amp;": Section B, you may sign Part V",""))))="","Thank-you note",MID(IF($AO14="Services","; services: describe the work, no value",IF(NOT(ISNUMBER($AR14)),"; no donor value given",IF($AX14=1,"; donor value $"&amp;FIXED(Settings!$D$5,0)&amp;" or more: written acknowledgment","")&amp;IF($AY14=1,"; over $"&amp;FIXED(Settings!$D$6,0)&amp;": donor may need Form 8283","")&amp;IF($AZ14=1,"; over $"&amp;FIXED(Settings!$D$7,0)&amp;": Section B, you may sign Part V",""))),3,300)))</f>
        <v/>
      </c>
      <c r="AW14" s="27">
        <f>IF(OR($BB14=0,NOT(ISNUMBER($AF14)),$AP14=""),"","Thank you for your contribution of "&amp;$AP14&amp;" that "&amp;IF(TRIM(Settings!$D$2&amp;"")="","(your organization's name)",Settings!$D$2)&amp;" received on "&amp;CHOOSE(MONTH($AF14),"January","February","March","April","May","June","July","August","September","October","November","December")&amp;" "&amp;DAY($AF14)&amp;", "&amp;YEAR($AF14)&amp;". "&amp;IF(TRIM($AH14&amp;"")="","No goods or services were provided in exchange for your contribution.","In exchange for your contribution, we gave you "&amp;$AH14&amp;IF(ISNUMBER($AI14)," with an estimated fair market value of $"&amp;FIXED($AI14,2),"")&amp;"."))</f>
        <v/>
      </c>
      <c r="AX14" s="28">
        <f>IF(AND(ISNUMBER($AR14),ISNUMBER(Settings!$D$5)),IF($AR14&gt;=Settings!$D$5,1,0),0)</f>
        <v/>
      </c>
      <c r="AY14" s="28">
        <f>IF(AND(ISNUMBER($AR14),ISNUMBER(Settings!$D$6)),IF($AR14&gt;Settings!$D$6,1,0),0)</f>
        <v/>
      </c>
      <c r="AZ14" s="28">
        <f>IF(AND(ISNUMBER($AR14),ISNUMBER(Settings!$D$7)),IF($AR14&gt;Settings!$D$7,1,0),0)</f>
        <v/>
      </c>
      <c r="BA14" s="28">
        <f>IF(AND(ISNUMBER($AR14),ISNUMBER($AF14)),$AR14,0)</f>
        <v/>
      </c>
      <c r="BB14" s="28">
        <f>IF(OR(IFERROR(TRIM(INDEX($A14:$AD14,MATCH(Settings!$B$14,$A$1:$AD$1,0))&amp;""),"")&lt;&gt;"",IFERROR(TRIM(INDEX($A14:$AD14,MATCH(Settings!$B$13,$A$1:$AD$1,0))&amp;""),"")&lt;&gt;"",IFERROR(TRIM(INDEX($A14:$AD14,MATCH(Settings!$B$17,$A$1:$AD$1,0))&amp;""),"")&lt;&gt;"",IFERROR(TRIM(INDEX($A14:$AD14,MATCH(Settings!$B$22,$A$1:$AD$1,0))&amp;""),"")&lt;&gt;""),1,0)</f>
        <v/>
      </c>
    </row>
    <row r="15">
      <c r="AF15" s="29" t="n"/>
      <c r="AG15" s="30" t="n"/>
      <c r="AH15" s="30" t="n"/>
      <c r="AI15" s="31" t="n"/>
      <c r="AJ15" s="29" t="n"/>
      <c r="AK15" s="30" t="n"/>
      <c r="AM15" s="23">
        <f>IF(IFERROR(TRIM(INDEX($A15:$AD15,MATCH(Settings!$B$13,$A$1:$AD$1,0))&amp;""),"")&lt;&gt;"",IFERROR(TRIM(INDEX($A15:$AD15,MATCH(Settings!$B$13,$A$1:$AD$1,0))&amp;""),"")&amp;IF(IFERROR(TRIM(INDEX($A15:$AD15,MATCH(Settings!$B$14,$A$1:$AD$1,0))&amp;""),"")&lt;&gt;""," ("&amp;IFERROR(TRIM(INDEX($A15:$AD15,MATCH(Settings!$B$14,$A$1:$AD$1,0))&amp;""),"")&amp;")",""),IFERROR(TRIM(INDEX($A15:$AD15,MATCH(Settings!$B$14,$A$1:$AD$1,0))&amp;""),""))</f>
        <v/>
      </c>
      <c r="AN15" s="23">
        <f>IFERROR(TRIM(INDEX($A15:$AD15,MATCH(Settings!$B$15,$A$1:$AD$1,0))&amp;""),"")</f>
        <v/>
      </c>
      <c r="AO15" s="23">
        <f>IF($BB15=0,"",IF(LEFT(IFERROR(TRIM(INDEX($A15:$AD15,MATCH(Settings!$B$16,$A$1:$AD$1,0))&amp;""),""),5)="Goods","Goods",IF(LEFT(IFERROR(TRIM(INDEX($A15:$AD15,MATCH(Settings!$B$16,$A$1:$AD$1,0))&amp;""),""),8)="Services","Services",IF(IFERROR(TRIM(INDEX($A15:$AD15,MATCH(Settings!$B$22,$A$1:$AD$1,0))&amp;""),"")&lt;&gt;"","Services","Goods"))))</f>
        <v/>
      </c>
      <c r="AP15" s="23">
        <f>IF($AO15="Services",IFERROR(TRIM(INDEX($A15:$AD15,MATCH(Settings!$B$22,$A$1:$AD$1,0))&amp;""),""),IFERROR(TRIM(INDEX($A15:$AD15,MATCH(Settings!$B$17,$A$1:$AD$1,0))&amp;""),""))</f>
        <v/>
      </c>
      <c r="AQ15" s="24">
        <f>IFERROR(IF(TRIM(INDEX($A15:$AD15,MATCH(Settings!$B$18,$A$1:$AD$1,0))&amp;"")="","",VALUE(TRIM(INDEX($A15:$AD15,MATCH(Settings!$B$18,$A$1:$AD$1,0))&amp;""))),"")</f>
        <v/>
      </c>
      <c r="AR15" s="25">
        <f>IF($AO15="Goods",IFERROR(IF(TRIM(INDEX($A15:$AD15,MATCH(Settings!$B$20,$A$1:$AD$1,0))&amp;"")="","",VALUE(TRIM(INDEX($A15:$AD15,MATCH(Settings!$B$20,$A$1:$AD$1,0))&amp;""))),""),"")</f>
        <v/>
      </c>
      <c r="AS15" s="26">
        <f>IF($BB15=0,"",IFERROR(INT(IFERROR(IF(ISNUMBER(INDEX($A15:$AD15,MATCH(Settings!$B$11,$A$1:$AD$1,0))),INDEX($A15:$AD15,MATCH(Settings!$B$11,$A$1:$AD$1,0)),DATE(VALUE(LEFT(IFERROR(TRIM(INDEX($A15:$AD15,MATCH(Settings!$B$11,$A$1:$AD$1,0))&amp;""),""),4)),VALUE(MID(IFERROR(TRIM(INDEX($A15:$AD15,MATCH(Settings!$B$11,$A$1:$AD$1,0))&amp;""),""),6,2)),VALUE(MID(IFERROR(TRIM(INDEX($A15:$AD15,MATCH(Settings!$B$11,$A$1:$AD$1,0))&amp;""),""),9,2)))+TIME(VALUE(MID(IFERROR(TRIM(INDEX($A15:$AD15,MATCH(Settings!$B$11,$A$1:$AD$1,0))&amp;""),""),12,2)),VALUE(MID(IFERROR(TRIM(INDEX($A15:$AD15,MATCH(Settings!$B$11,$A$1:$AD$1,0))&amp;""),""),15,2)),VALUE(MID(IFERROR(TRIM(INDEX($A15:$AD15,MATCH(Settings!$B$11,$A$1:$AD$1,0))&amp;""),""),18,2)))),"")),""))</f>
        <v/>
      </c>
      <c r="AT15" s="23">
        <f>IF($BB15=0,"",IF(NOT(ISNUMBER($AF15)),"Waiting for the gift",IF(ISNUMBER($AJ15),"Acknowledged",IF(AND(ISNUMBER(Settings!$D$3),$AU15&gt;Settings!$D$3),"Past your window","Send acknowledgment"))))</f>
        <v/>
      </c>
      <c r="AU15" s="24">
        <f>IF(AND(ISNUMBER($AF15),NOT(ISNUMBER($AJ15))),Settings!$D$4-$AF15,"")</f>
        <v/>
      </c>
      <c r="AV15" s="27">
        <f>IF($BB15=0,"",IF((IF($AO15="Services","; services: describe the work, no value",IF(NOT(ISNUMBER($AR15)),"; no donor value given",IF($AX15=1,"; donor value $"&amp;FIXED(Settings!$D$5,0)&amp;" or more: written acknowledgment","")&amp;IF($AY15=1,"; over $"&amp;FIXED(Settings!$D$6,0)&amp;": donor may need Form 8283","")&amp;IF($AZ15=1,"; over $"&amp;FIXED(Settings!$D$7,0)&amp;": Section B, you may sign Part V",""))))="","Thank-you note",MID(IF($AO15="Services","; services: describe the work, no value",IF(NOT(ISNUMBER($AR15)),"; no donor value given",IF($AX15=1,"; donor value $"&amp;FIXED(Settings!$D$5,0)&amp;" or more: written acknowledgment","")&amp;IF($AY15=1,"; over $"&amp;FIXED(Settings!$D$6,0)&amp;": donor may need Form 8283","")&amp;IF($AZ15=1,"; over $"&amp;FIXED(Settings!$D$7,0)&amp;": Section B, you may sign Part V",""))),3,300)))</f>
        <v/>
      </c>
      <c r="AW15" s="27">
        <f>IF(OR($BB15=0,NOT(ISNUMBER($AF15)),$AP15=""),"","Thank you for your contribution of "&amp;$AP15&amp;" that "&amp;IF(TRIM(Settings!$D$2&amp;"")="","(your organization's name)",Settings!$D$2)&amp;" received on "&amp;CHOOSE(MONTH($AF15),"January","February","March","April","May","June","July","August","September","October","November","December")&amp;" "&amp;DAY($AF15)&amp;", "&amp;YEAR($AF15)&amp;". "&amp;IF(TRIM($AH15&amp;"")="","No goods or services were provided in exchange for your contribution.","In exchange for your contribution, we gave you "&amp;$AH15&amp;IF(ISNUMBER($AI15)," with an estimated fair market value of $"&amp;FIXED($AI15,2),"")&amp;"."))</f>
        <v/>
      </c>
      <c r="AX15" s="28">
        <f>IF(AND(ISNUMBER($AR15),ISNUMBER(Settings!$D$5)),IF($AR15&gt;=Settings!$D$5,1,0),0)</f>
        <v/>
      </c>
      <c r="AY15" s="28">
        <f>IF(AND(ISNUMBER($AR15),ISNUMBER(Settings!$D$6)),IF($AR15&gt;Settings!$D$6,1,0),0)</f>
        <v/>
      </c>
      <c r="AZ15" s="28">
        <f>IF(AND(ISNUMBER($AR15),ISNUMBER(Settings!$D$7)),IF($AR15&gt;Settings!$D$7,1,0),0)</f>
        <v/>
      </c>
      <c r="BA15" s="28">
        <f>IF(AND(ISNUMBER($AR15),ISNUMBER($AF15)),$AR15,0)</f>
        <v/>
      </c>
      <c r="BB15" s="28">
        <f>IF(OR(IFERROR(TRIM(INDEX($A15:$AD15,MATCH(Settings!$B$14,$A$1:$AD$1,0))&amp;""),"")&lt;&gt;"",IFERROR(TRIM(INDEX($A15:$AD15,MATCH(Settings!$B$13,$A$1:$AD$1,0))&amp;""),"")&lt;&gt;"",IFERROR(TRIM(INDEX($A15:$AD15,MATCH(Settings!$B$17,$A$1:$AD$1,0))&amp;""),"")&lt;&gt;"",IFERROR(TRIM(INDEX($A15:$AD15,MATCH(Settings!$B$22,$A$1:$AD$1,0))&amp;""),"")&lt;&gt;""),1,0)</f>
        <v/>
      </c>
    </row>
    <row r="16">
      <c r="AF16" s="29" t="n"/>
      <c r="AG16" s="30" t="n"/>
      <c r="AH16" s="30" t="n"/>
      <c r="AI16" s="31" t="n"/>
      <c r="AJ16" s="29" t="n"/>
      <c r="AK16" s="30" t="n"/>
      <c r="AM16" s="23">
        <f>IF(IFERROR(TRIM(INDEX($A16:$AD16,MATCH(Settings!$B$13,$A$1:$AD$1,0))&amp;""),"")&lt;&gt;"",IFERROR(TRIM(INDEX($A16:$AD16,MATCH(Settings!$B$13,$A$1:$AD$1,0))&amp;""),"")&amp;IF(IFERROR(TRIM(INDEX($A16:$AD16,MATCH(Settings!$B$14,$A$1:$AD$1,0))&amp;""),"")&lt;&gt;""," ("&amp;IFERROR(TRIM(INDEX($A16:$AD16,MATCH(Settings!$B$14,$A$1:$AD$1,0))&amp;""),"")&amp;")",""),IFERROR(TRIM(INDEX($A16:$AD16,MATCH(Settings!$B$14,$A$1:$AD$1,0))&amp;""),""))</f>
        <v/>
      </c>
      <c r="AN16" s="23">
        <f>IFERROR(TRIM(INDEX($A16:$AD16,MATCH(Settings!$B$15,$A$1:$AD$1,0))&amp;""),"")</f>
        <v/>
      </c>
      <c r="AO16" s="23">
        <f>IF($BB16=0,"",IF(LEFT(IFERROR(TRIM(INDEX($A16:$AD16,MATCH(Settings!$B$16,$A$1:$AD$1,0))&amp;""),""),5)="Goods","Goods",IF(LEFT(IFERROR(TRIM(INDEX($A16:$AD16,MATCH(Settings!$B$16,$A$1:$AD$1,0))&amp;""),""),8)="Services","Services",IF(IFERROR(TRIM(INDEX($A16:$AD16,MATCH(Settings!$B$22,$A$1:$AD$1,0))&amp;""),"")&lt;&gt;"","Services","Goods"))))</f>
        <v/>
      </c>
      <c r="AP16" s="23">
        <f>IF($AO16="Services",IFERROR(TRIM(INDEX($A16:$AD16,MATCH(Settings!$B$22,$A$1:$AD$1,0))&amp;""),""),IFERROR(TRIM(INDEX($A16:$AD16,MATCH(Settings!$B$17,$A$1:$AD$1,0))&amp;""),""))</f>
        <v/>
      </c>
      <c r="AQ16" s="24">
        <f>IFERROR(IF(TRIM(INDEX($A16:$AD16,MATCH(Settings!$B$18,$A$1:$AD$1,0))&amp;"")="","",VALUE(TRIM(INDEX($A16:$AD16,MATCH(Settings!$B$18,$A$1:$AD$1,0))&amp;""))),"")</f>
        <v/>
      </c>
      <c r="AR16" s="25">
        <f>IF($AO16="Goods",IFERROR(IF(TRIM(INDEX($A16:$AD16,MATCH(Settings!$B$20,$A$1:$AD$1,0))&amp;"")="","",VALUE(TRIM(INDEX($A16:$AD16,MATCH(Settings!$B$20,$A$1:$AD$1,0))&amp;""))),""),"")</f>
        <v/>
      </c>
      <c r="AS16" s="26">
        <f>IF($BB16=0,"",IFERROR(INT(IFERROR(IF(ISNUMBER(INDEX($A16:$AD16,MATCH(Settings!$B$11,$A$1:$AD$1,0))),INDEX($A16:$AD16,MATCH(Settings!$B$11,$A$1:$AD$1,0)),DATE(VALUE(LEFT(IFERROR(TRIM(INDEX($A16:$AD16,MATCH(Settings!$B$11,$A$1:$AD$1,0))&amp;""),""),4)),VALUE(MID(IFERROR(TRIM(INDEX($A16:$AD16,MATCH(Settings!$B$11,$A$1:$AD$1,0))&amp;""),""),6,2)),VALUE(MID(IFERROR(TRIM(INDEX($A16:$AD16,MATCH(Settings!$B$11,$A$1:$AD$1,0))&amp;""),""),9,2)))+TIME(VALUE(MID(IFERROR(TRIM(INDEX($A16:$AD16,MATCH(Settings!$B$11,$A$1:$AD$1,0))&amp;""),""),12,2)),VALUE(MID(IFERROR(TRIM(INDEX($A16:$AD16,MATCH(Settings!$B$11,$A$1:$AD$1,0))&amp;""),""),15,2)),VALUE(MID(IFERROR(TRIM(INDEX($A16:$AD16,MATCH(Settings!$B$11,$A$1:$AD$1,0))&amp;""),""),18,2)))),"")),""))</f>
        <v/>
      </c>
      <c r="AT16" s="23">
        <f>IF($BB16=0,"",IF(NOT(ISNUMBER($AF16)),"Waiting for the gift",IF(ISNUMBER($AJ16),"Acknowledged",IF(AND(ISNUMBER(Settings!$D$3),$AU16&gt;Settings!$D$3),"Past your window","Send acknowledgment"))))</f>
        <v/>
      </c>
      <c r="AU16" s="24">
        <f>IF(AND(ISNUMBER($AF16),NOT(ISNUMBER($AJ16))),Settings!$D$4-$AF16,"")</f>
        <v/>
      </c>
      <c r="AV16" s="27">
        <f>IF($BB16=0,"",IF((IF($AO16="Services","; services: describe the work, no value",IF(NOT(ISNUMBER($AR16)),"; no donor value given",IF($AX16=1,"; donor value $"&amp;FIXED(Settings!$D$5,0)&amp;" or more: written acknowledgment","")&amp;IF($AY16=1,"; over $"&amp;FIXED(Settings!$D$6,0)&amp;": donor may need Form 8283","")&amp;IF($AZ16=1,"; over $"&amp;FIXED(Settings!$D$7,0)&amp;": Section B, you may sign Part V",""))))="","Thank-you note",MID(IF($AO16="Services","; services: describe the work, no value",IF(NOT(ISNUMBER($AR16)),"; no donor value given",IF($AX16=1,"; donor value $"&amp;FIXED(Settings!$D$5,0)&amp;" or more: written acknowledgment","")&amp;IF($AY16=1,"; over $"&amp;FIXED(Settings!$D$6,0)&amp;": donor may need Form 8283","")&amp;IF($AZ16=1,"; over $"&amp;FIXED(Settings!$D$7,0)&amp;": Section B, you may sign Part V",""))),3,300)))</f>
        <v/>
      </c>
      <c r="AW16" s="27">
        <f>IF(OR($BB16=0,NOT(ISNUMBER($AF16)),$AP16=""),"","Thank you for your contribution of "&amp;$AP16&amp;" that "&amp;IF(TRIM(Settings!$D$2&amp;"")="","(your organization's name)",Settings!$D$2)&amp;" received on "&amp;CHOOSE(MONTH($AF16),"January","February","March","April","May","June","July","August","September","October","November","December")&amp;" "&amp;DAY($AF16)&amp;", "&amp;YEAR($AF16)&amp;". "&amp;IF(TRIM($AH16&amp;"")="","No goods or services were provided in exchange for your contribution.","In exchange for your contribution, we gave you "&amp;$AH16&amp;IF(ISNUMBER($AI16)," with an estimated fair market value of $"&amp;FIXED($AI16,2),"")&amp;"."))</f>
        <v/>
      </c>
      <c r="AX16" s="28">
        <f>IF(AND(ISNUMBER($AR16),ISNUMBER(Settings!$D$5)),IF($AR16&gt;=Settings!$D$5,1,0),0)</f>
        <v/>
      </c>
      <c r="AY16" s="28">
        <f>IF(AND(ISNUMBER($AR16),ISNUMBER(Settings!$D$6)),IF($AR16&gt;Settings!$D$6,1,0),0)</f>
        <v/>
      </c>
      <c r="AZ16" s="28">
        <f>IF(AND(ISNUMBER($AR16),ISNUMBER(Settings!$D$7)),IF($AR16&gt;Settings!$D$7,1,0),0)</f>
        <v/>
      </c>
      <c r="BA16" s="28">
        <f>IF(AND(ISNUMBER($AR16),ISNUMBER($AF16)),$AR16,0)</f>
        <v/>
      </c>
      <c r="BB16" s="28">
        <f>IF(OR(IFERROR(TRIM(INDEX($A16:$AD16,MATCH(Settings!$B$14,$A$1:$AD$1,0))&amp;""),"")&lt;&gt;"",IFERROR(TRIM(INDEX($A16:$AD16,MATCH(Settings!$B$13,$A$1:$AD$1,0))&amp;""),"")&lt;&gt;"",IFERROR(TRIM(INDEX($A16:$AD16,MATCH(Settings!$B$17,$A$1:$AD$1,0))&amp;""),"")&lt;&gt;"",IFERROR(TRIM(INDEX($A16:$AD16,MATCH(Settings!$B$22,$A$1:$AD$1,0))&amp;""),"")&lt;&gt;""),1,0)</f>
        <v/>
      </c>
    </row>
    <row r="17">
      <c r="AF17" s="29" t="n"/>
      <c r="AG17" s="30" t="n"/>
      <c r="AH17" s="30" t="n"/>
      <c r="AI17" s="31" t="n"/>
      <c r="AJ17" s="29" t="n"/>
      <c r="AK17" s="30" t="n"/>
      <c r="AM17" s="23">
        <f>IF(IFERROR(TRIM(INDEX($A17:$AD17,MATCH(Settings!$B$13,$A$1:$AD$1,0))&amp;""),"")&lt;&gt;"",IFERROR(TRIM(INDEX($A17:$AD17,MATCH(Settings!$B$13,$A$1:$AD$1,0))&amp;""),"")&amp;IF(IFERROR(TRIM(INDEX($A17:$AD17,MATCH(Settings!$B$14,$A$1:$AD$1,0))&amp;""),"")&lt;&gt;""," ("&amp;IFERROR(TRIM(INDEX($A17:$AD17,MATCH(Settings!$B$14,$A$1:$AD$1,0))&amp;""),"")&amp;")",""),IFERROR(TRIM(INDEX($A17:$AD17,MATCH(Settings!$B$14,$A$1:$AD$1,0))&amp;""),""))</f>
        <v/>
      </c>
      <c r="AN17" s="23">
        <f>IFERROR(TRIM(INDEX($A17:$AD17,MATCH(Settings!$B$15,$A$1:$AD$1,0))&amp;""),"")</f>
        <v/>
      </c>
      <c r="AO17" s="23">
        <f>IF($BB17=0,"",IF(LEFT(IFERROR(TRIM(INDEX($A17:$AD17,MATCH(Settings!$B$16,$A$1:$AD$1,0))&amp;""),""),5)="Goods","Goods",IF(LEFT(IFERROR(TRIM(INDEX($A17:$AD17,MATCH(Settings!$B$16,$A$1:$AD$1,0))&amp;""),""),8)="Services","Services",IF(IFERROR(TRIM(INDEX($A17:$AD17,MATCH(Settings!$B$22,$A$1:$AD$1,0))&amp;""),"")&lt;&gt;"","Services","Goods"))))</f>
        <v/>
      </c>
      <c r="AP17" s="23">
        <f>IF($AO17="Services",IFERROR(TRIM(INDEX($A17:$AD17,MATCH(Settings!$B$22,$A$1:$AD$1,0))&amp;""),""),IFERROR(TRIM(INDEX($A17:$AD17,MATCH(Settings!$B$17,$A$1:$AD$1,0))&amp;""),""))</f>
        <v/>
      </c>
      <c r="AQ17" s="24">
        <f>IFERROR(IF(TRIM(INDEX($A17:$AD17,MATCH(Settings!$B$18,$A$1:$AD$1,0))&amp;"")="","",VALUE(TRIM(INDEX($A17:$AD17,MATCH(Settings!$B$18,$A$1:$AD$1,0))&amp;""))),"")</f>
        <v/>
      </c>
      <c r="AR17" s="25">
        <f>IF($AO17="Goods",IFERROR(IF(TRIM(INDEX($A17:$AD17,MATCH(Settings!$B$20,$A$1:$AD$1,0))&amp;"")="","",VALUE(TRIM(INDEX($A17:$AD17,MATCH(Settings!$B$20,$A$1:$AD$1,0))&amp;""))),""),"")</f>
        <v/>
      </c>
      <c r="AS17" s="26">
        <f>IF($BB17=0,"",IFERROR(INT(IFERROR(IF(ISNUMBER(INDEX($A17:$AD17,MATCH(Settings!$B$11,$A$1:$AD$1,0))),INDEX($A17:$AD17,MATCH(Settings!$B$11,$A$1:$AD$1,0)),DATE(VALUE(LEFT(IFERROR(TRIM(INDEX($A17:$AD17,MATCH(Settings!$B$11,$A$1:$AD$1,0))&amp;""),""),4)),VALUE(MID(IFERROR(TRIM(INDEX($A17:$AD17,MATCH(Settings!$B$11,$A$1:$AD$1,0))&amp;""),""),6,2)),VALUE(MID(IFERROR(TRIM(INDEX($A17:$AD17,MATCH(Settings!$B$11,$A$1:$AD$1,0))&amp;""),""),9,2)))+TIME(VALUE(MID(IFERROR(TRIM(INDEX($A17:$AD17,MATCH(Settings!$B$11,$A$1:$AD$1,0))&amp;""),""),12,2)),VALUE(MID(IFERROR(TRIM(INDEX($A17:$AD17,MATCH(Settings!$B$11,$A$1:$AD$1,0))&amp;""),""),15,2)),VALUE(MID(IFERROR(TRIM(INDEX($A17:$AD17,MATCH(Settings!$B$11,$A$1:$AD$1,0))&amp;""),""),18,2)))),"")),""))</f>
        <v/>
      </c>
      <c r="AT17" s="23">
        <f>IF($BB17=0,"",IF(NOT(ISNUMBER($AF17)),"Waiting for the gift",IF(ISNUMBER($AJ17),"Acknowledged",IF(AND(ISNUMBER(Settings!$D$3),$AU17&gt;Settings!$D$3),"Past your window","Send acknowledgment"))))</f>
        <v/>
      </c>
      <c r="AU17" s="24">
        <f>IF(AND(ISNUMBER($AF17),NOT(ISNUMBER($AJ17))),Settings!$D$4-$AF17,"")</f>
        <v/>
      </c>
      <c r="AV17" s="27">
        <f>IF($BB17=0,"",IF((IF($AO17="Services","; services: describe the work, no value",IF(NOT(ISNUMBER($AR17)),"; no donor value given",IF($AX17=1,"; donor value $"&amp;FIXED(Settings!$D$5,0)&amp;" or more: written acknowledgment","")&amp;IF($AY17=1,"; over $"&amp;FIXED(Settings!$D$6,0)&amp;": donor may need Form 8283","")&amp;IF($AZ17=1,"; over $"&amp;FIXED(Settings!$D$7,0)&amp;": Section B, you may sign Part V",""))))="","Thank-you note",MID(IF($AO17="Services","; services: describe the work, no value",IF(NOT(ISNUMBER($AR17)),"; no donor value given",IF($AX17=1,"; donor value $"&amp;FIXED(Settings!$D$5,0)&amp;" or more: written acknowledgment","")&amp;IF($AY17=1,"; over $"&amp;FIXED(Settings!$D$6,0)&amp;": donor may need Form 8283","")&amp;IF($AZ17=1,"; over $"&amp;FIXED(Settings!$D$7,0)&amp;": Section B, you may sign Part V",""))),3,300)))</f>
        <v/>
      </c>
      <c r="AW17" s="27">
        <f>IF(OR($BB17=0,NOT(ISNUMBER($AF17)),$AP17=""),"","Thank you for your contribution of "&amp;$AP17&amp;" that "&amp;IF(TRIM(Settings!$D$2&amp;"")="","(your organization's name)",Settings!$D$2)&amp;" received on "&amp;CHOOSE(MONTH($AF17),"January","February","March","April","May","June","July","August","September","October","November","December")&amp;" "&amp;DAY($AF17)&amp;", "&amp;YEAR($AF17)&amp;". "&amp;IF(TRIM($AH17&amp;"")="","No goods or services were provided in exchange for your contribution.","In exchange for your contribution, we gave you "&amp;$AH17&amp;IF(ISNUMBER($AI17)," with an estimated fair market value of $"&amp;FIXED($AI17,2),"")&amp;"."))</f>
        <v/>
      </c>
      <c r="AX17" s="28">
        <f>IF(AND(ISNUMBER($AR17),ISNUMBER(Settings!$D$5)),IF($AR17&gt;=Settings!$D$5,1,0),0)</f>
        <v/>
      </c>
      <c r="AY17" s="28">
        <f>IF(AND(ISNUMBER($AR17),ISNUMBER(Settings!$D$6)),IF($AR17&gt;Settings!$D$6,1,0),0)</f>
        <v/>
      </c>
      <c r="AZ17" s="28">
        <f>IF(AND(ISNUMBER($AR17),ISNUMBER(Settings!$D$7)),IF($AR17&gt;Settings!$D$7,1,0),0)</f>
        <v/>
      </c>
      <c r="BA17" s="28">
        <f>IF(AND(ISNUMBER($AR17),ISNUMBER($AF17)),$AR17,0)</f>
        <v/>
      </c>
      <c r="BB17" s="28">
        <f>IF(OR(IFERROR(TRIM(INDEX($A17:$AD17,MATCH(Settings!$B$14,$A$1:$AD$1,0))&amp;""),"")&lt;&gt;"",IFERROR(TRIM(INDEX($A17:$AD17,MATCH(Settings!$B$13,$A$1:$AD$1,0))&amp;""),"")&lt;&gt;"",IFERROR(TRIM(INDEX($A17:$AD17,MATCH(Settings!$B$17,$A$1:$AD$1,0))&amp;""),"")&lt;&gt;"",IFERROR(TRIM(INDEX($A17:$AD17,MATCH(Settings!$B$22,$A$1:$AD$1,0))&amp;""),"")&lt;&gt;""),1,0)</f>
        <v/>
      </c>
    </row>
    <row r="18">
      <c r="AF18" s="29" t="n"/>
      <c r="AG18" s="30" t="n"/>
      <c r="AH18" s="30" t="n"/>
      <c r="AI18" s="31" t="n"/>
      <c r="AJ18" s="29" t="n"/>
      <c r="AK18" s="30" t="n"/>
      <c r="AM18" s="23">
        <f>IF(IFERROR(TRIM(INDEX($A18:$AD18,MATCH(Settings!$B$13,$A$1:$AD$1,0))&amp;""),"")&lt;&gt;"",IFERROR(TRIM(INDEX($A18:$AD18,MATCH(Settings!$B$13,$A$1:$AD$1,0))&amp;""),"")&amp;IF(IFERROR(TRIM(INDEX($A18:$AD18,MATCH(Settings!$B$14,$A$1:$AD$1,0))&amp;""),"")&lt;&gt;""," ("&amp;IFERROR(TRIM(INDEX($A18:$AD18,MATCH(Settings!$B$14,$A$1:$AD$1,0))&amp;""),"")&amp;")",""),IFERROR(TRIM(INDEX($A18:$AD18,MATCH(Settings!$B$14,$A$1:$AD$1,0))&amp;""),""))</f>
        <v/>
      </c>
      <c r="AN18" s="23">
        <f>IFERROR(TRIM(INDEX($A18:$AD18,MATCH(Settings!$B$15,$A$1:$AD$1,0))&amp;""),"")</f>
        <v/>
      </c>
      <c r="AO18" s="23">
        <f>IF($BB18=0,"",IF(LEFT(IFERROR(TRIM(INDEX($A18:$AD18,MATCH(Settings!$B$16,$A$1:$AD$1,0))&amp;""),""),5)="Goods","Goods",IF(LEFT(IFERROR(TRIM(INDEX($A18:$AD18,MATCH(Settings!$B$16,$A$1:$AD$1,0))&amp;""),""),8)="Services","Services",IF(IFERROR(TRIM(INDEX($A18:$AD18,MATCH(Settings!$B$22,$A$1:$AD$1,0))&amp;""),"")&lt;&gt;"","Services","Goods"))))</f>
        <v/>
      </c>
      <c r="AP18" s="23">
        <f>IF($AO18="Services",IFERROR(TRIM(INDEX($A18:$AD18,MATCH(Settings!$B$22,$A$1:$AD$1,0))&amp;""),""),IFERROR(TRIM(INDEX($A18:$AD18,MATCH(Settings!$B$17,$A$1:$AD$1,0))&amp;""),""))</f>
        <v/>
      </c>
      <c r="AQ18" s="24">
        <f>IFERROR(IF(TRIM(INDEX($A18:$AD18,MATCH(Settings!$B$18,$A$1:$AD$1,0))&amp;"")="","",VALUE(TRIM(INDEX($A18:$AD18,MATCH(Settings!$B$18,$A$1:$AD$1,0))&amp;""))),"")</f>
        <v/>
      </c>
      <c r="AR18" s="25">
        <f>IF($AO18="Goods",IFERROR(IF(TRIM(INDEX($A18:$AD18,MATCH(Settings!$B$20,$A$1:$AD$1,0))&amp;"")="","",VALUE(TRIM(INDEX($A18:$AD18,MATCH(Settings!$B$20,$A$1:$AD$1,0))&amp;""))),""),"")</f>
        <v/>
      </c>
      <c r="AS18" s="26">
        <f>IF($BB18=0,"",IFERROR(INT(IFERROR(IF(ISNUMBER(INDEX($A18:$AD18,MATCH(Settings!$B$11,$A$1:$AD$1,0))),INDEX($A18:$AD18,MATCH(Settings!$B$11,$A$1:$AD$1,0)),DATE(VALUE(LEFT(IFERROR(TRIM(INDEX($A18:$AD18,MATCH(Settings!$B$11,$A$1:$AD$1,0))&amp;""),""),4)),VALUE(MID(IFERROR(TRIM(INDEX($A18:$AD18,MATCH(Settings!$B$11,$A$1:$AD$1,0))&amp;""),""),6,2)),VALUE(MID(IFERROR(TRIM(INDEX($A18:$AD18,MATCH(Settings!$B$11,$A$1:$AD$1,0))&amp;""),""),9,2)))+TIME(VALUE(MID(IFERROR(TRIM(INDEX($A18:$AD18,MATCH(Settings!$B$11,$A$1:$AD$1,0))&amp;""),""),12,2)),VALUE(MID(IFERROR(TRIM(INDEX($A18:$AD18,MATCH(Settings!$B$11,$A$1:$AD$1,0))&amp;""),""),15,2)),VALUE(MID(IFERROR(TRIM(INDEX($A18:$AD18,MATCH(Settings!$B$11,$A$1:$AD$1,0))&amp;""),""),18,2)))),"")),""))</f>
        <v/>
      </c>
      <c r="AT18" s="23">
        <f>IF($BB18=0,"",IF(NOT(ISNUMBER($AF18)),"Waiting for the gift",IF(ISNUMBER($AJ18),"Acknowledged",IF(AND(ISNUMBER(Settings!$D$3),$AU18&gt;Settings!$D$3),"Past your window","Send acknowledgment"))))</f>
        <v/>
      </c>
      <c r="AU18" s="24">
        <f>IF(AND(ISNUMBER($AF18),NOT(ISNUMBER($AJ18))),Settings!$D$4-$AF18,"")</f>
        <v/>
      </c>
      <c r="AV18" s="27">
        <f>IF($BB18=0,"",IF((IF($AO18="Services","; services: describe the work, no value",IF(NOT(ISNUMBER($AR18)),"; no donor value given",IF($AX18=1,"; donor value $"&amp;FIXED(Settings!$D$5,0)&amp;" or more: written acknowledgment","")&amp;IF($AY18=1,"; over $"&amp;FIXED(Settings!$D$6,0)&amp;": donor may need Form 8283","")&amp;IF($AZ18=1,"; over $"&amp;FIXED(Settings!$D$7,0)&amp;": Section B, you may sign Part V",""))))="","Thank-you note",MID(IF($AO18="Services","; services: describe the work, no value",IF(NOT(ISNUMBER($AR18)),"; no donor value given",IF($AX18=1,"; donor value $"&amp;FIXED(Settings!$D$5,0)&amp;" or more: written acknowledgment","")&amp;IF($AY18=1,"; over $"&amp;FIXED(Settings!$D$6,0)&amp;": donor may need Form 8283","")&amp;IF($AZ18=1,"; over $"&amp;FIXED(Settings!$D$7,0)&amp;": Section B, you may sign Part V",""))),3,300)))</f>
        <v/>
      </c>
      <c r="AW18" s="27">
        <f>IF(OR($BB18=0,NOT(ISNUMBER($AF18)),$AP18=""),"","Thank you for your contribution of "&amp;$AP18&amp;" that "&amp;IF(TRIM(Settings!$D$2&amp;"")="","(your organization's name)",Settings!$D$2)&amp;" received on "&amp;CHOOSE(MONTH($AF18),"January","February","March","April","May","June","July","August","September","October","November","December")&amp;" "&amp;DAY($AF18)&amp;", "&amp;YEAR($AF18)&amp;". "&amp;IF(TRIM($AH18&amp;"")="","No goods or services were provided in exchange for your contribution.","In exchange for your contribution, we gave you "&amp;$AH18&amp;IF(ISNUMBER($AI18)," with an estimated fair market value of $"&amp;FIXED($AI18,2),"")&amp;"."))</f>
        <v/>
      </c>
      <c r="AX18" s="28">
        <f>IF(AND(ISNUMBER($AR18),ISNUMBER(Settings!$D$5)),IF($AR18&gt;=Settings!$D$5,1,0),0)</f>
        <v/>
      </c>
      <c r="AY18" s="28">
        <f>IF(AND(ISNUMBER($AR18),ISNUMBER(Settings!$D$6)),IF($AR18&gt;Settings!$D$6,1,0),0)</f>
        <v/>
      </c>
      <c r="AZ18" s="28">
        <f>IF(AND(ISNUMBER($AR18),ISNUMBER(Settings!$D$7)),IF($AR18&gt;Settings!$D$7,1,0),0)</f>
        <v/>
      </c>
      <c r="BA18" s="28">
        <f>IF(AND(ISNUMBER($AR18),ISNUMBER($AF18)),$AR18,0)</f>
        <v/>
      </c>
      <c r="BB18" s="28">
        <f>IF(OR(IFERROR(TRIM(INDEX($A18:$AD18,MATCH(Settings!$B$14,$A$1:$AD$1,0))&amp;""),"")&lt;&gt;"",IFERROR(TRIM(INDEX($A18:$AD18,MATCH(Settings!$B$13,$A$1:$AD$1,0))&amp;""),"")&lt;&gt;"",IFERROR(TRIM(INDEX($A18:$AD18,MATCH(Settings!$B$17,$A$1:$AD$1,0))&amp;""),"")&lt;&gt;"",IFERROR(TRIM(INDEX($A18:$AD18,MATCH(Settings!$B$22,$A$1:$AD$1,0))&amp;""),"")&lt;&gt;""),1,0)</f>
        <v/>
      </c>
    </row>
    <row r="19">
      <c r="AF19" s="29" t="n"/>
      <c r="AG19" s="30" t="n"/>
      <c r="AH19" s="30" t="n"/>
      <c r="AI19" s="31" t="n"/>
      <c r="AJ19" s="29" t="n"/>
      <c r="AK19" s="30" t="n"/>
      <c r="AM19" s="23">
        <f>IF(IFERROR(TRIM(INDEX($A19:$AD19,MATCH(Settings!$B$13,$A$1:$AD$1,0))&amp;""),"")&lt;&gt;"",IFERROR(TRIM(INDEX($A19:$AD19,MATCH(Settings!$B$13,$A$1:$AD$1,0))&amp;""),"")&amp;IF(IFERROR(TRIM(INDEX($A19:$AD19,MATCH(Settings!$B$14,$A$1:$AD$1,0))&amp;""),"")&lt;&gt;""," ("&amp;IFERROR(TRIM(INDEX($A19:$AD19,MATCH(Settings!$B$14,$A$1:$AD$1,0))&amp;""),"")&amp;")",""),IFERROR(TRIM(INDEX($A19:$AD19,MATCH(Settings!$B$14,$A$1:$AD$1,0))&amp;""),""))</f>
        <v/>
      </c>
      <c r="AN19" s="23">
        <f>IFERROR(TRIM(INDEX($A19:$AD19,MATCH(Settings!$B$15,$A$1:$AD$1,0))&amp;""),"")</f>
        <v/>
      </c>
      <c r="AO19" s="23">
        <f>IF($BB19=0,"",IF(LEFT(IFERROR(TRIM(INDEX($A19:$AD19,MATCH(Settings!$B$16,$A$1:$AD$1,0))&amp;""),""),5)="Goods","Goods",IF(LEFT(IFERROR(TRIM(INDEX($A19:$AD19,MATCH(Settings!$B$16,$A$1:$AD$1,0))&amp;""),""),8)="Services","Services",IF(IFERROR(TRIM(INDEX($A19:$AD19,MATCH(Settings!$B$22,$A$1:$AD$1,0))&amp;""),"")&lt;&gt;"","Services","Goods"))))</f>
        <v/>
      </c>
      <c r="AP19" s="23">
        <f>IF($AO19="Services",IFERROR(TRIM(INDEX($A19:$AD19,MATCH(Settings!$B$22,$A$1:$AD$1,0))&amp;""),""),IFERROR(TRIM(INDEX($A19:$AD19,MATCH(Settings!$B$17,$A$1:$AD$1,0))&amp;""),""))</f>
        <v/>
      </c>
      <c r="AQ19" s="24">
        <f>IFERROR(IF(TRIM(INDEX($A19:$AD19,MATCH(Settings!$B$18,$A$1:$AD$1,0))&amp;"")="","",VALUE(TRIM(INDEX($A19:$AD19,MATCH(Settings!$B$18,$A$1:$AD$1,0))&amp;""))),"")</f>
        <v/>
      </c>
      <c r="AR19" s="25">
        <f>IF($AO19="Goods",IFERROR(IF(TRIM(INDEX($A19:$AD19,MATCH(Settings!$B$20,$A$1:$AD$1,0))&amp;"")="","",VALUE(TRIM(INDEX($A19:$AD19,MATCH(Settings!$B$20,$A$1:$AD$1,0))&amp;""))),""),"")</f>
        <v/>
      </c>
      <c r="AS19" s="26">
        <f>IF($BB19=0,"",IFERROR(INT(IFERROR(IF(ISNUMBER(INDEX($A19:$AD19,MATCH(Settings!$B$11,$A$1:$AD$1,0))),INDEX($A19:$AD19,MATCH(Settings!$B$11,$A$1:$AD$1,0)),DATE(VALUE(LEFT(IFERROR(TRIM(INDEX($A19:$AD19,MATCH(Settings!$B$11,$A$1:$AD$1,0))&amp;""),""),4)),VALUE(MID(IFERROR(TRIM(INDEX($A19:$AD19,MATCH(Settings!$B$11,$A$1:$AD$1,0))&amp;""),""),6,2)),VALUE(MID(IFERROR(TRIM(INDEX($A19:$AD19,MATCH(Settings!$B$11,$A$1:$AD$1,0))&amp;""),""),9,2)))+TIME(VALUE(MID(IFERROR(TRIM(INDEX($A19:$AD19,MATCH(Settings!$B$11,$A$1:$AD$1,0))&amp;""),""),12,2)),VALUE(MID(IFERROR(TRIM(INDEX($A19:$AD19,MATCH(Settings!$B$11,$A$1:$AD$1,0))&amp;""),""),15,2)),VALUE(MID(IFERROR(TRIM(INDEX($A19:$AD19,MATCH(Settings!$B$11,$A$1:$AD$1,0))&amp;""),""),18,2)))),"")),""))</f>
        <v/>
      </c>
      <c r="AT19" s="23">
        <f>IF($BB19=0,"",IF(NOT(ISNUMBER($AF19)),"Waiting for the gift",IF(ISNUMBER($AJ19),"Acknowledged",IF(AND(ISNUMBER(Settings!$D$3),$AU19&gt;Settings!$D$3),"Past your window","Send acknowledgment"))))</f>
        <v/>
      </c>
      <c r="AU19" s="24">
        <f>IF(AND(ISNUMBER($AF19),NOT(ISNUMBER($AJ19))),Settings!$D$4-$AF19,"")</f>
        <v/>
      </c>
      <c r="AV19" s="27">
        <f>IF($BB19=0,"",IF((IF($AO19="Services","; services: describe the work, no value",IF(NOT(ISNUMBER($AR19)),"; no donor value given",IF($AX19=1,"; donor value $"&amp;FIXED(Settings!$D$5,0)&amp;" or more: written acknowledgment","")&amp;IF($AY19=1,"; over $"&amp;FIXED(Settings!$D$6,0)&amp;": donor may need Form 8283","")&amp;IF($AZ19=1,"; over $"&amp;FIXED(Settings!$D$7,0)&amp;": Section B, you may sign Part V",""))))="","Thank-you note",MID(IF($AO19="Services","; services: describe the work, no value",IF(NOT(ISNUMBER($AR19)),"; no donor value given",IF($AX19=1,"; donor value $"&amp;FIXED(Settings!$D$5,0)&amp;" or more: written acknowledgment","")&amp;IF($AY19=1,"; over $"&amp;FIXED(Settings!$D$6,0)&amp;": donor may need Form 8283","")&amp;IF($AZ19=1,"; over $"&amp;FIXED(Settings!$D$7,0)&amp;": Section B, you may sign Part V",""))),3,300)))</f>
        <v/>
      </c>
      <c r="AW19" s="27">
        <f>IF(OR($BB19=0,NOT(ISNUMBER($AF19)),$AP19=""),"","Thank you for your contribution of "&amp;$AP19&amp;" that "&amp;IF(TRIM(Settings!$D$2&amp;"")="","(your organization's name)",Settings!$D$2)&amp;" received on "&amp;CHOOSE(MONTH($AF19),"January","February","March","April","May","June","July","August","September","October","November","December")&amp;" "&amp;DAY($AF19)&amp;", "&amp;YEAR($AF19)&amp;". "&amp;IF(TRIM($AH19&amp;"")="","No goods or services were provided in exchange for your contribution.","In exchange for your contribution, we gave you "&amp;$AH19&amp;IF(ISNUMBER($AI19)," with an estimated fair market value of $"&amp;FIXED($AI19,2),"")&amp;"."))</f>
        <v/>
      </c>
      <c r="AX19" s="28">
        <f>IF(AND(ISNUMBER($AR19),ISNUMBER(Settings!$D$5)),IF($AR19&gt;=Settings!$D$5,1,0),0)</f>
        <v/>
      </c>
      <c r="AY19" s="28">
        <f>IF(AND(ISNUMBER($AR19),ISNUMBER(Settings!$D$6)),IF($AR19&gt;Settings!$D$6,1,0),0)</f>
        <v/>
      </c>
      <c r="AZ19" s="28">
        <f>IF(AND(ISNUMBER($AR19),ISNUMBER(Settings!$D$7)),IF($AR19&gt;Settings!$D$7,1,0),0)</f>
        <v/>
      </c>
      <c r="BA19" s="28">
        <f>IF(AND(ISNUMBER($AR19),ISNUMBER($AF19)),$AR19,0)</f>
        <v/>
      </c>
      <c r="BB19" s="28">
        <f>IF(OR(IFERROR(TRIM(INDEX($A19:$AD19,MATCH(Settings!$B$14,$A$1:$AD$1,0))&amp;""),"")&lt;&gt;"",IFERROR(TRIM(INDEX($A19:$AD19,MATCH(Settings!$B$13,$A$1:$AD$1,0))&amp;""),"")&lt;&gt;"",IFERROR(TRIM(INDEX($A19:$AD19,MATCH(Settings!$B$17,$A$1:$AD$1,0))&amp;""),"")&lt;&gt;"",IFERROR(TRIM(INDEX($A19:$AD19,MATCH(Settings!$B$22,$A$1:$AD$1,0))&amp;""),"")&lt;&gt;""),1,0)</f>
        <v/>
      </c>
    </row>
    <row r="20">
      <c r="AF20" s="29" t="n"/>
      <c r="AG20" s="30" t="n"/>
      <c r="AH20" s="30" t="n"/>
      <c r="AI20" s="31" t="n"/>
      <c r="AJ20" s="29" t="n"/>
      <c r="AK20" s="30" t="n"/>
      <c r="AM20" s="23">
        <f>IF(IFERROR(TRIM(INDEX($A20:$AD20,MATCH(Settings!$B$13,$A$1:$AD$1,0))&amp;""),"")&lt;&gt;"",IFERROR(TRIM(INDEX($A20:$AD20,MATCH(Settings!$B$13,$A$1:$AD$1,0))&amp;""),"")&amp;IF(IFERROR(TRIM(INDEX($A20:$AD20,MATCH(Settings!$B$14,$A$1:$AD$1,0))&amp;""),"")&lt;&gt;""," ("&amp;IFERROR(TRIM(INDEX($A20:$AD20,MATCH(Settings!$B$14,$A$1:$AD$1,0))&amp;""),"")&amp;")",""),IFERROR(TRIM(INDEX($A20:$AD20,MATCH(Settings!$B$14,$A$1:$AD$1,0))&amp;""),""))</f>
        <v/>
      </c>
      <c r="AN20" s="23">
        <f>IFERROR(TRIM(INDEX($A20:$AD20,MATCH(Settings!$B$15,$A$1:$AD$1,0))&amp;""),"")</f>
        <v/>
      </c>
      <c r="AO20" s="23">
        <f>IF($BB20=0,"",IF(LEFT(IFERROR(TRIM(INDEX($A20:$AD20,MATCH(Settings!$B$16,$A$1:$AD$1,0))&amp;""),""),5)="Goods","Goods",IF(LEFT(IFERROR(TRIM(INDEX($A20:$AD20,MATCH(Settings!$B$16,$A$1:$AD$1,0))&amp;""),""),8)="Services","Services",IF(IFERROR(TRIM(INDEX($A20:$AD20,MATCH(Settings!$B$22,$A$1:$AD$1,0))&amp;""),"")&lt;&gt;"","Services","Goods"))))</f>
        <v/>
      </c>
      <c r="AP20" s="23">
        <f>IF($AO20="Services",IFERROR(TRIM(INDEX($A20:$AD20,MATCH(Settings!$B$22,$A$1:$AD$1,0))&amp;""),""),IFERROR(TRIM(INDEX($A20:$AD20,MATCH(Settings!$B$17,$A$1:$AD$1,0))&amp;""),""))</f>
        <v/>
      </c>
      <c r="AQ20" s="24">
        <f>IFERROR(IF(TRIM(INDEX($A20:$AD20,MATCH(Settings!$B$18,$A$1:$AD$1,0))&amp;"")="","",VALUE(TRIM(INDEX($A20:$AD20,MATCH(Settings!$B$18,$A$1:$AD$1,0))&amp;""))),"")</f>
        <v/>
      </c>
      <c r="AR20" s="25">
        <f>IF($AO20="Goods",IFERROR(IF(TRIM(INDEX($A20:$AD20,MATCH(Settings!$B$20,$A$1:$AD$1,0))&amp;"")="","",VALUE(TRIM(INDEX($A20:$AD20,MATCH(Settings!$B$20,$A$1:$AD$1,0))&amp;""))),""),"")</f>
        <v/>
      </c>
      <c r="AS20" s="26">
        <f>IF($BB20=0,"",IFERROR(INT(IFERROR(IF(ISNUMBER(INDEX($A20:$AD20,MATCH(Settings!$B$11,$A$1:$AD$1,0))),INDEX($A20:$AD20,MATCH(Settings!$B$11,$A$1:$AD$1,0)),DATE(VALUE(LEFT(IFERROR(TRIM(INDEX($A20:$AD20,MATCH(Settings!$B$11,$A$1:$AD$1,0))&amp;""),""),4)),VALUE(MID(IFERROR(TRIM(INDEX($A20:$AD20,MATCH(Settings!$B$11,$A$1:$AD$1,0))&amp;""),""),6,2)),VALUE(MID(IFERROR(TRIM(INDEX($A20:$AD20,MATCH(Settings!$B$11,$A$1:$AD$1,0))&amp;""),""),9,2)))+TIME(VALUE(MID(IFERROR(TRIM(INDEX($A20:$AD20,MATCH(Settings!$B$11,$A$1:$AD$1,0))&amp;""),""),12,2)),VALUE(MID(IFERROR(TRIM(INDEX($A20:$AD20,MATCH(Settings!$B$11,$A$1:$AD$1,0))&amp;""),""),15,2)),VALUE(MID(IFERROR(TRIM(INDEX($A20:$AD20,MATCH(Settings!$B$11,$A$1:$AD$1,0))&amp;""),""),18,2)))),"")),""))</f>
        <v/>
      </c>
      <c r="AT20" s="23">
        <f>IF($BB20=0,"",IF(NOT(ISNUMBER($AF20)),"Waiting for the gift",IF(ISNUMBER($AJ20),"Acknowledged",IF(AND(ISNUMBER(Settings!$D$3),$AU20&gt;Settings!$D$3),"Past your window","Send acknowledgment"))))</f>
        <v/>
      </c>
      <c r="AU20" s="24">
        <f>IF(AND(ISNUMBER($AF20),NOT(ISNUMBER($AJ20))),Settings!$D$4-$AF20,"")</f>
        <v/>
      </c>
      <c r="AV20" s="27">
        <f>IF($BB20=0,"",IF((IF($AO20="Services","; services: describe the work, no value",IF(NOT(ISNUMBER($AR20)),"; no donor value given",IF($AX20=1,"; donor value $"&amp;FIXED(Settings!$D$5,0)&amp;" or more: written acknowledgment","")&amp;IF($AY20=1,"; over $"&amp;FIXED(Settings!$D$6,0)&amp;": donor may need Form 8283","")&amp;IF($AZ20=1,"; over $"&amp;FIXED(Settings!$D$7,0)&amp;": Section B, you may sign Part V",""))))="","Thank-you note",MID(IF($AO20="Services","; services: describe the work, no value",IF(NOT(ISNUMBER($AR20)),"; no donor value given",IF($AX20=1,"; donor value $"&amp;FIXED(Settings!$D$5,0)&amp;" or more: written acknowledgment","")&amp;IF($AY20=1,"; over $"&amp;FIXED(Settings!$D$6,0)&amp;": donor may need Form 8283","")&amp;IF($AZ20=1,"; over $"&amp;FIXED(Settings!$D$7,0)&amp;": Section B, you may sign Part V",""))),3,300)))</f>
        <v/>
      </c>
      <c r="AW20" s="27">
        <f>IF(OR($BB20=0,NOT(ISNUMBER($AF20)),$AP20=""),"","Thank you for your contribution of "&amp;$AP20&amp;" that "&amp;IF(TRIM(Settings!$D$2&amp;"")="","(your organization's name)",Settings!$D$2)&amp;" received on "&amp;CHOOSE(MONTH($AF20),"January","February","March","April","May","June","July","August","September","October","November","December")&amp;" "&amp;DAY($AF20)&amp;", "&amp;YEAR($AF20)&amp;". "&amp;IF(TRIM($AH20&amp;"")="","No goods or services were provided in exchange for your contribution.","In exchange for your contribution, we gave you "&amp;$AH20&amp;IF(ISNUMBER($AI20)," with an estimated fair market value of $"&amp;FIXED($AI20,2),"")&amp;"."))</f>
        <v/>
      </c>
      <c r="AX20" s="28">
        <f>IF(AND(ISNUMBER($AR20),ISNUMBER(Settings!$D$5)),IF($AR20&gt;=Settings!$D$5,1,0),0)</f>
        <v/>
      </c>
      <c r="AY20" s="28">
        <f>IF(AND(ISNUMBER($AR20),ISNUMBER(Settings!$D$6)),IF($AR20&gt;Settings!$D$6,1,0),0)</f>
        <v/>
      </c>
      <c r="AZ20" s="28">
        <f>IF(AND(ISNUMBER($AR20),ISNUMBER(Settings!$D$7)),IF($AR20&gt;Settings!$D$7,1,0),0)</f>
        <v/>
      </c>
      <c r="BA20" s="28">
        <f>IF(AND(ISNUMBER($AR20),ISNUMBER($AF20)),$AR20,0)</f>
        <v/>
      </c>
      <c r="BB20" s="28">
        <f>IF(OR(IFERROR(TRIM(INDEX($A20:$AD20,MATCH(Settings!$B$14,$A$1:$AD$1,0))&amp;""),"")&lt;&gt;"",IFERROR(TRIM(INDEX($A20:$AD20,MATCH(Settings!$B$13,$A$1:$AD$1,0))&amp;""),"")&lt;&gt;"",IFERROR(TRIM(INDEX($A20:$AD20,MATCH(Settings!$B$17,$A$1:$AD$1,0))&amp;""),"")&lt;&gt;"",IFERROR(TRIM(INDEX($A20:$AD20,MATCH(Settings!$B$22,$A$1:$AD$1,0))&amp;""),"")&lt;&gt;""),1,0)</f>
        <v/>
      </c>
    </row>
    <row r="21">
      <c r="AF21" s="29" t="n"/>
      <c r="AG21" s="30" t="n"/>
      <c r="AH21" s="30" t="n"/>
      <c r="AI21" s="31" t="n"/>
      <c r="AJ21" s="29" t="n"/>
      <c r="AK21" s="30" t="n"/>
      <c r="AM21" s="23">
        <f>IF(IFERROR(TRIM(INDEX($A21:$AD21,MATCH(Settings!$B$13,$A$1:$AD$1,0))&amp;""),"")&lt;&gt;"",IFERROR(TRIM(INDEX($A21:$AD21,MATCH(Settings!$B$13,$A$1:$AD$1,0))&amp;""),"")&amp;IF(IFERROR(TRIM(INDEX($A21:$AD21,MATCH(Settings!$B$14,$A$1:$AD$1,0))&amp;""),"")&lt;&gt;""," ("&amp;IFERROR(TRIM(INDEX($A21:$AD21,MATCH(Settings!$B$14,$A$1:$AD$1,0))&amp;""),"")&amp;")",""),IFERROR(TRIM(INDEX($A21:$AD21,MATCH(Settings!$B$14,$A$1:$AD$1,0))&amp;""),""))</f>
        <v/>
      </c>
      <c r="AN21" s="23">
        <f>IFERROR(TRIM(INDEX($A21:$AD21,MATCH(Settings!$B$15,$A$1:$AD$1,0))&amp;""),"")</f>
        <v/>
      </c>
      <c r="AO21" s="23">
        <f>IF($BB21=0,"",IF(LEFT(IFERROR(TRIM(INDEX($A21:$AD21,MATCH(Settings!$B$16,$A$1:$AD$1,0))&amp;""),""),5)="Goods","Goods",IF(LEFT(IFERROR(TRIM(INDEX($A21:$AD21,MATCH(Settings!$B$16,$A$1:$AD$1,0))&amp;""),""),8)="Services","Services",IF(IFERROR(TRIM(INDEX($A21:$AD21,MATCH(Settings!$B$22,$A$1:$AD$1,0))&amp;""),"")&lt;&gt;"","Services","Goods"))))</f>
        <v/>
      </c>
      <c r="AP21" s="23">
        <f>IF($AO21="Services",IFERROR(TRIM(INDEX($A21:$AD21,MATCH(Settings!$B$22,$A$1:$AD$1,0))&amp;""),""),IFERROR(TRIM(INDEX($A21:$AD21,MATCH(Settings!$B$17,$A$1:$AD$1,0))&amp;""),""))</f>
        <v/>
      </c>
      <c r="AQ21" s="24">
        <f>IFERROR(IF(TRIM(INDEX($A21:$AD21,MATCH(Settings!$B$18,$A$1:$AD$1,0))&amp;"")="","",VALUE(TRIM(INDEX($A21:$AD21,MATCH(Settings!$B$18,$A$1:$AD$1,0))&amp;""))),"")</f>
        <v/>
      </c>
      <c r="AR21" s="25">
        <f>IF($AO21="Goods",IFERROR(IF(TRIM(INDEX($A21:$AD21,MATCH(Settings!$B$20,$A$1:$AD$1,0))&amp;"")="","",VALUE(TRIM(INDEX($A21:$AD21,MATCH(Settings!$B$20,$A$1:$AD$1,0))&amp;""))),""),"")</f>
        <v/>
      </c>
      <c r="AS21" s="26">
        <f>IF($BB21=0,"",IFERROR(INT(IFERROR(IF(ISNUMBER(INDEX($A21:$AD21,MATCH(Settings!$B$11,$A$1:$AD$1,0))),INDEX($A21:$AD21,MATCH(Settings!$B$11,$A$1:$AD$1,0)),DATE(VALUE(LEFT(IFERROR(TRIM(INDEX($A21:$AD21,MATCH(Settings!$B$11,$A$1:$AD$1,0))&amp;""),""),4)),VALUE(MID(IFERROR(TRIM(INDEX($A21:$AD21,MATCH(Settings!$B$11,$A$1:$AD$1,0))&amp;""),""),6,2)),VALUE(MID(IFERROR(TRIM(INDEX($A21:$AD21,MATCH(Settings!$B$11,$A$1:$AD$1,0))&amp;""),""),9,2)))+TIME(VALUE(MID(IFERROR(TRIM(INDEX($A21:$AD21,MATCH(Settings!$B$11,$A$1:$AD$1,0))&amp;""),""),12,2)),VALUE(MID(IFERROR(TRIM(INDEX($A21:$AD21,MATCH(Settings!$B$11,$A$1:$AD$1,0))&amp;""),""),15,2)),VALUE(MID(IFERROR(TRIM(INDEX($A21:$AD21,MATCH(Settings!$B$11,$A$1:$AD$1,0))&amp;""),""),18,2)))),"")),""))</f>
        <v/>
      </c>
      <c r="AT21" s="23">
        <f>IF($BB21=0,"",IF(NOT(ISNUMBER($AF21)),"Waiting for the gift",IF(ISNUMBER($AJ21),"Acknowledged",IF(AND(ISNUMBER(Settings!$D$3),$AU21&gt;Settings!$D$3),"Past your window","Send acknowledgment"))))</f>
        <v/>
      </c>
      <c r="AU21" s="24">
        <f>IF(AND(ISNUMBER($AF21),NOT(ISNUMBER($AJ21))),Settings!$D$4-$AF21,"")</f>
        <v/>
      </c>
      <c r="AV21" s="27">
        <f>IF($BB21=0,"",IF((IF($AO21="Services","; services: describe the work, no value",IF(NOT(ISNUMBER($AR21)),"; no donor value given",IF($AX21=1,"; donor value $"&amp;FIXED(Settings!$D$5,0)&amp;" or more: written acknowledgment","")&amp;IF($AY21=1,"; over $"&amp;FIXED(Settings!$D$6,0)&amp;": donor may need Form 8283","")&amp;IF($AZ21=1,"; over $"&amp;FIXED(Settings!$D$7,0)&amp;": Section B, you may sign Part V",""))))="","Thank-you note",MID(IF($AO21="Services","; services: describe the work, no value",IF(NOT(ISNUMBER($AR21)),"; no donor value given",IF($AX21=1,"; donor value $"&amp;FIXED(Settings!$D$5,0)&amp;" or more: written acknowledgment","")&amp;IF($AY21=1,"; over $"&amp;FIXED(Settings!$D$6,0)&amp;": donor may need Form 8283","")&amp;IF($AZ21=1,"; over $"&amp;FIXED(Settings!$D$7,0)&amp;": Section B, you may sign Part V",""))),3,300)))</f>
        <v/>
      </c>
      <c r="AW21" s="27">
        <f>IF(OR($BB21=0,NOT(ISNUMBER($AF21)),$AP21=""),"","Thank you for your contribution of "&amp;$AP21&amp;" that "&amp;IF(TRIM(Settings!$D$2&amp;"")="","(your organization's name)",Settings!$D$2)&amp;" received on "&amp;CHOOSE(MONTH($AF21),"January","February","March","April","May","June","July","August","September","October","November","December")&amp;" "&amp;DAY($AF21)&amp;", "&amp;YEAR($AF21)&amp;". "&amp;IF(TRIM($AH21&amp;"")="","No goods or services were provided in exchange for your contribution.","In exchange for your contribution, we gave you "&amp;$AH21&amp;IF(ISNUMBER($AI21)," with an estimated fair market value of $"&amp;FIXED($AI21,2),"")&amp;"."))</f>
        <v/>
      </c>
      <c r="AX21" s="28">
        <f>IF(AND(ISNUMBER($AR21),ISNUMBER(Settings!$D$5)),IF($AR21&gt;=Settings!$D$5,1,0),0)</f>
        <v/>
      </c>
      <c r="AY21" s="28">
        <f>IF(AND(ISNUMBER($AR21),ISNUMBER(Settings!$D$6)),IF($AR21&gt;Settings!$D$6,1,0),0)</f>
        <v/>
      </c>
      <c r="AZ21" s="28">
        <f>IF(AND(ISNUMBER($AR21),ISNUMBER(Settings!$D$7)),IF($AR21&gt;Settings!$D$7,1,0),0)</f>
        <v/>
      </c>
      <c r="BA21" s="28">
        <f>IF(AND(ISNUMBER($AR21),ISNUMBER($AF21)),$AR21,0)</f>
        <v/>
      </c>
      <c r="BB21" s="28">
        <f>IF(OR(IFERROR(TRIM(INDEX($A21:$AD21,MATCH(Settings!$B$14,$A$1:$AD$1,0))&amp;""),"")&lt;&gt;"",IFERROR(TRIM(INDEX($A21:$AD21,MATCH(Settings!$B$13,$A$1:$AD$1,0))&amp;""),"")&lt;&gt;"",IFERROR(TRIM(INDEX($A21:$AD21,MATCH(Settings!$B$17,$A$1:$AD$1,0))&amp;""),"")&lt;&gt;"",IFERROR(TRIM(INDEX($A21:$AD21,MATCH(Settings!$B$22,$A$1:$AD$1,0))&amp;""),"")&lt;&gt;""),1,0)</f>
        <v/>
      </c>
    </row>
    <row r="22">
      <c r="AF22" s="29" t="n"/>
      <c r="AG22" s="30" t="n"/>
      <c r="AH22" s="30" t="n"/>
      <c r="AI22" s="31" t="n"/>
      <c r="AJ22" s="29" t="n"/>
      <c r="AK22" s="30" t="n"/>
      <c r="AM22" s="23">
        <f>IF(IFERROR(TRIM(INDEX($A22:$AD22,MATCH(Settings!$B$13,$A$1:$AD$1,0))&amp;""),"")&lt;&gt;"",IFERROR(TRIM(INDEX($A22:$AD22,MATCH(Settings!$B$13,$A$1:$AD$1,0))&amp;""),"")&amp;IF(IFERROR(TRIM(INDEX($A22:$AD22,MATCH(Settings!$B$14,$A$1:$AD$1,0))&amp;""),"")&lt;&gt;""," ("&amp;IFERROR(TRIM(INDEX($A22:$AD22,MATCH(Settings!$B$14,$A$1:$AD$1,0))&amp;""),"")&amp;")",""),IFERROR(TRIM(INDEX($A22:$AD22,MATCH(Settings!$B$14,$A$1:$AD$1,0))&amp;""),""))</f>
        <v/>
      </c>
      <c r="AN22" s="23">
        <f>IFERROR(TRIM(INDEX($A22:$AD22,MATCH(Settings!$B$15,$A$1:$AD$1,0))&amp;""),"")</f>
        <v/>
      </c>
      <c r="AO22" s="23">
        <f>IF($BB22=0,"",IF(LEFT(IFERROR(TRIM(INDEX($A22:$AD22,MATCH(Settings!$B$16,$A$1:$AD$1,0))&amp;""),""),5)="Goods","Goods",IF(LEFT(IFERROR(TRIM(INDEX($A22:$AD22,MATCH(Settings!$B$16,$A$1:$AD$1,0))&amp;""),""),8)="Services","Services",IF(IFERROR(TRIM(INDEX($A22:$AD22,MATCH(Settings!$B$22,$A$1:$AD$1,0))&amp;""),"")&lt;&gt;"","Services","Goods"))))</f>
        <v/>
      </c>
      <c r="AP22" s="23">
        <f>IF($AO22="Services",IFERROR(TRIM(INDEX($A22:$AD22,MATCH(Settings!$B$22,$A$1:$AD$1,0))&amp;""),""),IFERROR(TRIM(INDEX($A22:$AD22,MATCH(Settings!$B$17,$A$1:$AD$1,0))&amp;""),""))</f>
        <v/>
      </c>
      <c r="AQ22" s="24">
        <f>IFERROR(IF(TRIM(INDEX($A22:$AD22,MATCH(Settings!$B$18,$A$1:$AD$1,0))&amp;"")="","",VALUE(TRIM(INDEX($A22:$AD22,MATCH(Settings!$B$18,$A$1:$AD$1,0))&amp;""))),"")</f>
        <v/>
      </c>
      <c r="AR22" s="25">
        <f>IF($AO22="Goods",IFERROR(IF(TRIM(INDEX($A22:$AD22,MATCH(Settings!$B$20,$A$1:$AD$1,0))&amp;"")="","",VALUE(TRIM(INDEX($A22:$AD22,MATCH(Settings!$B$20,$A$1:$AD$1,0))&amp;""))),""),"")</f>
        <v/>
      </c>
      <c r="AS22" s="26">
        <f>IF($BB22=0,"",IFERROR(INT(IFERROR(IF(ISNUMBER(INDEX($A22:$AD22,MATCH(Settings!$B$11,$A$1:$AD$1,0))),INDEX($A22:$AD22,MATCH(Settings!$B$11,$A$1:$AD$1,0)),DATE(VALUE(LEFT(IFERROR(TRIM(INDEX($A22:$AD22,MATCH(Settings!$B$11,$A$1:$AD$1,0))&amp;""),""),4)),VALUE(MID(IFERROR(TRIM(INDEX($A22:$AD22,MATCH(Settings!$B$11,$A$1:$AD$1,0))&amp;""),""),6,2)),VALUE(MID(IFERROR(TRIM(INDEX($A22:$AD22,MATCH(Settings!$B$11,$A$1:$AD$1,0))&amp;""),""),9,2)))+TIME(VALUE(MID(IFERROR(TRIM(INDEX($A22:$AD22,MATCH(Settings!$B$11,$A$1:$AD$1,0))&amp;""),""),12,2)),VALUE(MID(IFERROR(TRIM(INDEX($A22:$AD22,MATCH(Settings!$B$11,$A$1:$AD$1,0))&amp;""),""),15,2)),VALUE(MID(IFERROR(TRIM(INDEX($A22:$AD22,MATCH(Settings!$B$11,$A$1:$AD$1,0))&amp;""),""),18,2)))),"")),""))</f>
        <v/>
      </c>
      <c r="AT22" s="23">
        <f>IF($BB22=0,"",IF(NOT(ISNUMBER($AF22)),"Waiting for the gift",IF(ISNUMBER($AJ22),"Acknowledged",IF(AND(ISNUMBER(Settings!$D$3),$AU22&gt;Settings!$D$3),"Past your window","Send acknowledgment"))))</f>
        <v/>
      </c>
      <c r="AU22" s="24">
        <f>IF(AND(ISNUMBER($AF22),NOT(ISNUMBER($AJ22))),Settings!$D$4-$AF22,"")</f>
        <v/>
      </c>
      <c r="AV22" s="27">
        <f>IF($BB22=0,"",IF((IF($AO22="Services","; services: describe the work, no value",IF(NOT(ISNUMBER($AR22)),"; no donor value given",IF($AX22=1,"; donor value $"&amp;FIXED(Settings!$D$5,0)&amp;" or more: written acknowledgment","")&amp;IF($AY22=1,"; over $"&amp;FIXED(Settings!$D$6,0)&amp;": donor may need Form 8283","")&amp;IF($AZ22=1,"; over $"&amp;FIXED(Settings!$D$7,0)&amp;": Section B, you may sign Part V",""))))="","Thank-you note",MID(IF($AO22="Services","; services: describe the work, no value",IF(NOT(ISNUMBER($AR22)),"; no donor value given",IF($AX22=1,"; donor value $"&amp;FIXED(Settings!$D$5,0)&amp;" or more: written acknowledgment","")&amp;IF($AY22=1,"; over $"&amp;FIXED(Settings!$D$6,0)&amp;": donor may need Form 8283","")&amp;IF($AZ22=1,"; over $"&amp;FIXED(Settings!$D$7,0)&amp;": Section B, you may sign Part V",""))),3,300)))</f>
        <v/>
      </c>
      <c r="AW22" s="27">
        <f>IF(OR($BB22=0,NOT(ISNUMBER($AF22)),$AP22=""),"","Thank you for your contribution of "&amp;$AP22&amp;" that "&amp;IF(TRIM(Settings!$D$2&amp;"")="","(your organization's name)",Settings!$D$2)&amp;" received on "&amp;CHOOSE(MONTH($AF22),"January","February","March","April","May","June","July","August","September","October","November","December")&amp;" "&amp;DAY($AF22)&amp;", "&amp;YEAR($AF22)&amp;". "&amp;IF(TRIM($AH22&amp;"")="","No goods or services were provided in exchange for your contribution.","In exchange for your contribution, we gave you "&amp;$AH22&amp;IF(ISNUMBER($AI22)," with an estimated fair market value of $"&amp;FIXED($AI22,2),"")&amp;"."))</f>
        <v/>
      </c>
      <c r="AX22" s="28">
        <f>IF(AND(ISNUMBER($AR22),ISNUMBER(Settings!$D$5)),IF($AR22&gt;=Settings!$D$5,1,0),0)</f>
        <v/>
      </c>
      <c r="AY22" s="28">
        <f>IF(AND(ISNUMBER($AR22),ISNUMBER(Settings!$D$6)),IF($AR22&gt;Settings!$D$6,1,0),0)</f>
        <v/>
      </c>
      <c r="AZ22" s="28">
        <f>IF(AND(ISNUMBER($AR22),ISNUMBER(Settings!$D$7)),IF($AR22&gt;Settings!$D$7,1,0),0)</f>
        <v/>
      </c>
      <c r="BA22" s="28">
        <f>IF(AND(ISNUMBER($AR22),ISNUMBER($AF22)),$AR22,0)</f>
        <v/>
      </c>
      <c r="BB22" s="28">
        <f>IF(OR(IFERROR(TRIM(INDEX($A22:$AD22,MATCH(Settings!$B$14,$A$1:$AD$1,0))&amp;""),"")&lt;&gt;"",IFERROR(TRIM(INDEX($A22:$AD22,MATCH(Settings!$B$13,$A$1:$AD$1,0))&amp;""),"")&lt;&gt;"",IFERROR(TRIM(INDEX($A22:$AD22,MATCH(Settings!$B$17,$A$1:$AD$1,0))&amp;""),"")&lt;&gt;"",IFERROR(TRIM(INDEX($A22:$AD22,MATCH(Settings!$B$22,$A$1:$AD$1,0))&amp;""),"")&lt;&gt;""),1,0)</f>
        <v/>
      </c>
    </row>
    <row r="23">
      <c r="AF23" s="29" t="n"/>
      <c r="AG23" s="30" t="n"/>
      <c r="AH23" s="30" t="n"/>
      <c r="AI23" s="31" t="n"/>
      <c r="AJ23" s="29" t="n"/>
      <c r="AK23" s="30" t="n"/>
      <c r="AM23" s="23">
        <f>IF(IFERROR(TRIM(INDEX($A23:$AD23,MATCH(Settings!$B$13,$A$1:$AD$1,0))&amp;""),"")&lt;&gt;"",IFERROR(TRIM(INDEX($A23:$AD23,MATCH(Settings!$B$13,$A$1:$AD$1,0))&amp;""),"")&amp;IF(IFERROR(TRIM(INDEX($A23:$AD23,MATCH(Settings!$B$14,$A$1:$AD$1,0))&amp;""),"")&lt;&gt;""," ("&amp;IFERROR(TRIM(INDEX($A23:$AD23,MATCH(Settings!$B$14,$A$1:$AD$1,0))&amp;""),"")&amp;")",""),IFERROR(TRIM(INDEX($A23:$AD23,MATCH(Settings!$B$14,$A$1:$AD$1,0))&amp;""),""))</f>
        <v/>
      </c>
      <c r="AN23" s="23">
        <f>IFERROR(TRIM(INDEX($A23:$AD23,MATCH(Settings!$B$15,$A$1:$AD$1,0))&amp;""),"")</f>
        <v/>
      </c>
      <c r="AO23" s="23">
        <f>IF($BB23=0,"",IF(LEFT(IFERROR(TRIM(INDEX($A23:$AD23,MATCH(Settings!$B$16,$A$1:$AD$1,0))&amp;""),""),5)="Goods","Goods",IF(LEFT(IFERROR(TRIM(INDEX($A23:$AD23,MATCH(Settings!$B$16,$A$1:$AD$1,0))&amp;""),""),8)="Services","Services",IF(IFERROR(TRIM(INDEX($A23:$AD23,MATCH(Settings!$B$22,$A$1:$AD$1,0))&amp;""),"")&lt;&gt;"","Services","Goods"))))</f>
        <v/>
      </c>
      <c r="AP23" s="23">
        <f>IF($AO23="Services",IFERROR(TRIM(INDEX($A23:$AD23,MATCH(Settings!$B$22,$A$1:$AD$1,0))&amp;""),""),IFERROR(TRIM(INDEX($A23:$AD23,MATCH(Settings!$B$17,$A$1:$AD$1,0))&amp;""),""))</f>
        <v/>
      </c>
      <c r="AQ23" s="24">
        <f>IFERROR(IF(TRIM(INDEX($A23:$AD23,MATCH(Settings!$B$18,$A$1:$AD$1,0))&amp;"")="","",VALUE(TRIM(INDEX($A23:$AD23,MATCH(Settings!$B$18,$A$1:$AD$1,0))&amp;""))),"")</f>
        <v/>
      </c>
      <c r="AR23" s="25">
        <f>IF($AO23="Goods",IFERROR(IF(TRIM(INDEX($A23:$AD23,MATCH(Settings!$B$20,$A$1:$AD$1,0))&amp;"")="","",VALUE(TRIM(INDEX($A23:$AD23,MATCH(Settings!$B$20,$A$1:$AD$1,0))&amp;""))),""),"")</f>
        <v/>
      </c>
      <c r="AS23" s="26">
        <f>IF($BB23=0,"",IFERROR(INT(IFERROR(IF(ISNUMBER(INDEX($A23:$AD23,MATCH(Settings!$B$11,$A$1:$AD$1,0))),INDEX($A23:$AD23,MATCH(Settings!$B$11,$A$1:$AD$1,0)),DATE(VALUE(LEFT(IFERROR(TRIM(INDEX($A23:$AD23,MATCH(Settings!$B$11,$A$1:$AD$1,0))&amp;""),""),4)),VALUE(MID(IFERROR(TRIM(INDEX($A23:$AD23,MATCH(Settings!$B$11,$A$1:$AD$1,0))&amp;""),""),6,2)),VALUE(MID(IFERROR(TRIM(INDEX($A23:$AD23,MATCH(Settings!$B$11,$A$1:$AD$1,0))&amp;""),""),9,2)))+TIME(VALUE(MID(IFERROR(TRIM(INDEX($A23:$AD23,MATCH(Settings!$B$11,$A$1:$AD$1,0))&amp;""),""),12,2)),VALUE(MID(IFERROR(TRIM(INDEX($A23:$AD23,MATCH(Settings!$B$11,$A$1:$AD$1,0))&amp;""),""),15,2)),VALUE(MID(IFERROR(TRIM(INDEX($A23:$AD23,MATCH(Settings!$B$11,$A$1:$AD$1,0))&amp;""),""),18,2)))),"")),""))</f>
        <v/>
      </c>
      <c r="AT23" s="23">
        <f>IF($BB23=0,"",IF(NOT(ISNUMBER($AF23)),"Waiting for the gift",IF(ISNUMBER($AJ23),"Acknowledged",IF(AND(ISNUMBER(Settings!$D$3),$AU23&gt;Settings!$D$3),"Past your window","Send acknowledgment"))))</f>
        <v/>
      </c>
      <c r="AU23" s="24">
        <f>IF(AND(ISNUMBER($AF23),NOT(ISNUMBER($AJ23))),Settings!$D$4-$AF23,"")</f>
        <v/>
      </c>
      <c r="AV23" s="27">
        <f>IF($BB23=0,"",IF((IF($AO23="Services","; services: describe the work, no value",IF(NOT(ISNUMBER($AR23)),"; no donor value given",IF($AX23=1,"; donor value $"&amp;FIXED(Settings!$D$5,0)&amp;" or more: written acknowledgment","")&amp;IF($AY23=1,"; over $"&amp;FIXED(Settings!$D$6,0)&amp;": donor may need Form 8283","")&amp;IF($AZ23=1,"; over $"&amp;FIXED(Settings!$D$7,0)&amp;": Section B, you may sign Part V",""))))="","Thank-you note",MID(IF($AO23="Services","; services: describe the work, no value",IF(NOT(ISNUMBER($AR23)),"; no donor value given",IF($AX23=1,"; donor value $"&amp;FIXED(Settings!$D$5,0)&amp;" or more: written acknowledgment","")&amp;IF($AY23=1,"; over $"&amp;FIXED(Settings!$D$6,0)&amp;": donor may need Form 8283","")&amp;IF($AZ23=1,"; over $"&amp;FIXED(Settings!$D$7,0)&amp;": Section B, you may sign Part V",""))),3,300)))</f>
        <v/>
      </c>
      <c r="AW23" s="27">
        <f>IF(OR($BB23=0,NOT(ISNUMBER($AF23)),$AP23=""),"","Thank you for your contribution of "&amp;$AP23&amp;" that "&amp;IF(TRIM(Settings!$D$2&amp;"")="","(your organization's name)",Settings!$D$2)&amp;" received on "&amp;CHOOSE(MONTH($AF23),"January","February","March","April","May","June","July","August","September","October","November","December")&amp;" "&amp;DAY($AF23)&amp;", "&amp;YEAR($AF23)&amp;". "&amp;IF(TRIM($AH23&amp;"")="","No goods or services were provided in exchange for your contribution.","In exchange for your contribution, we gave you "&amp;$AH23&amp;IF(ISNUMBER($AI23)," with an estimated fair market value of $"&amp;FIXED($AI23,2),"")&amp;"."))</f>
        <v/>
      </c>
      <c r="AX23" s="28">
        <f>IF(AND(ISNUMBER($AR23),ISNUMBER(Settings!$D$5)),IF($AR23&gt;=Settings!$D$5,1,0),0)</f>
        <v/>
      </c>
      <c r="AY23" s="28">
        <f>IF(AND(ISNUMBER($AR23),ISNUMBER(Settings!$D$6)),IF($AR23&gt;Settings!$D$6,1,0),0)</f>
        <v/>
      </c>
      <c r="AZ23" s="28">
        <f>IF(AND(ISNUMBER($AR23),ISNUMBER(Settings!$D$7)),IF($AR23&gt;Settings!$D$7,1,0),0)</f>
        <v/>
      </c>
      <c r="BA23" s="28">
        <f>IF(AND(ISNUMBER($AR23),ISNUMBER($AF23)),$AR23,0)</f>
        <v/>
      </c>
      <c r="BB23" s="28">
        <f>IF(OR(IFERROR(TRIM(INDEX($A23:$AD23,MATCH(Settings!$B$14,$A$1:$AD$1,0))&amp;""),"")&lt;&gt;"",IFERROR(TRIM(INDEX($A23:$AD23,MATCH(Settings!$B$13,$A$1:$AD$1,0))&amp;""),"")&lt;&gt;"",IFERROR(TRIM(INDEX($A23:$AD23,MATCH(Settings!$B$17,$A$1:$AD$1,0))&amp;""),"")&lt;&gt;"",IFERROR(TRIM(INDEX($A23:$AD23,MATCH(Settings!$B$22,$A$1:$AD$1,0))&amp;""),"")&lt;&gt;""),1,0)</f>
        <v/>
      </c>
    </row>
    <row r="24">
      <c r="AF24" s="29" t="n"/>
      <c r="AG24" s="30" t="n"/>
      <c r="AH24" s="30" t="n"/>
      <c r="AI24" s="31" t="n"/>
      <c r="AJ24" s="29" t="n"/>
      <c r="AK24" s="30" t="n"/>
      <c r="AM24" s="23">
        <f>IF(IFERROR(TRIM(INDEX($A24:$AD24,MATCH(Settings!$B$13,$A$1:$AD$1,0))&amp;""),"")&lt;&gt;"",IFERROR(TRIM(INDEX($A24:$AD24,MATCH(Settings!$B$13,$A$1:$AD$1,0))&amp;""),"")&amp;IF(IFERROR(TRIM(INDEX($A24:$AD24,MATCH(Settings!$B$14,$A$1:$AD$1,0))&amp;""),"")&lt;&gt;""," ("&amp;IFERROR(TRIM(INDEX($A24:$AD24,MATCH(Settings!$B$14,$A$1:$AD$1,0))&amp;""),"")&amp;")",""),IFERROR(TRIM(INDEX($A24:$AD24,MATCH(Settings!$B$14,$A$1:$AD$1,0))&amp;""),""))</f>
        <v/>
      </c>
      <c r="AN24" s="23">
        <f>IFERROR(TRIM(INDEX($A24:$AD24,MATCH(Settings!$B$15,$A$1:$AD$1,0))&amp;""),"")</f>
        <v/>
      </c>
      <c r="AO24" s="23">
        <f>IF($BB24=0,"",IF(LEFT(IFERROR(TRIM(INDEX($A24:$AD24,MATCH(Settings!$B$16,$A$1:$AD$1,0))&amp;""),""),5)="Goods","Goods",IF(LEFT(IFERROR(TRIM(INDEX($A24:$AD24,MATCH(Settings!$B$16,$A$1:$AD$1,0))&amp;""),""),8)="Services","Services",IF(IFERROR(TRIM(INDEX($A24:$AD24,MATCH(Settings!$B$22,$A$1:$AD$1,0))&amp;""),"")&lt;&gt;"","Services","Goods"))))</f>
        <v/>
      </c>
      <c r="AP24" s="23">
        <f>IF($AO24="Services",IFERROR(TRIM(INDEX($A24:$AD24,MATCH(Settings!$B$22,$A$1:$AD$1,0))&amp;""),""),IFERROR(TRIM(INDEX($A24:$AD24,MATCH(Settings!$B$17,$A$1:$AD$1,0))&amp;""),""))</f>
        <v/>
      </c>
      <c r="AQ24" s="24">
        <f>IFERROR(IF(TRIM(INDEX($A24:$AD24,MATCH(Settings!$B$18,$A$1:$AD$1,0))&amp;"")="","",VALUE(TRIM(INDEX($A24:$AD24,MATCH(Settings!$B$18,$A$1:$AD$1,0))&amp;""))),"")</f>
        <v/>
      </c>
      <c r="AR24" s="25">
        <f>IF($AO24="Goods",IFERROR(IF(TRIM(INDEX($A24:$AD24,MATCH(Settings!$B$20,$A$1:$AD$1,0))&amp;"")="","",VALUE(TRIM(INDEX($A24:$AD24,MATCH(Settings!$B$20,$A$1:$AD$1,0))&amp;""))),""),"")</f>
        <v/>
      </c>
      <c r="AS24" s="26">
        <f>IF($BB24=0,"",IFERROR(INT(IFERROR(IF(ISNUMBER(INDEX($A24:$AD24,MATCH(Settings!$B$11,$A$1:$AD$1,0))),INDEX($A24:$AD24,MATCH(Settings!$B$11,$A$1:$AD$1,0)),DATE(VALUE(LEFT(IFERROR(TRIM(INDEX($A24:$AD24,MATCH(Settings!$B$11,$A$1:$AD$1,0))&amp;""),""),4)),VALUE(MID(IFERROR(TRIM(INDEX($A24:$AD24,MATCH(Settings!$B$11,$A$1:$AD$1,0))&amp;""),""),6,2)),VALUE(MID(IFERROR(TRIM(INDEX($A24:$AD24,MATCH(Settings!$B$11,$A$1:$AD$1,0))&amp;""),""),9,2)))+TIME(VALUE(MID(IFERROR(TRIM(INDEX($A24:$AD24,MATCH(Settings!$B$11,$A$1:$AD$1,0))&amp;""),""),12,2)),VALUE(MID(IFERROR(TRIM(INDEX($A24:$AD24,MATCH(Settings!$B$11,$A$1:$AD$1,0))&amp;""),""),15,2)),VALUE(MID(IFERROR(TRIM(INDEX($A24:$AD24,MATCH(Settings!$B$11,$A$1:$AD$1,0))&amp;""),""),18,2)))),"")),""))</f>
        <v/>
      </c>
      <c r="AT24" s="23">
        <f>IF($BB24=0,"",IF(NOT(ISNUMBER($AF24)),"Waiting for the gift",IF(ISNUMBER($AJ24),"Acknowledged",IF(AND(ISNUMBER(Settings!$D$3),$AU24&gt;Settings!$D$3),"Past your window","Send acknowledgment"))))</f>
        <v/>
      </c>
      <c r="AU24" s="24">
        <f>IF(AND(ISNUMBER($AF24),NOT(ISNUMBER($AJ24))),Settings!$D$4-$AF24,"")</f>
        <v/>
      </c>
      <c r="AV24" s="27">
        <f>IF($BB24=0,"",IF((IF($AO24="Services","; services: describe the work, no value",IF(NOT(ISNUMBER($AR24)),"; no donor value given",IF($AX24=1,"; donor value $"&amp;FIXED(Settings!$D$5,0)&amp;" or more: written acknowledgment","")&amp;IF($AY24=1,"; over $"&amp;FIXED(Settings!$D$6,0)&amp;": donor may need Form 8283","")&amp;IF($AZ24=1,"; over $"&amp;FIXED(Settings!$D$7,0)&amp;": Section B, you may sign Part V",""))))="","Thank-you note",MID(IF($AO24="Services","; services: describe the work, no value",IF(NOT(ISNUMBER($AR24)),"; no donor value given",IF($AX24=1,"; donor value $"&amp;FIXED(Settings!$D$5,0)&amp;" or more: written acknowledgment","")&amp;IF($AY24=1,"; over $"&amp;FIXED(Settings!$D$6,0)&amp;": donor may need Form 8283","")&amp;IF($AZ24=1,"; over $"&amp;FIXED(Settings!$D$7,0)&amp;": Section B, you may sign Part V",""))),3,300)))</f>
        <v/>
      </c>
      <c r="AW24" s="27">
        <f>IF(OR($BB24=0,NOT(ISNUMBER($AF24)),$AP24=""),"","Thank you for your contribution of "&amp;$AP24&amp;" that "&amp;IF(TRIM(Settings!$D$2&amp;"")="","(your organization's name)",Settings!$D$2)&amp;" received on "&amp;CHOOSE(MONTH($AF24),"January","February","March","April","May","June","July","August","September","October","November","December")&amp;" "&amp;DAY($AF24)&amp;", "&amp;YEAR($AF24)&amp;". "&amp;IF(TRIM($AH24&amp;"")="","No goods or services were provided in exchange for your contribution.","In exchange for your contribution, we gave you "&amp;$AH24&amp;IF(ISNUMBER($AI24)," with an estimated fair market value of $"&amp;FIXED($AI24,2),"")&amp;"."))</f>
        <v/>
      </c>
      <c r="AX24" s="28">
        <f>IF(AND(ISNUMBER($AR24),ISNUMBER(Settings!$D$5)),IF($AR24&gt;=Settings!$D$5,1,0),0)</f>
        <v/>
      </c>
      <c r="AY24" s="28">
        <f>IF(AND(ISNUMBER($AR24),ISNUMBER(Settings!$D$6)),IF($AR24&gt;Settings!$D$6,1,0),0)</f>
        <v/>
      </c>
      <c r="AZ24" s="28">
        <f>IF(AND(ISNUMBER($AR24),ISNUMBER(Settings!$D$7)),IF($AR24&gt;Settings!$D$7,1,0),0)</f>
        <v/>
      </c>
      <c r="BA24" s="28">
        <f>IF(AND(ISNUMBER($AR24),ISNUMBER($AF24)),$AR24,0)</f>
        <v/>
      </c>
      <c r="BB24" s="28">
        <f>IF(OR(IFERROR(TRIM(INDEX($A24:$AD24,MATCH(Settings!$B$14,$A$1:$AD$1,0))&amp;""),"")&lt;&gt;"",IFERROR(TRIM(INDEX($A24:$AD24,MATCH(Settings!$B$13,$A$1:$AD$1,0))&amp;""),"")&lt;&gt;"",IFERROR(TRIM(INDEX($A24:$AD24,MATCH(Settings!$B$17,$A$1:$AD$1,0))&amp;""),"")&lt;&gt;"",IFERROR(TRIM(INDEX($A24:$AD24,MATCH(Settings!$B$22,$A$1:$AD$1,0))&amp;""),"")&lt;&gt;""),1,0)</f>
        <v/>
      </c>
    </row>
    <row r="25">
      <c r="AF25" s="29" t="n"/>
      <c r="AG25" s="30" t="n"/>
      <c r="AH25" s="30" t="n"/>
      <c r="AI25" s="31" t="n"/>
      <c r="AJ25" s="29" t="n"/>
      <c r="AK25" s="30" t="n"/>
      <c r="AM25" s="23">
        <f>IF(IFERROR(TRIM(INDEX($A25:$AD25,MATCH(Settings!$B$13,$A$1:$AD$1,0))&amp;""),"")&lt;&gt;"",IFERROR(TRIM(INDEX($A25:$AD25,MATCH(Settings!$B$13,$A$1:$AD$1,0))&amp;""),"")&amp;IF(IFERROR(TRIM(INDEX($A25:$AD25,MATCH(Settings!$B$14,$A$1:$AD$1,0))&amp;""),"")&lt;&gt;""," ("&amp;IFERROR(TRIM(INDEX($A25:$AD25,MATCH(Settings!$B$14,$A$1:$AD$1,0))&amp;""),"")&amp;")",""),IFERROR(TRIM(INDEX($A25:$AD25,MATCH(Settings!$B$14,$A$1:$AD$1,0))&amp;""),""))</f>
        <v/>
      </c>
      <c r="AN25" s="23">
        <f>IFERROR(TRIM(INDEX($A25:$AD25,MATCH(Settings!$B$15,$A$1:$AD$1,0))&amp;""),"")</f>
        <v/>
      </c>
      <c r="AO25" s="23">
        <f>IF($BB25=0,"",IF(LEFT(IFERROR(TRIM(INDEX($A25:$AD25,MATCH(Settings!$B$16,$A$1:$AD$1,0))&amp;""),""),5)="Goods","Goods",IF(LEFT(IFERROR(TRIM(INDEX($A25:$AD25,MATCH(Settings!$B$16,$A$1:$AD$1,0))&amp;""),""),8)="Services","Services",IF(IFERROR(TRIM(INDEX($A25:$AD25,MATCH(Settings!$B$22,$A$1:$AD$1,0))&amp;""),"")&lt;&gt;"","Services","Goods"))))</f>
        <v/>
      </c>
      <c r="AP25" s="23">
        <f>IF($AO25="Services",IFERROR(TRIM(INDEX($A25:$AD25,MATCH(Settings!$B$22,$A$1:$AD$1,0))&amp;""),""),IFERROR(TRIM(INDEX($A25:$AD25,MATCH(Settings!$B$17,$A$1:$AD$1,0))&amp;""),""))</f>
        <v/>
      </c>
      <c r="AQ25" s="24">
        <f>IFERROR(IF(TRIM(INDEX($A25:$AD25,MATCH(Settings!$B$18,$A$1:$AD$1,0))&amp;"")="","",VALUE(TRIM(INDEX($A25:$AD25,MATCH(Settings!$B$18,$A$1:$AD$1,0))&amp;""))),"")</f>
        <v/>
      </c>
      <c r="AR25" s="25">
        <f>IF($AO25="Goods",IFERROR(IF(TRIM(INDEX($A25:$AD25,MATCH(Settings!$B$20,$A$1:$AD$1,0))&amp;"")="","",VALUE(TRIM(INDEX($A25:$AD25,MATCH(Settings!$B$20,$A$1:$AD$1,0))&amp;""))),""),"")</f>
        <v/>
      </c>
      <c r="AS25" s="26">
        <f>IF($BB25=0,"",IFERROR(INT(IFERROR(IF(ISNUMBER(INDEX($A25:$AD25,MATCH(Settings!$B$11,$A$1:$AD$1,0))),INDEX($A25:$AD25,MATCH(Settings!$B$11,$A$1:$AD$1,0)),DATE(VALUE(LEFT(IFERROR(TRIM(INDEX($A25:$AD25,MATCH(Settings!$B$11,$A$1:$AD$1,0))&amp;""),""),4)),VALUE(MID(IFERROR(TRIM(INDEX($A25:$AD25,MATCH(Settings!$B$11,$A$1:$AD$1,0))&amp;""),""),6,2)),VALUE(MID(IFERROR(TRIM(INDEX($A25:$AD25,MATCH(Settings!$B$11,$A$1:$AD$1,0))&amp;""),""),9,2)))+TIME(VALUE(MID(IFERROR(TRIM(INDEX($A25:$AD25,MATCH(Settings!$B$11,$A$1:$AD$1,0))&amp;""),""),12,2)),VALUE(MID(IFERROR(TRIM(INDEX($A25:$AD25,MATCH(Settings!$B$11,$A$1:$AD$1,0))&amp;""),""),15,2)),VALUE(MID(IFERROR(TRIM(INDEX($A25:$AD25,MATCH(Settings!$B$11,$A$1:$AD$1,0))&amp;""),""),18,2)))),"")),""))</f>
        <v/>
      </c>
      <c r="AT25" s="23">
        <f>IF($BB25=0,"",IF(NOT(ISNUMBER($AF25)),"Waiting for the gift",IF(ISNUMBER($AJ25),"Acknowledged",IF(AND(ISNUMBER(Settings!$D$3),$AU25&gt;Settings!$D$3),"Past your window","Send acknowledgment"))))</f>
        <v/>
      </c>
      <c r="AU25" s="24">
        <f>IF(AND(ISNUMBER($AF25),NOT(ISNUMBER($AJ25))),Settings!$D$4-$AF25,"")</f>
        <v/>
      </c>
      <c r="AV25" s="27">
        <f>IF($BB25=0,"",IF((IF($AO25="Services","; services: describe the work, no value",IF(NOT(ISNUMBER($AR25)),"; no donor value given",IF($AX25=1,"; donor value $"&amp;FIXED(Settings!$D$5,0)&amp;" or more: written acknowledgment","")&amp;IF($AY25=1,"; over $"&amp;FIXED(Settings!$D$6,0)&amp;": donor may need Form 8283","")&amp;IF($AZ25=1,"; over $"&amp;FIXED(Settings!$D$7,0)&amp;": Section B, you may sign Part V",""))))="","Thank-you note",MID(IF($AO25="Services","; services: describe the work, no value",IF(NOT(ISNUMBER($AR25)),"; no donor value given",IF($AX25=1,"; donor value $"&amp;FIXED(Settings!$D$5,0)&amp;" or more: written acknowledgment","")&amp;IF($AY25=1,"; over $"&amp;FIXED(Settings!$D$6,0)&amp;": donor may need Form 8283","")&amp;IF($AZ25=1,"; over $"&amp;FIXED(Settings!$D$7,0)&amp;": Section B, you may sign Part V",""))),3,300)))</f>
        <v/>
      </c>
      <c r="AW25" s="27">
        <f>IF(OR($BB25=0,NOT(ISNUMBER($AF25)),$AP25=""),"","Thank you for your contribution of "&amp;$AP25&amp;" that "&amp;IF(TRIM(Settings!$D$2&amp;"")="","(your organization's name)",Settings!$D$2)&amp;" received on "&amp;CHOOSE(MONTH($AF25),"January","February","March","April","May","June","July","August","September","October","November","December")&amp;" "&amp;DAY($AF25)&amp;", "&amp;YEAR($AF25)&amp;". "&amp;IF(TRIM($AH25&amp;"")="","No goods or services were provided in exchange for your contribution.","In exchange for your contribution, we gave you "&amp;$AH25&amp;IF(ISNUMBER($AI25)," with an estimated fair market value of $"&amp;FIXED($AI25,2),"")&amp;"."))</f>
        <v/>
      </c>
      <c r="AX25" s="28">
        <f>IF(AND(ISNUMBER($AR25),ISNUMBER(Settings!$D$5)),IF($AR25&gt;=Settings!$D$5,1,0),0)</f>
        <v/>
      </c>
      <c r="AY25" s="28">
        <f>IF(AND(ISNUMBER($AR25),ISNUMBER(Settings!$D$6)),IF($AR25&gt;Settings!$D$6,1,0),0)</f>
        <v/>
      </c>
      <c r="AZ25" s="28">
        <f>IF(AND(ISNUMBER($AR25),ISNUMBER(Settings!$D$7)),IF($AR25&gt;Settings!$D$7,1,0),0)</f>
        <v/>
      </c>
      <c r="BA25" s="28">
        <f>IF(AND(ISNUMBER($AR25),ISNUMBER($AF25)),$AR25,0)</f>
        <v/>
      </c>
      <c r="BB25" s="28">
        <f>IF(OR(IFERROR(TRIM(INDEX($A25:$AD25,MATCH(Settings!$B$14,$A$1:$AD$1,0))&amp;""),"")&lt;&gt;"",IFERROR(TRIM(INDEX($A25:$AD25,MATCH(Settings!$B$13,$A$1:$AD$1,0))&amp;""),"")&lt;&gt;"",IFERROR(TRIM(INDEX($A25:$AD25,MATCH(Settings!$B$17,$A$1:$AD$1,0))&amp;""),"")&lt;&gt;"",IFERROR(TRIM(INDEX($A25:$AD25,MATCH(Settings!$B$22,$A$1:$AD$1,0))&amp;""),"")&lt;&gt;""),1,0)</f>
        <v/>
      </c>
    </row>
    <row r="26">
      <c r="AF26" s="29" t="n"/>
      <c r="AG26" s="30" t="n"/>
      <c r="AH26" s="30" t="n"/>
      <c r="AI26" s="31" t="n"/>
      <c r="AJ26" s="29" t="n"/>
      <c r="AK26" s="30" t="n"/>
      <c r="AM26" s="23">
        <f>IF(IFERROR(TRIM(INDEX($A26:$AD26,MATCH(Settings!$B$13,$A$1:$AD$1,0))&amp;""),"")&lt;&gt;"",IFERROR(TRIM(INDEX($A26:$AD26,MATCH(Settings!$B$13,$A$1:$AD$1,0))&amp;""),"")&amp;IF(IFERROR(TRIM(INDEX($A26:$AD26,MATCH(Settings!$B$14,$A$1:$AD$1,0))&amp;""),"")&lt;&gt;""," ("&amp;IFERROR(TRIM(INDEX($A26:$AD26,MATCH(Settings!$B$14,$A$1:$AD$1,0))&amp;""),"")&amp;")",""),IFERROR(TRIM(INDEX($A26:$AD26,MATCH(Settings!$B$14,$A$1:$AD$1,0))&amp;""),""))</f>
        <v/>
      </c>
      <c r="AN26" s="23">
        <f>IFERROR(TRIM(INDEX($A26:$AD26,MATCH(Settings!$B$15,$A$1:$AD$1,0))&amp;""),"")</f>
        <v/>
      </c>
      <c r="AO26" s="23">
        <f>IF($BB26=0,"",IF(LEFT(IFERROR(TRIM(INDEX($A26:$AD26,MATCH(Settings!$B$16,$A$1:$AD$1,0))&amp;""),""),5)="Goods","Goods",IF(LEFT(IFERROR(TRIM(INDEX($A26:$AD26,MATCH(Settings!$B$16,$A$1:$AD$1,0))&amp;""),""),8)="Services","Services",IF(IFERROR(TRIM(INDEX($A26:$AD26,MATCH(Settings!$B$22,$A$1:$AD$1,0))&amp;""),"")&lt;&gt;"","Services","Goods"))))</f>
        <v/>
      </c>
      <c r="AP26" s="23">
        <f>IF($AO26="Services",IFERROR(TRIM(INDEX($A26:$AD26,MATCH(Settings!$B$22,$A$1:$AD$1,0))&amp;""),""),IFERROR(TRIM(INDEX($A26:$AD26,MATCH(Settings!$B$17,$A$1:$AD$1,0))&amp;""),""))</f>
        <v/>
      </c>
      <c r="AQ26" s="24">
        <f>IFERROR(IF(TRIM(INDEX($A26:$AD26,MATCH(Settings!$B$18,$A$1:$AD$1,0))&amp;"")="","",VALUE(TRIM(INDEX($A26:$AD26,MATCH(Settings!$B$18,$A$1:$AD$1,0))&amp;""))),"")</f>
        <v/>
      </c>
      <c r="AR26" s="25">
        <f>IF($AO26="Goods",IFERROR(IF(TRIM(INDEX($A26:$AD26,MATCH(Settings!$B$20,$A$1:$AD$1,0))&amp;"")="","",VALUE(TRIM(INDEX($A26:$AD26,MATCH(Settings!$B$20,$A$1:$AD$1,0))&amp;""))),""),"")</f>
        <v/>
      </c>
      <c r="AS26" s="26">
        <f>IF($BB26=0,"",IFERROR(INT(IFERROR(IF(ISNUMBER(INDEX($A26:$AD26,MATCH(Settings!$B$11,$A$1:$AD$1,0))),INDEX($A26:$AD26,MATCH(Settings!$B$11,$A$1:$AD$1,0)),DATE(VALUE(LEFT(IFERROR(TRIM(INDEX($A26:$AD26,MATCH(Settings!$B$11,$A$1:$AD$1,0))&amp;""),""),4)),VALUE(MID(IFERROR(TRIM(INDEX($A26:$AD26,MATCH(Settings!$B$11,$A$1:$AD$1,0))&amp;""),""),6,2)),VALUE(MID(IFERROR(TRIM(INDEX($A26:$AD26,MATCH(Settings!$B$11,$A$1:$AD$1,0))&amp;""),""),9,2)))+TIME(VALUE(MID(IFERROR(TRIM(INDEX($A26:$AD26,MATCH(Settings!$B$11,$A$1:$AD$1,0))&amp;""),""),12,2)),VALUE(MID(IFERROR(TRIM(INDEX($A26:$AD26,MATCH(Settings!$B$11,$A$1:$AD$1,0))&amp;""),""),15,2)),VALUE(MID(IFERROR(TRIM(INDEX($A26:$AD26,MATCH(Settings!$B$11,$A$1:$AD$1,0))&amp;""),""),18,2)))),"")),""))</f>
        <v/>
      </c>
      <c r="AT26" s="23">
        <f>IF($BB26=0,"",IF(NOT(ISNUMBER($AF26)),"Waiting for the gift",IF(ISNUMBER($AJ26),"Acknowledged",IF(AND(ISNUMBER(Settings!$D$3),$AU26&gt;Settings!$D$3),"Past your window","Send acknowledgment"))))</f>
        <v/>
      </c>
      <c r="AU26" s="24">
        <f>IF(AND(ISNUMBER($AF26),NOT(ISNUMBER($AJ26))),Settings!$D$4-$AF26,"")</f>
        <v/>
      </c>
      <c r="AV26" s="27">
        <f>IF($BB26=0,"",IF((IF($AO26="Services","; services: describe the work, no value",IF(NOT(ISNUMBER($AR26)),"; no donor value given",IF($AX26=1,"; donor value $"&amp;FIXED(Settings!$D$5,0)&amp;" or more: written acknowledgment","")&amp;IF($AY26=1,"; over $"&amp;FIXED(Settings!$D$6,0)&amp;": donor may need Form 8283","")&amp;IF($AZ26=1,"; over $"&amp;FIXED(Settings!$D$7,0)&amp;": Section B, you may sign Part V",""))))="","Thank-you note",MID(IF($AO26="Services","; services: describe the work, no value",IF(NOT(ISNUMBER($AR26)),"; no donor value given",IF($AX26=1,"; donor value $"&amp;FIXED(Settings!$D$5,0)&amp;" or more: written acknowledgment","")&amp;IF($AY26=1,"; over $"&amp;FIXED(Settings!$D$6,0)&amp;": donor may need Form 8283","")&amp;IF($AZ26=1,"; over $"&amp;FIXED(Settings!$D$7,0)&amp;": Section B, you may sign Part V",""))),3,300)))</f>
        <v/>
      </c>
      <c r="AW26" s="27">
        <f>IF(OR($BB26=0,NOT(ISNUMBER($AF26)),$AP26=""),"","Thank you for your contribution of "&amp;$AP26&amp;" that "&amp;IF(TRIM(Settings!$D$2&amp;"")="","(your organization's name)",Settings!$D$2)&amp;" received on "&amp;CHOOSE(MONTH($AF26),"January","February","March","April","May","June","July","August","September","October","November","December")&amp;" "&amp;DAY($AF26)&amp;", "&amp;YEAR($AF26)&amp;". "&amp;IF(TRIM($AH26&amp;"")="","No goods or services were provided in exchange for your contribution.","In exchange for your contribution, we gave you "&amp;$AH26&amp;IF(ISNUMBER($AI26)," with an estimated fair market value of $"&amp;FIXED($AI26,2),"")&amp;"."))</f>
        <v/>
      </c>
      <c r="AX26" s="28">
        <f>IF(AND(ISNUMBER($AR26),ISNUMBER(Settings!$D$5)),IF($AR26&gt;=Settings!$D$5,1,0),0)</f>
        <v/>
      </c>
      <c r="AY26" s="28">
        <f>IF(AND(ISNUMBER($AR26),ISNUMBER(Settings!$D$6)),IF($AR26&gt;Settings!$D$6,1,0),0)</f>
        <v/>
      </c>
      <c r="AZ26" s="28">
        <f>IF(AND(ISNUMBER($AR26),ISNUMBER(Settings!$D$7)),IF($AR26&gt;Settings!$D$7,1,0),0)</f>
        <v/>
      </c>
      <c r="BA26" s="28">
        <f>IF(AND(ISNUMBER($AR26),ISNUMBER($AF26)),$AR26,0)</f>
        <v/>
      </c>
      <c r="BB26" s="28">
        <f>IF(OR(IFERROR(TRIM(INDEX($A26:$AD26,MATCH(Settings!$B$14,$A$1:$AD$1,0))&amp;""),"")&lt;&gt;"",IFERROR(TRIM(INDEX($A26:$AD26,MATCH(Settings!$B$13,$A$1:$AD$1,0))&amp;""),"")&lt;&gt;"",IFERROR(TRIM(INDEX($A26:$AD26,MATCH(Settings!$B$17,$A$1:$AD$1,0))&amp;""),"")&lt;&gt;"",IFERROR(TRIM(INDEX($A26:$AD26,MATCH(Settings!$B$22,$A$1:$AD$1,0))&amp;""),"")&lt;&gt;""),1,0)</f>
        <v/>
      </c>
    </row>
    <row r="27">
      <c r="AF27" s="29" t="n"/>
      <c r="AG27" s="30" t="n"/>
      <c r="AH27" s="30" t="n"/>
      <c r="AI27" s="31" t="n"/>
      <c r="AJ27" s="29" t="n"/>
      <c r="AK27" s="30" t="n"/>
      <c r="AM27" s="23">
        <f>IF(IFERROR(TRIM(INDEX($A27:$AD27,MATCH(Settings!$B$13,$A$1:$AD$1,0))&amp;""),"")&lt;&gt;"",IFERROR(TRIM(INDEX($A27:$AD27,MATCH(Settings!$B$13,$A$1:$AD$1,0))&amp;""),"")&amp;IF(IFERROR(TRIM(INDEX($A27:$AD27,MATCH(Settings!$B$14,$A$1:$AD$1,0))&amp;""),"")&lt;&gt;""," ("&amp;IFERROR(TRIM(INDEX($A27:$AD27,MATCH(Settings!$B$14,$A$1:$AD$1,0))&amp;""),"")&amp;")",""),IFERROR(TRIM(INDEX($A27:$AD27,MATCH(Settings!$B$14,$A$1:$AD$1,0))&amp;""),""))</f>
        <v/>
      </c>
      <c r="AN27" s="23">
        <f>IFERROR(TRIM(INDEX($A27:$AD27,MATCH(Settings!$B$15,$A$1:$AD$1,0))&amp;""),"")</f>
        <v/>
      </c>
      <c r="AO27" s="23">
        <f>IF($BB27=0,"",IF(LEFT(IFERROR(TRIM(INDEX($A27:$AD27,MATCH(Settings!$B$16,$A$1:$AD$1,0))&amp;""),""),5)="Goods","Goods",IF(LEFT(IFERROR(TRIM(INDEX($A27:$AD27,MATCH(Settings!$B$16,$A$1:$AD$1,0))&amp;""),""),8)="Services","Services",IF(IFERROR(TRIM(INDEX($A27:$AD27,MATCH(Settings!$B$22,$A$1:$AD$1,0))&amp;""),"")&lt;&gt;"","Services","Goods"))))</f>
        <v/>
      </c>
      <c r="AP27" s="23">
        <f>IF($AO27="Services",IFERROR(TRIM(INDEX($A27:$AD27,MATCH(Settings!$B$22,$A$1:$AD$1,0))&amp;""),""),IFERROR(TRIM(INDEX($A27:$AD27,MATCH(Settings!$B$17,$A$1:$AD$1,0))&amp;""),""))</f>
        <v/>
      </c>
      <c r="AQ27" s="24">
        <f>IFERROR(IF(TRIM(INDEX($A27:$AD27,MATCH(Settings!$B$18,$A$1:$AD$1,0))&amp;"")="","",VALUE(TRIM(INDEX($A27:$AD27,MATCH(Settings!$B$18,$A$1:$AD$1,0))&amp;""))),"")</f>
        <v/>
      </c>
      <c r="AR27" s="25">
        <f>IF($AO27="Goods",IFERROR(IF(TRIM(INDEX($A27:$AD27,MATCH(Settings!$B$20,$A$1:$AD$1,0))&amp;"")="","",VALUE(TRIM(INDEX($A27:$AD27,MATCH(Settings!$B$20,$A$1:$AD$1,0))&amp;""))),""),"")</f>
        <v/>
      </c>
      <c r="AS27" s="26">
        <f>IF($BB27=0,"",IFERROR(INT(IFERROR(IF(ISNUMBER(INDEX($A27:$AD27,MATCH(Settings!$B$11,$A$1:$AD$1,0))),INDEX($A27:$AD27,MATCH(Settings!$B$11,$A$1:$AD$1,0)),DATE(VALUE(LEFT(IFERROR(TRIM(INDEX($A27:$AD27,MATCH(Settings!$B$11,$A$1:$AD$1,0))&amp;""),""),4)),VALUE(MID(IFERROR(TRIM(INDEX($A27:$AD27,MATCH(Settings!$B$11,$A$1:$AD$1,0))&amp;""),""),6,2)),VALUE(MID(IFERROR(TRIM(INDEX($A27:$AD27,MATCH(Settings!$B$11,$A$1:$AD$1,0))&amp;""),""),9,2)))+TIME(VALUE(MID(IFERROR(TRIM(INDEX($A27:$AD27,MATCH(Settings!$B$11,$A$1:$AD$1,0))&amp;""),""),12,2)),VALUE(MID(IFERROR(TRIM(INDEX($A27:$AD27,MATCH(Settings!$B$11,$A$1:$AD$1,0))&amp;""),""),15,2)),VALUE(MID(IFERROR(TRIM(INDEX($A27:$AD27,MATCH(Settings!$B$11,$A$1:$AD$1,0))&amp;""),""),18,2)))),"")),""))</f>
        <v/>
      </c>
      <c r="AT27" s="23">
        <f>IF($BB27=0,"",IF(NOT(ISNUMBER($AF27)),"Waiting for the gift",IF(ISNUMBER($AJ27),"Acknowledged",IF(AND(ISNUMBER(Settings!$D$3),$AU27&gt;Settings!$D$3),"Past your window","Send acknowledgment"))))</f>
        <v/>
      </c>
      <c r="AU27" s="24">
        <f>IF(AND(ISNUMBER($AF27),NOT(ISNUMBER($AJ27))),Settings!$D$4-$AF27,"")</f>
        <v/>
      </c>
      <c r="AV27" s="27">
        <f>IF($BB27=0,"",IF((IF($AO27="Services","; services: describe the work, no value",IF(NOT(ISNUMBER($AR27)),"; no donor value given",IF($AX27=1,"; donor value $"&amp;FIXED(Settings!$D$5,0)&amp;" or more: written acknowledgment","")&amp;IF($AY27=1,"; over $"&amp;FIXED(Settings!$D$6,0)&amp;": donor may need Form 8283","")&amp;IF($AZ27=1,"; over $"&amp;FIXED(Settings!$D$7,0)&amp;": Section B, you may sign Part V",""))))="","Thank-you note",MID(IF($AO27="Services","; services: describe the work, no value",IF(NOT(ISNUMBER($AR27)),"; no donor value given",IF($AX27=1,"; donor value $"&amp;FIXED(Settings!$D$5,0)&amp;" or more: written acknowledgment","")&amp;IF($AY27=1,"; over $"&amp;FIXED(Settings!$D$6,0)&amp;": donor may need Form 8283","")&amp;IF($AZ27=1,"; over $"&amp;FIXED(Settings!$D$7,0)&amp;": Section B, you may sign Part V",""))),3,300)))</f>
        <v/>
      </c>
      <c r="AW27" s="27">
        <f>IF(OR($BB27=0,NOT(ISNUMBER($AF27)),$AP27=""),"","Thank you for your contribution of "&amp;$AP27&amp;" that "&amp;IF(TRIM(Settings!$D$2&amp;"")="","(your organization's name)",Settings!$D$2)&amp;" received on "&amp;CHOOSE(MONTH($AF27),"January","February","March","April","May","June","July","August","September","October","November","December")&amp;" "&amp;DAY($AF27)&amp;", "&amp;YEAR($AF27)&amp;". "&amp;IF(TRIM($AH27&amp;"")="","No goods or services were provided in exchange for your contribution.","In exchange for your contribution, we gave you "&amp;$AH27&amp;IF(ISNUMBER($AI27)," with an estimated fair market value of $"&amp;FIXED($AI27,2),"")&amp;"."))</f>
        <v/>
      </c>
      <c r="AX27" s="28">
        <f>IF(AND(ISNUMBER($AR27),ISNUMBER(Settings!$D$5)),IF($AR27&gt;=Settings!$D$5,1,0),0)</f>
        <v/>
      </c>
      <c r="AY27" s="28">
        <f>IF(AND(ISNUMBER($AR27),ISNUMBER(Settings!$D$6)),IF($AR27&gt;Settings!$D$6,1,0),0)</f>
        <v/>
      </c>
      <c r="AZ27" s="28">
        <f>IF(AND(ISNUMBER($AR27),ISNUMBER(Settings!$D$7)),IF($AR27&gt;Settings!$D$7,1,0),0)</f>
        <v/>
      </c>
      <c r="BA27" s="28">
        <f>IF(AND(ISNUMBER($AR27),ISNUMBER($AF27)),$AR27,0)</f>
        <v/>
      </c>
      <c r="BB27" s="28">
        <f>IF(OR(IFERROR(TRIM(INDEX($A27:$AD27,MATCH(Settings!$B$14,$A$1:$AD$1,0))&amp;""),"")&lt;&gt;"",IFERROR(TRIM(INDEX($A27:$AD27,MATCH(Settings!$B$13,$A$1:$AD$1,0))&amp;""),"")&lt;&gt;"",IFERROR(TRIM(INDEX($A27:$AD27,MATCH(Settings!$B$17,$A$1:$AD$1,0))&amp;""),"")&lt;&gt;"",IFERROR(TRIM(INDEX($A27:$AD27,MATCH(Settings!$B$22,$A$1:$AD$1,0))&amp;""),"")&lt;&gt;""),1,0)</f>
        <v/>
      </c>
    </row>
    <row r="28">
      <c r="AF28" s="29" t="n"/>
      <c r="AG28" s="30" t="n"/>
      <c r="AH28" s="30" t="n"/>
      <c r="AI28" s="31" t="n"/>
      <c r="AJ28" s="29" t="n"/>
      <c r="AK28" s="30" t="n"/>
      <c r="AM28" s="23">
        <f>IF(IFERROR(TRIM(INDEX($A28:$AD28,MATCH(Settings!$B$13,$A$1:$AD$1,0))&amp;""),"")&lt;&gt;"",IFERROR(TRIM(INDEX($A28:$AD28,MATCH(Settings!$B$13,$A$1:$AD$1,0))&amp;""),"")&amp;IF(IFERROR(TRIM(INDEX($A28:$AD28,MATCH(Settings!$B$14,$A$1:$AD$1,0))&amp;""),"")&lt;&gt;""," ("&amp;IFERROR(TRIM(INDEX($A28:$AD28,MATCH(Settings!$B$14,$A$1:$AD$1,0))&amp;""),"")&amp;")",""),IFERROR(TRIM(INDEX($A28:$AD28,MATCH(Settings!$B$14,$A$1:$AD$1,0))&amp;""),""))</f>
        <v/>
      </c>
      <c r="AN28" s="23">
        <f>IFERROR(TRIM(INDEX($A28:$AD28,MATCH(Settings!$B$15,$A$1:$AD$1,0))&amp;""),"")</f>
        <v/>
      </c>
      <c r="AO28" s="23">
        <f>IF($BB28=0,"",IF(LEFT(IFERROR(TRIM(INDEX($A28:$AD28,MATCH(Settings!$B$16,$A$1:$AD$1,0))&amp;""),""),5)="Goods","Goods",IF(LEFT(IFERROR(TRIM(INDEX($A28:$AD28,MATCH(Settings!$B$16,$A$1:$AD$1,0))&amp;""),""),8)="Services","Services",IF(IFERROR(TRIM(INDEX($A28:$AD28,MATCH(Settings!$B$22,$A$1:$AD$1,0))&amp;""),"")&lt;&gt;"","Services","Goods"))))</f>
        <v/>
      </c>
      <c r="AP28" s="23">
        <f>IF($AO28="Services",IFERROR(TRIM(INDEX($A28:$AD28,MATCH(Settings!$B$22,$A$1:$AD$1,0))&amp;""),""),IFERROR(TRIM(INDEX($A28:$AD28,MATCH(Settings!$B$17,$A$1:$AD$1,0))&amp;""),""))</f>
        <v/>
      </c>
      <c r="AQ28" s="24">
        <f>IFERROR(IF(TRIM(INDEX($A28:$AD28,MATCH(Settings!$B$18,$A$1:$AD$1,0))&amp;"")="","",VALUE(TRIM(INDEX($A28:$AD28,MATCH(Settings!$B$18,$A$1:$AD$1,0))&amp;""))),"")</f>
        <v/>
      </c>
      <c r="AR28" s="25">
        <f>IF($AO28="Goods",IFERROR(IF(TRIM(INDEX($A28:$AD28,MATCH(Settings!$B$20,$A$1:$AD$1,0))&amp;"")="","",VALUE(TRIM(INDEX($A28:$AD28,MATCH(Settings!$B$20,$A$1:$AD$1,0))&amp;""))),""),"")</f>
        <v/>
      </c>
      <c r="AS28" s="26">
        <f>IF($BB28=0,"",IFERROR(INT(IFERROR(IF(ISNUMBER(INDEX($A28:$AD28,MATCH(Settings!$B$11,$A$1:$AD$1,0))),INDEX($A28:$AD28,MATCH(Settings!$B$11,$A$1:$AD$1,0)),DATE(VALUE(LEFT(IFERROR(TRIM(INDEX($A28:$AD28,MATCH(Settings!$B$11,$A$1:$AD$1,0))&amp;""),""),4)),VALUE(MID(IFERROR(TRIM(INDEX($A28:$AD28,MATCH(Settings!$B$11,$A$1:$AD$1,0))&amp;""),""),6,2)),VALUE(MID(IFERROR(TRIM(INDEX($A28:$AD28,MATCH(Settings!$B$11,$A$1:$AD$1,0))&amp;""),""),9,2)))+TIME(VALUE(MID(IFERROR(TRIM(INDEX($A28:$AD28,MATCH(Settings!$B$11,$A$1:$AD$1,0))&amp;""),""),12,2)),VALUE(MID(IFERROR(TRIM(INDEX($A28:$AD28,MATCH(Settings!$B$11,$A$1:$AD$1,0))&amp;""),""),15,2)),VALUE(MID(IFERROR(TRIM(INDEX($A28:$AD28,MATCH(Settings!$B$11,$A$1:$AD$1,0))&amp;""),""),18,2)))),"")),""))</f>
        <v/>
      </c>
      <c r="AT28" s="23">
        <f>IF($BB28=0,"",IF(NOT(ISNUMBER($AF28)),"Waiting for the gift",IF(ISNUMBER($AJ28),"Acknowledged",IF(AND(ISNUMBER(Settings!$D$3),$AU28&gt;Settings!$D$3),"Past your window","Send acknowledgment"))))</f>
        <v/>
      </c>
      <c r="AU28" s="24">
        <f>IF(AND(ISNUMBER($AF28),NOT(ISNUMBER($AJ28))),Settings!$D$4-$AF28,"")</f>
        <v/>
      </c>
      <c r="AV28" s="27">
        <f>IF($BB28=0,"",IF((IF($AO28="Services","; services: describe the work, no value",IF(NOT(ISNUMBER($AR28)),"; no donor value given",IF($AX28=1,"; donor value $"&amp;FIXED(Settings!$D$5,0)&amp;" or more: written acknowledgment","")&amp;IF($AY28=1,"; over $"&amp;FIXED(Settings!$D$6,0)&amp;": donor may need Form 8283","")&amp;IF($AZ28=1,"; over $"&amp;FIXED(Settings!$D$7,0)&amp;": Section B, you may sign Part V",""))))="","Thank-you note",MID(IF($AO28="Services","; services: describe the work, no value",IF(NOT(ISNUMBER($AR28)),"; no donor value given",IF($AX28=1,"; donor value $"&amp;FIXED(Settings!$D$5,0)&amp;" or more: written acknowledgment","")&amp;IF($AY28=1,"; over $"&amp;FIXED(Settings!$D$6,0)&amp;": donor may need Form 8283","")&amp;IF($AZ28=1,"; over $"&amp;FIXED(Settings!$D$7,0)&amp;": Section B, you may sign Part V",""))),3,300)))</f>
        <v/>
      </c>
      <c r="AW28" s="27">
        <f>IF(OR($BB28=0,NOT(ISNUMBER($AF28)),$AP28=""),"","Thank you for your contribution of "&amp;$AP28&amp;" that "&amp;IF(TRIM(Settings!$D$2&amp;"")="","(your organization's name)",Settings!$D$2)&amp;" received on "&amp;CHOOSE(MONTH($AF28),"January","February","March","April","May","June","July","August","September","October","November","December")&amp;" "&amp;DAY($AF28)&amp;", "&amp;YEAR($AF28)&amp;". "&amp;IF(TRIM($AH28&amp;"")="","No goods or services were provided in exchange for your contribution.","In exchange for your contribution, we gave you "&amp;$AH28&amp;IF(ISNUMBER($AI28)," with an estimated fair market value of $"&amp;FIXED($AI28,2),"")&amp;"."))</f>
        <v/>
      </c>
      <c r="AX28" s="28">
        <f>IF(AND(ISNUMBER($AR28),ISNUMBER(Settings!$D$5)),IF($AR28&gt;=Settings!$D$5,1,0),0)</f>
        <v/>
      </c>
      <c r="AY28" s="28">
        <f>IF(AND(ISNUMBER($AR28),ISNUMBER(Settings!$D$6)),IF($AR28&gt;Settings!$D$6,1,0),0)</f>
        <v/>
      </c>
      <c r="AZ28" s="28">
        <f>IF(AND(ISNUMBER($AR28),ISNUMBER(Settings!$D$7)),IF($AR28&gt;Settings!$D$7,1,0),0)</f>
        <v/>
      </c>
      <c r="BA28" s="28">
        <f>IF(AND(ISNUMBER($AR28),ISNUMBER($AF28)),$AR28,0)</f>
        <v/>
      </c>
      <c r="BB28" s="28">
        <f>IF(OR(IFERROR(TRIM(INDEX($A28:$AD28,MATCH(Settings!$B$14,$A$1:$AD$1,0))&amp;""),"")&lt;&gt;"",IFERROR(TRIM(INDEX($A28:$AD28,MATCH(Settings!$B$13,$A$1:$AD$1,0))&amp;""),"")&lt;&gt;"",IFERROR(TRIM(INDEX($A28:$AD28,MATCH(Settings!$B$17,$A$1:$AD$1,0))&amp;""),"")&lt;&gt;"",IFERROR(TRIM(INDEX($A28:$AD28,MATCH(Settings!$B$22,$A$1:$AD$1,0))&amp;""),"")&lt;&gt;""),1,0)</f>
        <v/>
      </c>
    </row>
    <row r="29">
      <c r="AF29" s="29" t="n"/>
      <c r="AG29" s="30" t="n"/>
      <c r="AH29" s="30" t="n"/>
      <c r="AI29" s="31" t="n"/>
      <c r="AJ29" s="29" t="n"/>
      <c r="AK29" s="30" t="n"/>
      <c r="AM29" s="23">
        <f>IF(IFERROR(TRIM(INDEX($A29:$AD29,MATCH(Settings!$B$13,$A$1:$AD$1,0))&amp;""),"")&lt;&gt;"",IFERROR(TRIM(INDEX($A29:$AD29,MATCH(Settings!$B$13,$A$1:$AD$1,0))&amp;""),"")&amp;IF(IFERROR(TRIM(INDEX($A29:$AD29,MATCH(Settings!$B$14,$A$1:$AD$1,0))&amp;""),"")&lt;&gt;""," ("&amp;IFERROR(TRIM(INDEX($A29:$AD29,MATCH(Settings!$B$14,$A$1:$AD$1,0))&amp;""),"")&amp;")",""),IFERROR(TRIM(INDEX($A29:$AD29,MATCH(Settings!$B$14,$A$1:$AD$1,0))&amp;""),""))</f>
        <v/>
      </c>
      <c r="AN29" s="23">
        <f>IFERROR(TRIM(INDEX($A29:$AD29,MATCH(Settings!$B$15,$A$1:$AD$1,0))&amp;""),"")</f>
        <v/>
      </c>
      <c r="AO29" s="23">
        <f>IF($BB29=0,"",IF(LEFT(IFERROR(TRIM(INDEX($A29:$AD29,MATCH(Settings!$B$16,$A$1:$AD$1,0))&amp;""),""),5)="Goods","Goods",IF(LEFT(IFERROR(TRIM(INDEX($A29:$AD29,MATCH(Settings!$B$16,$A$1:$AD$1,0))&amp;""),""),8)="Services","Services",IF(IFERROR(TRIM(INDEX($A29:$AD29,MATCH(Settings!$B$22,$A$1:$AD$1,0))&amp;""),"")&lt;&gt;"","Services","Goods"))))</f>
        <v/>
      </c>
      <c r="AP29" s="23">
        <f>IF($AO29="Services",IFERROR(TRIM(INDEX($A29:$AD29,MATCH(Settings!$B$22,$A$1:$AD$1,0))&amp;""),""),IFERROR(TRIM(INDEX($A29:$AD29,MATCH(Settings!$B$17,$A$1:$AD$1,0))&amp;""),""))</f>
        <v/>
      </c>
      <c r="AQ29" s="24">
        <f>IFERROR(IF(TRIM(INDEX($A29:$AD29,MATCH(Settings!$B$18,$A$1:$AD$1,0))&amp;"")="","",VALUE(TRIM(INDEX($A29:$AD29,MATCH(Settings!$B$18,$A$1:$AD$1,0))&amp;""))),"")</f>
        <v/>
      </c>
      <c r="AR29" s="25">
        <f>IF($AO29="Goods",IFERROR(IF(TRIM(INDEX($A29:$AD29,MATCH(Settings!$B$20,$A$1:$AD$1,0))&amp;"")="","",VALUE(TRIM(INDEX($A29:$AD29,MATCH(Settings!$B$20,$A$1:$AD$1,0))&amp;""))),""),"")</f>
        <v/>
      </c>
      <c r="AS29" s="26">
        <f>IF($BB29=0,"",IFERROR(INT(IFERROR(IF(ISNUMBER(INDEX($A29:$AD29,MATCH(Settings!$B$11,$A$1:$AD$1,0))),INDEX($A29:$AD29,MATCH(Settings!$B$11,$A$1:$AD$1,0)),DATE(VALUE(LEFT(IFERROR(TRIM(INDEX($A29:$AD29,MATCH(Settings!$B$11,$A$1:$AD$1,0))&amp;""),""),4)),VALUE(MID(IFERROR(TRIM(INDEX($A29:$AD29,MATCH(Settings!$B$11,$A$1:$AD$1,0))&amp;""),""),6,2)),VALUE(MID(IFERROR(TRIM(INDEX($A29:$AD29,MATCH(Settings!$B$11,$A$1:$AD$1,0))&amp;""),""),9,2)))+TIME(VALUE(MID(IFERROR(TRIM(INDEX($A29:$AD29,MATCH(Settings!$B$11,$A$1:$AD$1,0))&amp;""),""),12,2)),VALUE(MID(IFERROR(TRIM(INDEX($A29:$AD29,MATCH(Settings!$B$11,$A$1:$AD$1,0))&amp;""),""),15,2)),VALUE(MID(IFERROR(TRIM(INDEX($A29:$AD29,MATCH(Settings!$B$11,$A$1:$AD$1,0))&amp;""),""),18,2)))),"")),""))</f>
        <v/>
      </c>
      <c r="AT29" s="23">
        <f>IF($BB29=0,"",IF(NOT(ISNUMBER($AF29)),"Waiting for the gift",IF(ISNUMBER($AJ29),"Acknowledged",IF(AND(ISNUMBER(Settings!$D$3),$AU29&gt;Settings!$D$3),"Past your window","Send acknowledgment"))))</f>
        <v/>
      </c>
      <c r="AU29" s="24">
        <f>IF(AND(ISNUMBER($AF29),NOT(ISNUMBER($AJ29))),Settings!$D$4-$AF29,"")</f>
        <v/>
      </c>
      <c r="AV29" s="27">
        <f>IF($BB29=0,"",IF((IF($AO29="Services","; services: describe the work, no value",IF(NOT(ISNUMBER($AR29)),"; no donor value given",IF($AX29=1,"; donor value $"&amp;FIXED(Settings!$D$5,0)&amp;" or more: written acknowledgment","")&amp;IF($AY29=1,"; over $"&amp;FIXED(Settings!$D$6,0)&amp;": donor may need Form 8283","")&amp;IF($AZ29=1,"; over $"&amp;FIXED(Settings!$D$7,0)&amp;": Section B, you may sign Part V",""))))="","Thank-you note",MID(IF($AO29="Services","; services: describe the work, no value",IF(NOT(ISNUMBER($AR29)),"; no donor value given",IF($AX29=1,"; donor value $"&amp;FIXED(Settings!$D$5,0)&amp;" or more: written acknowledgment","")&amp;IF($AY29=1,"; over $"&amp;FIXED(Settings!$D$6,0)&amp;": donor may need Form 8283","")&amp;IF($AZ29=1,"; over $"&amp;FIXED(Settings!$D$7,0)&amp;": Section B, you may sign Part V",""))),3,300)))</f>
        <v/>
      </c>
      <c r="AW29" s="27">
        <f>IF(OR($BB29=0,NOT(ISNUMBER($AF29)),$AP29=""),"","Thank you for your contribution of "&amp;$AP29&amp;" that "&amp;IF(TRIM(Settings!$D$2&amp;"")="","(your organization's name)",Settings!$D$2)&amp;" received on "&amp;CHOOSE(MONTH($AF29),"January","February","March","April","May","June","July","August","September","October","November","December")&amp;" "&amp;DAY($AF29)&amp;", "&amp;YEAR($AF29)&amp;". "&amp;IF(TRIM($AH29&amp;"")="","No goods or services were provided in exchange for your contribution.","In exchange for your contribution, we gave you "&amp;$AH29&amp;IF(ISNUMBER($AI29)," with an estimated fair market value of $"&amp;FIXED($AI29,2),"")&amp;"."))</f>
        <v/>
      </c>
      <c r="AX29" s="28">
        <f>IF(AND(ISNUMBER($AR29),ISNUMBER(Settings!$D$5)),IF($AR29&gt;=Settings!$D$5,1,0),0)</f>
        <v/>
      </c>
      <c r="AY29" s="28">
        <f>IF(AND(ISNUMBER($AR29),ISNUMBER(Settings!$D$6)),IF($AR29&gt;Settings!$D$6,1,0),0)</f>
        <v/>
      </c>
      <c r="AZ29" s="28">
        <f>IF(AND(ISNUMBER($AR29),ISNUMBER(Settings!$D$7)),IF($AR29&gt;Settings!$D$7,1,0),0)</f>
        <v/>
      </c>
      <c r="BA29" s="28">
        <f>IF(AND(ISNUMBER($AR29),ISNUMBER($AF29)),$AR29,0)</f>
        <v/>
      </c>
      <c r="BB29" s="28">
        <f>IF(OR(IFERROR(TRIM(INDEX($A29:$AD29,MATCH(Settings!$B$14,$A$1:$AD$1,0))&amp;""),"")&lt;&gt;"",IFERROR(TRIM(INDEX($A29:$AD29,MATCH(Settings!$B$13,$A$1:$AD$1,0))&amp;""),"")&lt;&gt;"",IFERROR(TRIM(INDEX($A29:$AD29,MATCH(Settings!$B$17,$A$1:$AD$1,0))&amp;""),"")&lt;&gt;"",IFERROR(TRIM(INDEX($A29:$AD29,MATCH(Settings!$B$22,$A$1:$AD$1,0))&amp;""),"")&lt;&gt;""),1,0)</f>
        <v/>
      </c>
    </row>
    <row r="30">
      <c r="AF30" s="29" t="n"/>
      <c r="AG30" s="30" t="n"/>
      <c r="AH30" s="30" t="n"/>
      <c r="AI30" s="31" t="n"/>
      <c r="AJ30" s="29" t="n"/>
      <c r="AK30" s="30" t="n"/>
      <c r="AM30" s="23">
        <f>IF(IFERROR(TRIM(INDEX($A30:$AD30,MATCH(Settings!$B$13,$A$1:$AD$1,0))&amp;""),"")&lt;&gt;"",IFERROR(TRIM(INDEX($A30:$AD30,MATCH(Settings!$B$13,$A$1:$AD$1,0))&amp;""),"")&amp;IF(IFERROR(TRIM(INDEX($A30:$AD30,MATCH(Settings!$B$14,$A$1:$AD$1,0))&amp;""),"")&lt;&gt;""," ("&amp;IFERROR(TRIM(INDEX($A30:$AD30,MATCH(Settings!$B$14,$A$1:$AD$1,0))&amp;""),"")&amp;")",""),IFERROR(TRIM(INDEX($A30:$AD30,MATCH(Settings!$B$14,$A$1:$AD$1,0))&amp;""),""))</f>
        <v/>
      </c>
      <c r="AN30" s="23">
        <f>IFERROR(TRIM(INDEX($A30:$AD30,MATCH(Settings!$B$15,$A$1:$AD$1,0))&amp;""),"")</f>
        <v/>
      </c>
      <c r="AO30" s="23">
        <f>IF($BB30=0,"",IF(LEFT(IFERROR(TRIM(INDEX($A30:$AD30,MATCH(Settings!$B$16,$A$1:$AD$1,0))&amp;""),""),5)="Goods","Goods",IF(LEFT(IFERROR(TRIM(INDEX($A30:$AD30,MATCH(Settings!$B$16,$A$1:$AD$1,0))&amp;""),""),8)="Services","Services",IF(IFERROR(TRIM(INDEX($A30:$AD30,MATCH(Settings!$B$22,$A$1:$AD$1,0))&amp;""),"")&lt;&gt;"","Services","Goods"))))</f>
        <v/>
      </c>
      <c r="AP30" s="23">
        <f>IF($AO30="Services",IFERROR(TRIM(INDEX($A30:$AD30,MATCH(Settings!$B$22,$A$1:$AD$1,0))&amp;""),""),IFERROR(TRIM(INDEX($A30:$AD30,MATCH(Settings!$B$17,$A$1:$AD$1,0))&amp;""),""))</f>
        <v/>
      </c>
      <c r="AQ30" s="24">
        <f>IFERROR(IF(TRIM(INDEX($A30:$AD30,MATCH(Settings!$B$18,$A$1:$AD$1,0))&amp;"")="","",VALUE(TRIM(INDEX($A30:$AD30,MATCH(Settings!$B$18,$A$1:$AD$1,0))&amp;""))),"")</f>
        <v/>
      </c>
      <c r="AR30" s="25">
        <f>IF($AO30="Goods",IFERROR(IF(TRIM(INDEX($A30:$AD30,MATCH(Settings!$B$20,$A$1:$AD$1,0))&amp;"")="","",VALUE(TRIM(INDEX($A30:$AD30,MATCH(Settings!$B$20,$A$1:$AD$1,0))&amp;""))),""),"")</f>
        <v/>
      </c>
      <c r="AS30" s="26">
        <f>IF($BB30=0,"",IFERROR(INT(IFERROR(IF(ISNUMBER(INDEX($A30:$AD30,MATCH(Settings!$B$11,$A$1:$AD$1,0))),INDEX($A30:$AD30,MATCH(Settings!$B$11,$A$1:$AD$1,0)),DATE(VALUE(LEFT(IFERROR(TRIM(INDEX($A30:$AD30,MATCH(Settings!$B$11,$A$1:$AD$1,0))&amp;""),""),4)),VALUE(MID(IFERROR(TRIM(INDEX($A30:$AD30,MATCH(Settings!$B$11,$A$1:$AD$1,0))&amp;""),""),6,2)),VALUE(MID(IFERROR(TRIM(INDEX($A30:$AD30,MATCH(Settings!$B$11,$A$1:$AD$1,0))&amp;""),""),9,2)))+TIME(VALUE(MID(IFERROR(TRIM(INDEX($A30:$AD30,MATCH(Settings!$B$11,$A$1:$AD$1,0))&amp;""),""),12,2)),VALUE(MID(IFERROR(TRIM(INDEX($A30:$AD30,MATCH(Settings!$B$11,$A$1:$AD$1,0))&amp;""),""),15,2)),VALUE(MID(IFERROR(TRIM(INDEX($A30:$AD30,MATCH(Settings!$B$11,$A$1:$AD$1,0))&amp;""),""),18,2)))),"")),""))</f>
        <v/>
      </c>
      <c r="AT30" s="23">
        <f>IF($BB30=0,"",IF(NOT(ISNUMBER($AF30)),"Waiting for the gift",IF(ISNUMBER($AJ30),"Acknowledged",IF(AND(ISNUMBER(Settings!$D$3),$AU30&gt;Settings!$D$3),"Past your window","Send acknowledgment"))))</f>
        <v/>
      </c>
      <c r="AU30" s="24">
        <f>IF(AND(ISNUMBER($AF30),NOT(ISNUMBER($AJ30))),Settings!$D$4-$AF30,"")</f>
        <v/>
      </c>
      <c r="AV30" s="27">
        <f>IF($BB30=0,"",IF((IF($AO30="Services","; services: describe the work, no value",IF(NOT(ISNUMBER($AR30)),"; no donor value given",IF($AX30=1,"; donor value $"&amp;FIXED(Settings!$D$5,0)&amp;" or more: written acknowledgment","")&amp;IF($AY30=1,"; over $"&amp;FIXED(Settings!$D$6,0)&amp;": donor may need Form 8283","")&amp;IF($AZ30=1,"; over $"&amp;FIXED(Settings!$D$7,0)&amp;": Section B, you may sign Part V",""))))="","Thank-you note",MID(IF($AO30="Services","; services: describe the work, no value",IF(NOT(ISNUMBER($AR30)),"; no donor value given",IF($AX30=1,"; donor value $"&amp;FIXED(Settings!$D$5,0)&amp;" or more: written acknowledgment","")&amp;IF($AY30=1,"; over $"&amp;FIXED(Settings!$D$6,0)&amp;": donor may need Form 8283","")&amp;IF($AZ30=1,"; over $"&amp;FIXED(Settings!$D$7,0)&amp;": Section B, you may sign Part V",""))),3,300)))</f>
        <v/>
      </c>
      <c r="AW30" s="27">
        <f>IF(OR($BB30=0,NOT(ISNUMBER($AF30)),$AP30=""),"","Thank you for your contribution of "&amp;$AP30&amp;" that "&amp;IF(TRIM(Settings!$D$2&amp;"")="","(your organization's name)",Settings!$D$2)&amp;" received on "&amp;CHOOSE(MONTH($AF30),"January","February","March","April","May","June","July","August","September","October","November","December")&amp;" "&amp;DAY($AF30)&amp;", "&amp;YEAR($AF30)&amp;". "&amp;IF(TRIM($AH30&amp;"")="","No goods or services were provided in exchange for your contribution.","In exchange for your contribution, we gave you "&amp;$AH30&amp;IF(ISNUMBER($AI30)," with an estimated fair market value of $"&amp;FIXED($AI30,2),"")&amp;"."))</f>
        <v/>
      </c>
      <c r="AX30" s="28">
        <f>IF(AND(ISNUMBER($AR30),ISNUMBER(Settings!$D$5)),IF($AR30&gt;=Settings!$D$5,1,0),0)</f>
        <v/>
      </c>
      <c r="AY30" s="28">
        <f>IF(AND(ISNUMBER($AR30),ISNUMBER(Settings!$D$6)),IF($AR30&gt;Settings!$D$6,1,0),0)</f>
        <v/>
      </c>
      <c r="AZ30" s="28">
        <f>IF(AND(ISNUMBER($AR30),ISNUMBER(Settings!$D$7)),IF($AR30&gt;Settings!$D$7,1,0),0)</f>
        <v/>
      </c>
      <c r="BA30" s="28">
        <f>IF(AND(ISNUMBER($AR30),ISNUMBER($AF30)),$AR30,0)</f>
        <v/>
      </c>
      <c r="BB30" s="28">
        <f>IF(OR(IFERROR(TRIM(INDEX($A30:$AD30,MATCH(Settings!$B$14,$A$1:$AD$1,0))&amp;""),"")&lt;&gt;"",IFERROR(TRIM(INDEX($A30:$AD30,MATCH(Settings!$B$13,$A$1:$AD$1,0))&amp;""),"")&lt;&gt;"",IFERROR(TRIM(INDEX($A30:$AD30,MATCH(Settings!$B$17,$A$1:$AD$1,0))&amp;""),"")&lt;&gt;"",IFERROR(TRIM(INDEX($A30:$AD30,MATCH(Settings!$B$22,$A$1:$AD$1,0))&amp;""),"")&lt;&gt;""),1,0)</f>
        <v/>
      </c>
    </row>
    <row r="31">
      <c r="AF31" s="29" t="n"/>
      <c r="AG31" s="30" t="n"/>
      <c r="AH31" s="30" t="n"/>
      <c r="AI31" s="31" t="n"/>
      <c r="AJ31" s="29" t="n"/>
      <c r="AK31" s="30" t="n"/>
      <c r="AM31" s="23">
        <f>IF(IFERROR(TRIM(INDEX($A31:$AD31,MATCH(Settings!$B$13,$A$1:$AD$1,0))&amp;""),"")&lt;&gt;"",IFERROR(TRIM(INDEX($A31:$AD31,MATCH(Settings!$B$13,$A$1:$AD$1,0))&amp;""),"")&amp;IF(IFERROR(TRIM(INDEX($A31:$AD31,MATCH(Settings!$B$14,$A$1:$AD$1,0))&amp;""),"")&lt;&gt;""," ("&amp;IFERROR(TRIM(INDEX($A31:$AD31,MATCH(Settings!$B$14,$A$1:$AD$1,0))&amp;""),"")&amp;")",""),IFERROR(TRIM(INDEX($A31:$AD31,MATCH(Settings!$B$14,$A$1:$AD$1,0))&amp;""),""))</f>
        <v/>
      </c>
      <c r="AN31" s="23">
        <f>IFERROR(TRIM(INDEX($A31:$AD31,MATCH(Settings!$B$15,$A$1:$AD$1,0))&amp;""),"")</f>
        <v/>
      </c>
      <c r="AO31" s="23">
        <f>IF($BB31=0,"",IF(LEFT(IFERROR(TRIM(INDEX($A31:$AD31,MATCH(Settings!$B$16,$A$1:$AD$1,0))&amp;""),""),5)="Goods","Goods",IF(LEFT(IFERROR(TRIM(INDEX($A31:$AD31,MATCH(Settings!$B$16,$A$1:$AD$1,0))&amp;""),""),8)="Services","Services",IF(IFERROR(TRIM(INDEX($A31:$AD31,MATCH(Settings!$B$22,$A$1:$AD$1,0))&amp;""),"")&lt;&gt;"","Services","Goods"))))</f>
        <v/>
      </c>
      <c r="AP31" s="23">
        <f>IF($AO31="Services",IFERROR(TRIM(INDEX($A31:$AD31,MATCH(Settings!$B$22,$A$1:$AD$1,0))&amp;""),""),IFERROR(TRIM(INDEX($A31:$AD31,MATCH(Settings!$B$17,$A$1:$AD$1,0))&amp;""),""))</f>
        <v/>
      </c>
      <c r="AQ31" s="24">
        <f>IFERROR(IF(TRIM(INDEX($A31:$AD31,MATCH(Settings!$B$18,$A$1:$AD$1,0))&amp;"")="","",VALUE(TRIM(INDEX($A31:$AD31,MATCH(Settings!$B$18,$A$1:$AD$1,0))&amp;""))),"")</f>
        <v/>
      </c>
      <c r="AR31" s="25">
        <f>IF($AO31="Goods",IFERROR(IF(TRIM(INDEX($A31:$AD31,MATCH(Settings!$B$20,$A$1:$AD$1,0))&amp;"")="","",VALUE(TRIM(INDEX($A31:$AD31,MATCH(Settings!$B$20,$A$1:$AD$1,0))&amp;""))),""),"")</f>
        <v/>
      </c>
      <c r="AS31" s="26">
        <f>IF($BB31=0,"",IFERROR(INT(IFERROR(IF(ISNUMBER(INDEX($A31:$AD31,MATCH(Settings!$B$11,$A$1:$AD$1,0))),INDEX($A31:$AD31,MATCH(Settings!$B$11,$A$1:$AD$1,0)),DATE(VALUE(LEFT(IFERROR(TRIM(INDEX($A31:$AD31,MATCH(Settings!$B$11,$A$1:$AD$1,0))&amp;""),""),4)),VALUE(MID(IFERROR(TRIM(INDEX($A31:$AD31,MATCH(Settings!$B$11,$A$1:$AD$1,0))&amp;""),""),6,2)),VALUE(MID(IFERROR(TRIM(INDEX($A31:$AD31,MATCH(Settings!$B$11,$A$1:$AD$1,0))&amp;""),""),9,2)))+TIME(VALUE(MID(IFERROR(TRIM(INDEX($A31:$AD31,MATCH(Settings!$B$11,$A$1:$AD$1,0))&amp;""),""),12,2)),VALUE(MID(IFERROR(TRIM(INDEX($A31:$AD31,MATCH(Settings!$B$11,$A$1:$AD$1,0))&amp;""),""),15,2)),VALUE(MID(IFERROR(TRIM(INDEX($A31:$AD31,MATCH(Settings!$B$11,$A$1:$AD$1,0))&amp;""),""),18,2)))),"")),""))</f>
        <v/>
      </c>
      <c r="AT31" s="23">
        <f>IF($BB31=0,"",IF(NOT(ISNUMBER($AF31)),"Waiting for the gift",IF(ISNUMBER($AJ31),"Acknowledged",IF(AND(ISNUMBER(Settings!$D$3),$AU31&gt;Settings!$D$3),"Past your window","Send acknowledgment"))))</f>
        <v/>
      </c>
      <c r="AU31" s="24">
        <f>IF(AND(ISNUMBER($AF31),NOT(ISNUMBER($AJ31))),Settings!$D$4-$AF31,"")</f>
        <v/>
      </c>
      <c r="AV31" s="27">
        <f>IF($BB31=0,"",IF((IF($AO31="Services","; services: describe the work, no value",IF(NOT(ISNUMBER($AR31)),"; no donor value given",IF($AX31=1,"; donor value $"&amp;FIXED(Settings!$D$5,0)&amp;" or more: written acknowledgment","")&amp;IF($AY31=1,"; over $"&amp;FIXED(Settings!$D$6,0)&amp;": donor may need Form 8283","")&amp;IF($AZ31=1,"; over $"&amp;FIXED(Settings!$D$7,0)&amp;": Section B, you may sign Part V",""))))="","Thank-you note",MID(IF($AO31="Services","; services: describe the work, no value",IF(NOT(ISNUMBER($AR31)),"; no donor value given",IF($AX31=1,"; donor value $"&amp;FIXED(Settings!$D$5,0)&amp;" or more: written acknowledgment","")&amp;IF($AY31=1,"; over $"&amp;FIXED(Settings!$D$6,0)&amp;": donor may need Form 8283","")&amp;IF($AZ31=1,"; over $"&amp;FIXED(Settings!$D$7,0)&amp;": Section B, you may sign Part V",""))),3,300)))</f>
        <v/>
      </c>
      <c r="AW31" s="27">
        <f>IF(OR($BB31=0,NOT(ISNUMBER($AF31)),$AP31=""),"","Thank you for your contribution of "&amp;$AP31&amp;" that "&amp;IF(TRIM(Settings!$D$2&amp;"")="","(your organization's name)",Settings!$D$2)&amp;" received on "&amp;CHOOSE(MONTH($AF31),"January","February","March","April","May","June","July","August","September","October","November","December")&amp;" "&amp;DAY($AF31)&amp;", "&amp;YEAR($AF31)&amp;". "&amp;IF(TRIM($AH31&amp;"")="","No goods or services were provided in exchange for your contribution.","In exchange for your contribution, we gave you "&amp;$AH31&amp;IF(ISNUMBER($AI31)," with an estimated fair market value of $"&amp;FIXED($AI31,2),"")&amp;"."))</f>
        <v/>
      </c>
      <c r="AX31" s="28">
        <f>IF(AND(ISNUMBER($AR31),ISNUMBER(Settings!$D$5)),IF($AR31&gt;=Settings!$D$5,1,0),0)</f>
        <v/>
      </c>
      <c r="AY31" s="28">
        <f>IF(AND(ISNUMBER($AR31),ISNUMBER(Settings!$D$6)),IF($AR31&gt;Settings!$D$6,1,0),0)</f>
        <v/>
      </c>
      <c r="AZ31" s="28">
        <f>IF(AND(ISNUMBER($AR31),ISNUMBER(Settings!$D$7)),IF($AR31&gt;Settings!$D$7,1,0),0)</f>
        <v/>
      </c>
      <c r="BA31" s="28">
        <f>IF(AND(ISNUMBER($AR31),ISNUMBER($AF31)),$AR31,0)</f>
        <v/>
      </c>
      <c r="BB31" s="28">
        <f>IF(OR(IFERROR(TRIM(INDEX($A31:$AD31,MATCH(Settings!$B$14,$A$1:$AD$1,0))&amp;""),"")&lt;&gt;"",IFERROR(TRIM(INDEX($A31:$AD31,MATCH(Settings!$B$13,$A$1:$AD$1,0))&amp;""),"")&lt;&gt;"",IFERROR(TRIM(INDEX($A31:$AD31,MATCH(Settings!$B$17,$A$1:$AD$1,0))&amp;""),"")&lt;&gt;"",IFERROR(TRIM(INDEX($A31:$AD31,MATCH(Settings!$B$22,$A$1:$AD$1,0))&amp;""),"")&lt;&gt;""),1,0)</f>
        <v/>
      </c>
    </row>
    <row r="32">
      <c r="AF32" s="29" t="n"/>
      <c r="AG32" s="30" t="n"/>
      <c r="AH32" s="30" t="n"/>
      <c r="AI32" s="31" t="n"/>
      <c r="AJ32" s="29" t="n"/>
      <c r="AK32" s="30" t="n"/>
      <c r="AM32" s="23">
        <f>IF(IFERROR(TRIM(INDEX($A32:$AD32,MATCH(Settings!$B$13,$A$1:$AD$1,0))&amp;""),"")&lt;&gt;"",IFERROR(TRIM(INDEX($A32:$AD32,MATCH(Settings!$B$13,$A$1:$AD$1,0))&amp;""),"")&amp;IF(IFERROR(TRIM(INDEX($A32:$AD32,MATCH(Settings!$B$14,$A$1:$AD$1,0))&amp;""),"")&lt;&gt;""," ("&amp;IFERROR(TRIM(INDEX($A32:$AD32,MATCH(Settings!$B$14,$A$1:$AD$1,0))&amp;""),"")&amp;")",""),IFERROR(TRIM(INDEX($A32:$AD32,MATCH(Settings!$B$14,$A$1:$AD$1,0))&amp;""),""))</f>
        <v/>
      </c>
      <c r="AN32" s="23">
        <f>IFERROR(TRIM(INDEX($A32:$AD32,MATCH(Settings!$B$15,$A$1:$AD$1,0))&amp;""),"")</f>
        <v/>
      </c>
      <c r="AO32" s="23">
        <f>IF($BB32=0,"",IF(LEFT(IFERROR(TRIM(INDEX($A32:$AD32,MATCH(Settings!$B$16,$A$1:$AD$1,0))&amp;""),""),5)="Goods","Goods",IF(LEFT(IFERROR(TRIM(INDEX($A32:$AD32,MATCH(Settings!$B$16,$A$1:$AD$1,0))&amp;""),""),8)="Services","Services",IF(IFERROR(TRIM(INDEX($A32:$AD32,MATCH(Settings!$B$22,$A$1:$AD$1,0))&amp;""),"")&lt;&gt;"","Services","Goods"))))</f>
        <v/>
      </c>
      <c r="AP32" s="23">
        <f>IF($AO32="Services",IFERROR(TRIM(INDEX($A32:$AD32,MATCH(Settings!$B$22,$A$1:$AD$1,0))&amp;""),""),IFERROR(TRIM(INDEX($A32:$AD32,MATCH(Settings!$B$17,$A$1:$AD$1,0))&amp;""),""))</f>
        <v/>
      </c>
      <c r="AQ32" s="24">
        <f>IFERROR(IF(TRIM(INDEX($A32:$AD32,MATCH(Settings!$B$18,$A$1:$AD$1,0))&amp;"")="","",VALUE(TRIM(INDEX($A32:$AD32,MATCH(Settings!$B$18,$A$1:$AD$1,0))&amp;""))),"")</f>
        <v/>
      </c>
      <c r="AR32" s="25">
        <f>IF($AO32="Goods",IFERROR(IF(TRIM(INDEX($A32:$AD32,MATCH(Settings!$B$20,$A$1:$AD$1,0))&amp;"")="","",VALUE(TRIM(INDEX($A32:$AD32,MATCH(Settings!$B$20,$A$1:$AD$1,0))&amp;""))),""),"")</f>
        <v/>
      </c>
      <c r="AS32" s="26">
        <f>IF($BB32=0,"",IFERROR(INT(IFERROR(IF(ISNUMBER(INDEX($A32:$AD32,MATCH(Settings!$B$11,$A$1:$AD$1,0))),INDEX($A32:$AD32,MATCH(Settings!$B$11,$A$1:$AD$1,0)),DATE(VALUE(LEFT(IFERROR(TRIM(INDEX($A32:$AD32,MATCH(Settings!$B$11,$A$1:$AD$1,0))&amp;""),""),4)),VALUE(MID(IFERROR(TRIM(INDEX($A32:$AD32,MATCH(Settings!$B$11,$A$1:$AD$1,0))&amp;""),""),6,2)),VALUE(MID(IFERROR(TRIM(INDEX($A32:$AD32,MATCH(Settings!$B$11,$A$1:$AD$1,0))&amp;""),""),9,2)))+TIME(VALUE(MID(IFERROR(TRIM(INDEX($A32:$AD32,MATCH(Settings!$B$11,$A$1:$AD$1,0))&amp;""),""),12,2)),VALUE(MID(IFERROR(TRIM(INDEX($A32:$AD32,MATCH(Settings!$B$11,$A$1:$AD$1,0))&amp;""),""),15,2)),VALUE(MID(IFERROR(TRIM(INDEX($A32:$AD32,MATCH(Settings!$B$11,$A$1:$AD$1,0))&amp;""),""),18,2)))),"")),""))</f>
        <v/>
      </c>
      <c r="AT32" s="23">
        <f>IF($BB32=0,"",IF(NOT(ISNUMBER($AF32)),"Waiting for the gift",IF(ISNUMBER($AJ32),"Acknowledged",IF(AND(ISNUMBER(Settings!$D$3),$AU32&gt;Settings!$D$3),"Past your window","Send acknowledgment"))))</f>
        <v/>
      </c>
      <c r="AU32" s="24">
        <f>IF(AND(ISNUMBER($AF32),NOT(ISNUMBER($AJ32))),Settings!$D$4-$AF32,"")</f>
        <v/>
      </c>
      <c r="AV32" s="27">
        <f>IF($BB32=0,"",IF((IF($AO32="Services","; services: describe the work, no value",IF(NOT(ISNUMBER($AR32)),"; no donor value given",IF($AX32=1,"; donor value $"&amp;FIXED(Settings!$D$5,0)&amp;" or more: written acknowledgment","")&amp;IF($AY32=1,"; over $"&amp;FIXED(Settings!$D$6,0)&amp;": donor may need Form 8283","")&amp;IF($AZ32=1,"; over $"&amp;FIXED(Settings!$D$7,0)&amp;": Section B, you may sign Part V",""))))="","Thank-you note",MID(IF($AO32="Services","; services: describe the work, no value",IF(NOT(ISNUMBER($AR32)),"; no donor value given",IF($AX32=1,"; donor value $"&amp;FIXED(Settings!$D$5,0)&amp;" or more: written acknowledgment","")&amp;IF($AY32=1,"; over $"&amp;FIXED(Settings!$D$6,0)&amp;": donor may need Form 8283","")&amp;IF($AZ32=1,"; over $"&amp;FIXED(Settings!$D$7,0)&amp;": Section B, you may sign Part V",""))),3,300)))</f>
        <v/>
      </c>
      <c r="AW32" s="27">
        <f>IF(OR($BB32=0,NOT(ISNUMBER($AF32)),$AP32=""),"","Thank you for your contribution of "&amp;$AP32&amp;" that "&amp;IF(TRIM(Settings!$D$2&amp;"")="","(your organization's name)",Settings!$D$2)&amp;" received on "&amp;CHOOSE(MONTH($AF32),"January","February","March","April","May","June","July","August","September","October","November","December")&amp;" "&amp;DAY($AF32)&amp;", "&amp;YEAR($AF32)&amp;". "&amp;IF(TRIM($AH32&amp;"")="","No goods or services were provided in exchange for your contribution.","In exchange for your contribution, we gave you "&amp;$AH32&amp;IF(ISNUMBER($AI32)," with an estimated fair market value of $"&amp;FIXED($AI32,2),"")&amp;"."))</f>
        <v/>
      </c>
      <c r="AX32" s="28">
        <f>IF(AND(ISNUMBER($AR32),ISNUMBER(Settings!$D$5)),IF($AR32&gt;=Settings!$D$5,1,0),0)</f>
        <v/>
      </c>
      <c r="AY32" s="28">
        <f>IF(AND(ISNUMBER($AR32),ISNUMBER(Settings!$D$6)),IF($AR32&gt;Settings!$D$6,1,0),0)</f>
        <v/>
      </c>
      <c r="AZ32" s="28">
        <f>IF(AND(ISNUMBER($AR32),ISNUMBER(Settings!$D$7)),IF($AR32&gt;Settings!$D$7,1,0),0)</f>
        <v/>
      </c>
      <c r="BA32" s="28">
        <f>IF(AND(ISNUMBER($AR32),ISNUMBER($AF32)),$AR32,0)</f>
        <v/>
      </c>
      <c r="BB32" s="28">
        <f>IF(OR(IFERROR(TRIM(INDEX($A32:$AD32,MATCH(Settings!$B$14,$A$1:$AD$1,0))&amp;""),"")&lt;&gt;"",IFERROR(TRIM(INDEX($A32:$AD32,MATCH(Settings!$B$13,$A$1:$AD$1,0))&amp;""),"")&lt;&gt;"",IFERROR(TRIM(INDEX($A32:$AD32,MATCH(Settings!$B$17,$A$1:$AD$1,0))&amp;""),"")&lt;&gt;"",IFERROR(TRIM(INDEX($A32:$AD32,MATCH(Settings!$B$22,$A$1:$AD$1,0))&amp;""),"")&lt;&gt;""),1,0)</f>
        <v/>
      </c>
    </row>
    <row r="33">
      <c r="AF33" s="29" t="n"/>
      <c r="AG33" s="30" t="n"/>
      <c r="AH33" s="30" t="n"/>
      <c r="AI33" s="31" t="n"/>
      <c r="AJ33" s="29" t="n"/>
      <c r="AK33" s="30" t="n"/>
      <c r="AM33" s="23">
        <f>IF(IFERROR(TRIM(INDEX($A33:$AD33,MATCH(Settings!$B$13,$A$1:$AD$1,0))&amp;""),"")&lt;&gt;"",IFERROR(TRIM(INDEX($A33:$AD33,MATCH(Settings!$B$13,$A$1:$AD$1,0))&amp;""),"")&amp;IF(IFERROR(TRIM(INDEX($A33:$AD33,MATCH(Settings!$B$14,$A$1:$AD$1,0))&amp;""),"")&lt;&gt;""," ("&amp;IFERROR(TRIM(INDEX($A33:$AD33,MATCH(Settings!$B$14,$A$1:$AD$1,0))&amp;""),"")&amp;")",""),IFERROR(TRIM(INDEX($A33:$AD33,MATCH(Settings!$B$14,$A$1:$AD$1,0))&amp;""),""))</f>
        <v/>
      </c>
      <c r="AN33" s="23">
        <f>IFERROR(TRIM(INDEX($A33:$AD33,MATCH(Settings!$B$15,$A$1:$AD$1,0))&amp;""),"")</f>
        <v/>
      </c>
      <c r="AO33" s="23">
        <f>IF($BB33=0,"",IF(LEFT(IFERROR(TRIM(INDEX($A33:$AD33,MATCH(Settings!$B$16,$A$1:$AD$1,0))&amp;""),""),5)="Goods","Goods",IF(LEFT(IFERROR(TRIM(INDEX($A33:$AD33,MATCH(Settings!$B$16,$A$1:$AD$1,0))&amp;""),""),8)="Services","Services",IF(IFERROR(TRIM(INDEX($A33:$AD33,MATCH(Settings!$B$22,$A$1:$AD$1,0))&amp;""),"")&lt;&gt;"","Services","Goods"))))</f>
        <v/>
      </c>
      <c r="AP33" s="23">
        <f>IF($AO33="Services",IFERROR(TRIM(INDEX($A33:$AD33,MATCH(Settings!$B$22,$A$1:$AD$1,0))&amp;""),""),IFERROR(TRIM(INDEX($A33:$AD33,MATCH(Settings!$B$17,$A$1:$AD$1,0))&amp;""),""))</f>
        <v/>
      </c>
      <c r="AQ33" s="24">
        <f>IFERROR(IF(TRIM(INDEX($A33:$AD33,MATCH(Settings!$B$18,$A$1:$AD$1,0))&amp;"")="","",VALUE(TRIM(INDEX($A33:$AD33,MATCH(Settings!$B$18,$A$1:$AD$1,0))&amp;""))),"")</f>
        <v/>
      </c>
      <c r="AR33" s="25">
        <f>IF($AO33="Goods",IFERROR(IF(TRIM(INDEX($A33:$AD33,MATCH(Settings!$B$20,$A$1:$AD$1,0))&amp;"")="","",VALUE(TRIM(INDEX($A33:$AD33,MATCH(Settings!$B$20,$A$1:$AD$1,0))&amp;""))),""),"")</f>
        <v/>
      </c>
      <c r="AS33" s="26">
        <f>IF($BB33=0,"",IFERROR(INT(IFERROR(IF(ISNUMBER(INDEX($A33:$AD33,MATCH(Settings!$B$11,$A$1:$AD$1,0))),INDEX($A33:$AD33,MATCH(Settings!$B$11,$A$1:$AD$1,0)),DATE(VALUE(LEFT(IFERROR(TRIM(INDEX($A33:$AD33,MATCH(Settings!$B$11,$A$1:$AD$1,0))&amp;""),""),4)),VALUE(MID(IFERROR(TRIM(INDEX($A33:$AD33,MATCH(Settings!$B$11,$A$1:$AD$1,0))&amp;""),""),6,2)),VALUE(MID(IFERROR(TRIM(INDEX($A33:$AD33,MATCH(Settings!$B$11,$A$1:$AD$1,0))&amp;""),""),9,2)))+TIME(VALUE(MID(IFERROR(TRIM(INDEX($A33:$AD33,MATCH(Settings!$B$11,$A$1:$AD$1,0))&amp;""),""),12,2)),VALUE(MID(IFERROR(TRIM(INDEX($A33:$AD33,MATCH(Settings!$B$11,$A$1:$AD$1,0))&amp;""),""),15,2)),VALUE(MID(IFERROR(TRIM(INDEX($A33:$AD33,MATCH(Settings!$B$11,$A$1:$AD$1,0))&amp;""),""),18,2)))),"")),""))</f>
        <v/>
      </c>
      <c r="AT33" s="23">
        <f>IF($BB33=0,"",IF(NOT(ISNUMBER($AF33)),"Waiting for the gift",IF(ISNUMBER($AJ33),"Acknowledged",IF(AND(ISNUMBER(Settings!$D$3),$AU33&gt;Settings!$D$3),"Past your window","Send acknowledgment"))))</f>
        <v/>
      </c>
      <c r="AU33" s="24">
        <f>IF(AND(ISNUMBER($AF33),NOT(ISNUMBER($AJ33))),Settings!$D$4-$AF33,"")</f>
        <v/>
      </c>
      <c r="AV33" s="27">
        <f>IF($BB33=0,"",IF((IF($AO33="Services","; services: describe the work, no value",IF(NOT(ISNUMBER($AR33)),"; no donor value given",IF($AX33=1,"; donor value $"&amp;FIXED(Settings!$D$5,0)&amp;" or more: written acknowledgment","")&amp;IF($AY33=1,"; over $"&amp;FIXED(Settings!$D$6,0)&amp;": donor may need Form 8283","")&amp;IF($AZ33=1,"; over $"&amp;FIXED(Settings!$D$7,0)&amp;": Section B, you may sign Part V",""))))="","Thank-you note",MID(IF($AO33="Services","; services: describe the work, no value",IF(NOT(ISNUMBER($AR33)),"; no donor value given",IF($AX33=1,"; donor value $"&amp;FIXED(Settings!$D$5,0)&amp;" or more: written acknowledgment","")&amp;IF($AY33=1,"; over $"&amp;FIXED(Settings!$D$6,0)&amp;": donor may need Form 8283","")&amp;IF($AZ33=1,"; over $"&amp;FIXED(Settings!$D$7,0)&amp;": Section B, you may sign Part V",""))),3,300)))</f>
        <v/>
      </c>
      <c r="AW33" s="27">
        <f>IF(OR($BB33=0,NOT(ISNUMBER($AF33)),$AP33=""),"","Thank you for your contribution of "&amp;$AP33&amp;" that "&amp;IF(TRIM(Settings!$D$2&amp;"")="","(your organization's name)",Settings!$D$2)&amp;" received on "&amp;CHOOSE(MONTH($AF33),"January","February","March","April","May","June","July","August","September","October","November","December")&amp;" "&amp;DAY($AF33)&amp;", "&amp;YEAR($AF33)&amp;". "&amp;IF(TRIM($AH33&amp;"")="","No goods or services were provided in exchange for your contribution.","In exchange for your contribution, we gave you "&amp;$AH33&amp;IF(ISNUMBER($AI33)," with an estimated fair market value of $"&amp;FIXED($AI33,2),"")&amp;"."))</f>
        <v/>
      </c>
      <c r="AX33" s="28">
        <f>IF(AND(ISNUMBER($AR33),ISNUMBER(Settings!$D$5)),IF($AR33&gt;=Settings!$D$5,1,0),0)</f>
        <v/>
      </c>
      <c r="AY33" s="28">
        <f>IF(AND(ISNUMBER($AR33),ISNUMBER(Settings!$D$6)),IF($AR33&gt;Settings!$D$6,1,0),0)</f>
        <v/>
      </c>
      <c r="AZ33" s="28">
        <f>IF(AND(ISNUMBER($AR33),ISNUMBER(Settings!$D$7)),IF($AR33&gt;Settings!$D$7,1,0),0)</f>
        <v/>
      </c>
      <c r="BA33" s="28">
        <f>IF(AND(ISNUMBER($AR33),ISNUMBER($AF33)),$AR33,0)</f>
        <v/>
      </c>
      <c r="BB33" s="28">
        <f>IF(OR(IFERROR(TRIM(INDEX($A33:$AD33,MATCH(Settings!$B$14,$A$1:$AD$1,0))&amp;""),"")&lt;&gt;"",IFERROR(TRIM(INDEX($A33:$AD33,MATCH(Settings!$B$13,$A$1:$AD$1,0))&amp;""),"")&lt;&gt;"",IFERROR(TRIM(INDEX($A33:$AD33,MATCH(Settings!$B$17,$A$1:$AD$1,0))&amp;""),"")&lt;&gt;"",IFERROR(TRIM(INDEX($A33:$AD33,MATCH(Settings!$B$22,$A$1:$AD$1,0))&amp;""),"")&lt;&gt;""),1,0)</f>
        <v/>
      </c>
    </row>
    <row r="34">
      <c r="AF34" s="29" t="n"/>
      <c r="AG34" s="30" t="n"/>
      <c r="AH34" s="30" t="n"/>
      <c r="AI34" s="31" t="n"/>
      <c r="AJ34" s="29" t="n"/>
      <c r="AK34" s="30" t="n"/>
      <c r="AM34" s="23">
        <f>IF(IFERROR(TRIM(INDEX($A34:$AD34,MATCH(Settings!$B$13,$A$1:$AD$1,0))&amp;""),"")&lt;&gt;"",IFERROR(TRIM(INDEX($A34:$AD34,MATCH(Settings!$B$13,$A$1:$AD$1,0))&amp;""),"")&amp;IF(IFERROR(TRIM(INDEX($A34:$AD34,MATCH(Settings!$B$14,$A$1:$AD$1,0))&amp;""),"")&lt;&gt;""," ("&amp;IFERROR(TRIM(INDEX($A34:$AD34,MATCH(Settings!$B$14,$A$1:$AD$1,0))&amp;""),"")&amp;")",""),IFERROR(TRIM(INDEX($A34:$AD34,MATCH(Settings!$B$14,$A$1:$AD$1,0))&amp;""),""))</f>
        <v/>
      </c>
      <c r="AN34" s="23">
        <f>IFERROR(TRIM(INDEX($A34:$AD34,MATCH(Settings!$B$15,$A$1:$AD$1,0))&amp;""),"")</f>
        <v/>
      </c>
      <c r="AO34" s="23">
        <f>IF($BB34=0,"",IF(LEFT(IFERROR(TRIM(INDEX($A34:$AD34,MATCH(Settings!$B$16,$A$1:$AD$1,0))&amp;""),""),5)="Goods","Goods",IF(LEFT(IFERROR(TRIM(INDEX($A34:$AD34,MATCH(Settings!$B$16,$A$1:$AD$1,0))&amp;""),""),8)="Services","Services",IF(IFERROR(TRIM(INDEX($A34:$AD34,MATCH(Settings!$B$22,$A$1:$AD$1,0))&amp;""),"")&lt;&gt;"","Services","Goods"))))</f>
        <v/>
      </c>
      <c r="AP34" s="23">
        <f>IF($AO34="Services",IFERROR(TRIM(INDEX($A34:$AD34,MATCH(Settings!$B$22,$A$1:$AD$1,0))&amp;""),""),IFERROR(TRIM(INDEX($A34:$AD34,MATCH(Settings!$B$17,$A$1:$AD$1,0))&amp;""),""))</f>
        <v/>
      </c>
      <c r="AQ34" s="24">
        <f>IFERROR(IF(TRIM(INDEX($A34:$AD34,MATCH(Settings!$B$18,$A$1:$AD$1,0))&amp;"")="","",VALUE(TRIM(INDEX($A34:$AD34,MATCH(Settings!$B$18,$A$1:$AD$1,0))&amp;""))),"")</f>
        <v/>
      </c>
      <c r="AR34" s="25">
        <f>IF($AO34="Goods",IFERROR(IF(TRIM(INDEX($A34:$AD34,MATCH(Settings!$B$20,$A$1:$AD$1,0))&amp;"")="","",VALUE(TRIM(INDEX($A34:$AD34,MATCH(Settings!$B$20,$A$1:$AD$1,0))&amp;""))),""),"")</f>
        <v/>
      </c>
      <c r="AS34" s="26">
        <f>IF($BB34=0,"",IFERROR(INT(IFERROR(IF(ISNUMBER(INDEX($A34:$AD34,MATCH(Settings!$B$11,$A$1:$AD$1,0))),INDEX($A34:$AD34,MATCH(Settings!$B$11,$A$1:$AD$1,0)),DATE(VALUE(LEFT(IFERROR(TRIM(INDEX($A34:$AD34,MATCH(Settings!$B$11,$A$1:$AD$1,0))&amp;""),""),4)),VALUE(MID(IFERROR(TRIM(INDEX($A34:$AD34,MATCH(Settings!$B$11,$A$1:$AD$1,0))&amp;""),""),6,2)),VALUE(MID(IFERROR(TRIM(INDEX($A34:$AD34,MATCH(Settings!$B$11,$A$1:$AD$1,0))&amp;""),""),9,2)))+TIME(VALUE(MID(IFERROR(TRIM(INDEX($A34:$AD34,MATCH(Settings!$B$11,$A$1:$AD$1,0))&amp;""),""),12,2)),VALUE(MID(IFERROR(TRIM(INDEX($A34:$AD34,MATCH(Settings!$B$11,$A$1:$AD$1,0))&amp;""),""),15,2)),VALUE(MID(IFERROR(TRIM(INDEX($A34:$AD34,MATCH(Settings!$B$11,$A$1:$AD$1,0))&amp;""),""),18,2)))),"")),""))</f>
        <v/>
      </c>
      <c r="AT34" s="23">
        <f>IF($BB34=0,"",IF(NOT(ISNUMBER($AF34)),"Waiting for the gift",IF(ISNUMBER($AJ34),"Acknowledged",IF(AND(ISNUMBER(Settings!$D$3),$AU34&gt;Settings!$D$3),"Past your window","Send acknowledgment"))))</f>
        <v/>
      </c>
      <c r="AU34" s="24">
        <f>IF(AND(ISNUMBER($AF34),NOT(ISNUMBER($AJ34))),Settings!$D$4-$AF34,"")</f>
        <v/>
      </c>
      <c r="AV34" s="27">
        <f>IF($BB34=0,"",IF((IF($AO34="Services","; services: describe the work, no value",IF(NOT(ISNUMBER($AR34)),"; no donor value given",IF($AX34=1,"; donor value $"&amp;FIXED(Settings!$D$5,0)&amp;" or more: written acknowledgment","")&amp;IF($AY34=1,"; over $"&amp;FIXED(Settings!$D$6,0)&amp;": donor may need Form 8283","")&amp;IF($AZ34=1,"; over $"&amp;FIXED(Settings!$D$7,0)&amp;": Section B, you may sign Part V",""))))="","Thank-you note",MID(IF($AO34="Services","; services: describe the work, no value",IF(NOT(ISNUMBER($AR34)),"; no donor value given",IF($AX34=1,"; donor value $"&amp;FIXED(Settings!$D$5,0)&amp;" or more: written acknowledgment","")&amp;IF($AY34=1,"; over $"&amp;FIXED(Settings!$D$6,0)&amp;": donor may need Form 8283","")&amp;IF($AZ34=1,"; over $"&amp;FIXED(Settings!$D$7,0)&amp;": Section B, you may sign Part V",""))),3,300)))</f>
        <v/>
      </c>
      <c r="AW34" s="27">
        <f>IF(OR($BB34=0,NOT(ISNUMBER($AF34)),$AP34=""),"","Thank you for your contribution of "&amp;$AP34&amp;" that "&amp;IF(TRIM(Settings!$D$2&amp;"")="","(your organization's name)",Settings!$D$2)&amp;" received on "&amp;CHOOSE(MONTH($AF34),"January","February","March","April","May","June","July","August","September","October","November","December")&amp;" "&amp;DAY($AF34)&amp;", "&amp;YEAR($AF34)&amp;". "&amp;IF(TRIM($AH34&amp;"")="","No goods or services were provided in exchange for your contribution.","In exchange for your contribution, we gave you "&amp;$AH34&amp;IF(ISNUMBER($AI34)," with an estimated fair market value of $"&amp;FIXED($AI34,2),"")&amp;"."))</f>
        <v/>
      </c>
      <c r="AX34" s="28">
        <f>IF(AND(ISNUMBER($AR34),ISNUMBER(Settings!$D$5)),IF($AR34&gt;=Settings!$D$5,1,0),0)</f>
        <v/>
      </c>
      <c r="AY34" s="28">
        <f>IF(AND(ISNUMBER($AR34),ISNUMBER(Settings!$D$6)),IF($AR34&gt;Settings!$D$6,1,0),0)</f>
        <v/>
      </c>
      <c r="AZ34" s="28">
        <f>IF(AND(ISNUMBER($AR34),ISNUMBER(Settings!$D$7)),IF($AR34&gt;Settings!$D$7,1,0),0)</f>
        <v/>
      </c>
      <c r="BA34" s="28">
        <f>IF(AND(ISNUMBER($AR34),ISNUMBER($AF34)),$AR34,0)</f>
        <v/>
      </c>
      <c r="BB34" s="28">
        <f>IF(OR(IFERROR(TRIM(INDEX($A34:$AD34,MATCH(Settings!$B$14,$A$1:$AD$1,0))&amp;""),"")&lt;&gt;"",IFERROR(TRIM(INDEX($A34:$AD34,MATCH(Settings!$B$13,$A$1:$AD$1,0))&amp;""),"")&lt;&gt;"",IFERROR(TRIM(INDEX($A34:$AD34,MATCH(Settings!$B$17,$A$1:$AD$1,0))&amp;""),"")&lt;&gt;"",IFERROR(TRIM(INDEX($A34:$AD34,MATCH(Settings!$B$22,$A$1:$AD$1,0))&amp;""),"")&lt;&gt;""),1,0)</f>
        <v/>
      </c>
    </row>
    <row r="35">
      <c r="AF35" s="29" t="n"/>
      <c r="AG35" s="30" t="n"/>
      <c r="AH35" s="30" t="n"/>
      <c r="AI35" s="31" t="n"/>
      <c r="AJ35" s="29" t="n"/>
      <c r="AK35" s="30" t="n"/>
      <c r="AM35" s="23">
        <f>IF(IFERROR(TRIM(INDEX($A35:$AD35,MATCH(Settings!$B$13,$A$1:$AD$1,0))&amp;""),"")&lt;&gt;"",IFERROR(TRIM(INDEX($A35:$AD35,MATCH(Settings!$B$13,$A$1:$AD$1,0))&amp;""),"")&amp;IF(IFERROR(TRIM(INDEX($A35:$AD35,MATCH(Settings!$B$14,$A$1:$AD$1,0))&amp;""),"")&lt;&gt;""," ("&amp;IFERROR(TRIM(INDEX($A35:$AD35,MATCH(Settings!$B$14,$A$1:$AD$1,0))&amp;""),"")&amp;")",""),IFERROR(TRIM(INDEX($A35:$AD35,MATCH(Settings!$B$14,$A$1:$AD$1,0))&amp;""),""))</f>
        <v/>
      </c>
      <c r="AN35" s="23">
        <f>IFERROR(TRIM(INDEX($A35:$AD35,MATCH(Settings!$B$15,$A$1:$AD$1,0))&amp;""),"")</f>
        <v/>
      </c>
      <c r="AO35" s="23">
        <f>IF($BB35=0,"",IF(LEFT(IFERROR(TRIM(INDEX($A35:$AD35,MATCH(Settings!$B$16,$A$1:$AD$1,0))&amp;""),""),5)="Goods","Goods",IF(LEFT(IFERROR(TRIM(INDEX($A35:$AD35,MATCH(Settings!$B$16,$A$1:$AD$1,0))&amp;""),""),8)="Services","Services",IF(IFERROR(TRIM(INDEX($A35:$AD35,MATCH(Settings!$B$22,$A$1:$AD$1,0))&amp;""),"")&lt;&gt;"","Services","Goods"))))</f>
        <v/>
      </c>
      <c r="AP35" s="23">
        <f>IF($AO35="Services",IFERROR(TRIM(INDEX($A35:$AD35,MATCH(Settings!$B$22,$A$1:$AD$1,0))&amp;""),""),IFERROR(TRIM(INDEX($A35:$AD35,MATCH(Settings!$B$17,$A$1:$AD$1,0))&amp;""),""))</f>
        <v/>
      </c>
      <c r="AQ35" s="24">
        <f>IFERROR(IF(TRIM(INDEX($A35:$AD35,MATCH(Settings!$B$18,$A$1:$AD$1,0))&amp;"")="","",VALUE(TRIM(INDEX($A35:$AD35,MATCH(Settings!$B$18,$A$1:$AD$1,0))&amp;""))),"")</f>
        <v/>
      </c>
      <c r="AR35" s="25">
        <f>IF($AO35="Goods",IFERROR(IF(TRIM(INDEX($A35:$AD35,MATCH(Settings!$B$20,$A$1:$AD$1,0))&amp;"")="","",VALUE(TRIM(INDEX($A35:$AD35,MATCH(Settings!$B$20,$A$1:$AD$1,0))&amp;""))),""),"")</f>
        <v/>
      </c>
      <c r="AS35" s="26">
        <f>IF($BB35=0,"",IFERROR(INT(IFERROR(IF(ISNUMBER(INDEX($A35:$AD35,MATCH(Settings!$B$11,$A$1:$AD$1,0))),INDEX($A35:$AD35,MATCH(Settings!$B$11,$A$1:$AD$1,0)),DATE(VALUE(LEFT(IFERROR(TRIM(INDEX($A35:$AD35,MATCH(Settings!$B$11,$A$1:$AD$1,0))&amp;""),""),4)),VALUE(MID(IFERROR(TRIM(INDEX($A35:$AD35,MATCH(Settings!$B$11,$A$1:$AD$1,0))&amp;""),""),6,2)),VALUE(MID(IFERROR(TRIM(INDEX($A35:$AD35,MATCH(Settings!$B$11,$A$1:$AD$1,0))&amp;""),""),9,2)))+TIME(VALUE(MID(IFERROR(TRIM(INDEX($A35:$AD35,MATCH(Settings!$B$11,$A$1:$AD$1,0))&amp;""),""),12,2)),VALUE(MID(IFERROR(TRIM(INDEX($A35:$AD35,MATCH(Settings!$B$11,$A$1:$AD$1,0))&amp;""),""),15,2)),VALUE(MID(IFERROR(TRIM(INDEX($A35:$AD35,MATCH(Settings!$B$11,$A$1:$AD$1,0))&amp;""),""),18,2)))),"")),""))</f>
        <v/>
      </c>
      <c r="AT35" s="23">
        <f>IF($BB35=0,"",IF(NOT(ISNUMBER($AF35)),"Waiting for the gift",IF(ISNUMBER($AJ35),"Acknowledged",IF(AND(ISNUMBER(Settings!$D$3),$AU35&gt;Settings!$D$3),"Past your window","Send acknowledgment"))))</f>
        <v/>
      </c>
      <c r="AU35" s="24">
        <f>IF(AND(ISNUMBER($AF35),NOT(ISNUMBER($AJ35))),Settings!$D$4-$AF35,"")</f>
        <v/>
      </c>
      <c r="AV35" s="27">
        <f>IF($BB35=0,"",IF((IF($AO35="Services","; services: describe the work, no value",IF(NOT(ISNUMBER($AR35)),"; no donor value given",IF($AX35=1,"; donor value $"&amp;FIXED(Settings!$D$5,0)&amp;" or more: written acknowledgment","")&amp;IF($AY35=1,"; over $"&amp;FIXED(Settings!$D$6,0)&amp;": donor may need Form 8283","")&amp;IF($AZ35=1,"; over $"&amp;FIXED(Settings!$D$7,0)&amp;": Section B, you may sign Part V",""))))="","Thank-you note",MID(IF($AO35="Services","; services: describe the work, no value",IF(NOT(ISNUMBER($AR35)),"; no donor value given",IF($AX35=1,"; donor value $"&amp;FIXED(Settings!$D$5,0)&amp;" or more: written acknowledgment","")&amp;IF($AY35=1,"; over $"&amp;FIXED(Settings!$D$6,0)&amp;": donor may need Form 8283","")&amp;IF($AZ35=1,"; over $"&amp;FIXED(Settings!$D$7,0)&amp;": Section B, you may sign Part V",""))),3,300)))</f>
        <v/>
      </c>
      <c r="AW35" s="27">
        <f>IF(OR($BB35=0,NOT(ISNUMBER($AF35)),$AP35=""),"","Thank you for your contribution of "&amp;$AP35&amp;" that "&amp;IF(TRIM(Settings!$D$2&amp;"")="","(your organization's name)",Settings!$D$2)&amp;" received on "&amp;CHOOSE(MONTH($AF35),"January","February","March","April","May","June","July","August","September","October","November","December")&amp;" "&amp;DAY($AF35)&amp;", "&amp;YEAR($AF35)&amp;". "&amp;IF(TRIM($AH35&amp;"")="","No goods or services were provided in exchange for your contribution.","In exchange for your contribution, we gave you "&amp;$AH35&amp;IF(ISNUMBER($AI35)," with an estimated fair market value of $"&amp;FIXED($AI35,2),"")&amp;"."))</f>
        <v/>
      </c>
      <c r="AX35" s="28">
        <f>IF(AND(ISNUMBER($AR35),ISNUMBER(Settings!$D$5)),IF($AR35&gt;=Settings!$D$5,1,0),0)</f>
        <v/>
      </c>
      <c r="AY35" s="28">
        <f>IF(AND(ISNUMBER($AR35),ISNUMBER(Settings!$D$6)),IF($AR35&gt;Settings!$D$6,1,0),0)</f>
        <v/>
      </c>
      <c r="AZ35" s="28">
        <f>IF(AND(ISNUMBER($AR35),ISNUMBER(Settings!$D$7)),IF($AR35&gt;Settings!$D$7,1,0),0)</f>
        <v/>
      </c>
      <c r="BA35" s="28">
        <f>IF(AND(ISNUMBER($AR35),ISNUMBER($AF35)),$AR35,0)</f>
        <v/>
      </c>
      <c r="BB35" s="28">
        <f>IF(OR(IFERROR(TRIM(INDEX($A35:$AD35,MATCH(Settings!$B$14,$A$1:$AD$1,0))&amp;""),"")&lt;&gt;"",IFERROR(TRIM(INDEX($A35:$AD35,MATCH(Settings!$B$13,$A$1:$AD$1,0))&amp;""),"")&lt;&gt;"",IFERROR(TRIM(INDEX($A35:$AD35,MATCH(Settings!$B$17,$A$1:$AD$1,0))&amp;""),"")&lt;&gt;"",IFERROR(TRIM(INDEX($A35:$AD35,MATCH(Settings!$B$22,$A$1:$AD$1,0))&amp;""),"")&lt;&gt;""),1,0)</f>
        <v/>
      </c>
    </row>
    <row r="36">
      <c r="AF36" s="29" t="n"/>
      <c r="AG36" s="30" t="n"/>
      <c r="AH36" s="30" t="n"/>
      <c r="AI36" s="31" t="n"/>
      <c r="AJ36" s="29" t="n"/>
      <c r="AK36" s="30" t="n"/>
      <c r="AM36" s="23">
        <f>IF(IFERROR(TRIM(INDEX($A36:$AD36,MATCH(Settings!$B$13,$A$1:$AD$1,0))&amp;""),"")&lt;&gt;"",IFERROR(TRIM(INDEX($A36:$AD36,MATCH(Settings!$B$13,$A$1:$AD$1,0))&amp;""),"")&amp;IF(IFERROR(TRIM(INDEX($A36:$AD36,MATCH(Settings!$B$14,$A$1:$AD$1,0))&amp;""),"")&lt;&gt;""," ("&amp;IFERROR(TRIM(INDEX($A36:$AD36,MATCH(Settings!$B$14,$A$1:$AD$1,0))&amp;""),"")&amp;")",""),IFERROR(TRIM(INDEX($A36:$AD36,MATCH(Settings!$B$14,$A$1:$AD$1,0))&amp;""),""))</f>
        <v/>
      </c>
      <c r="AN36" s="23">
        <f>IFERROR(TRIM(INDEX($A36:$AD36,MATCH(Settings!$B$15,$A$1:$AD$1,0))&amp;""),"")</f>
        <v/>
      </c>
      <c r="AO36" s="23">
        <f>IF($BB36=0,"",IF(LEFT(IFERROR(TRIM(INDEX($A36:$AD36,MATCH(Settings!$B$16,$A$1:$AD$1,0))&amp;""),""),5)="Goods","Goods",IF(LEFT(IFERROR(TRIM(INDEX($A36:$AD36,MATCH(Settings!$B$16,$A$1:$AD$1,0))&amp;""),""),8)="Services","Services",IF(IFERROR(TRIM(INDEX($A36:$AD36,MATCH(Settings!$B$22,$A$1:$AD$1,0))&amp;""),"")&lt;&gt;"","Services","Goods"))))</f>
        <v/>
      </c>
      <c r="AP36" s="23">
        <f>IF($AO36="Services",IFERROR(TRIM(INDEX($A36:$AD36,MATCH(Settings!$B$22,$A$1:$AD$1,0))&amp;""),""),IFERROR(TRIM(INDEX($A36:$AD36,MATCH(Settings!$B$17,$A$1:$AD$1,0))&amp;""),""))</f>
        <v/>
      </c>
      <c r="AQ36" s="24">
        <f>IFERROR(IF(TRIM(INDEX($A36:$AD36,MATCH(Settings!$B$18,$A$1:$AD$1,0))&amp;"")="","",VALUE(TRIM(INDEX($A36:$AD36,MATCH(Settings!$B$18,$A$1:$AD$1,0))&amp;""))),"")</f>
        <v/>
      </c>
      <c r="AR36" s="25">
        <f>IF($AO36="Goods",IFERROR(IF(TRIM(INDEX($A36:$AD36,MATCH(Settings!$B$20,$A$1:$AD$1,0))&amp;"")="","",VALUE(TRIM(INDEX($A36:$AD36,MATCH(Settings!$B$20,$A$1:$AD$1,0))&amp;""))),""),"")</f>
        <v/>
      </c>
      <c r="AS36" s="26">
        <f>IF($BB36=0,"",IFERROR(INT(IFERROR(IF(ISNUMBER(INDEX($A36:$AD36,MATCH(Settings!$B$11,$A$1:$AD$1,0))),INDEX($A36:$AD36,MATCH(Settings!$B$11,$A$1:$AD$1,0)),DATE(VALUE(LEFT(IFERROR(TRIM(INDEX($A36:$AD36,MATCH(Settings!$B$11,$A$1:$AD$1,0))&amp;""),""),4)),VALUE(MID(IFERROR(TRIM(INDEX($A36:$AD36,MATCH(Settings!$B$11,$A$1:$AD$1,0))&amp;""),""),6,2)),VALUE(MID(IFERROR(TRIM(INDEX($A36:$AD36,MATCH(Settings!$B$11,$A$1:$AD$1,0))&amp;""),""),9,2)))+TIME(VALUE(MID(IFERROR(TRIM(INDEX($A36:$AD36,MATCH(Settings!$B$11,$A$1:$AD$1,0))&amp;""),""),12,2)),VALUE(MID(IFERROR(TRIM(INDEX($A36:$AD36,MATCH(Settings!$B$11,$A$1:$AD$1,0))&amp;""),""),15,2)),VALUE(MID(IFERROR(TRIM(INDEX($A36:$AD36,MATCH(Settings!$B$11,$A$1:$AD$1,0))&amp;""),""),18,2)))),"")),""))</f>
        <v/>
      </c>
      <c r="AT36" s="23">
        <f>IF($BB36=0,"",IF(NOT(ISNUMBER($AF36)),"Waiting for the gift",IF(ISNUMBER($AJ36),"Acknowledged",IF(AND(ISNUMBER(Settings!$D$3),$AU36&gt;Settings!$D$3),"Past your window","Send acknowledgment"))))</f>
        <v/>
      </c>
      <c r="AU36" s="24">
        <f>IF(AND(ISNUMBER($AF36),NOT(ISNUMBER($AJ36))),Settings!$D$4-$AF36,"")</f>
        <v/>
      </c>
      <c r="AV36" s="27">
        <f>IF($BB36=0,"",IF((IF($AO36="Services","; services: describe the work, no value",IF(NOT(ISNUMBER($AR36)),"; no donor value given",IF($AX36=1,"; donor value $"&amp;FIXED(Settings!$D$5,0)&amp;" or more: written acknowledgment","")&amp;IF($AY36=1,"; over $"&amp;FIXED(Settings!$D$6,0)&amp;": donor may need Form 8283","")&amp;IF($AZ36=1,"; over $"&amp;FIXED(Settings!$D$7,0)&amp;": Section B, you may sign Part V",""))))="","Thank-you note",MID(IF($AO36="Services","; services: describe the work, no value",IF(NOT(ISNUMBER($AR36)),"; no donor value given",IF($AX36=1,"; donor value $"&amp;FIXED(Settings!$D$5,0)&amp;" or more: written acknowledgment","")&amp;IF($AY36=1,"; over $"&amp;FIXED(Settings!$D$6,0)&amp;": donor may need Form 8283","")&amp;IF($AZ36=1,"; over $"&amp;FIXED(Settings!$D$7,0)&amp;": Section B, you may sign Part V",""))),3,300)))</f>
        <v/>
      </c>
      <c r="AW36" s="27">
        <f>IF(OR($BB36=0,NOT(ISNUMBER($AF36)),$AP36=""),"","Thank you for your contribution of "&amp;$AP36&amp;" that "&amp;IF(TRIM(Settings!$D$2&amp;"")="","(your organization's name)",Settings!$D$2)&amp;" received on "&amp;CHOOSE(MONTH($AF36),"January","February","March","April","May","June","July","August","September","October","November","December")&amp;" "&amp;DAY($AF36)&amp;", "&amp;YEAR($AF36)&amp;". "&amp;IF(TRIM($AH36&amp;"")="","No goods or services were provided in exchange for your contribution.","In exchange for your contribution, we gave you "&amp;$AH36&amp;IF(ISNUMBER($AI36)," with an estimated fair market value of $"&amp;FIXED($AI36,2),"")&amp;"."))</f>
        <v/>
      </c>
      <c r="AX36" s="28">
        <f>IF(AND(ISNUMBER($AR36),ISNUMBER(Settings!$D$5)),IF($AR36&gt;=Settings!$D$5,1,0),0)</f>
        <v/>
      </c>
      <c r="AY36" s="28">
        <f>IF(AND(ISNUMBER($AR36),ISNUMBER(Settings!$D$6)),IF($AR36&gt;Settings!$D$6,1,0),0)</f>
        <v/>
      </c>
      <c r="AZ36" s="28">
        <f>IF(AND(ISNUMBER($AR36),ISNUMBER(Settings!$D$7)),IF($AR36&gt;Settings!$D$7,1,0),0)</f>
        <v/>
      </c>
      <c r="BA36" s="28">
        <f>IF(AND(ISNUMBER($AR36),ISNUMBER($AF36)),$AR36,0)</f>
        <v/>
      </c>
      <c r="BB36" s="28">
        <f>IF(OR(IFERROR(TRIM(INDEX($A36:$AD36,MATCH(Settings!$B$14,$A$1:$AD$1,0))&amp;""),"")&lt;&gt;"",IFERROR(TRIM(INDEX($A36:$AD36,MATCH(Settings!$B$13,$A$1:$AD$1,0))&amp;""),"")&lt;&gt;"",IFERROR(TRIM(INDEX($A36:$AD36,MATCH(Settings!$B$17,$A$1:$AD$1,0))&amp;""),"")&lt;&gt;"",IFERROR(TRIM(INDEX($A36:$AD36,MATCH(Settings!$B$22,$A$1:$AD$1,0))&amp;""),"")&lt;&gt;""),1,0)</f>
        <v/>
      </c>
    </row>
    <row r="37">
      <c r="AF37" s="29" t="n"/>
      <c r="AG37" s="30" t="n"/>
      <c r="AH37" s="30" t="n"/>
      <c r="AI37" s="31" t="n"/>
      <c r="AJ37" s="29" t="n"/>
      <c r="AK37" s="30" t="n"/>
      <c r="AM37" s="23">
        <f>IF(IFERROR(TRIM(INDEX($A37:$AD37,MATCH(Settings!$B$13,$A$1:$AD$1,0))&amp;""),"")&lt;&gt;"",IFERROR(TRIM(INDEX($A37:$AD37,MATCH(Settings!$B$13,$A$1:$AD$1,0))&amp;""),"")&amp;IF(IFERROR(TRIM(INDEX($A37:$AD37,MATCH(Settings!$B$14,$A$1:$AD$1,0))&amp;""),"")&lt;&gt;""," ("&amp;IFERROR(TRIM(INDEX($A37:$AD37,MATCH(Settings!$B$14,$A$1:$AD$1,0))&amp;""),"")&amp;")",""),IFERROR(TRIM(INDEX($A37:$AD37,MATCH(Settings!$B$14,$A$1:$AD$1,0))&amp;""),""))</f>
        <v/>
      </c>
      <c r="AN37" s="23">
        <f>IFERROR(TRIM(INDEX($A37:$AD37,MATCH(Settings!$B$15,$A$1:$AD$1,0))&amp;""),"")</f>
        <v/>
      </c>
      <c r="AO37" s="23">
        <f>IF($BB37=0,"",IF(LEFT(IFERROR(TRIM(INDEX($A37:$AD37,MATCH(Settings!$B$16,$A$1:$AD$1,0))&amp;""),""),5)="Goods","Goods",IF(LEFT(IFERROR(TRIM(INDEX($A37:$AD37,MATCH(Settings!$B$16,$A$1:$AD$1,0))&amp;""),""),8)="Services","Services",IF(IFERROR(TRIM(INDEX($A37:$AD37,MATCH(Settings!$B$22,$A$1:$AD$1,0))&amp;""),"")&lt;&gt;"","Services","Goods"))))</f>
        <v/>
      </c>
      <c r="AP37" s="23">
        <f>IF($AO37="Services",IFERROR(TRIM(INDEX($A37:$AD37,MATCH(Settings!$B$22,$A$1:$AD$1,0))&amp;""),""),IFERROR(TRIM(INDEX($A37:$AD37,MATCH(Settings!$B$17,$A$1:$AD$1,0))&amp;""),""))</f>
        <v/>
      </c>
      <c r="AQ37" s="24">
        <f>IFERROR(IF(TRIM(INDEX($A37:$AD37,MATCH(Settings!$B$18,$A$1:$AD$1,0))&amp;"")="","",VALUE(TRIM(INDEX($A37:$AD37,MATCH(Settings!$B$18,$A$1:$AD$1,0))&amp;""))),"")</f>
        <v/>
      </c>
      <c r="AR37" s="25">
        <f>IF($AO37="Goods",IFERROR(IF(TRIM(INDEX($A37:$AD37,MATCH(Settings!$B$20,$A$1:$AD$1,0))&amp;"")="","",VALUE(TRIM(INDEX($A37:$AD37,MATCH(Settings!$B$20,$A$1:$AD$1,0))&amp;""))),""),"")</f>
        <v/>
      </c>
      <c r="AS37" s="26">
        <f>IF($BB37=0,"",IFERROR(INT(IFERROR(IF(ISNUMBER(INDEX($A37:$AD37,MATCH(Settings!$B$11,$A$1:$AD$1,0))),INDEX($A37:$AD37,MATCH(Settings!$B$11,$A$1:$AD$1,0)),DATE(VALUE(LEFT(IFERROR(TRIM(INDEX($A37:$AD37,MATCH(Settings!$B$11,$A$1:$AD$1,0))&amp;""),""),4)),VALUE(MID(IFERROR(TRIM(INDEX($A37:$AD37,MATCH(Settings!$B$11,$A$1:$AD$1,0))&amp;""),""),6,2)),VALUE(MID(IFERROR(TRIM(INDEX($A37:$AD37,MATCH(Settings!$B$11,$A$1:$AD$1,0))&amp;""),""),9,2)))+TIME(VALUE(MID(IFERROR(TRIM(INDEX($A37:$AD37,MATCH(Settings!$B$11,$A$1:$AD$1,0))&amp;""),""),12,2)),VALUE(MID(IFERROR(TRIM(INDEX($A37:$AD37,MATCH(Settings!$B$11,$A$1:$AD$1,0))&amp;""),""),15,2)),VALUE(MID(IFERROR(TRIM(INDEX($A37:$AD37,MATCH(Settings!$B$11,$A$1:$AD$1,0))&amp;""),""),18,2)))),"")),""))</f>
        <v/>
      </c>
      <c r="AT37" s="23">
        <f>IF($BB37=0,"",IF(NOT(ISNUMBER($AF37)),"Waiting for the gift",IF(ISNUMBER($AJ37),"Acknowledged",IF(AND(ISNUMBER(Settings!$D$3),$AU37&gt;Settings!$D$3),"Past your window","Send acknowledgment"))))</f>
        <v/>
      </c>
      <c r="AU37" s="24">
        <f>IF(AND(ISNUMBER($AF37),NOT(ISNUMBER($AJ37))),Settings!$D$4-$AF37,"")</f>
        <v/>
      </c>
      <c r="AV37" s="27">
        <f>IF($BB37=0,"",IF((IF($AO37="Services","; services: describe the work, no value",IF(NOT(ISNUMBER($AR37)),"; no donor value given",IF($AX37=1,"; donor value $"&amp;FIXED(Settings!$D$5,0)&amp;" or more: written acknowledgment","")&amp;IF($AY37=1,"; over $"&amp;FIXED(Settings!$D$6,0)&amp;": donor may need Form 8283","")&amp;IF($AZ37=1,"; over $"&amp;FIXED(Settings!$D$7,0)&amp;": Section B, you may sign Part V",""))))="","Thank-you note",MID(IF($AO37="Services","; services: describe the work, no value",IF(NOT(ISNUMBER($AR37)),"; no donor value given",IF($AX37=1,"; donor value $"&amp;FIXED(Settings!$D$5,0)&amp;" or more: written acknowledgment","")&amp;IF($AY37=1,"; over $"&amp;FIXED(Settings!$D$6,0)&amp;": donor may need Form 8283","")&amp;IF($AZ37=1,"; over $"&amp;FIXED(Settings!$D$7,0)&amp;": Section B, you may sign Part V",""))),3,300)))</f>
        <v/>
      </c>
      <c r="AW37" s="27">
        <f>IF(OR($BB37=0,NOT(ISNUMBER($AF37)),$AP37=""),"","Thank you for your contribution of "&amp;$AP37&amp;" that "&amp;IF(TRIM(Settings!$D$2&amp;"")="","(your organization's name)",Settings!$D$2)&amp;" received on "&amp;CHOOSE(MONTH($AF37),"January","February","March","April","May","June","July","August","September","October","November","December")&amp;" "&amp;DAY($AF37)&amp;", "&amp;YEAR($AF37)&amp;". "&amp;IF(TRIM($AH37&amp;"")="","No goods or services were provided in exchange for your contribution.","In exchange for your contribution, we gave you "&amp;$AH37&amp;IF(ISNUMBER($AI37)," with an estimated fair market value of $"&amp;FIXED($AI37,2),"")&amp;"."))</f>
        <v/>
      </c>
      <c r="AX37" s="28">
        <f>IF(AND(ISNUMBER($AR37),ISNUMBER(Settings!$D$5)),IF($AR37&gt;=Settings!$D$5,1,0),0)</f>
        <v/>
      </c>
      <c r="AY37" s="28">
        <f>IF(AND(ISNUMBER($AR37),ISNUMBER(Settings!$D$6)),IF($AR37&gt;Settings!$D$6,1,0),0)</f>
        <v/>
      </c>
      <c r="AZ37" s="28">
        <f>IF(AND(ISNUMBER($AR37),ISNUMBER(Settings!$D$7)),IF($AR37&gt;Settings!$D$7,1,0),0)</f>
        <v/>
      </c>
      <c r="BA37" s="28">
        <f>IF(AND(ISNUMBER($AR37),ISNUMBER($AF37)),$AR37,0)</f>
        <v/>
      </c>
      <c r="BB37" s="28">
        <f>IF(OR(IFERROR(TRIM(INDEX($A37:$AD37,MATCH(Settings!$B$14,$A$1:$AD$1,0))&amp;""),"")&lt;&gt;"",IFERROR(TRIM(INDEX($A37:$AD37,MATCH(Settings!$B$13,$A$1:$AD$1,0))&amp;""),"")&lt;&gt;"",IFERROR(TRIM(INDEX($A37:$AD37,MATCH(Settings!$B$17,$A$1:$AD$1,0))&amp;""),"")&lt;&gt;"",IFERROR(TRIM(INDEX($A37:$AD37,MATCH(Settings!$B$22,$A$1:$AD$1,0))&amp;""),"")&lt;&gt;""),1,0)</f>
        <v/>
      </c>
    </row>
    <row r="38">
      <c r="AF38" s="29" t="n"/>
      <c r="AG38" s="30" t="n"/>
      <c r="AH38" s="30" t="n"/>
      <c r="AI38" s="31" t="n"/>
      <c r="AJ38" s="29" t="n"/>
      <c r="AK38" s="30" t="n"/>
      <c r="AM38" s="23">
        <f>IF(IFERROR(TRIM(INDEX($A38:$AD38,MATCH(Settings!$B$13,$A$1:$AD$1,0))&amp;""),"")&lt;&gt;"",IFERROR(TRIM(INDEX($A38:$AD38,MATCH(Settings!$B$13,$A$1:$AD$1,0))&amp;""),"")&amp;IF(IFERROR(TRIM(INDEX($A38:$AD38,MATCH(Settings!$B$14,$A$1:$AD$1,0))&amp;""),"")&lt;&gt;""," ("&amp;IFERROR(TRIM(INDEX($A38:$AD38,MATCH(Settings!$B$14,$A$1:$AD$1,0))&amp;""),"")&amp;")",""),IFERROR(TRIM(INDEX($A38:$AD38,MATCH(Settings!$B$14,$A$1:$AD$1,0))&amp;""),""))</f>
        <v/>
      </c>
      <c r="AN38" s="23">
        <f>IFERROR(TRIM(INDEX($A38:$AD38,MATCH(Settings!$B$15,$A$1:$AD$1,0))&amp;""),"")</f>
        <v/>
      </c>
      <c r="AO38" s="23">
        <f>IF($BB38=0,"",IF(LEFT(IFERROR(TRIM(INDEX($A38:$AD38,MATCH(Settings!$B$16,$A$1:$AD$1,0))&amp;""),""),5)="Goods","Goods",IF(LEFT(IFERROR(TRIM(INDEX($A38:$AD38,MATCH(Settings!$B$16,$A$1:$AD$1,0))&amp;""),""),8)="Services","Services",IF(IFERROR(TRIM(INDEX($A38:$AD38,MATCH(Settings!$B$22,$A$1:$AD$1,0))&amp;""),"")&lt;&gt;"","Services","Goods"))))</f>
        <v/>
      </c>
      <c r="AP38" s="23">
        <f>IF($AO38="Services",IFERROR(TRIM(INDEX($A38:$AD38,MATCH(Settings!$B$22,$A$1:$AD$1,0))&amp;""),""),IFERROR(TRIM(INDEX($A38:$AD38,MATCH(Settings!$B$17,$A$1:$AD$1,0))&amp;""),""))</f>
        <v/>
      </c>
      <c r="AQ38" s="24">
        <f>IFERROR(IF(TRIM(INDEX($A38:$AD38,MATCH(Settings!$B$18,$A$1:$AD$1,0))&amp;"")="","",VALUE(TRIM(INDEX($A38:$AD38,MATCH(Settings!$B$18,$A$1:$AD$1,0))&amp;""))),"")</f>
        <v/>
      </c>
      <c r="AR38" s="25">
        <f>IF($AO38="Goods",IFERROR(IF(TRIM(INDEX($A38:$AD38,MATCH(Settings!$B$20,$A$1:$AD$1,0))&amp;"")="","",VALUE(TRIM(INDEX($A38:$AD38,MATCH(Settings!$B$20,$A$1:$AD$1,0))&amp;""))),""),"")</f>
        <v/>
      </c>
      <c r="AS38" s="26">
        <f>IF($BB38=0,"",IFERROR(INT(IFERROR(IF(ISNUMBER(INDEX($A38:$AD38,MATCH(Settings!$B$11,$A$1:$AD$1,0))),INDEX($A38:$AD38,MATCH(Settings!$B$11,$A$1:$AD$1,0)),DATE(VALUE(LEFT(IFERROR(TRIM(INDEX($A38:$AD38,MATCH(Settings!$B$11,$A$1:$AD$1,0))&amp;""),""),4)),VALUE(MID(IFERROR(TRIM(INDEX($A38:$AD38,MATCH(Settings!$B$11,$A$1:$AD$1,0))&amp;""),""),6,2)),VALUE(MID(IFERROR(TRIM(INDEX($A38:$AD38,MATCH(Settings!$B$11,$A$1:$AD$1,0))&amp;""),""),9,2)))+TIME(VALUE(MID(IFERROR(TRIM(INDEX($A38:$AD38,MATCH(Settings!$B$11,$A$1:$AD$1,0))&amp;""),""),12,2)),VALUE(MID(IFERROR(TRIM(INDEX($A38:$AD38,MATCH(Settings!$B$11,$A$1:$AD$1,0))&amp;""),""),15,2)),VALUE(MID(IFERROR(TRIM(INDEX($A38:$AD38,MATCH(Settings!$B$11,$A$1:$AD$1,0))&amp;""),""),18,2)))),"")),""))</f>
        <v/>
      </c>
      <c r="AT38" s="23">
        <f>IF($BB38=0,"",IF(NOT(ISNUMBER($AF38)),"Waiting for the gift",IF(ISNUMBER($AJ38),"Acknowledged",IF(AND(ISNUMBER(Settings!$D$3),$AU38&gt;Settings!$D$3),"Past your window","Send acknowledgment"))))</f>
        <v/>
      </c>
      <c r="AU38" s="24">
        <f>IF(AND(ISNUMBER($AF38),NOT(ISNUMBER($AJ38))),Settings!$D$4-$AF38,"")</f>
        <v/>
      </c>
      <c r="AV38" s="27">
        <f>IF($BB38=0,"",IF((IF($AO38="Services","; services: describe the work, no value",IF(NOT(ISNUMBER($AR38)),"; no donor value given",IF($AX38=1,"; donor value $"&amp;FIXED(Settings!$D$5,0)&amp;" or more: written acknowledgment","")&amp;IF($AY38=1,"; over $"&amp;FIXED(Settings!$D$6,0)&amp;": donor may need Form 8283","")&amp;IF($AZ38=1,"; over $"&amp;FIXED(Settings!$D$7,0)&amp;": Section B, you may sign Part V",""))))="","Thank-you note",MID(IF($AO38="Services","; services: describe the work, no value",IF(NOT(ISNUMBER($AR38)),"; no donor value given",IF($AX38=1,"; donor value $"&amp;FIXED(Settings!$D$5,0)&amp;" or more: written acknowledgment","")&amp;IF($AY38=1,"; over $"&amp;FIXED(Settings!$D$6,0)&amp;": donor may need Form 8283","")&amp;IF($AZ38=1,"; over $"&amp;FIXED(Settings!$D$7,0)&amp;": Section B, you may sign Part V",""))),3,300)))</f>
        <v/>
      </c>
      <c r="AW38" s="27">
        <f>IF(OR($BB38=0,NOT(ISNUMBER($AF38)),$AP38=""),"","Thank you for your contribution of "&amp;$AP38&amp;" that "&amp;IF(TRIM(Settings!$D$2&amp;"")="","(your organization's name)",Settings!$D$2)&amp;" received on "&amp;CHOOSE(MONTH($AF38),"January","February","March","April","May","June","July","August","September","October","November","December")&amp;" "&amp;DAY($AF38)&amp;", "&amp;YEAR($AF38)&amp;". "&amp;IF(TRIM($AH38&amp;"")="","No goods or services were provided in exchange for your contribution.","In exchange for your contribution, we gave you "&amp;$AH38&amp;IF(ISNUMBER($AI38)," with an estimated fair market value of $"&amp;FIXED($AI38,2),"")&amp;"."))</f>
        <v/>
      </c>
      <c r="AX38" s="28">
        <f>IF(AND(ISNUMBER($AR38),ISNUMBER(Settings!$D$5)),IF($AR38&gt;=Settings!$D$5,1,0),0)</f>
        <v/>
      </c>
      <c r="AY38" s="28">
        <f>IF(AND(ISNUMBER($AR38),ISNUMBER(Settings!$D$6)),IF($AR38&gt;Settings!$D$6,1,0),0)</f>
        <v/>
      </c>
      <c r="AZ38" s="28">
        <f>IF(AND(ISNUMBER($AR38),ISNUMBER(Settings!$D$7)),IF($AR38&gt;Settings!$D$7,1,0),0)</f>
        <v/>
      </c>
      <c r="BA38" s="28">
        <f>IF(AND(ISNUMBER($AR38),ISNUMBER($AF38)),$AR38,0)</f>
        <v/>
      </c>
      <c r="BB38" s="28">
        <f>IF(OR(IFERROR(TRIM(INDEX($A38:$AD38,MATCH(Settings!$B$14,$A$1:$AD$1,0))&amp;""),"")&lt;&gt;"",IFERROR(TRIM(INDEX($A38:$AD38,MATCH(Settings!$B$13,$A$1:$AD$1,0))&amp;""),"")&lt;&gt;"",IFERROR(TRIM(INDEX($A38:$AD38,MATCH(Settings!$B$17,$A$1:$AD$1,0))&amp;""),"")&lt;&gt;"",IFERROR(TRIM(INDEX($A38:$AD38,MATCH(Settings!$B$22,$A$1:$AD$1,0))&amp;""),"")&lt;&gt;""),1,0)</f>
        <v/>
      </c>
    </row>
    <row r="39">
      <c r="AF39" s="29" t="n"/>
      <c r="AG39" s="30" t="n"/>
      <c r="AH39" s="30" t="n"/>
      <c r="AI39" s="31" t="n"/>
      <c r="AJ39" s="29" t="n"/>
      <c r="AK39" s="30" t="n"/>
      <c r="AM39" s="23">
        <f>IF(IFERROR(TRIM(INDEX($A39:$AD39,MATCH(Settings!$B$13,$A$1:$AD$1,0))&amp;""),"")&lt;&gt;"",IFERROR(TRIM(INDEX($A39:$AD39,MATCH(Settings!$B$13,$A$1:$AD$1,0))&amp;""),"")&amp;IF(IFERROR(TRIM(INDEX($A39:$AD39,MATCH(Settings!$B$14,$A$1:$AD$1,0))&amp;""),"")&lt;&gt;""," ("&amp;IFERROR(TRIM(INDEX($A39:$AD39,MATCH(Settings!$B$14,$A$1:$AD$1,0))&amp;""),"")&amp;")",""),IFERROR(TRIM(INDEX($A39:$AD39,MATCH(Settings!$B$14,$A$1:$AD$1,0))&amp;""),""))</f>
        <v/>
      </c>
      <c r="AN39" s="23">
        <f>IFERROR(TRIM(INDEX($A39:$AD39,MATCH(Settings!$B$15,$A$1:$AD$1,0))&amp;""),"")</f>
        <v/>
      </c>
      <c r="AO39" s="23">
        <f>IF($BB39=0,"",IF(LEFT(IFERROR(TRIM(INDEX($A39:$AD39,MATCH(Settings!$B$16,$A$1:$AD$1,0))&amp;""),""),5)="Goods","Goods",IF(LEFT(IFERROR(TRIM(INDEX($A39:$AD39,MATCH(Settings!$B$16,$A$1:$AD$1,0))&amp;""),""),8)="Services","Services",IF(IFERROR(TRIM(INDEX($A39:$AD39,MATCH(Settings!$B$22,$A$1:$AD$1,0))&amp;""),"")&lt;&gt;"","Services","Goods"))))</f>
        <v/>
      </c>
      <c r="AP39" s="23">
        <f>IF($AO39="Services",IFERROR(TRIM(INDEX($A39:$AD39,MATCH(Settings!$B$22,$A$1:$AD$1,0))&amp;""),""),IFERROR(TRIM(INDEX($A39:$AD39,MATCH(Settings!$B$17,$A$1:$AD$1,0))&amp;""),""))</f>
        <v/>
      </c>
      <c r="AQ39" s="24">
        <f>IFERROR(IF(TRIM(INDEX($A39:$AD39,MATCH(Settings!$B$18,$A$1:$AD$1,0))&amp;"")="","",VALUE(TRIM(INDEX($A39:$AD39,MATCH(Settings!$B$18,$A$1:$AD$1,0))&amp;""))),"")</f>
        <v/>
      </c>
      <c r="AR39" s="25">
        <f>IF($AO39="Goods",IFERROR(IF(TRIM(INDEX($A39:$AD39,MATCH(Settings!$B$20,$A$1:$AD$1,0))&amp;"")="","",VALUE(TRIM(INDEX($A39:$AD39,MATCH(Settings!$B$20,$A$1:$AD$1,0))&amp;""))),""),"")</f>
        <v/>
      </c>
      <c r="AS39" s="26">
        <f>IF($BB39=0,"",IFERROR(INT(IFERROR(IF(ISNUMBER(INDEX($A39:$AD39,MATCH(Settings!$B$11,$A$1:$AD$1,0))),INDEX($A39:$AD39,MATCH(Settings!$B$11,$A$1:$AD$1,0)),DATE(VALUE(LEFT(IFERROR(TRIM(INDEX($A39:$AD39,MATCH(Settings!$B$11,$A$1:$AD$1,0))&amp;""),""),4)),VALUE(MID(IFERROR(TRIM(INDEX($A39:$AD39,MATCH(Settings!$B$11,$A$1:$AD$1,0))&amp;""),""),6,2)),VALUE(MID(IFERROR(TRIM(INDEX($A39:$AD39,MATCH(Settings!$B$11,$A$1:$AD$1,0))&amp;""),""),9,2)))+TIME(VALUE(MID(IFERROR(TRIM(INDEX($A39:$AD39,MATCH(Settings!$B$11,$A$1:$AD$1,0))&amp;""),""),12,2)),VALUE(MID(IFERROR(TRIM(INDEX($A39:$AD39,MATCH(Settings!$B$11,$A$1:$AD$1,0))&amp;""),""),15,2)),VALUE(MID(IFERROR(TRIM(INDEX($A39:$AD39,MATCH(Settings!$B$11,$A$1:$AD$1,0))&amp;""),""),18,2)))),"")),""))</f>
        <v/>
      </c>
      <c r="AT39" s="23">
        <f>IF($BB39=0,"",IF(NOT(ISNUMBER($AF39)),"Waiting for the gift",IF(ISNUMBER($AJ39),"Acknowledged",IF(AND(ISNUMBER(Settings!$D$3),$AU39&gt;Settings!$D$3),"Past your window","Send acknowledgment"))))</f>
        <v/>
      </c>
      <c r="AU39" s="24">
        <f>IF(AND(ISNUMBER($AF39),NOT(ISNUMBER($AJ39))),Settings!$D$4-$AF39,"")</f>
        <v/>
      </c>
      <c r="AV39" s="27">
        <f>IF($BB39=0,"",IF((IF($AO39="Services","; services: describe the work, no value",IF(NOT(ISNUMBER($AR39)),"; no donor value given",IF($AX39=1,"; donor value $"&amp;FIXED(Settings!$D$5,0)&amp;" or more: written acknowledgment","")&amp;IF($AY39=1,"; over $"&amp;FIXED(Settings!$D$6,0)&amp;": donor may need Form 8283","")&amp;IF($AZ39=1,"; over $"&amp;FIXED(Settings!$D$7,0)&amp;": Section B, you may sign Part V",""))))="","Thank-you note",MID(IF($AO39="Services","; services: describe the work, no value",IF(NOT(ISNUMBER($AR39)),"; no donor value given",IF($AX39=1,"; donor value $"&amp;FIXED(Settings!$D$5,0)&amp;" or more: written acknowledgment","")&amp;IF($AY39=1,"; over $"&amp;FIXED(Settings!$D$6,0)&amp;": donor may need Form 8283","")&amp;IF($AZ39=1,"; over $"&amp;FIXED(Settings!$D$7,0)&amp;": Section B, you may sign Part V",""))),3,300)))</f>
        <v/>
      </c>
      <c r="AW39" s="27">
        <f>IF(OR($BB39=0,NOT(ISNUMBER($AF39)),$AP39=""),"","Thank you for your contribution of "&amp;$AP39&amp;" that "&amp;IF(TRIM(Settings!$D$2&amp;"")="","(your organization's name)",Settings!$D$2)&amp;" received on "&amp;CHOOSE(MONTH($AF39),"January","February","March","April","May","June","July","August","September","October","November","December")&amp;" "&amp;DAY($AF39)&amp;", "&amp;YEAR($AF39)&amp;". "&amp;IF(TRIM($AH39&amp;"")="","No goods or services were provided in exchange for your contribution.","In exchange for your contribution, we gave you "&amp;$AH39&amp;IF(ISNUMBER($AI39)," with an estimated fair market value of $"&amp;FIXED($AI39,2),"")&amp;"."))</f>
        <v/>
      </c>
      <c r="AX39" s="28">
        <f>IF(AND(ISNUMBER($AR39),ISNUMBER(Settings!$D$5)),IF($AR39&gt;=Settings!$D$5,1,0),0)</f>
        <v/>
      </c>
      <c r="AY39" s="28">
        <f>IF(AND(ISNUMBER($AR39),ISNUMBER(Settings!$D$6)),IF($AR39&gt;Settings!$D$6,1,0),0)</f>
        <v/>
      </c>
      <c r="AZ39" s="28">
        <f>IF(AND(ISNUMBER($AR39),ISNUMBER(Settings!$D$7)),IF($AR39&gt;Settings!$D$7,1,0),0)</f>
        <v/>
      </c>
      <c r="BA39" s="28">
        <f>IF(AND(ISNUMBER($AR39),ISNUMBER($AF39)),$AR39,0)</f>
        <v/>
      </c>
      <c r="BB39" s="28">
        <f>IF(OR(IFERROR(TRIM(INDEX($A39:$AD39,MATCH(Settings!$B$14,$A$1:$AD$1,0))&amp;""),"")&lt;&gt;"",IFERROR(TRIM(INDEX($A39:$AD39,MATCH(Settings!$B$13,$A$1:$AD$1,0))&amp;""),"")&lt;&gt;"",IFERROR(TRIM(INDEX($A39:$AD39,MATCH(Settings!$B$17,$A$1:$AD$1,0))&amp;""),"")&lt;&gt;"",IFERROR(TRIM(INDEX($A39:$AD39,MATCH(Settings!$B$22,$A$1:$AD$1,0))&amp;""),"")&lt;&gt;""),1,0)</f>
        <v/>
      </c>
    </row>
    <row r="40">
      <c r="AF40" s="29" t="n"/>
      <c r="AG40" s="30" t="n"/>
      <c r="AH40" s="30" t="n"/>
      <c r="AI40" s="31" t="n"/>
      <c r="AJ40" s="29" t="n"/>
      <c r="AK40" s="30" t="n"/>
      <c r="AM40" s="23">
        <f>IF(IFERROR(TRIM(INDEX($A40:$AD40,MATCH(Settings!$B$13,$A$1:$AD$1,0))&amp;""),"")&lt;&gt;"",IFERROR(TRIM(INDEX($A40:$AD40,MATCH(Settings!$B$13,$A$1:$AD$1,0))&amp;""),"")&amp;IF(IFERROR(TRIM(INDEX($A40:$AD40,MATCH(Settings!$B$14,$A$1:$AD$1,0))&amp;""),"")&lt;&gt;""," ("&amp;IFERROR(TRIM(INDEX($A40:$AD40,MATCH(Settings!$B$14,$A$1:$AD$1,0))&amp;""),"")&amp;")",""),IFERROR(TRIM(INDEX($A40:$AD40,MATCH(Settings!$B$14,$A$1:$AD$1,0))&amp;""),""))</f>
        <v/>
      </c>
      <c r="AN40" s="23">
        <f>IFERROR(TRIM(INDEX($A40:$AD40,MATCH(Settings!$B$15,$A$1:$AD$1,0))&amp;""),"")</f>
        <v/>
      </c>
      <c r="AO40" s="23">
        <f>IF($BB40=0,"",IF(LEFT(IFERROR(TRIM(INDEX($A40:$AD40,MATCH(Settings!$B$16,$A$1:$AD$1,0))&amp;""),""),5)="Goods","Goods",IF(LEFT(IFERROR(TRIM(INDEX($A40:$AD40,MATCH(Settings!$B$16,$A$1:$AD$1,0))&amp;""),""),8)="Services","Services",IF(IFERROR(TRIM(INDEX($A40:$AD40,MATCH(Settings!$B$22,$A$1:$AD$1,0))&amp;""),"")&lt;&gt;"","Services","Goods"))))</f>
        <v/>
      </c>
      <c r="AP40" s="23">
        <f>IF($AO40="Services",IFERROR(TRIM(INDEX($A40:$AD40,MATCH(Settings!$B$22,$A$1:$AD$1,0))&amp;""),""),IFERROR(TRIM(INDEX($A40:$AD40,MATCH(Settings!$B$17,$A$1:$AD$1,0))&amp;""),""))</f>
        <v/>
      </c>
      <c r="AQ40" s="24">
        <f>IFERROR(IF(TRIM(INDEX($A40:$AD40,MATCH(Settings!$B$18,$A$1:$AD$1,0))&amp;"")="","",VALUE(TRIM(INDEX($A40:$AD40,MATCH(Settings!$B$18,$A$1:$AD$1,0))&amp;""))),"")</f>
        <v/>
      </c>
      <c r="AR40" s="25">
        <f>IF($AO40="Goods",IFERROR(IF(TRIM(INDEX($A40:$AD40,MATCH(Settings!$B$20,$A$1:$AD$1,0))&amp;"")="","",VALUE(TRIM(INDEX($A40:$AD40,MATCH(Settings!$B$20,$A$1:$AD$1,0))&amp;""))),""),"")</f>
        <v/>
      </c>
      <c r="AS40" s="26">
        <f>IF($BB40=0,"",IFERROR(INT(IFERROR(IF(ISNUMBER(INDEX($A40:$AD40,MATCH(Settings!$B$11,$A$1:$AD$1,0))),INDEX($A40:$AD40,MATCH(Settings!$B$11,$A$1:$AD$1,0)),DATE(VALUE(LEFT(IFERROR(TRIM(INDEX($A40:$AD40,MATCH(Settings!$B$11,$A$1:$AD$1,0))&amp;""),""),4)),VALUE(MID(IFERROR(TRIM(INDEX($A40:$AD40,MATCH(Settings!$B$11,$A$1:$AD$1,0))&amp;""),""),6,2)),VALUE(MID(IFERROR(TRIM(INDEX($A40:$AD40,MATCH(Settings!$B$11,$A$1:$AD$1,0))&amp;""),""),9,2)))+TIME(VALUE(MID(IFERROR(TRIM(INDEX($A40:$AD40,MATCH(Settings!$B$11,$A$1:$AD$1,0))&amp;""),""),12,2)),VALUE(MID(IFERROR(TRIM(INDEX($A40:$AD40,MATCH(Settings!$B$11,$A$1:$AD$1,0))&amp;""),""),15,2)),VALUE(MID(IFERROR(TRIM(INDEX($A40:$AD40,MATCH(Settings!$B$11,$A$1:$AD$1,0))&amp;""),""),18,2)))),"")),""))</f>
        <v/>
      </c>
      <c r="AT40" s="23">
        <f>IF($BB40=0,"",IF(NOT(ISNUMBER($AF40)),"Waiting for the gift",IF(ISNUMBER($AJ40),"Acknowledged",IF(AND(ISNUMBER(Settings!$D$3),$AU40&gt;Settings!$D$3),"Past your window","Send acknowledgment"))))</f>
        <v/>
      </c>
      <c r="AU40" s="24">
        <f>IF(AND(ISNUMBER($AF40),NOT(ISNUMBER($AJ40))),Settings!$D$4-$AF40,"")</f>
        <v/>
      </c>
      <c r="AV40" s="27">
        <f>IF($BB40=0,"",IF((IF($AO40="Services","; services: describe the work, no value",IF(NOT(ISNUMBER($AR40)),"; no donor value given",IF($AX40=1,"; donor value $"&amp;FIXED(Settings!$D$5,0)&amp;" or more: written acknowledgment","")&amp;IF($AY40=1,"; over $"&amp;FIXED(Settings!$D$6,0)&amp;": donor may need Form 8283","")&amp;IF($AZ40=1,"; over $"&amp;FIXED(Settings!$D$7,0)&amp;": Section B, you may sign Part V",""))))="","Thank-you note",MID(IF($AO40="Services","; services: describe the work, no value",IF(NOT(ISNUMBER($AR40)),"; no donor value given",IF($AX40=1,"; donor value $"&amp;FIXED(Settings!$D$5,0)&amp;" or more: written acknowledgment","")&amp;IF($AY40=1,"; over $"&amp;FIXED(Settings!$D$6,0)&amp;": donor may need Form 8283","")&amp;IF($AZ40=1,"; over $"&amp;FIXED(Settings!$D$7,0)&amp;": Section B, you may sign Part V",""))),3,300)))</f>
        <v/>
      </c>
      <c r="AW40" s="27">
        <f>IF(OR($BB40=0,NOT(ISNUMBER($AF40)),$AP40=""),"","Thank you for your contribution of "&amp;$AP40&amp;" that "&amp;IF(TRIM(Settings!$D$2&amp;"")="","(your organization's name)",Settings!$D$2)&amp;" received on "&amp;CHOOSE(MONTH($AF40),"January","February","March","April","May","June","July","August","September","October","November","December")&amp;" "&amp;DAY($AF40)&amp;", "&amp;YEAR($AF40)&amp;". "&amp;IF(TRIM($AH40&amp;"")="","No goods or services were provided in exchange for your contribution.","In exchange for your contribution, we gave you "&amp;$AH40&amp;IF(ISNUMBER($AI40)," with an estimated fair market value of $"&amp;FIXED($AI40,2),"")&amp;"."))</f>
        <v/>
      </c>
      <c r="AX40" s="28">
        <f>IF(AND(ISNUMBER($AR40),ISNUMBER(Settings!$D$5)),IF($AR40&gt;=Settings!$D$5,1,0),0)</f>
        <v/>
      </c>
      <c r="AY40" s="28">
        <f>IF(AND(ISNUMBER($AR40),ISNUMBER(Settings!$D$6)),IF($AR40&gt;Settings!$D$6,1,0),0)</f>
        <v/>
      </c>
      <c r="AZ40" s="28">
        <f>IF(AND(ISNUMBER($AR40),ISNUMBER(Settings!$D$7)),IF($AR40&gt;Settings!$D$7,1,0),0)</f>
        <v/>
      </c>
      <c r="BA40" s="28">
        <f>IF(AND(ISNUMBER($AR40),ISNUMBER($AF40)),$AR40,0)</f>
        <v/>
      </c>
      <c r="BB40" s="28">
        <f>IF(OR(IFERROR(TRIM(INDEX($A40:$AD40,MATCH(Settings!$B$14,$A$1:$AD$1,0))&amp;""),"")&lt;&gt;"",IFERROR(TRIM(INDEX($A40:$AD40,MATCH(Settings!$B$13,$A$1:$AD$1,0))&amp;""),"")&lt;&gt;"",IFERROR(TRIM(INDEX($A40:$AD40,MATCH(Settings!$B$17,$A$1:$AD$1,0))&amp;""),"")&lt;&gt;"",IFERROR(TRIM(INDEX($A40:$AD40,MATCH(Settings!$B$22,$A$1:$AD$1,0))&amp;""),"")&lt;&gt;""),1,0)</f>
        <v/>
      </c>
    </row>
    <row r="41">
      <c r="AF41" s="29" t="n"/>
      <c r="AG41" s="30" t="n"/>
      <c r="AH41" s="30" t="n"/>
      <c r="AI41" s="31" t="n"/>
      <c r="AJ41" s="29" t="n"/>
      <c r="AK41" s="30" t="n"/>
      <c r="AM41" s="23">
        <f>IF(IFERROR(TRIM(INDEX($A41:$AD41,MATCH(Settings!$B$13,$A$1:$AD$1,0))&amp;""),"")&lt;&gt;"",IFERROR(TRIM(INDEX($A41:$AD41,MATCH(Settings!$B$13,$A$1:$AD$1,0))&amp;""),"")&amp;IF(IFERROR(TRIM(INDEX($A41:$AD41,MATCH(Settings!$B$14,$A$1:$AD$1,0))&amp;""),"")&lt;&gt;""," ("&amp;IFERROR(TRIM(INDEX($A41:$AD41,MATCH(Settings!$B$14,$A$1:$AD$1,0))&amp;""),"")&amp;")",""),IFERROR(TRIM(INDEX($A41:$AD41,MATCH(Settings!$B$14,$A$1:$AD$1,0))&amp;""),""))</f>
        <v/>
      </c>
      <c r="AN41" s="23">
        <f>IFERROR(TRIM(INDEX($A41:$AD41,MATCH(Settings!$B$15,$A$1:$AD$1,0))&amp;""),"")</f>
        <v/>
      </c>
      <c r="AO41" s="23">
        <f>IF($BB41=0,"",IF(LEFT(IFERROR(TRIM(INDEX($A41:$AD41,MATCH(Settings!$B$16,$A$1:$AD$1,0))&amp;""),""),5)="Goods","Goods",IF(LEFT(IFERROR(TRIM(INDEX($A41:$AD41,MATCH(Settings!$B$16,$A$1:$AD$1,0))&amp;""),""),8)="Services","Services",IF(IFERROR(TRIM(INDEX($A41:$AD41,MATCH(Settings!$B$22,$A$1:$AD$1,0))&amp;""),"")&lt;&gt;"","Services","Goods"))))</f>
        <v/>
      </c>
      <c r="AP41" s="23">
        <f>IF($AO41="Services",IFERROR(TRIM(INDEX($A41:$AD41,MATCH(Settings!$B$22,$A$1:$AD$1,0))&amp;""),""),IFERROR(TRIM(INDEX($A41:$AD41,MATCH(Settings!$B$17,$A$1:$AD$1,0))&amp;""),""))</f>
        <v/>
      </c>
      <c r="AQ41" s="24">
        <f>IFERROR(IF(TRIM(INDEX($A41:$AD41,MATCH(Settings!$B$18,$A$1:$AD$1,0))&amp;"")="","",VALUE(TRIM(INDEX($A41:$AD41,MATCH(Settings!$B$18,$A$1:$AD$1,0))&amp;""))),"")</f>
        <v/>
      </c>
      <c r="AR41" s="25">
        <f>IF($AO41="Goods",IFERROR(IF(TRIM(INDEX($A41:$AD41,MATCH(Settings!$B$20,$A$1:$AD$1,0))&amp;"")="","",VALUE(TRIM(INDEX($A41:$AD41,MATCH(Settings!$B$20,$A$1:$AD$1,0))&amp;""))),""),"")</f>
        <v/>
      </c>
      <c r="AS41" s="26">
        <f>IF($BB41=0,"",IFERROR(INT(IFERROR(IF(ISNUMBER(INDEX($A41:$AD41,MATCH(Settings!$B$11,$A$1:$AD$1,0))),INDEX($A41:$AD41,MATCH(Settings!$B$11,$A$1:$AD$1,0)),DATE(VALUE(LEFT(IFERROR(TRIM(INDEX($A41:$AD41,MATCH(Settings!$B$11,$A$1:$AD$1,0))&amp;""),""),4)),VALUE(MID(IFERROR(TRIM(INDEX($A41:$AD41,MATCH(Settings!$B$11,$A$1:$AD$1,0))&amp;""),""),6,2)),VALUE(MID(IFERROR(TRIM(INDEX($A41:$AD41,MATCH(Settings!$B$11,$A$1:$AD$1,0))&amp;""),""),9,2)))+TIME(VALUE(MID(IFERROR(TRIM(INDEX($A41:$AD41,MATCH(Settings!$B$11,$A$1:$AD$1,0))&amp;""),""),12,2)),VALUE(MID(IFERROR(TRIM(INDEX($A41:$AD41,MATCH(Settings!$B$11,$A$1:$AD$1,0))&amp;""),""),15,2)),VALUE(MID(IFERROR(TRIM(INDEX($A41:$AD41,MATCH(Settings!$B$11,$A$1:$AD$1,0))&amp;""),""),18,2)))),"")),""))</f>
        <v/>
      </c>
      <c r="AT41" s="23">
        <f>IF($BB41=0,"",IF(NOT(ISNUMBER($AF41)),"Waiting for the gift",IF(ISNUMBER($AJ41),"Acknowledged",IF(AND(ISNUMBER(Settings!$D$3),$AU41&gt;Settings!$D$3),"Past your window","Send acknowledgment"))))</f>
        <v/>
      </c>
      <c r="AU41" s="24">
        <f>IF(AND(ISNUMBER($AF41),NOT(ISNUMBER($AJ41))),Settings!$D$4-$AF41,"")</f>
        <v/>
      </c>
      <c r="AV41" s="27">
        <f>IF($BB41=0,"",IF((IF($AO41="Services","; services: describe the work, no value",IF(NOT(ISNUMBER($AR41)),"; no donor value given",IF($AX41=1,"; donor value $"&amp;FIXED(Settings!$D$5,0)&amp;" or more: written acknowledgment","")&amp;IF($AY41=1,"; over $"&amp;FIXED(Settings!$D$6,0)&amp;": donor may need Form 8283","")&amp;IF($AZ41=1,"; over $"&amp;FIXED(Settings!$D$7,0)&amp;": Section B, you may sign Part V",""))))="","Thank-you note",MID(IF($AO41="Services","; services: describe the work, no value",IF(NOT(ISNUMBER($AR41)),"; no donor value given",IF($AX41=1,"; donor value $"&amp;FIXED(Settings!$D$5,0)&amp;" or more: written acknowledgment","")&amp;IF($AY41=1,"; over $"&amp;FIXED(Settings!$D$6,0)&amp;": donor may need Form 8283","")&amp;IF($AZ41=1,"; over $"&amp;FIXED(Settings!$D$7,0)&amp;": Section B, you may sign Part V",""))),3,300)))</f>
        <v/>
      </c>
      <c r="AW41" s="27">
        <f>IF(OR($BB41=0,NOT(ISNUMBER($AF41)),$AP41=""),"","Thank you for your contribution of "&amp;$AP41&amp;" that "&amp;IF(TRIM(Settings!$D$2&amp;"")="","(your organization's name)",Settings!$D$2)&amp;" received on "&amp;CHOOSE(MONTH($AF41),"January","February","March","April","May","June","July","August","September","October","November","December")&amp;" "&amp;DAY($AF41)&amp;", "&amp;YEAR($AF41)&amp;". "&amp;IF(TRIM($AH41&amp;"")="","No goods or services were provided in exchange for your contribution.","In exchange for your contribution, we gave you "&amp;$AH41&amp;IF(ISNUMBER($AI41)," with an estimated fair market value of $"&amp;FIXED($AI41,2),"")&amp;"."))</f>
        <v/>
      </c>
      <c r="AX41" s="28">
        <f>IF(AND(ISNUMBER($AR41),ISNUMBER(Settings!$D$5)),IF($AR41&gt;=Settings!$D$5,1,0),0)</f>
        <v/>
      </c>
      <c r="AY41" s="28">
        <f>IF(AND(ISNUMBER($AR41),ISNUMBER(Settings!$D$6)),IF($AR41&gt;Settings!$D$6,1,0),0)</f>
        <v/>
      </c>
      <c r="AZ41" s="28">
        <f>IF(AND(ISNUMBER($AR41),ISNUMBER(Settings!$D$7)),IF($AR41&gt;Settings!$D$7,1,0),0)</f>
        <v/>
      </c>
      <c r="BA41" s="28">
        <f>IF(AND(ISNUMBER($AR41),ISNUMBER($AF41)),$AR41,0)</f>
        <v/>
      </c>
      <c r="BB41" s="28">
        <f>IF(OR(IFERROR(TRIM(INDEX($A41:$AD41,MATCH(Settings!$B$14,$A$1:$AD$1,0))&amp;""),"")&lt;&gt;"",IFERROR(TRIM(INDEX($A41:$AD41,MATCH(Settings!$B$13,$A$1:$AD$1,0))&amp;""),"")&lt;&gt;"",IFERROR(TRIM(INDEX($A41:$AD41,MATCH(Settings!$B$17,$A$1:$AD$1,0))&amp;""),"")&lt;&gt;"",IFERROR(TRIM(INDEX($A41:$AD41,MATCH(Settings!$B$22,$A$1:$AD$1,0))&amp;""),"")&lt;&gt;""),1,0)</f>
        <v/>
      </c>
    </row>
    <row r="42">
      <c r="AF42" s="29" t="n"/>
      <c r="AG42" s="30" t="n"/>
      <c r="AH42" s="30" t="n"/>
      <c r="AI42" s="31" t="n"/>
      <c r="AJ42" s="29" t="n"/>
      <c r="AK42" s="30" t="n"/>
      <c r="AM42" s="23">
        <f>IF(IFERROR(TRIM(INDEX($A42:$AD42,MATCH(Settings!$B$13,$A$1:$AD$1,0))&amp;""),"")&lt;&gt;"",IFERROR(TRIM(INDEX($A42:$AD42,MATCH(Settings!$B$13,$A$1:$AD$1,0))&amp;""),"")&amp;IF(IFERROR(TRIM(INDEX($A42:$AD42,MATCH(Settings!$B$14,$A$1:$AD$1,0))&amp;""),"")&lt;&gt;""," ("&amp;IFERROR(TRIM(INDEX($A42:$AD42,MATCH(Settings!$B$14,$A$1:$AD$1,0))&amp;""),"")&amp;")",""),IFERROR(TRIM(INDEX($A42:$AD42,MATCH(Settings!$B$14,$A$1:$AD$1,0))&amp;""),""))</f>
        <v/>
      </c>
      <c r="AN42" s="23">
        <f>IFERROR(TRIM(INDEX($A42:$AD42,MATCH(Settings!$B$15,$A$1:$AD$1,0))&amp;""),"")</f>
        <v/>
      </c>
      <c r="AO42" s="23">
        <f>IF($BB42=0,"",IF(LEFT(IFERROR(TRIM(INDEX($A42:$AD42,MATCH(Settings!$B$16,$A$1:$AD$1,0))&amp;""),""),5)="Goods","Goods",IF(LEFT(IFERROR(TRIM(INDEX($A42:$AD42,MATCH(Settings!$B$16,$A$1:$AD$1,0))&amp;""),""),8)="Services","Services",IF(IFERROR(TRIM(INDEX($A42:$AD42,MATCH(Settings!$B$22,$A$1:$AD$1,0))&amp;""),"")&lt;&gt;"","Services","Goods"))))</f>
        <v/>
      </c>
      <c r="AP42" s="23">
        <f>IF($AO42="Services",IFERROR(TRIM(INDEX($A42:$AD42,MATCH(Settings!$B$22,$A$1:$AD$1,0))&amp;""),""),IFERROR(TRIM(INDEX($A42:$AD42,MATCH(Settings!$B$17,$A$1:$AD$1,0))&amp;""),""))</f>
        <v/>
      </c>
      <c r="AQ42" s="24">
        <f>IFERROR(IF(TRIM(INDEX($A42:$AD42,MATCH(Settings!$B$18,$A$1:$AD$1,0))&amp;"")="","",VALUE(TRIM(INDEX($A42:$AD42,MATCH(Settings!$B$18,$A$1:$AD$1,0))&amp;""))),"")</f>
        <v/>
      </c>
      <c r="AR42" s="25">
        <f>IF($AO42="Goods",IFERROR(IF(TRIM(INDEX($A42:$AD42,MATCH(Settings!$B$20,$A$1:$AD$1,0))&amp;"")="","",VALUE(TRIM(INDEX($A42:$AD42,MATCH(Settings!$B$20,$A$1:$AD$1,0))&amp;""))),""),"")</f>
        <v/>
      </c>
      <c r="AS42" s="26">
        <f>IF($BB42=0,"",IFERROR(INT(IFERROR(IF(ISNUMBER(INDEX($A42:$AD42,MATCH(Settings!$B$11,$A$1:$AD$1,0))),INDEX($A42:$AD42,MATCH(Settings!$B$11,$A$1:$AD$1,0)),DATE(VALUE(LEFT(IFERROR(TRIM(INDEX($A42:$AD42,MATCH(Settings!$B$11,$A$1:$AD$1,0))&amp;""),""),4)),VALUE(MID(IFERROR(TRIM(INDEX($A42:$AD42,MATCH(Settings!$B$11,$A$1:$AD$1,0))&amp;""),""),6,2)),VALUE(MID(IFERROR(TRIM(INDEX($A42:$AD42,MATCH(Settings!$B$11,$A$1:$AD$1,0))&amp;""),""),9,2)))+TIME(VALUE(MID(IFERROR(TRIM(INDEX($A42:$AD42,MATCH(Settings!$B$11,$A$1:$AD$1,0))&amp;""),""),12,2)),VALUE(MID(IFERROR(TRIM(INDEX($A42:$AD42,MATCH(Settings!$B$11,$A$1:$AD$1,0))&amp;""),""),15,2)),VALUE(MID(IFERROR(TRIM(INDEX($A42:$AD42,MATCH(Settings!$B$11,$A$1:$AD$1,0))&amp;""),""),18,2)))),"")),""))</f>
        <v/>
      </c>
      <c r="AT42" s="23">
        <f>IF($BB42=0,"",IF(NOT(ISNUMBER($AF42)),"Waiting for the gift",IF(ISNUMBER($AJ42),"Acknowledged",IF(AND(ISNUMBER(Settings!$D$3),$AU42&gt;Settings!$D$3),"Past your window","Send acknowledgment"))))</f>
        <v/>
      </c>
      <c r="AU42" s="24">
        <f>IF(AND(ISNUMBER($AF42),NOT(ISNUMBER($AJ42))),Settings!$D$4-$AF42,"")</f>
        <v/>
      </c>
      <c r="AV42" s="27">
        <f>IF($BB42=0,"",IF((IF($AO42="Services","; services: describe the work, no value",IF(NOT(ISNUMBER($AR42)),"; no donor value given",IF($AX42=1,"; donor value $"&amp;FIXED(Settings!$D$5,0)&amp;" or more: written acknowledgment","")&amp;IF($AY42=1,"; over $"&amp;FIXED(Settings!$D$6,0)&amp;": donor may need Form 8283","")&amp;IF($AZ42=1,"; over $"&amp;FIXED(Settings!$D$7,0)&amp;": Section B, you may sign Part V",""))))="","Thank-you note",MID(IF($AO42="Services","; services: describe the work, no value",IF(NOT(ISNUMBER($AR42)),"; no donor value given",IF($AX42=1,"; donor value $"&amp;FIXED(Settings!$D$5,0)&amp;" or more: written acknowledgment","")&amp;IF($AY42=1,"; over $"&amp;FIXED(Settings!$D$6,0)&amp;": donor may need Form 8283","")&amp;IF($AZ42=1,"; over $"&amp;FIXED(Settings!$D$7,0)&amp;": Section B, you may sign Part V",""))),3,300)))</f>
        <v/>
      </c>
      <c r="AW42" s="27">
        <f>IF(OR($BB42=0,NOT(ISNUMBER($AF42)),$AP42=""),"","Thank you for your contribution of "&amp;$AP42&amp;" that "&amp;IF(TRIM(Settings!$D$2&amp;"")="","(your organization's name)",Settings!$D$2)&amp;" received on "&amp;CHOOSE(MONTH($AF42),"January","February","March","April","May","June","July","August","September","October","November","December")&amp;" "&amp;DAY($AF42)&amp;", "&amp;YEAR($AF42)&amp;". "&amp;IF(TRIM($AH42&amp;"")="","No goods or services were provided in exchange for your contribution.","In exchange for your contribution, we gave you "&amp;$AH42&amp;IF(ISNUMBER($AI42)," with an estimated fair market value of $"&amp;FIXED($AI42,2),"")&amp;"."))</f>
        <v/>
      </c>
      <c r="AX42" s="28">
        <f>IF(AND(ISNUMBER($AR42),ISNUMBER(Settings!$D$5)),IF($AR42&gt;=Settings!$D$5,1,0),0)</f>
        <v/>
      </c>
      <c r="AY42" s="28">
        <f>IF(AND(ISNUMBER($AR42),ISNUMBER(Settings!$D$6)),IF($AR42&gt;Settings!$D$6,1,0),0)</f>
        <v/>
      </c>
      <c r="AZ42" s="28">
        <f>IF(AND(ISNUMBER($AR42),ISNUMBER(Settings!$D$7)),IF($AR42&gt;Settings!$D$7,1,0),0)</f>
        <v/>
      </c>
      <c r="BA42" s="28">
        <f>IF(AND(ISNUMBER($AR42),ISNUMBER($AF42)),$AR42,0)</f>
        <v/>
      </c>
      <c r="BB42" s="28">
        <f>IF(OR(IFERROR(TRIM(INDEX($A42:$AD42,MATCH(Settings!$B$14,$A$1:$AD$1,0))&amp;""),"")&lt;&gt;"",IFERROR(TRIM(INDEX($A42:$AD42,MATCH(Settings!$B$13,$A$1:$AD$1,0))&amp;""),"")&lt;&gt;"",IFERROR(TRIM(INDEX($A42:$AD42,MATCH(Settings!$B$17,$A$1:$AD$1,0))&amp;""),"")&lt;&gt;"",IFERROR(TRIM(INDEX($A42:$AD42,MATCH(Settings!$B$22,$A$1:$AD$1,0))&amp;""),"")&lt;&gt;""),1,0)</f>
        <v/>
      </c>
    </row>
    <row r="43">
      <c r="AF43" s="29" t="n"/>
      <c r="AG43" s="30" t="n"/>
      <c r="AH43" s="30" t="n"/>
      <c r="AI43" s="31" t="n"/>
      <c r="AJ43" s="29" t="n"/>
      <c r="AK43" s="30" t="n"/>
      <c r="AM43" s="23">
        <f>IF(IFERROR(TRIM(INDEX($A43:$AD43,MATCH(Settings!$B$13,$A$1:$AD$1,0))&amp;""),"")&lt;&gt;"",IFERROR(TRIM(INDEX($A43:$AD43,MATCH(Settings!$B$13,$A$1:$AD$1,0))&amp;""),"")&amp;IF(IFERROR(TRIM(INDEX($A43:$AD43,MATCH(Settings!$B$14,$A$1:$AD$1,0))&amp;""),"")&lt;&gt;""," ("&amp;IFERROR(TRIM(INDEX($A43:$AD43,MATCH(Settings!$B$14,$A$1:$AD$1,0))&amp;""),"")&amp;")",""),IFERROR(TRIM(INDEX($A43:$AD43,MATCH(Settings!$B$14,$A$1:$AD$1,0))&amp;""),""))</f>
        <v/>
      </c>
      <c r="AN43" s="23">
        <f>IFERROR(TRIM(INDEX($A43:$AD43,MATCH(Settings!$B$15,$A$1:$AD$1,0))&amp;""),"")</f>
        <v/>
      </c>
      <c r="AO43" s="23">
        <f>IF($BB43=0,"",IF(LEFT(IFERROR(TRIM(INDEX($A43:$AD43,MATCH(Settings!$B$16,$A$1:$AD$1,0))&amp;""),""),5)="Goods","Goods",IF(LEFT(IFERROR(TRIM(INDEX($A43:$AD43,MATCH(Settings!$B$16,$A$1:$AD$1,0))&amp;""),""),8)="Services","Services",IF(IFERROR(TRIM(INDEX($A43:$AD43,MATCH(Settings!$B$22,$A$1:$AD$1,0))&amp;""),"")&lt;&gt;"","Services","Goods"))))</f>
        <v/>
      </c>
      <c r="AP43" s="23">
        <f>IF($AO43="Services",IFERROR(TRIM(INDEX($A43:$AD43,MATCH(Settings!$B$22,$A$1:$AD$1,0))&amp;""),""),IFERROR(TRIM(INDEX($A43:$AD43,MATCH(Settings!$B$17,$A$1:$AD$1,0))&amp;""),""))</f>
        <v/>
      </c>
      <c r="AQ43" s="24">
        <f>IFERROR(IF(TRIM(INDEX($A43:$AD43,MATCH(Settings!$B$18,$A$1:$AD$1,0))&amp;"")="","",VALUE(TRIM(INDEX($A43:$AD43,MATCH(Settings!$B$18,$A$1:$AD$1,0))&amp;""))),"")</f>
        <v/>
      </c>
      <c r="AR43" s="25">
        <f>IF($AO43="Goods",IFERROR(IF(TRIM(INDEX($A43:$AD43,MATCH(Settings!$B$20,$A$1:$AD$1,0))&amp;"")="","",VALUE(TRIM(INDEX($A43:$AD43,MATCH(Settings!$B$20,$A$1:$AD$1,0))&amp;""))),""),"")</f>
        <v/>
      </c>
      <c r="AS43" s="26">
        <f>IF($BB43=0,"",IFERROR(INT(IFERROR(IF(ISNUMBER(INDEX($A43:$AD43,MATCH(Settings!$B$11,$A$1:$AD$1,0))),INDEX($A43:$AD43,MATCH(Settings!$B$11,$A$1:$AD$1,0)),DATE(VALUE(LEFT(IFERROR(TRIM(INDEX($A43:$AD43,MATCH(Settings!$B$11,$A$1:$AD$1,0))&amp;""),""),4)),VALUE(MID(IFERROR(TRIM(INDEX($A43:$AD43,MATCH(Settings!$B$11,$A$1:$AD$1,0))&amp;""),""),6,2)),VALUE(MID(IFERROR(TRIM(INDEX($A43:$AD43,MATCH(Settings!$B$11,$A$1:$AD$1,0))&amp;""),""),9,2)))+TIME(VALUE(MID(IFERROR(TRIM(INDEX($A43:$AD43,MATCH(Settings!$B$11,$A$1:$AD$1,0))&amp;""),""),12,2)),VALUE(MID(IFERROR(TRIM(INDEX($A43:$AD43,MATCH(Settings!$B$11,$A$1:$AD$1,0))&amp;""),""),15,2)),VALUE(MID(IFERROR(TRIM(INDEX($A43:$AD43,MATCH(Settings!$B$11,$A$1:$AD$1,0))&amp;""),""),18,2)))),"")),""))</f>
        <v/>
      </c>
      <c r="AT43" s="23">
        <f>IF($BB43=0,"",IF(NOT(ISNUMBER($AF43)),"Waiting for the gift",IF(ISNUMBER($AJ43),"Acknowledged",IF(AND(ISNUMBER(Settings!$D$3),$AU43&gt;Settings!$D$3),"Past your window","Send acknowledgment"))))</f>
        <v/>
      </c>
      <c r="AU43" s="24">
        <f>IF(AND(ISNUMBER($AF43),NOT(ISNUMBER($AJ43))),Settings!$D$4-$AF43,"")</f>
        <v/>
      </c>
      <c r="AV43" s="27">
        <f>IF($BB43=0,"",IF((IF($AO43="Services","; services: describe the work, no value",IF(NOT(ISNUMBER($AR43)),"; no donor value given",IF($AX43=1,"; donor value $"&amp;FIXED(Settings!$D$5,0)&amp;" or more: written acknowledgment","")&amp;IF($AY43=1,"; over $"&amp;FIXED(Settings!$D$6,0)&amp;": donor may need Form 8283","")&amp;IF($AZ43=1,"; over $"&amp;FIXED(Settings!$D$7,0)&amp;": Section B, you may sign Part V",""))))="","Thank-you note",MID(IF($AO43="Services","; services: describe the work, no value",IF(NOT(ISNUMBER($AR43)),"; no donor value given",IF($AX43=1,"; donor value $"&amp;FIXED(Settings!$D$5,0)&amp;" or more: written acknowledgment","")&amp;IF($AY43=1,"; over $"&amp;FIXED(Settings!$D$6,0)&amp;": donor may need Form 8283","")&amp;IF($AZ43=1,"; over $"&amp;FIXED(Settings!$D$7,0)&amp;": Section B, you may sign Part V",""))),3,300)))</f>
        <v/>
      </c>
      <c r="AW43" s="27">
        <f>IF(OR($BB43=0,NOT(ISNUMBER($AF43)),$AP43=""),"","Thank you for your contribution of "&amp;$AP43&amp;" that "&amp;IF(TRIM(Settings!$D$2&amp;"")="","(your organization's name)",Settings!$D$2)&amp;" received on "&amp;CHOOSE(MONTH($AF43),"January","February","March","April","May","June","July","August","September","October","November","December")&amp;" "&amp;DAY($AF43)&amp;", "&amp;YEAR($AF43)&amp;". "&amp;IF(TRIM($AH43&amp;"")="","No goods or services were provided in exchange for your contribution.","In exchange for your contribution, we gave you "&amp;$AH43&amp;IF(ISNUMBER($AI43)," with an estimated fair market value of $"&amp;FIXED($AI43,2),"")&amp;"."))</f>
        <v/>
      </c>
      <c r="AX43" s="28">
        <f>IF(AND(ISNUMBER($AR43),ISNUMBER(Settings!$D$5)),IF($AR43&gt;=Settings!$D$5,1,0),0)</f>
        <v/>
      </c>
      <c r="AY43" s="28">
        <f>IF(AND(ISNUMBER($AR43),ISNUMBER(Settings!$D$6)),IF($AR43&gt;Settings!$D$6,1,0),0)</f>
        <v/>
      </c>
      <c r="AZ43" s="28">
        <f>IF(AND(ISNUMBER($AR43),ISNUMBER(Settings!$D$7)),IF($AR43&gt;Settings!$D$7,1,0),0)</f>
        <v/>
      </c>
      <c r="BA43" s="28">
        <f>IF(AND(ISNUMBER($AR43),ISNUMBER($AF43)),$AR43,0)</f>
        <v/>
      </c>
      <c r="BB43" s="28">
        <f>IF(OR(IFERROR(TRIM(INDEX($A43:$AD43,MATCH(Settings!$B$14,$A$1:$AD$1,0))&amp;""),"")&lt;&gt;"",IFERROR(TRIM(INDEX($A43:$AD43,MATCH(Settings!$B$13,$A$1:$AD$1,0))&amp;""),"")&lt;&gt;"",IFERROR(TRIM(INDEX($A43:$AD43,MATCH(Settings!$B$17,$A$1:$AD$1,0))&amp;""),"")&lt;&gt;"",IFERROR(TRIM(INDEX($A43:$AD43,MATCH(Settings!$B$22,$A$1:$AD$1,0))&amp;""),"")&lt;&gt;""),1,0)</f>
        <v/>
      </c>
    </row>
    <row r="44">
      <c r="AF44" s="29" t="n"/>
      <c r="AG44" s="30" t="n"/>
      <c r="AH44" s="30" t="n"/>
      <c r="AI44" s="31" t="n"/>
      <c r="AJ44" s="29" t="n"/>
      <c r="AK44" s="30" t="n"/>
      <c r="AM44" s="23">
        <f>IF(IFERROR(TRIM(INDEX($A44:$AD44,MATCH(Settings!$B$13,$A$1:$AD$1,0))&amp;""),"")&lt;&gt;"",IFERROR(TRIM(INDEX($A44:$AD44,MATCH(Settings!$B$13,$A$1:$AD$1,0))&amp;""),"")&amp;IF(IFERROR(TRIM(INDEX($A44:$AD44,MATCH(Settings!$B$14,$A$1:$AD$1,0))&amp;""),"")&lt;&gt;""," ("&amp;IFERROR(TRIM(INDEX($A44:$AD44,MATCH(Settings!$B$14,$A$1:$AD$1,0))&amp;""),"")&amp;")",""),IFERROR(TRIM(INDEX($A44:$AD44,MATCH(Settings!$B$14,$A$1:$AD$1,0))&amp;""),""))</f>
        <v/>
      </c>
      <c r="AN44" s="23">
        <f>IFERROR(TRIM(INDEX($A44:$AD44,MATCH(Settings!$B$15,$A$1:$AD$1,0))&amp;""),"")</f>
        <v/>
      </c>
      <c r="AO44" s="23">
        <f>IF($BB44=0,"",IF(LEFT(IFERROR(TRIM(INDEX($A44:$AD44,MATCH(Settings!$B$16,$A$1:$AD$1,0))&amp;""),""),5)="Goods","Goods",IF(LEFT(IFERROR(TRIM(INDEX($A44:$AD44,MATCH(Settings!$B$16,$A$1:$AD$1,0))&amp;""),""),8)="Services","Services",IF(IFERROR(TRIM(INDEX($A44:$AD44,MATCH(Settings!$B$22,$A$1:$AD$1,0))&amp;""),"")&lt;&gt;"","Services","Goods"))))</f>
        <v/>
      </c>
      <c r="AP44" s="23">
        <f>IF($AO44="Services",IFERROR(TRIM(INDEX($A44:$AD44,MATCH(Settings!$B$22,$A$1:$AD$1,0))&amp;""),""),IFERROR(TRIM(INDEX($A44:$AD44,MATCH(Settings!$B$17,$A$1:$AD$1,0))&amp;""),""))</f>
        <v/>
      </c>
      <c r="AQ44" s="24">
        <f>IFERROR(IF(TRIM(INDEX($A44:$AD44,MATCH(Settings!$B$18,$A$1:$AD$1,0))&amp;"")="","",VALUE(TRIM(INDEX($A44:$AD44,MATCH(Settings!$B$18,$A$1:$AD$1,0))&amp;""))),"")</f>
        <v/>
      </c>
      <c r="AR44" s="25">
        <f>IF($AO44="Goods",IFERROR(IF(TRIM(INDEX($A44:$AD44,MATCH(Settings!$B$20,$A$1:$AD$1,0))&amp;"")="","",VALUE(TRIM(INDEX($A44:$AD44,MATCH(Settings!$B$20,$A$1:$AD$1,0))&amp;""))),""),"")</f>
        <v/>
      </c>
      <c r="AS44" s="26">
        <f>IF($BB44=0,"",IFERROR(INT(IFERROR(IF(ISNUMBER(INDEX($A44:$AD44,MATCH(Settings!$B$11,$A$1:$AD$1,0))),INDEX($A44:$AD44,MATCH(Settings!$B$11,$A$1:$AD$1,0)),DATE(VALUE(LEFT(IFERROR(TRIM(INDEX($A44:$AD44,MATCH(Settings!$B$11,$A$1:$AD$1,0))&amp;""),""),4)),VALUE(MID(IFERROR(TRIM(INDEX($A44:$AD44,MATCH(Settings!$B$11,$A$1:$AD$1,0))&amp;""),""),6,2)),VALUE(MID(IFERROR(TRIM(INDEX($A44:$AD44,MATCH(Settings!$B$11,$A$1:$AD$1,0))&amp;""),""),9,2)))+TIME(VALUE(MID(IFERROR(TRIM(INDEX($A44:$AD44,MATCH(Settings!$B$11,$A$1:$AD$1,0))&amp;""),""),12,2)),VALUE(MID(IFERROR(TRIM(INDEX($A44:$AD44,MATCH(Settings!$B$11,$A$1:$AD$1,0))&amp;""),""),15,2)),VALUE(MID(IFERROR(TRIM(INDEX($A44:$AD44,MATCH(Settings!$B$11,$A$1:$AD$1,0))&amp;""),""),18,2)))),"")),""))</f>
        <v/>
      </c>
      <c r="AT44" s="23">
        <f>IF($BB44=0,"",IF(NOT(ISNUMBER($AF44)),"Waiting for the gift",IF(ISNUMBER($AJ44),"Acknowledged",IF(AND(ISNUMBER(Settings!$D$3),$AU44&gt;Settings!$D$3),"Past your window","Send acknowledgment"))))</f>
        <v/>
      </c>
      <c r="AU44" s="24">
        <f>IF(AND(ISNUMBER($AF44),NOT(ISNUMBER($AJ44))),Settings!$D$4-$AF44,"")</f>
        <v/>
      </c>
      <c r="AV44" s="27">
        <f>IF($BB44=0,"",IF((IF($AO44="Services","; services: describe the work, no value",IF(NOT(ISNUMBER($AR44)),"; no donor value given",IF($AX44=1,"; donor value $"&amp;FIXED(Settings!$D$5,0)&amp;" or more: written acknowledgment","")&amp;IF($AY44=1,"; over $"&amp;FIXED(Settings!$D$6,0)&amp;": donor may need Form 8283","")&amp;IF($AZ44=1,"; over $"&amp;FIXED(Settings!$D$7,0)&amp;": Section B, you may sign Part V",""))))="","Thank-you note",MID(IF($AO44="Services","; services: describe the work, no value",IF(NOT(ISNUMBER($AR44)),"; no donor value given",IF($AX44=1,"; donor value $"&amp;FIXED(Settings!$D$5,0)&amp;" or more: written acknowledgment","")&amp;IF($AY44=1,"; over $"&amp;FIXED(Settings!$D$6,0)&amp;": donor may need Form 8283","")&amp;IF($AZ44=1,"; over $"&amp;FIXED(Settings!$D$7,0)&amp;": Section B, you may sign Part V",""))),3,300)))</f>
        <v/>
      </c>
      <c r="AW44" s="27">
        <f>IF(OR($BB44=0,NOT(ISNUMBER($AF44)),$AP44=""),"","Thank you for your contribution of "&amp;$AP44&amp;" that "&amp;IF(TRIM(Settings!$D$2&amp;"")="","(your organization's name)",Settings!$D$2)&amp;" received on "&amp;CHOOSE(MONTH($AF44),"January","February","March","April","May","June","July","August","September","October","November","December")&amp;" "&amp;DAY($AF44)&amp;", "&amp;YEAR($AF44)&amp;". "&amp;IF(TRIM($AH44&amp;"")="","No goods or services were provided in exchange for your contribution.","In exchange for your contribution, we gave you "&amp;$AH44&amp;IF(ISNUMBER($AI44)," with an estimated fair market value of $"&amp;FIXED($AI44,2),"")&amp;"."))</f>
        <v/>
      </c>
      <c r="AX44" s="28">
        <f>IF(AND(ISNUMBER($AR44),ISNUMBER(Settings!$D$5)),IF($AR44&gt;=Settings!$D$5,1,0),0)</f>
        <v/>
      </c>
      <c r="AY44" s="28">
        <f>IF(AND(ISNUMBER($AR44),ISNUMBER(Settings!$D$6)),IF($AR44&gt;Settings!$D$6,1,0),0)</f>
        <v/>
      </c>
      <c r="AZ44" s="28">
        <f>IF(AND(ISNUMBER($AR44),ISNUMBER(Settings!$D$7)),IF($AR44&gt;Settings!$D$7,1,0),0)</f>
        <v/>
      </c>
      <c r="BA44" s="28">
        <f>IF(AND(ISNUMBER($AR44),ISNUMBER($AF44)),$AR44,0)</f>
        <v/>
      </c>
      <c r="BB44" s="28">
        <f>IF(OR(IFERROR(TRIM(INDEX($A44:$AD44,MATCH(Settings!$B$14,$A$1:$AD$1,0))&amp;""),"")&lt;&gt;"",IFERROR(TRIM(INDEX($A44:$AD44,MATCH(Settings!$B$13,$A$1:$AD$1,0))&amp;""),"")&lt;&gt;"",IFERROR(TRIM(INDEX($A44:$AD44,MATCH(Settings!$B$17,$A$1:$AD$1,0))&amp;""),"")&lt;&gt;"",IFERROR(TRIM(INDEX($A44:$AD44,MATCH(Settings!$B$22,$A$1:$AD$1,0))&amp;""),"")&lt;&gt;""),1,0)</f>
        <v/>
      </c>
    </row>
    <row r="45">
      <c r="AF45" s="29" t="n"/>
      <c r="AG45" s="30" t="n"/>
      <c r="AH45" s="30" t="n"/>
      <c r="AI45" s="31" t="n"/>
      <c r="AJ45" s="29" t="n"/>
      <c r="AK45" s="30" t="n"/>
      <c r="AM45" s="23">
        <f>IF(IFERROR(TRIM(INDEX($A45:$AD45,MATCH(Settings!$B$13,$A$1:$AD$1,0))&amp;""),"")&lt;&gt;"",IFERROR(TRIM(INDEX($A45:$AD45,MATCH(Settings!$B$13,$A$1:$AD$1,0))&amp;""),"")&amp;IF(IFERROR(TRIM(INDEX($A45:$AD45,MATCH(Settings!$B$14,$A$1:$AD$1,0))&amp;""),"")&lt;&gt;""," ("&amp;IFERROR(TRIM(INDEX($A45:$AD45,MATCH(Settings!$B$14,$A$1:$AD$1,0))&amp;""),"")&amp;")",""),IFERROR(TRIM(INDEX($A45:$AD45,MATCH(Settings!$B$14,$A$1:$AD$1,0))&amp;""),""))</f>
        <v/>
      </c>
      <c r="AN45" s="23">
        <f>IFERROR(TRIM(INDEX($A45:$AD45,MATCH(Settings!$B$15,$A$1:$AD$1,0))&amp;""),"")</f>
        <v/>
      </c>
      <c r="AO45" s="23">
        <f>IF($BB45=0,"",IF(LEFT(IFERROR(TRIM(INDEX($A45:$AD45,MATCH(Settings!$B$16,$A$1:$AD$1,0))&amp;""),""),5)="Goods","Goods",IF(LEFT(IFERROR(TRIM(INDEX($A45:$AD45,MATCH(Settings!$B$16,$A$1:$AD$1,0))&amp;""),""),8)="Services","Services",IF(IFERROR(TRIM(INDEX($A45:$AD45,MATCH(Settings!$B$22,$A$1:$AD$1,0))&amp;""),"")&lt;&gt;"","Services","Goods"))))</f>
        <v/>
      </c>
      <c r="AP45" s="23">
        <f>IF($AO45="Services",IFERROR(TRIM(INDEX($A45:$AD45,MATCH(Settings!$B$22,$A$1:$AD$1,0))&amp;""),""),IFERROR(TRIM(INDEX($A45:$AD45,MATCH(Settings!$B$17,$A$1:$AD$1,0))&amp;""),""))</f>
        <v/>
      </c>
      <c r="AQ45" s="24">
        <f>IFERROR(IF(TRIM(INDEX($A45:$AD45,MATCH(Settings!$B$18,$A$1:$AD$1,0))&amp;"")="","",VALUE(TRIM(INDEX($A45:$AD45,MATCH(Settings!$B$18,$A$1:$AD$1,0))&amp;""))),"")</f>
        <v/>
      </c>
      <c r="AR45" s="25">
        <f>IF($AO45="Goods",IFERROR(IF(TRIM(INDEX($A45:$AD45,MATCH(Settings!$B$20,$A$1:$AD$1,0))&amp;"")="","",VALUE(TRIM(INDEX($A45:$AD45,MATCH(Settings!$B$20,$A$1:$AD$1,0))&amp;""))),""),"")</f>
        <v/>
      </c>
      <c r="AS45" s="26">
        <f>IF($BB45=0,"",IFERROR(INT(IFERROR(IF(ISNUMBER(INDEX($A45:$AD45,MATCH(Settings!$B$11,$A$1:$AD$1,0))),INDEX($A45:$AD45,MATCH(Settings!$B$11,$A$1:$AD$1,0)),DATE(VALUE(LEFT(IFERROR(TRIM(INDEX($A45:$AD45,MATCH(Settings!$B$11,$A$1:$AD$1,0))&amp;""),""),4)),VALUE(MID(IFERROR(TRIM(INDEX($A45:$AD45,MATCH(Settings!$B$11,$A$1:$AD$1,0))&amp;""),""),6,2)),VALUE(MID(IFERROR(TRIM(INDEX($A45:$AD45,MATCH(Settings!$B$11,$A$1:$AD$1,0))&amp;""),""),9,2)))+TIME(VALUE(MID(IFERROR(TRIM(INDEX($A45:$AD45,MATCH(Settings!$B$11,$A$1:$AD$1,0))&amp;""),""),12,2)),VALUE(MID(IFERROR(TRIM(INDEX($A45:$AD45,MATCH(Settings!$B$11,$A$1:$AD$1,0))&amp;""),""),15,2)),VALUE(MID(IFERROR(TRIM(INDEX($A45:$AD45,MATCH(Settings!$B$11,$A$1:$AD$1,0))&amp;""),""),18,2)))),"")),""))</f>
        <v/>
      </c>
      <c r="AT45" s="23">
        <f>IF($BB45=0,"",IF(NOT(ISNUMBER($AF45)),"Waiting for the gift",IF(ISNUMBER($AJ45),"Acknowledged",IF(AND(ISNUMBER(Settings!$D$3),$AU45&gt;Settings!$D$3),"Past your window","Send acknowledgment"))))</f>
        <v/>
      </c>
      <c r="AU45" s="24">
        <f>IF(AND(ISNUMBER($AF45),NOT(ISNUMBER($AJ45))),Settings!$D$4-$AF45,"")</f>
        <v/>
      </c>
      <c r="AV45" s="27">
        <f>IF($BB45=0,"",IF((IF($AO45="Services","; services: describe the work, no value",IF(NOT(ISNUMBER($AR45)),"; no donor value given",IF($AX45=1,"; donor value $"&amp;FIXED(Settings!$D$5,0)&amp;" or more: written acknowledgment","")&amp;IF($AY45=1,"; over $"&amp;FIXED(Settings!$D$6,0)&amp;": donor may need Form 8283","")&amp;IF($AZ45=1,"; over $"&amp;FIXED(Settings!$D$7,0)&amp;": Section B, you may sign Part V",""))))="","Thank-you note",MID(IF($AO45="Services","; services: describe the work, no value",IF(NOT(ISNUMBER($AR45)),"; no donor value given",IF($AX45=1,"; donor value $"&amp;FIXED(Settings!$D$5,0)&amp;" or more: written acknowledgment","")&amp;IF($AY45=1,"; over $"&amp;FIXED(Settings!$D$6,0)&amp;": donor may need Form 8283","")&amp;IF($AZ45=1,"; over $"&amp;FIXED(Settings!$D$7,0)&amp;": Section B, you may sign Part V",""))),3,300)))</f>
        <v/>
      </c>
      <c r="AW45" s="27">
        <f>IF(OR($BB45=0,NOT(ISNUMBER($AF45)),$AP45=""),"","Thank you for your contribution of "&amp;$AP45&amp;" that "&amp;IF(TRIM(Settings!$D$2&amp;"")="","(your organization's name)",Settings!$D$2)&amp;" received on "&amp;CHOOSE(MONTH($AF45),"January","February","March","April","May","June","July","August","September","October","November","December")&amp;" "&amp;DAY($AF45)&amp;", "&amp;YEAR($AF45)&amp;". "&amp;IF(TRIM($AH45&amp;"")="","No goods or services were provided in exchange for your contribution.","In exchange for your contribution, we gave you "&amp;$AH45&amp;IF(ISNUMBER($AI45)," with an estimated fair market value of $"&amp;FIXED($AI45,2),"")&amp;"."))</f>
        <v/>
      </c>
      <c r="AX45" s="28">
        <f>IF(AND(ISNUMBER($AR45),ISNUMBER(Settings!$D$5)),IF($AR45&gt;=Settings!$D$5,1,0),0)</f>
        <v/>
      </c>
      <c r="AY45" s="28">
        <f>IF(AND(ISNUMBER($AR45),ISNUMBER(Settings!$D$6)),IF($AR45&gt;Settings!$D$6,1,0),0)</f>
        <v/>
      </c>
      <c r="AZ45" s="28">
        <f>IF(AND(ISNUMBER($AR45),ISNUMBER(Settings!$D$7)),IF($AR45&gt;Settings!$D$7,1,0),0)</f>
        <v/>
      </c>
      <c r="BA45" s="28">
        <f>IF(AND(ISNUMBER($AR45),ISNUMBER($AF45)),$AR45,0)</f>
        <v/>
      </c>
      <c r="BB45" s="28">
        <f>IF(OR(IFERROR(TRIM(INDEX($A45:$AD45,MATCH(Settings!$B$14,$A$1:$AD$1,0))&amp;""),"")&lt;&gt;"",IFERROR(TRIM(INDEX($A45:$AD45,MATCH(Settings!$B$13,$A$1:$AD$1,0))&amp;""),"")&lt;&gt;"",IFERROR(TRIM(INDEX($A45:$AD45,MATCH(Settings!$B$17,$A$1:$AD$1,0))&amp;""),"")&lt;&gt;"",IFERROR(TRIM(INDEX($A45:$AD45,MATCH(Settings!$B$22,$A$1:$AD$1,0))&amp;""),"")&lt;&gt;""),1,0)</f>
        <v/>
      </c>
    </row>
    <row r="46">
      <c r="AF46" s="29" t="n"/>
      <c r="AG46" s="30" t="n"/>
      <c r="AH46" s="30" t="n"/>
      <c r="AI46" s="31" t="n"/>
      <c r="AJ46" s="29" t="n"/>
      <c r="AK46" s="30" t="n"/>
      <c r="AM46" s="23">
        <f>IF(IFERROR(TRIM(INDEX($A46:$AD46,MATCH(Settings!$B$13,$A$1:$AD$1,0))&amp;""),"")&lt;&gt;"",IFERROR(TRIM(INDEX($A46:$AD46,MATCH(Settings!$B$13,$A$1:$AD$1,0))&amp;""),"")&amp;IF(IFERROR(TRIM(INDEX($A46:$AD46,MATCH(Settings!$B$14,$A$1:$AD$1,0))&amp;""),"")&lt;&gt;""," ("&amp;IFERROR(TRIM(INDEX($A46:$AD46,MATCH(Settings!$B$14,$A$1:$AD$1,0))&amp;""),"")&amp;")",""),IFERROR(TRIM(INDEX($A46:$AD46,MATCH(Settings!$B$14,$A$1:$AD$1,0))&amp;""),""))</f>
        <v/>
      </c>
      <c r="AN46" s="23">
        <f>IFERROR(TRIM(INDEX($A46:$AD46,MATCH(Settings!$B$15,$A$1:$AD$1,0))&amp;""),"")</f>
        <v/>
      </c>
      <c r="AO46" s="23">
        <f>IF($BB46=0,"",IF(LEFT(IFERROR(TRIM(INDEX($A46:$AD46,MATCH(Settings!$B$16,$A$1:$AD$1,0))&amp;""),""),5)="Goods","Goods",IF(LEFT(IFERROR(TRIM(INDEX($A46:$AD46,MATCH(Settings!$B$16,$A$1:$AD$1,0))&amp;""),""),8)="Services","Services",IF(IFERROR(TRIM(INDEX($A46:$AD46,MATCH(Settings!$B$22,$A$1:$AD$1,0))&amp;""),"")&lt;&gt;"","Services","Goods"))))</f>
        <v/>
      </c>
      <c r="AP46" s="23">
        <f>IF($AO46="Services",IFERROR(TRIM(INDEX($A46:$AD46,MATCH(Settings!$B$22,$A$1:$AD$1,0))&amp;""),""),IFERROR(TRIM(INDEX($A46:$AD46,MATCH(Settings!$B$17,$A$1:$AD$1,0))&amp;""),""))</f>
        <v/>
      </c>
      <c r="AQ46" s="24">
        <f>IFERROR(IF(TRIM(INDEX($A46:$AD46,MATCH(Settings!$B$18,$A$1:$AD$1,0))&amp;"")="","",VALUE(TRIM(INDEX($A46:$AD46,MATCH(Settings!$B$18,$A$1:$AD$1,0))&amp;""))),"")</f>
        <v/>
      </c>
      <c r="AR46" s="25">
        <f>IF($AO46="Goods",IFERROR(IF(TRIM(INDEX($A46:$AD46,MATCH(Settings!$B$20,$A$1:$AD$1,0))&amp;"")="","",VALUE(TRIM(INDEX($A46:$AD46,MATCH(Settings!$B$20,$A$1:$AD$1,0))&amp;""))),""),"")</f>
        <v/>
      </c>
      <c r="AS46" s="26">
        <f>IF($BB46=0,"",IFERROR(INT(IFERROR(IF(ISNUMBER(INDEX($A46:$AD46,MATCH(Settings!$B$11,$A$1:$AD$1,0))),INDEX($A46:$AD46,MATCH(Settings!$B$11,$A$1:$AD$1,0)),DATE(VALUE(LEFT(IFERROR(TRIM(INDEX($A46:$AD46,MATCH(Settings!$B$11,$A$1:$AD$1,0))&amp;""),""),4)),VALUE(MID(IFERROR(TRIM(INDEX($A46:$AD46,MATCH(Settings!$B$11,$A$1:$AD$1,0))&amp;""),""),6,2)),VALUE(MID(IFERROR(TRIM(INDEX($A46:$AD46,MATCH(Settings!$B$11,$A$1:$AD$1,0))&amp;""),""),9,2)))+TIME(VALUE(MID(IFERROR(TRIM(INDEX($A46:$AD46,MATCH(Settings!$B$11,$A$1:$AD$1,0))&amp;""),""),12,2)),VALUE(MID(IFERROR(TRIM(INDEX($A46:$AD46,MATCH(Settings!$B$11,$A$1:$AD$1,0))&amp;""),""),15,2)),VALUE(MID(IFERROR(TRIM(INDEX($A46:$AD46,MATCH(Settings!$B$11,$A$1:$AD$1,0))&amp;""),""),18,2)))),"")),""))</f>
        <v/>
      </c>
      <c r="AT46" s="23">
        <f>IF($BB46=0,"",IF(NOT(ISNUMBER($AF46)),"Waiting for the gift",IF(ISNUMBER($AJ46),"Acknowledged",IF(AND(ISNUMBER(Settings!$D$3),$AU46&gt;Settings!$D$3),"Past your window","Send acknowledgment"))))</f>
        <v/>
      </c>
      <c r="AU46" s="24">
        <f>IF(AND(ISNUMBER($AF46),NOT(ISNUMBER($AJ46))),Settings!$D$4-$AF46,"")</f>
        <v/>
      </c>
      <c r="AV46" s="27">
        <f>IF($BB46=0,"",IF((IF($AO46="Services","; services: describe the work, no value",IF(NOT(ISNUMBER($AR46)),"; no donor value given",IF($AX46=1,"; donor value $"&amp;FIXED(Settings!$D$5,0)&amp;" or more: written acknowledgment","")&amp;IF($AY46=1,"; over $"&amp;FIXED(Settings!$D$6,0)&amp;": donor may need Form 8283","")&amp;IF($AZ46=1,"; over $"&amp;FIXED(Settings!$D$7,0)&amp;": Section B, you may sign Part V",""))))="","Thank-you note",MID(IF($AO46="Services","; services: describe the work, no value",IF(NOT(ISNUMBER($AR46)),"; no donor value given",IF($AX46=1,"; donor value $"&amp;FIXED(Settings!$D$5,0)&amp;" or more: written acknowledgment","")&amp;IF($AY46=1,"; over $"&amp;FIXED(Settings!$D$6,0)&amp;": donor may need Form 8283","")&amp;IF($AZ46=1,"; over $"&amp;FIXED(Settings!$D$7,0)&amp;": Section B, you may sign Part V",""))),3,300)))</f>
        <v/>
      </c>
      <c r="AW46" s="27">
        <f>IF(OR($BB46=0,NOT(ISNUMBER($AF46)),$AP46=""),"","Thank you for your contribution of "&amp;$AP46&amp;" that "&amp;IF(TRIM(Settings!$D$2&amp;"")="","(your organization's name)",Settings!$D$2)&amp;" received on "&amp;CHOOSE(MONTH($AF46),"January","February","March","April","May","June","July","August","September","October","November","December")&amp;" "&amp;DAY($AF46)&amp;", "&amp;YEAR($AF46)&amp;". "&amp;IF(TRIM($AH46&amp;"")="","No goods or services were provided in exchange for your contribution.","In exchange for your contribution, we gave you "&amp;$AH46&amp;IF(ISNUMBER($AI46)," with an estimated fair market value of $"&amp;FIXED($AI46,2),"")&amp;"."))</f>
        <v/>
      </c>
      <c r="AX46" s="28">
        <f>IF(AND(ISNUMBER($AR46),ISNUMBER(Settings!$D$5)),IF($AR46&gt;=Settings!$D$5,1,0),0)</f>
        <v/>
      </c>
      <c r="AY46" s="28">
        <f>IF(AND(ISNUMBER($AR46),ISNUMBER(Settings!$D$6)),IF($AR46&gt;Settings!$D$6,1,0),0)</f>
        <v/>
      </c>
      <c r="AZ46" s="28">
        <f>IF(AND(ISNUMBER($AR46),ISNUMBER(Settings!$D$7)),IF($AR46&gt;Settings!$D$7,1,0),0)</f>
        <v/>
      </c>
      <c r="BA46" s="28">
        <f>IF(AND(ISNUMBER($AR46),ISNUMBER($AF46)),$AR46,0)</f>
        <v/>
      </c>
      <c r="BB46" s="28">
        <f>IF(OR(IFERROR(TRIM(INDEX($A46:$AD46,MATCH(Settings!$B$14,$A$1:$AD$1,0))&amp;""),"")&lt;&gt;"",IFERROR(TRIM(INDEX($A46:$AD46,MATCH(Settings!$B$13,$A$1:$AD$1,0))&amp;""),"")&lt;&gt;"",IFERROR(TRIM(INDEX($A46:$AD46,MATCH(Settings!$B$17,$A$1:$AD$1,0))&amp;""),"")&lt;&gt;"",IFERROR(TRIM(INDEX($A46:$AD46,MATCH(Settings!$B$22,$A$1:$AD$1,0))&amp;""),"")&lt;&gt;""),1,0)</f>
        <v/>
      </c>
    </row>
    <row r="47">
      <c r="AF47" s="29" t="n"/>
      <c r="AG47" s="30" t="n"/>
      <c r="AH47" s="30" t="n"/>
      <c r="AI47" s="31" t="n"/>
      <c r="AJ47" s="29" t="n"/>
      <c r="AK47" s="30" t="n"/>
      <c r="AM47" s="23">
        <f>IF(IFERROR(TRIM(INDEX($A47:$AD47,MATCH(Settings!$B$13,$A$1:$AD$1,0))&amp;""),"")&lt;&gt;"",IFERROR(TRIM(INDEX($A47:$AD47,MATCH(Settings!$B$13,$A$1:$AD$1,0))&amp;""),"")&amp;IF(IFERROR(TRIM(INDEX($A47:$AD47,MATCH(Settings!$B$14,$A$1:$AD$1,0))&amp;""),"")&lt;&gt;""," ("&amp;IFERROR(TRIM(INDEX($A47:$AD47,MATCH(Settings!$B$14,$A$1:$AD$1,0))&amp;""),"")&amp;")",""),IFERROR(TRIM(INDEX($A47:$AD47,MATCH(Settings!$B$14,$A$1:$AD$1,0))&amp;""),""))</f>
        <v/>
      </c>
      <c r="AN47" s="23">
        <f>IFERROR(TRIM(INDEX($A47:$AD47,MATCH(Settings!$B$15,$A$1:$AD$1,0))&amp;""),"")</f>
        <v/>
      </c>
      <c r="AO47" s="23">
        <f>IF($BB47=0,"",IF(LEFT(IFERROR(TRIM(INDEX($A47:$AD47,MATCH(Settings!$B$16,$A$1:$AD$1,0))&amp;""),""),5)="Goods","Goods",IF(LEFT(IFERROR(TRIM(INDEX($A47:$AD47,MATCH(Settings!$B$16,$A$1:$AD$1,0))&amp;""),""),8)="Services","Services",IF(IFERROR(TRIM(INDEX($A47:$AD47,MATCH(Settings!$B$22,$A$1:$AD$1,0))&amp;""),"")&lt;&gt;"","Services","Goods"))))</f>
        <v/>
      </c>
      <c r="AP47" s="23">
        <f>IF($AO47="Services",IFERROR(TRIM(INDEX($A47:$AD47,MATCH(Settings!$B$22,$A$1:$AD$1,0))&amp;""),""),IFERROR(TRIM(INDEX($A47:$AD47,MATCH(Settings!$B$17,$A$1:$AD$1,0))&amp;""),""))</f>
        <v/>
      </c>
      <c r="AQ47" s="24">
        <f>IFERROR(IF(TRIM(INDEX($A47:$AD47,MATCH(Settings!$B$18,$A$1:$AD$1,0))&amp;"")="","",VALUE(TRIM(INDEX($A47:$AD47,MATCH(Settings!$B$18,$A$1:$AD$1,0))&amp;""))),"")</f>
        <v/>
      </c>
      <c r="AR47" s="25">
        <f>IF($AO47="Goods",IFERROR(IF(TRIM(INDEX($A47:$AD47,MATCH(Settings!$B$20,$A$1:$AD$1,0))&amp;"")="","",VALUE(TRIM(INDEX($A47:$AD47,MATCH(Settings!$B$20,$A$1:$AD$1,0))&amp;""))),""),"")</f>
        <v/>
      </c>
      <c r="AS47" s="26">
        <f>IF($BB47=0,"",IFERROR(INT(IFERROR(IF(ISNUMBER(INDEX($A47:$AD47,MATCH(Settings!$B$11,$A$1:$AD$1,0))),INDEX($A47:$AD47,MATCH(Settings!$B$11,$A$1:$AD$1,0)),DATE(VALUE(LEFT(IFERROR(TRIM(INDEX($A47:$AD47,MATCH(Settings!$B$11,$A$1:$AD$1,0))&amp;""),""),4)),VALUE(MID(IFERROR(TRIM(INDEX($A47:$AD47,MATCH(Settings!$B$11,$A$1:$AD$1,0))&amp;""),""),6,2)),VALUE(MID(IFERROR(TRIM(INDEX($A47:$AD47,MATCH(Settings!$B$11,$A$1:$AD$1,0))&amp;""),""),9,2)))+TIME(VALUE(MID(IFERROR(TRIM(INDEX($A47:$AD47,MATCH(Settings!$B$11,$A$1:$AD$1,0))&amp;""),""),12,2)),VALUE(MID(IFERROR(TRIM(INDEX($A47:$AD47,MATCH(Settings!$B$11,$A$1:$AD$1,0))&amp;""),""),15,2)),VALUE(MID(IFERROR(TRIM(INDEX($A47:$AD47,MATCH(Settings!$B$11,$A$1:$AD$1,0))&amp;""),""),18,2)))),"")),""))</f>
        <v/>
      </c>
      <c r="AT47" s="23">
        <f>IF($BB47=0,"",IF(NOT(ISNUMBER($AF47)),"Waiting for the gift",IF(ISNUMBER($AJ47),"Acknowledged",IF(AND(ISNUMBER(Settings!$D$3),$AU47&gt;Settings!$D$3),"Past your window","Send acknowledgment"))))</f>
        <v/>
      </c>
      <c r="AU47" s="24">
        <f>IF(AND(ISNUMBER($AF47),NOT(ISNUMBER($AJ47))),Settings!$D$4-$AF47,"")</f>
        <v/>
      </c>
      <c r="AV47" s="27">
        <f>IF($BB47=0,"",IF((IF($AO47="Services","; services: describe the work, no value",IF(NOT(ISNUMBER($AR47)),"; no donor value given",IF($AX47=1,"; donor value $"&amp;FIXED(Settings!$D$5,0)&amp;" or more: written acknowledgment","")&amp;IF($AY47=1,"; over $"&amp;FIXED(Settings!$D$6,0)&amp;": donor may need Form 8283","")&amp;IF($AZ47=1,"; over $"&amp;FIXED(Settings!$D$7,0)&amp;": Section B, you may sign Part V",""))))="","Thank-you note",MID(IF($AO47="Services","; services: describe the work, no value",IF(NOT(ISNUMBER($AR47)),"; no donor value given",IF($AX47=1,"; donor value $"&amp;FIXED(Settings!$D$5,0)&amp;" or more: written acknowledgment","")&amp;IF($AY47=1,"; over $"&amp;FIXED(Settings!$D$6,0)&amp;": donor may need Form 8283","")&amp;IF($AZ47=1,"; over $"&amp;FIXED(Settings!$D$7,0)&amp;": Section B, you may sign Part V",""))),3,300)))</f>
        <v/>
      </c>
      <c r="AW47" s="27">
        <f>IF(OR($BB47=0,NOT(ISNUMBER($AF47)),$AP47=""),"","Thank you for your contribution of "&amp;$AP47&amp;" that "&amp;IF(TRIM(Settings!$D$2&amp;"")="","(your organization's name)",Settings!$D$2)&amp;" received on "&amp;CHOOSE(MONTH($AF47),"January","February","March","April","May","June","July","August","September","October","November","December")&amp;" "&amp;DAY($AF47)&amp;", "&amp;YEAR($AF47)&amp;". "&amp;IF(TRIM($AH47&amp;"")="","No goods or services were provided in exchange for your contribution.","In exchange for your contribution, we gave you "&amp;$AH47&amp;IF(ISNUMBER($AI47)," with an estimated fair market value of $"&amp;FIXED($AI47,2),"")&amp;"."))</f>
        <v/>
      </c>
      <c r="AX47" s="28">
        <f>IF(AND(ISNUMBER($AR47),ISNUMBER(Settings!$D$5)),IF($AR47&gt;=Settings!$D$5,1,0),0)</f>
        <v/>
      </c>
      <c r="AY47" s="28">
        <f>IF(AND(ISNUMBER($AR47),ISNUMBER(Settings!$D$6)),IF($AR47&gt;Settings!$D$6,1,0),0)</f>
        <v/>
      </c>
      <c r="AZ47" s="28">
        <f>IF(AND(ISNUMBER($AR47),ISNUMBER(Settings!$D$7)),IF($AR47&gt;Settings!$D$7,1,0),0)</f>
        <v/>
      </c>
      <c r="BA47" s="28">
        <f>IF(AND(ISNUMBER($AR47),ISNUMBER($AF47)),$AR47,0)</f>
        <v/>
      </c>
      <c r="BB47" s="28">
        <f>IF(OR(IFERROR(TRIM(INDEX($A47:$AD47,MATCH(Settings!$B$14,$A$1:$AD$1,0))&amp;""),"")&lt;&gt;"",IFERROR(TRIM(INDEX($A47:$AD47,MATCH(Settings!$B$13,$A$1:$AD$1,0))&amp;""),"")&lt;&gt;"",IFERROR(TRIM(INDEX($A47:$AD47,MATCH(Settings!$B$17,$A$1:$AD$1,0))&amp;""),"")&lt;&gt;"",IFERROR(TRIM(INDEX($A47:$AD47,MATCH(Settings!$B$22,$A$1:$AD$1,0))&amp;""),"")&lt;&gt;""),1,0)</f>
        <v/>
      </c>
    </row>
    <row r="48">
      <c r="AF48" s="29" t="n"/>
      <c r="AG48" s="30" t="n"/>
      <c r="AH48" s="30" t="n"/>
      <c r="AI48" s="31" t="n"/>
      <c r="AJ48" s="29" t="n"/>
      <c r="AK48" s="30" t="n"/>
      <c r="AM48" s="23">
        <f>IF(IFERROR(TRIM(INDEX($A48:$AD48,MATCH(Settings!$B$13,$A$1:$AD$1,0))&amp;""),"")&lt;&gt;"",IFERROR(TRIM(INDEX($A48:$AD48,MATCH(Settings!$B$13,$A$1:$AD$1,0))&amp;""),"")&amp;IF(IFERROR(TRIM(INDEX($A48:$AD48,MATCH(Settings!$B$14,$A$1:$AD$1,0))&amp;""),"")&lt;&gt;""," ("&amp;IFERROR(TRIM(INDEX($A48:$AD48,MATCH(Settings!$B$14,$A$1:$AD$1,0))&amp;""),"")&amp;")",""),IFERROR(TRIM(INDEX($A48:$AD48,MATCH(Settings!$B$14,$A$1:$AD$1,0))&amp;""),""))</f>
        <v/>
      </c>
      <c r="AN48" s="23">
        <f>IFERROR(TRIM(INDEX($A48:$AD48,MATCH(Settings!$B$15,$A$1:$AD$1,0))&amp;""),"")</f>
        <v/>
      </c>
      <c r="AO48" s="23">
        <f>IF($BB48=0,"",IF(LEFT(IFERROR(TRIM(INDEX($A48:$AD48,MATCH(Settings!$B$16,$A$1:$AD$1,0))&amp;""),""),5)="Goods","Goods",IF(LEFT(IFERROR(TRIM(INDEX($A48:$AD48,MATCH(Settings!$B$16,$A$1:$AD$1,0))&amp;""),""),8)="Services","Services",IF(IFERROR(TRIM(INDEX($A48:$AD48,MATCH(Settings!$B$22,$A$1:$AD$1,0))&amp;""),"")&lt;&gt;"","Services","Goods"))))</f>
        <v/>
      </c>
      <c r="AP48" s="23">
        <f>IF($AO48="Services",IFERROR(TRIM(INDEX($A48:$AD48,MATCH(Settings!$B$22,$A$1:$AD$1,0))&amp;""),""),IFERROR(TRIM(INDEX($A48:$AD48,MATCH(Settings!$B$17,$A$1:$AD$1,0))&amp;""),""))</f>
        <v/>
      </c>
      <c r="AQ48" s="24">
        <f>IFERROR(IF(TRIM(INDEX($A48:$AD48,MATCH(Settings!$B$18,$A$1:$AD$1,0))&amp;"")="","",VALUE(TRIM(INDEX($A48:$AD48,MATCH(Settings!$B$18,$A$1:$AD$1,0))&amp;""))),"")</f>
        <v/>
      </c>
      <c r="AR48" s="25">
        <f>IF($AO48="Goods",IFERROR(IF(TRIM(INDEX($A48:$AD48,MATCH(Settings!$B$20,$A$1:$AD$1,0))&amp;"")="","",VALUE(TRIM(INDEX($A48:$AD48,MATCH(Settings!$B$20,$A$1:$AD$1,0))&amp;""))),""),"")</f>
        <v/>
      </c>
      <c r="AS48" s="26">
        <f>IF($BB48=0,"",IFERROR(INT(IFERROR(IF(ISNUMBER(INDEX($A48:$AD48,MATCH(Settings!$B$11,$A$1:$AD$1,0))),INDEX($A48:$AD48,MATCH(Settings!$B$11,$A$1:$AD$1,0)),DATE(VALUE(LEFT(IFERROR(TRIM(INDEX($A48:$AD48,MATCH(Settings!$B$11,$A$1:$AD$1,0))&amp;""),""),4)),VALUE(MID(IFERROR(TRIM(INDEX($A48:$AD48,MATCH(Settings!$B$11,$A$1:$AD$1,0))&amp;""),""),6,2)),VALUE(MID(IFERROR(TRIM(INDEX($A48:$AD48,MATCH(Settings!$B$11,$A$1:$AD$1,0))&amp;""),""),9,2)))+TIME(VALUE(MID(IFERROR(TRIM(INDEX($A48:$AD48,MATCH(Settings!$B$11,$A$1:$AD$1,0))&amp;""),""),12,2)),VALUE(MID(IFERROR(TRIM(INDEX($A48:$AD48,MATCH(Settings!$B$11,$A$1:$AD$1,0))&amp;""),""),15,2)),VALUE(MID(IFERROR(TRIM(INDEX($A48:$AD48,MATCH(Settings!$B$11,$A$1:$AD$1,0))&amp;""),""),18,2)))),"")),""))</f>
        <v/>
      </c>
      <c r="AT48" s="23">
        <f>IF($BB48=0,"",IF(NOT(ISNUMBER($AF48)),"Waiting for the gift",IF(ISNUMBER($AJ48),"Acknowledged",IF(AND(ISNUMBER(Settings!$D$3),$AU48&gt;Settings!$D$3),"Past your window","Send acknowledgment"))))</f>
        <v/>
      </c>
      <c r="AU48" s="24">
        <f>IF(AND(ISNUMBER($AF48),NOT(ISNUMBER($AJ48))),Settings!$D$4-$AF48,"")</f>
        <v/>
      </c>
      <c r="AV48" s="27">
        <f>IF($BB48=0,"",IF((IF($AO48="Services","; services: describe the work, no value",IF(NOT(ISNUMBER($AR48)),"; no donor value given",IF($AX48=1,"; donor value $"&amp;FIXED(Settings!$D$5,0)&amp;" or more: written acknowledgment","")&amp;IF($AY48=1,"; over $"&amp;FIXED(Settings!$D$6,0)&amp;": donor may need Form 8283","")&amp;IF($AZ48=1,"; over $"&amp;FIXED(Settings!$D$7,0)&amp;": Section B, you may sign Part V",""))))="","Thank-you note",MID(IF($AO48="Services","; services: describe the work, no value",IF(NOT(ISNUMBER($AR48)),"; no donor value given",IF($AX48=1,"; donor value $"&amp;FIXED(Settings!$D$5,0)&amp;" or more: written acknowledgment","")&amp;IF($AY48=1,"; over $"&amp;FIXED(Settings!$D$6,0)&amp;": donor may need Form 8283","")&amp;IF($AZ48=1,"; over $"&amp;FIXED(Settings!$D$7,0)&amp;": Section B, you may sign Part V",""))),3,300)))</f>
        <v/>
      </c>
      <c r="AW48" s="27">
        <f>IF(OR($BB48=0,NOT(ISNUMBER($AF48)),$AP48=""),"","Thank you for your contribution of "&amp;$AP48&amp;" that "&amp;IF(TRIM(Settings!$D$2&amp;"")="","(your organization's name)",Settings!$D$2)&amp;" received on "&amp;CHOOSE(MONTH($AF48),"January","February","March","April","May","June","July","August","September","October","November","December")&amp;" "&amp;DAY($AF48)&amp;", "&amp;YEAR($AF48)&amp;". "&amp;IF(TRIM($AH48&amp;"")="","No goods or services were provided in exchange for your contribution.","In exchange for your contribution, we gave you "&amp;$AH48&amp;IF(ISNUMBER($AI48)," with an estimated fair market value of $"&amp;FIXED($AI48,2),"")&amp;"."))</f>
        <v/>
      </c>
      <c r="AX48" s="28">
        <f>IF(AND(ISNUMBER($AR48),ISNUMBER(Settings!$D$5)),IF($AR48&gt;=Settings!$D$5,1,0),0)</f>
        <v/>
      </c>
      <c r="AY48" s="28">
        <f>IF(AND(ISNUMBER($AR48),ISNUMBER(Settings!$D$6)),IF($AR48&gt;Settings!$D$6,1,0),0)</f>
        <v/>
      </c>
      <c r="AZ48" s="28">
        <f>IF(AND(ISNUMBER($AR48),ISNUMBER(Settings!$D$7)),IF($AR48&gt;Settings!$D$7,1,0),0)</f>
        <v/>
      </c>
      <c r="BA48" s="28">
        <f>IF(AND(ISNUMBER($AR48),ISNUMBER($AF48)),$AR48,0)</f>
        <v/>
      </c>
      <c r="BB48" s="28">
        <f>IF(OR(IFERROR(TRIM(INDEX($A48:$AD48,MATCH(Settings!$B$14,$A$1:$AD$1,0))&amp;""),"")&lt;&gt;"",IFERROR(TRIM(INDEX($A48:$AD48,MATCH(Settings!$B$13,$A$1:$AD$1,0))&amp;""),"")&lt;&gt;"",IFERROR(TRIM(INDEX($A48:$AD48,MATCH(Settings!$B$17,$A$1:$AD$1,0))&amp;""),"")&lt;&gt;"",IFERROR(TRIM(INDEX($A48:$AD48,MATCH(Settings!$B$22,$A$1:$AD$1,0))&amp;""),"")&lt;&gt;""),1,0)</f>
        <v/>
      </c>
    </row>
    <row r="49">
      <c r="AF49" s="29" t="n"/>
      <c r="AG49" s="30" t="n"/>
      <c r="AH49" s="30" t="n"/>
      <c r="AI49" s="31" t="n"/>
      <c r="AJ49" s="29" t="n"/>
      <c r="AK49" s="30" t="n"/>
      <c r="AM49" s="23">
        <f>IF(IFERROR(TRIM(INDEX($A49:$AD49,MATCH(Settings!$B$13,$A$1:$AD$1,0))&amp;""),"")&lt;&gt;"",IFERROR(TRIM(INDEX($A49:$AD49,MATCH(Settings!$B$13,$A$1:$AD$1,0))&amp;""),"")&amp;IF(IFERROR(TRIM(INDEX($A49:$AD49,MATCH(Settings!$B$14,$A$1:$AD$1,0))&amp;""),"")&lt;&gt;""," ("&amp;IFERROR(TRIM(INDEX($A49:$AD49,MATCH(Settings!$B$14,$A$1:$AD$1,0))&amp;""),"")&amp;")",""),IFERROR(TRIM(INDEX($A49:$AD49,MATCH(Settings!$B$14,$A$1:$AD$1,0))&amp;""),""))</f>
        <v/>
      </c>
      <c r="AN49" s="23">
        <f>IFERROR(TRIM(INDEX($A49:$AD49,MATCH(Settings!$B$15,$A$1:$AD$1,0))&amp;""),"")</f>
        <v/>
      </c>
      <c r="AO49" s="23">
        <f>IF($BB49=0,"",IF(LEFT(IFERROR(TRIM(INDEX($A49:$AD49,MATCH(Settings!$B$16,$A$1:$AD$1,0))&amp;""),""),5)="Goods","Goods",IF(LEFT(IFERROR(TRIM(INDEX($A49:$AD49,MATCH(Settings!$B$16,$A$1:$AD$1,0))&amp;""),""),8)="Services","Services",IF(IFERROR(TRIM(INDEX($A49:$AD49,MATCH(Settings!$B$22,$A$1:$AD$1,0))&amp;""),"")&lt;&gt;"","Services","Goods"))))</f>
        <v/>
      </c>
      <c r="AP49" s="23">
        <f>IF($AO49="Services",IFERROR(TRIM(INDEX($A49:$AD49,MATCH(Settings!$B$22,$A$1:$AD$1,0))&amp;""),""),IFERROR(TRIM(INDEX($A49:$AD49,MATCH(Settings!$B$17,$A$1:$AD$1,0))&amp;""),""))</f>
        <v/>
      </c>
      <c r="AQ49" s="24">
        <f>IFERROR(IF(TRIM(INDEX($A49:$AD49,MATCH(Settings!$B$18,$A$1:$AD$1,0))&amp;"")="","",VALUE(TRIM(INDEX($A49:$AD49,MATCH(Settings!$B$18,$A$1:$AD$1,0))&amp;""))),"")</f>
        <v/>
      </c>
      <c r="AR49" s="25">
        <f>IF($AO49="Goods",IFERROR(IF(TRIM(INDEX($A49:$AD49,MATCH(Settings!$B$20,$A$1:$AD$1,0))&amp;"")="","",VALUE(TRIM(INDEX($A49:$AD49,MATCH(Settings!$B$20,$A$1:$AD$1,0))&amp;""))),""),"")</f>
        <v/>
      </c>
      <c r="AS49" s="26">
        <f>IF($BB49=0,"",IFERROR(INT(IFERROR(IF(ISNUMBER(INDEX($A49:$AD49,MATCH(Settings!$B$11,$A$1:$AD$1,0))),INDEX($A49:$AD49,MATCH(Settings!$B$11,$A$1:$AD$1,0)),DATE(VALUE(LEFT(IFERROR(TRIM(INDEX($A49:$AD49,MATCH(Settings!$B$11,$A$1:$AD$1,0))&amp;""),""),4)),VALUE(MID(IFERROR(TRIM(INDEX($A49:$AD49,MATCH(Settings!$B$11,$A$1:$AD$1,0))&amp;""),""),6,2)),VALUE(MID(IFERROR(TRIM(INDEX($A49:$AD49,MATCH(Settings!$B$11,$A$1:$AD$1,0))&amp;""),""),9,2)))+TIME(VALUE(MID(IFERROR(TRIM(INDEX($A49:$AD49,MATCH(Settings!$B$11,$A$1:$AD$1,0))&amp;""),""),12,2)),VALUE(MID(IFERROR(TRIM(INDEX($A49:$AD49,MATCH(Settings!$B$11,$A$1:$AD$1,0))&amp;""),""),15,2)),VALUE(MID(IFERROR(TRIM(INDEX($A49:$AD49,MATCH(Settings!$B$11,$A$1:$AD$1,0))&amp;""),""),18,2)))),"")),""))</f>
        <v/>
      </c>
      <c r="AT49" s="23">
        <f>IF($BB49=0,"",IF(NOT(ISNUMBER($AF49)),"Waiting for the gift",IF(ISNUMBER($AJ49),"Acknowledged",IF(AND(ISNUMBER(Settings!$D$3),$AU49&gt;Settings!$D$3),"Past your window","Send acknowledgment"))))</f>
        <v/>
      </c>
      <c r="AU49" s="24">
        <f>IF(AND(ISNUMBER($AF49),NOT(ISNUMBER($AJ49))),Settings!$D$4-$AF49,"")</f>
        <v/>
      </c>
      <c r="AV49" s="27">
        <f>IF($BB49=0,"",IF((IF($AO49="Services","; services: describe the work, no value",IF(NOT(ISNUMBER($AR49)),"; no donor value given",IF($AX49=1,"; donor value $"&amp;FIXED(Settings!$D$5,0)&amp;" or more: written acknowledgment","")&amp;IF($AY49=1,"; over $"&amp;FIXED(Settings!$D$6,0)&amp;": donor may need Form 8283","")&amp;IF($AZ49=1,"; over $"&amp;FIXED(Settings!$D$7,0)&amp;": Section B, you may sign Part V",""))))="","Thank-you note",MID(IF($AO49="Services","; services: describe the work, no value",IF(NOT(ISNUMBER($AR49)),"; no donor value given",IF($AX49=1,"; donor value $"&amp;FIXED(Settings!$D$5,0)&amp;" or more: written acknowledgment","")&amp;IF($AY49=1,"; over $"&amp;FIXED(Settings!$D$6,0)&amp;": donor may need Form 8283","")&amp;IF($AZ49=1,"; over $"&amp;FIXED(Settings!$D$7,0)&amp;": Section B, you may sign Part V",""))),3,300)))</f>
        <v/>
      </c>
      <c r="AW49" s="27">
        <f>IF(OR($BB49=0,NOT(ISNUMBER($AF49)),$AP49=""),"","Thank you for your contribution of "&amp;$AP49&amp;" that "&amp;IF(TRIM(Settings!$D$2&amp;"")="","(your organization's name)",Settings!$D$2)&amp;" received on "&amp;CHOOSE(MONTH($AF49),"January","February","March","April","May","June","July","August","September","October","November","December")&amp;" "&amp;DAY($AF49)&amp;", "&amp;YEAR($AF49)&amp;". "&amp;IF(TRIM($AH49&amp;"")="","No goods or services were provided in exchange for your contribution.","In exchange for your contribution, we gave you "&amp;$AH49&amp;IF(ISNUMBER($AI49)," with an estimated fair market value of $"&amp;FIXED($AI49,2),"")&amp;"."))</f>
        <v/>
      </c>
      <c r="AX49" s="28">
        <f>IF(AND(ISNUMBER($AR49),ISNUMBER(Settings!$D$5)),IF($AR49&gt;=Settings!$D$5,1,0),0)</f>
        <v/>
      </c>
      <c r="AY49" s="28">
        <f>IF(AND(ISNUMBER($AR49),ISNUMBER(Settings!$D$6)),IF($AR49&gt;Settings!$D$6,1,0),0)</f>
        <v/>
      </c>
      <c r="AZ49" s="28">
        <f>IF(AND(ISNUMBER($AR49),ISNUMBER(Settings!$D$7)),IF($AR49&gt;Settings!$D$7,1,0),0)</f>
        <v/>
      </c>
      <c r="BA49" s="28">
        <f>IF(AND(ISNUMBER($AR49),ISNUMBER($AF49)),$AR49,0)</f>
        <v/>
      </c>
      <c r="BB49" s="28">
        <f>IF(OR(IFERROR(TRIM(INDEX($A49:$AD49,MATCH(Settings!$B$14,$A$1:$AD$1,0))&amp;""),"")&lt;&gt;"",IFERROR(TRIM(INDEX($A49:$AD49,MATCH(Settings!$B$13,$A$1:$AD$1,0))&amp;""),"")&lt;&gt;"",IFERROR(TRIM(INDEX($A49:$AD49,MATCH(Settings!$B$17,$A$1:$AD$1,0))&amp;""),"")&lt;&gt;"",IFERROR(TRIM(INDEX($A49:$AD49,MATCH(Settings!$B$22,$A$1:$AD$1,0))&amp;""),"")&lt;&gt;""),1,0)</f>
        <v/>
      </c>
    </row>
    <row r="50">
      <c r="AF50" s="29" t="n"/>
      <c r="AG50" s="30" t="n"/>
      <c r="AH50" s="30" t="n"/>
      <c r="AI50" s="31" t="n"/>
      <c r="AJ50" s="29" t="n"/>
      <c r="AK50" s="30" t="n"/>
      <c r="AM50" s="23">
        <f>IF(IFERROR(TRIM(INDEX($A50:$AD50,MATCH(Settings!$B$13,$A$1:$AD$1,0))&amp;""),"")&lt;&gt;"",IFERROR(TRIM(INDEX($A50:$AD50,MATCH(Settings!$B$13,$A$1:$AD$1,0))&amp;""),"")&amp;IF(IFERROR(TRIM(INDEX($A50:$AD50,MATCH(Settings!$B$14,$A$1:$AD$1,0))&amp;""),"")&lt;&gt;""," ("&amp;IFERROR(TRIM(INDEX($A50:$AD50,MATCH(Settings!$B$14,$A$1:$AD$1,0))&amp;""),"")&amp;")",""),IFERROR(TRIM(INDEX($A50:$AD50,MATCH(Settings!$B$14,$A$1:$AD$1,0))&amp;""),""))</f>
        <v/>
      </c>
      <c r="AN50" s="23">
        <f>IFERROR(TRIM(INDEX($A50:$AD50,MATCH(Settings!$B$15,$A$1:$AD$1,0))&amp;""),"")</f>
        <v/>
      </c>
      <c r="AO50" s="23">
        <f>IF($BB50=0,"",IF(LEFT(IFERROR(TRIM(INDEX($A50:$AD50,MATCH(Settings!$B$16,$A$1:$AD$1,0))&amp;""),""),5)="Goods","Goods",IF(LEFT(IFERROR(TRIM(INDEX($A50:$AD50,MATCH(Settings!$B$16,$A$1:$AD$1,0))&amp;""),""),8)="Services","Services",IF(IFERROR(TRIM(INDEX($A50:$AD50,MATCH(Settings!$B$22,$A$1:$AD$1,0))&amp;""),"")&lt;&gt;"","Services","Goods"))))</f>
        <v/>
      </c>
      <c r="AP50" s="23">
        <f>IF($AO50="Services",IFERROR(TRIM(INDEX($A50:$AD50,MATCH(Settings!$B$22,$A$1:$AD$1,0))&amp;""),""),IFERROR(TRIM(INDEX($A50:$AD50,MATCH(Settings!$B$17,$A$1:$AD$1,0))&amp;""),""))</f>
        <v/>
      </c>
      <c r="AQ50" s="24">
        <f>IFERROR(IF(TRIM(INDEX($A50:$AD50,MATCH(Settings!$B$18,$A$1:$AD$1,0))&amp;"")="","",VALUE(TRIM(INDEX($A50:$AD50,MATCH(Settings!$B$18,$A$1:$AD$1,0))&amp;""))),"")</f>
        <v/>
      </c>
      <c r="AR50" s="25">
        <f>IF($AO50="Goods",IFERROR(IF(TRIM(INDEX($A50:$AD50,MATCH(Settings!$B$20,$A$1:$AD$1,0))&amp;"")="","",VALUE(TRIM(INDEX($A50:$AD50,MATCH(Settings!$B$20,$A$1:$AD$1,0))&amp;""))),""),"")</f>
        <v/>
      </c>
      <c r="AS50" s="26">
        <f>IF($BB50=0,"",IFERROR(INT(IFERROR(IF(ISNUMBER(INDEX($A50:$AD50,MATCH(Settings!$B$11,$A$1:$AD$1,0))),INDEX($A50:$AD50,MATCH(Settings!$B$11,$A$1:$AD$1,0)),DATE(VALUE(LEFT(IFERROR(TRIM(INDEX($A50:$AD50,MATCH(Settings!$B$11,$A$1:$AD$1,0))&amp;""),""),4)),VALUE(MID(IFERROR(TRIM(INDEX($A50:$AD50,MATCH(Settings!$B$11,$A$1:$AD$1,0))&amp;""),""),6,2)),VALUE(MID(IFERROR(TRIM(INDEX($A50:$AD50,MATCH(Settings!$B$11,$A$1:$AD$1,0))&amp;""),""),9,2)))+TIME(VALUE(MID(IFERROR(TRIM(INDEX($A50:$AD50,MATCH(Settings!$B$11,$A$1:$AD$1,0))&amp;""),""),12,2)),VALUE(MID(IFERROR(TRIM(INDEX($A50:$AD50,MATCH(Settings!$B$11,$A$1:$AD$1,0))&amp;""),""),15,2)),VALUE(MID(IFERROR(TRIM(INDEX($A50:$AD50,MATCH(Settings!$B$11,$A$1:$AD$1,0))&amp;""),""),18,2)))),"")),""))</f>
        <v/>
      </c>
      <c r="AT50" s="23">
        <f>IF($BB50=0,"",IF(NOT(ISNUMBER($AF50)),"Waiting for the gift",IF(ISNUMBER($AJ50),"Acknowledged",IF(AND(ISNUMBER(Settings!$D$3),$AU50&gt;Settings!$D$3),"Past your window","Send acknowledgment"))))</f>
        <v/>
      </c>
      <c r="AU50" s="24">
        <f>IF(AND(ISNUMBER($AF50),NOT(ISNUMBER($AJ50))),Settings!$D$4-$AF50,"")</f>
        <v/>
      </c>
      <c r="AV50" s="27">
        <f>IF($BB50=0,"",IF((IF($AO50="Services","; services: describe the work, no value",IF(NOT(ISNUMBER($AR50)),"; no donor value given",IF($AX50=1,"; donor value $"&amp;FIXED(Settings!$D$5,0)&amp;" or more: written acknowledgment","")&amp;IF($AY50=1,"; over $"&amp;FIXED(Settings!$D$6,0)&amp;": donor may need Form 8283","")&amp;IF($AZ50=1,"; over $"&amp;FIXED(Settings!$D$7,0)&amp;": Section B, you may sign Part V",""))))="","Thank-you note",MID(IF($AO50="Services","; services: describe the work, no value",IF(NOT(ISNUMBER($AR50)),"; no donor value given",IF($AX50=1,"; donor value $"&amp;FIXED(Settings!$D$5,0)&amp;" or more: written acknowledgment","")&amp;IF($AY50=1,"; over $"&amp;FIXED(Settings!$D$6,0)&amp;": donor may need Form 8283","")&amp;IF($AZ50=1,"; over $"&amp;FIXED(Settings!$D$7,0)&amp;": Section B, you may sign Part V",""))),3,300)))</f>
        <v/>
      </c>
      <c r="AW50" s="27">
        <f>IF(OR($BB50=0,NOT(ISNUMBER($AF50)),$AP50=""),"","Thank you for your contribution of "&amp;$AP50&amp;" that "&amp;IF(TRIM(Settings!$D$2&amp;"")="","(your organization's name)",Settings!$D$2)&amp;" received on "&amp;CHOOSE(MONTH($AF50),"January","February","March","April","May","June","July","August","September","October","November","December")&amp;" "&amp;DAY($AF50)&amp;", "&amp;YEAR($AF50)&amp;". "&amp;IF(TRIM($AH50&amp;"")="","No goods or services were provided in exchange for your contribution.","In exchange for your contribution, we gave you "&amp;$AH50&amp;IF(ISNUMBER($AI50)," with an estimated fair market value of $"&amp;FIXED($AI50,2),"")&amp;"."))</f>
        <v/>
      </c>
      <c r="AX50" s="28">
        <f>IF(AND(ISNUMBER($AR50),ISNUMBER(Settings!$D$5)),IF($AR50&gt;=Settings!$D$5,1,0),0)</f>
        <v/>
      </c>
      <c r="AY50" s="28">
        <f>IF(AND(ISNUMBER($AR50),ISNUMBER(Settings!$D$6)),IF($AR50&gt;Settings!$D$6,1,0),0)</f>
        <v/>
      </c>
      <c r="AZ50" s="28">
        <f>IF(AND(ISNUMBER($AR50),ISNUMBER(Settings!$D$7)),IF($AR50&gt;Settings!$D$7,1,0),0)</f>
        <v/>
      </c>
      <c r="BA50" s="28">
        <f>IF(AND(ISNUMBER($AR50),ISNUMBER($AF50)),$AR50,0)</f>
        <v/>
      </c>
      <c r="BB50" s="28">
        <f>IF(OR(IFERROR(TRIM(INDEX($A50:$AD50,MATCH(Settings!$B$14,$A$1:$AD$1,0))&amp;""),"")&lt;&gt;"",IFERROR(TRIM(INDEX($A50:$AD50,MATCH(Settings!$B$13,$A$1:$AD$1,0))&amp;""),"")&lt;&gt;"",IFERROR(TRIM(INDEX($A50:$AD50,MATCH(Settings!$B$17,$A$1:$AD$1,0))&amp;""),"")&lt;&gt;"",IFERROR(TRIM(INDEX($A50:$AD50,MATCH(Settings!$B$22,$A$1:$AD$1,0))&amp;""),"")&lt;&gt;""),1,0)</f>
        <v/>
      </c>
    </row>
    <row r="51">
      <c r="AF51" s="29" t="n"/>
      <c r="AG51" s="30" t="n"/>
      <c r="AH51" s="30" t="n"/>
      <c r="AI51" s="31" t="n"/>
      <c r="AJ51" s="29" t="n"/>
      <c r="AK51" s="30" t="n"/>
      <c r="AM51" s="23">
        <f>IF(IFERROR(TRIM(INDEX($A51:$AD51,MATCH(Settings!$B$13,$A$1:$AD$1,0))&amp;""),"")&lt;&gt;"",IFERROR(TRIM(INDEX($A51:$AD51,MATCH(Settings!$B$13,$A$1:$AD$1,0))&amp;""),"")&amp;IF(IFERROR(TRIM(INDEX($A51:$AD51,MATCH(Settings!$B$14,$A$1:$AD$1,0))&amp;""),"")&lt;&gt;""," ("&amp;IFERROR(TRIM(INDEX($A51:$AD51,MATCH(Settings!$B$14,$A$1:$AD$1,0))&amp;""),"")&amp;")",""),IFERROR(TRIM(INDEX($A51:$AD51,MATCH(Settings!$B$14,$A$1:$AD$1,0))&amp;""),""))</f>
        <v/>
      </c>
      <c r="AN51" s="23">
        <f>IFERROR(TRIM(INDEX($A51:$AD51,MATCH(Settings!$B$15,$A$1:$AD$1,0))&amp;""),"")</f>
        <v/>
      </c>
      <c r="AO51" s="23">
        <f>IF($BB51=0,"",IF(LEFT(IFERROR(TRIM(INDEX($A51:$AD51,MATCH(Settings!$B$16,$A$1:$AD$1,0))&amp;""),""),5)="Goods","Goods",IF(LEFT(IFERROR(TRIM(INDEX($A51:$AD51,MATCH(Settings!$B$16,$A$1:$AD$1,0))&amp;""),""),8)="Services","Services",IF(IFERROR(TRIM(INDEX($A51:$AD51,MATCH(Settings!$B$22,$A$1:$AD$1,0))&amp;""),"")&lt;&gt;"","Services","Goods"))))</f>
        <v/>
      </c>
      <c r="AP51" s="23">
        <f>IF($AO51="Services",IFERROR(TRIM(INDEX($A51:$AD51,MATCH(Settings!$B$22,$A$1:$AD$1,0))&amp;""),""),IFERROR(TRIM(INDEX($A51:$AD51,MATCH(Settings!$B$17,$A$1:$AD$1,0))&amp;""),""))</f>
        <v/>
      </c>
      <c r="AQ51" s="24">
        <f>IFERROR(IF(TRIM(INDEX($A51:$AD51,MATCH(Settings!$B$18,$A$1:$AD$1,0))&amp;"")="","",VALUE(TRIM(INDEX($A51:$AD51,MATCH(Settings!$B$18,$A$1:$AD$1,0))&amp;""))),"")</f>
        <v/>
      </c>
      <c r="AR51" s="25">
        <f>IF($AO51="Goods",IFERROR(IF(TRIM(INDEX($A51:$AD51,MATCH(Settings!$B$20,$A$1:$AD$1,0))&amp;"")="","",VALUE(TRIM(INDEX($A51:$AD51,MATCH(Settings!$B$20,$A$1:$AD$1,0))&amp;""))),""),"")</f>
        <v/>
      </c>
      <c r="AS51" s="26">
        <f>IF($BB51=0,"",IFERROR(INT(IFERROR(IF(ISNUMBER(INDEX($A51:$AD51,MATCH(Settings!$B$11,$A$1:$AD$1,0))),INDEX($A51:$AD51,MATCH(Settings!$B$11,$A$1:$AD$1,0)),DATE(VALUE(LEFT(IFERROR(TRIM(INDEX($A51:$AD51,MATCH(Settings!$B$11,$A$1:$AD$1,0))&amp;""),""),4)),VALUE(MID(IFERROR(TRIM(INDEX($A51:$AD51,MATCH(Settings!$B$11,$A$1:$AD$1,0))&amp;""),""),6,2)),VALUE(MID(IFERROR(TRIM(INDEX($A51:$AD51,MATCH(Settings!$B$11,$A$1:$AD$1,0))&amp;""),""),9,2)))+TIME(VALUE(MID(IFERROR(TRIM(INDEX($A51:$AD51,MATCH(Settings!$B$11,$A$1:$AD$1,0))&amp;""),""),12,2)),VALUE(MID(IFERROR(TRIM(INDEX($A51:$AD51,MATCH(Settings!$B$11,$A$1:$AD$1,0))&amp;""),""),15,2)),VALUE(MID(IFERROR(TRIM(INDEX($A51:$AD51,MATCH(Settings!$B$11,$A$1:$AD$1,0))&amp;""),""),18,2)))),"")),""))</f>
        <v/>
      </c>
      <c r="AT51" s="23">
        <f>IF($BB51=0,"",IF(NOT(ISNUMBER($AF51)),"Waiting for the gift",IF(ISNUMBER($AJ51),"Acknowledged",IF(AND(ISNUMBER(Settings!$D$3),$AU51&gt;Settings!$D$3),"Past your window","Send acknowledgment"))))</f>
        <v/>
      </c>
      <c r="AU51" s="24">
        <f>IF(AND(ISNUMBER($AF51),NOT(ISNUMBER($AJ51))),Settings!$D$4-$AF51,"")</f>
        <v/>
      </c>
      <c r="AV51" s="27">
        <f>IF($BB51=0,"",IF((IF($AO51="Services","; services: describe the work, no value",IF(NOT(ISNUMBER($AR51)),"; no donor value given",IF($AX51=1,"; donor value $"&amp;FIXED(Settings!$D$5,0)&amp;" or more: written acknowledgment","")&amp;IF($AY51=1,"; over $"&amp;FIXED(Settings!$D$6,0)&amp;": donor may need Form 8283","")&amp;IF($AZ51=1,"; over $"&amp;FIXED(Settings!$D$7,0)&amp;": Section B, you may sign Part V",""))))="","Thank-you note",MID(IF($AO51="Services","; services: describe the work, no value",IF(NOT(ISNUMBER($AR51)),"; no donor value given",IF($AX51=1,"; donor value $"&amp;FIXED(Settings!$D$5,0)&amp;" or more: written acknowledgment","")&amp;IF($AY51=1,"; over $"&amp;FIXED(Settings!$D$6,0)&amp;": donor may need Form 8283","")&amp;IF($AZ51=1,"; over $"&amp;FIXED(Settings!$D$7,0)&amp;": Section B, you may sign Part V",""))),3,300)))</f>
        <v/>
      </c>
      <c r="AW51" s="27">
        <f>IF(OR($BB51=0,NOT(ISNUMBER($AF51)),$AP51=""),"","Thank you for your contribution of "&amp;$AP51&amp;" that "&amp;IF(TRIM(Settings!$D$2&amp;"")="","(your organization's name)",Settings!$D$2)&amp;" received on "&amp;CHOOSE(MONTH($AF51),"January","February","March","April","May","June","July","August","September","October","November","December")&amp;" "&amp;DAY($AF51)&amp;", "&amp;YEAR($AF51)&amp;". "&amp;IF(TRIM($AH51&amp;"")="","No goods or services were provided in exchange for your contribution.","In exchange for your contribution, we gave you "&amp;$AH51&amp;IF(ISNUMBER($AI51)," with an estimated fair market value of $"&amp;FIXED($AI51,2),"")&amp;"."))</f>
        <v/>
      </c>
      <c r="AX51" s="28">
        <f>IF(AND(ISNUMBER($AR51),ISNUMBER(Settings!$D$5)),IF($AR51&gt;=Settings!$D$5,1,0),0)</f>
        <v/>
      </c>
      <c r="AY51" s="28">
        <f>IF(AND(ISNUMBER($AR51),ISNUMBER(Settings!$D$6)),IF($AR51&gt;Settings!$D$6,1,0),0)</f>
        <v/>
      </c>
      <c r="AZ51" s="28">
        <f>IF(AND(ISNUMBER($AR51),ISNUMBER(Settings!$D$7)),IF($AR51&gt;Settings!$D$7,1,0),0)</f>
        <v/>
      </c>
      <c r="BA51" s="28">
        <f>IF(AND(ISNUMBER($AR51),ISNUMBER($AF51)),$AR51,0)</f>
        <v/>
      </c>
      <c r="BB51" s="28">
        <f>IF(OR(IFERROR(TRIM(INDEX($A51:$AD51,MATCH(Settings!$B$14,$A$1:$AD$1,0))&amp;""),"")&lt;&gt;"",IFERROR(TRIM(INDEX($A51:$AD51,MATCH(Settings!$B$13,$A$1:$AD$1,0))&amp;""),"")&lt;&gt;"",IFERROR(TRIM(INDEX($A51:$AD51,MATCH(Settings!$B$17,$A$1:$AD$1,0))&amp;""),"")&lt;&gt;"",IFERROR(TRIM(INDEX($A51:$AD51,MATCH(Settings!$B$22,$A$1:$AD$1,0))&amp;""),"")&lt;&gt;""),1,0)</f>
        <v/>
      </c>
    </row>
    <row r="52">
      <c r="AF52" s="29" t="n"/>
      <c r="AG52" s="30" t="n"/>
      <c r="AH52" s="30" t="n"/>
      <c r="AI52" s="31" t="n"/>
      <c r="AJ52" s="29" t="n"/>
      <c r="AK52" s="30" t="n"/>
      <c r="AM52" s="23">
        <f>IF(IFERROR(TRIM(INDEX($A52:$AD52,MATCH(Settings!$B$13,$A$1:$AD$1,0))&amp;""),"")&lt;&gt;"",IFERROR(TRIM(INDEX($A52:$AD52,MATCH(Settings!$B$13,$A$1:$AD$1,0))&amp;""),"")&amp;IF(IFERROR(TRIM(INDEX($A52:$AD52,MATCH(Settings!$B$14,$A$1:$AD$1,0))&amp;""),"")&lt;&gt;""," ("&amp;IFERROR(TRIM(INDEX($A52:$AD52,MATCH(Settings!$B$14,$A$1:$AD$1,0))&amp;""),"")&amp;")",""),IFERROR(TRIM(INDEX($A52:$AD52,MATCH(Settings!$B$14,$A$1:$AD$1,0))&amp;""),""))</f>
        <v/>
      </c>
      <c r="AN52" s="23">
        <f>IFERROR(TRIM(INDEX($A52:$AD52,MATCH(Settings!$B$15,$A$1:$AD$1,0))&amp;""),"")</f>
        <v/>
      </c>
      <c r="AO52" s="23">
        <f>IF($BB52=0,"",IF(LEFT(IFERROR(TRIM(INDEX($A52:$AD52,MATCH(Settings!$B$16,$A$1:$AD$1,0))&amp;""),""),5)="Goods","Goods",IF(LEFT(IFERROR(TRIM(INDEX($A52:$AD52,MATCH(Settings!$B$16,$A$1:$AD$1,0))&amp;""),""),8)="Services","Services",IF(IFERROR(TRIM(INDEX($A52:$AD52,MATCH(Settings!$B$22,$A$1:$AD$1,0))&amp;""),"")&lt;&gt;"","Services","Goods"))))</f>
        <v/>
      </c>
      <c r="AP52" s="23">
        <f>IF($AO52="Services",IFERROR(TRIM(INDEX($A52:$AD52,MATCH(Settings!$B$22,$A$1:$AD$1,0))&amp;""),""),IFERROR(TRIM(INDEX($A52:$AD52,MATCH(Settings!$B$17,$A$1:$AD$1,0))&amp;""),""))</f>
        <v/>
      </c>
      <c r="AQ52" s="24">
        <f>IFERROR(IF(TRIM(INDEX($A52:$AD52,MATCH(Settings!$B$18,$A$1:$AD$1,0))&amp;"")="","",VALUE(TRIM(INDEX($A52:$AD52,MATCH(Settings!$B$18,$A$1:$AD$1,0))&amp;""))),"")</f>
        <v/>
      </c>
      <c r="AR52" s="25">
        <f>IF($AO52="Goods",IFERROR(IF(TRIM(INDEX($A52:$AD52,MATCH(Settings!$B$20,$A$1:$AD$1,0))&amp;"")="","",VALUE(TRIM(INDEX($A52:$AD52,MATCH(Settings!$B$20,$A$1:$AD$1,0))&amp;""))),""),"")</f>
        <v/>
      </c>
      <c r="AS52" s="26">
        <f>IF($BB52=0,"",IFERROR(INT(IFERROR(IF(ISNUMBER(INDEX($A52:$AD52,MATCH(Settings!$B$11,$A$1:$AD$1,0))),INDEX($A52:$AD52,MATCH(Settings!$B$11,$A$1:$AD$1,0)),DATE(VALUE(LEFT(IFERROR(TRIM(INDEX($A52:$AD52,MATCH(Settings!$B$11,$A$1:$AD$1,0))&amp;""),""),4)),VALUE(MID(IFERROR(TRIM(INDEX($A52:$AD52,MATCH(Settings!$B$11,$A$1:$AD$1,0))&amp;""),""),6,2)),VALUE(MID(IFERROR(TRIM(INDEX($A52:$AD52,MATCH(Settings!$B$11,$A$1:$AD$1,0))&amp;""),""),9,2)))+TIME(VALUE(MID(IFERROR(TRIM(INDEX($A52:$AD52,MATCH(Settings!$B$11,$A$1:$AD$1,0))&amp;""),""),12,2)),VALUE(MID(IFERROR(TRIM(INDEX($A52:$AD52,MATCH(Settings!$B$11,$A$1:$AD$1,0))&amp;""),""),15,2)),VALUE(MID(IFERROR(TRIM(INDEX($A52:$AD52,MATCH(Settings!$B$11,$A$1:$AD$1,0))&amp;""),""),18,2)))),"")),""))</f>
        <v/>
      </c>
      <c r="AT52" s="23">
        <f>IF($BB52=0,"",IF(NOT(ISNUMBER($AF52)),"Waiting for the gift",IF(ISNUMBER($AJ52),"Acknowledged",IF(AND(ISNUMBER(Settings!$D$3),$AU52&gt;Settings!$D$3),"Past your window","Send acknowledgment"))))</f>
        <v/>
      </c>
      <c r="AU52" s="24">
        <f>IF(AND(ISNUMBER($AF52),NOT(ISNUMBER($AJ52))),Settings!$D$4-$AF52,"")</f>
        <v/>
      </c>
      <c r="AV52" s="27">
        <f>IF($BB52=0,"",IF((IF($AO52="Services","; services: describe the work, no value",IF(NOT(ISNUMBER($AR52)),"; no donor value given",IF($AX52=1,"; donor value $"&amp;FIXED(Settings!$D$5,0)&amp;" or more: written acknowledgment","")&amp;IF($AY52=1,"; over $"&amp;FIXED(Settings!$D$6,0)&amp;": donor may need Form 8283","")&amp;IF($AZ52=1,"; over $"&amp;FIXED(Settings!$D$7,0)&amp;": Section B, you may sign Part V",""))))="","Thank-you note",MID(IF($AO52="Services","; services: describe the work, no value",IF(NOT(ISNUMBER($AR52)),"; no donor value given",IF($AX52=1,"; donor value $"&amp;FIXED(Settings!$D$5,0)&amp;" or more: written acknowledgment","")&amp;IF($AY52=1,"; over $"&amp;FIXED(Settings!$D$6,0)&amp;": donor may need Form 8283","")&amp;IF($AZ52=1,"; over $"&amp;FIXED(Settings!$D$7,0)&amp;": Section B, you may sign Part V",""))),3,300)))</f>
        <v/>
      </c>
      <c r="AW52" s="27">
        <f>IF(OR($BB52=0,NOT(ISNUMBER($AF52)),$AP52=""),"","Thank you for your contribution of "&amp;$AP52&amp;" that "&amp;IF(TRIM(Settings!$D$2&amp;"")="","(your organization's name)",Settings!$D$2)&amp;" received on "&amp;CHOOSE(MONTH($AF52),"January","February","March","April","May","June","July","August","September","October","November","December")&amp;" "&amp;DAY($AF52)&amp;", "&amp;YEAR($AF52)&amp;". "&amp;IF(TRIM($AH52&amp;"")="","No goods or services were provided in exchange for your contribution.","In exchange for your contribution, we gave you "&amp;$AH52&amp;IF(ISNUMBER($AI52)," with an estimated fair market value of $"&amp;FIXED($AI52,2),"")&amp;"."))</f>
        <v/>
      </c>
      <c r="AX52" s="28">
        <f>IF(AND(ISNUMBER($AR52),ISNUMBER(Settings!$D$5)),IF($AR52&gt;=Settings!$D$5,1,0),0)</f>
        <v/>
      </c>
      <c r="AY52" s="28">
        <f>IF(AND(ISNUMBER($AR52),ISNUMBER(Settings!$D$6)),IF($AR52&gt;Settings!$D$6,1,0),0)</f>
        <v/>
      </c>
      <c r="AZ52" s="28">
        <f>IF(AND(ISNUMBER($AR52),ISNUMBER(Settings!$D$7)),IF($AR52&gt;Settings!$D$7,1,0),0)</f>
        <v/>
      </c>
      <c r="BA52" s="28">
        <f>IF(AND(ISNUMBER($AR52),ISNUMBER($AF52)),$AR52,0)</f>
        <v/>
      </c>
      <c r="BB52" s="28">
        <f>IF(OR(IFERROR(TRIM(INDEX($A52:$AD52,MATCH(Settings!$B$14,$A$1:$AD$1,0))&amp;""),"")&lt;&gt;"",IFERROR(TRIM(INDEX($A52:$AD52,MATCH(Settings!$B$13,$A$1:$AD$1,0))&amp;""),"")&lt;&gt;"",IFERROR(TRIM(INDEX($A52:$AD52,MATCH(Settings!$B$17,$A$1:$AD$1,0))&amp;""),"")&lt;&gt;"",IFERROR(TRIM(INDEX($A52:$AD52,MATCH(Settings!$B$22,$A$1:$AD$1,0))&amp;""),"")&lt;&gt;""),1,0)</f>
        <v/>
      </c>
    </row>
    <row r="53">
      <c r="AF53" s="29" t="n"/>
      <c r="AG53" s="30" t="n"/>
      <c r="AH53" s="30" t="n"/>
      <c r="AI53" s="31" t="n"/>
      <c r="AJ53" s="29" t="n"/>
      <c r="AK53" s="30" t="n"/>
      <c r="AM53" s="23">
        <f>IF(IFERROR(TRIM(INDEX($A53:$AD53,MATCH(Settings!$B$13,$A$1:$AD$1,0))&amp;""),"")&lt;&gt;"",IFERROR(TRIM(INDEX($A53:$AD53,MATCH(Settings!$B$13,$A$1:$AD$1,0))&amp;""),"")&amp;IF(IFERROR(TRIM(INDEX($A53:$AD53,MATCH(Settings!$B$14,$A$1:$AD$1,0))&amp;""),"")&lt;&gt;""," ("&amp;IFERROR(TRIM(INDEX($A53:$AD53,MATCH(Settings!$B$14,$A$1:$AD$1,0))&amp;""),"")&amp;")",""),IFERROR(TRIM(INDEX($A53:$AD53,MATCH(Settings!$B$14,$A$1:$AD$1,0))&amp;""),""))</f>
        <v/>
      </c>
      <c r="AN53" s="23">
        <f>IFERROR(TRIM(INDEX($A53:$AD53,MATCH(Settings!$B$15,$A$1:$AD$1,0))&amp;""),"")</f>
        <v/>
      </c>
      <c r="AO53" s="23">
        <f>IF($BB53=0,"",IF(LEFT(IFERROR(TRIM(INDEX($A53:$AD53,MATCH(Settings!$B$16,$A$1:$AD$1,0))&amp;""),""),5)="Goods","Goods",IF(LEFT(IFERROR(TRIM(INDEX($A53:$AD53,MATCH(Settings!$B$16,$A$1:$AD$1,0))&amp;""),""),8)="Services","Services",IF(IFERROR(TRIM(INDEX($A53:$AD53,MATCH(Settings!$B$22,$A$1:$AD$1,0))&amp;""),"")&lt;&gt;"","Services","Goods"))))</f>
        <v/>
      </c>
      <c r="AP53" s="23">
        <f>IF($AO53="Services",IFERROR(TRIM(INDEX($A53:$AD53,MATCH(Settings!$B$22,$A$1:$AD$1,0))&amp;""),""),IFERROR(TRIM(INDEX($A53:$AD53,MATCH(Settings!$B$17,$A$1:$AD$1,0))&amp;""),""))</f>
        <v/>
      </c>
      <c r="AQ53" s="24">
        <f>IFERROR(IF(TRIM(INDEX($A53:$AD53,MATCH(Settings!$B$18,$A$1:$AD$1,0))&amp;"")="","",VALUE(TRIM(INDEX($A53:$AD53,MATCH(Settings!$B$18,$A$1:$AD$1,0))&amp;""))),"")</f>
        <v/>
      </c>
      <c r="AR53" s="25">
        <f>IF($AO53="Goods",IFERROR(IF(TRIM(INDEX($A53:$AD53,MATCH(Settings!$B$20,$A$1:$AD$1,0))&amp;"")="","",VALUE(TRIM(INDEX($A53:$AD53,MATCH(Settings!$B$20,$A$1:$AD$1,0))&amp;""))),""),"")</f>
        <v/>
      </c>
      <c r="AS53" s="26">
        <f>IF($BB53=0,"",IFERROR(INT(IFERROR(IF(ISNUMBER(INDEX($A53:$AD53,MATCH(Settings!$B$11,$A$1:$AD$1,0))),INDEX($A53:$AD53,MATCH(Settings!$B$11,$A$1:$AD$1,0)),DATE(VALUE(LEFT(IFERROR(TRIM(INDEX($A53:$AD53,MATCH(Settings!$B$11,$A$1:$AD$1,0))&amp;""),""),4)),VALUE(MID(IFERROR(TRIM(INDEX($A53:$AD53,MATCH(Settings!$B$11,$A$1:$AD$1,0))&amp;""),""),6,2)),VALUE(MID(IFERROR(TRIM(INDEX($A53:$AD53,MATCH(Settings!$B$11,$A$1:$AD$1,0))&amp;""),""),9,2)))+TIME(VALUE(MID(IFERROR(TRIM(INDEX($A53:$AD53,MATCH(Settings!$B$11,$A$1:$AD$1,0))&amp;""),""),12,2)),VALUE(MID(IFERROR(TRIM(INDEX($A53:$AD53,MATCH(Settings!$B$11,$A$1:$AD$1,0))&amp;""),""),15,2)),VALUE(MID(IFERROR(TRIM(INDEX($A53:$AD53,MATCH(Settings!$B$11,$A$1:$AD$1,0))&amp;""),""),18,2)))),"")),""))</f>
        <v/>
      </c>
      <c r="AT53" s="23">
        <f>IF($BB53=0,"",IF(NOT(ISNUMBER($AF53)),"Waiting for the gift",IF(ISNUMBER($AJ53),"Acknowledged",IF(AND(ISNUMBER(Settings!$D$3),$AU53&gt;Settings!$D$3),"Past your window","Send acknowledgment"))))</f>
        <v/>
      </c>
      <c r="AU53" s="24">
        <f>IF(AND(ISNUMBER($AF53),NOT(ISNUMBER($AJ53))),Settings!$D$4-$AF53,"")</f>
        <v/>
      </c>
      <c r="AV53" s="27">
        <f>IF($BB53=0,"",IF((IF($AO53="Services","; services: describe the work, no value",IF(NOT(ISNUMBER($AR53)),"; no donor value given",IF($AX53=1,"; donor value $"&amp;FIXED(Settings!$D$5,0)&amp;" or more: written acknowledgment","")&amp;IF($AY53=1,"; over $"&amp;FIXED(Settings!$D$6,0)&amp;": donor may need Form 8283","")&amp;IF($AZ53=1,"; over $"&amp;FIXED(Settings!$D$7,0)&amp;": Section B, you may sign Part V",""))))="","Thank-you note",MID(IF($AO53="Services","; services: describe the work, no value",IF(NOT(ISNUMBER($AR53)),"; no donor value given",IF($AX53=1,"; donor value $"&amp;FIXED(Settings!$D$5,0)&amp;" or more: written acknowledgment","")&amp;IF($AY53=1,"; over $"&amp;FIXED(Settings!$D$6,0)&amp;": donor may need Form 8283","")&amp;IF($AZ53=1,"; over $"&amp;FIXED(Settings!$D$7,0)&amp;": Section B, you may sign Part V",""))),3,300)))</f>
        <v/>
      </c>
      <c r="AW53" s="27">
        <f>IF(OR($BB53=0,NOT(ISNUMBER($AF53)),$AP53=""),"","Thank you for your contribution of "&amp;$AP53&amp;" that "&amp;IF(TRIM(Settings!$D$2&amp;"")="","(your organization's name)",Settings!$D$2)&amp;" received on "&amp;CHOOSE(MONTH($AF53),"January","February","March","April","May","June","July","August","September","October","November","December")&amp;" "&amp;DAY($AF53)&amp;", "&amp;YEAR($AF53)&amp;". "&amp;IF(TRIM($AH53&amp;"")="","No goods or services were provided in exchange for your contribution.","In exchange for your contribution, we gave you "&amp;$AH53&amp;IF(ISNUMBER($AI53)," with an estimated fair market value of $"&amp;FIXED($AI53,2),"")&amp;"."))</f>
        <v/>
      </c>
      <c r="AX53" s="28">
        <f>IF(AND(ISNUMBER($AR53),ISNUMBER(Settings!$D$5)),IF($AR53&gt;=Settings!$D$5,1,0),0)</f>
        <v/>
      </c>
      <c r="AY53" s="28">
        <f>IF(AND(ISNUMBER($AR53),ISNUMBER(Settings!$D$6)),IF($AR53&gt;Settings!$D$6,1,0),0)</f>
        <v/>
      </c>
      <c r="AZ53" s="28">
        <f>IF(AND(ISNUMBER($AR53),ISNUMBER(Settings!$D$7)),IF($AR53&gt;Settings!$D$7,1,0),0)</f>
        <v/>
      </c>
      <c r="BA53" s="28">
        <f>IF(AND(ISNUMBER($AR53),ISNUMBER($AF53)),$AR53,0)</f>
        <v/>
      </c>
      <c r="BB53" s="28">
        <f>IF(OR(IFERROR(TRIM(INDEX($A53:$AD53,MATCH(Settings!$B$14,$A$1:$AD$1,0))&amp;""),"")&lt;&gt;"",IFERROR(TRIM(INDEX($A53:$AD53,MATCH(Settings!$B$13,$A$1:$AD$1,0))&amp;""),"")&lt;&gt;"",IFERROR(TRIM(INDEX($A53:$AD53,MATCH(Settings!$B$17,$A$1:$AD$1,0))&amp;""),"")&lt;&gt;"",IFERROR(TRIM(INDEX($A53:$AD53,MATCH(Settings!$B$22,$A$1:$AD$1,0))&amp;""),"")&lt;&gt;""),1,0)</f>
        <v/>
      </c>
    </row>
    <row r="54">
      <c r="AF54" s="29" t="n"/>
      <c r="AG54" s="30" t="n"/>
      <c r="AH54" s="30" t="n"/>
      <c r="AI54" s="31" t="n"/>
      <c r="AJ54" s="29" t="n"/>
      <c r="AK54" s="30" t="n"/>
      <c r="AM54" s="23">
        <f>IF(IFERROR(TRIM(INDEX($A54:$AD54,MATCH(Settings!$B$13,$A$1:$AD$1,0))&amp;""),"")&lt;&gt;"",IFERROR(TRIM(INDEX($A54:$AD54,MATCH(Settings!$B$13,$A$1:$AD$1,0))&amp;""),"")&amp;IF(IFERROR(TRIM(INDEX($A54:$AD54,MATCH(Settings!$B$14,$A$1:$AD$1,0))&amp;""),"")&lt;&gt;""," ("&amp;IFERROR(TRIM(INDEX($A54:$AD54,MATCH(Settings!$B$14,$A$1:$AD$1,0))&amp;""),"")&amp;")",""),IFERROR(TRIM(INDEX($A54:$AD54,MATCH(Settings!$B$14,$A$1:$AD$1,0))&amp;""),""))</f>
        <v/>
      </c>
      <c r="AN54" s="23">
        <f>IFERROR(TRIM(INDEX($A54:$AD54,MATCH(Settings!$B$15,$A$1:$AD$1,0))&amp;""),"")</f>
        <v/>
      </c>
      <c r="AO54" s="23">
        <f>IF($BB54=0,"",IF(LEFT(IFERROR(TRIM(INDEX($A54:$AD54,MATCH(Settings!$B$16,$A$1:$AD$1,0))&amp;""),""),5)="Goods","Goods",IF(LEFT(IFERROR(TRIM(INDEX($A54:$AD54,MATCH(Settings!$B$16,$A$1:$AD$1,0))&amp;""),""),8)="Services","Services",IF(IFERROR(TRIM(INDEX($A54:$AD54,MATCH(Settings!$B$22,$A$1:$AD$1,0))&amp;""),"")&lt;&gt;"","Services","Goods"))))</f>
        <v/>
      </c>
      <c r="AP54" s="23">
        <f>IF($AO54="Services",IFERROR(TRIM(INDEX($A54:$AD54,MATCH(Settings!$B$22,$A$1:$AD$1,0))&amp;""),""),IFERROR(TRIM(INDEX($A54:$AD54,MATCH(Settings!$B$17,$A$1:$AD$1,0))&amp;""),""))</f>
        <v/>
      </c>
      <c r="AQ54" s="24">
        <f>IFERROR(IF(TRIM(INDEX($A54:$AD54,MATCH(Settings!$B$18,$A$1:$AD$1,0))&amp;"")="","",VALUE(TRIM(INDEX($A54:$AD54,MATCH(Settings!$B$18,$A$1:$AD$1,0))&amp;""))),"")</f>
        <v/>
      </c>
      <c r="AR54" s="25">
        <f>IF($AO54="Goods",IFERROR(IF(TRIM(INDEX($A54:$AD54,MATCH(Settings!$B$20,$A$1:$AD$1,0))&amp;"")="","",VALUE(TRIM(INDEX($A54:$AD54,MATCH(Settings!$B$20,$A$1:$AD$1,0))&amp;""))),""),"")</f>
        <v/>
      </c>
      <c r="AS54" s="26">
        <f>IF($BB54=0,"",IFERROR(INT(IFERROR(IF(ISNUMBER(INDEX($A54:$AD54,MATCH(Settings!$B$11,$A$1:$AD$1,0))),INDEX($A54:$AD54,MATCH(Settings!$B$11,$A$1:$AD$1,0)),DATE(VALUE(LEFT(IFERROR(TRIM(INDEX($A54:$AD54,MATCH(Settings!$B$11,$A$1:$AD$1,0))&amp;""),""),4)),VALUE(MID(IFERROR(TRIM(INDEX($A54:$AD54,MATCH(Settings!$B$11,$A$1:$AD$1,0))&amp;""),""),6,2)),VALUE(MID(IFERROR(TRIM(INDEX($A54:$AD54,MATCH(Settings!$B$11,$A$1:$AD$1,0))&amp;""),""),9,2)))+TIME(VALUE(MID(IFERROR(TRIM(INDEX($A54:$AD54,MATCH(Settings!$B$11,$A$1:$AD$1,0))&amp;""),""),12,2)),VALUE(MID(IFERROR(TRIM(INDEX($A54:$AD54,MATCH(Settings!$B$11,$A$1:$AD$1,0))&amp;""),""),15,2)),VALUE(MID(IFERROR(TRIM(INDEX($A54:$AD54,MATCH(Settings!$B$11,$A$1:$AD$1,0))&amp;""),""),18,2)))),"")),""))</f>
        <v/>
      </c>
      <c r="AT54" s="23">
        <f>IF($BB54=0,"",IF(NOT(ISNUMBER($AF54)),"Waiting for the gift",IF(ISNUMBER($AJ54),"Acknowledged",IF(AND(ISNUMBER(Settings!$D$3),$AU54&gt;Settings!$D$3),"Past your window","Send acknowledgment"))))</f>
        <v/>
      </c>
      <c r="AU54" s="24">
        <f>IF(AND(ISNUMBER($AF54),NOT(ISNUMBER($AJ54))),Settings!$D$4-$AF54,"")</f>
        <v/>
      </c>
      <c r="AV54" s="27">
        <f>IF($BB54=0,"",IF((IF($AO54="Services","; services: describe the work, no value",IF(NOT(ISNUMBER($AR54)),"; no donor value given",IF($AX54=1,"; donor value $"&amp;FIXED(Settings!$D$5,0)&amp;" or more: written acknowledgment","")&amp;IF($AY54=1,"; over $"&amp;FIXED(Settings!$D$6,0)&amp;": donor may need Form 8283","")&amp;IF($AZ54=1,"; over $"&amp;FIXED(Settings!$D$7,0)&amp;": Section B, you may sign Part V",""))))="","Thank-you note",MID(IF($AO54="Services","; services: describe the work, no value",IF(NOT(ISNUMBER($AR54)),"; no donor value given",IF($AX54=1,"; donor value $"&amp;FIXED(Settings!$D$5,0)&amp;" or more: written acknowledgment","")&amp;IF($AY54=1,"; over $"&amp;FIXED(Settings!$D$6,0)&amp;": donor may need Form 8283","")&amp;IF($AZ54=1,"; over $"&amp;FIXED(Settings!$D$7,0)&amp;": Section B, you may sign Part V",""))),3,300)))</f>
        <v/>
      </c>
      <c r="AW54" s="27">
        <f>IF(OR($BB54=0,NOT(ISNUMBER($AF54)),$AP54=""),"","Thank you for your contribution of "&amp;$AP54&amp;" that "&amp;IF(TRIM(Settings!$D$2&amp;"")="","(your organization's name)",Settings!$D$2)&amp;" received on "&amp;CHOOSE(MONTH($AF54),"January","February","March","April","May","June","July","August","September","October","November","December")&amp;" "&amp;DAY($AF54)&amp;", "&amp;YEAR($AF54)&amp;". "&amp;IF(TRIM($AH54&amp;"")="","No goods or services were provided in exchange for your contribution.","In exchange for your contribution, we gave you "&amp;$AH54&amp;IF(ISNUMBER($AI54)," with an estimated fair market value of $"&amp;FIXED($AI54,2),"")&amp;"."))</f>
        <v/>
      </c>
      <c r="AX54" s="28">
        <f>IF(AND(ISNUMBER($AR54),ISNUMBER(Settings!$D$5)),IF($AR54&gt;=Settings!$D$5,1,0),0)</f>
        <v/>
      </c>
      <c r="AY54" s="28">
        <f>IF(AND(ISNUMBER($AR54),ISNUMBER(Settings!$D$6)),IF($AR54&gt;Settings!$D$6,1,0),0)</f>
        <v/>
      </c>
      <c r="AZ54" s="28">
        <f>IF(AND(ISNUMBER($AR54),ISNUMBER(Settings!$D$7)),IF($AR54&gt;Settings!$D$7,1,0),0)</f>
        <v/>
      </c>
      <c r="BA54" s="28">
        <f>IF(AND(ISNUMBER($AR54),ISNUMBER($AF54)),$AR54,0)</f>
        <v/>
      </c>
      <c r="BB54" s="28">
        <f>IF(OR(IFERROR(TRIM(INDEX($A54:$AD54,MATCH(Settings!$B$14,$A$1:$AD$1,0))&amp;""),"")&lt;&gt;"",IFERROR(TRIM(INDEX($A54:$AD54,MATCH(Settings!$B$13,$A$1:$AD$1,0))&amp;""),"")&lt;&gt;"",IFERROR(TRIM(INDEX($A54:$AD54,MATCH(Settings!$B$17,$A$1:$AD$1,0))&amp;""),"")&lt;&gt;"",IFERROR(TRIM(INDEX($A54:$AD54,MATCH(Settings!$B$22,$A$1:$AD$1,0))&amp;""),"")&lt;&gt;""),1,0)</f>
        <v/>
      </c>
    </row>
    <row r="55">
      <c r="AF55" s="29" t="n"/>
      <c r="AG55" s="30" t="n"/>
      <c r="AH55" s="30" t="n"/>
      <c r="AI55" s="31" t="n"/>
      <c r="AJ55" s="29" t="n"/>
      <c r="AK55" s="30" t="n"/>
      <c r="AM55" s="23">
        <f>IF(IFERROR(TRIM(INDEX($A55:$AD55,MATCH(Settings!$B$13,$A$1:$AD$1,0))&amp;""),"")&lt;&gt;"",IFERROR(TRIM(INDEX($A55:$AD55,MATCH(Settings!$B$13,$A$1:$AD$1,0))&amp;""),"")&amp;IF(IFERROR(TRIM(INDEX($A55:$AD55,MATCH(Settings!$B$14,$A$1:$AD$1,0))&amp;""),"")&lt;&gt;""," ("&amp;IFERROR(TRIM(INDEX($A55:$AD55,MATCH(Settings!$B$14,$A$1:$AD$1,0))&amp;""),"")&amp;")",""),IFERROR(TRIM(INDEX($A55:$AD55,MATCH(Settings!$B$14,$A$1:$AD$1,0))&amp;""),""))</f>
        <v/>
      </c>
      <c r="AN55" s="23">
        <f>IFERROR(TRIM(INDEX($A55:$AD55,MATCH(Settings!$B$15,$A$1:$AD$1,0))&amp;""),"")</f>
        <v/>
      </c>
      <c r="AO55" s="23">
        <f>IF($BB55=0,"",IF(LEFT(IFERROR(TRIM(INDEX($A55:$AD55,MATCH(Settings!$B$16,$A$1:$AD$1,0))&amp;""),""),5)="Goods","Goods",IF(LEFT(IFERROR(TRIM(INDEX($A55:$AD55,MATCH(Settings!$B$16,$A$1:$AD$1,0))&amp;""),""),8)="Services","Services",IF(IFERROR(TRIM(INDEX($A55:$AD55,MATCH(Settings!$B$22,$A$1:$AD$1,0))&amp;""),"")&lt;&gt;"","Services","Goods"))))</f>
        <v/>
      </c>
      <c r="AP55" s="23">
        <f>IF($AO55="Services",IFERROR(TRIM(INDEX($A55:$AD55,MATCH(Settings!$B$22,$A$1:$AD$1,0))&amp;""),""),IFERROR(TRIM(INDEX($A55:$AD55,MATCH(Settings!$B$17,$A$1:$AD$1,0))&amp;""),""))</f>
        <v/>
      </c>
      <c r="AQ55" s="24">
        <f>IFERROR(IF(TRIM(INDEX($A55:$AD55,MATCH(Settings!$B$18,$A$1:$AD$1,0))&amp;"")="","",VALUE(TRIM(INDEX($A55:$AD55,MATCH(Settings!$B$18,$A$1:$AD$1,0))&amp;""))),"")</f>
        <v/>
      </c>
      <c r="AR55" s="25">
        <f>IF($AO55="Goods",IFERROR(IF(TRIM(INDEX($A55:$AD55,MATCH(Settings!$B$20,$A$1:$AD$1,0))&amp;"")="","",VALUE(TRIM(INDEX($A55:$AD55,MATCH(Settings!$B$20,$A$1:$AD$1,0))&amp;""))),""),"")</f>
        <v/>
      </c>
      <c r="AS55" s="26">
        <f>IF($BB55=0,"",IFERROR(INT(IFERROR(IF(ISNUMBER(INDEX($A55:$AD55,MATCH(Settings!$B$11,$A$1:$AD$1,0))),INDEX($A55:$AD55,MATCH(Settings!$B$11,$A$1:$AD$1,0)),DATE(VALUE(LEFT(IFERROR(TRIM(INDEX($A55:$AD55,MATCH(Settings!$B$11,$A$1:$AD$1,0))&amp;""),""),4)),VALUE(MID(IFERROR(TRIM(INDEX($A55:$AD55,MATCH(Settings!$B$11,$A$1:$AD$1,0))&amp;""),""),6,2)),VALUE(MID(IFERROR(TRIM(INDEX($A55:$AD55,MATCH(Settings!$B$11,$A$1:$AD$1,0))&amp;""),""),9,2)))+TIME(VALUE(MID(IFERROR(TRIM(INDEX($A55:$AD55,MATCH(Settings!$B$11,$A$1:$AD$1,0))&amp;""),""),12,2)),VALUE(MID(IFERROR(TRIM(INDEX($A55:$AD55,MATCH(Settings!$B$11,$A$1:$AD$1,0))&amp;""),""),15,2)),VALUE(MID(IFERROR(TRIM(INDEX($A55:$AD55,MATCH(Settings!$B$11,$A$1:$AD$1,0))&amp;""),""),18,2)))),"")),""))</f>
        <v/>
      </c>
      <c r="AT55" s="23">
        <f>IF($BB55=0,"",IF(NOT(ISNUMBER($AF55)),"Waiting for the gift",IF(ISNUMBER($AJ55),"Acknowledged",IF(AND(ISNUMBER(Settings!$D$3),$AU55&gt;Settings!$D$3),"Past your window","Send acknowledgment"))))</f>
        <v/>
      </c>
      <c r="AU55" s="24">
        <f>IF(AND(ISNUMBER($AF55),NOT(ISNUMBER($AJ55))),Settings!$D$4-$AF55,"")</f>
        <v/>
      </c>
      <c r="AV55" s="27">
        <f>IF($BB55=0,"",IF((IF($AO55="Services","; services: describe the work, no value",IF(NOT(ISNUMBER($AR55)),"; no donor value given",IF($AX55=1,"; donor value $"&amp;FIXED(Settings!$D$5,0)&amp;" or more: written acknowledgment","")&amp;IF($AY55=1,"; over $"&amp;FIXED(Settings!$D$6,0)&amp;": donor may need Form 8283","")&amp;IF($AZ55=1,"; over $"&amp;FIXED(Settings!$D$7,0)&amp;": Section B, you may sign Part V",""))))="","Thank-you note",MID(IF($AO55="Services","; services: describe the work, no value",IF(NOT(ISNUMBER($AR55)),"; no donor value given",IF($AX55=1,"; donor value $"&amp;FIXED(Settings!$D$5,0)&amp;" or more: written acknowledgment","")&amp;IF($AY55=1,"; over $"&amp;FIXED(Settings!$D$6,0)&amp;": donor may need Form 8283","")&amp;IF($AZ55=1,"; over $"&amp;FIXED(Settings!$D$7,0)&amp;": Section B, you may sign Part V",""))),3,300)))</f>
        <v/>
      </c>
      <c r="AW55" s="27">
        <f>IF(OR($BB55=0,NOT(ISNUMBER($AF55)),$AP55=""),"","Thank you for your contribution of "&amp;$AP55&amp;" that "&amp;IF(TRIM(Settings!$D$2&amp;"")="","(your organization's name)",Settings!$D$2)&amp;" received on "&amp;CHOOSE(MONTH($AF55),"January","February","March","April","May","June","July","August","September","October","November","December")&amp;" "&amp;DAY($AF55)&amp;", "&amp;YEAR($AF55)&amp;". "&amp;IF(TRIM($AH55&amp;"")="","No goods or services were provided in exchange for your contribution.","In exchange for your contribution, we gave you "&amp;$AH55&amp;IF(ISNUMBER($AI55)," with an estimated fair market value of $"&amp;FIXED($AI55,2),"")&amp;"."))</f>
        <v/>
      </c>
      <c r="AX55" s="28">
        <f>IF(AND(ISNUMBER($AR55),ISNUMBER(Settings!$D$5)),IF($AR55&gt;=Settings!$D$5,1,0),0)</f>
        <v/>
      </c>
      <c r="AY55" s="28">
        <f>IF(AND(ISNUMBER($AR55),ISNUMBER(Settings!$D$6)),IF($AR55&gt;Settings!$D$6,1,0),0)</f>
        <v/>
      </c>
      <c r="AZ55" s="28">
        <f>IF(AND(ISNUMBER($AR55),ISNUMBER(Settings!$D$7)),IF($AR55&gt;Settings!$D$7,1,0),0)</f>
        <v/>
      </c>
      <c r="BA55" s="28">
        <f>IF(AND(ISNUMBER($AR55),ISNUMBER($AF55)),$AR55,0)</f>
        <v/>
      </c>
      <c r="BB55" s="28">
        <f>IF(OR(IFERROR(TRIM(INDEX($A55:$AD55,MATCH(Settings!$B$14,$A$1:$AD$1,0))&amp;""),"")&lt;&gt;"",IFERROR(TRIM(INDEX($A55:$AD55,MATCH(Settings!$B$13,$A$1:$AD$1,0))&amp;""),"")&lt;&gt;"",IFERROR(TRIM(INDEX($A55:$AD55,MATCH(Settings!$B$17,$A$1:$AD$1,0))&amp;""),"")&lt;&gt;"",IFERROR(TRIM(INDEX($A55:$AD55,MATCH(Settings!$B$22,$A$1:$AD$1,0))&amp;""),"")&lt;&gt;""),1,0)</f>
        <v/>
      </c>
    </row>
    <row r="56">
      <c r="AF56" s="29" t="n"/>
      <c r="AG56" s="30" t="n"/>
      <c r="AH56" s="30" t="n"/>
      <c r="AI56" s="31" t="n"/>
      <c r="AJ56" s="29" t="n"/>
      <c r="AK56" s="30" t="n"/>
      <c r="AM56" s="23">
        <f>IF(IFERROR(TRIM(INDEX($A56:$AD56,MATCH(Settings!$B$13,$A$1:$AD$1,0))&amp;""),"")&lt;&gt;"",IFERROR(TRIM(INDEX($A56:$AD56,MATCH(Settings!$B$13,$A$1:$AD$1,0))&amp;""),"")&amp;IF(IFERROR(TRIM(INDEX($A56:$AD56,MATCH(Settings!$B$14,$A$1:$AD$1,0))&amp;""),"")&lt;&gt;""," ("&amp;IFERROR(TRIM(INDEX($A56:$AD56,MATCH(Settings!$B$14,$A$1:$AD$1,0))&amp;""),"")&amp;")",""),IFERROR(TRIM(INDEX($A56:$AD56,MATCH(Settings!$B$14,$A$1:$AD$1,0))&amp;""),""))</f>
        <v/>
      </c>
      <c r="AN56" s="23">
        <f>IFERROR(TRIM(INDEX($A56:$AD56,MATCH(Settings!$B$15,$A$1:$AD$1,0))&amp;""),"")</f>
        <v/>
      </c>
      <c r="AO56" s="23">
        <f>IF($BB56=0,"",IF(LEFT(IFERROR(TRIM(INDEX($A56:$AD56,MATCH(Settings!$B$16,$A$1:$AD$1,0))&amp;""),""),5)="Goods","Goods",IF(LEFT(IFERROR(TRIM(INDEX($A56:$AD56,MATCH(Settings!$B$16,$A$1:$AD$1,0))&amp;""),""),8)="Services","Services",IF(IFERROR(TRIM(INDEX($A56:$AD56,MATCH(Settings!$B$22,$A$1:$AD$1,0))&amp;""),"")&lt;&gt;"","Services","Goods"))))</f>
        <v/>
      </c>
      <c r="AP56" s="23">
        <f>IF($AO56="Services",IFERROR(TRIM(INDEX($A56:$AD56,MATCH(Settings!$B$22,$A$1:$AD$1,0))&amp;""),""),IFERROR(TRIM(INDEX($A56:$AD56,MATCH(Settings!$B$17,$A$1:$AD$1,0))&amp;""),""))</f>
        <v/>
      </c>
      <c r="AQ56" s="24">
        <f>IFERROR(IF(TRIM(INDEX($A56:$AD56,MATCH(Settings!$B$18,$A$1:$AD$1,0))&amp;"")="","",VALUE(TRIM(INDEX($A56:$AD56,MATCH(Settings!$B$18,$A$1:$AD$1,0))&amp;""))),"")</f>
        <v/>
      </c>
      <c r="AR56" s="25">
        <f>IF($AO56="Goods",IFERROR(IF(TRIM(INDEX($A56:$AD56,MATCH(Settings!$B$20,$A$1:$AD$1,0))&amp;"")="","",VALUE(TRIM(INDEX($A56:$AD56,MATCH(Settings!$B$20,$A$1:$AD$1,0))&amp;""))),""),"")</f>
        <v/>
      </c>
      <c r="AS56" s="26">
        <f>IF($BB56=0,"",IFERROR(INT(IFERROR(IF(ISNUMBER(INDEX($A56:$AD56,MATCH(Settings!$B$11,$A$1:$AD$1,0))),INDEX($A56:$AD56,MATCH(Settings!$B$11,$A$1:$AD$1,0)),DATE(VALUE(LEFT(IFERROR(TRIM(INDEX($A56:$AD56,MATCH(Settings!$B$11,$A$1:$AD$1,0))&amp;""),""),4)),VALUE(MID(IFERROR(TRIM(INDEX($A56:$AD56,MATCH(Settings!$B$11,$A$1:$AD$1,0))&amp;""),""),6,2)),VALUE(MID(IFERROR(TRIM(INDEX($A56:$AD56,MATCH(Settings!$B$11,$A$1:$AD$1,0))&amp;""),""),9,2)))+TIME(VALUE(MID(IFERROR(TRIM(INDEX($A56:$AD56,MATCH(Settings!$B$11,$A$1:$AD$1,0))&amp;""),""),12,2)),VALUE(MID(IFERROR(TRIM(INDEX($A56:$AD56,MATCH(Settings!$B$11,$A$1:$AD$1,0))&amp;""),""),15,2)),VALUE(MID(IFERROR(TRIM(INDEX($A56:$AD56,MATCH(Settings!$B$11,$A$1:$AD$1,0))&amp;""),""),18,2)))),"")),""))</f>
        <v/>
      </c>
      <c r="AT56" s="23">
        <f>IF($BB56=0,"",IF(NOT(ISNUMBER($AF56)),"Waiting for the gift",IF(ISNUMBER($AJ56),"Acknowledged",IF(AND(ISNUMBER(Settings!$D$3),$AU56&gt;Settings!$D$3),"Past your window","Send acknowledgment"))))</f>
        <v/>
      </c>
      <c r="AU56" s="24">
        <f>IF(AND(ISNUMBER($AF56),NOT(ISNUMBER($AJ56))),Settings!$D$4-$AF56,"")</f>
        <v/>
      </c>
      <c r="AV56" s="27">
        <f>IF($BB56=0,"",IF((IF($AO56="Services","; services: describe the work, no value",IF(NOT(ISNUMBER($AR56)),"; no donor value given",IF($AX56=1,"; donor value $"&amp;FIXED(Settings!$D$5,0)&amp;" or more: written acknowledgment","")&amp;IF($AY56=1,"; over $"&amp;FIXED(Settings!$D$6,0)&amp;": donor may need Form 8283","")&amp;IF($AZ56=1,"; over $"&amp;FIXED(Settings!$D$7,0)&amp;": Section B, you may sign Part V",""))))="","Thank-you note",MID(IF($AO56="Services","; services: describe the work, no value",IF(NOT(ISNUMBER($AR56)),"; no donor value given",IF($AX56=1,"; donor value $"&amp;FIXED(Settings!$D$5,0)&amp;" or more: written acknowledgment","")&amp;IF($AY56=1,"; over $"&amp;FIXED(Settings!$D$6,0)&amp;": donor may need Form 8283","")&amp;IF($AZ56=1,"; over $"&amp;FIXED(Settings!$D$7,0)&amp;": Section B, you may sign Part V",""))),3,300)))</f>
        <v/>
      </c>
      <c r="AW56" s="27">
        <f>IF(OR($BB56=0,NOT(ISNUMBER($AF56)),$AP56=""),"","Thank you for your contribution of "&amp;$AP56&amp;" that "&amp;IF(TRIM(Settings!$D$2&amp;"")="","(your organization's name)",Settings!$D$2)&amp;" received on "&amp;CHOOSE(MONTH($AF56),"January","February","March","April","May","June","July","August","September","October","November","December")&amp;" "&amp;DAY($AF56)&amp;", "&amp;YEAR($AF56)&amp;". "&amp;IF(TRIM($AH56&amp;"")="","No goods or services were provided in exchange for your contribution.","In exchange for your contribution, we gave you "&amp;$AH56&amp;IF(ISNUMBER($AI56)," with an estimated fair market value of $"&amp;FIXED($AI56,2),"")&amp;"."))</f>
        <v/>
      </c>
      <c r="AX56" s="28">
        <f>IF(AND(ISNUMBER($AR56),ISNUMBER(Settings!$D$5)),IF($AR56&gt;=Settings!$D$5,1,0),0)</f>
        <v/>
      </c>
      <c r="AY56" s="28">
        <f>IF(AND(ISNUMBER($AR56),ISNUMBER(Settings!$D$6)),IF($AR56&gt;Settings!$D$6,1,0),0)</f>
        <v/>
      </c>
      <c r="AZ56" s="28">
        <f>IF(AND(ISNUMBER($AR56),ISNUMBER(Settings!$D$7)),IF($AR56&gt;Settings!$D$7,1,0),0)</f>
        <v/>
      </c>
      <c r="BA56" s="28">
        <f>IF(AND(ISNUMBER($AR56),ISNUMBER($AF56)),$AR56,0)</f>
        <v/>
      </c>
      <c r="BB56" s="28">
        <f>IF(OR(IFERROR(TRIM(INDEX($A56:$AD56,MATCH(Settings!$B$14,$A$1:$AD$1,0))&amp;""),"")&lt;&gt;"",IFERROR(TRIM(INDEX($A56:$AD56,MATCH(Settings!$B$13,$A$1:$AD$1,0))&amp;""),"")&lt;&gt;"",IFERROR(TRIM(INDEX($A56:$AD56,MATCH(Settings!$B$17,$A$1:$AD$1,0))&amp;""),"")&lt;&gt;"",IFERROR(TRIM(INDEX($A56:$AD56,MATCH(Settings!$B$22,$A$1:$AD$1,0))&amp;""),"")&lt;&gt;""),1,0)</f>
        <v/>
      </c>
    </row>
    <row r="57">
      <c r="AF57" s="29" t="n"/>
      <c r="AG57" s="30" t="n"/>
      <c r="AH57" s="30" t="n"/>
      <c r="AI57" s="31" t="n"/>
      <c r="AJ57" s="29" t="n"/>
      <c r="AK57" s="30" t="n"/>
      <c r="AM57" s="23">
        <f>IF(IFERROR(TRIM(INDEX($A57:$AD57,MATCH(Settings!$B$13,$A$1:$AD$1,0))&amp;""),"")&lt;&gt;"",IFERROR(TRIM(INDEX($A57:$AD57,MATCH(Settings!$B$13,$A$1:$AD$1,0))&amp;""),"")&amp;IF(IFERROR(TRIM(INDEX($A57:$AD57,MATCH(Settings!$B$14,$A$1:$AD$1,0))&amp;""),"")&lt;&gt;""," ("&amp;IFERROR(TRIM(INDEX($A57:$AD57,MATCH(Settings!$B$14,$A$1:$AD$1,0))&amp;""),"")&amp;")",""),IFERROR(TRIM(INDEX($A57:$AD57,MATCH(Settings!$B$14,$A$1:$AD$1,0))&amp;""),""))</f>
        <v/>
      </c>
      <c r="AN57" s="23">
        <f>IFERROR(TRIM(INDEX($A57:$AD57,MATCH(Settings!$B$15,$A$1:$AD$1,0))&amp;""),"")</f>
        <v/>
      </c>
      <c r="AO57" s="23">
        <f>IF($BB57=0,"",IF(LEFT(IFERROR(TRIM(INDEX($A57:$AD57,MATCH(Settings!$B$16,$A$1:$AD$1,0))&amp;""),""),5)="Goods","Goods",IF(LEFT(IFERROR(TRIM(INDEX($A57:$AD57,MATCH(Settings!$B$16,$A$1:$AD$1,0))&amp;""),""),8)="Services","Services",IF(IFERROR(TRIM(INDEX($A57:$AD57,MATCH(Settings!$B$22,$A$1:$AD$1,0))&amp;""),"")&lt;&gt;"","Services","Goods"))))</f>
        <v/>
      </c>
      <c r="AP57" s="23">
        <f>IF($AO57="Services",IFERROR(TRIM(INDEX($A57:$AD57,MATCH(Settings!$B$22,$A$1:$AD$1,0))&amp;""),""),IFERROR(TRIM(INDEX($A57:$AD57,MATCH(Settings!$B$17,$A$1:$AD$1,0))&amp;""),""))</f>
        <v/>
      </c>
      <c r="AQ57" s="24">
        <f>IFERROR(IF(TRIM(INDEX($A57:$AD57,MATCH(Settings!$B$18,$A$1:$AD$1,0))&amp;"")="","",VALUE(TRIM(INDEX($A57:$AD57,MATCH(Settings!$B$18,$A$1:$AD$1,0))&amp;""))),"")</f>
        <v/>
      </c>
      <c r="AR57" s="25">
        <f>IF($AO57="Goods",IFERROR(IF(TRIM(INDEX($A57:$AD57,MATCH(Settings!$B$20,$A$1:$AD$1,0))&amp;"")="","",VALUE(TRIM(INDEX($A57:$AD57,MATCH(Settings!$B$20,$A$1:$AD$1,0))&amp;""))),""),"")</f>
        <v/>
      </c>
      <c r="AS57" s="26">
        <f>IF($BB57=0,"",IFERROR(INT(IFERROR(IF(ISNUMBER(INDEX($A57:$AD57,MATCH(Settings!$B$11,$A$1:$AD$1,0))),INDEX($A57:$AD57,MATCH(Settings!$B$11,$A$1:$AD$1,0)),DATE(VALUE(LEFT(IFERROR(TRIM(INDEX($A57:$AD57,MATCH(Settings!$B$11,$A$1:$AD$1,0))&amp;""),""),4)),VALUE(MID(IFERROR(TRIM(INDEX($A57:$AD57,MATCH(Settings!$B$11,$A$1:$AD$1,0))&amp;""),""),6,2)),VALUE(MID(IFERROR(TRIM(INDEX($A57:$AD57,MATCH(Settings!$B$11,$A$1:$AD$1,0))&amp;""),""),9,2)))+TIME(VALUE(MID(IFERROR(TRIM(INDEX($A57:$AD57,MATCH(Settings!$B$11,$A$1:$AD$1,0))&amp;""),""),12,2)),VALUE(MID(IFERROR(TRIM(INDEX($A57:$AD57,MATCH(Settings!$B$11,$A$1:$AD$1,0))&amp;""),""),15,2)),VALUE(MID(IFERROR(TRIM(INDEX($A57:$AD57,MATCH(Settings!$B$11,$A$1:$AD$1,0))&amp;""),""),18,2)))),"")),""))</f>
        <v/>
      </c>
      <c r="AT57" s="23">
        <f>IF($BB57=0,"",IF(NOT(ISNUMBER($AF57)),"Waiting for the gift",IF(ISNUMBER($AJ57),"Acknowledged",IF(AND(ISNUMBER(Settings!$D$3),$AU57&gt;Settings!$D$3),"Past your window","Send acknowledgment"))))</f>
        <v/>
      </c>
      <c r="AU57" s="24">
        <f>IF(AND(ISNUMBER($AF57),NOT(ISNUMBER($AJ57))),Settings!$D$4-$AF57,"")</f>
        <v/>
      </c>
      <c r="AV57" s="27">
        <f>IF($BB57=0,"",IF((IF($AO57="Services","; services: describe the work, no value",IF(NOT(ISNUMBER($AR57)),"; no donor value given",IF($AX57=1,"; donor value $"&amp;FIXED(Settings!$D$5,0)&amp;" or more: written acknowledgment","")&amp;IF($AY57=1,"; over $"&amp;FIXED(Settings!$D$6,0)&amp;": donor may need Form 8283","")&amp;IF($AZ57=1,"; over $"&amp;FIXED(Settings!$D$7,0)&amp;": Section B, you may sign Part V",""))))="","Thank-you note",MID(IF($AO57="Services","; services: describe the work, no value",IF(NOT(ISNUMBER($AR57)),"; no donor value given",IF($AX57=1,"; donor value $"&amp;FIXED(Settings!$D$5,0)&amp;" or more: written acknowledgment","")&amp;IF($AY57=1,"; over $"&amp;FIXED(Settings!$D$6,0)&amp;": donor may need Form 8283","")&amp;IF($AZ57=1,"; over $"&amp;FIXED(Settings!$D$7,0)&amp;": Section B, you may sign Part V",""))),3,300)))</f>
        <v/>
      </c>
      <c r="AW57" s="27">
        <f>IF(OR($BB57=0,NOT(ISNUMBER($AF57)),$AP57=""),"","Thank you for your contribution of "&amp;$AP57&amp;" that "&amp;IF(TRIM(Settings!$D$2&amp;"")="","(your organization's name)",Settings!$D$2)&amp;" received on "&amp;CHOOSE(MONTH($AF57),"January","February","March","April","May","June","July","August","September","October","November","December")&amp;" "&amp;DAY($AF57)&amp;", "&amp;YEAR($AF57)&amp;". "&amp;IF(TRIM($AH57&amp;"")="","No goods or services were provided in exchange for your contribution.","In exchange for your contribution, we gave you "&amp;$AH57&amp;IF(ISNUMBER($AI57)," with an estimated fair market value of $"&amp;FIXED($AI57,2),"")&amp;"."))</f>
        <v/>
      </c>
      <c r="AX57" s="28">
        <f>IF(AND(ISNUMBER($AR57),ISNUMBER(Settings!$D$5)),IF($AR57&gt;=Settings!$D$5,1,0),0)</f>
        <v/>
      </c>
      <c r="AY57" s="28">
        <f>IF(AND(ISNUMBER($AR57),ISNUMBER(Settings!$D$6)),IF($AR57&gt;Settings!$D$6,1,0),0)</f>
        <v/>
      </c>
      <c r="AZ57" s="28">
        <f>IF(AND(ISNUMBER($AR57),ISNUMBER(Settings!$D$7)),IF($AR57&gt;Settings!$D$7,1,0),0)</f>
        <v/>
      </c>
      <c r="BA57" s="28">
        <f>IF(AND(ISNUMBER($AR57),ISNUMBER($AF57)),$AR57,0)</f>
        <v/>
      </c>
      <c r="BB57" s="28">
        <f>IF(OR(IFERROR(TRIM(INDEX($A57:$AD57,MATCH(Settings!$B$14,$A$1:$AD$1,0))&amp;""),"")&lt;&gt;"",IFERROR(TRIM(INDEX($A57:$AD57,MATCH(Settings!$B$13,$A$1:$AD$1,0))&amp;""),"")&lt;&gt;"",IFERROR(TRIM(INDEX($A57:$AD57,MATCH(Settings!$B$17,$A$1:$AD$1,0))&amp;""),"")&lt;&gt;"",IFERROR(TRIM(INDEX($A57:$AD57,MATCH(Settings!$B$22,$A$1:$AD$1,0))&amp;""),"")&lt;&gt;""),1,0)</f>
        <v/>
      </c>
    </row>
    <row r="58">
      <c r="AF58" s="29" t="n"/>
      <c r="AG58" s="30" t="n"/>
      <c r="AH58" s="30" t="n"/>
      <c r="AI58" s="31" t="n"/>
      <c r="AJ58" s="29" t="n"/>
      <c r="AK58" s="30" t="n"/>
      <c r="AM58" s="23">
        <f>IF(IFERROR(TRIM(INDEX($A58:$AD58,MATCH(Settings!$B$13,$A$1:$AD$1,0))&amp;""),"")&lt;&gt;"",IFERROR(TRIM(INDEX($A58:$AD58,MATCH(Settings!$B$13,$A$1:$AD$1,0))&amp;""),"")&amp;IF(IFERROR(TRIM(INDEX($A58:$AD58,MATCH(Settings!$B$14,$A$1:$AD$1,0))&amp;""),"")&lt;&gt;""," ("&amp;IFERROR(TRIM(INDEX($A58:$AD58,MATCH(Settings!$B$14,$A$1:$AD$1,0))&amp;""),"")&amp;")",""),IFERROR(TRIM(INDEX($A58:$AD58,MATCH(Settings!$B$14,$A$1:$AD$1,0))&amp;""),""))</f>
        <v/>
      </c>
      <c r="AN58" s="23">
        <f>IFERROR(TRIM(INDEX($A58:$AD58,MATCH(Settings!$B$15,$A$1:$AD$1,0))&amp;""),"")</f>
        <v/>
      </c>
      <c r="AO58" s="23">
        <f>IF($BB58=0,"",IF(LEFT(IFERROR(TRIM(INDEX($A58:$AD58,MATCH(Settings!$B$16,$A$1:$AD$1,0))&amp;""),""),5)="Goods","Goods",IF(LEFT(IFERROR(TRIM(INDEX($A58:$AD58,MATCH(Settings!$B$16,$A$1:$AD$1,0))&amp;""),""),8)="Services","Services",IF(IFERROR(TRIM(INDEX($A58:$AD58,MATCH(Settings!$B$22,$A$1:$AD$1,0))&amp;""),"")&lt;&gt;"","Services","Goods"))))</f>
        <v/>
      </c>
      <c r="AP58" s="23">
        <f>IF($AO58="Services",IFERROR(TRIM(INDEX($A58:$AD58,MATCH(Settings!$B$22,$A$1:$AD$1,0))&amp;""),""),IFERROR(TRIM(INDEX($A58:$AD58,MATCH(Settings!$B$17,$A$1:$AD$1,0))&amp;""),""))</f>
        <v/>
      </c>
      <c r="AQ58" s="24">
        <f>IFERROR(IF(TRIM(INDEX($A58:$AD58,MATCH(Settings!$B$18,$A$1:$AD$1,0))&amp;"")="","",VALUE(TRIM(INDEX($A58:$AD58,MATCH(Settings!$B$18,$A$1:$AD$1,0))&amp;""))),"")</f>
        <v/>
      </c>
      <c r="AR58" s="25">
        <f>IF($AO58="Goods",IFERROR(IF(TRIM(INDEX($A58:$AD58,MATCH(Settings!$B$20,$A$1:$AD$1,0))&amp;"")="","",VALUE(TRIM(INDEX($A58:$AD58,MATCH(Settings!$B$20,$A$1:$AD$1,0))&amp;""))),""),"")</f>
        <v/>
      </c>
      <c r="AS58" s="26">
        <f>IF($BB58=0,"",IFERROR(INT(IFERROR(IF(ISNUMBER(INDEX($A58:$AD58,MATCH(Settings!$B$11,$A$1:$AD$1,0))),INDEX($A58:$AD58,MATCH(Settings!$B$11,$A$1:$AD$1,0)),DATE(VALUE(LEFT(IFERROR(TRIM(INDEX($A58:$AD58,MATCH(Settings!$B$11,$A$1:$AD$1,0))&amp;""),""),4)),VALUE(MID(IFERROR(TRIM(INDEX($A58:$AD58,MATCH(Settings!$B$11,$A$1:$AD$1,0))&amp;""),""),6,2)),VALUE(MID(IFERROR(TRIM(INDEX($A58:$AD58,MATCH(Settings!$B$11,$A$1:$AD$1,0))&amp;""),""),9,2)))+TIME(VALUE(MID(IFERROR(TRIM(INDEX($A58:$AD58,MATCH(Settings!$B$11,$A$1:$AD$1,0))&amp;""),""),12,2)),VALUE(MID(IFERROR(TRIM(INDEX($A58:$AD58,MATCH(Settings!$B$11,$A$1:$AD$1,0))&amp;""),""),15,2)),VALUE(MID(IFERROR(TRIM(INDEX($A58:$AD58,MATCH(Settings!$B$11,$A$1:$AD$1,0))&amp;""),""),18,2)))),"")),""))</f>
        <v/>
      </c>
      <c r="AT58" s="23">
        <f>IF($BB58=0,"",IF(NOT(ISNUMBER($AF58)),"Waiting for the gift",IF(ISNUMBER($AJ58),"Acknowledged",IF(AND(ISNUMBER(Settings!$D$3),$AU58&gt;Settings!$D$3),"Past your window","Send acknowledgment"))))</f>
        <v/>
      </c>
      <c r="AU58" s="24">
        <f>IF(AND(ISNUMBER($AF58),NOT(ISNUMBER($AJ58))),Settings!$D$4-$AF58,"")</f>
        <v/>
      </c>
      <c r="AV58" s="27">
        <f>IF($BB58=0,"",IF((IF($AO58="Services","; services: describe the work, no value",IF(NOT(ISNUMBER($AR58)),"; no donor value given",IF($AX58=1,"; donor value $"&amp;FIXED(Settings!$D$5,0)&amp;" or more: written acknowledgment","")&amp;IF($AY58=1,"; over $"&amp;FIXED(Settings!$D$6,0)&amp;": donor may need Form 8283","")&amp;IF($AZ58=1,"; over $"&amp;FIXED(Settings!$D$7,0)&amp;": Section B, you may sign Part V",""))))="","Thank-you note",MID(IF($AO58="Services","; services: describe the work, no value",IF(NOT(ISNUMBER($AR58)),"; no donor value given",IF($AX58=1,"; donor value $"&amp;FIXED(Settings!$D$5,0)&amp;" or more: written acknowledgment","")&amp;IF($AY58=1,"; over $"&amp;FIXED(Settings!$D$6,0)&amp;": donor may need Form 8283","")&amp;IF($AZ58=1,"; over $"&amp;FIXED(Settings!$D$7,0)&amp;": Section B, you may sign Part V",""))),3,300)))</f>
        <v/>
      </c>
      <c r="AW58" s="27">
        <f>IF(OR($BB58=0,NOT(ISNUMBER($AF58)),$AP58=""),"","Thank you for your contribution of "&amp;$AP58&amp;" that "&amp;IF(TRIM(Settings!$D$2&amp;"")="","(your organization's name)",Settings!$D$2)&amp;" received on "&amp;CHOOSE(MONTH($AF58),"January","February","March","April","May","June","July","August","September","October","November","December")&amp;" "&amp;DAY($AF58)&amp;", "&amp;YEAR($AF58)&amp;". "&amp;IF(TRIM($AH58&amp;"")="","No goods or services were provided in exchange for your contribution.","In exchange for your contribution, we gave you "&amp;$AH58&amp;IF(ISNUMBER($AI58)," with an estimated fair market value of $"&amp;FIXED($AI58,2),"")&amp;"."))</f>
        <v/>
      </c>
      <c r="AX58" s="28">
        <f>IF(AND(ISNUMBER($AR58),ISNUMBER(Settings!$D$5)),IF($AR58&gt;=Settings!$D$5,1,0),0)</f>
        <v/>
      </c>
      <c r="AY58" s="28">
        <f>IF(AND(ISNUMBER($AR58),ISNUMBER(Settings!$D$6)),IF($AR58&gt;Settings!$D$6,1,0),0)</f>
        <v/>
      </c>
      <c r="AZ58" s="28">
        <f>IF(AND(ISNUMBER($AR58),ISNUMBER(Settings!$D$7)),IF($AR58&gt;Settings!$D$7,1,0),0)</f>
        <v/>
      </c>
      <c r="BA58" s="28">
        <f>IF(AND(ISNUMBER($AR58),ISNUMBER($AF58)),$AR58,0)</f>
        <v/>
      </c>
      <c r="BB58" s="28">
        <f>IF(OR(IFERROR(TRIM(INDEX($A58:$AD58,MATCH(Settings!$B$14,$A$1:$AD$1,0))&amp;""),"")&lt;&gt;"",IFERROR(TRIM(INDEX($A58:$AD58,MATCH(Settings!$B$13,$A$1:$AD$1,0))&amp;""),"")&lt;&gt;"",IFERROR(TRIM(INDEX($A58:$AD58,MATCH(Settings!$B$17,$A$1:$AD$1,0))&amp;""),"")&lt;&gt;"",IFERROR(TRIM(INDEX($A58:$AD58,MATCH(Settings!$B$22,$A$1:$AD$1,0))&amp;""),"")&lt;&gt;""),1,0)</f>
        <v/>
      </c>
    </row>
    <row r="59">
      <c r="AF59" s="29" t="n"/>
      <c r="AG59" s="30" t="n"/>
      <c r="AH59" s="30" t="n"/>
      <c r="AI59" s="31" t="n"/>
      <c r="AJ59" s="29" t="n"/>
      <c r="AK59" s="30" t="n"/>
      <c r="AM59" s="23">
        <f>IF(IFERROR(TRIM(INDEX($A59:$AD59,MATCH(Settings!$B$13,$A$1:$AD$1,0))&amp;""),"")&lt;&gt;"",IFERROR(TRIM(INDEX($A59:$AD59,MATCH(Settings!$B$13,$A$1:$AD$1,0))&amp;""),"")&amp;IF(IFERROR(TRIM(INDEX($A59:$AD59,MATCH(Settings!$B$14,$A$1:$AD$1,0))&amp;""),"")&lt;&gt;""," ("&amp;IFERROR(TRIM(INDEX($A59:$AD59,MATCH(Settings!$B$14,$A$1:$AD$1,0))&amp;""),"")&amp;")",""),IFERROR(TRIM(INDEX($A59:$AD59,MATCH(Settings!$B$14,$A$1:$AD$1,0))&amp;""),""))</f>
        <v/>
      </c>
      <c r="AN59" s="23">
        <f>IFERROR(TRIM(INDEX($A59:$AD59,MATCH(Settings!$B$15,$A$1:$AD$1,0))&amp;""),"")</f>
        <v/>
      </c>
      <c r="AO59" s="23">
        <f>IF($BB59=0,"",IF(LEFT(IFERROR(TRIM(INDEX($A59:$AD59,MATCH(Settings!$B$16,$A$1:$AD$1,0))&amp;""),""),5)="Goods","Goods",IF(LEFT(IFERROR(TRIM(INDEX($A59:$AD59,MATCH(Settings!$B$16,$A$1:$AD$1,0))&amp;""),""),8)="Services","Services",IF(IFERROR(TRIM(INDEX($A59:$AD59,MATCH(Settings!$B$22,$A$1:$AD$1,0))&amp;""),"")&lt;&gt;"","Services","Goods"))))</f>
        <v/>
      </c>
      <c r="AP59" s="23">
        <f>IF($AO59="Services",IFERROR(TRIM(INDEX($A59:$AD59,MATCH(Settings!$B$22,$A$1:$AD$1,0))&amp;""),""),IFERROR(TRIM(INDEX($A59:$AD59,MATCH(Settings!$B$17,$A$1:$AD$1,0))&amp;""),""))</f>
        <v/>
      </c>
      <c r="AQ59" s="24">
        <f>IFERROR(IF(TRIM(INDEX($A59:$AD59,MATCH(Settings!$B$18,$A$1:$AD$1,0))&amp;"")="","",VALUE(TRIM(INDEX($A59:$AD59,MATCH(Settings!$B$18,$A$1:$AD$1,0))&amp;""))),"")</f>
        <v/>
      </c>
      <c r="AR59" s="25">
        <f>IF($AO59="Goods",IFERROR(IF(TRIM(INDEX($A59:$AD59,MATCH(Settings!$B$20,$A$1:$AD$1,0))&amp;"")="","",VALUE(TRIM(INDEX($A59:$AD59,MATCH(Settings!$B$20,$A$1:$AD$1,0))&amp;""))),""),"")</f>
        <v/>
      </c>
      <c r="AS59" s="26">
        <f>IF($BB59=0,"",IFERROR(INT(IFERROR(IF(ISNUMBER(INDEX($A59:$AD59,MATCH(Settings!$B$11,$A$1:$AD$1,0))),INDEX($A59:$AD59,MATCH(Settings!$B$11,$A$1:$AD$1,0)),DATE(VALUE(LEFT(IFERROR(TRIM(INDEX($A59:$AD59,MATCH(Settings!$B$11,$A$1:$AD$1,0))&amp;""),""),4)),VALUE(MID(IFERROR(TRIM(INDEX($A59:$AD59,MATCH(Settings!$B$11,$A$1:$AD$1,0))&amp;""),""),6,2)),VALUE(MID(IFERROR(TRIM(INDEX($A59:$AD59,MATCH(Settings!$B$11,$A$1:$AD$1,0))&amp;""),""),9,2)))+TIME(VALUE(MID(IFERROR(TRIM(INDEX($A59:$AD59,MATCH(Settings!$B$11,$A$1:$AD$1,0))&amp;""),""),12,2)),VALUE(MID(IFERROR(TRIM(INDEX($A59:$AD59,MATCH(Settings!$B$11,$A$1:$AD$1,0))&amp;""),""),15,2)),VALUE(MID(IFERROR(TRIM(INDEX($A59:$AD59,MATCH(Settings!$B$11,$A$1:$AD$1,0))&amp;""),""),18,2)))),"")),""))</f>
        <v/>
      </c>
      <c r="AT59" s="23">
        <f>IF($BB59=0,"",IF(NOT(ISNUMBER($AF59)),"Waiting for the gift",IF(ISNUMBER($AJ59),"Acknowledged",IF(AND(ISNUMBER(Settings!$D$3),$AU59&gt;Settings!$D$3),"Past your window","Send acknowledgment"))))</f>
        <v/>
      </c>
      <c r="AU59" s="24">
        <f>IF(AND(ISNUMBER($AF59),NOT(ISNUMBER($AJ59))),Settings!$D$4-$AF59,"")</f>
        <v/>
      </c>
      <c r="AV59" s="27">
        <f>IF($BB59=0,"",IF((IF($AO59="Services","; services: describe the work, no value",IF(NOT(ISNUMBER($AR59)),"; no donor value given",IF($AX59=1,"; donor value $"&amp;FIXED(Settings!$D$5,0)&amp;" or more: written acknowledgment","")&amp;IF($AY59=1,"; over $"&amp;FIXED(Settings!$D$6,0)&amp;": donor may need Form 8283","")&amp;IF($AZ59=1,"; over $"&amp;FIXED(Settings!$D$7,0)&amp;": Section B, you may sign Part V",""))))="","Thank-you note",MID(IF($AO59="Services","; services: describe the work, no value",IF(NOT(ISNUMBER($AR59)),"; no donor value given",IF($AX59=1,"; donor value $"&amp;FIXED(Settings!$D$5,0)&amp;" or more: written acknowledgment","")&amp;IF($AY59=1,"; over $"&amp;FIXED(Settings!$D$6,0)&amp;": donor may need Form 8283","")&amp;IF($AZ59=1,"; over $"&amp;FIXED(Settings!$D$7,0)&amp;": Section B, you may sign Part V",""))),3,300)))</f>
        <v/>
      </c>
      <c r="AW59" s="27">
        <f>IF(OR($BB59=0,NOT(ISNUMBER($AF59)),$AP59=""),"","Thank you for your contribution of "&amp;$AP59&amp;" that "&amp;IF(TRIM(Settings!$D$2&amp;"")="","(your organization's name)",Settings!$D$2)&amp;" received on "&amp;CHOOSE(MONTH($AF59),"January","February","March","April","May","June","July","August","September","October","November","December")&amp;" "&amp;DAY($AF59)&amp;", "&amp;YEAR($AF59)&amp;". "&amp;IF(TRIM($AH59&amp;"")="","No goods or services were provided in exchange for your contribution.","In exchange for your contribution, we gave you "&amp;$AH59&amp;IF(ISNUMBER($AI59)," with an estimated fair market value of $"&amp;FIXED($AI59,2),"")&amp;"."))</f>
        <v/>
      </c>
      <c r="AX59" s="28">
        <f>IF(AND(ISNUMBER($AR59),ISNUMBER(Settings!$D$5)),IF($AR59&gt;=Settings!$D$5,1,0),0)</f>
        <v/>
      </c>
      <c r="AY59" s="28">
        <f>IF(AND(ISNUMBER($AR59),ISNUMBER(Settings!$D$6)),IF($AR59&gt;Settings!$D$6,1,0),0)</f>
        <v/>
      </c>
      <c r="AZ59" s="28">
        <f>IF(AND(ISNUMBER($AR59),ISNUMBER(Settings!$D$7)),IF($AR59&gt;Settings!$D$7,1,0),0)</f>
        <v/>
      </c>
      <c r="BA59" s="28">
        <f>IF(AND(ISNUMBER($AR59),ISNUMBER($AF59)),$AR59,0)</f>
        <v/>
      </c>
      <c r="BB59" s="28">
        <f>IF(OR(IFERROR(TRIM(INDEX($A59:$AD59,MATCH(Settings!$B$14,$A$1:$AD$1,0))&amp;""),"")&lt;&gt;"",IFERROR(TRIM(INDEX($A59:$AD59,MATCH(Settings!$B$13,$A$1:$AD$1,0))&amp;""),"")&lt;&gt;"",IFERROR(TRIM(INDEX($A59:$AD59,MATCH(Settings!$B$17,$A$1:$AD$1,0))&amp;""),"")&lt;&gt;"",IFERROR(TRIM(INDEX($A59:$AD59,MATCH(Settings!$B$22,$A$1:$AD$1,0))&amp;""),"")&lt;&gt;""),1,0)</f>
        <v/>
      </c>
    </row>
    <row r="60">
      <c r="AF60" s="29" t="n"/>
      <c r="AG60" s="30" t="n"/>
      <c r="AH60" s="30" t="n"/>
      <c r="AI60" s="31" t="n"/>
      <c r="AJ60" s="29" t="n"/>
      <c r="AK60" s="30" t="n"/>
      <c r="AM60" s="23">
        <f>IF(IFERROR(TRIM(INDEX($A60:$AD60,MATCH(Settings!$B$13,$A$1:$AD$1,0))&amp;""),"")&lt;&gt;"",IFERROR(TRIM(INDEX($A60:$AD60,MATCH(Settings!$B$13,$A$1:$AD$1,0))&amp;""),"")&amp;IF(IFERROR(TRIM(INDEX($A60:$AD60,MATCH(Settings!$B$14,$A$1:$AD$1,0))&amp;""),"")&lt;&gt;""," ("&amp;IFERROR(TRIM(INDEX($A60:$AD60,MATCH(Settings!$B$14,$A$1:$AD$1,0))&amp;""),"")&amp;")",""),IFERROR(TRIM(INDEX($A60:$AD60,MATCH(Settings!$B$14,$A$1:$AD$1,0))&amp;""),""))</f>
        <v/>
      </c>
      <c r="AN60" s="23">
        <f>IFERROR(TRIM(INDEX($A60:$AD60,MATCH(Settings!$B$15,$A$1:$AD$1,0))&amp;""),"")</f>
        <v/>
      </c>
      <c r="AO60" s="23">
        <f>IF($BB60=0,"",IF(LEFT(IFERROR(TRIM(INDEX($A60:$AD60,MATCH(Settings!$B$16,$A$1:$AD$1,0))&amp;""),""),5)="Goods","Goods",IF(LEFT(IFERROR(TRIM(INDEX($A60:$AD60,MATCH(Settings!$B$16,$A$1:$AD$1,0))&amp;""),""),8)="Services","Services",IF(IFERROR(TRIM(INDEX($A60:$AD60,MATCH(Settings!$B$22,$A$1:$AD$1,0))&amp;""),"")&lt;&gt;"","Services","Goods"))))</f>
        <v/>
      </c>
      <c r="AP60" s="23">
        <f>IF($AO60="Services",IFERROR(TRIM(INDEX($A60:$AD60,MATCH(Settings!$B$22,$A$1:$AD$1,0))&amp;""),""),IFERROR(TRIM(INDEX($A60:$AD60,MATCH(Settings!$B$17,$A$1:$AD$1,0))&amp;""),""))</f>
        <v/>
      </c>
      <c r="AQ60" s="24">
        <f>IFERROR(IF(TRIM(INDEX($A60:$AD60,MATCH(Settings!$B$18,$A$1:$AD$1,0))&amp;"")="","",VALUE(TRIM(INDEX($A60:$AD60,MATCH(Settings!$B$18,$A$1:$AD$1,0))&amp;""))),"")</f>
        <v/>
      </c>
      <c r="AR60" s="25">
        <f>IF($AO60="Goods",IFERROR(IF(TRIM(INDEX($A60:$AD60,MATCH(Settings!$B$20,$A$1:$AD$1,0))&amp;"")="","",VALUE(TRIM(INDEX($A60:$AD60,MATCH(Settings!$B$20,$A$1:$AD$1,0))&amp;""))),""),"")</f>
        <v/>
      </c>
      <c r="AS60" s="26">
        <f>IF($BB60=0,"",IFERROR(INT(IFERROR(IF(ISNUMBER(INDEX($A60:$AD60,MATCH(Settings!$B$11,$A$1:$AD$1,0))),INDEX($A60:$AD60,MATCH(Settings!$B$11,$A$1:$AD$1,0)),DATE(VALUE(LEFT(IFERROR(TRIM(INDEX($A60:$AD60,MATCH(Settings!$B$11,$A$1:$AD$1,0))&amp;""),""),4)),VALUE(MID(IFERROR(TRIM(INDEX($A60:$AD60,MATCH(Settings!$B$11,$A$1:$AD$1,0))&amp;""),""),6,2)),VALUE(MID(IFERROR(TRIM(INDEX($A60:$AD60,MATCH(Settings!$B$11,$A$1:$AD$1,0))&amp;""),""),9,2)))+TIME(VALUE(MID(IFERROR(TRIM(INDEX($A60:$AD60,MATCH(Settings!$B$11,$A$1:$AD$1,0))&amp;""),""),12,2)),VALUE(MID(IFERROR(TRIM(INDEX($A60:$AD60,MATCH(Settings!$B$11,$A$1:$AD$1,0))&amp;""),""),15,2)),VALUE(MID(IFERROR(TRIM(INDEX($A60:$AD60,MATCH(Settings!$B$11,$A$1:$AD$1,0))&amp;""),""),18,2)))),"")),""))</f>
        <v/>
      </c>
      <c r="AT60" s="23">
        <f>IF($BB60=0,"",IF(NOT(ISNUMBER($AF60)),"Waiting for the gift",IF(ISNUMBER($AJ60),"Acknowledged",IF(AND(ISNUMBER(Settings!$D$3),$AU60&gt;Settings!$D$3),"Past your window","Send acknowledgment"))))</f>
        <v/>
      </c>
      <c r="AU60" s="24">
        <f>IF(AND(ISNUMBER($AF60),NOT(ISNUMBER($AJ60))),Settings!$D$4-$AF60,"")</f>
        <v/>
      </c>
      <c r="AV60" s="27">
        <f>IF($BB60=0,"",IF((IF($AO60="Services","; services: describe the work, no value",IF(NOT(ISNUMBER($AR60)),"; no donor value given",IF($AX60=1,"; donor value $"&amp;FIXED(Settings!$D$5,0)&amp;" or more: written acknowledgment","")&amp;IF($AY60=1,"; over $"&amp;FIXED(Settings!$D$6,0)&amp;": donor may need Form 8283","")&amp;IF($AZ60=1,"; over $"&amp;FIXED(Settings!$D$7,0)&amp;": Section B, you may sign Part V",""))))="","Thank-you note",MID(IF($AO60="Services","; services: describe the work, no value",IF(NOT(ISNUMBER($AR60)),"; no donor value given",IF($AX60=1,"; donor value $"&amp;FIXED(Settings!$D$5,0)&amp;" or more: written acknowledgment","")&amp;IF($AY60=1,"; over $"&amp;FIXED(Settings!$D$6,0)&amp;": donor may need Form 8283","")&amp;IF($AZ60=1,"; over $"&amp;FIXED(Settings!$D$7,0)&amp;": Section B, you may sign Part V",""))),3,300)))</f>
        <v/>
      </c>
      <c r="AW60" s="27">
        <f>IF(OR($BB60=0,NOT(ISNUMBER($AF60)),$AP60=""),"","Thank you for your contribution of "&amp;$AP60&amp;" that "&amp;IF(TRIM(Settings!$D$2&amp;"")="","(your organization's name)",Settings!$D$2)&amp;" received on "&amp;CHOOSE(MONTH($AF60),"January","February","March","April","May","June","July","August","September","October","November","December")&amp;" "&amp;DAY($AF60)&amp;", "&amp;YEAR($AF60)&amp;". "&amp;IF(TRIM($AH60&amp;"")="","No goods or services were provided in exchange for your contribution.","In exchange for your contribution, we gave you "&amp;$AH60&amp;IF(ISNUMBER($AI60)," with an estimated fair market value of $"&amp;FIXED($AI60,2),"")&amp;"."))</f>
        <v/>
      </c>
      <c r="AX60" s="28">
        <f>IF(AND(ISNUMBER($AR60),ISNUMBER(Settings!$D$5)),IF($AR60&gt;=Settings!$D$5,1,0),0)</f>
        <v/>
      </c>
      <c r="AY60" s="28">
        <f>IF(AND(ISNUMBER($AR60),ISNUMBER(Settings!$D$6)),IF($AR60&gt;Settings!$D$6,1,0),0)</f>
        <v/>
      </c>
      <c r="AZ60" s="28">
        <f>IF(AND(ISNUMBER($AR60),ISNUMBER(Settings!$D$7)),IF($AR60&gt;Settings!$D$7,1,0),0)</f>
        <v/>
      </c>
      <c r="BA60" s="28">
        <f>IF(AND(ISNUMBER($AR60),ISNUMBER($AF60)),$AR60,0)</f>
        <v/>
      </c>
      <c r="BB60" s="28">
        <f>IF(OR(IFERROR(TRIM(INDEX($A60:$AD60,MATCH(Settings!$B$14,$A$1:$AD$1,0))&amp;""),"")&lt;&gt;"",IFERROR(TRIM(INDEX($A60:$AD60,MATCH(Settings!$B$13,$A$1:$AD$1,0))&amp;""),"")&lt;&gt;"",IFERROR(TRIM(INDEX($A60:$AD60,MATCH(Settings!$B$17,$A$1:$AD$1,0))&amp;""),"")&lt;&gt;"",IFERROR(TRIM(INDEX($A60:$AD60,MATCH(Settings!$B$22,$A$1:$AD$1,0))&amp;""),"")&lt;&gt;""),1,0)</f>
        <v/>
      </c>
    </row>
    <row r="61">
      <c r="AF61" s="29" t="n"/>
      <c r="AG61" s="30" t="n"/>
      <c r="AH61" s="30" t="n"/>
      <c r="AI61" s="31" t="n"/>
      <c r="AJ61" s="29" t="n"/>
      <c r="AK61" s="30" t="n"/>
      <c r="AM61" s="23">
        <f>IF(IFERROR(TRIM(INDEX($A61:$AD61,MATCH(Settings!$B$13,$A$1:$AD$1,0))&amp;""),"")&lt;&gt;"",IFERROR(TRIM(INDEX($A61:$AD61,MATCH(Settings!$B$13,$A$1:$AD$1,0))&amp;""),"")&amp;IF(IFERROR(TRIM(INDEX($A61:$AD61,MATCH(Settings!$B$14,$A$1:$AD$1,0))&amp;""),"")&lt;&gt;""," ("&amp;IFERROR(TRIM(INDEX($A61:$AD61,MATCH(Settings!$B$14,$A$1:$AD$1,0))&amp;""),"")&amp;")",""),IFERROR(TRIM(INDEX($A61:$AD61,MATCH(Settings!$B$14,$A$1:$AD$1,0))&amp;""),""))</f>
        <v/>
      </c>
      <c r="AN61" s="23">
        <f>IFERROR(TRIM(INDEX($A61:$AD61,MATCH(Settings!$B$15,$A$1:$AD$1,0))&amp;""),"")</f>
        <v/>
      </c>
      <c r="AO61" s="23">
        <f>IF($BB61=0,"",IF(LEFT(IFERROR(TRIM(INDEX($A61:$AD61,MATCH(Settings!$B$16,$A$1:$AD$1,0))&amp;""),""),5)="Goods","Goods",IF(LEFT(IFERROR(TRIM(INDEX($A61:$AD61,MATCH(Settings!$B$16,$A$1:$AD$1,0))&amp;""),""),8)="Services","Services",IF(IFERROR(TRIM(INDEX($A61:$AD61,MATCH(Settings!$B$22,$A$1:$AD$1,0))&amp;""),"")&lt;&gt;"","Services","Goods"))))</f>
        <v/>
      </c>
      <c r="AP61" s="23">
        <f>IF($AO61="Services",IFERROR(TRIM(INDEX($A61:$AD61,MATCH(Settings!$B$22,$A$1:$AD$1,0))&amp;""),""),IFERROR(TRIM(INDEX($A61:$AD61,MATCH(Settings!$B$17,$A$1:$AD$1,0))&amp;""),""))</f>
        <v/>
      </c>
      <c r="AQ61" s="24">
        <f>IFERROR(IF(TRIM(INDEX($A61:$AD61,MATCH(Settings!$B$18,$A$1:$AD$1,0))&amp;"")="","",VALUE(TRIM(INDEX($A61:$AD61,MATCH(Settings!$B$18,$A$1:$AD$1,0))&amp;""))),"")</f>
        <v/>
      </c>
      <c r="AR61" s="25">
        <f>IF($AO61="Goods",IFERROR(IF(TRIM(INDEX($A61:$AD61,MATCH(Settings!$B$20,$A$1:$AD$1,0))&amp;"")="","",VALUE(TRIM(INDEX($A61:$AD61,MATCH(Settings!$B$20,$A$1:$AD$1,0))&amp;""))),""),"")</f>
        <v/>
      </c>
      <c r="AS61" s="26">
        <f>IF($BB61=0,"",IFERROR(INT(IFERROR(IF(ISNUMBER(INDEX($A61:$AD61,MATCH(Settings!$B$11,$A$1:$AD$1,0))),INDEX($A61:$AD61,MATCH(Settings!$B$11,$A$1:$AD$1,0)),DATE(VALUE(LEFT(IFERROR(TRIM(INDEX($A61:$AD61,MATCH(Settings!$B$11,$A$1:$AD$1,0))&amp;""),""),4)),VALUE(MID(IFERROR(TRIM(INDEX($A61:$AD61,MATCH(Settings!$B$11,$A$1:$AD$1,0))&amp;""),""),6,2)),VALUE(MID(IFERROR(TRIM(INDEX($A61:$AD61,MATCH(Settings!$B$11,$A$1:$AD$1,0))&amp;""),""),9,2)))+TIME(VALUE(MID(IFERROR(TRIM(INDEX($A61:$AD61,MATCH(Settings!$B$11,$A$1:$AD$1,0))&amp;""),""),12,2)),VALUE(MID(IFERROR(TRIM(INDEX($A61:$AD61,MATCH(Settings!$B$11,$A$1:$AD$1,0))&amp;""),""),15,2)),VALUE(MID(IFERROR(TRIM(INDEX($A61:$AD61,MATCH(Settings!$B$11,$A$1:$AD$1,0))&amp;""),""),18,2)))),"")),""))</f>
        <v/>
      </c>
      <c r="AT61" s="23">
        <f>IF($BB61=0,"",IF(NOT(ISNUMBER($AF61)),"Waiting for the gift",IF(ISNUMBER($AJ61),"Acknowledged",IF(AND(ISNUMBER(Settings!$D$3),$AU61&gt;Settings!$D$3),"Past your window","Send acknowledgment"))))</f>
        <v/>
      </c>
      <c r="AU61" s="24">
        <f>IF(AND(ISNUMBER($AF61),NOT(ISNUMBER($AJ61))),Settings!$D$4-$AF61,"")</f>
        <v/>
      </c>
      <c r="AV61" s="27">
        <f>IF($BB61=0,"",IF((IF($AO61="Services","; services: describe the work, no value",IF(NOT(ISNUMBER($AR61)),"; no donor value given",IF($AX61=1,"; donor value $"&amp;FIXED(Settings!$D$5,0)&amp;" or more: written acknowledgment","")&amp;IF($AY61=1,"; over $"&amp;FIXED(Settings!$D$6,0)&amp;": donor may need Form 8283","")&amp;IF($AZ61=1,"; over $"&amp;FIXED(Settings!$D$7,0)&amp;": Section B, you may sign Part V",""))))="","Thank-you note",MID(IF($AO61="Services","; services: describe the work, no value",IF(NOT(ISNUMBER($AR61)),"; no donor value given",IF($AX61=1,"; donor value $"&amp;FIXED(Settings!$D$5,0)&amp;" or more: written acknowledgment","")&amp;IF($AY61=1,"; over $"&amp;FIXED(Settings!$D$6,0)&amp;": donor may need Form 8283","")&amp;IF($AZ61=1,"; over $"&amp;FIXED(Settings!$D$7,0)&amp;": Section B, you may sign Part V",""))),3,300)))</f>
        <v/>
      </c>
      <c r="AW61" s="27">
        <f>IF(OR($BB61=0,NOT(ISNUMBER($AF61)),$AP61=""),"","Thank you for your contribution of "&amp;$AP61&amp;" that "&amp;IF(TRIM(Settings!$D$2&amp;"")="","(your organization's name)",Settings!$D$2)&amp;" received on "&amp;CHOOSE(MONTH($AF61),"January","February","March","April","May","June","July","August","September","October","November","December")&amp;" "&amp;DAY($AF61)&amp;", "&amp;YEAR($AF61)&amp;". "&amp;IF(TRIM($AH61&amp;"")="","No goods or services were provided in exchange for your contribution.","In exchange for your contribution, we gave you "&amp;$AH61&amp;IF(ISNUMBER($AI61)," with an estimated fair market value of $"&amp;FIXED($AI61,2),"")&amp;"."))</f>
        <v/>
      </c>
      <c r="AX61" s="28">
        <f>IF(AND(ISNUMBER($AR61),ISNUMBER(Settings!$D$5)),IF($AR61&gt;=Settings!$D$5,1,0),0)</f>
        <v/>
      </c>
      <c r="AY61" s="28">
        <f>IF(AND(ISNUMBER($AR61),ISNUMBER(Settings!$D$6)),IF($AR61&gt;Settings!$D$6,1,0),0)</f>
        <v/>
      </c>
      <c r="AZ61" s="28">
        <f>IF(AND(ISNUMBER($AR61),ISNUMBER(Settings!$D$7)),IF($AR61&gt;Settings!$D$7,1,0),0)</f>
        <v/>
      </c>
      <c r="BA61" s="28">
        <f>IF(AND(ISNUMBER($AR61),ISNUMBER($AF61)),$AR61,0)</f>
        <v/>
      </c>
      <c r="BB61" s="28">
        <f>IF(OR(IFERROR(TRIM(INDEX($A61:$AD61,MATCH(Settings!$B$14,$A$1:$AD$1,0))&amp;""),"")&lt;&gt;"",IFERROR(TRIM(INDEX($A61:$AD61,MATCH(Settings!$B$13,$A$1:$AD$1,0))&amp;""),"")&lt;&gt;"",IFERROR(TRIM(INDEX($A61:$AD61,MATCH(Settings!$B$17,$A$1:$AD$1,0))&amp;""),"")&lt;&gt;"",IFERROR(TRIM(INDEX($A61:$AD61,MATCH(Settings!$B$22,$A$1:$AD$1,0))&amp;""),"")&lt;&gt;""),1,0)</f>
        <v/>
      </c>
    </row>
    <row r="62">
      <c r="AF62" s="29" t="n"/>
      <c r="AG62" s="30" t="n"/>
      <c r="AH62" s="30" t="n"/>
      <c r="AI62" s="31" t="n"/>
      <c r="AJ62" s="29" t="n"/>
      <c r="AK62" s="30" t="n"/>
      <c r="AM62" s="23">
        <f>IF(IFERROR(TRIM(INDEX($A62:$AD62,MATCH(Settings!$B$13,$A$1:$AD$1,0))&amp;""),"")&lt;&gt;"",IFERROR(TRIM(INDEX($A62:$AD62,MATCH(Settings!$B$13,$A$1:$AD$1,0))&amp;""),"")&amp;IF(IFERROR(TRIM(INDEX($A62:$AD62,MATCH(Settings!$B$14,$A$1:$AD$1,0))&amp;""),"")&lt;&gt;""," ("&amp;IFERROR(TRIM(INDEX($A62:$AD62,MATCH(Settings!$B$14,$A$1:$AD$1,0))&amp;""),"")&amp;")",""),IFERROR(TRIM(INDEX($A62:$AD62,MATCH(Settings!$B$14,$A$1:$AD$1,0))&amp;""),""))</f>
        <v/>
      </c>
      <c r="AN62" s="23">
        <f>IFERROR(TRIM(INDEX($A62:$AD62,MATCH(Settings!$B$15,$A$1:$AD$1,0))&amp;""),"")</f>
        <v/>
      </c>
      <c r="AO62" s="23">
        <f>IF($BB62=0,"",IF(LEFT(IFERROR(TRIM(INDEX($A62:$AD62,MATCH(Settings!$B$16,$A$1:$AD$1,0))&amp;""),""),5)="Goods","Goods",IF(LEFT(IFERROR(TRIM(INDEX($A62:$AD62,MATCH(Settings!$B$16,$A$1:$AD$1,0))&amp;""),""),8)="Services","Services",IF(IFERROR(TRIM(INDEX($A62:$AD62,MATCH(Settings!$B$22,$A$1:$AD$1,0))&amp;""),"")&lt;&gt;"","Services","Goods"))))</f>
        <v/>
      </c>
      <c r="AP62" s="23">
        <f>IF($AO62="Services",IFERROR(TRIM(INDEX($A62:$AD62,MATCH(Settings!$B$22,$A$1:$AD$1,0))&amp;""),""),IFERROR(TRIM(INDEX($A62:$AD62,MATCH(Settings!$B$17,$A$1:$AD$1,0))&amp;""),""))</f>
        <v/>
      </c>
      <c r="AQ62" s="24">
        <f>IFERROR(IF(TRIM(INDEX($A62:$AD62,MATCH(Settings!$B$18,$A$1:$AD$1,0))&amp;"")="","",VALUE(TRIM(INDEX($A62:$AD62,MATCH(Settings!$B$18,$A$1:$AD$1,0))&amp;""))),"")</f>
        <v/>
      </c>
      <c r="AR62" s="25">
        <f>IF($AO62="Goods",IFERROR(IF(TRIM(INDEX($A62:$AD62,MATCH(Settings!$B$20,$A$1:$AD$1,0))&amp;"")="","",VALUE(TRIM(INDEX($A62:$AD62,MATCH(Settings!$B$20,$A$1:$AD$1,0))&amp;""))),""),"")</f>
        <v/>
      </c>
      <c r="AS62" s="26">
        <f>IF($BB62=0,"",IFERROR(INT(IFERROR(IF(ISNUMBER(INDEX($A62:$AD62,MATCH(Settings!$B$11,$A$1:$AD$1,0))),INDEX($A62:$AD62,MATCH(Settings!$B$11,$A$1:$AD$1,0)),DATE(VALUE(LEFT(IFERROR(TRIM(INDEX($A62:$AD62,MATCH(Settings!$B$11,$A$1:$AD$1,0))&amp;""),""),4)),VALUE(MID(IFERROR(TRIM(INDEX($A62:$AD62,MATCH(Settings!$B$11,$A$1:$AD$1,0))&amp;""),""),6,2)),VALUE(MID(IFERROR(TRIM(INDEX($A62:$AD62,MATCH(Settings!$B$11,$A$1:$AD$1,0))&amp;""),""),9,2)))+TIME(VALUE(MID(IFERROR(TRIM(INDEX($A62:$AD62,MATCH(Settings!$B$11,$A$1:$AD$1,0))&amp;""),""),12,2)),VALUE(MID(IFERROR(TRIM(INDEX($A62:$AD62,MATCH(Settings!$B$11,$A$1:$AD$1,0))&amp;""),""),15,2)),VALUE(MID(IFERROR(TRIM(INDEX($A62:$AD62,MATCH(Settings!$B$11,$A$1:$AD$1,0))&amp;""),""),18,2)))),"")),""))</f>
        <v/>
      </c>
      <c r="AT62" s="23">
        <f>IF($BB62=0,"",IF(NOT(ISNUMBER($AF62)),"Waiting for the gift",IF(ISNUMBER($AJ62),"Acknowledged",IF(AND(ISNUMBER(Settings!$D$3),$AU62&gt;Settings!$D$3),"Past your window","Send acknowledgment"))))</f>
        <v/>
      </c>
      <c r="AU62" s="24">
        <f>IF(AND(ISNUMBER($AF62),NOT(ISNUMBER($AJ62))),Settings!$D$4-$AF62,"")</f>
        <v/>
      </c>
      <c r="AV62" s="27">
        <f>IF($BB62=0,"",IF((IF($AO62="Services","; services: describe the work, no value",IF(NOT(ISNUMBER($AR62)),"; no donor value given",IF($AX62=1,"; donor value $"&amp;FIXED(Settings!$D$5,0)&amp;" or more: written acknowledgment","")&amp;IF($AY62=1,"; over $"&amp;FIXED(Settings!$D$6,0)&amp;": donor may need Form 8283","")&amp;IF($AZ62=1,"; over $"&amp;FIXED(Settings!$D$7,0)&amp;": Section B, you may sign Part V",""))))="","Thank-you note",MID(IF($AO62="Services","; services: describe the work, no value",IF(NOT(ISNUMBER($AR62)),"; no donor value given",IF($AX62=1,"; donor value $"&amp;FIXED(Settings!$D$5,0)&amp;" or more: written acknowledgment","")&amp;IF($AY62=1,"; over $"&amp;FIXED(Settings!$D$6,0)&amp;": donor may need Form 8283","")&amp;IF($AZ62=1,"; over $"&amp;FIXED(Settings!$D$7,0)&amp;": Section B, you may sign Part V",""))),3,300)))</f>
        <v/>
      </c>
      <c r="AW62" s="27">
        <f>IF(OR($BB62=0,NOT(ISNUMBER($AF62)),$AP62=""),"","Thank you for your contribution of "&amp;$AP62&amp;" that "&amp;IF(TRIM(Settings!$D$2&amp;"")="","(your organization's name)",Settings!$D$2)&amp;" received on "&amp;CHOOSE(MONTH($AF62),"January","February","March","April","May","June","July","August","September","October","November","December")&amp;" "&amp;DAY($AF62)&amp;", "&amp;YEAR($AF62)&amp;". "&amp;IF(TRIM($AH62&amp;"")="","No goods or services were provided in exchange for your contribution.","In exchange for your contribution, we gave you "&amp;$AH62&amp;IF(ISNUMBER($AI62)," with an estimated fair market value of $"&amp;FIXED($AI62,2),"")&amp;"."))</f>
        <v/>
      </c>
      <c r="AX62" s="28">
        <f>IF(AND(ISNUMBER($AR62),ISNUMBER(Settings!$D$5)),IF($AR62&gt;=Settings!$D$5,1,0),0)</f>
        <v/>
      </c>
      <c r="AY62" s="28">
        <f>IF(AND(ISNUMBER($AR62),ISNUMBER(Settings!$D$6)),IF($AR62&gt;Settings!$D$6,1,0),0)</f>
        <v/>
      </c>
      <c r="AZ62" s="28">
        <f>IF(AND(ISNUMBER($AR62),ISNUMBER(Settings!$D$7)),IF($AR62&gt;Settings!$D$7,1,0),0)</f>
        <v/>
      </c>
      <c r="BA62" s="28">
        <f>IF(AND(ISNUMBER($AR62),ISNUMBER($AF62)),$AR62,0)</f>
        <v/>
      </c>
      <c r="BB62" s="28">
        <f>IF(OR(IFERROR(TRIM(INDEX($A62:$AD62,MATCH(Settings!$B$14,$A$1:$AD$1,0))&amp;""),"")&lt;&gt;"",IFERROR(TRIM(INDEX($A62:$AD62,MATCH(Settings!$B$13,$A$1:$AD$1,0))&amp;""),"")&lt;&gt;"",IFERROR(TRIM(INDEX($A62:$AD62,MATCH(Settings!$B$17,$A$1:$AD$1,0))&amp;""),"")&lt;&gt;"",IFERROR(TRIM(INDEX($A62:$AD62,MATCH(Settings!$B$22,$A$1:$AD$1,0))&amp;""),"")&lt;&gt;""),1,0)</f>
        <v/>
      </c>
    </row>
    <row r="63">
      <c r="AF63" s="29" t="n"/>
      <c r="AG63" s="30" t="n"/>
      <c r="AH63" s="30" t="n"/>
      <c r="AI63" s="31" t="n"/>
      <c r="AJ63" s="29" t="n"/>
      <c r="AK63" s="30" t="n"/>
      <c r="AM63" s="23">
        <f>IF(IFERROR(TRIM(INDEX($A63:$AD63,MATCH(Settings!$B$13,$A$1:$AD$1,0))&amp;""),"")&lt;&gt;"",IFERROR(TRIM(INDEX($A63:$AD63,MATCH(Settings!$B$13,$A$1:$AD$1,0))&amp;""),"")&amp;IF(IFERROR(TRIM(INDEX($A63:$AD63,MATCH(Settings!$B$14,$A$1:$AD$1,0))&amp;""),"")&lt;&gt;""," ("&amp;IFERROR(TRIM(INDEX($A63:$AD63,MATCH(Settings!$B$14,$A$1:$AD$1,0))&amp;""),"")&amp;")",""),IFERROR(TRIM(INDEX($A63:$AD63,MATCH(Settings!$B$14,$A$1:$AD$1,0))&amp;""),""))</f>
        <v/>
      </c>
      <c r="AN63" s="23">
        <f>IFERROR(TRIM(INDEX($A63:$AD63,MATCH(Settings!$B$15,$A$1:$AD$1,0))&amp;""),"")</f>
        <v/>
      </c>
      <c r="AO63" s="23">
        <f>IF($BB63=0,"",IF(LEFT(IFERROR(TRIM(INDEX($A63:$AD63,MATCH(Settings!$B$16,$A$1:$AD$1,0))&amp;""),""),5)="Goods","Goods",IF(LEFT(IFERROR(TRIM(INDEX($A63:$AD63,MATCH(Settings!$B$16,$A$1:$AD$1,0))&amp;""),""),8)="Services","Services",IF(IFERROR(TRIM(INDEX($A63:$AD63,MATCH(Settings!$B$22,$A$1:$AD$1,0))&amp;""),"")&lt;&gt;"","Services","Goods"))))</f>
        <v/>
      </c>
      <c r="AP63" s="23">
        <f>IF($AO63="Services",IFERROR(TRIM(INDEX($A63:$AD63,MATCH(Settings!$B$22,$A$1:$AD$1,0))&amp;""),""),IFERROR(TRIM(INDEX($A63:$AD63,MATCH(Settings!$B$17,$A$1:$AD$1,0))&amp;""),""))</f>
        <v/>
      </c>
      <c r="AQ63" s="24">
        <f>IFERROR(IF(TRIM(INDEX($A63:$AD63,MATCH(Settings!$B$18,$A$1:$AD$1,0))&amp;"")="","",VALUE(TRIM(INDEX($A63:$AD63,MATCH(Settings!$B$18,$A$1:$AD$1,0))&amp;""))),"")</f>
        <v/>
      </c>
      <c r="AR63" s="25">
        <f>IF($AO63="Goods",IFERROR(IF(TRIM(INDEX($A63:$AD63,MATCH(Settings!$B$20,$A$1:$AD$1,0))&amp;"")="","",VALUE(TRIM(INDEX($A63:$AD63,MATCH(Settings!$B$20,$A$1:$AD$1,0))&amp;""))),""),"")</f>
        <v/>
      </c>
      <c r="AS63" s="26">
        <f>IF($BB63=0,"",IFERROR(INT(IFERROR(IF(ISNUMBER(INDEX($A63:$AD63,MATCH(Settings!$B$11,$A$1:$AD$1,0))),INDEX($A63:$AD63,MATCH(Settings!$B$11,$A$1:$AD$1,0)),DATE(VALUE(LEFT(IFERROR(TRIM(INDEX($A63:$AD63,MATCH(Settings!$B$11,$A$1:$AD$1,0))&amp;""),""),4)),VALUE(MID(IFERROR(TRIM(INDEX($A63:$AD63,MATCH(Settings!$B$11,$A$1:$AD$1,0))&amp;""),""),6,2)),VALUE(MID(IFERROR(TRIM(INDEX($A63:$AD63,MATCH(Settings!$B$11,$A$1:$AD$1,0))&amp;""),""),9,2)))+TIME(VALUE(MID(IFERROR(TRIM(INDEX($A63:$AD63,MATCH(Settings!$B$11,$A$1:$AD$1,0))&amp;""),""),12,2)),VALUE(MID(IFERROR(TRIM(INDEX($A63:$AD63,MATCH(Settings!$B$11,$A$1:$AD$1,0))&amp;""),""),15,2)),VALUE(MID(IFERROR(TRIM(INDEX($A63:$AD63,MATCH(Settings!$B$11,$A$1:$AD$1,0))&amp;""),""),18,2)))),"")),""))</f>
        <v/>
      </c>
      <c r="AT63" s="23">
        <f>IF($BB63=0,"",IF(NOT(ISNUMBER($AF63)),"Waiting for the gift",IF(ISNUMBER($AJ63),"Acknowledged",IF(AND(ISNUMBER(Settings!$D$3),$AU63&gt;Settings!$D$3),"Past your window","Send acknowledgment"))))</f>
        <v/>
      </c>
      <c r="AU63" s="24">
        <f>IF(AND(ISNUMBER($AF63),NOT(ISNUMBER($AJ63))),Settings!$D$4-$AF63,"")</f>
        <v/>
      </c>
      <c r="AV63" s="27">
        <f>IF($BB63=0,"",IF((IF($AO63="Services","; services: describe the work, no value",IF(NOT(ISNUMBER($AR63)),"; no donor value given",IF($AX63=1,"; donor value $"&amp;FIXED(Settings!$D$5,0)&amp;" or more: written acknowledgment","")&amp;IF($AY63=1,"; over $"&amp;FIXED(Settings!$D$6,0)&amp;": donor may need Form 8283","")&amp;IF($AZ63=1,"; over $"&amp;FIXED(Settings!$D$7,0)&amp;": Section B, you may sign Part V",""))))="","Thank-you note",MID(IF($AO63="Services","; services: describe the work, no value",IF(NOT(ISNUMBER($AR63)),"; no donor value given",IF($AX63=1,"; donor value $"&amp;FIXED(Settings!$D$5,0)&amp;" or more: written acknowledgment","")&amp;IF($AY63=1,"; over $"&amp;FIXED(Settings!$D$6,0)&amp;": donor may need Form 8283","")&amp;IF($AZ63=1,"; over $"&amp;FIXED(Settings!$D$7,0)&amp;": Section B, you may sign Part V",""))),3,300)))</f>
        <v/>
      </c>
      <c r="AW63" s="27">
        <f>IF(OR($BB63=0,NOT(ISNUMBER($AF63)),$AP63=""),"","Thank you for your contribution of "&amp;$AP63&amp;" that "&amp;IF(TRIM(Settings!$D$2&amp;"")="","(your organization's name)",Settings!$D$2)&amp;" received on "&amp;CHOOSE(MONTH($AF63),"January","February","March","April","May","June","July","August","September","October","November","December")&amp;" "&amp;DAY($AF63)&amp;", "&amp;YEAR($AF63)&amp;". "&amp;IF(TRIM($AH63&amp;"")="","No goods or services were provided in exchange for your contribution.","In exchange for your contribution, we gave you "&amp;$AH63&amp;IF(ISNUMBER($AI63)," with an estimated fair market value of $"&amp;FIXED($AI63,2),"")&amp;"."))</f>
        <v/>
      </c>
      <c r="AX63" s="28">
        <f>IF(AND(ISNUMBER($AR63),ISNUMBER(Settings!$D$5)),IF($AR63&gt;=Settings!$D$5,1,0),0)</f>
        <v/>
      </c>
      <c r="AY63" s="28">
        <f>IF(AND(ISNUMBER($AR63),ISNUMBER(Settings!$D$6)),IF($AR63&gt;Settings!$D$6,1,0),0)</f>
        <v/>
      </c>
      <c r="AZ63" s="28">
        <f>IF(AND(ISNUMBER($AR63),ISNUMBER(Settings!$D$7)),IF($AR63&gt;Settings!$D$7,1,0),0)</f>
        <v/>
      </c>
      <c r="BA63" s="28">
        <f>IF(AND(ISNUMBER($AR63),ISNUMBER($AF63)),$AR63,0)</f>
        <v/>
      </c>
      <c r="BB63" s="28">
        <f>IF(OR(IFERROR(TRIM(INDEX($A63:$AD63,MATCH(Settings!$B$14,$A$1:$AD$1,0))&amp;""),"")&lt;&gt;"",IFERROR(TRIM(INDEX($A63:$AD63,MATCH(Settings!$B$13,$A$1:$AD$1,0))&amp;""),"")&lt;&gt;"",IFERROR(TRIM(INDEX($A63:$AD63,MATCH(Settings!$B$17,$A$1:$AD$1,0))&amp;""),"")&lt;&gt;"",IFERROR(TRIM(INDEX($A63:$AD63,MATCH(Settings!$B$22,$A$1:$AD$1,0))&amp;""),"")&lt;&gt;""),1,0)</f>
        <v/>
      </c>
    </row>
    <row r="64">
      <c r="AF64" s="29" t="n"/>
      <c r="AG64" s="30" t="n"/>
      <c r="AH64" s="30" t="n"/>
      <c r="AI64" s="31" t="n"/>
      <c r="AJ64" s="29" t="n"/>
      <c r="AK64" s="30" t="n"/>
      <c r="AM64" s="23">
        <f>IF(IFERROR(TRIM(INDEX($A64:$AD64,MATCH(Settings!$B$13,$A$1:$AD$1,0))&amp;""),"")&lt;&gt;"",IFERROR(TRIM(INDEX($A64:$AD64,MATCH(Settings!$B$13,$A$1:$AD$1,0))&amp;""),"")&amp;IF(IFERROR(TRIM(INDEX($A64:$AD64,MATCH(Settings!$B$14,$A$1:$AD$1,0))&amp;""),"")&lt;&gt;""," ("&amp;IFERROR(TRIM(INDEX($A64:$AD64,MATCH(Settings!$B$14,$A$1:$AD$1,0))&amp;""),"")&amp;")",""),IFERROR(TRIM(INDEX($A64:$AD64,MATCH(Settings!$B$14,$A$1:$AD$1,0))&amp;""),""))</f>
        <v/>
      </c>
      <c r="AN64" s="23">
        <f>IFERROR(TRIM(INDEX($A64:$AD64,MATCH(Settings!$B$15,$A$1:$AD$1,0))&amp;""),"")</f>
        <v/>
      </c>
      <c r="AO64" s="23">
        <f>IF($BB64=0,"",IF(LEFT(IFERROR(TRIM(INDEX($A64:$AD64,MATCH(Settings!$B$16,$A$1:$AD$1,0))&amp;""),""),5)="Goods","Goods",IF(LEFT(IFERROR(TRIM(INDEX($A64:$AD64,MATCH(Settings!$B$16,$A$1:$AD$1,0))&amp;""),""),8)="Services","Services",IF(IFERROR(TRIM(INDEX($A64:$AD64,MATCH(Settings!$B$22,$A$1:$AD$1,0))&amp;""),"")&lt;&gt;"","Services","Goods"))))</f>
        <v/>
      </c>
      <c r="AP64" s="23">
        <f>IF($AO64="Services",IFERROR(TRIM(INDEX($A64:$AD64,MATCH(Settings!$B$22,$A$1:$AD$1,0))&amp;""),""),IFERROR(TRIM(INDEX($A64:$AD64,MATCH(Settings!$B$17,$A$1:$AD$1,0))&amp;""),""))</f>
        <v/>
      </c>
      <c r="AQ64" s="24">
        <f>IFERROR(IF(TRIM(INDEX($A64:$AD64,MATCH(Settings!$B$18,$A$1:$AD$1,0))&amp;"")="","",VALUE(TRIM(INDEX($A64:$AD64,MATCH(Settings!$B$18,$A$1:$AD$1,0))&amp;""))),"")</f>
        <v/>
      </c>
      <c r="AR64" s="25">
        <f>IF($AO64="Goods",IFERROR(IF(TRIM(INDEX($A64:$AD64,MATCH(Settings!$B$20,$A$1:$AD$1,0))&amp;"")="","",VALUE(TRIM(INDEX($A64:$AD64,MATCH(Settings!$B$20,$A$1:$AD$1,0))&amp;""))),""),"")</f>
        <v/>
      </c>
      <c r="AS64" s="26">
        <f>IF($BB64=0,"",IFERROR(INT(IFERROR(IF(ISNUMBER(INDEX($A64:$AD64,MATCH(Settings!$B$11,$A$1:$AD$1,0))),INDEX($A64:$AD64,MATCH(Settings!$B$11,$A$1:$AD$1,0)),DATE(VALUE(LEFT(IFERROR(TRIM(INDEX($A64:$AD64,MATCH(Settings!$B$11,$A$1:$AD$1,0))&amp;""),""),4)),VALUE(MID(IFERROR(TRIM(INDEX($A64:$AD64,MATCH(Settings!$B$11,$A$1:$AD$1,0))&amp;""),""),6,2)),VALUE(MID(IFERROR(TRIM(INDEX($A64:$AD64,MATCH(Settings!$B$11,$A$1:$AD$1,0))&amp;""),""),9,2)))+TIME(VALUE(MID(IFERROR(TRIM(INDEX($A64:$AD64,MATCH(Settings!$B$11,$A$1:$AD$1,0))&amp;""),""),12,2)),VALUE(MID(IFERROR(TRIM(INDEX($A64:$AD64,MATCH(Settings!$B$11,$A$1:$AD$1,0))&amp;""),""),15,2)),VALUE(MID(IFERROR(TRIM(INDEX($A64:$AD64,MATCH(Settings!$B$11,$A$1:$AD$1,0))&amp;""),""),18,2)))),"")),""))</f>
        <v/>
      </c>
      <c r="AT64" s="23">
        <f>IF($BB64=0,"",IF(NOT(ISNUMBER($AF64)),"Waiting for the gift",IF(ISNUMBER($AJ64),"Acknowledged",IF(AND(ISNUMBER(Settings!$D$3),$AU64&gt;Settings!$D$3),"Past your window","Send acknowledgment"))))</f>
        <v/>
      </c>
      <c r="AU64" s="24">
        <f>IF(AND(ISNUMBER($AF64),NOT(ISNUMBER($AJ64))),Settings!$D$4-$AF64,"")</f>
        <v/>
      </c>
      <c r="AV64" s="27">
        <f>IF($BB64=0,"",IF((IF($AO64="Services","; services: describe the work, no value",IF(NOT(ISNUMBER($AR64)),"; no donor value given",IF($AX64=1,"; donor value $"&amp;FIXED(Settings!$D$5,0)&amp;" or more: written acknowledgment","")&amp;IF($AY64=1,"; over $"&amp;FIXED(Settings!$D$6,0)&amp;": donor may need Form 8283","")&amp;IF($AZ64=1,"; over $"&amp;FIXED(Settings!$D$7,0)&amp;": Section B, you may sign Part V",""))))="","Thank-you note",MID(IF($AO64="Services","; services: describe the work, no value",IF(NOT(ISNUMBER($AR64)),"; no donor value given",IF($AX64=1,"; donor value $"&amp;FIXED(Settings!$D$5,0)&amp;" or more: written acknowledgment","")&amp;IF($AY64=1,"; over $"&amp;FIXED(Settings!$D$6,0)&amp;": donor may need Form 8283","")&amp;IF($AZ64=1,"; over $"&amp;FIXED(Settings!$D$7,0)&amp;": Section B, you may sign Part V",""))),3,300)))</f>
        <v/>
      </c>
      <c r="AW64" s="27">
        <f>IF(OR($BB64=0,NOT(ISNUMBER($AF64)),$AP64=""),"","Thank you for your contribution of "&amp;$AP64&amp;" that "&amp;IF(TRIM(Settings!$D$2&amp;"")="","(your organization's name)",Settings!$D$2)&amp;" received on "&amp;CHOOSE(MONTH($AF64),"January","February","March","April","May","June","July","August","September","October","November","December")&amp;" "&amp;DAY($AF64)&amp;", "&amp;YEAR($AF64)&amp;". "&amp;IF(TRIM($AH64&amp;"")="","No goods or services were provided in exchange for your contribution.","In exchange for your contribution, we gave you "&amp;$AH64&amp;IF(ISNUMBER($AI64)," with an estimated fair market value of $"&amp;FIXED($AI64,2),"")&amp;"."))</f>
        <v/>
      </c>
      <c r="AX64" s="28">
        <f>IF(AND(ISNUMBER($AR64),ISNUMBER(Settings!$D$5)),IF($AR64&gt;=Settings!$D$5,1,0),0)</f>
        <v/>
      </c>
      <c r="AY64" s="28">
        <f>IF(AND(ISNUMBER($AR64),ISNUMBER(Settings!$D$6)),IF($AR64&gt;Settings!$D$6,1,0),0)</f>
        <v/>
      </c>
      <c r="AZ64" s="28">
        <f>IF(AND(ISNUMBER($AR64),ISNUMBER(Settings!$D$7)),IF($AR64&gt;Settings!$D$7,1,0),0)</f>
        <v/>
      </c>
      <c r="BA64" s="28">
        <f>IF(AND(ISNUMBER($AR64),ISNUMBER($AF64)),$AR64,0)</f>
        <v/>
      </c>
      <c r="BB64" s="28">
        <f>IF(OR(IFERROR(TRIM(INDEX($A64:$AD64,MATCH(Settings!$B$14,$A$1:$AD$1,0))&amp;""),"")&lt;&gt;"",IFERROR(TRIM(INDEX($A64:$AD64,MATCH(Settings!$B$13,$A$1:$AD$1,0))&amp;""),"")&lt;&gt;"",IFERROR(TRIM(INDEX($A64:$AD64,MATCH(Settings!$B$17,$A$1:$AD$1,0))&amp;""),"")&lt;&gt;"",IFERROR(TRIM(INDEX($A64:$AD64,MATCH(Settings!$B$22,$A$1:$AD$1,0))&amp;""),"")&lt;&gt;""),1,0)</f>
        <v/>
      </c>
    </row>
    <row r="65">
      <c r="AF65" s="29" t="n"/>
      <c r="AG65" s="30" t="n"/>
      <c r="AH65" s="30" t="n"/>
      <c r="AI65" s="31" t="n"/>
      <c r="AJ65" s="29" t="n"/>
      <c r="AK65" s="30" t="n"/>
      <c r="AM65" s="23">
        <f>IF(IFERROR(TRIM(INDEX($A65:$AD65,MATCH(Settings!$B$13,$A$1:$AD$1,0))&amp;""),"")&lt;&gt;"",IFERROR(TRIM(INDEX($A65:$AD65,MATCH(Settings!$B$13,$A$1:$AD$1,0))&amp;""),"")&amp;IF(IFERROR(TRIM(INDEX($A65:$AD65,MATCH(Settings!$B$14,$A$1:$AD$1,0))&amp;""),"")&lt;&gt;""," ("&amp;IFERROR(TRIM(INDEX($A65:$AD65,MATCH(Settings!$B$14,$A$1:$AD$1,0))&amp;""),"")&amp;")",""),IFERROR(TRIM(INDEX($A65:$AD65,MATCH(Settings!$B$14,$A$1:$AD$1,0))&amp;""),""))</f>
        <v/>
      </c>
      <c r="AN65" s="23">
        <f>IFERROR(TRIM(INDEX($A65:$AD65,MATCH(Settings!$B$15,$A$1:$AD$1,0))&amp;""),"")</f>
        <v/>
      </c>
      <c r="AO65" s="23">
        <f>IF($BB65=0,"",IF(LEFT(IFERROR(TRIM(INDEX($A65:$AD65,MATCH(Settings!$B$16,$A$1:$AD$1,0))&amp;""),""),5)="Goods","Goods",IF(LEFT(IFERROR(TRIM(INDEX($A65:$AD65,MATCH(Settings!$B$16,$A$1:$AD$1,0))&amp;""),""),8)="Services","Services",IF(IFERROR(TRIM(INDEX($A65:$AD65,MATCH(Settings!$B$22,$A$1:$AD$1,0))&amp;""),"")&lt;&gt;"","Services","Goods"))))</f>
        <v/>
      </c>
      <c r="AP65" s="23">
        <f>IF($AO65="Services",IFERROR(TRIM(INDEX($A65:$AD65,MATCH(Settings!$B$22,$A$1:$AD$1,0))&amp;""),""),IFERROR(TRIM(INDEX($A65:$AD65,MATCH(Settings!$B$17,$A$1:$AD$1,0))&amp;""),""))</f>
        <v/>
      </c>
      <c r="AQ65" s="24">
        <f>IFERROR(IF(TRIM(INDEX($A65:$AD65,MATCH(Settings!$B$18,$A$1:$AD$1,0))&amp;"")="","",VALUE(TRIM(INDEX($A65:$AD65,MATCH(Settings!$B$18,$A$1:$AD$1,0))&amp;""))),"")</f>
        <v/>
      </c>
      <c r="AR65" s="25">
        <f>IF($AO65="Goods",IFERROR(IF(TRIM(INDEX($A65:$AD65,MATCH(Settings!$B$20,$A$1:$AD$1,0))&amp;"")="","",VALUE(TRIM(INDEX($A65:$AD65,MATCH(Settings!$B$20,$A$1:$AD$1,0))&amp;""))),""),"")</f>
        <v/>
      </c>
      <c r="AS65" s="26">
        <f>IF($BB65=0,"",IFERROR(INT(IFERROR(IF(ISNUMBER(INDEX($A65:$AD65,MATCH(Settings!$B$11,$A$1:$AD$1,0))),INDEX($A65:$AD65,MATCH(Settings!$B$11,$A$1:$AD$1,0)),DATE(VALUE(LEFT(IFERROR(TRIM(INDEX($A65:$AD65,MATCH(Settings!$B$11,$A$1:$AD$1,0))&amp;""),""),4)),VALUE(MID(IFERROR(TRIM(INDEX($A65:$AD65,MATCH(Settings!$B$11,$A$1:$AD$1,0))&amp;""),""),6,2)),VALUE(MID(IFERROR(TRIM(INDEX($A65:$AD65,MATCH(Settings!$B$11,$A$1:$AD$1,0))&amp;""),""),9,2)))+TIME(VALUE(MID(IFERROR(TRIM(INDEX($A65:$AD65,MATCH(Settings!$B$11,$A$1:$AD$1,0))&amp;""),""),12,2)),VALUE(MID(IFERROR(TRIM(INDEX($A65:$AD65,MATCH(Settings!$B$11,$A$1:$AD$1,0))&amp;""),""),15,2)),VALUE(MID(IFERROR(TRIM(INDEX($A65:$AD65,MATCH(Settings!$B$11,$A$1:$AD$1,0))&amp;""),""),18,2)))),"")),""))</f>
        <v/>
      </c>
      <c r="AT65" s="23">
        <f>IF($BB65=0,"",IF(NOT(ISNUMBER($AF65)),"Waiting for the gift",IF(ISNUMBER($AJ65),"Acknowledged",IF(AND(ISNUMBER(Settings!$D$3),$AU65&gt;Settings!$D$3),"Past your window","Send acknowledgment"))))</f>
        <v/>
      </c>
      <c r="AU65" s="24">
        <f>IF(AND(ISNUMBER($AF65),NOT(ISNUMBER($AJ65))),Settings!$D$4-$AF65,"")</f>
        <v/>
      </c>
      <c r="AV65" s="27">
        <f>IF($BB65=0,"",IF((IF($AO65="Services","; services: describe the work, no value",IF(NOT(ISNUMBER($AR65)),"; no donor value given",IF($AX65=1,"; donor value $"&amp;FIXED(Settings!$D$5,0)&amp;" or more: written acknowledgment","")&amp;IF($AY65=1,"; over $"&amp;FIXED(Settings!$D$6,0)&amp;": donor may need Form 8283","")&amp;IF($AZ65=1,"; over $"&amp;FIXED(Settings!$D$7,0)&amp;": Section B, you may sign Part V",""))))="","Thank-you note",MID(IF($AO65="Services","; services: describe the work, no value",IF(NOT(ISNUMBER($AR65)),"; no donor value given",IF($AX65=1,"; donor value $"&amp;FIXED(Settings!$D$5,0)&amp;" or more: written acknowledgment","")&amp;IF($AY65=1,"; over $"&amp;FIXED(Settings!$D$6,0)&amp;": donor may need Form 8283","")&amp;IF($AZ65=1,"; over $"&amp;FIXED(Settings!$D$7,0)&amp;": Section B, you may sign Part V",""))),3,300)))</f>
        <v/>
      </c>
      <c r="AW65" s="27">
        <f>IF(OR($BB65=0,NOT(ISNUMBER($AF65)),$AP65=""),"","Thank you for your contribution of "&amp;$AP65&amp;" that "&amp;IF(TRIM(Settings!$D$2&amp;"")="","(your organization's name)",Settings!$D$2)&amp;" received on "&amp;CHOOSE(MONTH($AF65),"January","February","March","April","May","June","July","August","September","October","November","December")&amp;" "&amp;DAY($AF65)&amp;", "&amp;YEAR($AF65)&amp;". "&amp;IF(TRIM($AH65&amp;"")="","No goods or services were provided in exchange for your contribution.","In exchange for your contribution, we gave you "&amp;$AH65&amp;IF(ISNUMBER($AI65)," with an estimated fair market value of $"&amp;FIXED($AI65,2),"")&amp;"."))</f>
        <v/>
      </c>
      <c r="AX65" s="28">
        <f>IF(AND(ISNUMBER($AR65),ISNUMBER(Settings!$D$5)),IF($AR65&gt;=Settings!$D$5,1,0),0)</f>
        <v/>
      </c>
      <c r="AY65" s="28">
        <f>IF(AND(ISNUMBER($AR65),ISNUMBER(Settings!$D$6)),IF($AR65&gt;Settings!$D$6,1,0),0)</f>
        <v/>
      </c>
      <c r="AZ65" s="28">
        <f>IF(AND(ISNUMBER($AR65),ISNUMBER(Settings!$D$7)),IF($AR65&gt;Settings!$D$7,1,0),0)</f>
        <v/>
      </c>
      <c r="BA65" s="28">
        <f>IF(AND(ISNUMBER($AR65),ISNUMBER($AF65)),$AR65,0)</f>
        <v/>
      </c>
      <c r="BB65" s="28">
        <f>IF(OR(IFERROR(TRIM(INDEX($A65:$AD65,MATCH(Settings!$B$14,$A$1:$AD$1,0))&amp;""),"")&lt;&gt;"",IFERROR(TRIM(INDEX($A65:$AD65,MATCH(Settings!$B$13,$A$1:$AD$1,0))&amp;""),"")&lt;&gt;"",IFERROR(TRIM(INDEX($A65:$AD65,MATCH(Settings!$B$17,$A$1:$AD$1,0))&amp;""),"")&lt;&gt;"",IFERROR(TRIM(INDEX($A65:$AD65,MATCH(Settings!$B$22,$A$1:$AD$1,0))&amp;""),"")&lt;&gt;""),1,0)</f>
        <v/>
      </c>
    </row>
    <row r="66">
      <c r="AF66" s="29" t="n"/>
      <c r="AG66" s="30" t="n"/>
      <c r="AH66" s="30" t="n"/>
      <c r="AI66" s="31" t="n"/>
      <c r="AJ66" s="29" t="n"/>
      <c r="AK66" s="30" t="n"/>
      <c r="AM66" s="23">
        <f>IF(IFERROR(TRIM(INDEX($A66:$AD66,MATCH(Settings!$B$13,$A$1:$AD$1,0))&amp;""),"")&lt;&gt;"",IFERROR(TRIM(INDEX($A66:$AD66,MATCH(Settings!$B$13,$A$1:$AD$1,0))&amp;""),"")&amp;IF(IFERROR(TRIM(INDEX($A66:$AD66,MATCH(Settings!$B$14,$A$1:$AD$1,0))&amp;""),"")&lt;&gt;""," ("&amp;IFERROR(TRIM(INDEX($A66:$AD66,MATCH(Settings!$B$14,$A$1:$AD$1,0))&amp;""),"")&amp;")",""),IFERROR(TRIM(INDEX($A66:$AD66,MATCH(Settings!$B$14,$A$1:$AD$1,0))&amp;""),""))</f>
        <v/>
      </c>
      <c r="AN66" s="23">
        <f>IFERROR(TRIM(INDEX($A66:$AD66,MATCH(Settings!$B$15,$A$1:$AD$1,0))&amp;""),"")</f>
        <v/>
      </c>
      <c r="AO66" s="23">
        <f>IF($BB66=0,"",IF(LEFT(IFERROR(TRIM(INDEX($A66:$AD66,MATCH(Settings!$B$16,$A$1:$AD$1,0))&amp;""),""),5)="Goods","Goods",IF(LEFT(IFERROR(TRIM(INDEX($A66:$AD66,MATCH(Settings!$B$16,$A$1:$AD$1,0))&amp;""),""),8)="Services","Services",IF(IFERROR(TRIM(INDEX($A66:$AD66,MATCH(Settings!$B$22,$A$1:$AD$1,0))&amp;""),"")&lt;&gt;"","Services","Goods"))))</f>
        <v/>
      </c>
      <c r="AP66" s="23">
        <f>IF($AO66="Services",IFERROR(TRIM(INDEX($A66:$AD66,MATCH(Settings!$B$22,$A$1:$AD$1,0))&amp;""),""),IFERROR(TRIM(INDEX($A66:$AD66,MATCH(Settings!$B$17,$A$1:$AD$1,0))&amp;""),""))</f>
        <v/>
      </c>
      <c r="AQ66" s="24">
        <f>IFERROR(IF(TRIM(INDEX($A66:$AD66,MATCH(Settings!$B$18,$A$1:$AD$1,0))&amp;"")="","",VALUE(TRIM(INDEX($A66:$AD66,MATCH(Settings!$B$18,$A$1:$AD$1,0))&amp;""))),"")</f>
        <v/>
      </c>
      <c r="AR66" s="25">
        <f>IF($AO66="Goods",IFERROR(IF(TRIM(INDEX($A66:$AD66,MATCH(Settings!$B$20,$A$1:$AD$1,0))&amp;"")="","",VALUE(TRIM(INDEX($A66:$AD66,MATCH(Settings!$B$20,$A$1:$AD$1,0))&amp;""))),""),"")</f>
        <v/>
      </c>
      <c r="AS66" s="26">
        <f>IF($BB66=0,"",IFERROR(INT(IFERROR(IF(ISNUMBER(INDEX($A66:$AD66,MATCH(Settings!$B$11,$A$1:$AD$1,0))),INDEX($A66:$AD66,MATCH(Settings!$B$11,$A$1:$AD$1,0)),DATE(VALUE(LEFT(IFERROR(TRIM(INDEX($A66:$AD66,MATCH(Settings!$B$11,$A$1:$AD$1,0))&amp;""),""),4)),VALUE(MID(IFERROR(TRIM(INDEX($A66:$AD66,MATCH(Settings!$B$11,$A$1:$AD$1,0))&amp;""),""),6,2)),VALUE(MID(IFERROR(TRIM(INDEX($A66:$AD66,MATCH(Settings!$B$11,$A$1:$AD$1,0))&amp;""),""),9,2)))+TIME(VALUE(MID(IFERROR(TRIM(INDEX($A66:$AD66,MATCH(Settings!$B$11,$A$1:$AD$1,0))&amp;""),""),12,2)),VALUE(MID(IFERROR(TRIM(INDEX($A66:$AD66,MATCH(Settings!$B$11,$A$1:$AD$1,0))&amp;""),""),15,2)),VALUE(MID(IFERROR(TRIM(INDEX($A66:$AD66,MATCH(Settings!$B$11,$A$1:$AD$1,0))&amp;""),""),18,2)))),"")),""))</f>
        <v/>
      </c>
      <c r="AT66" s="23">
        <f>IF($BB66=0,"",IF(NOT(ISNUMBER($AF66)),"Waiting for the gift",IF(ISNUMBER($AJ66),"Acknowledged",IF(AND(ISNUMBER(Settings!$D$3),$AU66&gt;Settings!$D$3),"Past your window","Send acknowledgment"))))</f>
        <v/>
      </c>
      <c r="AU66" s="24">
        <f>IF(AND(ISNUMBER($AF66),NOT(ISNUMBER($AJ66))),Settings!$D$4-$AF66,"")</f>
        <v/>
      </c>
      <c r="AV66" s="27">
        <f>IF($BB66=0,"",IF((IF($AO66="Services","; services: describe the work, no value",IF(NOT(ISNUMBER($AR66)),"; no donor value given",IF($AX66=1,"; donor value $"&amp;FIXED(Settings!$D$5,0)&amp;" or more: written acknowledgment","")&amp;IF($AY66=1,"; over $"&amp;FIXED(Settings!$D$6,0)&amp;": donor may need Form 8283","")&amp;IF($AZ66=1,"; over $"&amp;FIXED(Settings!$D$7,0)&amp;": Section B, you may sign Part V",""))))="","Thank-you note",MID(IF($AO66="Services","; services: describe the work, no value",IF(NOT(ISNUMBER($AR66)),"; no donor value given",IF($AX66=1,"; donor value $"&amp;FIXED(Settings!$D$5,0)&amp;" or more: written acknowledgment","")&amp;IF($AY66=1,"; over $"&amp;FIXED(Settings!$D$6,0)&amp;": donor may need Form 8283","")&amp;IF($AZ66=1,"; over $"&amp;FIXED(Settings!$D$7,0)&amp;": Section B, you may sign Part V",""))),3,300)))</f>
        <v/>
      </c>
      <c r="AW66" s="27">
        <f>IF(OR($BB66=0,NOT(ISNUMBER($AF66)),$AP66=""),"","Thank you for your contribution of "&amp;$AP66&amp;" that "&amp;IF(TRIM(Settings!$D$2&amp;"")="","(your organization's name)",Settings!$D$2)&amp;" received on "&amp;CHOOSE(MONTH($AF66),"January","February","March","April","May","June","July","August","September","October","November","December")&amp;" "&amp;DAY($AF66)&amp;", "&amp;YEAR($AF66)&amp;". "&amp;IF(TRIM($AH66&amp;"")="","No goods or services were provided in exchange for your contribution.","In exchange for your contribution, we gave you "&amp;$AH66&amp;IF(ISNUMBER($AI66)," with an estimated fair market value of $"&amp;FIXED($AI66,2),"")&amp;"."))</f>
        <v/>
      </c>
      <c r="AX66" s="28">
        <f>IF(AND(ISNUMBER($AR66),ISNUMBER(Settings!$D$5)),IF($AR66&gt;=Settings!$D$5,1,0),0)</f>
        <v/>
      </c>
      <c r="AY66" s="28">
        <f>IF(AND(ISNUMBER($AR66),ISNUMBER(Settings!$D$6)),IF($AR66&gt;Settings!$D$6,1,0),0)</f>
        <v/>
      </c>
      <c r="AZ66" s="28">
        <f>IF(AND(ISNUMBER($AR66),ISNUMBER(Settings!$D$7)),IF($AR66&gt;Settings!$D$7,1,0),0)</f>
        <v/>
      </c>
      <c r="BA66" s="28">
        <f>IF(AND(ISNUMBER($AR66),ISNUMBER($AF66)),$AR66,0)</f>
        <v/>
      </c>
      <c r="BB66" s="28">
        <f>IF(OR(IFERROR(TRIM(INDEX($A66:$AD66,MATCH(Settings!$B$14,$A$1:$AD$1,0))&amp;""),"")&lt;&gt;"",IFERROR(TRIM(INDEX($A66:$AD66,MATCH(Settings!$B$13,$A$1:$AD$1,0))&amp;""),"")&lt;&gt;"",IFERROR(TRIM(INDEX($A66:$AD66,MATCH(Settings!$B$17,$A$1:$AD$1,0))&amp;""),"")&lt;&gt;"",IFERROR(TRIM(INDEX($A66:$AD66,MATCH(Settings!$B$22,$A$1:$AD$1,0))&amp;""),"")&lt;&gt;""),1,0)</f>
        <v/>
      </c>
    </row>
    <row r="67">
      <c r="AF67" s="29" t="n"/>
      <c r="AG67" s="30" t="n"/>
      <c r="AH67" s="30" t="n"/>
      <c r="AI67" s="31" t="n"/>
      <c r="AJ67" s="29" t="n"/>
      <c r="AK67" s="30" t="n"/>
      <c r="AM67" s="23">
        <f>IF(IFERROR(TRIM(INDEX($A67:$AD67,MATCH(Settings!$B$13,$A$1:$AD$1,0))&amp;""),"")&lt;&gt;"",IFERROR(TRIM(INDEX($A67:$AD67,MATCH(Settings!$B$13,$A$1:$AD$1,0))&amp;""),"")&amp;IF(IFERROR(TRIM(INDEX($A67:$AD67,MATCH(Settings!$B$14,$A$1:$AD$1,0))&amp;""),"")&lt;&gt;""," ("&amp;IFERROR(TRIM(INDEX($A67:$AD67,MATCH(Settings!$B$14,$A$1:$AD$1,0))&amp;""),"")&amp;")",""),IFERROR(TRIM(INDEX($A67:$AD67,MATCH(Settings!$B$14,$A$1:$AD$1,0))&amp;""),""))</f>
        <v/>
      </c>
      <c r="AN67" s="23">
        <f>IFERROR(TRIM(INDEX($A67:$AD67,MATCH(Settings!$B$15,$A$1:$AD$1,0))&amp;""),"")</f>
        <v/>
      </c>
      <c r="AO67" s="23">
        <f>IF($BB67=0,"",IF(LEFT(IFERROR(TRIM(INDEX($A67:$AD67,MATCH(Settings!$B$16,$A$1:$AD$1,0))&amp;""),""),5)="Goods","Goods",IF(LEFT(IFERROR(TRIM(INDEX($A67:$AD67,MATCH(Settings!$B$16,$A$1:$AD$1,0))&amp;""),""),8)="Services","Services",IF(IFERROR(TRIM(INDEX($A67:$AD67,MATCH(Settings!$B$22,$A$1:$AD$1,0))&amp;""),"")&lt;&gt;"","Services","Goods"))))</f>
        <v/>
      </c>
      <c r="AP67" s="23">
        <f>IF($AO67="Services",IFERROR(TRIM(INDEX($A67:$AD67,MATCH(Settings!$B$22,$A$1:$AD$1,0))&amp;""),""),IFERROR(TRIM(INDEX($A67:$AD67,MATCH(Settings!$B$17,$A$1:$AD$1,0))&amp;""),""))</f>
        <v/>
      </c>
      <c r="AQ67" s="24">
        <f>IFERROR(IF(TRIM(INDEX($A67:$AD67,MATCH(Settings!$B$18,$A$1:$AD$1,0))&amp;"")="","",VALUE(TRIM(INDEX($A67:$AD67,MATCH(Settings!$B$18,$A$1:$AD$1,0))&amp;""))),"")</f>
        <v/>
      </c>
      <c r="AR67" s="25">
        <f>IF($AO67="Goods",IFERROR(IF(TRIM(INDEX($A67:$AD67,MATCH(Settings!$B$20,$A$1:$AD$1,0))&amp;"")="","",VALUE(TRIM(INDEX($A67:$AD67,MATCH(Settings!$B$20,$A$1:$AD$1,0))&amp;""))),""),"")</f>
        <v/>
      </c>
      <c r="AS67" s="26">
        <f>IF($BB67=0,"",IFERROR(INT(IFERROR(IF(ISNUMBER(INDEX($A67:$AD67,MATCH(Settings!$B$11,$A$1:$AD$1,0))),INDEX($A67:$AD67,MATCH(Settings!$B$11,$A$1:$AD$1,0)),DATE(VALUE(LEFT(IFERROR(TRIM(INDEX($A67:$AD67,MATCH(Settings!$B$11,$A$1:$AD$1,0))&amp;""),""),4)),VALUE(MID(IFERROR(TRIM(INDEX($A67:$AD67,MATCH(Settings!$B$11,$A$1:$AD$1,0))&amp;""),""),6,2)),VALUE(MID(IFERROR(TRIM(INDEX($A67:$AD67,MATCH(Settings!$B$11,$A$1:$AD$1,0))&amp;""),""),9,2)))+TIME(VALUE(MID(IFERROR(TRIM(INDEX($A67:$AD67,MATCH(Settings!$B$11,$A$1:$AD$1,0))&amp;""),""),12,2)),VALUE(MID(IFERROR(TRIM(INDEX($A67:$AD67,MATCH(Settings!$B$11,$A$1:$AD$1,0))&amp;""),""),15,2)),VALUE(MID(IFERROR(TRIM(INDEX($A67:$AD67,MATCH(Settings!$B$11,$A$1:$AD$1,0))&amp;""),""),18,2)))),"")),""))</f>
        <v/>
      </c>
      <c r="AT67" s="23">
        <f>IF($BB67=0,"",IF(NOT(ISNUMBER($AF67)),"Waiting for the gift",IF(ISNUMBER($AJ67),"Acknowledged",IF(AND(ISNUMBER(Settings!$D$3),$AU67&gt;Settings!$D$3),"Past your window","Send acknowledgment"))))</f>
        <v/>
      </c>
      <c r="AU67" s="24">
        <f>IF(AND(ISNUMBER($AF67),NOT(ISNUMBER($AJ67))),Settings!$D$4-$AF67,"")</f>
        <v/>
      </c>
      <c r="AV67" s="27">
        <f>IF($BB67=0,"",IF((IF($AO67="Services","; services: describe the work, no value",IF(NOT(ISNUMBER($AR67)),"; no donor value given",IF($AX67=1,"; donor value $"&amp;FIXED(Settings!$D$5,0)&amp;" or more: written acknowledgment","")&amp;IF($AY67=1,"; over $"&amp;FIXED(Settings!$D$6,0)&amp;": donor may need Form 8283","")&amp;IF($AZ67=1,"; over $"&amp;FIXED(Settings!$D$7,0)&amp;": Section B, you may sign Part V",""))))="","Thank-you note",MID(IF($AO67="Services","; services: describe the work, no value",IF(NOT(ISNUMBER($AR67)),"; no donor value given",IF($AX67=1,"; donor value $"&amp;FIXED(Settings!$D$5,0)&amp;" or more: written acknowledgment","")&amp;IF($AY67=1,"; over $"&amp;FIXED(Settings!$D$6,0)&amp;": donor may need Form 8283","")&amp;IF($AZ67=1,"; over $"&amp;FIXED(Settings!$D$7,0)&amp;": Section B, you may sign Part V",""))),3,300)))</f>
        <v/>
      </c>
      <c r="AW67" s="27">
        <f>IF(OR($BB67=0,NOT(ISNUMBER($AF67)),$AP67=""),"","Thank you for your contribution of "&amp;$AP67&amp;" that "&amp;IF(TRIM(Settings!$D$2&amp;"")="","(your organization's name)",Settings!$D$2)&amp;" received on "&amp;CHOOSE(MONTH($AF67),"January","February","March","April","May","June","July","August","September","October","November","December")&amp;" "&amp;DAY($AF67)&amp;", "&amp;YEAR($AF67)&amp;". "&amp;IF(TRIM($AH67&amp;"")="","No goods or services were provided in exchange for your contribution.","In exchange for your contribution, we gave you "&amp;$AH67&amp;IF(ISNUMBER($AI67)," with an estimated fair market value of $"&amp;FIXED($AI67,2),"")&amp;"."))</f>
        <v/>
      </c>
      <c r="AX67" s="28">
        <f>IF(AND(ISNUMBER($AR67),ISNUMBER(Settings!$D$5)),IF($AR67&gt;=Settings!$D$5,1,0),0)</f>
        <v/>
      </c>
      <c r="AY67" s="28">
        <f>IF(AND(ISNUMBER($AR67),ISNUMBER(Settings!$D$6)),IF($AR67&gt;Settings!$D$6,1,0),0)</f>
        <v/>
      </c>
      <c r="AZ67" s="28">
        <f>IF(AND(ISNUMBER($AR67),ISNUMBER(Settings!$D$7)),IF($AR67&gt;Settings!$D$7,1,0),0)</f>
        <v/>
      </c>
      <c r="BA67" s="28">
        <f>IF(AND(ISNUMBER($AR67),ISNUMBER($AF67)),$AR67,0)</f>
        <v/>
      </c>
      <c r="BB67" s="28">
        <f>IF(OR(IFERROR(TRIM(INDEX($A67:$AD67,MATCH(Settings!$B$14,$A$1:$AD$1,0))&amp;""),"")&lt;&gt;"",IFERROR(TRIM(INDEX($A67:$AD67,MATCH(Settings!$B$13,$A$1:$AD$1,0))&amp;""),"")&lt;&gt;"",IFERROR(TRIM(INDEX($A67:$AD67,MATCH(Settings!$B$17,$A$1:$AD$1,0))&amp;""),"")&lt;&gt;"",IFERROR(TRIM(INDEX($A67:$AD67,MATCH(Settings!$B$22,$A$1:$AD$1,0))&amp;""),"")&lt;&gt;""),1,0)</f>
        <v/>
      </c>
    </row>
    <row r="68">
      <c r="AF68" s="29" t="n"/>
      <c r="AG68" s="30" t="n"/>
      <c r="AH68" s="30" t="n"/>
      <c r="AI68" s="31" t="n"/>
      <c r="AJ68" s="29" t="n"/>
      <c r="AK68" s="30" t="n"/>
      <c r="AM68" s="23">
        <f>IF(IFERROR(TRIM(INDEX($A68:$AD68,MATCH(Settings!$B$13,$A$1:$AD$1,0))&amp;""),"")&lt;&gt;"",IFERROR(TRIM(INDEX($A68:$AD68,MATCH(Settings!$B$13,$A$1:$AD$1,0))&amp;""),"")&amp;IF(IFERROR(TRIM(INDEX($A68:$AD68,MATCH(Settings!$B$14,$A$1:$AD$1,0))&amp;""),"")&lt;&gt;""," ("&amp;IFERROR(TRIM(INDEX($A68:$AD68,MATCH(Settings!$B$14,$A$1:$AD$1,0))&amp;""),"")&amp;")",""),IFERROR(TRIM(INDEX($A68:$AD68,MATCH(Settings!$B$14,$A$1:$AD$1,0))&amp;""),""))</f>
        <v/>
      </c>
      <c r="AN68" s="23">
        <f>IFERROR(TRIM(INDEX($A68:$AD68,MATCH(Settings!$B$15,$A$1:$AD$1,0))&amp;""),"")</f>
        <v/>
      </c>
      <c r="AO68" s="23">
        <f>IF($BB68=0,"",IF(LEFT(IFERROR(TRIM(INDEX($A68:$AD68,MATCH(Settings!$B$16,$A$1:$AD$1,0))&amp;""),""),5)="Goods","Goods",IF(LEFT(IFERROR(TRIM(INDEX($A68:$AD68,MATCH(Settings!$B$16,$A$1:$AD$1,0))&amp;""),""),8)="Services","Services",IF(IFERROR(TRIM(INDEX($A68:$AD68,MATCH(Settings!$B$22,$A$1:$AD$1,0))&amp;""),"")&lt;&gt;"","Services","Goods"))))</f>
        <v/>
      </c>
      <c r="AP68" s="23">
        <f>IF($AO68="Services",IFERROR(TRIM(INDEX($A68:$AD68,MATCH(Settings!$B$22,$A$1:$AD$1,0))&amp;""),""),IFERROR(TRIM(INDEX($A68:$AD68,MATCH(Settings!$B$17,$A$1:$AD$1,0))&amp;""),""))</f>
        <v/>
      </c>
      <c r="AQ68" s="24">
        <f>IFERROR(IF(TRIM(INDEX($A68:$AD68,MATCH(Settings!$B$18,$A$1:$AD$1,0))&amp;"")="","",VALUE(TRIM(INDEX($A68:$AD68,MATCH(Settings!$B$18,$A$1:$AD$1,0))&amp;""))),"")</f>
        <v/>
      </c>
      <c r="AR68" s="25">
        <f>IF($AO68="Goods",IFERROR(IF(TRIM(INDEX($A68:$AD68,MATCH(Settings!$B$20,$A$1:$AD$1,0))&amp;"")="","",VALUE(TRIM(INDEX($A68:$AD68,MATCH(Settings!$B$20,$A$1:$AD$1,0))&amp;""))),""),"")</f>
        <v/>
      </c>
      <c r="AS68" s="26">
        <f>IF($BB68=0,"",IFERROR(INT(IFERROR(IF(ISNUMBER(INDEX($A68:$AD68,MATCH(Settings!$B$11,$A$1:$AD$1,0))),INDEX($A68:$AD68,MATCH(Settings!$B$11,$A$1:$AD$1,0)),DATE(VALUE(LEFT(IFERROR(TRIM(INDEX($A68:$AD68,MATCH(Settings!$B$11,$A$1:$AD$1,0))&amp;""),""),4)),VALUE(MID(IFERROR(TRIM(INDEX($A68:$AD68,MATCH(Settings!$B$11,$A$1:$AD$1,0))&amp;""),""),6,2)),VALUE(MID(IFERROR(TRIM(INDEX($A68:$AD68,MATCH(Settings!$B$11,$A$1:$AD$1,0))&amp;""),""),9,2)))+TIME(VALUE(MID(IFERROR(TRIM(INDEX($A68:$AD68,MATCH(Settings!$B$11,$A$1:$AD$1,0))&amp;""),""),12,2)),VALUE(MID(IFERROR(TRIM(INDEX($A68:$AD68,MATCH(Settings!$B$11,$A$1:$AD$1,0))&amp;""),""),15,2)),VALUE(MID(IFERROR(TRIM(INDEX($A68:$AD68,MATCH(Settings!$B$11,$A$1:$AD$1,0))&amp;""),""),18,2)))),"")),""))</f>
        <v/>
      </c>
      <c r="AT68" s="23">
        <f>IF($BB68=0,"",IF(NOT(ISNUMBER($AF68)),"Waiting for the gift",IF(ISNUMBER($AJ68),"Acknowledged",IF(AND(ISNUMBER(Settings!$D$3),$AU68&gt;Settings!$D$3),"Past your window","Send acknowledgment"))))</f>
        <v/>
      </c>
      <c r="AU68" s="24">
        <f>IF(AND(ISNUMBER($AF68),NOT(ISNUMBER($AJ68))),Settings!$D$4-$AF68,"")</f>
        <v/>
      </c>
      <c r="AV68" s="27">
        <f>IF($BB68=0,"",IF((IF($AO68="Services","; services: describe the work, no value",IF(NOT(ISNUMBER($AR68)),"; no donor value given",IF($AX68=1,"; donor value $"&amp;FIXED(Settings!$D$5,0)&amp;" or more: written acknowledgment","")&amp;IF($AY68=1,"; over $"&amp;FIXED(Settings!$D$6,0)&amp;": donor may need Form 8283","")&amp;IF($AZ68=1,"; over $"&amp;FIXED(Settings!$D$7,0)&amp;": Section B, you may sign Part V",""))))="","Thank-you note",MID(IF($AO68="Services","; services: describe the work, no value",IF(NOT(ISNUMBER($AR68)),"; no donor value given",IF($AX68=1,"; donor value $"&amp;FIXED(Settings!$D$5,0)&amp;" or more: written acknowledgment","")&amp;IF($AY68=1,"; over $"&amp;FIXED(Settings!$D$6,0)&amp;": donor may need Form 8283","")&amp;IF($AZ68=1,"; over $"&amp;FIXED(Settings!$D$7,0)&amp;": Section B, you may sign Part V",""))),3,300)))</f>
        <v/>
      </c>
      <c r="AW68" s="27">
        <f>IF(OR($BB68=0,NOT(ISNUMBER($AF68)),$AP68=""),"","Thank you for your contribution of "&amp;$AP68&amp;" that "&amp;IF(TRIM(Settings!$D$2&amp;"")="","(your organization's name)",Settings!$D$2)&amp;" received on "&amp;CHOOSE(MONTH($AF68),"January","February","March","April","May","June","July","August","September","October","November","December")&amp;" "&amp;DAY($AF68)&amp;", "&amp;YEAR($AF68)&amp;". "&amp;IF(TRIM($AH68&amp;"")="","No goods or services were provided in exchange for your contribution.","In exchange for your contribution, we gave you "&amp;$AH68&amp;IF(ISNUMBER($AI68)," with an estimated fair market value of $"&amp;FIXED($AI68,2),"")&amp;"."))</f>
        <v/>
      </c>
      <c r="AX68" s="28">
        <f>IF(AND(ISNUMBER($AR68),ISNUMBER(Settings!$D$5)),IF($AR68&gt;=Settings!$D$5,1,0),0)</f>
        <v/>
      </c>
      <c r="AY68" s="28">
        <f>IF(AND(ISNUMBER($AR68),ISNUMBER(Settings!$D$6)),IF($AR68&gt;Settings!$D$6,1,0),0)</f>
        <v/>
      </c>
      <c r="AZ68" s="28">
        <f>IF(AND(ISNUMBER($AR68),ISNUMBER(Settings!$D$7)),IF($AR68&gt;Settings!$D$7,1,0),0)</f>
        <v/>
      </c>
      <c r="BA68" s="28">
        <f>IF(AND(ISNUMBER($AR68),ISNUMBER($AF68)),$AR68,0)</f>
        <v/>
      </c>
      <c r="BB68" s="28">
        <f>IF(OR(IFERROR(TRIM(INDEX($A68:$AD68,MATCH(Settings!$B$14,$A$1:$AD$1,0))&amp;""),"")&lt;&gt;"",IFERROR(TRIM(INDEX($A68:$AD68,MATCH(Settings!$B$13,$A$1:$AD$1,0))&amp;""),"")&lt;&gt;"",IFERROR(TRIM(INDEX($A68:$AD68,MATCH(Settings!$B$17,$A$1:$AD$1,0))&amp;""),"")&lt;&gt;"",IFERROR(TRIM(INDEX($A68:$AD68,MATCH(Settings!$B$22,$A$1:$AD$1,0))&amp;""),"")&lt;&gt;""),1,0)</f>
        <v/>
      </c>
    </row>
    <row r="69">
      <c r="AF69" s="29" t="n"/>
      <c r="AG69" s="30" t="n"/>
      <c r="AH69" s="30" t="n"/>
      <c r="AI69" s="31" t="n"/>
      <c r="AJ69" s="29" t="n"/>
      <c r="AK69" s="30" t="n"/>
      <c r="AM69" s="23">
        <f>IF(IFERROR(TRIM(INDEX($A69:$AD69,MATCH(Settings!$B$13,$A$1:$AD$1,0))&amp;""),"")&lt;&gt;"",IFERROR(TRIM(INDEX($A69:$AD69,MATCH(Settings!$B$13,$A$1:$AD$1,0))&amp;""),"")&amp;IF(IFERROR(TRIM(INDEX($A69:$AD69,MATCH(Settings!$B$14,$A$1:$AD$1,0))&amp;""),"")&lt;&gt;""," ("&amp;IFERROR(TRIM(INDEX($A69:$AD69,MATCH(Settings!$B$14,$A$1:$AD$1,0))&amp;""),"")&amp;")",""),IFERROR(TRIM(INDEX($A69:$AD69,MATCH(Settings!$B$14,$A$1:$AD$1,0))&amp;""),""))</f>
        <v/>
      </c>
      <c r="AN69" s="23">
        <f>IFERROR(TRIM(INDEX($A69:$AD69,MATCH(Settings!$B$15,$A$1:$AD$1,0))&amp;""),"")</f>
        <v/>
      </c>
      <c r="AO69" s="23">
        <f>IF($BB69=0,"",IF(LEFT(IFERROR(TRIM(INDEX($A69:$AD69,MATCH(Settings!$B$16,$A$1:$AD$1,0))&amp;""),""),5)="Goods","Goods",IF(LEFT(IFERROR(TRIM(INDEX($A69:$AD69,MATCH(Settings!$B$16,$A$1:$AD$1,0))&amp;""),""),8)="Services","Services",IF(IFERROR(TRIM(INDEX($A69:$AD69,MATCH(Settings!$B$22,$A$1:$AD$1,0))&amp;""),"")&lt;&gt;"","Services","Goods"))))</f>
        <v/>
      </c>
      <c r="AP69" s="23">
        <f>IF($AO69="Services",IFERROR(TRIM(INDEX($A69:$AD69,MATCH(Settings!$B$22,$A$1:$AD$1,0))&amp;""),""),IFERROR(TRIM(INDEX($A69:$AD69,MATCH(Settings!$B$17,$A$1:$AD$1,0))&amp;""),""))</f>
        <v/>
      </c>
      <c r="AQ69" s="24">
        <f>IFERROR(IF(TRIM(INDEX($A69:$AD69,MATCH(Settings!$B$18,$A$1:$AD$1,0))&amp;"")="","",VALUE(TRIM(INDEX($A69:$AD69,MATCH(Settings!$B$18,$A$1:$AD$1,0))&amp;""))),"")</f>
        <v/>
      </c>
      <c r="AR69" s="25">
        <f>IF($AO69="Goods",IFERROR(IF(TRIM(INDEX($A69:$AD69,MATCH(Settings!$B$20,$A$1:$AD$1,0))&amp;"")="","",VALUE(TRIM(INDEX($A69:$AD69,MATCH(Settings!$B$20,$A$1:$AD$1,0))&amp;""))),""),"")</f>
        <v/>
      </c>
      <c r="AS69" s="26">
        <f>IF($BB69=0,"",IFERROR(INT(IFERROR(IF(ISNUMBER(INDEX($A69:$AD69,MATCH(Settings!$B$11,$A$1:$AD$1,0))),INDEX($A69:$AD69,MATCH(Settings!$B$11,$A$1:$AD$1,0)),DATE(VALUE(LEFT(IFERROR(TRIM(INDEX($A69:$AD69,MATCH(Settings!$B$11,$A$1:$AD$1,0))&amp;""),""),4)),VALUE(MID(IFERROR(TRIM(INDEX($A69:$AD69,MATCH(Settings!$B$11,$A$1:$AD$1,0))&amp;""),""),6,2)),VALUE(MID(IFERROR(TRIM(INDEX($A69:$AD69,MATCH(Settings!$B$11,$A$1:$AD$1,0))&amp;""),""),9,2)))+TIME(VALUE(MID(IFERROR(TRIM(INDEX($A69:$AD69,MATCH(Settings!$B$11,$A$1:$AD$1,0))&amp;""),""),12,2)),VALUE(MID(IFERROR(TRIM(INDEX($A69:$AD69,MATCH(Settings!$B$11,$A$1:$AD$1,0))&amp;""),""),15,2)),VALUE(MID(IFERROR(TRIM(INDEX($A69:$AD69,MATCH(Settings!$B$11,$A$1:$AD$1,0))&amp;""),""),18,2)))),"")),""))</f>
        <v/>
      </c>
      <c r="AT69" s="23">
        <f>IF($BB69=0,"",IF(NOT(ISNUMBER($AF69)),"Waiting for the gift",IF(ISNUMBER($AJ69),"Acknowledged",IF(AND(ISNUMBER(Settings!$D$3),$AU69&gt;Settings!$D$3),"Past your window","Send acknowledgment"))))</f>
        <v/>
      </c>
      <c r="AU69" s="24">
        <f>IF(AND(ISNUMBER($AF69),NOT(ISNUMBER($AJ69))),Settings!$D$4-$AF69,"")</f>
        <v/>
      </c>
      <c r="AV69" s="27">
        <f>IF($BB69=0,"",IF((IF($AO69="Services","; services: describe the work, no value",IF(NOT(ISNUMBER($AR69)),"; no donor value given",IF($AX69=1,"; donor value $"&amp;FIXED(Settings!$D$5,0)&amp;" or more: written acknowledgment","")&amp;IF($AY69=1,"; over $"&amp;FIXED(Settings!$D$6,0)&amp;": donor may need Form 8283","")&amp;IF($AZ69=1,"; over $"&amp;FIXED(Settings!$D$7,0)&amp;": Section B, you may sign Part V",""))))="","Thank-you note",MID(IF($AO69="Services","; services: describe the work, no value",IF(NOT(ISNUMBER($AR69)),"; no donor value given",IF($AX69=1,"; donor value $"&amp;FIXED(Settings!$D$5,0)&amp;" or more: written acknowledgment","")&amp;IF($AY69=1,"; over $"&amp;FIXED(Settings!$D$6,0)&amp;": donor may need Form 8283","")&amp;IF($AZ69=1,"; over $"&amp;FIXED(Settings!$D$7,0)&amp;": Section B, you may sign Part V",""))),3,300)))</f>
        <v/>
      </c>
      <c r="AW69" s="27">
        <f>IF(OR($BB69=0,NOT(ISNUMBER($AF69)),$AP69=""),"","Thank you for your contribution of "&amp;$AP69&amp;" that "&amp;IF(TRIM(Settings!$D$2&amp;"")="","(your organization's name)",Settings!$D$2)&amp;" received on "&amp;CHOOSE(MONTH($AF69),"January","February","March","April","May","June","July","August","September","October","November","December")&amp;" "&amp;DAY($AF69)&amp;", "&amp;YEAR($AF69)&amp;". "&amp;IF(TRIM($AH69&amp;"")="","No goods or services were provided in exchange for your contribution.","In exchange for your contribution, we gave you "&amp;$AH69&amp;IF(ISNUMBER($AI69)," with an estimated fair market value of $"&amp;FIXED($AI69,2),"")&amp;"."))</f>
        <v/>
      </c>
      <c r="AX69" s="28">
        <f>IF(AND(ISNUMBER($AR69),ISNUMBER(Settings!$D$5)),IF($AR69&gt;=Settings!$D$5,1,0),0)</f>
        <v/>
      </c>
      <c r="AY69" s="28">
        <f>IF(AND(ISNUMBER($AR69),ISNUMBER(Settings!$D$6)),IF($AR69&gt;Settings!$D$6,1,0),0)</f>
        <v/>
      </c>
      <c r="AZ69" s="28">
        <f>IF(AND(ISNUMBER($AR69),ISNUMBER(Settings!$D$7)),IF($AR69&gt;Settings!$D$7,1,0),0)</f>
        <v/>
      </c>
      <c r="BA69" s="28">
        <f>IF(AND(ISNUMBER($AR69),ISNUMBER($AF69)),$AR69,0)</f>
        <v/>
      </c>
      <c r="BB69" s="28">
        <f>IF(OR(IFERROR(TRIM(INDEX($A69:$AD69,MATCH(Settings!$B$14,$A$1:$AD$1,0))&amp;""),"")&lt;&gt;"",IFERROR(TRIM(INDEX($A69:$AD69,MATCH(Settings!$B$13,$A$1:$AD$1,0))&amp;""),"")&lt;&gt;"",IFERROR(TRIM(INDEX($A69:$AD69,MATCH(Settings!$B$17,$A$1:$AD$1,0))&amp;""),"")&lt;&gt;"",IFERROR(TRIM(INDEX($A69:$AD69,MATCH(Settings!$B$22,$A$1:$AD$1,0))&amp;""),"")&lt;&gt;""),1,0)</f>
        <v/>
      </c>
    </row>
    <row r="70">
      <c r="AF70" s="29" t="n"/>
      <c r="AG70" s="30" t="n"/>
      <c r="AH70" s="30" t="n"/>
      <c r="AI70" s="31" t="n"/>
      <c r="AJ70" s="29" t="n"/>
      <c r="AK70" s="30" t="n"/>
      <c r="AM70" s="23">
        <f>IF(IFERROR(TRIM(INDEX($A70:$AD70,MATCH(Settings!$B$13,$A$1:$AD$1,0))&amp;""),"")&lt;&gt;"",IFERROR(TRIM(INDEX($A70:$AD70,MATCH(Settings!$B$13,$A$1:$AD$1,0))&amp;""),"")&amp;IF(IFERROR(TRIM(INDEX($A70:$AD70,MATCH(Settings!$B$14,$A$1:$AD$1,0))&amp;""),"")&lt;&gt;""," ("&amp;IFERROR(TRIM(INDEX($A70:$AD70,MATCH(Settings!$B$14,$A$1:$AD$1,0))&amp;""),"")&amp;")",""),IFERROR(TRIM(INDEX($A70:$AD70,MATCH(Settings!$B$14,$A$1:$AD$1,0))&amp;""),""))</f>
        <v/>
      </c>
      <c r="AN70" s="23">
        <f>IFERROR(TRIM(INDEX($A70:$AD70,MATCH(Settings!$B$15,$A$1:$AD$1,0))&amp;""),"")</f>
        <v/>
      </c>
      <c r="AO70" s="23">
        <f>IF($BB70=0,"",IF(LEFT(IFERROR(TRIM(INDEX($A70:$AD70,MATCH(Settings!$B$16,$A$1:$AD$1,0))&amp;""),""),5)="Goods","Goods",IF(LEFT(IFERROR(TRIM(INDEX($A70:$AD70,MATCH(Settings!$B$16,$A$1:$AD$1,0))&amp;""),""),8)="Services","Services",IF(IFERROR(TRIM(INDEX($A70:$AD70,MATCH(Settings!$B$22,$A$1:$AD$1,0))&amp;""),"")&lt;&gt;"","Services","Goods"))))</f>
        <v/>
      </c>
      <c r="AP70" s="23">
        <f>IF($AO70="Services",IFERROR(TRIM(INDEX($A70:$AD70,MATCH(Settings!$B$22,$A$1:$AD$1,0))&amp;""),""),IFERROR(TRIM(INDEX($A70:$AD70,MATCH(Settings!$B$17,$A$1:$AD$1,0))&amp;""),""))</f>
        <v/>
      </c>
      <c r="AQ70" s="24">
        <f>IFERROR(IF(TRIM(INDEX($A70:$AD70,MATCH(Settings!$B$18,$A$1:$AD$1,0))&amp;"")="","",VALUE(TRIM(INDEX($A70:$AD70,MATCH(Settings!$B$18,$A$1:$AD$1,0))&amp;""))),"")</f>
        <v/>
      </c>
      <c r="AR70" s="25">
        <f>IF($AO70="Goods",IFERROR(IF(TRIM(INDEX($A70:$AD70,MATCH(Settings!$B$20,$A$1:$AD$1,0))&amp;"")="","",VALUE(TRIM(INDEX($A70:$AD70,MATCH(Settings!$B$20,$A$1:$AD$1,0))&amp;""))),""),"")</f>
        <v/>
      </c>
      <c r="AS70" s="26">
        <f>IF($BB70=0,"",IFERROR(INT(IFERROR(IF(ISNUMBER(INDEX($A70:$AD70,MATCH(Settings!$B$11,$A$1:$AD$1,0))),INDEX($A70:$AD70,MATCH(Settings!$B$11,$A$1:$AD$1,0)),DATE(VALUE(LEFT(IFERROR(TRIM(INDEX($A70:$AD70,MATCH(Settings!$B$11,$A$1:$AD$1,0))&amp;""),""),4)),VALUE(MID(IFERROR(TRIM(INDEX($A70:$AD70,MATCH(Settings!$B$11,$A$1:$AD$1,0))&amp;""),""),6,2)),VALUE(MID(IFERROR(TRIM(INDEX($A70:$AD70,MATCH(Settings!$B$11,$A$1:$AD$1,0))&amp;""),""),9,2)))+TIME(VALUE(MID(IFERROR(TRIM(INDEX($A70:$AD70,MATCH(Settings!$B$11,$A$1:$AD$1,0))&amp;""),""),12,2)),VALUE(MID(IFERROR(TRIM(INDEX($A70:$AD70,MATCH(Settings!$B$11,$A$1:$AD$1,0))&amp;""),""),15,2)),VALUE(MID(IFERROR(TRIM(INDEX($A70:$AD70,MATCH(Settings!$B$11,$A$1:$AD$1,0))&amp;""),""),18,2)))),"")),""))</f>
        <v/>
      </c>
      <c r="AT70" s="23">
        <f>IF($BB70=0,"",IF(NOT(ISNUMBER($AF70)),"Waiting for the gift",IF(ISNUMBER($AJ70),"Acknowledged",IF(AND(ISNUMBER(Settings!$D$3),$AU70&gt;Settings!$D$3),"Past your window","Send acknowledgment"))))</f>
        <v/>
      </c>
      <c r="AU70" s="24">
        <f>IF(AND(ISNUMBER($AF70),NOT(ISNUMBER($AJ70))),Settings!$D$4-$AF70,"")</f>
        <v/>
      </c>
      <c r="AV70" s="27">
        <f>IF($BB70=0,"",IF((IF($AO70="Services","; services: describe the work, no value",IF(NOT(ISNUMBER($AR70)),"; no donor value given",IF($AX70=1,"; donor value $"&amp;FIXED(Settings!$D$5,0)&amp;" or more: written acknowledgment","")&amp;IF($AY70=1,"; over $"&amp;FIXED(Settings!$D$6,0)&amp;": donor may need Form 8283","")&amp;IF($AZ70=1,"; over $"&amp;FIXED(Settings!$D$7,0)&amp;": Section B, you may sign Part V",""))))="","Thank-you note",MID(IF($AO70="Services","; services: describe the work, no value",IF(NOT(ISNUMBER($AR70)),"; no donor value given",IF($AX70=1,"; donor value $"&amp;FIXED(Settings!$D$5,0)&amp;" or more: written acknowledgment","")&amp;IF($AY70=1,"; over $"&amp;FIXED(Settings!$D$6,0)&amp;": donor may need Form 8283","")&amp;IF($AZ70=1,"; over $"&amp;FIXED(Settings!$D$7,0)&amp;": Section B, you may sign Part V",""))),3,300)))</f>
        <v/>
      </c>
      <c r="AW70" s="27">
        <f>IF(OR($BB70=0,NOT(ISNUMBER($AF70)),$AP70=""),"","Thank you for your contribution of "&amp;$AP70&amp;" that "&amp;IF(TRIM(Settings!$D$2&amp;"")="","(your organization's name)",Settings!$D$2)&amp;" received on "&amp;CHOOSE(MONTH($AF70),"January","February","March","April","May","June","July","August","September","October","November","December")&amp;" "&amp;DAY($AF70)&amp;", "&amp;YEAR($AF70)&amp;". "&amp;IF(TRIM($AH70&amp;"")="","No goods or services were provided in exchange for your contribution.","In exchange for your contribution, we gave you "&amp;$AH70&amp;IF(ISNUMBER($AI70)," with an estimated fair market value of $"&amp;FIXED($AI70,2),"")&amp;"."))</f>
        <v/>
      </c>
      <c r="AX70" s="28">
        <f>IF(AND(ISNUMBER($AR70),ISNUMBER(Settings!$D$5)),IF($AR70&gt;=Settings!$D$5,1,0),0)</f>
        <v/>
      </c>
      <c r="AY70" s="28">
        <f>IF(AND(ISNUMBER($AR70),ISNUMBER(Settings!$D$6)),IF($AR70&gt;Settings!$D$6,1,0),0)</f>
        <v/>
      </c>
      <c r="AZ70" s="28">
        <f>IF(AND(ISNUMBER($AR70),ISNUMBER(Settings!$D$7)),IF($AR70&gt;Settings!$D$7,1,0),0)</f>
        <v/>
      </c>
      <c r="BA70" s="28">
        <f>IF(AND(ISNUMBER($AR70),ISNUMBER($AF70)),$AR70,0)</f>
        <v/>
      </c>
      <c r="BB70" s="28">
        <f>IF(OR(IFERROR(TRIM(INDEX($A70:$AD70,MATCH(Settings!$B$14,$A$1:$AD$1,0))&amp;""),"")&lt;&gt;"",IFERROR(TRIM(INDEX($A70:$AD70,MATCH(Settings!$B$13,$A$1:$AD$1,0))&amp;""),"")&lt;&gt;"",IFERROR(TRIM(INDEX($A70:$AD70,MATCH(Settings!$B$17,$A$1:$AD$1,0))&amp;""),"")&lt;&gt;"",IFERROR(TRIM(INDEX($A70:$AD70,MATCH(Settings!$B$22,$A$1:$AD$1,0))&amp;""),"")&lt;&gt;""),1,0)</f>
        <v/>
      </c>
    </row>
    <row r="71">
      <c r="AF71" s="29" t="n"/>
      <c r="AG71" s="30" t="n"/>
      <c r="AH71" s="30" t="n"/>
      <c r="AI71" s="31" t="n"/>
      <c r="AJ71" s="29" t="n"/>
      <c r="AK71" s="30" t="n"/>
      <c r="AM71" s="23">
        <f>IF(IFERROR(TRIM(INDEX($A71:$AD71,MATCH(Settings!$B$13,$A$1:$AD$1,0))&amp;""),"")&lt;&gt;"",IFERROR(TRIM(INDEX($A71:$AD71,MATCH(Settings!$B$13,$A$1:$AD$1,0))&amp;""),"")&amp;IF(IFERROR(TRIM(INDEX($A71:$AD71,MATCH(Settings!$B$14,$A$1:$AD$1,0))&amp;""),"")&lt;&gt;""," ("&amp;IFERROR(TRIM(INDEX($A71:$AD71,MATCH(Settings!$B$14,$A$1:$AD$1,0))&amp;""),"")&amp;")",""),IFERROR(TRIM(INDEX($A71:$AD71,MATCH(Settings!$B$14,$A$1:$AD$1,0))&amp;""),""))</f>
        <v/>
      </c>
      <c r="AN71" s="23">
        <f>IFERROR(TRIM(INDEX($A71:$AD71,MATCH(Settings!$B$15,$A$1:$AD$1,0))&amp;""),"")</f>
        <v/>
      </c>
      <c r="AO71" s="23">
        <f>IF($BB71=0,"",IF(LEFT(IFERROR(TRIM(INDEX($A71:$AD71,MATCH(Settings!$B$16,$A$1:$AD$1,0))&amp;""),""),5)="Goods","Goods",IF(LEFT(IFERROR(TRIM(INDEX($A71:$AD71,MATCH(Settings!$B$16,$A$1:$AD$1,0))&amp;""),""),8)="Services","Services",IF(IFERROR(TRIM(INDEX($A71:$AD71,MATCH(Settings!$B$22,$A$1:$AD$1,0))&amp;""),"")&lt;&gt;"","Services","Goods"))))</f>
        <v/>
      </c>
      <c r="AP71" s="23">
        <f>IF($AO71="Services",IFERROR(TRIM(INDEX($A71:$AD71,MATCH(Settings!$B$22,$A$1:$AD$1,0))&amp;""),""),IFERROR(TRIM(INDEX($A71:$AD71,MATCH(Settings!$B$17,$A$1:$AD$1,0))&amp;""),""))</f>
        <v/>
      </c>
      <c r="AQ71" s="24">
        <f>IFERROR(IF(TRIM(INDEX($A71:$AD71,MATCH(Settings!$B$18,$A$1:$AD$1,0))&amp;"")="","",VALUE(TRIM(INDEX($A71:$AD71,MATCH(Settings!$B$18,$A$1:$AD$1,0))&amp;""))),"")</f>
        <v/>
      </c>
      <c r="AR71" s="25">
        <f>IF($AO71="Goods",IFERROR(IF(TRIM(INDEX($A71:$AD71,MATCH(Settings!$B$20,$A$1:$AD$1,0))&amp;"")="","",VALUE(TRIM(INDEX($A71:$AD71,MATCH(Settings!$B$20,$A$1:$AD$1,0))&amp;""))),""),"")</f>
        <v/>
      </c>
      <c r="AS71" s="26">
        <f>IF($BB71=0,"",IFERROR(INT(IFERROR(IF(ISNUMBER(INDEX($A71:$AD71,MATCH(Settings!$B$11,$A$1:$AD$1,0))),INDEX($A71:$AD71,MATCH(Settings!$B$11,$A$1:$AD$1,0)),DATE(VALUE(LEFT(IFERROR(TRIM(INDEX($A71:$AD71,MATCH(Settings!$B$11,$A$1:$AD$1,0))&amp;""),""),4)),VALUE(MID(IFERROR(TRIM(INDEX($A71:$AD71,MATCH(Settings!$B$11,$A$1:$AD$1,0))&amp;""),""),6,2)),VALUE(MID(IFERROR(TRIM(INDEX($A71:$AD71,MATCH(Settings!$B$11,$A$1:$AD$1,0))&amp;""),""),9,2)))+TIME(VALUE(MID(IFERROR(TRIM(INDEX($A71:$AD71,MATCH(Settings!$B$11,$A$1:$AD$1,0))&amp;""),""),12,2)),VALUE(MID(IFERROR(TRIM(INDEX($A71:$AD71,MATCH(Settings!$B$11,$A$1:$AD$1,0))&amp;""),""),15,2)),VALUE(MID(IFERROR(TRIM(INDEX($A71:$AD71,MATCH(Settings!$B$11,$A$1:$AD$1,0))&amp;""),""),18,2)))),"")),""))</f>
        <v/>
      </c>
      <c r="AT71" s="23">
        <f>IF($BB71=0,"",IF(NOT(ISNUMBER($AF71)),"Waiting for the gift",IF(ISNUMBER($AJ71),"Acknowledged",IF(AND(ISNUMBER(Settings!$D$3),$AU71&gt;Settings!$D$3),"Past your window","Send acknowledgment"))))</f>
        <v/>
      </c>
      <c r="AU71" s="24">
        <f>IF(AND(ISNUMBER($AF71),NOT(ISNUMBER($AJ71))),Settings!$D$4-$AF71,"")</f>
        <v/>
      </c>
      <c r="AV71" s="27">
        <f>IF($BB71=0,"",IF((IF($AO71="Services","; services: describe the work, no value",IF(NOT(ISNUMBER($AR71)),"; no donor value given",IF($AX71=1,"; donor value $"&amp;FIXED(Settings!$D$5,0)&amp;" or more: written acknowledgment","")&amp;IF($AY71=1,"; over $"&amp;FIXED(Settings!$D$6,0)&amp;": donor may need Form 8283","")&amp;IF($AZ71=1,"; over $"&amp;FIXED(Settings!$D$7,0)&amp;": Section B, you may sign Part V",""))))="","Thank-you note",MID(IF($AO71="Services","; services: describe the work, no value",IF(NOT(ISNUMBER($AR71)),"; no donor value given",IF($AX71=1,"; donor value $"&amp;FIXED(Settings!$D$5,0)&amp;" or more: written acknowledgment","")&amp;IF($AY71=1,"; over $"&amp;FIXED(Settings!$D$6,0)&amp;": donor may need Form 8283","")&amp;IF($AZ71=1,"; over $"&amp;FIXED(Settings!$D$7,0)&amp;": Section B, you may sign Part V",""))),3,300)))</f>
        <v/>
      </c>
      <c r="AW71" s="27">
        <f>IF(OR($BB71=0,NOT(ISNUMBER($AF71)),$AP71=""),"","Thank you for your contribution of "&amp;$AP71&amp;" that "&amp;IF(TRIM(Settings!$D$2&amp;"")="","(your organization's name)",Settings!$D$2)&amp;" received on "&amp;CHOOSE(MONTH($AF71),"January","February","March","April","May","June","July","August","September","October","November","December")&amp;" "&amp;DAY($AF71)&amp;", "&amp;YEAR($AF71)&amp;". "&amp;IF(TRIM($AH71&amp;"")="","No goods or services were provided in exchange for your contribution.","In exchange for your contribution, we gave you "&amp;$AH71&amp;IF(ISNUMBER($AI71)," with an estimated fair market value of $"&amp;FIXED($AI71,2),"")&amp;"."))</f>
        <v/>
      </c>
      <c r="AX71" s="28">
        <f>IF(AND(ISNUMBER($AR71),ISNUMBER(Settings!$D$5)),IF($AR71&gt;=Settings!$D$5,1,0),0)</f>
        <v/>
      </c>
      <c r="AY71" s="28">
        <f>IF(AND(ISNUMBER($AR71),ISNUMBER(Settings!$D$6)),IF($AR71&gt;Settings!$D$6,1,0),0)</f>
        <v/>
      </c>
      <c r="AZ71" s="28">
        <f>IF(AND(ISNUMBER($AR71),ISNUMBER(Settings!$D$7)),IF($AR71&gt;Settings!$D$7,1,0),0)</f>
        <v/>
      </c>
      <c r="BA71" s="28">
        <f>IF(AND(ISNUMBER($AR71),ISNUMBER($AF71)),$AR71,0)</f>
        <v/>
      </c>
      <c r="BB71" s="28">
        <f>IF(OR(IFERROR(TRIM(INDEX($A71:$AD71,MATCH(Settings!$B$14,$A$1:$AD$1,0))&amp;""),"")&lt;&gt;"",IFERROR(TRIM(INDEX($A71:$AD71,MATCH(Settings!$B$13,$A$1:$AD$1,0))&amp;""),"")&lt;&gt;"",IFERROR(TRIM(INDEX($A71:$AD71,MATCH(Settings!$B$17,$A$1:$AD$1,0))&amp;""),"")&lt;&gt;"",IFERROR(TRIM(INDEX($A71:$AD71,MATCH(Settings!$B$22,$A$1:$AD$1,0))&amp;""),"")&lt;&gt;""),1,0)</f>
        <v/>
      </c>
    </row>
    <row r="72">
      <c r="AF72" s="29" t="n"/>
      <c r="AG72" s="30" t="n"/>
      <c r="AH72" s="30" t="n"/>
      <c r="AI72" s="31" t="n"/>
      <c r="AJ72" s="29" t="n"/>
      <c r="AK72" s="30" t="n"/>
      <c r="AM72" s="23">
        <f>IF(IFERROR(TRIM(INDEX($A72:$AD72,MATCH(Settings!$B$13,$A$1:$AD$1,0))&amp;""),"")&lt;&gt;"",IFERROR(TRIM(INDEX($A72:$AD72,MATCH(Settings!$B$13,$A$1:$AD$1,0))&amp;""),"")&amp;IF(IFERROR(TRIM(INDEX($A72:$AD72,MATCH(Settings!$B$14,$A$1:$AD$1,0))&amp;""),"")&lt;&gt;""," ("&amp;IFERROR(TRIM(INDEX($A72:$AD72,MATCH(Settings!$B$14,$A$1:$AD$1,0))&amp;""),"")&amp;")",""),IFERROR(TRIM(INDEX($A72:$AD72,MATCH(Settings!$B$14,$A$1:$AD$1,0))&amp;""),""))</f>
        <v/>
      </c>
      <c r="AN72" s="23">
        <f>IFERROR(TRIM(INDEX($A72:$AD72,MATCH(Settings!$B$15,$A$1:$AD$1,0))&amp;""),"")</f>
        <v/>
      </c>
      <c r="AO72" s="23">
        <f>IF($BB72=0,"",IF(LEFT(IFERROR(TRIM(INDEX($A72:$AD72,MATCH(Settings!$B$16,$A$1:$AD$1,0))&amp;""),""),5)="Goods","Goods",IF(LEFT(IFERROR(TRIM(INDEX($A72:$AD72,MATCH(Settings!$B$16,$A$1:$AD$1,0))&amp;""),""),8)="Services","Services",IF(IFERROR(TRIM(INDEX($A72:$AD72,MATCH(Settings!$B$22,$A$1:$AD$1,0))&amp;""),"")&lt;&gt;"","Services","Goods"))))</f>
        <v/>
      </c>
      <c r="AP72" s="23">
        <f>IF($AO72="Services",IFERROR(TRIM(INDEX($A72:$AD72,MATCH(Settings!$B$22,$A$1:$AD$1,0))&amp;""),""),IFERROR(TRIM(INDEX($A72:$AD72,MATCH(Settings!$B$17,$A$1:$AD$1,0))&amp;""),""))</f>
        <v/>
      </c>
      <c r="AQ72" s="24">
        <f>IFERROR(IF(TRIM(INDEX($A72:$AD72,MATCH(Settings!$B$18,$A$1:$AD$1,0))&amp;"")="","",VALUE(TRIM(INDEX($A72:$AD72,MATCH(Settings!$B$18,$A$1:$AD$1,0))&amp;""))),"")</f>
        <v/>
      </c>
      <c r="AR72" s="25">
        <f>IF($AO72="Goods",IFERROR(IF(TRIM(INDEX($A72:$AD72,MATCH(Settings!$B$20,$A$1:$AD$1,0))&amp;"")="","",VALUE(TRIM(INDEX($A72:$AD72,MATCH(Settings!$B$20,$A$1:$AD$1,0))&amp;""))),""),"")</f>
        <v/>
      </c>
      <c r="AS72" s="26">
        <f>IF($BB72=0,"",IFERROR(INT(IFERROR(IF(ISNUMBER(INDEX($A72:$AD72,MATCH(Settings!$B$11,$A$1:$AD$1,0))),INDEX($A72:$AD72,MATCH(Settings!$B$11,$A$1:$AD$1,0)),DATE(VALUE(LEFT(IFERROR(TRIM(INDEX($A72:$AD72,MATCH(Settings!$B$11,$A$1:$AD$1,0))&amp;""),""),4)),VALUE(MID(IFERROR(TRIM(INDEX($A72:$AD72,MATCH(Settings!$B$11,$A$1:$AD$1,0))&amp;""),""),6,2)),VALUE(MID(IFERROR(TRIM(INDEX($A72:$AD72,MATCH(Settings!$B$11,$A$1:$AD$1,0))&amp;""),""),9,2)))+TIME(VALUE(MID(IFERROR(TRIM(INDEX($A72:$AD72,MATCH(Settings!$B$11,$A$1:$AD$1,0))&amp;""),""),12,2)),VALUE(MID(IFERROR(TRIM(INDEX($A72:$AD72,MATCH(Settings!$B$11,$A$1:$AD$1,0))&amp;""),""),15,2)),VALUE(MID(IFERROR(TRIM(INDEX($A72:$AD72,MATCH(Settings!$B$11,$A$1:$AD$1,0))&amp;""),""),18,2)))),"")),""))</f>
        <v/>
      </c>
      <c r="AT72" s="23">
        <f>IF($BB72=0,"",IF(NOT(ISNUMBER($AF72)),"Waiting for the gift",IF(ISNUMBER($AJ72),"Acknowledged",IF(AND(ISNUMBER(Settings!$D$3),$AU72&gt;Settings!$D$3),"Past your window","Send acknowledgment"))))</f>
        <v/>
      </c>
      <c r="AU72" s="24">
        <f>IF(AND(ISNUMBER($AF72),NOT(ISNUMBER($AJ72))),Settings!$D$4-$AF72,"")</f>
        <v/>
      </c>
      <c r="AV72" s="27">
        <f>IF($BB72=0,"",IF((IF($AO72="Services","; services: describe the work, no value",IF(NOT(ISNUMBER($AR72)),"; no donor value given",IF($AX72=1,"; donor value $"&amp;FIXED(Settings!$D$5,0)&amp;" or more: written acknowledgment","")&amp;IF($AY72=1,"; over $"&amp;FIXED(Settings!$D$6,0)&amp;": donor may need Form 8283","")&amp;IF($AZ72=1,"; over $"&amp;FIXED(Settings!$D$7,0)&amp;": Section B, you may sign Part V",""))))="","Thank-you note",MID(IF($AO72="Services","; services: describe the work, no value",IF(NOT(ISNUMBER($AR72)),"; no donor value given",IF($AX72=1,"; donor value $"&amp;FIXED(Settings!$D$5,0)&amp;" or more: written acknowledgment","")&amp;IF($AY72=1,"; over $"&amp;FIXED(Settings!$D$6,0)&amp;": donor may need Form 8283","")&amp;IF($AZ72=1,"; over $"&amp;FIXED(Settings!$D$7,0)&amp;": Section B, you may sign Part V",""))),3,300)))</f>
        <v/>
      </c>
      <c r="AW72" s="27">
        <f>IF(OR($BB72=0,NOT(ISNUMBER($AF72)),$AP72=""),"","Thank you for your contribution of "&amp;$AP72&amp;" that "&amp;IF(TRIM(Settings!$D$2&amp;"")="","(your organization's name)",Settings!$D$2)&amp;" received on "&amp;CHOOSE(MONTH($AF72),"January","February","March","April","May","June","July","August","September","October","November","December")&amp;" "&amp;DAY($AF72)&amp;", "&amp;YEAR($AF72)&amp;". "&amp;IF(TRIM($AH72&amp;"")="","No goods or services were provided in exchange for your contribution.","In exchange for your contribution, we gave you "&amp;$AH72&amp;IF(ISNUMBER($AI72)," with an estimated fair market value of $"&amp;FIXED($AI72,2),"")&amp;"."))</f>
        <v/>
      </c>
      <c r="AX72" s="28">
        <f>IF(AND(ISNUMBER($AR72),ISNUMBER(Settings!$D$5)),IF($AR72&gt;=Settings!$D$5,1,0),0)</f>
        <v/>
      </c>
      <c r="AY72" s="28">
        <f>IF(AND(ISNUMBER($AR72),ISNUMBER(Settings!$D$6)),IF($AR72&gt;Settings!$D$6,1,0),0)</f>
        <v/>
      </c>
      <c r="AZ72" s="28">
        <f>IF(AND(ISNUMBER($AR72),ISNUMBER(Settings!$D$7)),IF($AR72&gt;Settings!$D$7,1,0),0)</f>
        <v/>
      </c>
      <c r="BA72" s="28">
        <f>IF(AND(ISNUMBER($AR72),ISNUMBER($AF72)),$AR72,0)</f>
        <v/>
      </c>
      <c r="BB72" s="28">
        <f>IF(OR(IFERROR(TRIM(INDEX($A72:$AD72,MATCH(Settings!$B$14,$A$1:$AD$1,0))&amp;""),"")&lt;&gt;"",IFERROR(TRIM(INDEX($A72:$AD72,MATCH(Settings!$B$13,$A$1:$AD$1,0))&amp;""),"")&lt;&gt;"",IFERROR(TRIM(INDEX($A72:$AD72,MATCH(Settings!$B$17,$A$1:$AD$1,0))&amp;""),"")&lt;&gt;"",IFERROR(TRIM(INDEX($A72:$AD72,MATCH(Settings!$B$22,$A$1:$AD$1,0))&amp;""),"")&lt;&gt;""),1,0)</f>
        <v/>
      </c>
    </row>
    <row r="73">
      <c r="AF73" s="29" t="n"/>
      <c r="AG73" s="30" t="n"/>
      <c r="AH73" s="30" t="n"/>
      <c r="AI73" s="31" t="n"/>
      <c r="AJ73" s="29" t="n"/>
      <c r="AK73" s="30" t="n"/>
      <c r="AM73" s="23">
        <f>IF(IFERROR(TRIM(INDEX($A73:$AD73,MATCH(Settings!$B$13,$A$1:$AD$1,0))&amp;""),"")&lt;&gt;"",IFERROR(TRIM(INDEX($A73:$AD73,MATCH(Settings!$B$13,$A$1:$AD$1,0))&amp;""),"")&amp;IF(IFERROR(TRIM(INDEX($A73:$AD73,MATCH(Settings!$B$14,$A$1:$AD$1,0))&amp;""),"")&lt;&gt;""," ("&amp;IFERROR(TRIM(INDEX($A73:$AD73,MATCH(Settings!$B$14,$A$1:$AD$1,0))&amp;""),"")&amp;")",""),IFERROR(TRIM(INDEX($A73:$AD73,MATCH(Settings!$B$14,$A$1:$AD$1,0))&amp;""),""))</f>
        <v/>
      </c>
      <c r="AN73" s="23">
        <f>IFERROR(TRIM(INDEX($A73:$AD73,MATCH(Settings!$B$15,$A$1:$AD$1,0))&amp;""),"")</f>
        <v/>
      </c>
      <c r="AO73" s="23">
        <f>IF($BB73=0,"",IF(LEFT(IFERROR(TRIM(INDEX($A73:$AD73,MATCH(Settings!$B$16,$A$1:$AD$1,0))&amp;""),""),5)="Goods","Goods",IF(LEFT(IFERROR(TRIM(INDEX($A73:$AD73,MATCH(Settings!$B$16,$A$1:$AD$1,0))&amp;""),""),8)="Services","Services",IF(IFERROR(TRIM(INDEX($A73:$AD73,MATCH(Settings!$B$22,$A$1:$AD$1,0))&amp;""),"")&lt;&gt;"","Services","Goods"))))</f>
        <v/>
      </c>
      <c r="AP73" s="23">
        <f>IF($AO73="Services",IFERROR(TRIM(INDEX($A73:$AD73,MATCH(Settings!$B$22,$A$1:$AD$1,0))&amp;""),""),IFERROR(TRIM(INDEX($A73:$AD73,MATCH(Settings!$B$17,$A$1:$AD$1,0))&amp;""),""))</f>
        <v/>
      </c>
      <c r="AQ73" s="24">
        <f>IFERROR(IF(TRIM(INDEX($A73:$AD73,MATCH(Settings!$B$18,$A$1:$AD$1,0))&amp;"")="","",VALUE(TRIM(INDEX($A73:$AD73,MATCH(Settings!$B$18,$A$1:$AD$1,0))&amp;""))),"")</f>
        <v/>
      </c>
      <c r="AR73" s="25">
        <f>IF($AO73="Goods",IFERROR(IF(TRIM(INDEX($A73:$AD73,MATCH(Settings!$B$20,$A$1:$AD$1,0))&amp;"")="","",VALUE(TRIM(INDEX($A73:$AD73,MATCH(Settings!$B$20,$A$1:$AD$1,0))&amp;""))),""),"")</f>
        <v/>
      </c>
      <c r="AS73" s="26">
        <f>IF($BB73=0,"",IFERROR(INT(IFERROR(IF(ISNUMBER(INDEX($A73:$AD73,MATCH(Settings!$B$11,$A$1:$AD$1,0))),INDEX($A73:$AD73,MATCH(Settings!$B$11,$A$1:$AD$1,0)),DATE(VALUE(LEFT(IFERROR(TRIM(INDEX($A73:$AD73,MATCH(Settings!$B$11,$A$1:$AD$1,0))&amp;""),""),4)),VALUE(MID(IFERROR(TRIM(INDEX($A73:$AD73,MATCH(Settings!$B$11,$A$1:$AD$1,0))&amp;""),""),6,2)),VALUE(MID(IFERROR(TRIM(INDEX($A73:$AD73,MATCH(Settings!$B$11,$A$1:$AD$1,0))&amp;""),""),9,2)))+TIME(VALUE(MID(IFERROR(TRIM(INDEX($A73:$AD73,MATCH(Settings!$B$11,$A$1:$AD$1,0))&amp;""),""),12,2)),VALUE(MID(IFERROR(TRIM(INDEX($A73:$AD73,MATCH(Settings!$B$11,$A$1:$AD$1,0))&amp;""),""),15,2)),VALUE(MID(IFERROR(TRIM(INDEX($A73:$AD73,MATCH(Settings!$B$11,$A$1:$AD$1,0))&amp;""),""),18,2)))),"")),""))</f>
        <v/>
      </c>
      <c r="AT73" s="23">
        <f>IF($BB73=0,"",IF(NOT(ISNUMBER($AF73)),"Waiting for the gift",IF(ISNUMBER($AJ73),"Acknowledged",IF(AND(ISNUMBER(Settings!$D$3),$AU73&gt;Settings!$D$3),"Past your window","Send acknowledgment"))))</f>
        <v/>
      </c>
      <c r="AU73" s="24">
        <f>IF(AND(ISNUMBER($AF73),NOT(ISNUMBER($AJ73))),Settings!$D$4-$AF73,"")</f>
        <v/>
      </c>
      <c r="AV73" s="27">
        <f>IF($BB73=0,"",IF((IF($AO73="Services","; services: describe the work, no value",IF(NOT(ISNUMBER($AR73)),"; no donor value given",IF($AX73=1,"; donor value $"&amp;FIXED(Settings!$D$5,0)&amp;" or more: written acknowledgment","")&amp;IF($AY73=1,"; over $"&amp;FIXED(Settings!$D$6,0)&amp;": donor may need Form 8283","")&amp;IF($AZ73=1,"; over $"&amp;FIXED(Settings!$D$7,0)&amp;": Section B, you may sign Part V",""))))="","Thank-you note",MID(IF($AO73="Services","; services: describe the work, no value",IF(NOT(ISNUMBER($AR73)),"; no donor value given",IF($AX73=1,"; donor value $"&amp;FIXED(Settings!$D$5,0)&amp;" or more: written acknowledgment","")&amp;IF($AY73=1,"; over $"&amp;FIXED(Settings!$D$6,0)&amp;": donor may need Form 8283","")&amp;IF($AZ73=1,"; over $"&amp;FIXED(Settings!$D$7,0)&amp;": Section B, you may sign Part V",""))),3,300)))</f>
        <v/>
      </c>
      <c r="AW73" s="27">
        <f>IF(OR($BB73=0,NOT(ISNUMBER($AF73)),$AP73=""),"","Thank you for your contribution of "&amp;$AP73&amp;" that "&amp;IF(TRIM(Settings!$D$2&amp;"")="","(your organization's name)",Settings!$D$2)&amp;" received on "&amp;CHOOSE(MONTH($AF73),"January","February","March","April","May","June","July","August","September","October","November","December")&amp;" "&amp;DAY($AF73)&amp;", "&amp;YEAR($AF73)&amp;". "&amp;IF(TRIM($AH73&amp;"")="","No goods or services were provided in exchange for your contribution.","In exchange for your contribution, we gave you "&amp;$AH73&amp;IF(ISNUMBER($AI73)," with an estimated fair market value of $"&amp;FIXED($AI73,2),"")&amp;"."))</f>
        <v/>
      </c>
      <c r="AX73" s="28">
        <f>IF(AND(ISNUMBER($AR73),ISNUMBER(Settings!$D$5)),IF($AR73&gt;=Settings!$D$5,1,0),0)</f>
        <v/>
      </c>
      <c r="AY73" s="28">
        <f>IF(AND(ISNUMBER($AR73),ISNUMBER(Settings!$D$6)),IF($AR73&gt;Settings!$D$6,1,0),0)</f>
        <v/>
      </c>
      <c r="AZ73" s="28">
        <f>IF(AND(ISNUMBER($AR73),ISNUMBER(Settings!$D$7)),IF($AR73&gt;Settings!$D$7,1,0),0)</f>
        <v/>
      </c>
      <c r="BA73" s="28">
        <f>IF(AND(ISNUMBER($AR73),ISNUMBER($AF73)),$AR73,0)</f>
        <v/>
      </c>
      <c r="BB73" s="28">
        <f>IF(OR(IFERROR(TRIM(INDEX($A73:$AD73,MATCH(Settings!$B$14,$A$1:$AD$1,0))&amp;""),"")&lt;&gt;"",IFERROR(TRIM(INDEX($A73:$AD73,MATCH(Settings!$B$13,$A$1:$AD$1,0))&amp;""),"")&lt;&gt;"",IFERROR(TRIM(INDEX($A73:$AD73,MATCH(Settings!$B$17,$A$1:$AD$1,0))&amp;""),"")&lt;&gt;"",IFERROR(TRIM(INDEX($A73:$AD73,MATCH(Settings!$B$22,$A$1:$AD$1,0))&amp;""),"")&lt;&gt;""),1,0)</f>
        <v/>
      </c>
    </row>
    <row r="74">
      <c r="AF74" s="29" t="n"/>
      <c r="AG74" s="30" t="n"/>
      <c r="AH74" s="30" t="n"/>
      <c r="AI74" s="31" t="n"/>
      <c r="AJ74" s="29" t="n"/>
      <c r="AK74" s="30" t="n"/>
      <c r="AM74" s="23">
        <f>IF(IFERROR(TRIM(INDEX($A74:$AD74,MATCH(Settings!$B$13,$A$1:$AD$1,0))&amp;""),"")&lt;&gt;"",IFERROR(TRIM(INDEX($A74:$AD74,MATCH(Settings!$B$13,$A$1:$AD$1,0))&amp;""),"")&amp;IF(IFERROR(TRIM(INDEX($A74:$AD74,MATCH(Settings!$B$14,$A$1:$AD$1,0))&amp;""),"")&lt;&gt;""," ("&amp;IFERROR(TRIM(INDEX($A74:$AD74,MATCH(Settings!$B$14,$A$1:$AD$1,0))&amp;""),"")&amp;")",""),IFERROR(TRIM(INDEX($A74:$AD74,MATCH(Settings!$B$14,$A$1:$AD$1,0))&amp;""),""))</f>
        <v/>
      </c>
      <c r="AN74" s="23">
        <f>IFERROR(TRIM(INDEX($A74:$AD74,MATCH(Settings!$B$15,$A$1:$AD$1,0))&amp;""),"")</f>
        <v/>
      </c>
      <c r="AO74" s="23">
        <f>IF($BB74=0,"",IF(LEFT(IFERROR(TRIM(INDEX($A74:$AD74,MATCH(Settings!$B$16,$A$1:$AD$1,0))&amp;""),""),5)="Goods","Goods",IF(LEFT(IFERROR(TRIM(INDEX($A74:$AD74,MATCH(Settings!$B$16,$A$1:$AD$1,0))&amp;""),""),8)="Services","Services",IF(IFERROR(TRIM(INDEX($A74:$AD74,MATCH(Settings!$B$22,$A$1:$AD$1,0))&amp;""),"")&lt;&gt;"","Services","Goods"))))</f>
        <v/>
      </c>
      <c r="AP74" s="23">
        <f>IF($AO74="Services",IFERROR(TRIM(INDEX($A74:$AD74,MATCH(Settings!$B$22,$A$1:$AD$1,0))&amp;""),""),IFERROR(TRIM(INDEX($A74:$AD74,MATCH(Settings!$B$17,$A$1:$AD$1,0))&amp;""),""))</f>
        <v/>
      </c>
      <c r="AQ74" s="24">
        <f>IFERROR(IF(TRIM(INDEX($A74:$AD74,MATCH(Settings!$B$18,$A$1:$AD$1,0))&amp;"")="","",VALUE(TRIM(INDEX($A74:$AD74,MATCH(Settings!$B$18,$A$1:$AD$1,0))&amp;""))),"")</f>
        <v/>
      </c>
      <c r="AR74" s="25">
        <f>IF($AO74="Goods",IFERROR(IF(TRIM(INDEX($A74:$AD74,MATCH(Settings!$B$20,$A$1:$AD$1,0))&amp;"")="","",VALUE(TRIM(INDEX($A74:$AD74,MATCH(Settings!$B$20,$A$1:$AD$1,0))&amp;""))),""),"")</f>
        <v/>
      </c>
      <c r="AS74" s="26">
        <f>IF($BB74=0,"",IFERROR(INT(IFERROR(IF(ISNUMBER(INDEX($A74:$AD74,MATCH(Settings!$B$11,$A$1:$AD$1,0))),INDEX($A74:$AD74,MATCH(Settings!$B$11,$A$1:$AD$1,0)),DATE(VALUE(LEFT(IFERROR(TRIM(INDEX($A74:$AD74,MATCH(Settings!$B$11,$A$1:$AD$1,0))&amp;""),""),4)),VALUE(MID(IFERROR(TRIM(INDEX($A74:$AD74,MATCH(Settings!$B$11,$A$1:$AD$1,0))&amp;""),""),6,2)),VALUE(MID(IFERROR(TRIM(INDEX($A74:$AD74,MATCH(Settings!$B$11,$A$1:$AD$1,0))&amp;""),""),9,2)))+TIME(VALUE(MID(IFERROR(TRIM(INDEX($A74:$AD74,MATCH(Settings!$B$11,$A$1:$AD$1,0))&amp;""),""),12,2)),VALUE(MID(IFERROR(TRIM(INDEX($A74:$AD74,MATCH(Settings!$B$11,$A$1:$AD$1,0))&amp;""),""),15,2)),VALUE(MID(IFERROR(TRIM(INDEX($A74:$AD74,MATCH(Settings!$B$11,$A$1:$AD$1,0))&amp;""),""),18,2)))),"")),""))</f>
        <v/>
      </c>
      <c r="AT74" s="23">
        <f>IF($BB74=0,"",IF(NOT(ISNUMBER($AF74)),"Waiting for the gift",IF(ISNUMBER($AJ74),"Acknowledged",IF(AND(ISNUMBER(Settings!$D$3),$AU74&gt;Settings!$D$3),"Past your window","Send acknowledgment"))))</f>
        <v/>
      </c>
      <c r="AU74" s="24">
        <f>IF(AND(ISNUMBER($AF74),NOT(ISNUMBER($AJ74))),Settings!$D$4-$AF74,"")</f>
        <v/>
      </c>
      <c r="AV74" s="27">
        <f>IF($BB74=0,"",IF((IF($AO74="Services","; services: describe the work, no value",IF(NOT(ISNUMBER($AR74)),"; no donor value given",IF($AX74=1,"; donor value $"&amp;FIXED(Settings!$D$5,0)&amp;" or more: written acknowledgment","")&amp;IF($AY74=1,"; over $"&amp;FIXED(Settings!$D$6,0)&amp;": donor may need Form 8283","")&amp;IF($AZ74=1,"; over $"&amp;FIXED(Settings!$D$7,0)&amp;": Section B, you may sign Part V",""))))="","Thank-you note",MID(IF($AO74="Services","; services: describe the work, no value",IF(NOT(ISNUMBER($AR74)),"; no donor value given",IF($AX74=1,"; donor value $"&amp;FIXED(Settings!$D$5,0)&amp;" or more: written acknowledgment","")&amp;IF($AY74=1,"; over $"&amp;FIXED(Settings!$D$6,0)&amp;": donor may need Form 8283","")&amp;IF($AZ74=1,"; over $"&amp;FIXED(Settings!$D$7,0)&amp;": Section B, you may sign Part V",""))),3,300)))</f>
        <v/>
      </c>
      <c r="AW74" s="27">
        <f>IF(OR($BB74=0,NOT(ISNUMBER($AF74)),$AP74=""),"","Thank you for your contribution of "&amp;$AP74&amp;" that "&amp;IF(TRIM(Settings!$D$2&amp;"")="","(your organization's name)",Settings!$D$2)&amp;" received on "&amp;CHOOSE(MONTH($AF74),"January","February","March","April","May","June","July","August","September","October","November","December")&amp;" "&amp;DAY($AF74)&amp;", "&amp;YEAR($AF74)&amp;". "&amp;IF(TRIM($AH74&amp;"")="","No goods or services were provided in exchange for your contribution.","In exchange for your contribution, we gave you "&amp;$AH74&amp;IF(ISNUMBER($AI74)," with an estimated fair market value of $"&amp;FIXED($AI74,2),"")&amp;"."))</f>
        <v/>
      </c>
      <c r="AX74" s="28">
        <f>IF(AND(ISNUMBER($AR74),ISNUMBER(Settings!$D$5)),IF($AR74&gt;=Settings!$D$5,1,0),0)</f>
        <v/>
      </c>
      <c r="AY74" s="28">
        <f>IF(AND(ISNUMBER($AR74),ISNUMBER(Settings!$D$6)),IF($AR74&gt;Settings!$D$6,1,0),0)</f>
        <v/>
      </c>
      <c r="AZ74" s="28">
        <f>IF(AND(ISNUMBER($AR74),ISNUMBER(Settings!$D$7)),IF($AR74&gt;Settings!$D$7,1,0),0)</f>
        <v/>
      </c>
      <c r="BA74" s="28">
        <f>IF(AND(ISNUMBER($AR74),ISNUMBER($AF74)),$AR74,0)</f>
        <v/>
      </c>
      <c r="BB74" s="28">
        <f>IF(OR(IFERROR(TRIM(INDEX($A74:$AD74,MATCH(Settings!$B$14,$A$1:$AD$1,0))&amp;""),"")&lt;&gt;"",IFERROR(TRIM(INDEX($A74:$AD74,MATCH(Settings!$B$13,$A$1:$AD$1,0))&amp;""),"")&lt;&gt;"",IFERROR(TRIM(INDEX($A74:$AD74,MATCH(Settings!$B$17,$A$1:$AD$1,0))&amp;""),"")&lt;&gt;"",IFERROR(TRIM(INDEX($A74:$AD74,MATCH(Settings!$B$22,$A$1:$AD$1,0))&amp;""),"")&lt;&gt;""),1,0)</f>
        <v/>
      </c>
    </row>
    <row r="75">
      <c r="AF75" s="29" t="n"/>
      <c r="AG75" s="30" t="n"/>
      <c r="AH75" s="30" t="n"/>
      <c r="AI75" s="31" t="n"/>
      <c r="AJ75" s="29" t="n"/>
      <c r="AK75" s="30" t="n"/>
      <c r="AM75" s="23">
        <f>IF(IFERROR(TRIM(INDEX($A75:$AD75,MATCH(Settings!$B$13,$A$1:$AD$1,0))&amp;""),"")&lt;&gt;"",IFERROR(TRIM(INDEX($A75:$AD75,MATCH(Settings!$B$13,$A$1:$AD$1,0))&amp;""),"")&amp;IF(IFERROR(TRIM(INDEX($A75:$AD75,MATCH(Settings!$B$14,$A$1:$AD$1,0))&amp;""),"")&lt;&gt;""," ("&amp;IFERROR(TRIM(INDEX($A75:$AD75,MATCH(Settings!$B$14,$A$1:$AD$1,0))&amp;""),"")&amp;")",""),IFERROR(TRIM(INDEX($A75:$AD75,MATCH(Settings!$B$14,$A$1:$AD$1,0))&amp;""),""))</f>
        <v/>
      </c>
      <c r="AN75" s="23">
        <f>IFERROR(TRIM(INDEX($A75:$AD75,MATCH(Settings!$B$15,$A$1:$AD$1,0))&amp;""),"")</f>
        <v/>
      </c>
      <c r="AO75" s="23">
        <f>IF($BB75=0,"",IF(LEFT(IFERROR(TRIM(INDEX($A75:$AD75,MATCH(Settings!$B$16,$A$1:$AD$1,0))&amp;""),""),5)="Goods","Goods",IF(LEFT(IFERROR(TRIM(INDEX($A75:$AD75,MATCH(Settings!$B$16,$A$1:$AD$1,0))&amp;""),""),8)="Services","Services",IF(IFERROR(TRIM(INDEX($A75:$AD75,MATCH(Settings!$B$22,$A$1:$AD$1,0))&amp;""),"")&lt;&gt;"","Services","Goods"))))</f>
        <v/>
      </c>
      <c r="AP75" s="23">
        <f>IF($AO75="Services",IFERROR(TRIM(INDEX($A75:$AD75,MATCH(Settings!$B$22,$A$1:$AD$1,0))&amp;""),""),IFERROR(TRIM(INDEX($A75:$AD75,MATCH(Settings!$B$17,$A$1:$AD$1,0))&amp;""),""))</f>
        <v/>
      </c>
      <c r="AQ75" s="24">
        <f>IFERROR(IF(TRIM(INDEX($A75:$AD75,MATCH(Settings!$B$18,$A$1:$AD$1,0))&amp;"")="","",VALUE(TRIM(INDEX($A75:$AD75,MATCH(Settings!$B$18,$A$1:$AD$1,0))&amp;""))),"")</f>
        <v/>
      </c>
      <c r="AR75" s="25">
        <f>IF($AO75="Goods",IFERROR(IF(TRIM(INDEX($A75:$AD75,MATCH(Settings!$B$20,$A$1:$AD$1,0))&amp;"")="","",VALUE(TRIM(INDEX($A75:$AD75,MATCH(Settings!$B$20,$A$1:$AD$1,0))&amp;""))),""),"")</f>
        <v/>
      </c>
      <c r="AS75" s="26">
        <f>IF($BB75=0,"",IFERROR(INT(IFERROR(IF(ISNUMBER(INDEX($A75:$AD75,MATCH(Settings!$B$11,$A$1:$AD$1,0))),INDEX($A75:$AD75,MATCH(Settings!$B$11,$A$1:$AD$1,0)),DATE(VALUE(LEFT(IFERROR(TRIM(INDEX($A75:$AD75,MATCH(Settings!$B$11,$A$1:$AD$1,0))&amp;""),""),4)),VALUE(MID(IFERROR(TRIM(INDEX($A75:$AD75,MATCH(Settings!$B$11,$A$1:$AD$1,0))&amp;""),""),6,2)),VALUE(MID(IFERROR(TRIM(INDEX($A75:$AD75,MATCH(Settings!$B$11,$A$1:$AD$1,0))&amp;""),""),9,2)))+TIME(VALUE(MID(IFERROR(TRIM(INDEX($A75:$AD75,MATCH(Settings!$B$11,$A$1:$AD$1,0))&amp;""),""),12,2)),VALUE(MID(IFERROR(TRIM(INDEX($A75:$AD75,MATCH(Settings!$B$11,$A$1:$AD$1,0))&amp;""),""),15,2)),VALUE(MID(IFERROR(TRIM(INDEX($A75:$AD75,MATCH(Settings!$B$11,$A$1:$AD$1,0))&amp;""),""),18,2)))),"")),""))</f>
        <v/>
      </c>
      <c r="AT75" s="23">
        <f>IF($BB75=0,"",IF(NOT(ISNUMBER($AF75)),"Waiting for the gift",IF(ISNUMBER($AJ75),"Acknowledged",IF(AND(ISNUMBER(Settings!$D$3),$AU75&gt;Settings!$D$3),"Past your window","Send acknowledgment"))))</f>
        <v/>
      </c>
      <c r="AU75" s="24">
        <f>IF(AND(ISNUMBER($AF75),NOT(ISNUMBER($AJ75))),Settings!$D$4-$AF75,"")</f>
        <v/>
      </c>
      <c r="AV75" s="27">
        <f>IF($BB75=0,"",IF((IF($AO75="Services","; services: describe the work, no value",IF(NOT(ISNUMBER($AR75)),"; no donor value given",IF($AX75=1,"; donor value $"&amp;FIXED(Settings!$D$5,0)&amp;" or more: written acknowledgment","")&amp;IF($AY75=1,"; over $"&amp;FIXED(Settings!$D$6,0)&amp;": donor may need Form 8283","")&amp;IF($AZ75=1,"; over $"&amp;FIXED(Settings!$D$7,0)&amp;": Section B, you may sign Part V",""))))="","Thank-you note",MID(IF($AO75="Services","; services: describe the work, no value",IF(NOT(ISNUMBER($AR75)),"; no donor value given",IF($AX75=1,"; donor value $"&amp;FIXED(Settings!$D$5,0)&amp;" or more: written acknowledgment","")&amp;IF($AY75=1,"; over $"&amp;FIXED(Settings!$D$6,0)&amp;": donor may need Form 8283","")&amp;IF($AZ75=1,"; over $"&amp;FIXED(Settings!$D$7,0)&amp;": Section B, you may sign Part V",""))),3,300)))</f>
        <v/>
      </c>
      <c r="AW75" s="27">
        <f>IF(OR($BB75=0,NOT(ISNUMBER($AF75)),$AP75=""),"","Thank you for your contribution of "&amp;$AP75&amp;" that "&amp;IF(TRIM(Settings!$D$2&amp;"")="","(your organization's name)",Settings!$D$2)&amp;" received on "&amp;CHOOSE(MONTH($AF75),"January","February","March","April","May","June","July","August","September","October","November","December")&amp;" "&amp;DAY($AF75)&amp;", "&amp;YEAR($AF75)&amp;". "&amp;IF(TRIM($AH75&amp;"")="","No goods or services were provided in exchange for your contribution.","In exchange for your contribution, we gave you "&amp;$AH75&amp;IF(ISNUMBER($AI75)," with an estimated fair market value of $"&amp;FIXED($AI75,2),"")&amp;"."))</f>
        <v/>
      </c>
      <c r="AX75" s="28">
        <f>IF(AND(ISNUMBER($AR75),ISNUMBER(Settings!$D$5)),IF($AR75&gt;=Settings!$D$5,1,0),0)</f>
        <v/>
      </c>
      <c r="AY75" s="28">
        <f>IF(AND(ISNUMBER($AR75),ISNUMBER(Settings!$D$6)),IF($AR75&gt;Settings!$D$6,1,0),0)</f>
        <v/>
      </c>
      <c r="AZ75" s="28">
        <f>IF(AND(ISNUMBER($AR75),ISNUMBER(Settings!$D$7)),IF($AR75&gt;Settings!$D$7,1,0),0)</f>
        <v/>
      </c>
      <c r="BA75" s="28">
        <f>IF(AND(ISNUMBER($AR75),ISNUMBER($AF75)),$AR75,0)</f>
        <v/>
      </c>
      <c r="BB75" s="28">
        <f>IF(OR(IFERROR(TRIM(INDEX($A75:$AD75,MATCH(Settings!$B$14,$A$1:$AD$1,0))&amp;""),"")&lt;&gt;"",IFERROR(TRIM(INDEX($A75:$AD75,MATCH(Settings!$B$13,$A$1:$AD$1,0))&amp;""),"")&lt;&gt;"",IFERROR(TRIM(INDEX($A75:$AD75,MATCH(Settings!$B$17,$A$1:$AD$1,0))&amp;""),"")&lt;&gt;"",IFERROR(TRIM(INDEX($A75:$AD75,MATCH(Settings!$B$22,$A$1:$AD$1,0))&amp;""),"")&lt;&gt;""),1,0)</f>
        <v/>
      </c>
    </row>
    <row r="76">
      <c r="AF76" s="29" t="n"/>
      <c r="AG76" s="30" t="n"/>
      <c r="AH76" s="30" t="n"/>
      <c r="AI76" s="31" t="n"/>
      <c r="AJ76" s="29" t="n"/>
      <c r="AK76" s="30" t="n"/>
      <c r="AM76" s="23">
        <f>IF(IFERROR(TRIM(INDEX($A76:$AD76,MATCH(Settings!$B$13,$A$1:$AD$1,0))&amp;""),"")&lt;&gt;"",IFERROR(TRIM(INDEX($A76:$AD76,MATCH(Settings!$B$13,$A$1:$AD$1,0))&amp;""),"")&amp;IF(IFERROR(TRIM(INDEX($A76:$AD76,MATCH(Settings!$B$14,$A$1:$AD$1,0))&amp;""),"")&lt;&gt;""," ("&amp;IFERROR(TRIM(INDEX($A76:$AD76,MATCH(Settings!$B$14,$A$1:$AD$1,0))&amp;""),"")&amp;")",""),IFERROR(TRIM(INDEX($A76:$AD76,MATCH(Settings!$B$14,$A$1:$AD$1,0))&amp;""),""))</f>
        <v/>
      </c>
      <c r="AN76" s="23">
        <f>IFERROR(TRIM(INDEX($A76:$AD76,MATCH(Settings!$B$15,$A$1:$AD$1,0))&amp;""),"")</f>
        <v/>
      </c>
      <c r="AO76" s="23">
        <f>IF($BB76=0,"",IF(LEFT(IFERROR(TRIM(INDEX($A76:$AD76,MATCH(Settings!$B$16,$A$1:$AD$1,0))&amp;""),""),5)="Goods","Goods",IF(LEFT(IFERROR(TRIM(INDEX($A76:$AD76,MATCH(Settings!$B$16,$A$1:$AD$1,0))&amp;""),""),8)="Services","Services",IF(IFERROR(TRIM(INDEX($A76:$AD76,MATCH(Settings!$B$22,$A$1:$AD$1,0))&amp;""),"")&lt;&gt;"","Services","Goods"))))</f>
        <v/>
      </c>
      <c r="AP76" s="23">
        <f>IF($AO76="Services",IFERROR(TRIM(INDEX($A76:$AD76,MATCH(Settings!$B$22,$A$1:$AD$1,0))&amp;""),""),IFERROR(TRIM(INDEX($A76:$AD76,MATCH(Settings!$B$17,$A$1:$AD$1,0))&amp;""),""))</f>
        <v/>
      </c>
      <c r="AQ76" s="24">
        <f>IFERROR(IF(TRIM(INDEX($A76:$AD76,MATCH(Settings!$B$18,$A$1:$AD$1,0))&amp;"")="","",VALUE(TRIM(INDEX($A76:$AD76,MATCH(Settings!$B$18,$A$1:$AD$1,0))&amp;""))),"")</f>
        <v/>
      </c>
      <c r="AR76" s="25">
        <f>IF($AO76="Goods",IFERROR(IF(TRIM(INDEX($A76:$AD76,MATCH(Settings!$B$20,$A$1:$AD$1,0))&amp;"")="","",VALUE(TRIM(INDEX($A76:$AD76,MATCH(Settings!$B$20,$A$1:$AD$1,0))&amp;""))),""),"")</f>
        <v/>
      </c>
      <c r="AS76" s="26">
        <f>IF($BB76=0,"",IFERROR(INT(IFERROR(IF(ISNUMBER(INDEX($A76:$AD76,MATCH(Settings!$B$11,$A$1:$AD$1,0))),INDEX($A76:$AD76,MATCH(Settings!$B$11,$A$1:$AD$1,0)),DATE(VALUE(LEFT(IFERROR(TRIM(INDEX($A76:$AD76,MATCH(Settings!$B$11,$A$1:$AD$1,0))&amp;""),""),4)),VALUE(MID(IFERROR(TRIM(INDEX($A76:$AD76,MATCH(Settings!$B$11,$A$1:$AD$1,0))&amp;""),""),6,2)),VALUE(MID(IFERROR(TRIM(INDEX($A76:$AD76,MATCH(Settings!$B$11,$A$1:$AD$1,0))&amp;""),""),9,2)))+TIME(VALUE(MID(IFERROR(TRIM(INDEX($A76:$AD76,MATCH(Settings!$B$11,$A$1:$AD$1,0))&amp;""),""),12,2)),VALUE(MID(IFERROR(TRIM(INDEX($A76:$AD76,MATCH(Settings!$B$11,$A$1:$AD$1,0))&amp;""),""),15,2)),VALUE(MID(IFERROR(TRIM(INDEX($A76:$AD76,MATCH(Settings!$B$11,$A$1:$AD$1,0))&amp;""),""),18,2)))),"")),""))</f>
        <v/>
      </c>
      <c r="AT76" s="23">
        <f>IF($BB76=0,"",IF(NOT(ISNUMBER($AF76)),"Waiting for the gift",IF(ISNUMBER($AJ76),"Acknowledged",IF(AND(ISNUMBER(Settings!$D$3),$AU76&gt;Settings!$D$3),"Past your window","Send acknowledgment"))))</f>
        <v/>
      </c>
      <c r="AU76" s="24">
        <f>IF(AND(ISNUMBER($AF76),NOT(ISNUMBER($AJ76))),Settings!$D$4-$AF76,"")</f>
        <v/>
      </c>
      <c r="AV76" s="27">
        <f>IF($BB76=0,"",IF((IF($AO76="Services","; services: describe the work, no value",IF(NOT(ISNUMBER($AR76)),"; no donor value given",IF($AX76=1,"; donor value $"&amp;FIXED(Settings!$D$5,0)&amp;" or more: written acknowledgment","")&amp;IF($AY76=1,"; over $"&amp;FIXED(Settings!$D$6,0)&amp;": donor may need Form 8283","")&amp;IF($AZ76=1,"; over $"&amp;FIXED(Settings!$D$7,0)&amp;": Section B, you may sign Part V",""))))="","Thank-you note",MID(IF($AO76="Services","; services: describe the work, no value",IF(NOT(ISNUMBER($AR76)),"; no donor value given",IF($AX76=1,"; donor value $"&amp;FIXED(Settings!$D$5,0)&amp;" or more: written acknowledgment","")&amp;IF($AY76=1,"; over $"&amp;FIXED(Settings!$D$6,0)&amp;": donor may need Form 8283","")&amp;IF($AZ76=1,"; over $"&amp;FIXED(Settings!$D$7,0)&amp;": Section B, you may sign Part V",""))),3,300)))</f>
        <v/>
      </c>
      <c r="AW76" s="27">
        <f>IF(OR($BB76=0,NOT(ISNUMBER($AF76)),$AP76=""),"","Thank you for your contribution of "&amp;$AP76&amp;" that "&amp;IF(TRIM(Settings!$D$2&amp;"")="","(your organization's name)",Settings!$D$2)&amp;" received on "&amp;CHOOSE(MONTH($AF76),"January","February","March","April","May","June","July","August","September","October","November","December")&amp;" "&amp;DAY($AF76)&amp;", "&amp;YEAR($AF76)&amp;". "&amp;IF(TRIM($AH76&amp;"")="","No goods or services were provided in exchange for your contribution.","In exchange for your contribution, we gave you "&amp;$AH76&amp;IF(ISNUMBER($AI76)," with an estimated fair market value of $"&amp;FIXED($AI76,2),"")&amp;"."))</f>
        <v/>
      </c>
      <c r="AX76" s="28">
        <f>IF(AND(ISNUMBER($AR76),ISNUMBER(Settings!$D$5)),IF($AR76&gt;=Settings!$D$5,1,0),0)</f>
        <v/>
      </c>
      <c r="AY76" s="28">
        <f>IF(AND(ISNUMBER($AR76),ISNUMBER(Settings!$D$6)),IF($AR76&gt;Settings!$D$6,1,0),0)</f>
        <v/>
      </c>
      <c r="AZ76" s="28">
        <f>IF(AND(ISNUMBER($AR76),ISNUMBER(Settings!$D$7)),IF($AR76&gt;Settings!$D$7,1,0),0)</f>
        <v/>
      </c>
      <c r="BA76" s="28">
        <f>IF(AND(ISNUMBER($AR76),ISNUMBER($AF76)),$AR76,0)</f>
        <v/>
      </c>
      <c r="BB76" s="28">
        <f>IF(OR(IFERROR(TRIM(INDEX($A76:$AD76,MATCH(Settings!$B$14,$A$1:$AD$1,0))&amp;""),"")&lt;&gt;"",IFERROR(TRIM(INDEX($A76:$AD76,MATCH(Settings!$B$13,$A$1:$AD$1,0))&amp;""),"")&lt;&gt;"",IFERROR(TRIM(INDEX($A76:$AD76,MATCH(Settings!$B$17,$A$1:$AD$1,0))&amp;""),"")&lt;&gt;"",IFERROR(TRIM(INDEX($A76:$AD76,MATCH(Settings!$B$22,$A$1:$AD$1,0))&amp;""),"")&lt;&gt;""),1,0)</f>
        <v/>
      </c>
    </row>
    <row r="77">
      <c r="AF77" s="29" t="n"/>
      <c r="AG77" s="30" t="n"/>
      <c r="AH77" s="30" t="n"/>
      <c r="AI77" s="31" t="n"/>
      <c r="AJ77" s="29" t="n"/>
      <c r="AK77" s="30" t="n"/>
      <c r="AM77" s="23">
        <f>IF(IFERROR(TRIM(INDEX($A77:$AD77,MATCH(Settings!$B$13,$A$1:$AD$1,0))&amp;""),"")&lt;&gt;"",IFERROR(TRIM(INDEX($A77:$AD77,MATCH(Settings!$B$13,$A$1:$AD$1,0))&amp;""),"")&amp;IF(IFERROR(TRIM(INDEX($A77:$AD77,MATCH(Settings!$B$14,$A$1:$AD$1,0))&amp;""),"")&lt;&gt;""," ("&amp;IFERROR(TRIM(INDEX($A77:$AD77,MATCH(Settings!$B$14,$A$1:$AD$1,0))&amp;""),"")&amp;")",""),IFERROR(TRIM(INDEX($A77:$AD77,MATCH(Settings!$B$14,$A$1:$AD$1,0))&amp;""),""))</f>
        <v/>
      </c>
      <c r="AN77" s="23">
        <f>IFERROR(TRIM(INDEX($A77:$AD77,MATCH(Settings!$B$15,$A$1:$AD$1,0))&amp;""),"")</f>
        <v/>
      </c>
      <c r="AO77" s="23">
        <f>IF($BB77=0,"",IF(LEFT(IFERROR(TRIM(INDEX($A77:$AD77,MATCH(Settings!$B$16,$A$1:$AD$1,0))&amp;""),""),5)="Goods","Goods",IF(LEFT(IFERROR(TRIM(INDEX($A77:$AD77,MATCH(Settings!$B$16,$A$1:$AD$1,0))&amp;""),""),8)="Services","Services",IF(IFERROR(TRIM(INDEX($A77:$AD77,MATCH(Settings!$B$22,$A$1:$AD$1,0))&amp;""),"")&lt;&gt;"","Services","Goods"))))</f>
        <v/>
      </c>
      <c r="AP77" s="23">
        <f>IF($AO77="Services",IFERROR(TRIM(INDEX($A77:$AD77,MATCH(Settings!$B$22,$A$1:$AD$1,0))&amp;""),""),IFERROR(TRIM(INDEX($A77:$AD77,MATCH(Settings!$B$17,$A$1:$AD$1,0))&amp;""),""))</f>
        <v/>
      </c>
      <c r="AQ77" s="24">
        <f>IFERROR(IF(TRIM(INDEX($A77:$AD77,MATCH(Settings!$B$18,$A$1:$AD$1,0))&amp;"")="","",VALUE(TRIM(INDEX($A77:$AD77,MATCH(Settings!$B$18,$A$1:$AD$1,0))&amp;""))),"")</f>
        <v/>
      </c>
      <c r="AR77" s="25">
        <f>IF($AO77="Goods",IFERROR(IF(TRIM(INDEX($A77:$AD77,MATCH(Settings!$B$20,$A$1:$AD$1,0))&amp;"")="","",VALUE(TRIM(INDEX($A77:$AD77,MATCH(Settings!$B$20,$A$1:$AD$1,0))&amp;""))),""),"")</f>
        <v/>
      </c>
      <c r="AS77" s="26">
        <f>IF($BB77=0,"",IFERROR(INT(IFERROR(IF(ISNUMBER(INDEX($A77:$AD77,MATCH(Settings!$B$11,$A$1:$AD$1,0))),INDEX($A77:$AD77,MATCH(Settings!$B$11,$A$1:$AD$1,0)),DATE(VALUE(LEFT(IFERROR(TRIM(INDEX($A77:$AD77,MATCH(Settings!$B$11,$A$1:$AD$1,0))&amp;""),""),4)),VALUE(MID(IFERROR(TRIM(INDEX($A77:$AD77,MATCH(Settings!$B$11,$A$1:$AD$1,0))&amp;""),""),6,2)),VALUE(MID(IFERROR(TRIM(INDEX($A77:$AD77,MATCH(Settings!$B$11,$A$1:$AD$1,0))&amp;""),""),9,2)))+TIME(VALUE(MID(IFERROR(TRIM(INDEX($A77:$AD77,MATCH(Settings!$B$11,$A$1:$AD$1,0))&amp;""),""),12,2)),VALUE(MID(IFERROR(TRIM(INDEX($A77:$AD77,MATCH(Settings!$B$11,$A$1:$AD$1,0))&amp;""),""),15,2)),VALUE(MID(IFERROR(TRIM(INDEX($A77:$AD77,MATCH(Settings!$B$11,$A$1:$AD$1,0))&amp;""),""),18,2)))),"")),""))</f>
        <v/>
      </c>
      <c r="AT77" s="23">
        <f>IF($BB77=0,"",IF(NOT(ISNUMBER($AF77)),"Waiting for the gift",IF(ISNUMBER($AJ77),"Acknowledged",IF(AND(ISNUMBER(Settings!$D$3),$AU77&gt;Settings!$D$3),"Past your window","Send acknowledgment"))))</f>
        <v/>
      </c>
      <c r="AU77" s="24">
        <f>IF(AND(ISNUMBER($AF77),NOT(ISNUMBER($AJ77))),Settings!$D$4-$AF77,"")</f>
        <v/>
      </c>
      <c r="AV77" s="27">
        <f>IF($BB77=0,"",IF((IF($AO77="Services","; services: describe the work, no value",IF(NOT(ISNUMBER($AR77)),"; no donor value given",IF($AX77=1,"; donor value $"&amp;FIXED(Settings!$D$5,0)&amp;" or more: written acknowledgment","")&amp;IF($AY77=1,"; over $"&amp;FIXED(Settings!$D$6,0)&amp;": donor may need Form 8283","")&amp;IF($AZ77=1,"; over $"&amp;FIXED(Settings!$D$7,0)&amp;": Section B, you may sign Part V",""))))="","Thank-you note",MID(IF($AO77="Services","; services: describe the work, no value",IF(NOT(ISNUMBER($AR77)),"; no donor value given",IF($AX77=1,"; donor value $"&amp;FIXED(Settings!$D$5,0)&amp;" or more: written acknowledgment","")&amp;IF($AY77=1,"; over $"&amp;FIXED(Settings!$D$6,0)&amp;": donor may need Form 8283","")&amp;IF($AZ77=1,"; over $"&amp;FIXED(Settings!$D$7,0)&amp;": Section B, you may sign Part V",""))),3,300)))</f>
        <v/>
      </c>
      <c r="AW77" s="27">
        <f>IF(OR($BB77=0,NOT(ISNUMBER($AF77)),$AP77=""),"","Thank you for your contribution of "&amp;$AP77&amp;" that "&amp;IF(TRIM(Settings!$D$2&amp;"")="","(your organization's name)",Settings!$D$2)&amp;" received on "&amp;CHOOSE(MONTH($AF77),"January","February","March","April","May","June","July","August","September","October","November","December")&amp;" "&amp;DAY($AF77)&amp;", "&amp;YEAR($AF77)&amp;". "&amp;IF(TRIM($AH77&amp;"")="","No goods or services were provided in exchange for your contribution.","In exchange for your contribution, we gave you "&amp;$AH77&amp;IF(ISNUMBER($AI77)," with an estimated fair market value of $"&amp;FIXED($AI77,2),"")&amp;"."))</f>
        <v/>
      </c>
      <c r="AX77" s="28">
        <f>IF(AND(ISNUMBER($AR77),ISNUMBER(Settings!$D$5)),IF($AR77&gt;=Settings!$D$5,1,0),0)</f>
        <v/>
      </c>
      <c r="AY77" s="28">
        <f>IF(AND(ISNUMBER($AR77),ISNUMBER(Settings!$D$6)),IF($AR77&gt;Settings!$D$6,1,0),0)</f>
        <v/>
      </c>
      <c r="AZ77" s="28">
        <f>IF(AND(ISNUMBER($AR77),ISNUMBER(Settings!$D$7)),IF($AR77&gt;Settings!$D$7,1,0),0)</f>
        <v/>
      </c>
      <c r="BA77" s="28">
        <f>IF(AND(ISNUMBER($AR77),ISNUMBER($AF77)),$AR77,0)</f>
        <v/>
      </c>
      <c r="BB77" s="28">
        <f>IF(OR(IFERROR(TRIM(INDEX($A77:$AD77,MATCH(Settings!$B$14,$A$1:$AD$1,0))&amp;""),"")&lt;&gt;"",IFERROR(TRIM(INDEX($A77:$AD77,MATCH(Settings!$B$13,$A$1:$AD$1,0))&amp;""),"")&lt;&gt;"",IFERROR(TRIM(INDEX($A77:$AD77,MATCH(Settings!$B$17,$A$1:$AD$1,0))&amp;""),"")&lt;&gt;"",IFERROR(TRIM(INDEX($A77:$AD77,MATCH(Settings!$B$22,$A$1:$AD$1,0))&amp;""),"")&lt;&gt;""),1,0)</f>
        <v/>
      </c>
    </row>
    <row r="78">
      <c r="AF78" s="29" t="n"/>
      <c r="AG78" s="30" t="n"/>
      <c r="AH78" s="30" t="n"/>
      <c r="AI78" s="31" t="n"/>
      <c r="AJ78" s="29" t="n"/>
      <c r="AK78" s="30" t="n"/>
      <c r="AM78" s="23">
        <f>IF(IFERROR(TRIM(INDEX($A78:$AD78,MATCH(Settings!$B$13,$A$1:$AD$1,0))&amp;""),"")&lt;&gt;"",IFERROR(TRIM(INDEX($A78:$AD78,MATCH(Settings!$B$13,$A$1:$AD$1,0))&amp;""),"")&amp;IF(IFERROR(TRIM(INDEX($A78:$AD78,MATCH(Settings!$B$14,$A$1:$AD$1,0))&amp;""),"")&lt;&gt;""," ("&amp;IFERROR(TRIM(INDEX($A78:$AD78,MATCH(Settings!$B$14,$A$1:$AD$1,0))&amp;""),"")&amp;")",""),IFERROR(TRIM(INDEX($A78:$AD78,MATCH(Settings!$B$14,$A$1:$AD$1,0))&amp;""),""))</f>
        <v/>
      </c>
      <c r="AN78" s="23">
        <f>IFERROR(TRIM(INDEX($A78:$AD78,MATCH(Settings!$B$15,$A$1:$AD$1,0))&amp;""),"")</f>
        <v/>
      </c>
      <c r="AO78" s="23">
        <f>IF($BB78=0,"",IF(LEFT(IFERROR(TRIM(INDEX($A78:$AD78,MATCH(Settings!$B$16,$A$1:$AD$1,0))&amp;""),""),5)="Goods","Goods",IF(LEFT(IFERROR(TRIM(INDEX($A78:$AD78,MATCH(Settings!$B$16,$A$1:$AD$1,0))&amp;""),""),8)="Services","Services",IF(IFERROR(TRIM(INDEX($A78:$AD78,MATCH(Settings!$B$22,$A$1:$AD$1,0))&amp;""),"")&lt;&gt;"","Services","Goods"))))</f>
        <v/>
      </c>
      <c r="AP78" s="23">
        <f>IF($AO78="Services",IFERROR(TRIM(INDEX($A78:$AD78,MATCH(Settings!$B$22,$A$1:$AD$1,0))&amp;""),""),IFERROR(TRIM(INDEX($A78:$AD78,MATCH(Settings!$B$17,$A$1:$AD$1,0))&amp;""),""))</f>
        <v/>
      </c>
      <c r="AQ78" s="24">
        <f>IFERROR(IF(TRIM(INDEX($A78:$AD78,MATCH(Settings!$B$18,$A$1:$AD$1,0))&amp;"")="","",VALUE(TRIM(INDEX($A78:$AD78,MATCH(Settings!$B$18,$A$1:$AD$1,0))&amp;""))),"")</f>
        <v/>
      </c>
      <c r="AR78" s="25">
        <f>IF($AO78="Goods",IFERROR(IF(TRIM(INDEX($A78:$AD78,MATCH(Settings!$B$20,$A$1:$AD$1,0))&amp;"")="","",VALUE(TRIM(INDEX($A78:$AD78,MATCH(Settings!$B$20,$A$1:$AD$1,0))&amp;""))),""),"")</f>
        <v/>
      </c>
      <c r="AS78" s="26">
        <f>IF($BB78=0,"",IFERROR(INT(IFERROR(IF(ISNUMBER(INDEX($A78:$AD78,MATCH(Settings!$B$11,$A$1:$AD$1,0))),INDEX($A78:$AD78,MATCH(Settings!$B$11,$A$1:$AD$1,0)),DATE(VALUE(LEFT(IFERROR(TRIM(INDEX($A78:$AD78,MATCH(Settings!$B$11,$A$1:$AD$1,0))&amp;""),""),4)),VALUE(MID(IFERROR(TRIM(INDEX($A78:$AD78,MATCH(Settings!$B$11,$A$1:$AD$1,0))&amp;""),""),6,2)),VALUE(MID(IFERROR(TRIM(INDEX($A78:$AD78,MATCH(Settings!$B$11,$A$1:$AD$1,0))&amp;""),""),9,2)))+TIME(VALUE(MID(IFERROR(TRIM(INDEX($A78:$AD78,MATCH(Settings!$B$11,$A$1:$AD$1,0))&amp;""),""),12,2)),VALUE(MID(IFERROR(TRIM(INDEX($A78:$AD78,MATCH(Settings!$B$11,$A$1:$AD$1,0))&amp;""),""),15,2)),VALUE(MID(IFERROR(TRIM(INDEX($A78:$AD78,MATCH(Settings!$B$11,$A$1:$AD$1,0))&amp;""),""),18,2)))),"")),""))</f>
        <v/>
      </c>
      <c r="AT78" s="23">
        <f>IF($BB78=0,"",IF(NOT(ISNUMBER($AF78)),"Waiting for the gift",IF(ISNUMBER($AJ78),"Acknowledged",IF(AND(ISNUMBER(Settings!$D$3),$AU78&gt;Settings!$D$3),"Past your window","Send acknowledgment"))))</f>
        <v/>
      </c>
      <c r="AU78" s="24">
        <f>IF(AND(ISNUMBER($AF78),NOT(ISNUMBER($AJ78))),Settings!$D$4-$AF78,"")</f>
        <v/>
      </c>
      <c r="AV78" s="27">
        <f>IF($BB78=0,"",IF((IF($AO78="Services","; services: describe the work, no value",IF(NOT(ISNUMBER($AR78)),"; no donor value given",IF($AX78=1,"; donor value $"&amp;FIXED(Settings!$D$5,0)&amp;" or more: written acknowledgment","")&amp;IF($AY78=1,"; over $"&amp;FIXED(Settings!$D$6,0)&amp;": donor may need Form 8283","")&amp;IF($AZ78=1,"; over $"&amp;FIXED(Settings!$D$7,0)&amp;": Section B, you may sign Part V",""))))="","Thank-you note",MID(IF($AO78="Services","; services: describe the work, no value",IF(NOT(ISNUMBER($AR78)),"; no donor value given",IF($AX78=1,"; donor value $"&amp;FIXED(Settings!$D$5,0)&amp;" or more: written acknowledgment","")&amp;IF($AY78=1,"; over $"&amp;FIXED(Settings!$D$6,0)&amp;": donor may need Form 8283","")&amp;IF($AZ78=1,"; over $"&amp;FIXED(Settings!$D$7,0)&amp;": Section B, you may sign Part V",""))),3,300)))</f>
        <v/>
      </c>
      <c r="AW78" s="27">
        <f>IF(OR($BB78=0,NOT(ISNUMBER($AF78)),$AP78=""),"","Thank you for your contribution of "&amp;$AP78&amp;" that "&amp;IF(TRIM(Settings!$D$2&amp;"")="","(your organization's name)",Settings!$D$2)&amp;" received on "&amp;CHOOSE(MONTH($AF78),"January","February","March","April","May","June","July","August","September","October","November","December")&amp;" "&amp;DAY($AF78)&amp;", "&amp;YEAR($AF78)&amp;". "&amp;IF(TRIM($AH78&amp;"")="","No goods or services were provided in exchange for your contribution.","In exchange for your contribution, we gave you "&amp;$AH78&amp;IF(ISNUMBER($AI78)," with an estimated fair market value of $"&amp;FIXED($AI78,2),"")&amp;"."))</f>
        <v/>
      </c>
      <c r="AX78" s="28">
        <f>IF(AND(ISNUMBER($AR78),ISNUMBER(Settings!$D$5)),IF($AR78&gt;=Settings!$D$5,1,0),0)</f>
        <v/>
      </c>
      <c r="AY78" s="28">
        <f>IF(AND(ISNUMBER($AR78),ISNUMBER(Settings!$D$6)),IF($AR78&gt;Settings!$D$6,1,0),0)</f>
        <v/>
      </c>
      <c r="AZ78" s="28">
        <f>IF(AND(ISNUMBER($AR78),ISNUMBER(Settings!$D$7)),IF($AR78&gt;Settings!$D$7,1,0),0)</f>
        <v/>
      </c>
      <c r="BA78" s="28">
        <f>IF(AND(ISNUMBER($AR78),ISNUMBER($AF78)),$AR78,0)</f>
        <v/>
      </c>
      <c r="BB78" s="28">
        <f>IF(OR(IFERROR(TRIM(INDEX($A78:$AD78,MATCH(Settings!$B$14,$A$1:$AD$1,0))&amp;""),"")&lt;&gt;"",IFERROR(TRIM(INDEX($A78:$AD78,MATCH(Settings!$B$13,$A$1:$AD$1,0))&amp;""),"")&lt;&gt;"",IFERROR(TRIM(INDEX($A78:$AD78,MATCH(Settings!$B$17,$A$1:$AD$1,0))&amp;""),"")&lt;&gt;"",IFERROR(TRIM(INDEX($A78:$AD78,MATCH(Settings!$B$22,$A$1:$AD$1,0))&amp;""),"")&lt;&gt;""),1,0)</f>
        <v/>
      </c>
    </row>
    <row r="79">
      <c r="AF79" s="29" t="n"/>
      <c r="AG79" s="30" t="n"/>
      <c r="AH79" s="30" t="n"/>
      <c r="AI79" s="31" t="n"/>
      <c r="AJ79" s="29" t="n"/>
      <c r="AK79" s="30" t="n"/>
      <c r="AM79" s="23">
        <f>IF(IFERROR(TRIM(INDEX($A79:$AD79,MATCH(Settings!$B$13,$A$1:$AD$1,0))&amp;""),"")&lt;&gt;"",IFERROR(TRIM(INDEX($A79:$AD79,MATCH(Settings!$B$13,$A$1:$AD$1,0))&amp;""),"")&amp;IF(IFERROR(TRIM(INDEX($A79:$AD79,MATCH(Settings!$B$14,$A$1:$AD$1,0))&amp;""),"")&lt;&gt;""," ("&amp;IFERROR(TRIM(INDEX($A79:$AD79,MATCH(Settings!$B$14,$A$1:$AD$1,0))&amp;""),"")&amp;")",""),IFERROR(TRIM(INDEX($A79:$AD79,MATCH(Settings!$B$14,$A$1:$AD$1,0))&amp;""),""))</f>
        <v/>
      </c>
      <c r="AN79" s="23">
        <f>IFERROR(TRIM(INDEX($A79:$AD79,MATCH(Settings!$B$15,$A$1:$AD$1,0))&amp;""),"")</f>
        <v/>
      </c>
      <c r="AO79" s="23">
        <f>IF($BB79=0,"",IF(LEFT(IFERROR(TRIM(INDEX($A79:$AD79,MATCH(Settings!$B$16,$A$1:$AD$1,0))&amp;""),""),5)="Goods","Goods",IF(LEFT(IFERROR(TRIM(INDEX($A79:$AD79,MATCH(Settings!$B$16,$A$1:$AD$1,0))&amp;""),""),8)="Services","Services",IF(IFERROR(TRIM(INDEX($A79:$AD79,MATCH(Settings!$B$22,$A$1:$AD$1,0))&amp;""),"")&lt;&gt;"","Services","Goods"))))</f>
        <v/>
      </c>
      <c r="AP79" s="23">
        <f>IF($AO79="Services",IFERROR(TRIM(INDEX($A79:$AD79,MATCH(Settings!$B$22,$A$1:$AD$1,0))&amp;""),""),IFERROR(TRIM(INDEX($A79:$AD79,MATCH(Settings!$B$17,$A$1:$AD$1,0))&amp;""),""))</f>
        <v/>
      </c>
      <c r="AQ79" s="24">
        <f>IFERROR(IF(TRIM(INDEX($A79:$AD79,MATCH(Settings!$B$18,$A$1:$AD$1,0))&amp;"")="","",VALUE(TRIM(INDEX($A79:$AD79,MATCH(Settings!$B$18,$A$1:$AD$1,0))&amp;""))),"")</f>
        <v/>
      </c>
      <c r="AR79" s="25">
        <f>IF($AO79="Goods",IFERROR(IF(TRIM(INDEX($A79:$AD79,MATCH(Settings!$B$20,$A$1:$AD$1,0))&amp;"")="","",VALUE(TRIM(INDEX($A79:$AD79,MATCH(Settings!$B$20,$A$1:$AD$1,0))&amp;""))),""),"")</f>
        <v/>
      </c>
      <c r="AS79" s="26">
        <f>IF($BB79=0,"",IFERROR(INT(IFERROR(IF(ISNUMBER(INDEX($A79:$AD79,MATCH(Settings!$B$11,$A$1:$AD$1,0))),INDEX($A79:$AD79,MATCH(Settings!$B$11,$A$1:$AD$1,0)),DATE(VALUE(LEFT(IFERROR(TRIM(INDEX($A79:$AD79,MATCH(Settings!$B$11,$A$1:$AD$1,0))&amp;""),""),4)),VALUE(MID(IFERROR(TRIM(INDEX($A79:$AD79,MATCH(Settings!$B$11,$A$1:$AD$1,0))&amp;""),""),6,2)),VALUE(MID(IFERROR(TRIM(INDEX($A79:$AD79,MATCH(Settings!$B$11,$A$1:$AD$1,0))&amp;""),""),9,2)))+TIME(VALUE(MID(IFERROR(TRIM(INDEX($A79:$AD79,MATCH(Settings!$B$11,$A$1:$AD$1,0))&amp;""),""),12,2)),VALUE(MID(IFERROR(TRIM(INDEX($A79:$AD79,MATCH(Settings!$B$11,$A$1:$AD$1,0))&amp;""),""),15,2)),VALUE(MID(IFERROR(TRIM(INDEX($A79:$AD79,MATCH(Settings!$B$11,$A$1:$AD$1,0))&amp;""),""),18,2)))),"")),""))</f>
        <v/>
      </c>
      <c r="AT79" s="23">
        <f>IF($BB79=0,"",IF(NOT(ISNUMBER($AF79)),"Waiting for the gift",IF(ISNUMBER($AJ79),"Acknowledged",IF(AND(ISNUMBER(Settings!$D$3),$AU79&gt;Settings!$D$3),"Past your window","Send acknowledgment"))))</f>
        <v/>
      </c>
      <c r="AU79" s="24">
        <f>IF(AND(ISNUMBER($AF79),NOT(ISNUMBER($AJ79))),Settings!$D$4-$AF79,"")</f>
        <v/>
      </c>
      <c r="AV79" s="27">
        <f>IF($BB79=0,"",IF((IF($AO79="Services","; services: describe the work, no value",IF(NOT(ISNUMBER($AR79)),"; no donor value given",IF($AX79=1,"; donor value $"&amp;FIXED(Settings!$D$5,0)&amp;" or more: written acknowledgment","")&amp;IF($AY79=1,"; over $"&amp;FIXED(Settings!$D$6,0)&amp;": donor may need Form 8283","")&amp;IF($AZ79=1,"; over $"&amp;FIXED(Settings!$D$7,0)&amp;": Section B, you may sign Part V",""))))="","Thank-you note",MID(IF($AO79="Services","; services: describe the work, no value",IF(NOT(ISNUMBER($AR79)),"; no donor value given",IF($AX79=1,"; donor value $"&amp;FIXED(Settings!$D$5,0)&amp;" or more: written acknowledgment","")&amp;IF($AY79=1,"; over $"&amp;FIXED(Settings!$D$6,0)&amp;": donor may need Form 8283","")&amp;IF($AZ79=1,"; over $"&amp;FIXED(Settings!$D$7,0)&amp;": Section B, you may sign Part V",""))),3,300)))</f>
        <v/>
      </c>
      <c r="AW79" s="27">
        <f>IF(OR($BB79=0,NOT(ISNUMBER($AF79)),$AP79=""),"","Thank you for your contribution of "&amp;$AP79&amp;" that "&amp;IF(TRIM(Settings!$D$2&amp;"")="","(your organization's name)",Settings!$D$2)&amp;" received on "&amp;CHOOSE(MONTH($AF79),"January","February","March","April","May","June","July","August","September","October","November","December")&amp;" "&amp;DAY($AF79)&amp;", "&amp;YEAR($AF79)&amp;". "&amp;IF(TRIM($AH79&amp;"")="","No goods or services were provided in exchange for your contribution.","In exchange for your contribution, we gave you "&amp;$AH79&amp;IF(ISNUMBER($AI79)," with an estimated fair market value of $"&amp;FIXED($AI79,2),"")&amp;"."))</f>
        <v/>
      </c>
      <c r="AX79" s="28">
        <f>IF(AND(ISNUMBER($AR79),ISNUMBER(Settings!$D$5)),IF($AR79&gt;=Settings!$D$5,1,0),0)</f>
        <v/>
      </c>
      <c r="AY79" s="28">
        <f>IF(AND(ISNUMBER($AR79),ISNUMBER(Settings!$D$6)),IF($AR79&gt;Settings!$D$6,1,0),0)</f>
        <v/>
      </c>
      <c r="AZ79" s="28">
        <f>IF(AND(ISNUMBER($AR79),ISNUMBER(Settings!$D$7)),IF($AR79&gt;Settings!$D$7,1,0),0)</f>
        <v/>
      </c>
      <c r="BA79" s="28">
        <f>IF(AND(ISNUMBER($AR79),ISNUMBER($AF79)),$AR79,0)</f>
        <v/>
      </c>
      <c r="BB79" s="28">
        <f>IF(OR(IFERROR(TRIM(INDEX($A79:$AD79,MATCH(Settings!$B$14,$A$1:$AD$1,0))&amp;""),"")&lt;&gt;"",IFERROR(TRIM(INDEX($A79:$AD79,MATCH(Settings!$B$13,$A$1:$AD$1,0))&amp;""),"")&lt;&gt;"",IFERROR(TRIM(INDEX($A79:$AD79,MATCH(Settings!$B$17,$A$1:$AD$1,0))&amp;""),"")&lt;&gt;"",IFERROR(TRIM(INDEX($A79:$AD79,MATCH(Settings!$B$22,$A$1:$AD$1,0))&amp;""),"")&lt;&gt;""),1,0)</f>
        <v/>
      </c>
    </row>
    <row r="80">
      <c r="AF80" s="29" t="n"/>
      <c r="AG80" s="30" t="n"/>
      <c r="AH80" s="30" t="n"/>
      <c r="AI80" s="31" t="n"/>
      <c r="AJ80" s="29" t="n"/>
      <c r="AK80" s="30" t="n"/>
      <c r="AM80" s="23">
        <f>IF(IFERROR(TRIM(INDEX($A80:$AD80,MATCH(Settings!$B$13,$A$1:$AD$1,0))&amp;""),"")&lt;&gt;"",IFERROR(TRIM(INDEX($A80:$AD80,MATCH(Settings!$B$13,$A$1:$AD$1,0))&amp;""),"")&amp;IF(IFERROR(TRIM(INDEX($A80:$AD80,MATCH(Settings!$B$14,$A$1:$AD$1,0))&amp;""),"")&lt;&gt;""," ("&amp;IFERROR(TRIM(INDEX($A80:$AD80,MATCH(Settings!$B$14,$A$1:$AD$1,0))&amp;""),"")&amp;")",""),IFERROR(TRIM(INDEX($A80:$AD80,MATCH(Settings!$B$14,$A$1:$AD$1,0))&amp;""),""))</f>
        <v/>
      </c>
      <c r="AN80" s="23">
        <f>IFERROR(TRIM(INDEX($A80:$AD80,MATCH(Settings!$B$15,$A$1:$AD$1,0))&amp;""),"")</f>
        <v/>
      </c>
      <c r="AO80" s="23">
        <f>IF($BB80=0,"",IF(LEFT(IFERROR(TRIM(INDEX($A80:$AD80,MATCH(Settings!$B$16,$A$1:$AD$1,0))&amp;""),""),5)="Goods","Goods",IF(LEFT(IFERROR(TRIM(INDEX($A80:$AD80,MATCH(Settings!$B$16,$A$1:$AD$1,0))&amp;""),""),8)="Services","Services",IF(IFERROR(TRIM(INDEX($A80:$AD80,MATCH(Settings!$B$22,$A$1:$AD$1,0))&amp;""),"")&lt;&gt;"","Services","Goods"))))</f>
        <v/>
      </c>
      <c r="AP80" s="23">
        <f>IF($AO80="Services",IFERROR(TRIM(INDEX($A80:$AD80,MATCH(Settings!$B$22,$A$1:$AD$1,0))&amp;""),""),IFERROR(TRIM(INDEX($A80:$AD80,MATCH(Settings!$B$17,$A$1:$AD$1,0))&amp;""),""))</f>
        <v/>
      </c>
      <c r="AQ80" s="24">
        <f>IFERROR(IF(TRIM(INDEX($A80:$AD80,MATCH(Settings!$B$18,$A$1:$AD$1,0))&amp;"")="","",VALUE(TRIM(INDEX($A80:$AD80,MATCH(Settings!$B$18,$A$1:$AD$1,0))&amp;""))),"")</f>
        <v/>
      </c>
      <c r="AR80" s="25">
        <f>IF($AO80="Goods",IFERROR(IF(TRIM(INDEX($A80:$AD80,MATCH(Settings!$B$20,$A$1:$AD$1,0))&amp;"")="","",VALUE(TRIM(INDEX($A80:$AD80,MATCH(Settings!$B$20,$A$1:$AD$1,0))&amp;""))),""),"")</f>
        <v/>
      </c>
      <c r="AS80" s="26">
        <f>IF($BB80=0,"",IFERROR(INT(IFERROR(IF(ISNUMBER(INDEX($A80:$AD80,MATCH(Settings!$B$11,$A$1:$AD$1,0))),INDEX($A80:$AD80,MATCH(Settings!$B$11,$A$1:$AD$1,0)),DATE(VALUE(LEFT(IFERROR(TRIM(INDEX($A80:$AD80,MATCH(Settings!$B$11,$A$1:$AD$1,0))&amp;""),""),4)),VALUE(MID(IFERROR(TRIM(INDEX($A80:$AD80,MATCH(Settings!$B$11,$A$1:$AD$1,0))&amp;""),""),6,2)),VALUE(MID(IFERROR(TRIM(INDEX($A80:$AD80,MATCH(Settings!$B$11,$A$1:$AD$1,0))&amp;""),""),9,2)))+TIME(VALUE(MID(IFERROR(TRIM(INDEX($A80:$AD80,MATCH(Settings!$B$11,$A$1:$AD$1,0))&amp;""),""),12,2)),VALUE(MID(IFERROR(TRIM(INDEX($A80:$AD80,MATCH(Settings!$B$11,$A$1:$AD$1,0))&amp;""),""),15,2)),VALUE(MID(IFERROR(TRIM(INDEX($A80:$AD80,MATCH(Settings!$B$11,$A$1:$AD$1,0))&amp;""),""),18,2)))),"")),""))</f>
        <v/>
      </c>
      <c r="AT80" s="23">
        <f>IF($BB80=0,"",IF(NOT(ISNUMBER($AF80)),"Waiting for the gift",IF(ISNUMBER($AJ80),"Acknowledged",IF(AND(ISNUMBER(Settings!$D$3),$AU80&gt;Settings!$D$3),"Past your window","Send acknowledgment"))))</f>
        <v/>
      </c>
      <c r="AU80" s="24">
        <f>IF(AND(ISNUMBER($AF80),NOT(ISNUMBER($AJ80))),Settings!$D$4-$AF80,"")</f>
        <v/>
      </c>
      <c r="AV80" s="27">
        <f>IF($BB80=0,"",IF((IF($AO80="Services","; services: describe the work, no value",IF(NOT(ISNUMBER($AR80)),"; no donor value given",IF($AX80=1,"; donor value $"&amp;FIXED(Settings!$D$5,0)&amp;" or more: written acknowledgment","")&amp;IF($AY80=1,"; over $"&amp;FIXED(Settings!$D$6,0)&amp;": donor may need Form 8283","")&amp;IF($AZ80=1,"; over $"&amp;FIXED(Settings!$D$7,0)&amp;": Section B, you may sign Part V",""))))="","Thank-you note",MID(IF($AO80="Services","; services: describe the work, no value",IF(NOT(ISNUMBER($AR80)),"; no donor value given",IF($AX80=1,"; donor value $"&amp;FIXED(Settings!$D$5,0)&amp;" or more: written acknowledgment","")&amp;IF($AY80=1,"; over $"&amp;FIXED(Settings!$D$6,0)&amp;": donor may need Form 8283","")&amp;IF($AZ80=1,"; over $"&amp;FIXED(Settings!$D$7,0)&amp;": Section B, you may sign Part V",""))),3,300)))</f>
        <v/>
      </c>
      <c r="AW80" s="27">
        <f>IF(OR($BB80=0,NOT(ISNUMBER($AF80)),$AP80=""),"","Thank you for your contribution of "&amp;$AP80&amp;" that "&amp;IF(TRIM(Settings!$D$2&amp;"")="","(your organization's name)",Settings!$D$2)&amp;" received on "&amp;CHOOSE(MONTH($AF80),"January","February","March","April","May","June","July","August","September","October","November","December")&amp;" "&amp;DAY($AF80)&amp;", "&amp;YEAR($AF80)&amp;". "&amp;IF(TRIM($AH80&amp;"")="","No goods or services were provided in exchange for your contribution.","In exchange for your contribution, we gave you "&amp;$AH80&amp;IF(ISNUMBER($AI80)," with an estimated fair market value of $"&amp;FIXED($AI80,2),"")&amp;"."))</f>
        <v/>
      </c>
      <c r="AX80" s="28">
        <f>IF(AND(ISNUMBER($AR80),ISNUMBER(Settings!$D$5)),IF($AR80&gt;=Settings!$D$5,1,0),0)</f>
        <v/>
      </c>
      <c r="AY80" s="28">
        <f>IF(AND(ISNUMBER($AR80),ISNUMBER(Settings!$D$6)),IF($AR80&gt;Settings!$D$6,1,0),0)</f>
        <v/>
      </c>
      <c r="AZ80" s="28">
        <f>IF(AND(ISNUMBER($AR80),ISNUMBER(Settings!$D$7)),IF($AR80&gt;Settings!$D$7,1,0),0)</f>
        <v/>
      </c>
      <c r="BA80" s="28">
        <f>IF(AND(ISNUMBER($AR80),ISNUMBER($AF80)),$AR80,0)</f>
        <v/>
      </c>
      <c r="BB80" s="28">
        <f>IF(OR(IFERROR(TRIM(INDEX($A80:$AD80,MATCH(Settings!$B$14,$A$1:$AD$1,0))&amp;""),"")&lt;&gt;"",IFERROR(TRIM(INDEX($A80:$AD80,MATCH(Settings!$B$13,$A$1:$AD$1,0))&amp;""),"")&lt;&gt;"",IFERROR(TRIM(INDEX($A80:$AD80,MATCH(Settings!$B$17,$A$1:$AD$1,0))&amp;""),"")&lt;&gt;"",IFERROR(TRIM(INDEX($A80:$AD80,MATCH(Settings!$B$22,$A$1:$AD$1,0))&amp;""),"")&lt;&gt;""),1,0)</f>
        <v/>
      </c>
    </row>
    <row r="81">
      <c r="AF81" s="29" t="n"/>
      <c r="AG81" s="30" t="n"/>
      <c r="AH81" s="30" t="n"/>
      <c r="AI81" s="31" t="n"/>
      <c r="AJ81" s="29" t="n"/>
      <c r="AK81" s="30" t="n"/>
      <c r="AM81" s="23">
        <f>IF(IFERROR(TRIM(INDEX($A81:$AD81,MATCH(Settings!$B$13,$A$1:$AD$1,0))&amp;""),"")&lt;&gt;"",IFERROR(TRIM(INDEX($A81:$AD81,MATCH(Settings!$B$13,$A$1:$AD$1,0))&amp;""),"")&amp;IF(IFERROR(TRIM(INDEX($A81:$AD81,MATCH(Settings!$B$14,$A$1:$AD$1,0))&amp;""),"")&lt;&gt;""," ("&amp;IFERROR(TRIM(INDEX($A81:$AD81,MATCH(Settings!$B$14,$A$1:$AD$1,0))&amp;""),"")&amp;")",""),IFERROR(TRIM(INDEX($A81:$AD81,MATCH(Settings!$B$14,$A$1:$AD$1,0))&amp;""),""))</f>
        <v/>
      </c>
      <c r="AN81" s="23">
        <f>IFERROR(TRIM(INDEX($A81:$AD81,MATCH(Settings!$B$15,$A$1:$AD$1,0))&amp;""),"")</f>
        <v/>
      </c>
      <c r="AO81" s="23">
        <f>IF($BB81=0,"",IF(LEFT(IFERROR(TRIM(INDEX($A81:$AD81,MATCH(Settings!$B$16,$A$1:$AD$1,0))&amp;""),""),5)="Goods","Goods",IF(LEFT(IFERROR(TRIM(INDEX($A81:$AD81,MATCH(Settings!$B$16,$A$1:$AD$1,0))&amp;""),""),8)="Services","Services",IF(IFERROR(TRIM(INDEX($A81:$AD81,MATCH(Settings!$B$22,$A$1:$AD$1,0))&amp;""),"")&lt;&gt;"","Services","Goods"))))</f>
        <v/>
      </c>
      <c r="AP81" s="23">
        <f>IF($AO81="Services",IFERROR(TRIM(INDEX($A81:$AD81,MATCH(Settings!$B$22,$A$1:$AD$1,0))&amp;""),""),IFERROR(TRIM(INDEX($A81:$AD81,MATCH(Settings!$B$17,$A$1:$AD$1,0))&amp;""),""))</f>
        <v/>
      </c>
      <c r="AQ81" s="24">
        <f>IFERROR(IF(TRIM(INDEX($A81:$AD81,MATCH(Settings!$B$18,$A$1:$AD$1,0))&amp;"")="","",VALUE(TRIM(INDEX($A81:$AD81,MATCH(Settings!$B$18,$A$1:$AD$1,0))&amp;""))),"")</f>
        <v/>
      </c>
      <c r="AR81" s="25">
        <f>IF($AO81="Goods",IFERROR(IF(TRIM(INDEX($A81:$AD81,MATCH(Settings!$B$20,$A$1:$AD$1,0))&amp;"")="","",VALUE(TRIM(INDEX($A81:$AD81,MATCH(Settings!$B$20,$A$1:$AD$1,0))&amp;""))),""),"")</f>
        <v/>
      </c>
      <c r="AS81" s="26">
        <f>IF($BB81=0,"",IFERROR(INT(IFERROR(IF(ISNUMBER(INDEX($A81:$AD81,MATCH(Settings!$B$11,$A$1:$AD$1,0))),INDEX($A81:$AD81,MATCH(Settings!$B$11,$A$1:$AD$1,0)),DATE(VALUE(LEFT(IFERROR(TRIM(INDEX($A81:$AD81,MATCH(Settings!$B$11,$A$1:$AD$1,0))&amp;""),""),4)),VALUE(MID(IFERROR(TRIM(INDEX($A81:$AD81,MATCH(Settings!$B$11,$A$1:$AD$1,0))&amp;""),""),6,2)),VALUE(MID(IFERROR(TRIM(INDEX($A81:$AD81,MATCH(Settings!$B$11,$A$1:$AD$1,0))&amp;""),""),9,2)))+TIME(VALUE(MID(IFERROR(TRIM(INDEX($A81:$AD81,MATCH(Settings!$B$11,$A$1:$AD$1,0))&amp;""),""),12,2)),VALUE(MID(IFERROR(TRIM(INDEX($A81:$AD81,MATCH(Settings!$B$11,$A$1:$AD$1,0))&amp;""),""),15,2)),VALUE(MID(IFERROR(TRIM(INDEX($A81:$AD81,MATCH(Settings!$B$11,$A$1:$AD$1,0))&amp;""),""),18,2)))),"")),""))</f>
        <v/>
      </c>
      <c r="AT81" s="23">
        <f>IF($BB81=0,"",IF(NOT(ISNUMBER($AF81)),"Waiting for the gift",IF(ISNUMBER($AJ81),"Acknowledged",IF(AND(ISNUMBER(Settings!$D$3),$AU81&gt;Settings!$D$3),"Past your window","Send acknowledgment"))))</f>
        <v/>
      </c>
      <c r="AU81" s="24">
        <f>IF(AND(ISNUMBER($AF81),NOT(ISNUMBER($AJ81))),Settings!$D$4-$AF81,"")</f>
        <v/>
      </c>
      <c r="AV81" s="27">
        <f>IF($BB81=0,"",IF((IF($AO81="Services","; services: describe the work, no value",IF(NOT(ISNUMBER($AR81)),"; no donor value given",IF($AX81=1,"; donor value $"&amp;FIXED(Settings!$D$5,0)&amp;" or more: written acknowledgment","")&amp;IF($AY81=1,"; over $"&amp;FIXED(Settings!$D$6,0)&amp;": donor may need Form 8283","")&amp;IF($AZ81=1,"; over $"&amp;FIXED(Settings!$D$7,0)&amp;": Section B, you may sign Part V",""))))="","Thank-you note",MID(IF($AO81="Services","; services: describe the work, no value",IF(NOT(ISNUMBER($AR81)),"; no donor value given",IF($AX81=1,"; donor value $"&amp;FIXED(Settings!$D$5,0)&amp;" or more: written acknowledgment","")&amp;IF($AY81=1,"; over $"&amp;FIXED(Settings!$D$6,0)&amp;": donor may need Form 8283","")&amp;IF($AZ81=1,"; over $"&amp;FIXED(Settings!$D$7,0)&amp;": Section B, you may sign Part V",""))),3,300)))</f>
        <v/>
      </c>
      <c r="AW81" s="27">
        <f>IF(OR($BB81=0,NOT(ISNUMBER($AF81)),$AP81=""),"","Thank you for your contribution of "&amp;$AP81&amp;" that "&amp;IF(TRIM(Settings!$D$2&amp;"")="","(your organization's name)",Settings!$D$2)&amp;" received on "&amp;CHOOSE(MONTH($AF81),"January","February","March","April","May","June","July","August","September","October","November","December")&amp;" "&amp;DAY($AF81)&amp;", "&amp;YEAR($AF81)&amp;". "&amp;IF(TRIM($AH81&amp;"")="","No goods or services were provided in exchange for your contribution.","In exchange for your contribution, we gave you "&amp;$AH81&amp;IF(ISNUMBER($AI81)," with an estimated fair market value of $"&amp;FIXED($AI81,2),"")&amp;"."))</f>
        <v/>
      </c>
      <c r="AX81" s="28">
        <f>IF(AND(ISNUMBER($AR81),ISNUMBER(Settings!$D$5)),IF($AR81&gt;=Settings!$D$5,1,0),0)</f>
        <v/>
      </c>
      <c r="AY81" s="28">
        <f>IF(AND(ISNUMBER($AR81),ISNUMBER(Settings!$D$6)),IF($AR81&gt;Settings!$D$6,1,0),0)</f>
        <v/>
      </c>
      <c r="AZ81" s="28">
        <f>IF(AND(ISNUMBER($AR81),ISNUMBER(Settings!$D$7)),IF($AR81&gt;Settings!$D$7,1,0),0)</f>
        <v/>
      </c>
      <c r="BA81" s="28">
        <f>IF(AND(ISNUMBER($AR81),ISNUMBER($AF81)),$AR81,0)</f>
        <v/>
      </c>
      <c r="BB81" s="28">
        <f>IF(OR(IFERROR(TRIM(INDEX($A81:$AD81,MATCH(Settings!$B$14,$A$1:$AD$1,0))&amp;""),"")&lt;&gt;"",IFERROR(TRIM(INDEX($A81:$AD81,MATCH(Settings!$B$13,$A$1:$AD$1,0))&amp;""),"")&lt;&gt;"",IFERROR(TRIM(INDEX($A81:$AD81,MATCH(Settings!$B$17,$A$1:$AD$1,0))&amp;""),"")&lt;&gt;"",IFERROR(TRIM(INDEX($A81:$AD81,MATCH(Settings!$B$22,$A$1:$AD$1,0))&amp;""),"")&lt;&gt;""),1,0)</f>
        <v/>
      </c>
    </row>
    <row r="82">
      <c r="AF82" s="29" t="n"/>
      <c r="AG82" s="30" t="n"/>
      <c r="AH82" s="30" t="n"/>
      <c r="AI82" s="31" t="n"/>
      <c r="AJ82" s="29" t="n"/>
      <c r="AK82" s="30" t="n"/>
      <c r="AM82" s="23">
        <f>IF(IFERROR(TRIM(INDEX($A82:$AD82,MATCH(Settings!$B$13,$A$1:$AD$1,0))&amp;""),"")&lt;&gt;"",IFERROR(TRIM(INDEX($A82:$AD82,MATCH(Settings!$B$13,$A$1:$AD$1,0))&amp;""),"")&amp;IF(IFERROR(TRIM(INDEX($A82:$AD82,MATCH(Settings!$B$14,$A$1:$AD$1,0))&amp;""),"")&lt;&gt;""," ("&amp;IFERROR(TRIM(INDEX($A82:$AD82,MATCH(Settings!$B$14,$A$1:$AD$1,0))&amp;""),"")&amp;")",""),IFERROR(TRIM(INDEX($A82:$AD82,MATCH(Settings!$B$14,$A$1:$AD$1,0))&amp;""),""))</f>
        <v/>
      </c>
      <c r="AN82" s="23">
        <f>IFERROR(TRIM(INDEX($A82:$AD82,MATCH(Settings!$B$15,$A$1:$AD$1,0))&amp;""),"")</f>
        <v/>
      </c>
      <c r="AO82" s="23">
        <f>IF($BB82=0,"",IF(LEFT(IFERROR(TRIM(INDEX($A82:$AD82,MATCH(Settings!$B$16,$A$1:$AD$1,0))&amp;""),""),5)="Goods","Goods",IF(LEFT(IFERROR(TRIM(INDEX($A82:$AD82,MATCH(Settings!$B$16,$A$1:$AD$1,0))&amp;""),""),8)="Services","Services",IF(IFERROR(TRIM(INDEX($A82:$AD82,MATCH(Settings!$B$22,$A$1:$AD$1,0))&amp;""),"")&lt;&gt;"","Services","Goods"))))</f>
        <v/>
      </c>
      <c r="AP82" s="23">
        <f>IF($AO82="Services",IFERROR(TRIM(INDEX($A82:$AD82,MATCH(Settings!$B$22,$A$1:$AD$1,0))&amp;""),""),IFERROR(TRIM(INDEX($A82:$AD82,MATCH(Settings!$B$17,$A$1:$AD$1,0))&amp;""),""))</f>
        <v/>
      </c>
      <c r="AQ82" s="24">
        <f>IFERROR(IF(TRIM(INDEX($A82:$AD82,MATCH(Settings!$B$18,$A$1:$AD$1,0))&amp;"")="","",VALUE(TRIM(INDEX($A82:$AD82,MATCH(Settings!$B$18,$A$1:$AD$1,0))&amp;""))),"")</f>
        <v/>
      </c>
      <c r="AR82" s="25">
        <f>IF($AO82="Goods",IFERROR(IF(TRIM(INDEX($A82:$AD82,MATCH(Settings!$B$20,$A$1:$AD$1,0))&amp;"")="","",VALUE(TRIM(INDEX($A82:$AD82,MATCH(Settings!$B$20,$A$1:$AD$1,0))&amp;""))),""),"")</f>
        <v/>
      </c>
      <c r="AS82" s="26">
        <f>IF($BB82=0,"",IFERROR(INT(IFERROR(IF(ISNUMBER(INDEX($A82:$AD82,MATCH(Settings!$B$11,$A$1:$AD$1,0))),INDEX($A82:$AD82,MATCH(Settings!$B$11,$A$1:$AD$1,0)),DATE(VALUE(LEFT(IFERROR(TRIM(INDEX($A82:$AD82,MATCH(Settings!$B$11,$A$1:$AD$1,0))&amp;""),""),4)),VALUE(MID(IFERROR(TRIM(INDEX($A82:$AD82,MATCH(Settings!$B$11,$A$1:$AD$1,0))&amp;""),""),6,2)),VALUE(MID(IFERROR(TRIM(INDEX($A82:$AD82,MATCH(Settings!$B$11,$A$1:$AD$1,0))&amp;""),""),9,2)))+TIME(VALUE(MID(IFERROR(TRIM(INDEX($A82:$AD82,MATCH(Settings!$B$11,$A$1:$AD$1,0))&amp;""),""),12,2)),VALUE(MID(IFERROR(TRIM(INDEX($A82:$AD82,MATCH(Settings!$B$11,$A$1:$AD$1,0))&amp;""),""),15,2)),VALUE(MID(IFERROR(TRIM(INDEX($A82:$AD82,MATCH(Settings!$B$11,$A$1:$AD$1,0))&amp;""),""),18,2)))),"")),""))</f>
        <v/>
      </c>
      <c r="AT82" s="23">
        <f>IF($BB82=0,"",IF(NOT(ISNUMBER($AF82)),"Waiting for the gift",IF(ISNUMBER($AJ82),"Acknowledged",IF(AND(ISNUMBER(Settings!$D$3),$AU82&gt;Settings!$D$3),"Past your window","Send acknowledgment"))))</f>
        <v/>
      </c>
      <c r="AU82" s="24">
        <f>IF(AND(ISNUMBER($AF82),NOT(ISNUMBER($AJ82))),Settings!$D$4-$AF82,"")</f>
        <v/>
      </c>
      <c r="AV82" s="27">
        <f>IF($BB82=0,"",IF((IF($AO82="Services","; services: describe the work, no value",IF(NOT(ISNUMBER($AR82)),"; no donor value given",IF($AX82=1,"; donor value $"&amp;FIXED(Settings!$D$5,0)&amp;" or more: written acknowledgment","")&amp;IF($AY82=1,"; over $"&amp;FIXED(Settings!$D$6,0)&amp;": donor may need Form 8283","")&amp;IF($AZ82=1,"; over $"&amp;FIXED(Settings!$D$7,0)&amp;": Section B, you may sign Part V",""))))="","Thank-you note",MID(IF($AO82="Services","; services: describe the work, no value",IF(NOT(ISNUMBER($AR82)),"; no donor value given",IF($AX82=1,"; donor value $"&amp;FIXED(Settings!$D$5,0)&amp;" or more: written acknowledgment","")&amp;IF($AY82=1,"; over $"&amp;FIXED(Settings!$D$6,0)&amp;": donor may need Form 8283","")&amp;IF($AZ82=1,"; over $"&amp;FIXED(Settings!$D$7,0)&amp;": Section B, you may sign Part V",""))),3,300)))</f>
        <v/>
      </c>
      <c r="AW82" s="27">
        <f>IF(OR($BB82=0,NOT(ISNUMBER($AF82)),$AP82=""),"","Thank you for your contribution of "&amp;$AP82&amp;" that "&amp;IF(TRIM(Settings!$D$2&amp;"")="","(your organization's name)",Settings!$D$2)&amp;" received on "&amp;CHOOSE(MONTH($AF82),"January","February","March","April","May","June","July","August","September","October","November","December")&amp;" "&amp;DAY($AF82)&amp;", "&amp;YEAR($AF82)&amp;". "&amp;IF(TRIM($AH82&amp;"")="","No goods or services were provided in exchange for your contribution.","In exchange for your contribution, we gave you "&amp;$AH82&amp;IF(ISNUMBER($AI82)," with an estimated fair market value of $"&amp;FIXED($AI82,2),"")&amp;"."))</f>
        <v/>
      </c>
      <c r="AX82" s="28">
        <f>IF(AND(ISNUMBER($AR82),ISNUMBER(Settings!$D$5)),IF($AR82&gt;=Settings!$D$5,1,0),0)</f>
        <v/>
      </c>
      <c r="AY82" s="28">
        <f>IF(AND(ISNUMBER($AR82),ISNUMBER(Settings!$D$6)),IF($AR82&gt;Settings!$D$6,1,0),0)</f>
        <v/>
      </c>
      <c r="AZ82" s="28">
        <f>IF(AND(ISNUMBER($AR82),ISNUMBER(Settings!$D$7)),IF($AR82&gt;Settings!$D$7,1,0),0)</f>
        <v/>
      </c>
      <c r="BA82" s="28">
        <f>IF(AND(ISNUMBER($AR82),ISNUMBER($AF82)),$AR82,0)</f>
        <v/>
      </c>
      <c r="BB82" s="28">
        <f>IF(OR(IFERROR(TRIM(INDEX($A82:$AD82,MATCH(Settings!$B$14,$A$1:$AD$1,0))&amp;""),"")&lt;&gt;"",IFERROR(TRIM(INDEX($A82:$AD82,MATCH(Settings!$B$13,$A$1:$AD$1,0))&amp;""),"")&lt;&gt;"",IFERROR(TRIM(INDEX($A82:$AD82,MATCH(Settings!$B$17,$A$1:$AD$1,0))&amp;""),"")&lt;&gt;"",IFERROR(TRIM(INDEX($A82:$AD82,MATCH(Settings!$B$22,$A$1:$AD$1,0))&amp;""),"")&lt;&gt;""),1,0)</f>
        <v/>
      </c>
    </row>
    <row r="83">
      <c r="AF83" s="29" t="n"/>
      <c r="AG83" s="30" t="n"/>
      <c r="AH83" s="30" t="n"/>
      <c r="AI83" s="31" t="n"/>
      <c r="AJ83" s="29" t="n"/>
      <c r="AK83" s="30" t="n"/>
      <c r="AM83" s="23">
        <f>IF(IFERROR(TRIM(INDEX($A83:$AD83,MATCH(Settings!$B$13,$A$1:$AD$1,0))&amp;""),"")&lt;&gt;"",IFERROR(TRIM(INDEX($A83:$AD83,MATCH(Settings!$B$13,$A$1:$AD$1,0))&amp;""),"")&amp;IF(IFERROR(TRIM(INDEX($A83:$AD83,MATCH(Settings!$B$14,$A$1:$AD$1,0))&amp;""),"")&lt;&gt;""," ("&amp;IFERROR(TRIM(INDEX($A83:$AD83,MATCH(Settings!$B$14,$A$1:$AD$1,0))&amp;""),"")&amp;")",""),IFERROR(TRIM(INDEX($A83:$AD83,MATCH(Settings!$B$14,$A$1:$AD$1,0))&amp;""),""))</f>
        <v/>
      </c>
      <c r="AN83" s="23">
        <f>IFERROR(TRIM(INDEX($A83:$AD83,MATCH(Settings!$B$15,$A$1:$AD$1,0))&amp;""),"")</f>
        <v/>
      </c>
      <c r="AO83" s="23">
        <f>IF($BB83=0,"",IF(LEFT(IFERROR(TRIM(INDEX($A83:$AD83,MATCH(Settings!$B$16,$A$1:$AD$1,0))&amp;""),""),5)="Goods","Goods",IF(LEFT(IFERROR(TRIM(INDEX($A83:$AD83,MATCH(Settings!$B$16,$A$1:$AD$1,0))&amp;""),""),8)="Services","Services",IF(IFERROR(TRIM(INDEX($A83:$AD83,MATCH(Settings!$B$22,$A$1:$AD$1,0))&amp;""),"")&lt;&gt;"","Services","Goods"))))</f>
        <v/>
      </c>
      <c r="AP83" s="23">
        <f>IF($AO83="Services",IFERROR(TRIM(INDEX($A83:$AD83,MATCH(Settings!$B$22,$A$1:$AD$1,0))&amp;""),""),IFERROR(TRIM(INDEX($A83:$AD83,MATCH(Settings!$B$17,$A$1:$AD$1,0))&amp;""),""))</f>
        <v/>
      </c>
      <c r="AQ83" s="24">
        <f>IFERROR(IF(TRIM(INDEX($A83:$AD83,MATCH(Settings!$B$18,$A$1:$AD$1,0))&amp;"")="","",VALUE(TRIM(INDEX($A83:$AD83,MATCH(Settings!$B$18,$A$1:$AD$1,0))&amp;""))),"")</f>
        <v/>
      </c>
      <c r="AR83" s="25">
        <f>IF($AO83="Goods",IFERROR(IF(TRIM(INDEX($A83:$AD83,MATCH(Settings!$B$20,$A$1:$AD$1,0))&amp;"")="","",VALUE(TRIM(INDEX($A83:$AD83,MATCH(Settings!$B$20,$A$1:$AD$1,0))&amp;""))),""),"")</f>
        <v/>
      </c>
      <c r="AS83" s="26">
        <f>IF($BB83=0,"",IFERROR(INT(IFERROR(IF(ISNUMBER(INDEX($A83:$AD83,MATCH(Settings!$B$11,$A$1:$AD$1,0))),INDEX($A83:$AD83,MATCH(Settings!$B$11,$A$1:$AD$1,0)),DATE(VALUE(LEFT(IFERROR(TRIM(INDEX($A83:$AD83,MATCH(Settings!$B$11,$A$1:$AD$1,0))&amp;""),""),4)),VALUE(MID(IFERROR(TRIM(INDEX($A83:$AD83,MATCH(Settings!$B$11,$A$1:$AD$1,0))&amp;""),""),6,2)),VALUE(MID(IFERROR(TRIM(INDEX($A83:$AD83,MATCH(Settings!$B$11,$A$1:$AD$1,0))&amp;""),""),9,2)))+TIME(VALUE(MID(IFERROR(TRIM(INDEX($A83:$AD83,MATCH(Settings!$B$11,$A$1:$AD$1,0))&amp;""),""),12,2)),VALUE(MID(IFERROR(TRIM(INDEX($A83:$AD83,MATCH(Settings!$B$11,$A$1:$AD$1,0))&amp;""),""),15,2)),VALUE(MID(IFERROR(TRIM(INDEX($A83:$AD83,MATCH(Settings!$B$11,$A$1:$AD$1,0))&amp;""),""),18,2)))),"")),""))</f>
        <v/>
      </c>
      <c r="AT83" s="23">
        <f>IF($BB83=0,"",IF(NOT(ISNUMBER($AF83)),"Waiting for the gift",IF(ISNUMBER($AJ83),"Acknowledged",IF(AND(ISNUMBER(Settings!$D$3),$AU83&gt;Settings!$D$3),"Past your window","Send acknowledgment"))))</f>
        <v/>
      </c>
      <c r="AU83" s="24">
        <f>IF(AND(ISNUMBER($AF83),NOT(ISNUMBER($AJ83))),Settings!$D$4-$AF83,"")</f>
        <v/>
      </c>
      <c r="AV83" s="27">
        <f>IF($BB83=0,"",IF((IF($AO83="Services","; services: describe the work, no value",IF(NOT(ISNUMBER($AR83)),"; no donor value given",IF($AX83=1,"; donor value $"&amp;FIXED(Settings!$D$5,0)&amp;" or more: written acknowledgment","")&amp;IF($AY83=1,"; over $"&amp;FIXED(Settings!$D$6,0)&amp;": donor may need Form 8283","")&amp;IF($AZ83=1,"; over $"&amp;FIXED(Settings!$D$7,0)&amp;": Section B, you may sign Part V",""))))="","Thank-you note",MID(IF($AO83="Services","; services: describe the work, no value",IF(NOT(ISNUMBER($AR83)),"; no donor value given",IF($AX83=1,"; donor value $"&amp;FIXED(Settings!$D$5,0)&amp;" or more: written acknowledgment","")&amp;IF($AY83=1,"; over $"&amp;FIXED(Settings!$D$6,0)&amp;": donor may need Form 8283","")&amp;IF($AZ83=1,"; over $"&amp;FIXED(Settings!$D$7,0)&amp;": Section B, you may sign Part V",""))),3,300)))</f>
        <v/>
      </c>
      <c r="AW83" s="27">
        <f>IF(OR($BB83=0,NOT(ISNUMBER($AF83)),$AP83=""),"","Thank you for your contribution of "&amp;$AP83&amp;" that "&amp;IF(TRIM(Settings!$D$2&amp;"")="","(your organization's name)",Settings!$D$2)&amp;" received on "&amp;CHOOSE(MONTH($AF83),"January","February","March","April","May","June","July","August","September","October","November","December")&amp;" "&amp;DAY($AF83)&amp;", "&amp;YEAR($AF83)&amp;". "&amp;IF(TRIM($AH83&amp;"")="","No goods or services were provided in exchange for your contribution.","In exchange for your contribution, we gave you "&amp;$AH83&amp;IF(ISNUMBER($AI83)," with an estimated fair market value of $"&amp;FIXED($AI83,2),"")&amp;"."))</f>
        <v/>
      </c>
      <c r="AX83" s="28">
        <f>IF(AND(ISNUMBER($AR83),ISNUMBER(Settings!$D$5)),IF($AR83&gt;=Settings!$D$5,1,0),0)</f>
        <v/>
      </c>
      <c r="AY83" s="28">
        <f>IF(AND(ISNUMBER($AR83),ISNUMBER(Settings!$D$6)),IF($AR83&gt;Settings!$D$6,1,0),0)</f>
        <v/>
      </c>
      <c r="AZ83" s="28">
        <f>IF(AND(ISNUMBER($AR83),ISNUMBER(Settings!$D$7)),IF($AR83&gt;Settings!$D$7,1,0),0)</f>
        <v/>
      </c>
      <c r="BA83" s="28">
        <f>IF(AND(ISNUMBER($AR83),ISNUMBER($AF83)),$AR83,0)</f>
        <v/>
      </c>
      <c r="BB83" s="28">
        <f>IF(OR(IFERROR(TRIM(INDEX($A83:$AD83,MATCH(Settings!$B$14,$A$1:$AD$1,0))&amp;""),"")&lt;&gt;"",IFERROR(TRIM(INDEX($A83:$AD83,MATCH(Settings!$B$13,$A$1:$AD$1,0))&amp;""),"")&lt;&gt;"",IFERROR(TRIM(INDEX($A83:$AD83,MATCH(Settings!$B$17,$A$1:$AD$1,0))&amp;""),"")&lt;&gt;"",IFERROR(TRIM(INDEX($A83:$AD83,MATCH(Settings!$B$22,$A$1:$AD$1,0))&amp;""),"")&lt;&gt;""),1,0)</f>
        <v/>
      </c>
    </row>
    <row r="84">
      <c r="AF84" s="29" t="n"/>
      <c r="AG84" s="30" t="n"/>
      <c r="AH84" s="30" t="n"/>
      <c r="AI84" s="31" t="n"/>
      <c r="AJ84" s="29" t="n"/>
      <c r="AK84" s="30" t="n"/>
      <c r="AM84" s="23">
        <f>IF(IFERROR(TRIM(INDEX($A84:$AD84,MATCH(Settings!$B$13,$A$1:$AD$1,0))&amp;""),"")&lt;&gt;"",IFERROR(TRIM(INDEX($A84:$AD84,MATCH(Settings!$B$13,$A$1:$AD$1,0))&amp;""),"")&amp;IF(IFERROR(TRIM(INDEX($A84:$AD84,MATCH(Settings!$B$14,$A$1:$AD$1,0))&amp;""),"")&lt;&gt;""," ("&amp;IFERROR(TRIM(INDEX($A84:$AD84,MATCH(Settings!$B$14,$A$1:$AD$1,0))&amp;""),"")&amp;")",""),IFERROR(TRIM(INDEX($A84:$AD84,MATCH(Settings!$B$14,$A$1:$AD$1,0))&amp;""),""))</f>
        <v/>
      </c>
      <c r="AN84" s="23">
        <f>IFERROR(TRIM(INDEX($A84:$AD84,MATCH(Settings!$B$15,$A$1:$AD$1,0))&amp;""),"")</f>
        <v/>
      </c>
      <c r="AO84" s="23">
        <f>IF($BB84=0,"",IF(LEFT(IFERROR(TRIM(INDEX($A84:$AD84,MATCH(Settings!$B$16,$A$1:$AD$1,0))&amp;""),""),5)="Goods","Goods",IF(LEFT(IFERROR(TRIM(INDEX($A84:$AD84,MATCH(Settings!$B$16,$A$1:$AD$1,0))&amp;""),""),8)="Services","Services",IF(IFERROR(TRIM(INDEX($A84:$AD84,MATCH(Settings!$B$22,$A$1:$AD$1,0))&amp;""),"")&lt;&gt;"","Services","Goods"))))</f>
        <v/>
      </c>
      <c r="AP84" s="23">
        <f>IF($AO84="Services",IFERROR(TRIM(INDEX($A84:$AD84,MATCH(Settings!$B$22,$A$1:$AD$1,0))&amp;""),""),IFERROR(TRIM(INDEX($A84:$AD84,MATCH(Settings!$B$17,$A$1:$AD$1,0))&amp;""),""))</f>
        <v/>
      </c>
      <c r="AQ84" s="24">
        <f>IFERROR(IF(TRIM(INDEX($A84:$AD84,MATCH(Settings!$B$18,$A$1:$AD$1,0))&amp;"")="","",VALUE(TRIM(INDEX($A84:$AD84,MATCH(Settings!$B$18,$A$1:$AD$1,0))&amp;""))),"")</f>
        <v/>
      </c>
      <c r="AR84" s="25">
        <f>IF($AO84="Goods",IFERROR(IF(TRIM(INDEX($A84:$AD84,MATCH(Settings!$B$20,$A$1:$AD$1,0))&amp;"")="","",VALUE(TRIM(INDEX($A84:$AD84,MATCH(Settings!$B$20,$A$1:$AD$1,0))&amp;""))),""),"")</f>
        <v/>
      </c>
      <c r="AS84" s="26">
        <f>IF($BB84=0,"",IFERROR(INT(IFERROR(IF(ISNUMBER(INDEX($A84:$AD84,MATCH(Settings!$B$11,$A$1:$AD$1,0))),INDEX($A84:$AD84,MATCH(Settings!$B$11,$A$1:$AD$1,0)),DATE(VALUE(LEFT(IFERROR(TRIM(INDEX($A84:$AD84,MATCH(Settings!$B$11,$A$1:$AD$1,0))&amp;""),""),4)),VALUE(MID(IFERROR(TRIM(INDEX($A84:$AD84,MATCH(Settings!$B$11,$A$1:$AD$1,0))&amp;""),""),6,2)),VALUE(MID(IFERROR(TRIM(INDEX($A84:$AD84,MATCH(Settings!$B$11,$A$1:$AD$1,0))&amp;""),""),9,2)))+TIME(VALUE(MID(IFERROR(TRIM(INDEX($A84:$AD84,MATCH(Settings!$B$11,$A$1:$AD$1,0))&amp;""),""),12,2)),VALUE(MID(IFERROR(TRIM(INDEX($A84:$AD84,MATCH(Settings!$B$11,$A$1:$AD$1,0))&amp;""),""),15,2)),VALUE(MID(IFERROR(TRIM(INDEX($A84:$AD84,MATCH(Settings!$B$11,$A$1:$AD$1,0))&amp;""),""),18,2)))),"")),""))</f>
        <v/>
      </c>
      <c r="AT84" s="23">
        <f>IF($BB84=0,"",IF(NOT(ISNUMBER($AF84)),"Waiting for the gift",IF(ISNUMBER($AJ84),"Acknowledged",IF(AND(ISNUMBER(Settings!$D$3),$AU84&gt;Settings!$D$3),"Past your window","Send acknowledgment"))))</f>
        <v/>
      </c>
      <c r="AU84" s="24">
        <f>IF(AND(ISNUMBER($AF84),NOT(ISNUMBER($AJ84))),Settings!$D$4-$AF84,"")</f>
        <v/>
      </c>
      <c r="AV84" s="27">
        <f>IF($BB84=0,"",IF((IF($AO84="Services","; services: describe the work, no value",IF(NOT(ISNUMBER($AR84)),"; no donor value given",IF($AX84=1,"; donor value $"&amp;FIXED(Settings!$D$5,0)&amp;" or more: written acknowledgment","")&amp;IF($AY84=1,"; over $"&amp;FIXED(Settings!$D$6,0)&amp;": donor may need Form 8283","")&amp;IF($AZ84=1,"; over $"&amp;FIXED(Settings!$D$7,0)&amp;": Section B, you may sign Part V",""))))="","Thank-you note",MID(IF($AO84="Services","; services: describe the work, no value",IF(NOT(ISNUMBER($AR84)),"; no donor value given",IF($AX84=1,"; donor value $"&amp;FIXED(Settings!$D$5,0)&amp;" or more: written acknowledgment","")&amp;IF($AY84=1,"; over $"&amp;FIXED(Settings!$D$6,0)&amp;": donor may need Form 8283","")&amp;IF($AZ84=1,"; over $"&amp;FIXED(Settings!$D$7,0)&amp;": Section B, you may sign Part V",""))),3,300)))</f>
        <v/>
      </c>
      <c r="AW84" s="27">
        <f>IF(OR($BB84=0,NOT(ISNUMBER($AF84)),$AP84=""),"","Thank you for your contribution of "&amp;$AP84&amp;" that "&amp;IF(TRIM(Settings!$D$2&amp;"")="","(your organization's name)",Settings!$D$2)&amp;" received on "&amp;CHOOSE(MONTH($AF84),"January","February","March","April","May","June","July","August","September","October","November","December")&amp;" "&amp;DAY($AF84)&amp;", "&amp;YEAR($AF84)&amp;". "&amp;IF(TRIM($AH84&amp;"")="","No goods or services were provided in exchange for your contribution.","In exchange for your contribution, we gave you "&amp;$AH84&amp;IF(ISNUMBER($AI84)," with an estimated fair market value of $"&amp;FIXED($AI84,2),"")&amp;"."))</f>
        <v/>
      </c>
      <c r="AX84" s="28">
        <f>IF(AND(ISNUMBER($AR84),ISNUMBER(Settings!$D$5)),IF($AR84&gt;=Settings!$D$5,1,0),0)</f>
        <v/>
      </c>
      <c r="AY84" s="28">
        <f>IF(AND(ISNUMBER($AR84),ISNUMBER(Settings!$D$6)),IF($AR84&gt;Settings!$D$6,1,0),0)</f>
        <v/>
      </c>
      <c r="AZ84" s="28">
        <f>IF(AND(ISNUMBER($AR84),ISNUMBER(Settings!$D$7)),IF($AR84&gt;Settings!$D$7,1,0),0)</f>
        <v/>
      </c>
      <c r="BA84" s="28">
        <f>IF(AND(ISNUMBER($AR84),ISNUMBER($AF84)),$AR84,0)</f>
        <v/>
      </c>
      <c r="BB84" s="28">
        <f>IF(OR(IFERROR(TRIM(INDEX($A84:$AD84,MATCH(Settings!$B$14,$A$1:$AD$1,0))&amp;""),"")&lt;&gt;"",IFERROR(TRIM(INDEX($A84:$AD84,MATCH(Settings!$B$13,$A$1:$AD$1,0))&amp;""),"")&lt;&gt;"",IFERROR(TRIM(INDEX($A84:$AD84,MATCH(Settings!$B$17,$A$1:$AD$1,0))&amp;""),"")&lt;&gt;"",IFERROR(TRIM(INDEX($A84:$AD84,MATCH(Settings!$B$22,$A$1:$AD$1,0))&amp;""),"")&lt;&gt;""),1,0)</f>
        <v/>
      </c>
    </row>
    <row r="85">
      <c r="AF85" s="29" t="n"/>
      <c r="AG85" s="30" t="n"/>
      <c r="AH85" s="30" t="n"/>
      <c r="AI85" s="31" t="n"/>
      <c r="AJ85" s="29" t="n"/>
      <c r="AK85" s="30" t="n"/>
      <c r="AM85" s="23">
        <f>IF(IFERROR(TRIM(INDEX($A85:$AD85,MATCH(Settings!$B$13,$A$1:$AD$1,0))&amp;""),"")&lt;&gt;"",IFERROR(TRIM(INDEX($A85:$AD85,MATCH(Settings!$B$13,$A$1:$AD$1,0))&amp;""),"")&amp;IF(IFERROR(TRIM(INDEX($A85:$AD85,MATCH(Settings!$B$14,$A$1:$AD$1,0))&amp;""),"")&lt;&gt;""," ("&amp;IFERROR(TRIM(INDEX($A85:$AD85,MATCH(Settings!$B$14,$A$1:$AD$1,0))&amp;""),"")&amp;")",""),IFERROR(TRIM(INDEX($A85:$AD85,MATCH(Settings!$B$14,$A$1:$AD$1,0))&amp;""),""))</f>
        <v/>
      </c>
      <c r="AN85" s="23">
        <f>IFERROR(TRIM(INDEX($A85:$AD85,MATCH(Settings!$B$15,$A$1:$AD$1,0))&amp;""),"")</f>
        <v/>
      </c>
      <c r="AO85" s="23">
        <f>IF($BB85=0,"",IF(LEFT(IFERROR(TRIM(INDEX($A85:$AD85,MATCH(Settings!$B$16,$A$1:$AD$1,0))&amp;""),""),5)="Goods","Goods",IF(LEFT(IFERROR(TRIM(INDEX($A85:$AD85,MATCH(Settings!$B$16,$A$1:$AD$1,0))&amp;""),""),8)="Services","Services",IF(IFERROR(TRIM(INDEX($A85:$AD85,MATCH(Settings!$B$22,$A$1:$AD$1,0))&amp;""),"")&lt;&gt;"","Services","Goods"))))</f>
        <v/>
      </c>
      <c r="AP85" s="23">
        <f>IF($AO85="Services",IFERROR(TRIM(INDEX($A85:$AD85,MATCH(Settings!$B$22,$A$1:$AD$1,0))&amp;""),""),IFERROR(TRIM(INDEX($A85:$AD85,MATCH(Settings!$B$17,$A$1:$AD$1,0))&amp;""),""))</f>
        <v/>
      </c>
      <c r="AQ85" s="24">
        <f>IFERROR(IF(TRIM(INDEX($A85:$AD85,MATCH(Settings!$B$18,$A$1:$AD$1,0))&amp;"")="","",VALUE(TRIM(INDEX($A85:$AD85,MATCH(Settings!$B$18,$A$1:$AD$1,0))&amp;""))),"")</f>
        <v/>
      </c>
      <c r="AR85" s="25">
        <f>IF($AO85="Goods",IFERROR(IF(TRIM(INDEX($A85:$AD85,MATCH(Settings!$B$20,$A$1:$AD$1,0))&amp;"")="","",VALUE(TRIM(INDEX($A85:$AD85,MATCH(Settings!$B$20,$A$1:$AD$1,0))&amp;""))),""),"")</f>
        <v/>
      </c>
      <c r="AS85" s="26">
        <f>IF($BB85=0,"",IFERROR(INT(IFERROR(IF(ISNUMBER(INDEX($A85:$AD85,MATCH(Settings!$B$11,$A$1:$AD$1,0))),INDEX($A85:$AD85,MATCH(Settings!$B$11,$A$1:$AD$1,0)),DATE(VALUE(LEFT(IFERROR(TRIM(INDEX($A85:$AD85,MATCH(Settings!$B$11,$A$1:$AD$1,0))&amp;""),""),4)),VALUE(MID(IFERROR(TRIM(INDEX($A85:$AD85,MATCH(Settings!$B$11,$A$1:$AD$1,0))&amp;""),""),6,2)),VALUE(MID(IFERROR(TRIM(INDEX($A85:$AD85,MATCH(Settings!$B$11,$A$1:$AD$1,0))&amp;""),""),9,2)))+TIME(VALUE(MID(IFERROR(TRIM(INDEX($A85:$AD85,MATCH(Settings!$B$11,$A$1:$AD$1,0))&amp;""),""),12,2)),VALUE(MID(IFERROR(TRIM(INDEX($A85:$AD85,MATCH(Settings!$B$11,$A$1:$AD$1,0))&amp;""),""),15,2)),VALUE(MID(IFERROR(TRIM(INDEX($A85:$AD85,MATCH(Settings!$B$11,$A$1:$AD$1,0))&amp;""),""),18,2)))),"")),""))</f>
        <v/>
      </c>
      <c r="AT85" s="23">
        <f>IF($BB85=0,"",IF(NOT(ISNUMBER($AF85)),"Waiting for the gift",IF(ISNUMBER($AJ85),"Acknowledged",IF(AND(ISNUMBER(Settings!$D$3),$AU85&gt;Settings!$D$3),"Past your window","Send acknowledgment"))))</f>
        <v/>
      </c>
      <c r="AU85" s="24">
        <f>IF(AND(ISNUMBER($AF85),NOT(ISNUMBER($AJ85))),Settings!$D$4-$AF85,"")</f>
        <v/>
      </c>
      <c r="AV85" s="27">
        <f>IF($BB85=0,"",IF((IF($AO85="Services","; services: describe the work, no value",IF(NOT(ISNUMBER($AR85)),"; no donor value given",IF($AX85=1,"; donor value $"&amp;FIXED(Settings!$D$5,0)&amp;" or more: written acknowledgment","")&amp;IF($AY85=1,"; over $"&amp;FIXED(Settings!$D$6,0)&amp;": donor may need Form 8283","")&amp;IF($AZ85=1,"; over $"&amp;FIXED(Settings!$D$7,0)&amp;": Section B, you may sign Part V",""))))="","Thank-you note",MID(IF($AO85="Services","; services: describe the work, no value",IF(NOT(ISNUMBER($AR85)),"; no donor value given",IF($AX85=1,"; donor value $"&amp;FIXED(Settings!$D$5,0)&amp;" or more: written acknowledgment","")&amp;IF($AY85=1,"; over $"&amp;FIXED(Settings!$D$6,0)&amp;": donor may need Form 8283","")&amp;IF($AZ85=1,"; over $"&amp;FIXED(Settings!$D$7,0)&amp;": Section B, you may sign Part V",""))),3,300)))</f>
        <v/>
      </c>
      <c r="AW85" s="27">
        <f>IF(OR($BB85=0,NOT(ISNUMBER($AF85)),$AP85=""),"","Thank you for your contribution of "&amp;$AP85&amp;" that "&amp;IF(TRIM(Settings!$D$2&amp;"")="","(your organization's name)",Settings!$D$2)&amp;" received on "&amp;CHOOSE(MONTH($AF85),"January","February","March","April","May","June","July","August","September","October","November","December")&amp;" "&amp;DAY($AF85)&amp;", "&amp;YEAR($AF85)&amp;". "&amp;IF(TRIM($AH85&amp;"")="","No goods or services were provided in exchange for your contribution.","In exchange for your contribution, we gave you "&amp;$AH85&amp;IF(ISNUMBER($AI85)," with an estimated fair market value of $"&amp;FIXED($AI85,2),"")&amp;"."))</f>
        <v/>
      </c>
      <c r="AX85" s="28">
        <f>IF(AND(ISNUMBER($AR85),ISNUMBER(Settings!$D$5)),IF($AR85&gt;=Settings!$D$5,1,0),0)</f>
        <v/>
      </c>
      <c r="AY85" s="28">
        <f>IF(AND(ISNUMBER($AR85),ISNUMBER(Settings!$D$6)),IF($AR85&gt;Settings!$D$6,1,0),0)</f>
        <v/>
      </c>
      <c r="AZ85" s="28">
        <f>IF(AND(ISNUMBER($AR85),ISNUMBER(Settings!$D$7)),IF($AR85&gt;Settings!$D$7,1,0),0)</f>
        <v/>
      </c>
      <c r="BA85" s="28">
        <f>IF(AND(ISNUMBER($AR85),ISNUMBER($AF85)),$AR85,0)</f>
        <v/>
      </c>
      <c r="BB85" s="28">
        <f>IF(OR(IFERROR(TRIM(INDEX($A85:$AD85,MATCH(Settings!$B$14,$A$1:$AD$1,0))&amp;""),"")&lt;&gt;"",IFERROR(TRIM(INDEX($A85:$AD85,MATCH(Settings!$B$13,$A$1:$AD$1,0))&amp;""),"")&lt;&gt;"",IFERROR(TRIM(INDEX($A85:$AD85,MATCH(Settings!$B$17,$A$1:$AD$1,0))&amp;""),"")&lt;&gt;"",IFERROR(TRIM(INDEX($A85:$AD85,MATCH(Settings!$B$22,$A$1:$AD$1,0))&amp;""),"")&lt;&gt;""),1,0)</f>
        <v/>
      </c>
    </row>
    <row r="86">
      <c r="AF86" s="29" t="n"/>
      <c r="AG86" s="30" t="n"/>
      <c r="AH86" s="30" t="n"/>
      <c r="AI86" s="31" t="n"/>
      <c r="AJ86" s="29" t="n"/>
      <c r="AK86" s="30" t="n"/>
      <c r="AM86" s="23">
        <f>IF(IFERROR(TRIM(INDEX($A86:$AD86,MATCH(Settings!$B$13,$A$1:$AD$1,0))&amp;""),"")&lt;&gt;"",IFERROR(TRIM(INDEX($A86:$AD86,MATCH(Settings!$B$13,$A$1:$AD$1,0))&amp;""),"")&amp;IF(IFERROR(TRIM(INDEX($A86:$AD86,MATCH(Settings!$B$14,$A$1:$AD$1,0))&amp;""),"")&lt;&gt;""," ("&amp;IFERROR(TRIM(INDEX($A86:$AD86,MATCH(Settings!$B$14,$A$1:$AD$1,0))&amp;""),"")&amp;")",""),IFERROR(TRIM(INDEX($A86:$AD86,MATCH(Settings!$B$14,$A$1:$AD$1,0))&amp;""),""))</f>
        <v/>
      </c>
      <c r="AN86" s="23">
        <f>IFERROR(TRIM(INDEX($A86:$AD86,MATCH(Settings!$B$15,$A$1:$AD$1,0))&amp;""),"")</f>
        <v/>
      </c>
      <c r="AO86" s="23">
        <f>IF($BB86=0,"",IF(LEFT(IFERROR(TRIM(INDEX($A86:$AD86,MATCH(Settings!$B$16,$A$1:$AD$1,0))&amp;""),""),5)="Goods","Goods",IF(LEFT(IFERROR(TRIM(INDEX($A86:$AD86,MATCH(Settings!$B$16,$A$1:$AD$1,0))&amp;""),""),8)="Services","Services",IF(IFERROR(TRIM(INDEX($A86:$AD86,MATCH(Settings!$B$22,$A$1:$AD$1,0))&amp;""),"")&lt;&gt;"","Services","Goods"))))</f>
        <v/>
      </c>
      <c r="AP86" s="23">
        <f>IF($AO86="Services",IFERROR(TRIM(INDEX($A86:$AD86,MATCH(Settings!$B$22,$A$1:$AD$1,0))&amp;""),""),IFERROR(TRIM(INDEX($A86:$AD86,MATCH(Settings!$B$17,$A$1:$AD$1,0))&amp;""),""))</f>
        <v/>
      </c>
      <c r="AQ86" s="24">
        <f>IFERROR(IF(TRIM(INDEX($A86:$AD86,MATCH(Settings!$B$18,$A$1:$AD$1,0))&amp;"")="","",VALUE(TRIM(INDEX($A86:$AD86,MATCH(Settings!$B$18,$A$1:$AD$1,0))&amp;""))),"")</f>
        <v/>
      </c>
      <c r="AR86" s="25">
        <f>IF($AO86="Goods",IFERROR(IF(TRIM(INDEX($A86:$AD86,MATCH(Settings!$B$20,$A$1:$AD$1,0))&amp;"")="","",VALUE(TRIM(INDEX($A86:$AD86,MATCH(Settings!$B$20,$A$1:$AD$1,0))&amp;""))),""),"")</f>
        <v/>
      </c>
      <c r="AS86" s="26">
        <f>IF($BB86=0,"",IFERROR(INT(IFERROR(IF(ISNUMBER(INDEX($A86:$AD86,MATCH(Settings!$B$11,$A$1:$AD$1,0))),INDEX($A86:$AD86,MATCH(Settings!$B$11,$A$1:$AD$1,0)),DATE(VALUE(LEFT(IFERROR(TRIM(INDEX($A86:$AD86,MATCH(Settings!$B$11,$A$1:$AD$1,0))&amp;""),""),4)),VALUE(MID(IFERROR(TRIM(INDEX($A86:$AD86,MATCH(Settings!$B$11,$A$1:$AD$1,0))&amp;""),""),6,2)),VALUE(MID(IFERROR(TRIM(INDEX($A86:$AD86,MATCH(Settings!$B$11,$A$1:$AD$1,0))&amp;""),""),9,2)))+TIME(VALUE(MID(IFERROR(TRIM(INDEX($A86:$AD86,MATCH(Settings!$B$11,$A$1:$AD$1,0))&amp;""),""),12,2)),VALUE(MID(IFERROR(TRIM(INDEX($A86:$AD86,MATCH(Settings!$B$11,$A$1:$AD$1,0))&amp;""),""),15,2)),VALUE(MID(IFERROR(TRIM(INDEX($A86:$AD86,MATCH(Settings!$B$11,$A$1:$AD$1,0))&amp;""),""),18,2)))),"")),""))</f>
        <v/>
      </c>
      <c r="AT86" s="23">
        <f>IF($BB86=0,"",IF(NOT(ISNUMBER($AF86)),"Waiting for the gift",IF(ISNUMBER($AJ86),"Acknowledged",IF(AND(ISNUMBER(Settings!$D$3),$AU86&gt;Settings!$D$3),"Past your window","Send acknowledgment"))))</f>
        <v/>
      </c>
      <c r="AU86" s="24">
        <f>IF(AND(ISNUMBER($AF86),NOT(ISNUMBER($AJ86))),Settings!$D$4-$AF86,"")</f>
        <v/>
      </c>
      <c r="AV86" s="27">
        <f>IF($BB86=0,"",IF((IF($AO86="Services","; services: describe the work, no value",IF(NOT(ISNUMBER($AR86)),"; no donor value given",IF($AX86=1,"; donor value $"&amp;FIXED(Settings!$D$5,0)&amp;" or more: written acknowledgment","")&amp;IF($AY86=1,"; over $"&amp;FIXED(Settings!$D$6,0)&amp;": donor may need Form 8283","")&amp;IF($AZ86=1,"; over $"&amp;FIXED(Settings!$D$7,0)&amp;": Section B, you may sign Part V",""))))="","Thank-you note",MID(IF($AO86="Services","; services: describe the work, no value",IF(NOT(ISNUMBER($AR86)),"; no donor value given",IF($AX86=1,"; donor value $"&amp;FIXED(Settings!$D$5,0)&amp;" or more: written acknowledgment","")&amp;IF($AY86=1,"; over $"&amp;FIXED(Settings!$D$6,0)&amp;": donor may need Form 8283","")&amp;IF($AZ86=1,"; over $"&amp;FIXED(Settings!$D$7,0)&amp;": Section B, you may sign Part V",""))),3,300)))</f>
        <v/>
      </c>
      <c r="AW86" s="27">
        <f>IF(OR($BB86=0,NOT(ISNUMBER($AF86)),$AP86=""),"","Thank you for your contribution of "&amp;$AP86&amp;" that "&amp;IF(TRIM(Settings!$D$2&amp;"")="","(your organization's name)",Settings!$D$2)&amp;" received on "&amp;CHOOSE(MONTH($AF86),"January","February","March","April","May","June","July","August","September","October","November","December")&amp;" "&amp;DAY($AF86)&amp;", "&amp;YEAR($AF86)&amp;". "&amp;IF(TRIM($AH86&amp;"")="","No goods or services were provided in exchange for your contribution.","In exchange for your contribution, we gave you "&amp;$AH86&amp;IF(ISNUMBER($AI86)," with an estimated fair market value of $"&amp;FIXED($AI86,2),"")&amp;"."))</f>
        <v/>
      </c>
      <c r="AX86" s="28">
        <f>IF(AND(ISNUMBER($AR86),ISNUMBER(Settings!$D$5)),IF($AR86&gt;=Settings!$D$5,1,0),0)</f>
        <v/>
      </c>
      <c r="AY86" s="28">
        <f>IF(AND(ISNUMBER($AR86),ISNUMBER(Settings!$D$6)),IF($AR86&gt;Settings!$D$6,1,0),0)</f>
        <v/>
      </c>
      <c r="AZ86" s="28">
        <f>IF(AND(ISNUMBER($AR86),ISNUMBER(Settings!$D$7)),IF($AR86&gt;Settings!$D$7,1,0),0)</f>
        <v/>
      </c>
      <c r="BA86" s="28">
        <f>IF(AND(ISNUMBER($AR86),ISNUMBER($AF86)),$AR86,0)</f>
        <v/>
      </c>
      <c r="BB86" s="28">
        <f>IF(OR(IFERROR(TRIM(INDEX($A86:$AD86,MATCH(Settings!$B$14,$A$1:$AD$1,0))&amp;""),"")&lt;&gt;"",IFERROR(TRIM(INDEX($A86:$AD86,MATCH(Settings!$B$13,$A$1:$AD$1,0))&amp;""),"")&lt;&gt;"",IFERROR(TRIM(INDEX($A86:$AD86,MATCH(Settings!$B$17,$A$1:$AD$1,0))&amp;""),"")&lt;&gt;"",IFERROR(TRIM(INDEX($A86:$AD86,MATCH(Settings!$B$22,$A$1:$AD$1,0))&amp;""),"")&lt;&gt;""),1,0)</f>
        <v/>
      </c>
    </row>
    <row r="87">
      <c r="AF87" s="29" t="n"/>
      <c r="AG87" s="30" t="n"/>
      <c r="AH87" s="30" t="n"/>
      <c r="AI87" s="31" t="n"/>
      <c r="AJ87" s="29" t="n"/>
      <c r="AK87" s="30" t="n"/>
      <c r="AM87" s="23">
        <f>IF(IFERROR(TRIM(INDEX($A87:$AD87,MATCH(Settings!$B$13,$A$1:$AD$1,0))&amp;""),"")&lt;&gt;"",IFERROR(TRIM(INDEX($A87:$AD87,MATCH(Settings!$B$13,$A$1:$AD$1,0))&amp;""),"")&amp;IF(IFERROR(TRIM(INDEX($A87:$AD87,MATCH(Settings!$B$14,$A$1:$AD$1,0))&amp;""),"")&lt;&gt;""," ("&amp;IFERROR(TRIM(INDEX($A87:$AD87,MATCH(Settings!$B$14,$A$1:$AD$1,0))&amp;""),"")&amp;")",""),IFERROR(TRIM(INDEX($A87:$AD87,MATCH(Settings!$B$14,$A$1:$AD$1,0))&amp;""),""))</f>
        <v/>
      </c>
      <c r="AN87" s="23">
        <f>IFERROR(TRIM(INDEX($A87:$AD87,MATCH(Settings!$B$15,$A$1:$AD$1,0))&amp;""),"")</f>
        <v/>
      </c>
      <c r="AO87" s="23">
        <f>IF($BB87=0,"",IF(LEFT(IFERROR(TRIM(INDEX($A87:$AD87,MATCH(Settings!$B$16,$A$1:$AD$1,0))&amp;""),""),5)="Goods","Goods",IF(LEFT(IFERROR(TRIM(INDEX($A87:$AD87,MATCH(Settings!$B$16,$A$1:$AD$1,0))&amp;""),""),8)="Services","Services",IF(IFERROR(TRIM(INDEX($A87:$AD87,MATCH(Settings!$B$22,$A$1:$AD$1,0))&amp;""),"")&lt;&gt;"","Services","Goods"))))</f>
        <v/>
      </c>
      <c r="AP87" s="23">
        <f>IF($AO87="Services",IFERROR(TRIM(INDEX($A87:$AD87,MATCH(Settings!$B$22,$A$1:$AD$1,0))&amp;""),""),IFERROR(TRIM(INDEX($A87:$AD87,MATCH(Settings!$B$17,$A$1:$AD$1,0))&amp;""),""))</f>
        <v/>
      </c>
      <c r="AQ87" s="24">
        <f>IFERROR(IF(TRIM(INDEX($A87:$AD87,MATCH(Settings!$B$18,$A$1:$AD$1,0))&amp;"")="","",VALUE(TRIM(INDEX($A87:$AD87,MATCH(Settings!$B$18,$A$1:$AD$1,0))&amp;""))),"")</f>
        <v/>
      </c>
      <c r="AR87" s="25">
        <f>IF($AO87="Goods",IFERROR(IF(TRIM(INDEX($A87:$AD87,MATCH(Settings!$B$20,$A$1:$AD$1,0))&amp;"")="","",VALUE(TRIM(INDEX($A87:$AD87,MATCH(Settings!$B$20,$A$1:$AD$1,0))&amp;""))),""),"")</f>
        <v/>
      </c>
      <c r="AS87" s="26">
        <f>IF($BB87=0,"",IFERROR(INT(IFERROR(IF(ISNUMBER(INDEX($A87:$AD87,MATCH(Settings!$B$11,$A$1:$AD$1,0))),INDEX($A87:$AD87,MATCH(Settings!$B$11,$A$1:$AD$1,0)),DATE(VALUE(LEFT(IFERROR(TRIM(INDEX($A87:$AD87,MATCH(Settings!$B$11,$A$1:$AD$1,0))&amp;""),""),4)),VALUE(MID(IFERROR(TRIM(INDEX($A87:$AD87,MATCH(Settings!$B$11,$A$1:$AD$1,0))&amp;""),""),6,2)),VALUE(MID(IFERROR(TRIM(INDEX($A87:$AD87,MATCH(Settings!$B$11,$A$1:$AD$1,0))&amp;""),""),9,2)))+TIME(VALUE(MID(IFERROR(TRIM(INDEX($A87:$AD87,MATCH(Settings!$B$11,$A$1:$AD$1,0))&amp;""),""),12,2)),VALUE(MID(IFERROR(TRIM(INDEX($A87:$AD87,MATCH(Settings!$B$11,$A$1:$AD$1,0))&amp;""),""),15,2)),VALUE(MID(IFERROR(TRIM(INDEX($A87:$AD87,MATCH(Settings!$B$11,$A$1:$AD$1,0))&amp;""),""),18,2)))),"")),""))</f>
        <v/>
      </c>
      <c r="AT87" s="23">
        <f>IF($BB87=0,"",IF(NOT(ISNUMBER($AF87)),"Waiting for the gift",IF(ISNUMBER($AJ87),"Acknowledged",IF(AND(ISNUMBER(Settings!$D$3),$AU87&gt;Settings!$D$3),"Past your window","Send acknowledgment"))))</f>
        <v/>
      </c>
      <c r="AU87" s="24">
        <f>IF(AND(ISNUMBER($AF87),NOT(ISNUMBER($AJ87))),Settings!$D$4-$AF87,"")</f>
        <v/>
      </c>
      <c r="AV87" s="27">
        <f>IF($BB87=0,"",IF((IF($AO87="Services","; services: describe the work, no value",IF(NOT(ISNUMBER($AR87)),"; no donor value given",IF($AX87=1,"; donor value $"&amp;FIXED(Settings!$D$5,0)&amp;" or more: written acknowledgment","")&amp;IF($AY87=1,"; over $"&amp;FIXED(Settings!$D$6,0)&amp;": donor may need Form 8283","")&amp;IF($AZ87=1,"; over $"&amp;FIXED(Settings!$D$7,0)&amp;": Section B, you may sign Part V",""))))="","Thank-you note",MID(IF($AO87="Services","; services: describe the work, no value",IF(NOT(ISNUMBER($AR87)),"; no donor value given",IF($AX87=1,"; donor value $"&amp;FIXED(Settings!$D$5,0)&amp;" or more: written acknowledgment","")&amp;IF($AY87=1,"; over $"&amp;FIXED(Settings!$D$6,0)&amp;": donor may need Form 8283","")&amp;IF($AZ87=1,"; over $"&amp;FIXED(Settings!$D$7,0)&amp;": Section B, you may sign Part V",""))),3,300)))</f>
        <v/>
      </c>
      <c r="AW87" s="27">
        <f>IF(OR($BB87=0,NOT(ISNUMBER($AF87)),$AP87=""),"","Thank you for your contribution of "&amp;$AP87&amp;" that "&amp;IF(TRIM(Settings!$D$2&amp;"")="","(your organization's name)",Settings!$D$2)&amp;" received on "&amp;CHOOSE(MONTH($AF87),"January","February","March","April","May","June","July","August","September","October","November","December")&amp;" "&amp;DAY($AF87)&amp;", "&amp;YEAR($AF87)&amp;". "&amp;IF(TRIM($AH87&amp;"")="","No goods or services were provided in exchange for your contribution.","In exchange for your contribution, we gave you "&amp;$AH87&amp;IF(ISNUMBER($AI87)," with an estimated fair market value of $"&amp;FIXED($AI87,2),"")&amp;"."))</f>
        <v/>
      </c>
      <c r="AX87" s="28">
        <f>IF(AND(ISNUMBER($AR87),ISNUMBER(Settings!$D$5)),IF($AR87&gt;=Settings!$D$5,1,0),0)</f>
        <v/>
      </c>
      <c r="AY87" s="28">
        <f>IF(AND(ISNUMBER($AR87),ISNUMBER(Settings!$D$6)),IF($AR87&gt;Settings!$D$6,1,0),0)</f>
        <v/>
      </c>
      <c r="AZ87" s="28">
        <f>IF(AND(ISNUMBER($AR87),ISNUMBER(Settings!$D$7)),IF($AR87&gt;Settings!$D$7,1,0),0)</f>
        <v/>
      </c>
      <c r="BA87" s="28">
        <f>IF(AND(ISNUMBER($AR87),ISNUMBER($AF87)),$AR87,0)</f>
        <v/>
      </c>
      <c r="BB87" s="28">
        <f>IF(OR(IFERROR(TRIM(INDEX($A87:$AD87,MATCH(Settings!$B$14,$A$1:$AD$1,0))&amp;""),"")&lt;&gt;"",IFERROR(TRIM(INDEX($A87:$AD87,MATCH(Settings!$B$13,$A$1:$AD$1,0))&amp;""),"")&lt;&gt;"",IFERROR(TRIM(INDEX($A87:$AD87,MATCH(Settings!$B$17,$A$1:$AD$1,0))&amp;""),"")&lt;&gt;"",IFERROR(TRIM(INDEX($A87:$AD87,MATCH(Settings!$B$22,$A$1:$AD$1,0))&amp;""),"")&lt;&gt;""),1,0)</f>
        <v/>
      </c>
    </row>
    <row r="88">
      <c r="AF88" s="29" t="n"/>
      <c r="AG88" s="30" t="n"/>
      <c r="AH88" s="30" t="n"/>
      <c r="AI88" s="31" t="n"/>
      <c r="AJ88" s="29" t="n"/>
      <c r="AK88" s="30" t="n"/>
      <c r="AM88" s="23">
        <f>IF(IFERROR(TRIM(INDEX($A88:$AD88,MATCH(Settings!$B$13,$A$1:$AD$1,0))&amp;""),"")&lt;&gt;"",IFERROR(TRIM(INDEX($A88:$AD88,MATCH(Settings!$B$13,$A$1:$AD$1,0))&amp;""),"")&amp;IF(IFERROR(TRIM(INDEX($A88:$AD88,MATCH(Settings!$B$14,$A$1:$AD$1,0))&amp;""),"")&lt;&gt;""," ("&amp;IFERROR(TRIM(INDEX($A88:$AD88,MATCH(Settings!$B$14,$A$1:$AD$1,0))&amp;""),"")&amp;")",""),IFERROR(TRIM(INDEX($A88:$AD88,MATCH(Settings!$B$14,$A$1:$AD$1,0))&amp;""),""))</f>
        <v/>
      </c>
      <c r="AN88" s="23">
        <f>IFERROR(TRIM(INDEX($A88:$AD88,MATCH(Settings!$B$15,$A$1:$AD$1,0))&amp;""),"")</f>
        <v/>
      </c>
      <c r="AO88" s="23">
        <f>IF($BB88=0,"",IF(LEFT(IFERROR(TRIM(INDEX($A88:$AD88,MATCH(Settings!$B$16,$A$1:$AD$1,0))&amp;""),""),5)="Goods","Goods",IF(LEFT(IFERROR(TRIM(INDEX($A88:$AD88,MATCH(Settings!$B$16,$A$1:$AD$1,0))&amp;""),""),8)="Services","Services",IF(IFERROR(TRIM(INDEX($A88:$AD88,MATCH(Settings!$B$22,$A$1:$AD$1,0))&amp;""),"")&lt;&gt;"","Services","Goods"))))</f>
        <v/>
      </c>
      <c r="AP88" s="23">
        <f>IF($AO88="Services",IFERROR(TRIM(INDEX($A88:$AD88,MATCH(Settings!$B$22,$A$1:$AD$1,0))&amp;""),""),IFERROR(TRIM(INDEX($A88:$AD88,MATCH(Settings!$B$17,$A$1:$AD$1,0))&amp;""),""))</f>
        <v/>
      </c>
      <c r="AQ88" s="24">
        <f>IFERROR(IF(TRIM(INDEX($A88:$AD88,MATCH(Settings!$B$18,$A$1:$AD$1,0))&amp;"")="","",VALUE(TRIM(INDEX($A88:$AD88,MATCH(Settings!$B$18,$A$1:$AD$1,0))&amp;""))),"")</f>
        <v/>
      </c>
      <c r="AR88" s="25">
        <f>IF($AO88="Goods",IFERROR(IF(TRIM(INDEX($A88:$AD88,MATCH(Settings!$B$20,$A$1:$AD$1,0))&amp;"")="","",VALUE(TRIM(INDEX($A88:$AD88,MATCH(Settings!$B$20,$A$1:$AD$1,0))&amp;""))),""),"")</f>
        <v/>
      </c>
      <c r="AS88" s="26">
        <f>IF($BB88=0,"",IFERROR(INT(IFERROR(IF(ISNUMBER(INDEX($A88:$AD88,MATCH(Settings!$B$11,$A$1:$AD$1,0))),INDEX($A88:$AD88,MATCH(Settings!$B$11,$A$1:$AD$1,0)),DATE(VALUE(LEFT(IFERROR(TRIM(INDEX($A88:$AD88,MATCH(Settings!$B$11,$A$1:$AD$1,0))&amp;""),""),4)),VALUE(MID(IFERROR(TRIM(INDEX($A88:$AD88,MATCH(Settings!$B$11,$A$1:$AD$1,0))&amp;""),""),6,2)),VALUE(MID(IFERROR(TRIM(INDEX($A88:$AD88,MATCH(Settings!$B$11,$A$1:$AD$1,0))&amp;""),""),9,2)))+TIME(VALUE(MID(IFERROR(TRIM(INDEX($A88:$AD88,MATCH(Settings!$B$11,$A$1:$AD$1,0))&amp;""),""),12,2)),VALUE(MID(IFERROR(TRIM(INDEX($A88:$AD88,MATCH(Settings!$B$11,$A$1:$AD$1,0))&amp;""),""),15,2)),VALUE(MID(IFERROR(TRIM(INDEX($A88:$AD88,MATCH(Settings!$B$11,$A$1:$AD$1,0))&amp;""),""),18,2)))),"")),""))</f>
        <v/>
      </c>
      <c r="AT88" s="23">
        <f>IF($BB88=0,"",IF(NOT(ISNUMBER($AF88)),"Waiting for the gift",IF(ISNUMBER($AJ88),"Acknowledged",IF(AND(ISNUMBER(Settings!$D$3),$AU88&gt;Settings!$D$3),"Past your window","Send acknowledgment"))))</f>
        <v/>
      </c>
      <c r="AU88" s="24">
        <f>IF(AND(ISNUMBER($AF88),NOT(ISNUMBER($AJ88))),Settings!$D$4-$AF88,"")</f>
        <v/>
      </c>
      <c r="AV88" s="27">
        <f>IF($BB88=0,"",IF((IF($AO88="Services","; services: describe the work, no value",IF(NOT(ISNUMBER($AR88)),"; no donor value given",IF($AX88=1,"; donor value $"&amp;FIXED(Settings!$D$5,0)&amp;" or more: written acknowledgment","")&amp;IF($AY88=1,"; over $"&amp;FIXED(Settings!$D$6,0)&amp;": donor may need Form 8283","")&amp;IF($AZ88=1,"; over $"&amp;FIXED(Settings!$D$7,0)&amp;": Section B, you may sign Part V",""))))="","Thank-you note",MID(IF($AO88="Services","; services: describe the work, no value",IF(NOT(ISNUMBER($AR88)),"; no donor value given",IF($AX88=1,"; donor value $"&amp;FIXED(Settings!$D$5,0)&amp;" or more: written acknowledgment","")&amp;IF($AY88=1,"; over $"&amp;FIXED(Settings!$D$6,0)&amp;": donor may need Form 8283","")&amp;IF($AZ88=1,"; over $"&amp;FIXED(Settings!$D$7,0)&amp;": Section B, you may sign Part V",""))),3,300)))</f>
        <v/>
      </c>
      <c r="AW88" s="27">
        <f>IF(OR($BB88=0,NOT(ISNUMBER($AF88)),$AP88=""),"","Thank you for your contribution of "&amp;$AP88&amp;" that "&amp;IF(TRIM(Settings!$D$2&amp;"")="","(your organization's name)",Settings!$D$2)&amp;" received on "&amp;CHOOSE(MONTH($AF88),"January","February","March","April","May","June","July","August","September","October","November","December")&amp;" "&amp;DAY($AF88)&amp;", "&amp;YEAR($AF88)&amp;". "&amp;IF(TRIM($AH88&amp;"")="","No goods or services were provided in exchange for your contribution.","In exchange for your contribution, we gave you "&amp;$AH88&amp;IF(ISNUMBER($AI88)," with an estimated fair market value of $"&amp;FIXED($AI88,2),"")&amp;"."))</f>
        <v/>
      </c>
      <c r="AX88" s="28">
        <f>IF(AND(ISNUMBER($AR88),ISNUMBER(Settings!$D$5)),IF($AR88&gt;=Settings!$D$5,1,0),0)</f>
        <v/>
      </c>
      <c r="AY88" s="28">
        <f>IF(AND(ISNUMBER($AR88),ISNUMBER(Settings!$D$6)),IF($AR88&gt;Settings!$D$6,1,0),0)</f>
        <v/>
      </c>
      <c r="AZ88" s="28">
        <f>IF(AND(ISNUMBER($AR88),ISNUMBER(Settings!$D$7)),IF($AR88&gt;Settings!$D$7,1,0),0)</f>
        <v/>
      </c>
      <c r="BA88" s="28">
        <f>IF(AND(ISNUMBER($AR88),ISNUMBER($AF88)),$AR88,0)</f>
        <v/>
      </c>
      <c r="BB88" s="28">
        <f>IF(OR(IFERROR(TRIM(INDEX($A88:$AD88,MATCH(Settings!$B$14,$A$1:$AD$1,0))&amp;""),"")&lt;&gt;"",IFERROR(TRIM(INDEX($A88:$AD88,MATCH(Settings!$B$13,$A$1:$AD$1,0))&amp;""),"")&lt;&gt;"",IFERROR(TRIM(INDEX($A88:$AD88,MATCH(Settings!$B$17,$A$1:$AD$1,0))&amp;""),"")&lt;&gt;"",IFERROR(TRIM(INDEX($A88:$AD88,MATCH(Settings!$B$22,$A$1:$AD$1,0))&amp;""),"")&lt;&gt;""),1,0)</f>
        <v/>
      </c>
    </row>
    <row r="89">
      <c r="AF89" s="29" t="n"/>
      <c r="AG89" s="30" t="n"/>
      <c r="AH89" s="30" t="n"/>
      <c r="AI89" s="31" t="n"/>
      <c r="AJ89" s="29" t="n"/>
      <c r="AK89" s="30" t="n"/>
      <c r="AM89" s="23">
        <f>IF(IFERROR(TRIM(INDEX($A89:$AD89,MATCH(Settings!$B$13,$A$1:$AD$1,0))&amp;""),"")&lt;&gt;"",IFERROR(TRIM(INDEX($A89:$AD89,MATCH(Settings!$B$13,$A$1:$AD$1,0))&amp;""),"")&amp;IF(IFERROR(TRIM(INDEX($A89:$AD89,MATCH(Settings!$B$14,$A$1:$AD$1,0))&amp;""),"")&lt;&gt;""," ("&amp;IFERROR(TRIM(INDEX($A89:$AD89,MATCH(Settings!$B$14,$A$1:$AD$1,0))&amp;""),"")&amp;")",""),IFERROR(TRIM(INDEX($A89:$AD89,MATCH(Settings!$B$14,$A$1:$AD$1,0))&amp;""),""))</f>
        <v/>
      </c>
      <c r="AN89" s="23">
        <f>IFERROR(TRIM(INDEX($A89:$AD89,MATCH(Settings!$B$15,$A$1:$AD$1,0))&amp;""),"")</f>
        <v/>
      </c>
      <c r="AO89" s="23">
        <f>IF($BB89=0,"",IF(LEFT(IFERROR(TRIM(INDEX($A89:$AD89,MATCH(Settings!$B$16,$A$1:$AD$1,0))&amp;""),""),5)="Goods","Goods",IF(LEFT(IFERROR(TRIM(INDEX($A89:$AD89,MATCH(Settings!$B$16,$A$1:$AD$1,0))&amp;""),""),8)="Services","Services",IF(IFERROR(TRIM(INDEX($A89:$AD89,MATCH(Settings!$B$22,$A$1:$AD$1,0))&amp;""),"")&lt;&gt;"","Services","Goods"))))</f>
        <v/>
      </c>
      <c r="AP89" s="23">
        <f>IF($AO89="Services",IFERROR(TRIM(INDEX($A89:$AD89,MATCH(Settings!$B$22,$A$1:$AD$1,0))&amp;""),""),IFERROR(TRIM(INDEX($A89:$AD89,MATCH(Settings!$B$17,$A$1:$AD$1,0))&amp;""),""))</f>
        <v/>
      </c>
      <c r="AQ89" s="24">
        <f>IFERROR(IF(TRIM(INDEX($A89:$AD89,MATCH(Settings!$B$18,$A$1:$AD$1,0))&amp;"")="","",VALUE(TRIM(INDEX($A89:$AD89,MATCH(Settings!$B$18,$A$1:$AD$1,0))&amp;""))),"")</f>
        <v/>
      </c>
      <c r="AR89" s="25">
        <f>IF($AO89="Goods",IFERROR(IF(TRIM(INDEX($A89:$AD89,MATCH(Settings!$B$20,$A$1:$AD$1,0))&amp;"")="","",VALUE(TRIM(INDEX($A89:$AD89,MATCH(Settings!$B$20,$A$1:$AD$1,0))&amp;""))),""),"")</f>
        <v/>
      </c>
      <c r="AS89" s="26">
        <f>IF($BB89=0,"",IFERROR(INT(IFERROR(IF(ISNUMBER(INDEX($A89:$AD89,MATCH(Settings!$B$11,$A$1:$AD$1,0))),INDEX($A89:$AD89,MATCH(Settings!$B$11,$A$1:$AD$1,0)),DATE(VALUE(LEFT(IFERROR(TRIM(INDEX($A89:$AD89,MATCH(Settings!$B$11,$A$1:$AD$1,0))&amp;""),""),4)),VALUE(MID(IFERROR(TRIM(INDEX($A89:$AD89,MATCH(Settings!$B$11,$A$1:$AD$1,0))&amp;""),""),6,2)),VALUE(MID(IFERROR(TRIM(INDEX($A89:$AD89,MATCH(Settings!$B$11,$A$1:$AD$1,0))&amp;""),""),9,2)))+TIME(VALUE(MID(IFERROR(TRIM(INDEX($A89:$AD89,MATCH(Settings!$B$11,$A$1:$AD$1,0))&amp;""),""),12,2)),VALUE(MID(IFERROR(TRIM(INDEX($A89:$AD89,MATCH(Settings!$B$11,$A$1:$AD$1,0))&amp;""),""),15,2)),VALUE(MID(IFERROR(TRIM(INDEX($A89:$AD89,MATCH(Settings!$B$11,$A$1:$AD$1,0))&amp;""),""),18,2)))),"")),""))</f>
        <v/>
      </c>
      <c r="AT89" s="23">
        <f>IF($BB89=0,"",IF(NOT(ISNUMBER($AF89)),"Waiting for the gift",IF(ISNUMBER($AJ89),"Acknowledged",IF(AND(ISNUMBER(Settings!$D$3),$AU89&gt;Settings!$D$3),"Past your window","Send acknowledgment"))))</f>
        <v/>
      </c>
      <c r="AU89" s="24">
        <f>IF(AND(ISNUMBER($AF89),NOT(ISNUMBER($AJ89))),Settings!$D$4-$AF89,"")</f>
        <v/>
      </c>
      <c r="AV89" s="27">
        <f>IF($BB89=0,"",IF((IF($AO89="Services","; services: describe the work, no value",IF(NOT(ISNUMBER($AR89)),"; no donor value given",IF($AX89=1,"; donor value $"&amp;FIXED(Settings!$D$5,0)&amp;" or more: written acknowledgment","")&amp;IF($AY89=1,"; over $"&amp;FIXED(Settings!$D$6,0)&amp;": donor may need Form 8283","")&amp;IF($AZ89=1,"; over $"&amp;FIXED(Settings!$D$7,0)&amp;": Section B, you may sign Part V",""))))="","Thank-you note",MID(IF($AO89="Services","; services: describe the work, no value",IF(NOT(ISNUMBER($AR89)),"; no donor value given",IF($AX89=1,"; donor value $"&amp;FIXED(Settings!$D$5,0)&amp;" or more: written acknowledgment","")&amp;IF($AY89=1,"; over $"&amp;FIXED(Settings!$D$6,0)&amp;": donor may need Form 8283","")&amp;IF($AZ89=1,"; over $"&amp;FIXED(Settings!$D$7,0)&amp;": Section B, you may sign Part V",""))),3,300)))</f>
        <v/>
      </c>
      <c r="AW89" s="27">
        <f>IF(OR($BB89=0,NOT(ISNUMBER($AF89)),$AP89=""),"","Thank you for your contribution of "&amp;$AP89&amp;" that "&amp;IF(TRIM(Settings!$D$2&amp;"")="","(your organization's name)",Settings!$D$2)&amp;" received on "&amp;CHOOSE(MONTH($AF89),"January","February","March","April","May","June","July","August","September","October","November","December")&amp;" "&amp;DAY($AF89)&amp;", "&amp;YEAR($AF89)&amp;". "&amp;IF(TRIM($AH89&amp;"")="","No goods or services were provided in exchange for your contribution.","In exchange for your contribution, we gave you "&amp;$AH89&amp;IF(ISNUMBER($AI89)," with an estimated fair market value of $"&amp;FIXED($AI89,2),"")&amp;"."))</f>
        <v/>
      </c>
      <c r="AX89" s="28">
        <f>IF(AND(ISNUMBER($AR89),ISNUMBER(Settings!$D$5)),IF($AR89&gt;=Settings!$D$5,1,0),0)</f>
        <v/>
      </c>
      <c r="AY89" s="28">
        <f>IF(AND(ISNUMBER($AR89),ISNUMBER(Settings!$D$6)),IF($AR89&gt;Settings!$D$6,1,0),0)</f>
        <v/>
      </c>
      <c r="AZ89" s="28">
        <f>IF(AND(ISNUMBER($AR89),ISNUMBER(Settings!$D$7)),IF($AR89&gt;Settings!$D$7,1,0),0)</f>
        <v/>
      </c>
      <c r="BA89" s="28">
        <f>IF(AND(ISNUMBER($AR89),ISNUMBER($AF89)),$AR89,0)</f>
        <v/>
      </c>
      <c r="BB89" s="28">
        <f>IF(OR(IFERROR(TRIM(INDEX($A89:$AD89,MATCH(Settings!$B$14,$A$1:$AD$1,0))&amp;""),"")&lt;&gt;"",IFERROR(TRIM(INDEX($A89:$AD89,MATCH(Settings!$B$13,$A$1:$AD$1,0))&amp;""),"")&lt;&gt;"",IFERROR(TRIM(INDEX($A89:$AD89,MATCH(Settings!$B$17,$A$1:$AD$1,0))&amp;""),"")&lt;&gt;"",IFERROR(TRIM(INDEX($A89:$AD89,MATCH(Settings!$B$22,$A$1:$AD$1,0))&amp;""),"")&lt;&gt;""),1,0)</f>
        <v/>
      </c>
    </row>
    <row r="90">
      <c r="AF90" s="29" t="n"/>
      <c r="AG90" s="30" t="n"/>
      <c r="AH90" s="30" t="n"/>
      <c r="AI90" s="31" t="n"/>
      <c r="AJ90" s="29" t="n"/>
      <c r="AK90" s="30" t="n"/>
      <c r="AM90" s="23">
        <f>IF(IFERROR(TRIM(INDEX($A90:$AD90,MATCH(Settings!$B$13,$A$1:$AD$1,0))&amp;""),"")&lt;&gt;"",IFERROR(TRIM(INDEX($A90:$AD90,MATCH(Settings!$B$13,$A$1:$AD$1,0))&amp;""),"")&amp;IF(IFERROR(TRIM(INDEX($A90:$AD90,MATCH(Settings!$B$14,$A$1:$AD$1,0))&amp;""),"")&lt;&gt;""," ("&amp;IFERROR(TRIM(INDEX($A90:$AD90,MATCH(Settings!$B$14,$A$1:$AD$1,0))&amp;""),"")&amp;")",""),IFERROR(TRIM(INDEX($A90:$AD90,MATCH(Settings!$B$14,$A$1:$AD$1,0))&amp;""),""))</f>
        <v/>
      </c>
      <c r="AN90" s="23">
        <f>IFERROR(TRIM(INDEX($A90:$AD90,MATCH(Settings!$B$15,$A$1:$AD$1,0))&amp;""),"")</f>
        <v/>
      </c>
      <c r="AO90" s="23">
        <f>IF($BB90=0,"",IF(LEFT(IFERROR(TRIM(INDEX($A90:$AD90,MATCH(Settings!$B$16,$A$1:$AD$1,0))&amp;""),""),5)="Goods","Goods",IF(LEFT(IFERROR(TRIM(INDEX($A90:$AD90,MATCH(Settings!$B$16,$A$1:$AD$1,0))&amp;""),""),8)="Services","Services",IF(IFERROR(TRIM(INDEX($A90:$AD90,MATCH(Settings!$B$22,$A$1:$AD$1,0))&amp;""),"")&lt;&gt;"","Services","Goods"))))</f>
        <v/>
      </c>
      <c r="AP90" s="23">
        <f>IF($AO90="Services",IFERROR(TRIM(INDEX($A90:$AD90,MATCH(Settings!$B$22,$A$1:$AD$1,0))&amp;""),""),IFERROR(TRIM(INDEX($A90:$AD90,MATCH(Settings!$B$17,$A$1:$AD$1,0))&amp;""),""))</f>
        <v/>
      </c>
      <c r="AQ90" s="24">
        <f>IFERROR(IF(TRIM(INDEX($A90:$AD90,MATCH(Settings!$B$18,$A$1:$AD$1,0))&amp;"")="","",VALUE(TRIM(INDEX($A90:$AD90,MATCH(Settings!$B$18,$A$1:$AD$1,0))&amp;""))),"")</f>
        <v/>
      </c>
      <c r="AR90" s="25">
        <f>IF($AO90="Goods",IFERROR(IF(TRIM(INDEX($A90:$AD90,MATCH(Settings!$B$20,$A$1:$AD$1,0))&amp;"")="","",VALUE(TRIM(INDEX($A90:$AD90,MATCH(Settings!$B$20,$A$1:$AD$1,0))&amp;""))),""),"")</f>
        <v/>
      </c>
      <c r="AS90" s="26">
        <f>IF($BB90=0,"",IFERROR(INT(IFERROR(IF(ISNUMBER(INDEX($A90:$AD90,MATCH(Settings!$B$11,$A$1:$AD$1,0))),INDEX($A90:$AD90,MATCH(Settings!$B$11,$A$1:$AD$1,0)),DATE(VALUE(LEFT(IFERROR(TRIM(INDEX($A90:$AD90,MATCH(Settings!$B$11,$A$1:$AD$1,0))&amp;""),""),4)),VALUE(MID(IFERROR(TRIM(INDEX($A90:$AD90,MATCH(Settings!$B$11,$A$1:$AD$1,0))&amp;""),""),6,2)),VALUE(MID(IFERROR(TRIM(INDEX($A90:$AD90,MATCH(Settings!$B$11,$A$1:$AD$1,0))&amp;""),""),9,2)))+TIME(VALUE(MID(IFERROR(TRIM(INDEX($A90:$AD90,MATCH(Settings!$B$11,$A$1:$AD$1,0))&amp;""),""),12,2)),VALUE(MID(IFERROR(TRIM(INDEX($A90:$AD90,MATCH(Settings!$B$11,$A$1:$AD$1,0))&amp;""),""),15,2)),VALUE(MID(IFERROR(TRIM(INDEX($A90:$AD90,MATCH(Settings!$B$11,$A$1:$AD$1,0))&amp;""),""),18,2)))),"")),""))</f>
        <v/>
      </c>
      <c r="AT90" s="23">
        <f>IF($BB90=0,"",IF(NOT(ISNUMBER($AF90)),"Waiting for the gift",IF(ISNUMBER($AJ90),"Acknowledged",IF(AND(ISNUMBER(Settings!$D$3),$AU90&gt;Settings!$D$3),"Past your window","Send acknowledgment"))))</f>
        <v/>
      </c>
      <c r="AU90" s="24">
        <f>IF(AND(ISNUMBER($AF90),NOT(ISNUMBER($AJ90))),Settings!$D$4-$AF90,"")</f>
        <v/>
      </c>
      <c r="AV90" s="27">
        <f>IF($BB90=0,"",IF((IF($AO90="Services","; services: describe the work, no value",IF(NOT(ISNUMBER($AR90)),"; no donor value given",IF($AX90=1,"; donor value $"&amp;FIXED(Settings!$D$5,0)&amp;" or more: written acknowledgment","")&amp;IF($AY90=1,"; over $"&amp;FIXED(Settings!$D$6,0)&amp;": donor may need Form 8283","")&amp;IF($AZ90=1,"; over $"&amp;FIXED(Settings!$D$7,0)&amp;": Section B, you may sign Part V",""))))="","Thank-you note",MID(IF($AO90="Services","; services: describe the work, no value",IF(NOT(ISNUMBER($AR90)),"; no donor value given",IF($AX90=1,"; donor value $"&amp;FIXED(Settings!$D$5,0)&amp;" or more: written acknowledgment","")&amp;IF($AY90=1,"; over $"&amp;FIXED(Settings!$D$6,0)&amp;": donor may need Form 8283","")&amp;IF($AZ90=1,"; over $"&amp;FIXED(Settings!$D$7,0)&amp;": Section B, you may sign Part V",""))),3,300)))</f>
        <v/>
      </c>
      <c r="AW90" s="27">
        <f>IF(OR($BB90=0,NOT(ISNUMBER($AF90)),$AP90=""),"","Thank you for your contribution of "&amp;$AP90&amp;" that "&amp;IF(TRIM(Settings!$D$2&amp;"")="","(your organization's name)",Settings!$D$2)&amp;" received on "&amp;CHOOSE(MONTH($AF90),"January","February","March","April","May","June","July","August","September","October","November","December")&amp;" "&amp;DAY($AF90)&amp;", "&amp;YEAR($AF90)&amp;". "&amp;IF(TRIM($AH90&amp;"")="","No goods or services were provided in exchange for your contribution.","In exchange for your contribution, we gave you "&amp;$AH90&amp;IF(ISNUMBER($AI90)," with an estimated fair market value of $"&amp;FIXED($AI90,2),"")&amp;"."))</f>
        <v/>
      </c>
      <c r="AX90" s="28">
        <f>IF(AND(ISNUMBER($AR90),ISNUMBER(Settings!$D$5)),IF($AR90&gt;=Settings!$D$5,1,0),0)</f>
        <v/>
      </c>
      <c r="AY90" s="28">
        <f>IF(AND(ISNUMBER($AR90),ISNUMBER(Settings!$D$6)),IF($AR90&gt;Settings!$D$6,1,0),0)</f>
        <v/>
      </c>
      <c r="AZ90" s="28">
        <f>IF(AND(ISNUMBER($AR90),ISNUMBER(Settings!$D$7)),IF($AR90&gt;Settings!$D$7,1,0),0)</f>
        <v/>
      </c>
      <c r="BA90" s="28">
        <f>IF(AND(ISNUMBER($AR90),ISNUMBER($AF90)),$AR90,0)</f>
        <v/>
      </c>
      <c r="BB90" s="28">
        <f>IF(OR(IFERROR(TRIM(INDEX($A90:$AD90,MATCH(Settings!$B$14,$A$1:$AD$1,0))&amp;""),"")&lt;&gt;"",IFERROR(TRIM(INDEX($A90:$AD90,MATCH(Settings!$B$13,$A$1:$AD$1,0))&amp;""),"")&lt;&gt;"",IFERROR(TRIM(INDEX($A90:$AD90,MATCH(Settings!$B$17,$A$1:$AD$1,0))&amp;""),"")&lt;&gt;"",IFERROR(TRIM(INDEX($A90:$AD90,MATCH(Settings!$B$22,$A$1:$AD$1,0))&amp;""),"")&lt;&gt;""),1,0)</f>
        <v/>
      </c>
    </row>
    <row r="91">
      <c r="AF91" s="29" t="n"/>
      <c r="AG91" s="30" t="n"/>
      <c r="AH91" s="30" t="n"/>
      <c r="AI91" s="31" t="n"/>
      <c r="AJ91" s="29" t="n"/>
      <c r="AK91" s="30" t="n"/>
      <c r="AM91" s="23">
        <f>IF(IFERROR(TRIM(INDEX($A91:$AD91,MATCH(Settings!$B$13,$A$1:$AD$1,0))&amp;""),"")&lt;&gt;"",IFERROR(TRIM(INDEX($A91:$AD91,MATCH(Settings!$B$13,$A$1:$AD$1,0))&amp;""),"")&amp;IF(IFERROR(TRIM(INDEX($A91:$AD91,MATCH(Settings!$B$14,$A$1:$AD$1,0))&amp;""),"")&lt;&gt;""," ("&amp;IFERROR(TRIM(INDEX($A91:$AD91,MATCH(Settings!$B$14,$A$1:$AD$1,0))&amp;""),"")&amp;")",""),IFERROR(TRIM(INDEX($A91:$AD91,MATCH(Settings!$B$14,$A$1:$AD$1,0))&amp;""),""))</f>
        <v/>
      </c>
      <c r="AN91" s="23">
        <f>IFERROR(TRIM(INDEX($A91:$AD91,MATCH(Settings!$B$15,$A$1:$AD$1,0))&amp;""),"")</f>
        <v/>
      </c>
      <c r="AO91" s="23">
        <f>IF($BB91=0,"",IF(LEFT(IFERROR(TRIM(INDEX($A91:$AD91,MATCH(Settings!$B$16,$A$1:$AD$1,0))&amp;""),""),5)="Goods","Goods",IF(LEFT(IFERROR(TRIM(INDEX($A91:$AD91,MATCH(Settings!$B$16,$A$1:$AD$1,0))&amp;""),""),8)="Services","Services",IF(IFERROR(TRIM(INDEX($A91:$AD91,MATCH(Settings!$B$22,$A$1:$AD$1,0))&amp;""),"")&lt;&gt;"","Services","Goods"))))</f>
        <v/>
      </c>
      <c r="AP91" s="23">
        <f>IF($AO91="Services",IFERROR(TRIM(INDEX($A91:$AD91,MATCH(Settings!$B$22,$A$1:$AD$1,0))&amp;""),""),IFERROR(TRIM(INDEX($A91:$AD91,MATCH(Settings!$B$17,$A$1:$AD$1,0))&amp;""),""))</f>
        <v/>
      </c>
      <c r="AQ91" s="24">
        <f>IFERROR(IF(TRIM(INDEX($A91:$AD91,MATCH(Settings!$B$18,$A$1:$AD$1,0))&amp;"")="","",VALUE(TRIM(INDEX($A91:$AD91,MATCH(Settings!$B$18,$A$1:$AD$1,0))&amp;""))),"")</f>
        <v/>
      </c>
      <c r="AR91" s="25">
        <f>IF($AO91="Goods",IFERROR(IF(TRIM(INDEX($A91:$AD91,MATCH(Settings!$B$20,$A$1:$AD$1,0))&amp;"")="","",VALUE(TRIM(INDEX($A91:$AD91,MATCH(Settings!$B$20,$A$1:$AD$1,0))&amp;""))),""),"")</f>
        <v/>
      </c>
      <c r="AS91" s="26">
        <f>IF($BB91=0,"",IFERROR(INT(IFERROR(IF(ISNUMBER(INDEX($A91:$AD91,MATCH(Settings!$B$11,$A$1:$AD$1,0))),INDEX($A91:$AD91,MATCH(Settings!$B$11,$A$1:$AD$1,0)),DATE(VALUE(LEFT(IFERROR(TRIM(INDEX($A91:$AD91,MATCH(Settings!$B$11,$A$1:$AD$1,0))&amp;""),""),4)),VALUE(MID(IFERROR(TRIM(INDEX($A91:$AD91,MATCH(Settings!$B$11,$A$1:$AD$1,0))&amp;""),""),6,2)),VALUE(MID(IFERROR(TRIM(INDEX($A91:$AD91,MATCH(Settings!$B$11,$A$1:$AD$1,0))&amp;""),""),9,2)))+TIME(VALUE(MID(IFERROR(TRIM(INDEX($A91:$AD91,MATCH(Settings!$B$11,$A$1:$AD$1,0))&amp;""),""),12,2)),VALUE(MID(IFERROR(TRIM(INDEX($A91:$AD91,MATCH(Settings!$B$11,$A$1:$AD$1,0))&amp;""),""),15,2)),VALUE(MID(IFERROR(TRIM(INDEX($A91:$AD91,MATCH(Settings!$B$11,$A$1:$AD$1,0))&amp;""),""),18,2)))),"")),""))</f>
        <v/>
      </c>
      <c r="AT91" s="23">
        <f>IF($BB91=0,"",IF(NOT(ISNUMBER($AF91)),"Waiting for the gift",IF(ISNUMBER($AJ91),"Acknowledged",IF(AND(ISNUMBER(Settings!$D$3),$AU91&gt;Settings!$D$3),"Past your window","Send acknowledgment"))))</f>
        <v/>
      </c>
      <c r="AU91" s="24">
        <f>IF(AND(ISNUMBER($AF91),NOT(ISNUMBER($AJ91))),Settings!$D$4-$AF91,"")</f>
        <v/>
      </c>
      <c r="AV91" s="27">
        <f>IF($BB91=0,"",IF((IF($AO91="Services","; services: describe the work, no value",IF(NOT(ISNUMBER($AR91)),"; no donor value given",IF($AX91=1,"; donor value $"&amp;FIXED(Settings!$D$5,0)&amp;" or more: written acknowledgment","")&amp;IF($AY91=1,"; over $"&amp;FIXED(Settings!$D$6,0)&amp;": donor may need Form 8283","")&amp;IF($AZ91=1,"; over $"&amp;FIXED(Settings!$D$7,0)&amp;": Section B, you may sign Part V",""))))="","Thank-you note",MID(IF($AO91="Services","; services: describe the work, no value",IF(NOT(ISNUMBER($AR91)),"; no donor value given",IF($AX91=1,"; donor value $"&amp;FIXED(Settings!$D$5,0)&amp;" or more: written acknowledgment","")&amp;IF($AY91=1,"; over $"&amp;FIXED(Settings!$D$6,0)&amp;": donor may need Form 8283","")&amp;IF($AZ91=1,"; over $"&amp;FIXED(Settings!$D$7,0)&amp;": Section B, you may sign Part V",""))),3,300)))</f>
        <v/>
      </c>
      <c r="AW91" s="27">
        <f>IF(OR($BB91=0,NOT(ISNUMBER($AF91)),$AP91=""),"","Thank you for your contribution of "&amp;$AP91&amp;" that "&amp;IF(TRIM(Settings!$D$2&amp;"")="","(your organization's name)",Settings!$D$2)&amp;" received on "&amp;CHOOSE(MONTH($AF91),"January","February","March","April","May","June","July","August","September","October","November","December")&amp;" "&amp;DAY($AF91)&amp;", "&amp;YEAR($AF91)&amp;". "&amp;IF(TRIM($AH91&amp;"")="","No goods or services were provided in exchange for your contribution.","In exchange for your contribution, we gave you "&amp;$AH91&amp;IF(ISNUMBER($AI91)," with an estimated fair market value of $"&amp;FIXED($AI91,2),"")&amp;"."))</f>
        <v/>
      </c>
      <c r="AX91" s="28">
        <f>IF(AND(ISNUMBER($AR91),ISNUMBER(Settings!$D$5)),IF($AR91&gt;=Settings!$D$5,1,0),0)</f>
        <v/>
      </c>
      <c r="AY91" s="28">
        <f>IF(AND(ISNUMBER($AR91),ISNUMBER(Settings!$D$6)),IF($AR91&gt;Settings!$D$6,1,0),0)</f>
        <v/>
      </c>
      <c r="AZ91" s="28">
        <f>IF(AND(ISNUMBER($AR91),ISNUMBER(Settings!$D$7)),IF($AR91&gt;Settings!$D$7,1,0),0)</f>
        <v/>
      </c>
      <c r="BA91" s="28">
        <f>IF(AND(ISNUMBER($AR91),ISNUMBER($AF91)),$AR91,0)</f>
        <v/>
      </c>
      <c r="BB91" s="28">
        <f>IF(OR(IFERROR(TRIM(INDEX($A91:$AD91,MATCH(Settings!$B$14,$A$1:$AD$1,0))&amp;""),"")&lt;&gt;"",IFERROR(TRIM(INDEX($A91:$AD91,MATCH(Settings!$B$13,$A$1:$AD$1,0))&amp;""),"")&lt;&gt;"",IFERROR(TRIM(INDEX($A91:$AD91,MATCH(Settings!$B$17,$A$1:$AD$1,0))&amp;""),"")&lt;&gt;"",IFERROR(TRIM(INDEX($A91:$AD91,MATCH(Settings!$B$22,$A$1:$AD$1,0))&amp;""),"")&lt;&gt;""),1,0)</f>
        <v/>
      </c>
    </row>
    <row r="92">
      <c r="AF92" s="29" t="n"/>
      <c r="AG92" s="30" t="n"/>
      <c r="AH92" s="30" t="n"/>
      <c r="AI92" s="31" t="n"/>
      <c r="AJ92" s="29" t="n"/>
      <c r="AK92" s="30" t="n"/>
      <c r="AM92" s="23">
        <f>IF(IFERROR(TRIM(INDEX($A92:$AD92,MATCH(Settings!$B$13,$A$1:$AD$1,0))&amp;""),"")&lt;&gt;"",IFERROR(TRIM(INDEX($A92:$AD92,MATCH(Settings!$B$13,$A$1:$AD$1,0))&amp;""),"")&amp;IF(IFERROR(TRIM(INDEX($A92:$AD92,MATCH(Settings!$B$14,$A$1:$AD$1,0))&amp;""),"")&lt;&gt;""," ("&amp;IFERROR(TRIM(INDEX($A92:$AD92,MATCH(Settings!$B$14,$A$1:$AD$1,0))&amp;""),"")&amp;")",""),IFERROR(TRIM(INDEX($A92:$AD92,MATCH(Settings!$B$14,$A$1:$AD$1,0))&amp;""),""))</f>
        <v/>
      </c>
      <c r="AN92" s="23">
        <f>IFERROR(TRIM(INDEX($A92:$AD92,MATCH(Settings!$B$15,$A$1:$AD$1,0))&amp;""),"")</f>
        <v/>
      </c>
      <c r="AO92" s="23">
        <f>IF($BB92=0,"",IF(LEFT(IFERROR(TRIM(INDEX($A92:$AD92,MATCH(Settings!$B$16,$A$1:$AD$1,0))&amp;""),""),5)="Goods","Goods",IF(LEFT(IFERROR(TRIM(INDEX($A92:$AD92,MATCH(Settings!$B$16,$A$1:$AD$1,0))&amp;""),""),8)="Services","Services",IF(IFERROR(TRIM(INDEX($A92:$AD92,MATCH(Settings!$B$22,$A$1:$AD$1,0))&amp;""),"")&lt;&gt;"","Services","Goods"))))</f>
        <v/>
      </c>
      <c r="AP92" s="23">
        <f>IF($AO92="Services",IFERROR(TRIM(INDEX($A92:$AD92,MATCH(Settings!$B$22,$A$1:$AD$1,0))&amp;""),""),IFERROR(TRIM(INDEX($A92:$AD92,MATCH(Settings!$B$17,$A$1:$AD$1,0))&amp;""),""))</f>
        <v/>
      </c>
      <c r="AQ92" s="24">
        <f>IFERROR(IF(TRIM(INDEX($A92:$AD92,MATCH(Settings!$B$18,$A$1:$AD$1,0))&amp;"")="","",VALUE(TRIM(INDEX($A92:$AD92,MATCH(Settings!$B$18,$A$1:$AD$1,0))&amp;""))),"")</f>
        <v/>
      </c>
      <c r="AR92" s="25">
        <f>IF($AO92="Goods",IFERROR(IF(TRIM(INDEX($A92:$AD92,MATCH(Settings!$B$20,$A$1:$AD$1,0))&amp;"")="","",VALUE(TRIM(INDEX($A92:$AD92,MATCH(Settings!$B$20,$A$1:$AD$1,0))&amp;""))),""),"")</f>
        <v/>
      </c>
      <c r="AS92" s="26">
        <f>IF($BB92=0,"",IFERROR(INT(IFERROR(IF(ISNUMBER(INDEX($A92:$AD92,MATCH(Settings!$B$11,$A$1:$AD$1,0))),INDEX($A92:$AD92,MATCH(Settings!$B$11,$A$1:$AD$1,0)),DATE(VALUE(LEFT(IFERROR(TRIM(INDEX($A92:$AD92,MATCH(Settings!$B$11,$A$1:$AD$1,0))&amp;""),""),4)),VALUE(MID(IFERROR(TRIM(INDEX($A92:$AD92,MATCH(Settings!$B$11,$A$1:$AD$1,0))&amp;""),""),6,2)),VALUE(MID(IFERROR(TRIM(INDEX($A92:$AD92,MATCH(Settings!$B$11,$A$1:$AD$1,0))&amp;""),""),9,2)))+TIME(VALUE(MID(IFERROR(TRIM(INDEX($A92:$AD92,MATCH(Settings!$B$11,$A$1:$AD$1,0))&amp;""),""),12,2)),VALUE(MID(IFERROR(TRIM(INDEX($A92:$AD92,MATCH(Settings!$B$11,$A$1:$AD$1,0))&amp;""),""),15,2)),VALUE(MID(IFERROR(TRIM(INDEX($A92:$AD92,MATCH(Settings!$B$11,$A$1:$AD$1,0))&amp;""),""),18,2)))),"")),""))</f>
        <v/>
      </c>
      <c r="AT92" s="23">
        <f>IF($BB92=0,"",IF(NOT(ISNUMBER($AF92)),"Waiting for the gift",IF(ISNUMBER($AJ92),"Acknowledged",IF(AND(ISNUMBER(Settings!$D$3),$AU92&gt;Settings!$D$3),"Past your window","Send acknowledgment"))))</f>
        <v/>
      </c>
      <c r="AU92" s="24">
        <f>IF(AND(ISNUMBER($AF92),NOT(ISNUMBER($AJ92))),Settings!$D$4-$AF92,"")</f>
        <v/>
      </c>
      <c r="AV92" s="27">
        <f>IF($BB92=0,"",IF((IF($AO92="Services","; services: describe the work, no value",IF(NOT(ISNUMBER($AR92)),"; no donor value given",IF($AX92=1,"; donor value $"&amp;FIXED(Settings!$D$5,0)&amp;" or more: written acknowledgment","")&amp;IF($AY92=1,"; over $"&amp;FIXED(Settings!$D$6,0)&amp;": donor may need Form 8283","")&amp;IF($AZ92=1,"; over $"&amp;FIXED(Settings!$D$7,0)&amp;": Section B, you may sign Part V",""))))="","Thank-you note",MID(IF($AO92="Services","; services: describe the work, no value",IF(NOT(ISNUMBER($AR92)),"; no donor value given",IF($AX92=1,"; donor value $"&amp;FIXED(Settings!$D$5,0)&amp;" or more: written acknowledgment","")&amp;IF($AY92=1,"; over $"&amp;FIXED(Settings!$D$6,0)&amp;": donor may need Form 8283","")&amp;IF($AZ92=1,"; over $"&amp;FIXED(Settings!$D$7,0)&amp;": Section B, you may sign Part V",""))),3,300)))</f>
        <v/>
      </c>
      <c r="AW92" s="27">
        <f>IF(OR($BB92=0,NOT(ISNUMBER($AF92)),$AP92=""),"","Thank you for your contribution of "&amp;$AP92&amp;" that "&amp;IF(TRIM(Settings!$D$2&amp;"")="","(your organization's name)",Settings!$D$2)&amp;" received on "&amp;CHOOSE(MONTH($AF92),"January","February","March","April","May","June","July","August","September","October","November","December")&amp;" "&amp;DAY($AF92)&amp;", "&amp;YEAR($AF92)&amp;". "&amp;IF(TRIM($AH92&amp;"")="","No goods or services were provided in exchange for your contribution.","In exchange for your contribution, we gave you "&amp;$AH92&amp;IF(ISNUMBER($AI92)," with an estimated fair market value of $"&amp;FIXED($AI92,2),"")&amp;"."))</f>
        <v/>
      </c>
      <c r="AX92" s="28">
        <f>IF(AND(ISNUMBER($AR92),ISNUMBER(Settings!$D$5)),IF($AR92&gt;=Settings!$D$5,1,0),0)</f>
        <v/>
      </c>
      <c r="AY92" s="28">
        <f>IF(AND(ISNUMBER($AR92),ISNUMBER(Settings!$D$6)),IF($AR92&gt;Settings!$D$6,1,0),0)</f>
        <v/>
      </c>
      <c r="AZ92" s="28">
        <f>IF(AND(ISNUMBER($AR92),ISNUMBER(Settings!$D$7)),IF($AR92&gt;Settings!$D$7,1,0),0)</f>
        <v/>
      </c>
      <c r="BA92" s="28">
        <f>IF(AND(ISNUMBER($AR92),ISNUMBER($AF92)),$AR92,0)</f>
        <v/>
      </c>
      <c r="BB92" s="28">
        <f>IF(OR(IFERROR(TRIM(INDEX($A92:$AD92,MATCH(Settings!$B$14,$A$1:$AD$1,0))&amp;""),"")&lt;&gt;"",IFERROR(TRIM(INDEX($A92:$AD92,MATCH(Settings!$B$13,$A$1:$AD$1,0))&amp;""),"")&lt;&gt;"",IFERROR(TRIM(INDEX($A92:$AD92,MATCH(Settings!$B$17,$A$1:$AD$1,0))&amp;""),"")&lt;&gt;"",IFERROR(TRIM(INDEX($A92:$AD92,MATCH(Settings!$B$22,$A$1:$AD$1,0))&amp;""),"")&lt;&gt;""),1,0)</f>
        <v/>
      </c>
    </row>
    <row r="93">
      <c r="AF93" s="29" t="n"/>
      <c r="AG93" s="30" t="n"/>
      <c r="AH93" s="30" t="n"/>
      <c r="AI93" s="31" t="n"/>
      <c r="AJ93" s="29" t="n"/>
      <c r="AK93" s="30" t="n"/>
      <c r="AM93" s="23">
        <f>IF(IFERROR(TRIM(INDEX($A93:$AD93,MATCH(Settings!$B$13,$A$1:$AD$1,0))&amp;""),"")&lt;&gt;"",IFERROR(TRIM(INDEX($A93:$AD93,MATCH(Settings!$B$13,$A$1:$AD$1,0))&amp;""),"")&amp;IF(IFERROR(TRIM(INDEX($A93:$AD93,MATCH(Settings!$B$14,$A$1:$AD$1,0))&amp;""),"")&lt;&gt;""," ("&amp;IFERROR(TRIM(INDEX($A93:$AD93,MATCH(Settings!$B$14,$A$1:$AD$1,0))&amp;""),"")&amp;")",""),IFERROR(TRIM(INDEX($A93:$AD93,MATCH(Settings!$B$14,$A$1:$AD$1,0))&amp;""),""))</f>
        <v/>
      </c>
      <c r="AN93" s="23">
        <f>IFERROR(TRIM(INDEX($A93:$AD93,MATCH(Settings!$B$15,$A$1:$AD$1,0))&amp;""),"")</f>
        <v/>
      </c>
      <c r="AO93" s="23">
        <f>IF($BB93=0,"",IF(LEFT(IFERROR(TRIM(INDEX($A93:$AD93,MATCH(Settings!$B$16,$A$1:$AD$1,0))&amp;""),""),5)="Goods","Goods",IF(LEFT(IFERROR(TRIM(INDEX($A93:$AD93,MATCH(Settings!$B$16,$A$1:$AD$1,0))&amp;""),""),8)="Services","Services",IF(IFERROR(TRIM(INDEX($A93:$AD93,MATCH(Settings!$B$22,$A$1:$AD$1,0))&amp;""),"")&lt;&gt;"","Services","Goods"))))</f>
        <v/>
      </c>
      <c r="AP93" s="23">
        <f>IF($AO93="Services",IFERROR(TRIM(INDEX($A93:$AD93,MATCH(Settings!$B$22,$A$1:$AD$1,0))&amp;""),""),IFERROR(TRIM(INDEX($A93:$AD93,MATCH(Settings!$B$17,$A$1:$AD$1,0))&amp;""),""))</f>
        <v/>
      </c>
      <c r="AQ93" s="24">
        <f>IFERROR(IF(TRIM(INDEX($A93:$AD93,MATCH(Settings!$B$18,$A$1:$AD$1,0))&amp;"")="","",VALUE(TRIM(INDEX($A93:$AD93,MATCH(Settings!$B$18,$A$1:$AD$1,0))&amp;""))),"")</f>
        <v/>
      </c>
      <c r="AR93" s="25">
        <f>IF($AO93="Goods",IFERROR(IF(TRIM(INDEX($A93:$AD93,MATCH(Settings!$B$20,$A$1:$AD$1,0))&amp;"")="","",VALUE(TRIM(INDEX($A93:$AD93,MATCH(Settings!$B$20,$A$1:$AD$1,0))&amp;""))),""),"")</f>
        <v/>
      </c>
      <c r="AS93" s="26">
        <f>IF($BB93=0,"",IFERROR(INT(IFERROR(IF(ISNUMBER(INDEX($A93:$AD93,MATCH(Settings!$B$11,$A$1:$AD$1,0))),INDEX($A93:$AD93,MATCH(Settings!$B$11,$A$1:$AD$1,0)),DATE(VALUE(LEFT(IFERROR(TRIM(INDEX($A93:$AD93,MATCH(Settings!$B$11,$A$1:$AD$1,0))&amp;""),""),4)),VALUE(MID(IFERROR(TRIM(INDEX($A93:$AD93,MATCH(Settings!$B$11,$A$1:$AD$1,0))&amp;""),""),6,2)),VALUE(MID(IFERROR(TRIM(INDEX($A93:$AD93,MATCH(Settings!$B$11,$A$1:$AD$1,0))&amp;""),""),9,2)))+TIME(VALUE(MID(IFERROR(TRIM(INDEX($A93:$AD93,MATCH(Settings!$B$11,$A$1:$AD$1,0))&amp;""),""),12,2)),VALUE(MID(IFERROR(TRIM(INDEX($A93:$AD93,MATCH(Settings!$B$11,$A$1:$AD$1,0))&amp;""),""),15,2)),VALUE(MID(IFERROR(TRIM(INDEX($A93:$AD93,MATCH(Settings!$B$11,$A$1:$AD$1,0))&amp;""),""),18,2)))),"")),""))</f>
        <v/>
      </c>
      <c r="AT93" s="23">
        <f>IF($BB93=0,"",IF(NOT(ISNUMBER($AF93)),"Waiting for the gift",IF(ISNUMBER($AJ93),"Acknowledged",IF(AND(ISNUMBER(Settings!$D$3),$AU93&gt;Settings!$D$3),"Past your window","Send acknowledgment"))))</f>
        <v/>
      </c>
      <c r="AU93" s="24">
        <f>IF(AND(ISNUMBER($AF93),NOT(ISNUMBER($AJ93))),Settings!$D$4-$AF93,"")</f>
        <v/>
      </c>
      <c r="AV93" s="27">
        <f>IF($BB93=0,"",IF((IF($AO93="Services","; services: describe the work, no value",IF(NOT(ISNUMBER($AR93)),"; no donor value given",IF($AX93=1,"; donor value $"&amp;FIXED(Settings!$D$5,0)&amp;" or more: written acknowledgment","")&amp;IF($AY93=1,"; over $"&amp;FIXED(Settings!$D$6,0)&amp;": donor may need Form 8283","")&amp;IF($AZ93=1,"; over $"&amp;FIXED(Settings!$D$7,0)&amp;": Section B, you may sign Part V",""))))="","Thank-you note",MID(IF($AO93="Services","; services: describe the work, no value",IF(NOT(ISNUMBER($AR93)),"; no donor value given",IF($AX93=1,"; donor value $"&amp;FIXED(Settings!$D$5,0)&amp;" or more: written acknowledgment","")&amp;IF($AY93=1,"; over $"&amp;FIXED(Settings!$D$6,0)&amp;": donor may need Form 8283","")&amp;IF($AZ93=1,"; over $"&amp;FIXED(Settings!$D$7,0)&amp;": Section B, you may sign Part V",""))),3,300)))</f>
        <v/>
      </c>
      <c r="AW93" s="27">
        <f>IF(OR($BB93=0,NOT(ISNUMBER($AF93)),$AP93=""),"","Thank you for your contribution of "&amp;$AP93&amp;" that "&amp;IF(TRIM(Settings!$D$2&amp;"")="","(your organization's name)",Settings!$D$2)&amp;" received on "&amp;CHOOSE(MONTH($AF93),"January","February","March","April","May","June","July","August","September","October","November","December")&amp;" "&amp;DAY($AF93)&amp;", "&amp;YEAR($AF93)&amp;". "&amp;IF(TRIM($AH93&amp;"")="","No goods or services were provided in exchange for your contribution.","In exchange for your contribution, we gave you "&amp;$AH93&amp;IF(ISNUMBER($AI93)," with an estimated fair market value of $"&amp;FIXED($AI93,2),"")&amp;"."))</f>
        <v/>
      </c>
      <c r="AX93" s="28">
        <f>IF(AND(ISNUMBER($AR93),ISNUMBER(Settings!$D$5)),IF($AR93&gt;=Settings!$D$5,1,0),0)</f>
        <v/>
      </c>
      <c r="AY93" s="28">
        <f>IF(AND(ISNUMBER($AR93),ISNUMBER(Settings!$D$6)),IF($AR93&gt;Settings!$D$6,1,0),0)</f>
        <v/>
      </c>
      <c r="AZ93" s="28">
        <f>IF(AND(ISNUMBER($AR93),ISNUMBER(Settings!$D$7)),IF($AR93&gt;Settings!$D$7,1,0),0)</f>
        <v/>
      </c>
      <c r="BA93" s="28">
        <f>IF(AND(ISNUMBER($AR93),ISNUMBER($AF93)),$AR93,0)</f>
        <v/>
      </c>
      <c r="BB93" s="28">
        <f>IF(OR(IFERROR(TRIM(INDEX($A93:$AD93,MATCH(Settings!$B$14,$A$1:$AD$1,0))&amp;""),"")&lt;&gt;"",IFERROR(TRIM(INDEX($A93:$AD93,MATCH(Settings!$B$13,$A$1:$AD$1,0))&amp;""),"")&lt;&gt;"",IFERROR(TRIM(INDEX($A93:$AD93,MATCH(Settings!$B$17,$A$1:$AD$1,0))&amp;""),"")&lt;&gt;"",IFERROR(TRIM(INDEX($A93:$AD93,MATCH(Settings!$B$22,$A$1:$AD$1,0))&amp;""),"")&lt;&gt;""),1,0)</f>
        <v/>
      </c>
    </row>
    <row r="94">
      <c r="AF94" s="29" t="n"/>
      <c r="AG94" s="30" t="n"/>
      <c r="AH94" s="30" t="n"/>
      <c r="AI94" s="31" t="n"/>
      <c r="AJ94" s="29" t="n"/>
      <c r="AK94" s="30" t="n"/>
      <c r="AM94" s="23">
        <f>IF(IFERROR(TRIM(INDEX($A94:$AD94,MATCH(Settings!$B$13,$A$1:$AD$1,0))&amp;""),"")&lt;&gt;"",IFERROR(TRIM(INDEX($A94:$AD94,MATCH(Settings!$B$13,$A$1:$AD$1,0))&amp;""),"")&amp;IF(IFERROR(TRIM(INDEX($A94:$AD94,MATCH(Settings!$B$14,$A$1:$AD$1,0))&amp;""),"")&lt;&gt;""," ("&amp;IFERROR(TRIM(INDEX($A94:$AD94,MATCH(Settings!$B$14,$A$1:$AD$1,0))&amp;""),"")&amp;")",""),IFERROR(TRIM(INDEX($A94:$AD94,MATCH(Settings!$B$14,$A$1:$AD$1,0))&amp;""),""))</f>
        <v/>
      </c>
      <c r="AN94" s="23">
        <f>IFERROR(TRIM(INDEX($A94:$AD94,MATCH(Settings!$B$15,$A$1:$AD$1,0))&amp;""),"")</f>
        <v/>
      </c>
      <c r="AO94" s="23">
        <f>IF($BB94=0,"",IF(LEFT(IFERROR(TRIM(INDEX($A94:$AD94,MATCH(Settings!$B$16,$A$1:$AD$1,0))&amp;""),""),5)="Goods","Goods",IF(LEFT(IFERROR(TRIM(INDEX($A94:$AD94,MATCH(Settings!$B$16,$A$1:$AD$1,0))&amp;""),""),8)="Services","Services",IF(IFERROR(TRIM(INDEX($A94:$AD94,MATCH(Settings!$B$22,$A$1:$AD$1,0))&amp;""),"")&lt;&gt;"","Services","Goods"))))</f>
        <v/>
      </c>
      <c r="AP94" s="23">
        <f>IF($AO94="Services",IFERROR(TRIM(INDEX($A94:$AD94,MATCH(Settings!$B$22,$A$1:$AD$1,0))&amp;""),""),IFERROR(TRIM(INDEX($A94:$AD94,MATCH(Settings!$B$17,$A$1:$AD$1,0))&amp;""),""))</f>
        <v/>
      </c>
      <c r="AQ94" s="24">
        <f>IFERROR(IF(TRIM(INDEX($A94:$AD94,MATCH(Settings!$B$18,$A$1:$AD$1,0))&amp;"")="","",VALUE(TRIM(INDEX($A94:$AD94,MATCH(Settings!$B$18,$A$1:$AD$1,0))&amp;""))),"")</f>
        <v/>
      </c>
      <c r="AR94" s="25">
        <f>IF($AO94="Goods",IFERROR(IF(TRIM(INDEX($A94:$AD94,MATCH(Settings!$B$20,$A$1:$AD$1,0))&amp;"")="","",VALUE(TRIM(INDEX($A94:$AD94,MATCH(Settings!$B$20,$A$1:$AD$1,0))&amp;""))),""),"")</f>
        <v/>
      </c>
      <c r="AS94" s="26">
        <f>IF($BB94=0,"",IFERROR(INT(IFERROR(IF(ISNUMBER(INDEX($A94:$AD94,MATCH(Settings!$B$11,$A$1:$AD$1,0))),INDEX($A94:$AD94,MATCH(Settings!$B$11,$A$1:$AD$1,0)),DATE(VALUE(LEFT(IFERROR(TRIM(INDEX($A94:$AD94,MATCH(Settings!$B$11,$A$1:$AD$1,0))&amp;""),""),4)),VALUE(MID(IFERROR(TRIM(INDEX($A94:$AD94,MATCH(Settings!$B$11,$A$1:$AD$1,0))&amp;""),""),6,2)),VALUE(MID(IFERROR(TRIM(INDEX($A94:$AD94,MATCH(Settings!$B$11,$A$1:$AD$1,0))&amp;""),""),9,2)))+TIME(VALUE(MID(IFERROR(TRIM(INDEX($A94:$AD94,MATCH(Settings!$B$11,$A$1:$AD$1,0))&amp;""),""),12,2)),VALUE(MID(IFERROR(TRIM(INDEX($A94:$AD94,MATCH(Settings!$B$11,$A$1:$AD$1,0))&amp;""),""),15,2)),VALUE(MID(IFERROR(TRIM(INDEX($A94:$AD94,MATCH(Settings!$B$11,$A$1:$AD$1,0))&amp;""),""),18,2)))),"")),""))</f>
        <v/>
      </c>
      <c r="AT94" s="23">
        <f>IF($BB94=0,"",IF(NOT(ISNUMBER($AF94)),"Waiting for the gift",IF(ISNUMBER($AJ94),"Acknowledged",IF(AND(ISNUMBER(Settings!$D$3),$AU94&gt;Settings!$D$3),"Past your window","Send acknowledgment"))))</f>
        <v/>
      </c>
      <c r="AU94" s="24">
        <f>IF(AND(ISNUMBER($AF94),NOT(ISNUMBER($AJ94))),Settings!$D$4-$AF94,"")</f>
        <v/>
      </c>
      <c r="AV94" s="27">
        <f>IF($BB94=0,"",IF((IF($AO94="Services","; services: describe the work, no value",IF(NOT(ISNUMBER($AR94)),"; no donor value given",IF($AX94=1,"; donor value $"&amp;FIXED(Settings!$D$5,0)&amp;" or more: written acknowledgment","")&amp;IF($AY94=1,"; over $"&amp;FIXED(Settings!$D$6,0)&amp;": donor may need Form 8283","")&amp;IF($AZ94=1,"; over $"&amp;FIXED(Settings!$D$7,0)&amp;": Section B, you may sign Part V",""))))="","Thank-you note",MID(IF($AO94="Services","; services: describe the work, no value",IF(NOT(ISNUMBER($AR94)),"; no donor value given",IF($AX94=1,"; donor value $"&amp;FIXED(Settings!$D$5,0)&amp;" or more: written acknowledgment","")&amp;IF($AY94=1,"; over $"&amp;FIXED(Settings!$D$6,0)&amp;": donor may need Form 8283","")&amp;IF($AZ94=1,"; over $"&amp;FIXED(Settings!$D$7,0)&amp;": Section B, you may sign Part V",""))),3,300)))</f>
        <v/>
      </c>
      <c r="AW94" s="27">
        <f>IF(OR($BB94=0,NOT(ISNUMBER($AF94)),$AP94=""),"","Thank you for your contribution of "&amp;$AP94&amp;" that "&amp;IF(TRIM(Settings!$D$2&amp;"")="","(your organization's name)",Settings!$D$2)&amp;" received on "&amp;CHOOSE(MONTH($AF94),"January","February","March","April","May","June","July","August","September","October","November","December")&amp;" "&amp;DAY($AF94)&amp;", "&amp;YEAR($AF94)&amp;". "&amp;IF(TRIM($AH94&amp;"")="","No goods or services were provided in exchange for your contribution.","In exchange for your contribution, we gave you "&amp;$AH94&amp;IF(ISNUMBER($AI94)," with an estimated fair market value of $"&amp;FIXED($AI94,2),"")&amp;"."))</f>
        <v/>
      </c>
      <c r="AX94" s="28">
        <f>IF(AND(ISNUMBER($AR94),ISNUMBER(Settings!$D$5)),IF($AR94&gt;=Settings!$D$5,1,0),0)</f>
        <v/>
      </c>
      <c r="AY94" s="28">
        <f>IF(AND(ISNUMBER($AR94),ISNUMBER(Settings!$D$6)),IF($AR94&gt;Settings!$D$6,1,0),0)</f>
        <v/>
      </c>
      <c r="AZ94" s="28">
        <f>IF(AND(ISNUMBER($AR94),ISNUMBER(Settings!$D$7)),IF($AR94&gt;Settings!$D$7,1,0),0)</f>
        <v/>
      </c>
      <c r="BA94" s="28">
        <f>IF(AND(ISNUMBER($AR94),ISNUMBER($AF94)),$AR94,0)</f>
        <v/>
      </c>
      <c r="BB94" s="28">
        <f>IF(OR(IFERROR(TRIM(INDEX($A94:$AD94,MATCH(Settings!$B$14,$A$1:$AD$1,0))&amp;""),"")&lt;&gt;"",IFERROR(TRIM(INDEX($A94:$AD94,MATCH(Settings!$B$13,$A$1:$AD$1,0))&amp;""),"")&lt;&gt;"",IFERROR(TRIM(INDEX($A94:$AD94,MATCH(Settings!$B$17,$A$1:$AD$1,0))&amp;""),"")&lt;&gt;"",IFERROR(TRIM(INDEX($A94:$AD94,MATCH(Settings!$B$22,$A$1:$AD$1,0))&amp;""),"")&lt;&gt;""),1,0)</f>
        <v/>
      </c>
    </row>
    <row r="95">
      <c r="AF95" s="29" t="n"/>
      <c r="AG95" s="30" t="n"/>
      <c r="AH95" s="30" t="n"/>
      <c r="AI95" s="31" t="n"/>
      <c r="AJ95" s="29" t="n"/>
      <c r="AK95" s="30" t="n"/>
      <c r="AM95" s="23">
        <f>IF(IFERROR(TRIM(INDEX($A95:$AD95,MATCH(Settings!$B$13,$A$1:$AD$1,0))&amp;""),"")&lt;&gt;"",IFERROR(TRIM(INDEX($A95:$AD95,MATCH(Settings!$B$13,$A$1:$AD$1,0))&amp;""),"")&amp;IF(IFERROR(TRIM(INDEX($A95:$AD95,MATCH(Settings!$B$14,$A$1:$AD$1,0))&amp;""),"")&lt;&gt;""," ("&amp;IFERROR(TRIM(INDEX($A95:$AD95,MATCH(Settings!$B$14,$A$1:$AD$1,0))&amp;""),"")&amp;")",""),IFERROR(TRIM(INDEX($A95:$AD95,MATCH(Settings!$B$14,$A$1:$AD$1,0))&amp;""),""))</f>
        <v/>
      </c>
      <c r="AN95" s="23">
        <f>IFERROR(TRIM(INDEX($A95:$AD95,MATCH(Settings!$B$15,$A$1:$AD$1,0))&amp;""),"")</f>
        <v/>
      </c>
      <c r="AO95" s="23">
        <f>IF($BB95=0,"",IF(LEFT(IFERROR(TRIM(INDEX($A95:$AD95,MATCH(Settings!$B$16,$A$1:$AD$1,0))&amp;""),""),5)="Goods","Goods",IF(LEFT(IFERROR(TRIM(INDEX($A95:$AD95,MATCH(Settings!$B$16,$A$1:$AD$1,0))&amp;""),""),8)="Services","Services",IF(IFERROR(TRIM(INDEX($A95:$AD95,MATCH(Settings!$B$22,$A$1:$AD$1,0))&amp;""),"")&lt;&gt;"","Services","Goods"))))</f>
        <v/>
      </c>
      <c r="AP95" s="23">
        <f>IF($AO95="Services",IFERROR(TRIM(INDEX($A95:$AD95,MATCH(Settings!$B$22,$A$1:$AD$1,0))&amp;""),""),IFERROR(TRIM(INDEX($A95:$AD95,MATCH(Settings!$B$17,$A$1:$AD$1,0))&amp;""),""))</f>
        <v/>
      </c>
      <c r="AQ95" s="24">
        <f>IFERROR(IF(TRIM(INDEX($A95:$AD95,MATCH(Settings!$B$18,$A$1:$AD$1,0))&amp;"")="","",VALUE(TRIM(INDEX($A95:$AD95,MATCH(Settings!$B$18,$A$1:$AD$1,0))&amp;""))),"")</f>
        <v/>
      </c>
      <c r="AR95" s="25">
        <f>IF($AO95="Goods",IFERROR(IF(TRIM(INDEX($A95:$AD95,MATCH(Settings!$B$20,$A$1:$AD$1,0))&amp;"")="","",VALUE(TRIM(INDEX($A95:$AD95,MATCH(Settings!$B$20,$A$1:$AD$1,0))&amp;""))),""),"")</f>
        <v/>
      </c>
      <c r="AS95" s="26">
        <f>IF($BB95=0,"",IFERROR(INT(IFERROR(IF(ISNUMBER(INDEX($A95:$AD95,MATCH(Settings!$B$11,$A$1:$AD$1,0))),INDEX($A95:$AD95,MATCH(Settings!$B$11,$A$1:$AD$1,0)),DATE(VALUE(LEFT(IFERROR(TRIM(INDEX($A95:$AD95,MATCH(Settings!$B$11,$A$1:$AD$1,0))&amp;""),""),4)),VALUE(MID(IFERROR(TRIM(INDEX($A95:$AD95,MATCH(Settings!$B$11,$A$1:$AD$1,0))&amp;""),""),6,2)),VALUE(MID(IFERROR(TRIM(INDEX($A95:$AD95,MATCH(Settings!$B$11,$A$1:$AD$1,0))&amp;""),""),9,2)))+TIME(VALUE(MID(IFERROR(TRIM(INDEX($A95:$AD95,MATCH(Settings!$B$11,$A$1:$AD$1,0))&amp;""),""),12,2)),VALUE(MID(IFERROR(TRIM(INDEX($A95:$AD95,MATCH(Settings!$B$11,$A$1:$AD$1,0))&amp;""),""),15,2)),VALUE(MID(IFERROR(TRIM(INDEX($A95:$AD95,MATCH(Settings!$B$11,$A$1:$AD$1,0))&amp;""),""),18,2)))),"")),""))</f>
        <v/>
      </c>
      <c r="AT95" s="23">
        <f>IF($BB95=0,"",IF(NOT(ISNUMBER($AF95)),"Waiting for the gift",IF(ISNUMBER($AJ95),"Acknowledged",IF(AND(ISNUMBER(Settings!$D$3),$AU95&gt;Settings!$D$3),"Past your window","Send acknowledgment"))))</f>
        <v/>
      </c>
      <c r="AU95" s="24">
        <f>IF(AND(ISNUMBER($AF95),NOT(ISNUMBER($AJ95))),Settings!$D$4-$AF95,"")</f>
        <v/>
      </c>
      <c r="AV95" s="27">
        <f>IF($BB95=0,"",IF((IF($AO95="Services","; services: describe the work, no value",IF(NOT(ISNUMBER($AR95)),"; no donor value given",IF($AX95=1,"; donor value $"&amp;FIXED(Settings!$D$5,0)&amp;" or more: written acknowledgment","")&amp;IF($AY95=1,"; over $"&amp;FIXED(Settings!$D$6,0)&amp;": donor may need Form 8283","")&amp;IF($AZ95=1,"; over $"&amp;FIXED(Settings!$D$7,0)&amp;": Section B, you may sign Part V",""))))="","Thank-you note",MID(IF($AO95="Services","; services: describe the work, no value",IF(NOT(ISNUMBER($AR95)),"; no donor value given",IF($AX95=1,"; donor value $"&amp;FIXED(Settings!$D$5,0)&amp;" or more: written acknowledgment","")&amp;IF($AY95=1,"; over $"&amp;FIXED(Settings!$D$6,0)&amp;": donor may need Form 8283","")&amp;IF($AZ95=1,"; over $"&amp;FIXED(Settings!$D$7,0)&amp;": Section B, you may sign Part V",""))),3,300)))</f>
        <v/>
      </c>
      <c r="AW95" s="27">
        <f>IF(OR($BB95=0,NOT(ISNUMBER($AF95)),$AP95=""),"","Thank you for your contribution of "&amp;$AP95&amp;" that "&amp;IF(TRIM(Settings!$D$2&amp;"")="","(your organization's name)",Settings!$D$2)&amp;" received on "&amp;CHOOSE(MONTH($AF95),"January","February","March","April","May","June","July","August","September","October","November","December")&amp;" "&amp;DAY($AF95)&amp;", "&amp;YEAR($AF95)&amp;". "&amp;IF(TRIM($AH95&amp;"")="","No goods or services were provided in exchange for your contribution.","In exchange for your contribution, we gave you "&amp;$AH95&amp;IF(ISNUMBER($AI95)," with an estimated fair market value of $"&amp;FIXED($AI95,2),"")&amp;"."))</f>
        <v/>
      </c>
      <c r="AX95" s="28">
        <f>IF(AND(ISNUMBER($AR95),ISNUMBER(Settings!$D$5)),IF($AR95&gt;=Settings!$D$5,1,0),0)</f>
        <v/>
      </c>
      <c r="AY95" s="28">
        <f>IF(AND(ISNUMBER($AR95),ISNUMBER(Settings!$D$6)),IF($AR95&gt;Settings!$D$6,1,0),0)</f>
        <v/>
      </c>
      <c r="AZ95" s="28">
        <f>IF(AND(ISNUMBER($AR95),ISNUMBER(Settings!$D$7)),IF($AR95&gt;Settings!$D$7,1,0),0)</f>
        <v/>
      </c>
      <c r="BA95" s="28">
        <f>IF(AND(ISNUMBER($AR95),ISNUMBER($AF95)),$AR95,0)</f>
        <v/>
      </c>
      <c r="BB95" s="28">
        <f>IF(OR(IFERROR(TRIM(INDEX($A95:$AD95,MATCH(Settings!$B$14,$A$1:$AD$1,0))&amp;""),"")&lt;&gt;"",IFERROR(TRIM(INDEX($A95:$AD95,MATCH(Settings!$B$13,$A$1:$AD$1,0))&amp;""),"")&lt;&gt;"",IFERROR(TRIM(INDEX($A95:$AD95,MATCH(Settings!$B$17,$A$1:$AD$1,0))&amp;""),"")&lt;&gt;"",IFERROR(TRIM(INDEX($A95:$AD95,MATCH(Settings!$B$22,$A$1:$AD$1,0))&amp;""),"")&lt;&gt;""),1,0)</f>
        <v/>
      </c>
    </row>
    <row r="96">
      <c r="AF96" s="29" t="n"/>
      <c r="AG96" s="30" t="n"/>
      <c r="AH96" s="30" t="n"/>
      <c r="AI96" s="31" t="n"/>
      <c r="AJ96" s="29" t="n"/>
      <c r="AK96" s="30" t="n"/>
      <c r="AM96" s="23">
        <f>IF(IFERROR(TRIM(INDEX($A96:$AD96,MATCH(Settings!$B$13,$A$1:$AD$1,0))&amp;""),"")&lt;&gt;"",IFERROR(TRIM(INDEX($A96:$AD96,MATCH(Settings!$B$13,$A$1:$AD$1,0))&amp;""),"")&amp;IF(IFERROR(TRIM(INDEX($A96:$AD96,MATCH(Settings!$B$14,$A$1:$AD$1,0))&amp;""),"")&lt;&gt;""," ("&amp;IFERROR(TRIM(INDEX($A96:$AD96,MATCH(Settings!$B$14,$A$1:$AD$1,0))&amp;""),"")&amp;")",""),IFERROR(TRIM(INDEX($A96:$AD96,MATCH(Settings!$B$14,$A$1:$AD$1,0))&amp;""),""))</f>
        <v/>
      </c>
      <c r="AN96" s="23">
        <f>IFERROR(TRIM(INDEX($A96:$AD96,MATCH(Settings!$B$15,$A$1:$AD$1,0))&amp;""),"")</f>
        <v/>
      </c>
      <c r="AO96" s="23">
        <f>IF($BB96=0,"",IF(LEFT(IFERROR(TRIM(INDEX($A96:$AD96,MATCH(Settings!$B$16,$A$1:$AD$1,0))&amp;""),""),5)="Goods","Goods",IF(LEFT(IFERROR(TRIM(INDEX($A96:$AD96,MATCH(Settings!$B$16,$A$1:$AD$1,0))&amp;""),""),8)="Services","Services",IF(IFERROR(TRIM(INDEX($A96:$AD96,MATCH(Settings!$B$22,$A$1:$AD$1,0))&amp;""),"")&lt;&gt;"","Services","Goods"))))</f>
        <v/>
      </c>
      <c r="AP96" s="23">
        <f>IF($AO96="Services",IFERROR(TRIM(INDEX($A96:$AD96,MATCH(Settings!$B$22,$A$1:$AD$1,0))&amp;""),""),IFERROR(TRIM(INDEX($A96:$AD96,MATCH(Settings!$B$17,$A$1:$AD$1,0))&amp;""),""))</f>
        <v/>
      </c>
      <c r="AQ96" s="24">
        <f>IFERROR(IF(TRIM(INDEX($A96:$AD96,MATCH(Settings!$B$18,$A$1:$AD$1,0))&amp;"")="","",VALUE(TRIM(INDEX($A96:$AD96,MATCH(Settings!$B$18,$A$1:$AD$1,0))&amp;""))),"")</f>
        <v/>
      </c>
      <c r="AR96" s="25">
        <f>IF($AO96="Goods",IFERROR(IF(TRIM(INDEX($A96:$AD96,MATCH(Settings!$B$20,$A$1:$AD$1,0))&amp;"")="","",VALUE(TRIM(INDEX($A96:$AD96,MATCH(Settings!$B$20,$A$1:$AD$1,0))&amp;""))),""),"")</f>
        <v/>
      </c>
      <c r="AS96" s="26">
        <f>IF($BB96=0,"",IFERROR(INT(IFERROR(IF(ISNUMBER(INDEX($A96:$AD96,MATCH(Settings!$B$11,$A$1:$AD$1,0))),INDEX($A96:$AD96,MATCH(Settings!$B$11,$A$1:$AD$1,0)),DATE(VALUE(LEFT(IFERROR(TRIM(INDEX($A96:$AD96,MATCH(Settings!$B$11,$A$1:$AD$1,0))&amp;""),""),4)),VALUE(MID(IFERROR(TRIM(INDEX($A96:$AD96,MATCH(Settings!$B$11,$A$1:$AD$1,0))&amp;""),""),6,2)),VALUE(MID(IFERROR(TRIM(INDEX($A96:$AD96,MATCH(Settings!$B$11,$A$1:$AD$1,0))&amp;""),""),9,2)))+TIME(VALUE(MID(IFERROR(TRIM(INDEX($A96:$AD96,MATCH(Settings!$B$11,$A$1:$AD$1,0))&amp;""),""),12,2)),VALUE(MID(IFERROR(TRIM(INDEX($A96:$AD96,MATCH(Settings!$B$11,$A$1:$AD$1,0))&amp;""),""),15,2)),VALUE(MID(IFERROR(TRIM(INDEX($A96:$AD96,MATCH(Settings!$B$11,$A$1:$AD$1,0))&amp;""),""),18,2)))),"")),""))</f>
        <v/>
      </c>
      <c r="AT96" s="23">
        <f>IF($BB96=0,"",IF(NOT(ISNUMBER($AF96)),"Waiting for the gift",IF(ISNUMBER($AJ96),"Acknowledged",IF(AND(ISNUMBER(Settings!$D$3),$AU96&gt;Settings!$D$3),"Past your window","Send acknowledgment"))))</f>
        <v/>
      </c>
      <c r="AU96" s="24">
        <f>IF(AND(ISNUMBER($AF96),NOT(ISNUMBER($AJ96))),Settings!$D$4-$AF96,"")</f>
        <v/>
      </c>
      <c r="AV96" s="27">
        <f>IF($BB96=0,"",IF((IF($AO96="Services","; services: describe the work, no value",IF(NOT(ISNUMBER($AR96)),"; no donor value given",IF($AX96=1,"; donor value $"&amp;FIXED(Settings!$D$5,0)&amp;" or more: written acknowledgment","")&amp;IF($AY96=1,"; over $"&amp;FIXED(Settings!$D$6,0)&amp;": donor may need Form 8283","")&amp;IF($AZ96=1,"; over $"&amp;FIXED(Settings!$D$7,0)&amp;": Section B, you may sign Part V",""))))="","Thank-you note",MID(IF($AO96="Services","; services: describe the work, no value",IF(NOT(ISNUMBER($AR96)),"; no donor value given",IF($AX96=1,"; donor value $"&amp;FIXED(Settings!$D$5,0)&amp;" or more: written acknowledgment","")&amp;IF($AY96=1,"; over $"&amp;FIXED(Settings!$D$6,0)&amp;": donor may need Form 8283","")&amp;IF($AZ96=1,"; over $"&amp;FIXED(Settings!$D$7,0)&amp;": Section B, you may sign Part V",""))),3,300)))</f>
        <v/>
      </c>
      <c r="AW96" s="27">
        <f>IF(OR($BB96=0,NOT(ISNUMBER($AF96)),$AP96=""),"","Thank you for your contribution of "&amp;$AP96&amp;" that "&amp;IF(TRIM(Settings!$D$2&amp;"")="","(your organization's name)",Settings!$D$2)&amp;" received on "&amp;CHOOSE(MONTH($AF96),"January","February","March","April","May","June","July","August","September","October","November","December")&amp;" "&amp;DAY($AF96)&amp;", "&amp;YEAR($AF96)&amp;". "&amp;IF(TRIM($AH96&amp;"")="","No goods or services were provided in exchange for your contribution.","In exchange for your contribution, we gave you "&amp;$AH96&amp;IF(ISNUMBER($AI96)," with an estimated fair market value of $"&amp;FIXED($AI96,2),"")&amp;"."))</f>
        <v/>
      </c>
      <c r="AX96" s="28">
        <f>IF(AND(ISNUMBER($AR96),ISNUMBER(Settings!$D$5)),IF($AR96&gt;=Settings!$D$5,1,0),0)</f>
        <v/>
      </c>
      <c r="AY96" s="28">
        <f>IF(AND(ISNUMBER($AR96),ISNUMBER(Settings!$D$6)),IF($AR96&gt;Settings!$D$6,1,0),0)</f>
        <v/>
      </c>
      <c r="AZ96" s="28">
        <f>IF(AND(ISNUMBER($AR96),ISNUMBER(Settings!$D$7)),IF($AR96&gt;Settings!$D$7,1,0),0)</f>
        <v/>
      </c>
      <c r="BA96" s="28">
        <f>IF(AND(ISNUMBER($AR96),ISNUMBER($AF96)),$AR96,0)</f>
        <v/>
      </c>
      <c r="BB96" s="28">
        <f>IF(OR(IFERROR(TRIM(INDEX($A96:$AD96,MATCH(Settings!$B$14,$A$1:$AD$1,0))&amp;""),"")&lt;&gt;"",IFERROR(TRIM(INDEX($A96:$AD96,MATCH(Settings!$B$13,$A$1:$AD$1,0))&amp;""),"")&lt;&gt;"",IFERROR(TRIM(INDEX($A96:$AD96,MATCH(Settings!$B$17,$A$1:$AD$1,0))&amp;""),"")&lt;&gt;"",IFERROR(TRIM(INDEX($A96:$AD96,MATCH(Settings!$B$22,$A$1:$AD$1,0))&amp;""),"")&lt;&gt;""),1,0)</f>
        <v/>
      </c>
    </row>
    <row r="97">
      <c r="AF97" s="29" t="n"/>
      <c r="AG97" s="30" t="n"/>
      <c r="AH97" s="30" t="n"/>
      <c r="AI97" s="31" t="n"/>
      <c r="AJ97" s="29" t="n"/>
      <c r="AK97" s="30" t="n"/>
      <c r="AM97" s="23">
        <f>IF(IFERROR(TRIM(INDEX($A97:$AD97,MATCH(Settings!$B$13,$A$1:$AD$1,0))&amp;""),"")&lt;&gt;"",IFERROR(TRIM(INDEX($A97:$AD97,MATCH(Settings!$B$13,$A$1:$AD$1,0))&amp;""),"")&amp;IF(IFERROR(TRIM(INDEX($A97:$AD97,MATCH(Settings!$B$14,$A$1:$AD$1,0))&amp;""),"")&lt;&gt;""," ("&amp;IFERROR(TRIM(INDEX($A97:$AD97,MATCH(Settings!$B$14,$A$1:$AD$1,0))&amp;""),"")&amp;")",""),IFERROR(TRIM(INDEX($A97:$AD97,MATCH(Settings!$B$14,$A$1:$AD$1,0))&amp;""),""))</f>
        <v/>
      </c>
      <c r="AN97" s="23">
        <f>IFERROR(TRIM(INDEX($A97:$AD97,MATCH(Settings!$B$15,$A$1:$AD$1,0))&amp;""),"")</f>
        <v/>
      </c>
      <c r="AO97" s="23">
        <f>IF($BB97=0,"",IF(LEFT(IFERROR(TRIM(INDEX($A97:$AD97,MATCH(Settings!$B$16,$A$1:$AD$1,0))&amp;""),""),5)="Goods","Goods",IF(LEFT(IFERROR(TRIM(INDEX($A97:$AD97,MATCH(Settings!$B$16,$A$1:$AD$1,0))&amp;""),""),8)="Services","Services",IF(IFERROR(TRIM(INDEX($A97:$AD97,MATCH(Settings!$B$22,$A$1:$AD$1,0))&amp;""),"")&lt;&gt;"","Services","Goods"))))</f>
        <v/>
      </c>
      <c r="AP97" s="23">
        <f>IF($AO97="Services",IFERROR(TRIM(INDEX($A97:$AD97,MATCH(Settings!$B$22,$A$1:$AD$1,0))&amp;""),""),IFERROR(TRIM(INDEX($A97:$AD97,MATCH(Settings!$B$17,$A$1:$AD$1,0))&amp;""),""))</f>
        <v/>
      </c>
      <c r="AQ97" s="24">
        <f>IFERROR(IF(TRIM(INDEX($A97:$AD97,MATCH(Settings!$B$18,$A$1:$AD$1,0))&amp;"")="","",VALUE(TRIM(INDEX($A97:$AD97,MATCH(Settings!$B$18,$A$1:$AD$1,0))&amp;""))),"")</f>
        <v/>
      </c>
      <c r="AR97" s="25">
        <f>IF($AO97="Goods",IFERROR(IF(TRIM(INDEX($A97:$AD97,MATCH(Settings!$B$20,$A$1:$AD$1,0))&amp;"")="","",VALUE(TRIM(INDEX($A97:$AD97,MATCH(Settings!$B$20,$A$1:$AD$1,0))&amp;""))),""),"")</f>
        <v/>
      </c>
      <c r="AS97" s="26">
        <f>IF($BB97=0,"",IFERROR(INT(IFERROR(IF(ISNUMBER(INDEX($A97:$AD97,MATCH(Settings!$B$11,$A$1:$AD$1,0))),INDEX($A97:$AD97,MATCH(Settings!$B$11,$A$1:$AD$1,0)),DATE(VALUE(LEFT(IFERROR(TRIM(INDEX($A97:$AD97,MATCH(Settings!$B$11,$A$1:$AD$1,0))&amp;""),""),4)),VALUE(MID(IFERROR(TRIM(INDEX($A97:$AD97,MATCH(Settings!$B$11,$A$1:$AD$1,0))&amp;""),""),6,2)),VALUE(MID(IFERROR(TRIM(INDEX($A97:$AD97,MATCH(Settings!$B$11,$A$1:$AD$1,0))&amp;""),""),9,2)))+TIME(VALUE(MID(IFERROR(TRIM(INDEX($A97:$AD97,MATCH(Settings!$B$11,$A$1:$AD$1,0))&amp;""),""),12,2)),VALUE(MID(IFERROR(TRIM(INDEX($A97:$AD97,MATCH(Settings!$B$11,$A$1:$AD$1,0))&amp;""),""),15,2)),VALUE(MID(IFERROR(TRIM(INDEX($A97:$AD97,MATCH(Settings!$B$11,$A$1:$AD$1,0))&amp;""),""),18,2)))),"")),""))</f>
        <v/>
      </c>
      <c r="AT97" s="23">
        <f>IF($BB97=0,"",IF(NOT(ISNUMBER($AF97)),"Waiting for the gift",IF(ISNUMBER($AJ97),"Acknowledged",IF(AND(ISNUMBER(Settings!$D$3),$AU97&gt;Settings!$D$3),"Past your window","Send acknowledgment"))))</f>
        <v/>
      </c>
      <c r="AU97" s="24">
        <f>IF(AND(ISNUMBER($AF97),NOT(ISNUMBER($AJ97))),Settings!$D$4-$AF97,"")</f>
        <v/>
      </c>
      <c r="AV97" s="27">
        <f>IF($BB97=0,"",IF((IF($AO97="Services","; services: describe the work, no value",IF(NOT(ISNUMBER($AR97)),"; no donor value given",IF($AX97=1,"; donor value $"&amp;FIXED(Settings!$D$5,0)&amp;" or more: written acknowledgment","")&amp;IF($AY97=1,"; over $"&amp;FIXED(Settings!$D$6,0)&amp;": donor may need Form 8283","")&amp;IF($AZ97=1,"; over $"&amp;FIXED(Settings!$D$7,0)&amp;": Section B, you may sign Part V",""))))="","Thank-you note",MID(IF($AO97="Services","; services: describe the work, no value",IF(NOT(ISNUMBER($AR97)),"; no donor value given",IF($AX97=1,"; donor value $"&amp;FIXED(Settings!$D$5,0)&amp;" or more: written acknowledgment","")&amp;IF($AY97=1,"; over $"&amp;FIXED(Settings!$D$6,0)&amp;": donor may need Form 8283","")&amp;IF($AZ97=1,"; over $"&amp;FIXED(Settings!$D$7,0)&amp;": Section B, you may sign Part V",""))),3,300)))</f>
        <v/>
      </c>
      <c r="AW97" s="27">
        <f>IF(OR($BB97=0,NOT(ISNUMBER($AF97)),$AP97=""),"","Thank you for your contribution of "&amp;$AP97&amp;" that "&amp;IF(TRIM(Settings!$D$2&amp;"")="","(your organization's name)",Settings!$D$2)&amp;" received on "&amp;CHOOSE(MONTH($AF97),"January","February","March","April","May","June","July","August","September","October","November","December")&amp;" "&amp;DAY($AF97)&amp;", "&amp;YEAR($AF97)&amp;". "&amp;IF(TRIM($AH97&amp;"")="","No goods or services were provided in exchange for your contribution.","In exchange for your contribution, we gave you "&amp;$AH97&amp;IF(ISNUMBER($AI97)," with an estimated fair market value of $"&amp;FIXED($AI97,2),"")&amp;"."))</f>
        <v/>
      </c>
      <c r="AX97" s="28">
        <f>IF(AND(ISNUMBER($AR97),ISNUMBER(Settings!$D$5)),IF($AR97&gt;=Settings!$D$5,1,0),0)</f>
        <v/>
      </c>
      <c r="AY97" s="28">
        <f>IF(AND(ISNUMBER($AR97),ISNUMBER(Settings!$D$6)),IF($AR97&gt;Settings!$D$6,1,0),0)</f>
        <v/>
      </c>
      <c r="AZ97" s="28">
        <f>IF(AND(ISNUMBER($AR97),ISNUMBER(Settings!$D$7)),IF($AR97&gt;Settings!$D$7,1,0),0)</f>
        <v/>
      </c>
      <c r="BA97" s="28">
        <f>IF(AND(ISNUMBER($AR97),ISNUMBER($AF97)),$AR97,0)</f>
        <v/>
      </c>
      <c r="BB97" s="28">
        <f>IF(OR(IFERROR(TRIM(INDEX($A97:$AD97,MATCH(Settings!$B$14,$A$1:$AD$1,0))&amp;""),"")&lt;&gt;"",IFERROR(TRIM(INDEX($A97:$AD97,MATCH(Settings!$B$13,$A$1:$AD$1,0))&amp;""),"")&lt;&gt;"",IFERROR(TRIM(INDEX($A97:$AD97,MATCH(Settings!$B$17,$A$1:$AD$1,0))&amp;""),"")&lt;&gt;"",IFERROR(TRIM(INDEX($A97:$AD97,MATCH(Settings!$B$22,$A$1:$AD$1,0))&amp;""),"")&lt;&gt;""),1,0)</f>
        <v/>
      </c>
    </row>
    <row r="98">
      <c r="AF98" s="29" t="n"/>
      <c r="AG98" s="30" t="n"/>
      <c r="AH98" s="30" t="n"/>
      <c r="AI98" s="31" t="n"/>
      <c r="AJ98" s="29" t="n"/>
      <c r="AK98" s="30" t="n"/>
      <c r="AM98" s="23">
        <f>IF(IFERROR(TRIM(INDEX($A98:$AD98,MATCH(Settings!$B$13,$A$1:$AD$1,0))&amp;""),"")&lt;&gt;"",IFERROR(TRIM(INDEX($A98:$AD98,MATCH(Settings!$B$13,$A$1:$AD$1,0))&amp;""),"")&amp;IF(IFERROR(TRIM(INDEX($A98:$AD98,MATCH(Settings!$B$14,$A$1:$AD$1,0))&amp;""),"")&lt;&gt;""," ("&amp;IFERROR(TRIM(INDEX($A98:$AD98,MATCH(Settings!$B$14,$A$1:$AD$1,0))&amp;""),"")&amp;")",""),IFERROR(TRIM(INDEX($A98:$AD98,MATCH(Settings!$B$14,$A$1:$AD$1,0))&amp;""),""))</f>
        <v/>
      </c>
      <c r="AN98" s="23">
        <f>IFERROR(TRIM(INDEX($A98:$AD98,MATCH(Settings!$B$15,$A$1:$AD$1,0))&amp;""),"")</f>
        <v/>
      </c>
      <c r="AO98" s="23">
        <f>IF($BB98=0,"",IF(LEFT(IFERROR(TRIM(INDEX($A98:$AD98,MATCH(Settings!$B$16,$A$1:$AD$1,0))&amp;""),""),5)="Goods","Goods",IF(LEFT(IFERROR(TRIM(INDEX($A98:$AD98,MATCH(Settings!$B$16,$A$1:$AD$1,0))&amp;""),""),8)="Services","Services",IF(IFERROR(TRIM(INDEX($A98:$AD98,MATCH(Settings!$B$22,$A$1:$AD$1,0))&amp;""),"")&lt;&gt;"","Services","Goods"))))</f>
        <v/>
      </c>
      <c r="AP98" s="23">
        <f>IF($AO98="Services",IFERROR(TRIM(INDEX($A98:$AD98,MATCH(Settings!$B$22,$A$1:$AD$1,0))&amp;""),""),IFERROR(TRIM(INDEX($A98:$AD98,MATCH(Settings!$B$17,$A$1:$AD$1,0))&amp;""),""))</f>
        <v/>
      </c>
      <c r="AQ98" s="24">
        <f>IFERROR(IF(TRIM(INDEX($A98:$AD98,MATCH(Settings!$B$18,$A$1:$AD$1,0))&amp;"")="","",VALUE(TRIM(INDEX($A98:$AD98,MATCH(Settings!$B$18,$A$1:$AD$1,0))&amp;""))),"")</f>
        <v/>
      </c>
      <c r="AR98" s="25">
        <f>IF($AO98="Goods",IFERROR(IF(TRIM(INDEX($A98:$AD98,MATCH(Settings!$B$20,$A$1:$AD$1,0))&amp;"")="","",VALUE(TRIM(INDEX($A98:$AD98,MATCH(Settings!$B$20,$A$1:$AD$1,0))&amp;""))),""),"")</f>
        <v/>
      </c>
      <c r="AS98" s="26">
        <f>IF($BB98=0,"",IFERROR(INT(IFERROR(IF(ISNUMBER(INDEX($A98:$AD98,MATCH(Settings!$B$11,$A$1:$AD$1,0))),INDEX($A98:$AD98,MATCH(Settings!$B$11,$A$1:$AD$1,0)),DATE(VALUE(LEFT(IFERROR(TRIM(INDEX($A98:$AD98,MATCH(Settings!$B$11,$A$1:$AD$1,0))&amp;""),""),4)),VALUE(MID(IFERROR(TRIM(INDEX($A98:$AD98,MATCH(Settings!$B$11,$A$1:$AD$1,0))&amp;""),""),6,2)),VALUE(MID(IFERROR(TRIM(INDEX($A98:$AD98,MATCH(Settings!$B$11,$A$1:$AD$1,0))&amp;""),""),9,2)))+TIME(VALUE(MID(IFERROR(TRIM(INDEX($A98:$AD98,MATCH(Settings!$B$11,$A$1:$AD$1,0))&amp;""),""),12,2)),VALUE(MID(IFERROR(TRIM(INDEX($A98:$AD98,MATCH(Settings!$B$11,$A$1:$AD$1,0))&amp;""),""),15,2)),VALUE(MID(IFERROR(TRIM(INDEX($A98:$AD98,MATCH(Settings!$B$11,$A$1:$AD$1,0))&amp;""),""),18,2)))),"")),""))</f>
        <v/>
      </c>
      <c r="AT98" s="23">
        <f>IF($BB98=0,"",IF(NOT(ISNUMBER($AF98)),"Waiting for the gift",IF(ISNUMBER($AJ98),"Acknowledged",IF(AND(ISNUMBER(Settings!$D$3),$AU98&gt;Settings!$D$3),"Past your window","Send acknowledgment"))))</f>
        <v/>
      </c>
      <c r="AU98" s="24">
        <f>IF(AND(ISNUMBER($AF98),NOT(ISNUMBER($AJ98))),Settings!$D$4-$AF98,"")</f>
        <v/>
      </c>
      <c r="AV98" s="27">
        <f>IF($BB98=0,"",IF((IF($AO98="Services","; services: describe the work, no value",IF(NOT(ISNUMBER($AR98)),"; no donor value given",IF($AX98=1,"; donor value $"&amp;FIXED(Settings!$D$5,0)&amp;" or more: written acknowledgment","")&amp;IF($AY98=1,"; over $"&amp;FIXED(Settings!$D$6,0)&amp;": donor may need Form 8283","")&amp;IF($AZ98=1,"; over $"&amp;FIXED(Settings!$D$7,0)&amp;": Section B, you may sign Part V",""))))="","Thank-you note",MID(IF($AO98="Services","; services: describe the work, no value",IF(NOT(ISNUMBER($AR98)),"; no donor value given",IF($AX98=1,"; donor value $"&amp;FIXED(Settings!$D$5,0)&amp;" or more: written acknowledgment","")&amp;IF($AY98=1,"; over $"&amp;FIXED(Settings!$D$6,0)&amp;": donor may need Form 8283","")&amp;IF($AZ98=1,"; over $"&amp;FIXED(Settings!$D$7,0)&amp;": Section B, you may sign Part V",""))),3,300)))</f>
        <v/>
      </c>
      <c r="AW98" s="27">
        <f>IF(OR($BB98=0,NOT(ISNUMBER($AF98)),$AP98=""),"","Thank you for your contribution of "&amp;$AP98&amp;" that "&amp;IF(TRIM(Settings!$D$2&amp;"")="","(your organization's name)",Settings!$D$2)&amp;" received on "&amp;CHOOSE(MONTH($AF98),"January","February","March","April","May","June","July","August","September","October","November","December")&amp;" "&amp;DAY($AF98)&amp;", "&amp;YEAR($AF98)&amp;". "&amp;IF(TRIM($AH98&amp;"")="","No goods or services were provided in exchange for your contribution.","In exchange for your contribution, we gave you "&amp;$AH98&amp;IF(ISNUMBER($AI98)," with an estimated fair market value of $"&amp;FIXED($AI98,2),"")&amp;"."))</f>
        <v/>
      </c>
      <c r="AX98" s="28">
        <f>IF(AND(ISNUMBER($AR98),ISNUMBER(Settings!$D$5)),IF($AR98&gt;=Settings!$D$5,1,0),0)</f>
        <v/>
      </c>
      <c r="AY98" s="28">
        <f>IF(AND(ISNUMBER($AR98),ISNUMBER(Settings!$D$6)),IF($AR98&gt;Settings!$D$6,1,0),0)</f>
        <v/>
      </c>
      <c r="AZ98" s="28">
        <f>IF(AND(ISNUMBER($AR98),ISNUMBER(Settings!$D$7)),IF($AR98&gt;Settings!$D$7,1,0),0)</f>
        <v/>
      </c>
      <c r="BA98" s="28">
        <f>IF(AND(ISNUMBER($AR98),ISNUMBER($AF98)),$AR98,0)</f>
        <v/>
      </c>
      <c r="BB98" s="28">
        <f>IF(OR(IFERROR(TRIM(INDEX($A98:$AD98,MATCH(Settings!$B$14,$A$1:$AD$1,0))&amp;""),"")&lt;&gt;"",IFERROR(TRIM(INDEX($A98:$AD98,MATCH(Settings!$B$13,$A$1:$AD$1,0))&amp;""),"")&lt;&gt;"",IFERROR(TRIM(INDEX($A98:$AD98,MATCH(Settings!$B$17,$A$1:$AD$1,0))&amp;""),"")&lt;&gt;"",IFERROR(TRIM(INDEX($A98:$AD98,MATCH(Settings!$B$22,$A$1:$AD$1,0))&amp;""),"")&lt;&gt;""),1,0)</f>
        <v/>
      </c>
    </row>
    <row r="99">
      <c r="AF99" s="29" t="n"/>
      <c r="AG99" s="30" t="n"/>
      <c r="AH99" s="30" t="n"/>
      <c r="AI99" s="31" t="n"/>
      <c r="AJ99" s="29" t="n"/>
      <c r="AK99" s="30" t="n"/>
      <c r="AM99" s="23">
        <f>IF(IFERROR(TRIM(INDEX($A99:$AD99,MATCH(Settings!$B$13,$A$1:$AD$1,0))&amp;""),"")&lt;&gt;"",IFERROR(TRIM(INDEX($A99:$AD99,MATCH(Settings!$B$13,$A$1:$AD$1,0))&amp;""),"")&amp;IF(IFERROR(TRIM(INDEX($A99:$AD99,MATCH(Settings!$B$14,$A$1:$AD$1,0))&amp;""),"")&lt;&gt;""," ("&amp;IFERROR(TRIM(INDEX($A99:$AD99,MATCH(Settings!$B$14,$A$1:$AD$1,0))&amp;""),"")&amp;")",""),IFERROR(TRIM(INDEX($A99:$AD99,MATCH(Settings!$B$14,$A$1:$AD$1,0))&amp;""),""))</f>
        <v/>
      </c>
      <c r="AN99" s="23">
        <f>IFERROR(TRIM(INDEX($A99:$AD99,MATCH(Settings!$B$15,$A$1:$AD$1,0))&amp;""),"")</f>
        <v/>
      </c>
      <c r="AO99" s="23">
        <f>IF($BB99=0,"",IF(LEFT(IFERROR(TRIM(INDEX($A99:$AD99,MATCH(Settings!$B$16,$A$1:$AD$1,0))&amp;""),""),5)="Goods","Goods",IF(LEFT(IFERROR(TRIM(INDEX($A99:$AD99,MATCH(Settings!$B$16,$A$1:$AD$1,0))&amp;""),""),8)="Services","Services",IF(IFERROR(TRIM(INDEX($A99:$AD99,MATCH(Settings!$B$22,$A$1:$AD$1,0))&amp;""),"")&lt;&gt;"","Services","Goods"))))</f>
        <v/>
      </c>
      <c r="AP99" s="23">
        <f>IF($AO99="Services",IFERROR(TRIM(INDEX($A99:$AD99,MATCH(Settings!$B$22,$A$1:$AD$1,0))&amp;""),""),IFERROR(TRIM(INDEX($A99:$AD99,MATCH(Settings!$B$17,$A$1:$AD$1,0))&amp;""),""))</f>
        <v/>
      </c>
      <c r="AQ99" s="24">
        <f>IFERROR(IF(TRIM(INDEX($A99:$AD99,MATCH(Settings!$B$18,$A$1:$AD$1,0))&amp;"")="","",VALUE(TRIM(INDEX($A99:$AD99,MATCH(Settings!$B$18,$A$1:$AD$1,0))&amp;""))),"")</f>
        <v/>
      </c>
      <c r="AR99" s="25">
        <f>IF($AO99="Goods",IFERROR(IF(TRIM(INDEX($A99:$AD99,MATCH(Settings!$B$20,$A$1:$AD$1,0))&amp;"")="","",VALUE(TRIM(INDEX($A99:$AD99,MATCH(Settings!$B$20,$A$1:$AD$1,0))&amp;""))),""),"")</f>
        <v/>
      </c>
      <c r="AS99" s="26">
        <f>IF($BB99=0,"",IFERROR(INT(IFERROR(IF(ISNUMBER(INDEX($A99:$AD99,MATCH(Settings!$B$11,$A$1:$AD$1,0))),INDEX($A99:$AD99,MATCH(Settings!$B$11,$A$1:$AD$1,0)),DATE(VALUE(LEFT(IFERROR(TRIM(INDEX($A99:$AD99,MATCH(Settings!$B$11,$A$1:$AD$1,0))&amp;""),""),4)),VALUE(MID(IFERROR(TRIM(INDEX($A99:$AD99,MATCH(Settings!$B$11,$A$1:$AD$1,0))&amp;""),""),6,2)),VALUE(MID(IFERROR(TRIM(INDEX($A99:$AD99,MATCH(Settings!$B$11,$A$1:$AD$1,0))&amp;""),""),9,2)))+TIME(VALUE(MID(IFERROR(TRIM(INDEX($A99:$AD99,MATCH(Settings!$B$11,$A$1:$AD$1,0))&amp;""),""),12,2)),VALUE(MID(IFERROR(TRIM(INDEX($A99:$AD99,MATCH(Settings!$B$11,$A$1:$AD$1,0))&amp;""),""),15,2)),VALUE(MID(IFERROR(TRIM(INDEX($A99:$AD99,MATCH(Settings!$B$11,$A$1:$AD$1,0))&amp;""),""),18,2)))),"")),""))</f>
        <v/>
      </c>
      <c r="AT99" s="23">
        <f>IF($BB99=0,"",IF(NOT(ISNUMBER($AF99)),"Waiting for the gift",IF(ISNUMBER($AJ99),"Acknowledged",IF(AND(ISNUMBER(Settings!$D$3),$AU99&gt;Settings!$D$3),"Past your window","Send acknowledgment"))))</f>
        <v/>
      </c>
      <c r="AU99" s="24">
        <f>IF(AND(ISNUMBER($AF99),NOT(ISNUMBER($AJ99))),Settings!$D$4-$AF99,"")</f>
        <v/>
      </c>
      <c r="AV99" s="27">
        <f>IF($BB99=0,"",IF((IF($AO99="Services","; services: describe the work, no value",IF(NOT(ISNUMBER($AR99)),"; no donor value given",IF($AX99=1,"; donor value $"&amp;FIXED(Settings!$D$5,0)&amp;" or more: written acknowledgment","")&amp;IF($AY99=1,"; over $"&amp;FIXED(Settings!$D$6,0)&amp;": donor may need Form 8283","")&amp;IF($AZ99=1,"; over $"&amp;FIXED(Settings!$D$7,0)&amp;": Section B, you may sign Part V",""))))="","Thank-you note",MID(IF($AO99="Services","; services: describe the work, no value",IF(NOT(ISNUMBER($AR99)),"; no donor value given",IF($AX99=1,"; donor value $"&amp;FIXED(Settings!$D$5,0)&amp;" or more: written acknowledgment","")&amp;IF($AY99=1,"; over $"&amp;FIXED(Settings!$D$6,0)&amp;": donor may need Form 8283","")&amp;IF($AZ99=1,"; over $"&amp;FIXED(Settings!$D$7,0)&amp;": Section B, you may sign Part V",""))),3,300)))</f>
        <v/>
      </c>
      <c r="AW99" s="27">
        <f>IF(OR($BB99=0,NOT(ISNUMBER($AF99)),$AP99=""),"","Thank you for your contribution of "&amp;$AP99&amp;" that "&amp;IF(TRIM(Settings!$D$2&amp;"")="","(your organization's name)",Settings!$D$2)&amp;" received on "&amp;CHOOSE(MONTH($AF99),"January","February","March","April","May","June","July","August","September","October","November","December")&amp;" "&amp;DAY($AF99)&amp;", "&amp;YEAR($AF99)&amp;". "&amp;IF(TRIM($AH99&amp;"")="","No goods or services were provided in exchange for your contribution.","In exchange for your contribution, we gave you "&amp;$AH99&amp;IF(ISNUMBER($AI99)," with an estimated fair market value of $"&amp;FIXED($AI99,2),"")&amp;"."))</f>
        <v/>
      </c>
      <c r="AX99" s="28">
        <f>IF(AND(ISNUMBER($AR99),ISNUMBER(Settings!$D$5)),IF($AR99&gt;=Settings!$D$5,1,0),0)</f>
        <v/>
      </c>
      <c r="AY99" s="28">
        <f>IF(AND(ISNUMBER($AR99),ISNUMBER(Settings!$D$6)),IF($AR99&gt;Settings!$D$6,1,0),0)</f>
        <v/>
      </c>
      <c r="AZ99" s="28">
        <f>IF(AND(ISNUMBER($AR99),ISNUMBER(Settings!$D$7)),IF($AR99&gt;Settings!$D$7,1,0),0)</f>
        <v/>
      </c>
      <c r="BA99" s="28">
        <f>IF(AND(ISNUMBER($AR99),ISNUMBER($AF99)),$AR99,0)</f>
        <v/>
      </c>
      <c r="BB99" s="28">
        <f>IF(OR(IFERROR(TRIM(INDEX($A99:$AD99,MATCH(Settings!$B$14,$A$1:$AD$1,0))&amp;""),"")&lt;&gt;"",IFERROR(TRIM(INDEX($A99:$AD99,MATCH(Settings!$B$13,$A$1:$AD$1,0))&amp;""),"")&lt;&gt;"",IFERROR(TRIM(INDEX($A99:$AD99,MATCH(Settings!$B$17,$A$1:$AD$1,0))&amp;""),"")&lt;&gt;"",IFERROR(TRIM(INDEX($A99:$AD99,MATCH(Settings!$B$22,$A$1:$AD$1,0))&amp;""),"")&lt;&gt;""),1,0)</f>
        <v/>
      </c>
    </row>
    <row r="100">
      <c r="AF100" s="29" t="n"/>
      <c r="AG100" s="30" t="n"/>
      <c r="AH100" s="30" t="n"/>
      <c r="AI100" s="31" t="n"/>
      <c r="AJ100" s="29" t="n"/>
      <c r="AK100" s="30" t="n"/>
      <c r="AM100" s="23">
        <f>IF(IFERROR(TRIM(INDEX($A100:$AD100,MATCH(Settings!$B$13,$A$1:$AD$1,0))&amp;""),"")&lt;&gt;"",IFERROR(TRIM(INDEX($A100:$AD100,MATCH(Settings!$B$13,$A$1:$AD$1,0))&amp;""),"")&amp;IF(IFERROR(TRIM(INDEX($A100:$AD100,MATCH(Settings!$B$14,$A$1:$AD$1,0))&amp;""),"")&lt;&gt;""," ("&amp;IFERROR(TRIM(INDEX($A100:$AD100,MATCH(Settings!$B$14,$A$1:$AD$1,0))&amp;""),"")&amp;")",""),IFERROR(TRIM(INDEX($A100:$AD100,MATCH(Settings!$B$14,$A$1:$AD$1,0))&amp;""),""))</f>
        <v/>
      </c>
      <c r="AN100" s="23">
        <f>IFERROR(TRIM(INDEX($A100:$AD100,MATCH(Settings!$B$15,$A$1:$AD$1,0))&amp;""),"")</f>
        <v/>
      </c>
      <c r="AO100" s="23">
        <f>IF($BB100=0,"",IF(LEFT(IFERROR(TRIM(INDEX($A100:$AD100,MATCH(Settings!$B$16,$A$1:$AD$1,0))&amp;""),""),5)="Goods","Goods",IF(LEFT(IFERROR(TRIM(INDEX($A100:$AD100,MATCH(Settings!$B$16,$A$1:$AD$1,0))&amp;""),""),8)="Services","Services",IF(IFERROR(TRIM(INDEX($A100:$AD100,MATCH(Settings!$B$22,$A$1:$AD$1,0))&amp;""),"")&lt;&gt;"","Services","Goods"))))</f>
        <v/>
      </c>
      <c r="AP100" s="23">
        <f>IF($AO100="Services",IFERROR(TRIM(INDEX($A100:$AD100,MATCH(Settings!$B$22,$A$1:$AD$1,0))&amp;""),""),IFERROR(TRIM(INDEX($A100:$AD100,MATCH(Settings!$B$17,$A$1:$AD$1,0))&amp;""),""))</f>
        <v/>
      </c>
      <c r="AQ100" s="24">
        <f>IFERROR(IF(TRIM(INDEX($A100:$AD100,MATCH(Settings!$B$18,$A$1:$AD$1,0))&amp;"")="","",VALUE(TRIM(INDEX($A100:$AD100,MATCH(Settings!$B$18,$A$1:$AD$1,0))&amp;""))),"")</f>
        <v/>
      </c>
      <c r="AR100" s="25">
        <f>IF($AO100="Goods",IFERROR(IF(TRIM(INDEX($A100:$AD100,MATCH(Settings!$B$20,$A$1:$AD$1,0))&amp;"")="","",VALUE(TRIM(INDEX($A100:$AD100,MATCH(Settings!$B$20,$A$1:$AD$1,0))&amp;""))),""),"")</f>
        <v/>
      </c>
      <c r="AS100" s="26">
        <f>IF($BB100=0,"",IFERROR(INT(IFERROR(IF(ISNUMBER(INDEX($A100:$AD100,MATCH(Settings!$B$11,$A$1:$AD$1,0))),INDEX($A100:$AD100,MATCH(Settings!$B$11,$A$1:$AD$1,0)),DATE(VALUE(LEFT(IFERROR(TRIM(INDEX($A100:$AD100,MATCH(Settings!$B$11,$A$1:$AD$1,0))&amp;""),""),4)),VALUE(MID(IFERROR(TRIM(INDEX($A100:$AD100,MATCH(Settings!$B$11,$A$1:$AD$1,0))&amp;""),""),6,2)),VALUE(MID(IFERROR(TRIM(INDEX($A100:$AD100,MATCH(Settings!$B$11,$A$1:$AD$1,0))&amp;""),""),9,2)))+TIME(VALUE(MID(IFERROR(TRIM(INDEX($A100:$AD100,MATCH(Settings!$B$11,$A$1:$AD$1,0))&amp;""),""),12,2)),VALUE(MID(IFERROR(TRIM(INDEX($A100:$AD100,MATCH(Settings!$B$11,$A$1:$AD$1,0))&amp;""),""),15,2)),VALUE(MID(IFERROR(TRIM(INDEX($A100:$AD100,MATCH(Settings!$B$11,$A$1:$AD$1,0))&amp;""),""),18,2)))),"")),""))</f>
        <v/>
      </c>
      <c r="AT100" s="23">
        <f>IF($BB100=0,"",IF(NOT(ISNUMBER($AF100)),"Waiting for the gift",IF(ISNUMBER($AJ100),"Acknowledged",IF(AND(ISNUMBER(Settings!$D$3),$AU100&gt;Settings!$D$3),"Past your window","Send acknowledgment"))))</f>
        <v/>
      </c>
      <c r="AU100" s="24">
        <f>IF(AND(ISNUMBER($AF100),NOT(ISNUMBER($AJ100))),Settings!$D$4-$AF100,"")</f>
        <v/>
      </c>
      <c r="AV100" s="27">
        <f>IF($BB100=0,"",IF((IF($AO100="Services","; services: describe the work, no value",IF(NOT(ISNUMBER($AR100)),"; no donor value given",IF($AX100=1,"; donor value $"&amp;FIXED(Settings!$D$5,0)&amp;" or more: written acknowledgment","")&amp;IF($AY100=1,"; over $"&amp;FIXED(Settings!$D$6,0)&amp;": donor may need Form 8283","")&amp;IF($AZ100=1,"; over $"&amp;FIXED(Settings!$D$7,0)&amp;": Section B, you may sign Part V",""))))="","Thank-you note",MID(IF($AO100="Services","; services: describe the work, no value",IF(NOT(ISNUMBER($AR100)),"; no donor value given",IF($AX100=1,"; donor value $"&amp;FIXED(Settings!$D$5,0)&amp;" or more: written acknowledgment","")&amp;IF($AY100=1,"; over $"&amp;FIXED(Settings!$D$6,0)&amp;": donor may need Form 8283","")&amp;IF($AZ100=1,"; over $"&amp;FIXED(Settings!$D$7,0)&amp;": Section B, you may sign Part V",""))),3,300)))</f>
        <v/>
      </c>
      <c r="AW100" s="27">
        <f>IF(OR($BB100=0,NOT(ISNUMBER($AF100)),$AP100=""),"","Thank you for your contribution of "&amp;$AP100&amp;" that "&amp;IF(TRIM(Settings!$D$2&amp;"")="","(your organization's name)",Settings!$D$2)&amp;" received on "&amp;CHOOSE(MONTH($AF100),"January","February","March","April","May","June","July","August","September","October","November","December")&amp;" "&amp;DAY($AF100)&amp;", "&amp;YEAR($AF100)&amp;". "&amp;IF(TRIM($AH100&amp;"")="","No goods or services were provided in exchange for your contribution.","In exchange for your contribution, we gave you "&amp;$AH100&amp;IF(ISNUMBER($AI100)," with an estimated fair market value of $"&amp;FIXED($AI100,2),"")&amp;"."))</f>
        <v/>
      </c>
      <c r="AX100" s="28">
        <f>IF(AND(ISNUMBER($AR100),ISNUMBER(Settings!$D$5)),IF($AR100&gt;=Settings!$D$5,1,0),0)</f>
        <v/>
      </c>
      <c r="AY100" s="28">
        <f>IF(AND(ISNUMBER($AR100),ISNUMBER(Settings!$D$6)),IF($AR100&gt;Settings!$D$6,1,0),0)</f>
        <v/>
      </c>
      <c r="AZ100" s="28">
        <f>IF(AND(ISNUMBER($AR100),ISNUMBER(Settings!$D$7)),IF($AR100&gt;Settings!$D$7,1,0),0)</f>
        <v/>
      </c>
      <c r="BA100" s="28">
        <f>IF(AND(ISNUMBER($AR100),ISNUMBER($AF100)),$AR100,0)</f>
        <v/>
      </c>
      <c r="BB100" s="28">
        <f>IF(OR(IFERROR(TRIM(INDEX($A100:$AD100,MATCH(Settings!$B$14,$A$1:$AD$1,0))&amp;""),"")&lt;&gt;"",IFERROR(TRIM(INDEX($A100:$AD100,MATCH(Settings!$B$13,$A$1:$AD$1,0))&amp;""),"")&lt;&gt;"",IFERROR(TRIM(INDEX($A100:$AD100,MATCH(Settings!$B$17,$A$1:$AD$1,0))&amp;""),"")&lt;&gt;"",IFERROR(TRIM(INDEX($A100:$AD100,MATCH(Settings!$B$22,$A$1:$AD$1,0))&amp;""),"")&lt;&gt;""),1,0)</f>
        <v/>
      </c>
    </row>
    <row r="101">
      <c r="AF101" s="29" t="n"/>
      <c r="AG101" s="30" t="n"/>
      <c r="AH101" s="30" t="n"/>
      <c r="AI101" s="31" t="n"/>
      <c r="AJ101" s="29" t="n"/>
      <c r="AK101" s="30" t="n"/>
      <c r="AM101" s="23">
        <f>IF(IFERROR(TRIM(INDEX($A101:$AD101,MATCH(Settings!$B$13,$A$1:$AD$1,0))&amp;""),"")&lt;&gt;"",IFERROR(TRIM(INDEX($A101:$AD101,MATCH(Settings!$B$13,$A$1:$AD$1,0))&amp;""),"")&amp;IF(IFERROR(TRIM(INDEX($A101:$AD101,MATCH(Settings!$B$14,$A$1:$AD$1,0))&amp;""),"")&lt;&gt;""," ("&amp;IFERROR(TRIM(INDEX($A101:$AD101,MATCH(Settings!$B$14,$A$1:$AD$1,0))&amp;""),"")&amp;")",""),IFERROR(TRIM(INDEX($A101:$AD101,MATCH(Settings!$B$14,$A$1:$AD$1,0))&amp;""),""))</f>
        <v/>
      </c>
      <c r="AN101" s="23">
        <f>IFERROR(TRIM(INDEX($A101:$AD101,MATCH(Settings!$B$15,$A$1:$AD$1,0))&amp;""),"")</f>
        <v/>
      </c>
      <c r="AO101" s="23">
        <f>IF($BB101=0,"",IF(LEFT(IFERROR(TRIM(INDEX($A101:$AD101,MATCH(Settings!$B$16,$A$1:$AD$1,0))&amp;""),""),5)="Goods","Goods",IF(LEFT(IFERROR(TRIM(INDEX($A101:$AD101,MATCH(Settings!$B$16,$A$1:$AD$1,0))&amp;""),""),8)="Services","Services",IF(IFERROR(TRIM(INDEX($A101:$AD101,MATCH(Settings!$B$22,$A$1:$AD$1,0))&amp;""),"")&lt;&gt;"","Services","Goods"))))</f>
        <v/>
      </c>
      <c r="AP101" s="23">
        <f>IF($AO101="Services",IFERROR(TRIM(INDEX($A101:$AD101,MATCH(Settings!$B$22,$A$1:$AD$1,0))&amp;""),""),IFERROR(TRIM(INDEX($A101:$AD101,MATCH(Settings!$B$17,$A$1:$AD$1,0))&amp;""),""))</f>
        <v/>
      </c>
      <c r="AQ101" s="24">
        <f>IFERROR(IF(TRIM(INDEX($A101:$AD101,MATCH(Settings!$B$18,$A$1:$AD$1,0))&amp;"")="","",VALUE(TRIM(INDEX($A101:$AD101,MATCH(Settings!$B$18,$A$1:$AD$1,0))&amp;""))),"")</f>
        <v/>
      </c>
      <c r="AR101" s="25">
        <f>IF($AO101="Goods",IFERROR(IF(TRIM(INDEX($A101:$AD101,MATCH(Settings!$B$20,$A$1:$AD$1,0))&amp;"")="","",VALUE(TRIM(INDEX($A101:$AD101,MATCH(Settings!$B$20,$A$1:$AD$1,0))&amp;""))),""),"")</f>
        <v/>
      </c>
      <c r="AS101" s="26">
        <f>IF($BB101=0,"",IFERROR(INT(IFERROR(IF(ISNUMBER(INDEX($A101:$AD101,MATCH(Settings!$B$11,$A$1:$AD$1,0))),INDEX($A101:$AD101,MATCH(Settings!$B$11,$A$1:$AD$1,0)),DATE(VALUE(LEFT(IFERROR(TRIM(INDEX($A101:$AD101,MATCH(Settings!$B$11,$A$1:$AD$1,0))&amp;""),""),4)),VALUE(MID(IFERROR(TRIM(INDEX($A101:$AD101,MATCH(Settings!$B$11,$A$1:$AD$1,0))&amp;""),""),6,2)),VALUE(MID(IFERROR(TRIM(INDEX($A101:$AD101,MATCH(Settings!$B$11,$A$1:$AD$1,0))&amp;""),""),9,2)))+TIME(VALUE(MID(IFERROR(TRIM(INDEX($A101:$AD101,MATCH(Settings!$B$11,$A$1:$AD$1,0))&amp;""),""),12,2)),VALUE(MID(IFERROR(TRIM(INDEX($A101:$AD101,MATCH(Settings!$B$11,$A$1:$AD$1,0))&amp;""),""),15,2)),VALUE(MID(IFERROR(TRIM(INDEX($A101:$AD101,MATCH(Settings!$B$11,$A$1:$AD$1,0))&amp;""),""),18,2)))),"")),""))</f>
        <v/>
      </c>
      <c r="AT101" s="23">
        <f>IF($BB101=0,"",IF(NOT(ISNUMBER($AF101)),"Waiting for the gift",IF(ISNUMBER($AJ101),"Acknowledged",IF(AND(ISNUMBER(Settings!$D$3),$AU101&gt;Settings!$D$3),"Past your window","Send acknowledgment"))))</f>
        <v/>
      </c>
      <c r="AU101" s="24">
        <f>IF(AND(ISNUMBER($AF101),NOT(ISNUMBER($AJ101))),Settings!$D$4-$AF101,"")</f>
        <v/>
      </c>
      <c r="AV101" s="27">
        <f>IF($BB101=0,"",IF((IF($AO101="Services","; services: describe the work, no value",IF(NOT(ISNUMBER($AR101)),"; no donor value given",IF($AX101=1,"; donor value $"&amp;FIXED(Settings!$D$5,0)&amp;" or more: written acknowledgment","")&amp;IF($AY101=1,"; over $"&amp;FIXED(Settings!$D$6,0)&amp;": donor may need Form 8283","")&amp;IF($AZ101=1,"; over $"&amp;FIXED(Settings!$D$7,0)&amp;": Section B, you may sign Part V",""))))="","Thank-you note",MID(IF($AO101="Services","; services: describe the work, no value",IF(NOT(ISNUMBER($AR101)),"; no donor value given",IF($AX101=1,"; donor value $"&amp;FIXED(Settings!$D$5,0)&amp;" or more: written acknowledgment","")&amp;IF($AY101=1,"; over $"&amp;FIXED(Settings!$D$6,0)&amp;": donor may need Form 8283","")&amp;IF($AZ101=1,"; over $"&amp;FIXED(Settings!$D$7,0)&amp;": Section B, you may sign Part V",""))),3,300)))</f>
        <v/>
      </c>
      <c r="AW101" s="27">
        <f>IF(OR($BB101=0,NOT(ISNUMBER($AF101)),$AP101=""),"","Thank you for your contribution of "&amp;$AP101&amp;" that "&amp;IF(TRIM(Settings!$D$2&amp;"")="","(your organization's name)",Settings!$D$2)&amp;" received on "&amp;CHOOSE(MONTH($AF101),"January","February","March","April","May","June","July","August","September","October","November","December")&amp;" "&amp;DAY($AF101)&amp;", "&amp;YEAR($AF101)&amp;". "&amp;IF(TRIM($AH101&amp;"")="","No goods or services were provided in exchange for your contribution.","In exchange for your contribution, we gave you "&amp;$AH101&amp;IF(ISNUMBER($AI101)," with an estimated fair market value of $"&amp;FIXED($AI101,2),"")&amp;"."))</f>
        <v/>
      </c>
      <c r="AX101" s="28">
        <f>IF(AND(ISNUMBER($AR101),ISNUMBER(Settings!$D$5)),IF($AR101&gt;=Settings!$D$5,1,0),0)</f>
        <v/>
      </c>
      <c r="AY101" s="28">
        <f>IF(AND(ISNUMBER($AR101),ISNUMBER(Settings!$D$6)),IF($AR101&gt;Settings!$D$6,1,0),0)</f>
        <v/>
      </c>
      <c r="AZ101" s="28">
        <f>IF(AND(ISNUMBER($AR101),ISNUMBER(Settings!$D$7)),IF($AR101&gt;Settings!$D$7,1,0),0)</f>
        <v/>
      </c>
      <c r="BA101" s="28">
        <f>IF(AND(ISNUMBER($AR101),ISNUMBER($AF101)),$AR101,0)</f>
        <v/>
      </c>
      <c r="BB101" s="28">
        <f>IF(OR(IFERROR(TRIM(INDEX($A101:$AD101,MATCH(Settings!$B$14,$A$1:$AD$1,0))&amp;""),"")&lt;&gt;"",IFERROR(TRIM(INDEX($A101:$AD101,MATCH(Settings!$B$13,$A$1:$AD$1,0))&amp;""),"")&lt;&gt;"",IFERROR(TRIM(INDEX($A101:$AD101,MATCH(Settings!$B$17,$A$1:$AD$1,0))&amp;""),"")&lt;&gt;"",IFERROR(TRIM(INDEX($A101:$AD101,MATCH(Settings!$B$22,$A$1:$AD$1,0))&amp;""),"")&lt;&gt;""),1,0)</f>
        <v/>
      </c>
    </row>
    <row r="102">
      <c r="AF102" s="29" t="n"/>
      <c r="AG102" s="30" t="n"/>
      <c r="AH102" s="30" t="n"/>
      <c r="AI102" s="31" t="n"/>
      <c r="AJ102" s="29" t="n"/>
      <c r="AK102" s="30" t="n"/>
      <c r="AM102" s="23">
        <f>IF(IFERROR(TRIM(INDEX($A102:$AD102,MATCH(Settings!$B$13,$A$1:$AD$1,0))&amp;""),"")&lt;&gt;"",IFERROR(TRIM(INDEX($A102:$AD102,MATCH(Settings!$B$13,$A$1:$AD$1,0))&amp;""),"")&amp;IF(IFERROR(TRIM(INDEX($A102:$AD102,MATCH(Settings!$B$14,$A$1:$AD$1,0))&amp;""),"")&lt;&gt;""," ("&amp;IFERROR(TRIM(INDEX($A102:$AD102,MATCH(Settings!$B$14,$A$1:$AD$1,0))&amp;""),"")&amp;")",""),IFERROR(TRIM(INDEX($A102:$AD102,MATCH(Settings!$B$14,$A$1:$AD$1,0))&amp;""),""))</f>
        <v/>
      </c>
      <c r="AN102" s="23">
        <f>IFERROR(TRIM(INDEX($A102:$AD102,MATCH(Settings!$B$15,$A$1:$AD$1,0))&amp;""),"")</f>
        <v/>
      </c>
      <c r="AO102" s="23">
        <f>IF($BB102=0,"",IF(LEFT(IFERROR(TRIM(INDEX($A102:$AD102,MATCH(Settings!$B$16,$A$1:$AD$1,0))&amp;""),""),5)="Goods","Goods",IF(LEFT(IFERROR(TRIM(INDEX($A102:$AD102,MATCH(Settings!$B$16,$A$1:$AD$1,0))&amp;""),""),8)="Services","Services",IF(IFERROR(TRIM(INDEX($A102:$AD102,MATCH(Settings!$B$22,$A$1:$AD$1,0))&amp;""),"")&lt;&gt;"","Services","Goods"))))</f>
        <v/>
      </c>
      <c r="AP102" s="23">
        <f>IF($AO102="Services",IFERROR(TRIM(INDEX($A102:$AD102,MATCH(Settings!$B$22,$A$1:$AD$1,0))&amp;""),""),IFERROR(TRIM(INDEX($A102:$AD102,MATCH(Settings!$B$17,$A$1:$AD$1,0))&amp;""),""))</f>
        <v/>
      </c>
      <c r="AQ102" s="24">
        <f>IFERROR(IF(TRIM(INDEX($A102:$AD102,MATCH(Settings!$B$18,$A$1:$AD$1,0))&amp;"")="","",VALUE(TRIM(INDEX($A102:$AD102,MATCH(Settings!$B$18,$A$1:$AD$1,0))&amp;""))),"")</f>
        <v/>
      </c>
      <c r="AR102" s="25">
        <f>IF($AO102="Goods",IFERROR(IF(TRIM(INDEX($A102:$AD102,MATCH(Settings!$B$20,$A$1:$AD$1,0))&amp;"")="","",VALUE(TRIM(INDEX($A102:$AD102,MATCH(Settings!$B$20,$A$1:$AD$1,0))&amp;""))),""),"")</f>
        <v/>
      </c>
      <c r="AS102" s="26">
        <f>IF($BB102=0,"",IFERROR(INT(IFERROR(IF(ISNUMBER(INDEX($A102:$AD102,MATCH(Settings!$B$11,$A$1:$AD$1,0))),INDEX($A102:$AD102,MATCH(Settings!$B$11,$A$1:$AD$1,0)),DATE(VALUE(LEFT(IFERROR(TRIM(INDEX($A102:$AD102,MATCH(Settings!$B$11,$A$1:$AD$1,0))&amp;""),""),4)),VALUE(MID(IFERROR(TRIM(INDEX($A102:$AD102,MATCH(Settings!$B$11,$A$1:$AD$1,0))&amp;""),""),6,2)),VALUE(MID(IFERROR(TRIM(INDEX($A102:$AD102,MATCH(Settings!$B$11,$A$1:$AD$1,0))&amp;""),""),9,2)))+TIME(VALUE(MID(IFERROR(TRIM(INDEX($A102:$AD102,MATCH(Settings!$B$11,$A$1:$AD$1,0))&amp;""),""),12,2)),VALUE(MID(IFERROR(TRIM(INDEX($A102:$AD102,MATCH(Settings!$B$11,$A$1:$AD$1,0))&amp;""),""),15,2)),VALUE(MID(IFERROR(TRIM(INDEX($A102:$AD102,MATCH(Settings!$B$11,$A$1:$AD$1,0))&amp;""),""),18,2)))),"")),""))</f>
        <v/>
      </c>
      <c r="AT102" s="23">
        <f>IF($BB102=0,"",IF(NOT(ISNUMBER($AF102)),"Waiting for the gift",IF(ISNUMBER($AJ102),"Acknowledged",IF(AND(ISNUMBER(Settings!$D$3),$AU102&gt;Settings!$D$3),"Past your window","Send acknowledgment"))))</f>
        <v/>
      </c>
      <c r="AU102" s="24">
        <f>IF(AND(ISNUMBER($AF102),NOT(ISNUMBER($AJ102))),Settings!$D$4-$AF102,"")</f>
        <v/>
      </c>
      <c r="AV102" s="27">
        <f>IF($BB102=0,"",IF((IF($AO102="Services","; services: describe the work, no value",IF(NOT(ISNUMBER($AR102)),"; no donor value given",IF($AX102=1,"; donor value $"&amp;FIXED(Settings!$D$5,0)&amp;" or more: written acknowledgment","")&amp;IF($AY102=1,"; over $"&amp;FIXED(Settings!$D$6,0)&amp;": donor may need Form 8283","")&amp;IF($AZ102=1,"; over $"&amp;FIXED(Settings!$D$7,0)&amp;": Section B, you may sign Part V",""))))="","Thank-you note",MID(IF($AO102="Services","; services: describe the work, no value",IF(NOT(ISNUMBER($AR102)),"; no donor value given",IF($AX102=1,"; donor value $"&amp;FIXED(Settings!$D$5,0)&amp;" or more: written acknowledgment","")&amp;IF($AY102=1,"; over $"&amp;FIXED(Settings!$D$6,0)&amp;": donor may need Form 8283","")&amp;IF($AZ102=1,"; over $"&amp;FIXED(Settings!$D$7,0)&amp;": Section B, you may sign Part V",""))),3,300)))</f>
        <v/>
      </c>
      <c r="AW102" s="27">
        <f>IF(OR($BB102=0,NOT(ISNUMBER($AF102)),$AP102=""),"","Thank you for your contribution of "&amp;$AP102&amp;" that "&amp;IF(TRIM(Settings!$D$2&amp;"")="","(your organization's name)",Settings!$D$2)&amp;" received on "&amp;CHOOSE(MONTH($AF102),"January","February","March","April","May","June","July","August","September","October","November","December")&amp;" "&amp;DAY($AF102)&amp;", "&amp;YEAR($AF102)&amp;". "&amp;IF(TRIM($AH102&amp;"")="","No goods or services were provided in exchange for your contribution.","In exchange for your contribution, we gave you "&amp;$AH102&amp;IF(ISNUMBER($AI102)," with an estimated fair market value of $"&amp;FIXED($AI102,2),"")&amp;"."))</f>
        <v/>
      </c>
      <c r="AX102" s="28">
        <f>IF(AND(ISNUMBER($AR102),ISNUMBER(Settings!$D$5)),IF($AR102&gt;=Settings!$D$5,1,0),0)</f>
        <v/>
      </c>
      <c r="AY102" s="28">
        <f>IF(AND(ISNUMBER($AR102),ISNUMBER(Settings!$D$6)),IF($AR102&gt;Settings!$D$6,1,0),0)</f>
        <v/>
      </c>
      <c r="AZ102" s="28">
        <f>IF(AND(ISNUMBER($AR102),ISNUMBER(Settings!$D$7)),IF($AR102&gt;Settings!$D$7,1,0),0)</f>
        <v/>
      </c>
      <c r="BA102" s="28">
        <f>IF(AND(ISNUMBER($AR102),ISNUMBER($AF102)),$AR102,0)</f>
        <v/>
      </c>
      <c r="BB102" s="28">
        <f>IF(OR(IFERROR(TRIM(INDEX($A102:$AD102,MATCH(Settings!$B$14,$A$1:$AD$1,0))&amp;""),"")&lt;&gt;"",IFERROR(TRIM(INDEX($A102:$AD102,MATCH(Settings!$B$13,$A$1:$AD$1,0))&amp;""),"")&lt;&gt;"",IFERROR(TRIM(INDEX($A102:$AD102,MATCH(Settings!$B$17,$A$1:$AD$1,0))&amp;""),"")&lt;&gt;"",IFERROR(TRIM(INDEX($A102:$AD102,MATCH(Settings!$B$22,$A$1:$AD$1,0))&amp;""),"")&lt;&gt;""),1,0)</f>
        <v/>
      </c>
    </row>
    <row r="103">
      <c r="AF103" s="29" t="n"/>
      <c r="AG103" s="30" t="n"/>
      <c r="AH103" s="30" t="n"/>
      <c r="AI103" s="31" t="n"/>
      <c r="AJ103" s="29" t="n"/>
      <c r="AK103" s="30" t="n"/>
      <c r="AM103" s="23">
        <f>IF(IFERROR(TRIM(INDEX($A103:$AD103,MATCH(Settings!$B$13,$A$1:$AD$1,0))&amp;""),"")&lt;&gt;"",IFERROR(TRIM(INDEX($A103:$AD103,MATCH(Settings!$B$13,$A$1:$AD$1,0))&amp;""),"")&amp;IF(IFERROR(TRIM(INDEX($A103:$AD103,MATCH(Settings!$B$14,$A$1:$AD$1,0))&amp;""),"")&lt;&gt;""," ("&amp;IFERROR(TRIM(INDEX($A103:$AD103,MATCH(Settings!$B$14,$A$1:$AD$1,0))&amp;""),"")&amp;")",""),IFERROR(TRIM(INDEX($A103:$AD103,MATCH(Settings!$B$14,$A$1:$AD$1,0))&amp;""),""))</f>
        <v/>
      </c>
      <c r="AN103" s="23">
        <f>IFERROR(TRIM(INDEX($A103:$AD103,MATCH(Settings!$B$15,$A$1:$AD$1,0))&amp;""),"")</f>
        <v/>
      </c>
      <c r="AO103" s="23">
        <f>IF($BB103=0,"",IF(LEFT(IFERROR(TRIM(INDEX($A103:$AD103,MATCH(Settings!$B$16,$A$1:$AD$1,0))&amp;""),""),5)="Goods","Goods",IF(LEFT(IFERROR(TRIM(INDEX($A103:$AD103,MATCH(Settings!$B$16,$A$1:$AD$1,0))&amp;""),""),8)="Services","Services",IF(IFERROR(TRIM(INDEX($A103:$AD103,MATCH(Settings!$B$22,$A$1:$AD$1,0))&amp;""),"")&lt;&gt;"","Services","Goods"))))</f>
        <v/>
      </c>
      <c r="AP103" s="23">
        <f>IF($AO103="Services",IFERROR(TRIM(INDEX($A103:$AD103,MATCH(Settings!$B$22,$A$1:$AD$1,0))&amp;""),""),IFERROR(TRIM(INDEX($A103:$AD103,MATCH(Settings!$B$17,$A$1:$AD$1,0))&amp;""),""))</f>
        <v/>
      </c>
      <c r="AQ103" s="24">
        <f>IFERROR(IF(TRIM(INDEX($A103:$AD103,MATCH(Settings!$B$18,$A$1:$AD$1,0))&amp;"")="","",VALUE(TRIM(INDEX($A103:$AD103,MATCH(Settings!$B$18,$A$1:$AD$1,0))&amp;""))),"")</f>
        <v/>
      </c>
      <c r="AR103" s="25">
        <f>IF($AO103="Goods",IFERROR(IF(TRIM(INDEX($A103:$AD103,MATCH(Settings!$B$20,$A$1:$AD$1,0))&amp;"")="","",VALUE(TRIM(INDEX($A103:$AD103,MATCH(Settings!$B$20,$A$1:$AD$1,0))&amp;""))),""),"")</f>
        <v/>
      </c>
      <c r="AS103" s="26">
        <f>IF($BB103=0,"",IFERROR(INT(IFERROR(IF(ISNUMBER(INDEX($A103:$AD103,MATCH(Settings!$B$11,$A$1:$AD$1,0))),INDEX($A103:$AD103,MATCH(Settings!$B$11,$A$1:$AD$1,0)),DATE(VALUE(LEFT(IFERROR(TRIM(INDEX($A103:$AD103,MATCH(Settings!$B$11,$A$1:$AD$1,0))&amp;""),""),4)),VALUE(MID(IFERROR(TRIM(INDEX($A103:$AD103,MATCH(Settings!$B$11,$A$1:$AD$1,0))&amp;""),""),6,2)),VALUE(MID(IFERROR(TRIM(INDEX($A103:$AD103,MATCH(Settings!$B$11,$A$1:$AD$1,0))&amp;""),""),9,2)))+TIME(VALUE(MID(IFERROR(TRIM(INDEX($A103:$AD103,MATCH(Settings!$B$11,$A$1:$AD$1,0))&amp;""),""),12,2)),VALUE(MID(IFERROR(TRIM(INDEX($A103:$AD103,MATCH(Settings!$B$11,$A$1:$AD$1,0))&amp;""),""),15,2)),VALUE(MID(IFERROR(TRIM(INDEX($A103:$AD103,MATCH(Settings!$B$11,$A$1:$AD$1,0))&amp;""),""),18,2)))),"")),""))</f>
        <v/>
      </c>
      <c r="AT103" s="23">
        <f>IF($BB103=0,"",IF(NOT(ISNUMBER($AF103)),"Waiting for the gift",IF(ISNUMBER($AJ103),"Acknowledged",IF(AND(ISNUMBER(Settings!$D$3),$AU103&gt;Settings!$D$3),"Past your window","Send acknowledgment"))))</f>
        <v/>
      </c>
      <c r="AU103" s="24">
        <f>IF(AND(ISNUMBER($AF103),NOT(ISNUMBER($AJ103))),Settings!$D$4-$AF103,"")</f>
        <v/>
      </c>
      <c r="AV103" s="27">
        <f>IF($BB103=0,"",IF((IF($AO103="Services","; services: describe the work, no value",IF(NOT(ISNUMBER($AR103)),"; no donor value given",IF($AX103=1,"; donor value $"&amp;FIXED(Settings!$D$5,0)&amp;" or more: written acknowledgment","")&amp;IF($AY103=1,"; over $"&amp;FIXED(Settings!$D$6,0)&amp;": donor may need Form 8283","")&amp;IF($AZ103=1,"; over $"&amp;FIXED(Settings!$D$7,0)&amp;": Section B, you may sign Part V",""))))="","Thank-you note",MID(IF($AO103="Services","; services: describe the work, no value",IF(NOT(ISNUMBER($AR103)),"; no donor value given",IF($AX103=1,"; donor value $"&amp;FIXED(Settings!$D$5,0)&amp;" or more: written acknowledgment","")&amp;IF($AY103=1,"; over $"&amp;FIXED(Settings!$D$6,0)&amp;": donor may need Form 8283","")&amp;IF($AZ103=1,"; over $"&amp;FIXED(Settings!$D$7,0)&amp;": Section B, you may sign Part V",""))),3,300)))</f>
        <v/>
      </c>
      <c r="AW103" s="27">
        <f>IF(OR($BB103=0,NOT(ISNUMBER($AF103)),$AP103=""),"","Thank you for your contribution of "&amp;$AP103&amp;" that "&amp;IF(TRIM(Settings!$D$2&amp;"")="","(your organization's name)",Settings!$D$2)&amp;" received on "&amp;CHOOSE(MONTH($AF103),"January","February","March","April","May","June","July","August","September","October","November","December")&amp;" "&amp;DAY($AF103)&amp;", "&amp;YEAR($AF103)&amp;". "&amp;IF(TRIM($AH103&amp;"")="","No goods or services were provided in exchange for your contribution.","In exchange for your contribution, we gave you "&amp;$AH103&amp;IF(ISNUMBER($AI103)," with an estimated fair market value of $"&amp;FIXED($AI103,2),"")&amp;"."))</f>
        <v/>
      </c>
      <c r="AX103" s="28">
        <f>IF(AND(ISNUMBER($AR103),ISNUMBER(Settings!$D$5)),IF($AR103&gt;=Settings!$D$5,1,0),0)</f>
        <v/>
      </c>
      <c r="AY103" s="28">
        <f>IF(AND(ISNUMBER($AR103),ISNUMBER(Settings!$D$6)),IF($AR103&gt;Settings!$D$6,1,0),0)</f>
        <v/>
      </c>
      <c r="AZ103" s="28">
        <f>IF(AND(ISNUMBER($AR103),ISNUMBER(Settings!$D$7)),IF($AR103&gt;Settings!$D$7,1,0),0)</f>
        <v/>
      </c>
      <c r="BA103" s="28">
        <f>IF(AND(ISNUMBER($AR103),ISNUMBER($AF103)),$AR103,0)</f>
        <v/>
      </c>
      <c r="BB103" s="28">
        <f>IF(OR(IFERROR(TRIM(INDEX($A103:$AD103,MATCH(Settings!$B$14,$A$1:$AD$1,0))&amp;""),"")&lt;&gt;"",IFERROR(TRIM(INDEX($A103:$AD103,MATCH(Settings!$B$13,$A$1:$AD$1,0))&amp;""),"")&lt;&gt;"",IFERROR(TRIM(INDEX($A103:$AD103,MATCH(Settings!$B$17,$A$1:$AD$1,0))&amp;""),"")&lt;&gt;"",IFERROR(TRIM(INDEX($A103:$AD103,MATCH(Settings!$B$22,$A$1:$AD$1,0))&amp;""),"")&lt;&gt;""),1,0)</f>
        <v/>
      </c>
    </row>
    <row r="104">
      <c r="AF104" s="29" t="n"/>
      <c r="AG104" s="30" t="n"/>
      <c r="AH104" s="30" t="n"/>
      <c r="AI104" s="31" t="n"/>
      <c r="AJ104" s="29" t="n"/>
      <c r="AK104" s="30" t="n"/>
      <c r="AM104" s="23">
        <f>IF(IFERROR(TRIM(INDEX($A104:$AD104,MATCH(Settings!$B$13,$A$1:$AD$1,0))&amp;""),"")&lt;&gt;"",IFERROR(TRIM(INDEX($A104:$AD104,MATCH(Settings!$B$13,$A$1:$AD$1,0))&amp;""),"")&amp;IF(IFERROR(TRIM(INDEX($A104:$AD104,MATCH(Settings!$B$14,$A$1:$AD$1,0))&amp;""),"")&lt;&gt;""," ("&amp;IFERROR(TRIM(INDEX($A104:$AD104,MATCH(Settings!$B$14,$A$1:$AD$1,0))&amp;""),"")&amp;")",""),IFERROR(TRIM(INDEX($A104:$AD104,MATCH(Settings!$B$14,$A$1:$AD$1,0))&amp;""),""))</f>
        <v/>
      </c>
      <c r="AN104" s="23">
        <f>IFERROR(TRIM(INDEX($A104:$AD104,MATCH(Settings!$B$15,$A$1:$AD$1,0))&amp;""),"")</f>
        <v/>
      </c>
      <c r="AO104" s="23">
        <f>IF($BB104=0,"",IF(LEFT(IFERROR(TRIM(INDEX($A104:$AD104,MATCH(Settings!$B$16,$A$1:$AD$1,0))&amp;""),""),5)="Goods","Goods",IF(LEFT(IFERROR(TRIM(INDEX($A104:$AD104,MATCH(Settings!$B$16,$A$1:$AD$1,0))&amp;""),""),8)="Services","Services",IF(IFERROR(TRIM(INDEX($A104:$AD104,MATCH(Settings!$B$22,$A$1:$AD$1,0))&amp;""),"")&lt;&gt;"","Services","Goods"))))</f>
        <v/>
      </c>
      <c r="AP104" s="23">
        <f>IF($AO104="Services",IFERROR(TRIM(INDEX($A104:$AD104,MATCH(Settings!$B$22,$A$1:$AD$1,0))&amp;""),""),IFERROR(TRIM(INDEX($A104:$AD104,MATCH(Settings!$B$17,$A$1:$AD$1,0))&amp;""),""))</f>
        <v/>
      </c>
      <c r="AQ104" s="24">
        <f>IFERROR(IF(TRIM(INDEX($A104:$AD104,MATCH(Settings!$B$18,$A$1:$AD$1,0))&amp;"")="","",VALUE(TRIM(INDEX($A104:$AD104,MATCH(Settings!$B$18,$A$1:$AD$1,0))&amp;""))),"")</f>
        <v/>
      </c>
      <c r="AR104" s="25">
        <f>IF($AO104="Goods",IFERROR(IF(TRIM(INDEX($A104:$AD104,MATCH(Settings!$B$20,$A$1:$AD$1,0))&amp;"")="","",VALUE(TRIM(INDEX($A104:$AD104,MATCH(Settings!$B$20,$A$1:$AD$1,0))&amp;""))),""),"")</f>
        <v/>
      </c>
      <c r="AS104" s="26">
        <f>IF($BB104=0,"",IFERROR(INT(IFERROR(IF(ISNUMBER(INDEX($A104:$AD104,MATCH(Settings!$B$11,$A$1:$AD$1,0))),INDEX($A104:$AD104,MATCH(Settings!$B$11,$A$1:$AD$1,0)),DATE(VALUE(LEFT(IFERROR(TRIM(INDEX($A104:$AD104,MATCH(Settings!$B$11,$A$1:$AD$1,0))&amp;""),""),4)),VALUE(MID(IFERROR(TRIM(INDEX($A104:$AD104,MATCH(Settings!$B$11,$A$1:$AD$1,0))&amp;""),""),6,2)),VALUE(MID(IFERROR(TRIM(INDEX($A104:$AD104,MATCH(Settings!$B$11,$A$1:$AD$1,0))&amp;""),""),9,2)))+TIME(VALUE(MID(IFERROR(TRIM(INDEX($A104:$AD104,MATCH(Settings!$B$11,$A$1:$AD$1,0))&amp;""),""),12,2)),VALUE(MID(IFERROR(TRIM(INDEX($A104:$AD104,MATCH(Settings!$B$11,$A$1:$AD$1,0))&amp;""),""),15,2)),VALUE(MID(IFERROR(TRIM(INDEX($A104:$AD104,MATCH(Settings!$B$11,$A$1:$AD$1,0))&amp;""),""),18,2)))),"")),""))</f>
        <v/>
      </c>
      <c r="AT104" s="23">
        <f>IF($BB104=0,"",IF(NOT(ISNUMBER($AF104)),"Waiting for the gift",IF(ISNUMBER($AJ104),"Acknowledged",IF(AND(ISNUMBER(Settings!$D$3),$AU104&gt;Settings!$D$3),"Past your window","Send acknowledgment"))))</f>
        <v/>
      </c>
      <c r="AU104" s="24">
        <f>IF(AND(ISNUMBER($AF104),NOT(ISNUMBER($AJ104))),Settings!$D$4-$AF104,"")</f>
        <v/>
      </c>
      <c r="AV104" s="27">
        <f>IF($BB104=0,"",IF((IF($AO104="Services","; services: describe the work, no value",IF(NOT(ISNUMBER($AR104)),"; no donor value given",IF($AX104=1,"; donor value $"&amp;FIXED(Settings!$D$5,0)&amp;" or more: written acknowledgment","")&amp;IF($AY104=1,"; over $"&amp;FIXED(Settings!$D$6,0)&amp;": donor may need Form 8283","")&amp;IF($AZ104=1,"; over $"&amp;FIXED(Settings!$D$7,0)&amp;": Section B, you may sign Part V",""))))="","Thank-you note",MID(IF($AO104="Services","; services: describe the work, no value",IF(NOT(ISNUMBER($AR104)),"; no donor value given",IF($AX104=1,"; donor value $"&amp;FIXED(Settings!$D$5,0)&amp;" or more: written acknowledgment","")&amp;IF($AY104=1,"; over $"&amp;FIXED(Settings!$D$6,0)&amp;": donor may need Form 8283","")&amp;IF($AZ104=1,"; over $"&amp;FIXED(Settings!$D$7,0)&amp;": Section B, you may sign Part V",""))),3,300)))</f>
        <v/>
      </c>
      <c r="AW104" s="27">
        <f>IF(OR($BB104=0,NOT(ISNUMBER($AF104)),$AP104=""),"","Thank you for your contribution of "&amp;$AP104&amp;" that "&amp;IF(TRIM(Settings!$D$2&amp;"")="","(your organization's name)",Settings!$D$2)&amp;" received on "&amp;CHOOSE(MONTH($AF104),"January","February","March","April","May","June","July","August","September","October","November","December")&amp;" "&amp;DAY($AF104)&amp;", "&amp;YEAR($AF104)&amp;". "&amp;IF(TRIM($AH104&amp;"")="","No goods or services were provided in exchange for your contribution.","In exchange for your contribution, we gave you "&amp;$AH104&amp;IF(ISNUMBER($AI104)," with an estimated fair market value of $"&amp;FIXED($AI104,2),"")&amp;"."))</f>
        <v/>
      </c>
      <c r="AX104" s="28">
        <f>IF(AND(ISNUMBER($AR104),ISNUMBER(Settings!$D$5)),IF($AR104&gt;=Settings!$D$5,1,0),0)</f>
        <v/>
      </c>
      <c r="AY104" s="28">
        <f>IF(AND(ISNUMBER($AR104),ISNUMBER(Settings!$D$6)),IF($AR104&gt;Settings!$D$6,1,0),0)</f>
        <v/>
      </c>
      <c r="AZ104" s="28">
        <f>IF(AND(ISNUMBER($AR104),ISNUMBER(Settings!$D$7)),IF($AR104&gt;Settings!$D$7,1,0),0)</f>
        <v/>
      </c>
      <c r="BA104" s="28">
        <f>IF(AND(ISNUMBER($AR104),ISNUMBER($AF104)),$AR104,0)</f>
        <v/>
      </c>
      <c r="BB104" s="28">
        <f>IF(OR(IFERROR(TRIM(INDEX($A104:$AD104,MATCH(Settings!$B$14,$A$1:$AD$1,0))&amp;""),"")&lt;&gt;"",IFERROR(TRIM(INDEX($A104:$AD104,MATCH(Settings!$B$13,$A$1:$AD$1,0))&amp;""),"")&lt;&gt;"",IFERROR(TRIM(INDEX($A104:$AD104,MATCH(Settings!$B$17,$A$1:$AD$1,0))&amp;""),"")&lt;&gt;"",IFERROR(TRIM(INDEX($A104:$AD104,MATCH(Settings!$B$22,$A$1:$AD$1,0))&amp;""),"")&lt;&gt;""),1,0)</f>
        <v/>
      </c>
    </row>
    <row r="105">
      <c r="AF105" s="29" t="n"/>
      <c r="AG105" s="30" t="n"/>
      <c r="AH105" s="30" t="n"/>
      <c r="AI105" s="31" t="n"/>
      <c r="AJ105" s="29" t="n"/>
      <c r="AK105" s="30" t="n"/>
      <c r="AM105" s="23">
        <f>IF(IFERROR(TRIM(INDEX($A105:$AD105,MATCH(Settings!$B$13,$A$1:$AD$1,0))&amp;""),"")&lt;&gt;"",IFERROR(TRIM(INDEX($A105:$AD105,MATCH(Settings!$B$13,$A$1:$AD$1,0))&amp;""),"")&amp;IF(IFERROR(TRIM(INDEX($A105:$AD105,MATCH(Settings!$B$14,$A$1:$AD$1,0))&amp;""),"")&lt;&gt;""," ("&amp;IFERROR(TRIM(INDEX($A105:$AD105,MATCH(Settings!$B$14,$A$1:$AD$1,0))&amp;""),"")&amp;")",""),IFERROR(TRIM(INDEX($A105:$AD105,MATCH(Settings!$B$14,$A$1:$AD$1,0))&amp;""),""))</f>
        <v/>
      </c>
      <c r="AN105" s="23">
        <f>IFERROR(TRIM(INDEX($A105:$AD105,MATCH(Settings!$B$15,$A$1:$AD$1,0))&amp;""),"")</f>
        <v/>
      </c>
      <c r="AO105" s="23">
        <f>IF($BB105=0,"",IF(LEFT(IFERROR(TRIM(INDEX($A105:$AD105,MATCH(Settings!$B$16,$A$1:$AD$1,0))&amp;""),""),5)="Goods","Goods",IF(LEFT(IFERROR(TRIM(INDEX($A105:$AD105,MATCH(Settings!$B$16,$A$1:$AD$1,0))&amp;""),""),8)="Services","Services",IF(IFERROR(TRIM(INDEX($A105:$AD105,MATCH(Settings!$B$22,$A$1:$AD$1,0))&amp;""),"")&lt;&gt;"","Services","Goods"))))</f>
        <v/>
      </c>
      <c r="AP105" s="23">
        <f>IF($AO105="Services",IFERROR(TRIM(INDEX($A105:$AD105,MATCH(Settings!$B$22,$A$1:$AD$1,0))&amp;""),""),IFERROR(TRIM(INDEX($A105:$AD105,MATCH(Settings!$B$17,$A$1:$AD$1,0))&amp;""),""))</f>
        <v/>
      </c>
      <c r="AQ105" s="24">
        <f>IFERROR(IF(TRIM(INDEX($A105:$AD105,MATCH(Settings!$B$18,$A$1:$AD$1,0))&amp;"")="","",VALUE(TRIM(INDEX($A105:$AD105,MATCH(Settings!$B$18,$A$1:$AD$1,0))&amp;""))),"")</f>
        <v/>
      </c>
      <c r="AR105" s="25">
        <f>IF($AO105="Goods",IFERROR(IF(TRIM(INDEX($A105:$AD105,MATCH(Settings!$B$20,$A$1:$AD$1,0))&amp;"")="","",VALUE(TRIM(INDEX($A105:$AD105,MATCH(Settings!$B$20,$A$1:$AD$1,0))&amp;""))),""),"")</f>
        <v/>
      </c>
      <c r="AS105" s="26">
        <f>IF($BB105=0,"",IFERROR(INT(IFERROR(IF(ISNUMBER(INDEX($A105:$AD105,MATCH(Settings!$B$11,$A$1:$AD$1,0))),INDEX($A105:$AD105,MATCH(Settings!$B$11,$A$1:$AD$1,0)),DATE(VALUE(LEFT(IFERROR(TRIM(INDEX($A105:$AD105,MATCH(Settings!$B$11,$A$1:$AD$1,0))&amp;""),""),4)),VALUE(MID(IFERROR(TRIM(INDEX($A105:$AD105,MATCH(Settings!$B$11,$A$1:$AD$1,0))&amp;""),""),6,2)),VALUE(MID(IFERROR(TRIM(INDEX($A105:$AD105,MATCH(Settings!$B$11,$A$1:$AD$1,0))&amp;""),""),9,2)))+TIME(VALUE(MID(IFERROR(TRIM(INDEX($A105:$AD105,MATCH(Settings!$B$11,$A$1:$AD$1,0))&amp;""),""),12,2)),VALUE(MID(IFERROR(TRIM(INDEX($A105:$AD105,MATCH(Settings!$B$11,$A$1:$AD$1,0))&amp;""),""),15,2)),VALUE(MID(IFERROR(TRIM(INDEX($A105:$AD105,MATCH(Settings!$B$11,$A$1:$AD$1,0))&amp;""),""),18,2)))),"")),""))</f>
        <v/>
      </c>
      <c r="AT105" s="23">
        <f>IF($BB105=0,"",IF(NOT(ISNUMBER($AF105)),"Waiting for the gift",IF(ISNUMBER($AJ105),"Acknowledged",IF(AND(ISNUMBER(Settings!$D$3),$AU105&gt;Settings!$D$3),"Past your window","Send acknowledgment"))))</f>
        <v/>
      </c>
      <c r="AU105" s="24">
        <f>IF(AND(ISNUMBER($AF105),NOT(ISNUMBER($AJ105))),Settings!$D$4-$AF105,"")</f>
        <v/>
      </c>
      <c r="AV105" s="27">
        <f>IF($BB105=0,"",IF((IF($AO105="Services","; services: describe the work, no value",IF(NOT(ISNUMBER($AR105)),"; no donor value given",IF($AX105=1,"; donor value $"&amp;FIXED(Settings!$D$5,0)&amp;" or more: written acknowledgment","")&amp;IF($AY105=1,"; over $"&amp;FIXED(Settings!$D$6,0)&amp;": donor may need Form 8283","")&amp;IF($AZ105=1,"; over $"&amp;FIXED(Settings!$D$7,0)&amp;": Section B, you may sign Part V",""))))="","Thank-you note",MID(IF($AO105="Services","; services: describe the work, no value",IF(NOT(ISNUMBER($AR105)),"; no donor value given",IF($AX105=1,"; donor value $"&amp;FIXED(Settings!$D$5,0)&amp;" or more: written acknowledgment","")&amp;IF($AY105=1,"; over $"&amp;FIXED(Settings!$D$6,0)&amp;": donor may need Form 8283","")&amp;IF($AZ105=1,"; over $"&amp;FIXED(Settings!$D$7,0)&amp;": Section B, you may sign Part V",""))),3,300)))</f>
        <v/>
      </c>
      <c r="AW105" s="27">
        <f>IF(OR($BB105=0,NOT(ISNUMBER($AF105)),$AP105=""),"","Thank you for your contribution of "&amp;$AP105&amp;" that "&amp;IF(TRIM(Settings!$D$2&amp;"")="","(your organization's name)",Settings!$D$2)&amp;" received on "&amp;CHOOSE(MONTH($AF105),"January","February","March","April","May","June","July","August","September","October","November","December")&amp;" "&amp;DAY($AF105)&amp;", "&amp;YEAR($AF105)&amp;". "&amp;IF(TRIM($AH105&amp;"")="","No goods or services were provided in exchange for your contribution.","In exchange for your contribution, we gave you "&amp;$AH105&amp;IF(ISNUMBER($AI105)," with an estimated fair market value of $"&amp;FIXED($AI105,2),"")&amp;"."))</f>
        <v/>
      </c>
      <c r="AX105" s="28">
        <f>IF(AND(ISNUMBER($AR105),ISNUMBER(Settings!$D$5)),IF($AR105&gt;=Settings!$D$5,1,0),0)</f>
        <v/>
      </c>
      <c r="AY105" s="28">
        <f>IF(AND(ISNUMBER($AR105),ISNUMBER(Settings!$D$6)),IF($AR105&gt;Settings!$D$6,1,0),0)</f>
        <v/>
      </c>
      <c r="AZ105" s="28">
        <f>IF(AND(ISNUMBER($AR105),ISNUMBER(Settings!$D$7)),IF($AR105&gt;Settings!$D$7,1,0),0)</f>
        <v/>
      </c>
      <c r="BA105" s="28">
        <f>IF(AND(ISNUMBER($AR105),ISNUMBER($AF105)),$AR105,0)</f>
        <v/>
      </c>
      <c r="BB105" s="28">
        <f>IF(OR(IFERROR(TRIM(INDEX($A105:$AD105,MATCH(Settings!$B$14,$A$1:$AD$1,0))&amp;""),"")&lt;&gt;"",IFERROR(TRIM(INDEX($A105:$AD105,MATCH(Settings!$B$13,$A$1:$AD$1,0))&amp;""),"")&lt;&gt;"",IFERROR(TRIM(INDEX($A105:$AD105,MATCH(Settings!$B$17,$A$1:$AD$1,0))&amp;""),"")&lt;&gt;"",IFERROR(TRIM(INDEX($A105:$AD105,MATCH(Settings!$B$22,$A$1:$AD$1,0))&amp;""),"")&lt;&gt;""),1,0)</f>
        <v/>
      </c>
    </row>
    <row r="106">
      <c r="AF106" s="29" t="n"/>
      <c r="AG106" s="30" t="n"/>
      <c r="AH106" s="30" t="n"/>
      <c r="AI106" s="31" t="n"/>
      <c r="AJ106" s="29" t="n"/>
      <c r="AK106" s="30" t="n"/>
      <c r="AM106" s="23">
        <f>IF(IFERROR(TRIM(INDEX($A106:$AD106,MATCH(Settings!$B$13,$A$1:$AD$1,0))&amp;""),"")&lt;&gt;"",IFERROR(TRIM(INDEX($A106:$AD106,MATCH(Settings!$B$13,$A$1:$AD$1,0))&amp;""),"")&amp;IF(IFERROR(TRIM(INDEX($A106:$AD106,MATCH(Settings!$B$14,$A$1:$AD$1,0))&amp;""),"")&lt;&gt;""," ("&amp;IFERROR(TRIM(INDEX($A106:$AD106,MATCH(Settings!$B$14,$A$1:$AD$1,0))&amp;""),"")&amp;")",""),IFERROR(TRIM(INDEX($A106:$AD106,MATCH(Settings!$B$14,$A$1:$AD$1,0))&amp;""),""))</f>
        <v/>
      </c>
      <c r="AN106" s="23">
        <f>IFERROR(TRIM(INDEX($A106:$AD106,MATCH(Settings!$B$15,$A$1:$AD$1,0))&amp;""),"")</f>
        <v/>
      </c>
      <c r="AO106" s="23">
        <f>IF($BB106=0,"",IF(LEFT(IFERROR(TRIM(INDEX($A106:$AD106,MATCH(Settings!$B$16,$A$1:$AD$1,0))&amp;""),""),5)="Goods","Goods",IF(LEFT(IFERROR(TRIM(INDEX($A106:$AD106,MATCH(Settings!$B$16,$A$1:$AD$1,0))&amp;""),""),8)="Services","Services",IF(IFERROR(TRIM(INDEX($A106:$AD106,MATCH(Settings!$B$22,$A$1:$AD$1,0))&amp;""),"")&lt;&gt;"","Services","Goods"))))</f>
        <v/>
      </c>
      <c r="AP106" s="23">
        <f>IF($AO106="Services",IFERROR(TRIM(INDEX($A106:$AD106,MATCH(Settings!$B$22,$A$1:$AD$1,0))&amp;""),""),IFERROR(TRIM(INDEX($A106:$AD106,MATCH(Settings!$B$17,$A$1:$AD$1,0))&amp;""),""))</f>
        <v/>
      </c>
      <c r="AQ106" s="24">
        <f>IFERROR(IF(TRIM(INDEX($A106:$AD106,MATCH(Settings!$B$18,$A$1:$AD$1,0))&amp;"")="","",VALUE(TRIM(INDEX($A106:$AD106,MATCH(Settings!$B$18,$A$1:$AD$1,0))&amp;""))),"")</f>
        <v/>
      </c>
      <c r="AR106" s="25">
        <f>IF($AO106="Goods",IFERROR(IF(TRIM(INDEX($A106:$AD106,MATCH(Settings!$B$20,$A$1:$AD$1,0))&amp;"")="","",VALUE(TRIM(INDEX($A106:$AD106,MATCH(Settings!$B$20,$A$1:$AD$1,0))&amp;""))),""),"")</f>
        <v/>
      </c>
      <c r="AS106" s="26">
        <f>IF($BB106=0,"",IFERROR(INT(IFERROR(IF(ISNUMBER(INDEX($A106:$AD106,MATCH(Settings!$B$11,$A$1:$AD$1,0))),INDEX($A106:$AD106,MATCH(Settings!$B$11,$A$1:$AD$1,0)),DATE(VALUE(LEFT(IFERROR(TRIM(INDEX($A106:$AD106,MATCH(Settings!$B$11,$A$1:$AD$1,0))&amp;""),""),4)),VALUE(MID(IFERROR(TRIM(INDEX($A106:$AD106,MATCH(Settings!$B$11,$A$1:$AD$1,0))&amp;""),""),6,2)),VALUE(MID(IFERROR(TRIM(INDEX($A106:$AD106,MATCH(Settings!$B$11,$A$1:$AD$1,0))&amp;""),""),9,2)))+TIME(VALUE(MID(IFERROR(TRIM(INDEX($A106:$AD106,MATCH(Settings!$B$11,$A$1:$AD$1,0))&amp;""),""),12,2)),VALUE(MID(IFERROR(TRIM(INDEX($A106:$AD106,MATCH(Settings!$B$11,$A$1:$AD$1,0))&amp;""),""),15,2)),VALUE(MID(IFERROR(TRIM(INDEX($A106:$AD106,MATCH(Settings!$B$11,$A$1:$AD$1,0))&amp;""),""),18,2)))),"")),""))</f>
        <v/>
      </c>
      <c r="AT106" s="23">
        <f>IF($BB106=0,"",IF(NOT(ISNUMBER($AF106)),"Waiting for the gift",IF(ISNUMBER($AJ106),"Acknowledged",IF(AND(ISNUMBER(Settings!$D$3),$AU106&gt;Settings!$D$3),"Past your window","Send acknowledgment"))))</f>
        <v/>
      </c>
      <c r="AU106" s="24">
        <f>IF(AND(ISNUMBER($AF106),NOT(ISNUMBER($AJ106))),Settings!$D$4-$AF106,"")</f>
        <v/>
      </c>
      <c r="AV106" s="27">
        <f>IF($BB106=0,"",IF((IF($AO106="Services","; services: describe the work, no value",IF(NOT(ISNUMBER($AR106)),"; no donor value given",IF($AX106=1,"; donor value $"&amp;FIXED(Settings!$D$5,0)&amp;" or more: written acknowledgment","")&amp;IF($AY106=1,"; over $"&amp;FIXED(Settings!$D$6,0)&amp;": donor may need Form 8283","")&amp;IF($AZ106=1,"; over $"&amp;FIXED(Settings!$D$7,0)&amp;": Section B, you may sign Part V",""))))="","Thank-you note",MID(IF($AO106="Services","; services: describe the work, no value",IF(NOT(ISNUMBER($AR106)),"; no donor value given",IF($AX106=1,"; donor value $"&amp;FIXED(Settings!$D$5,0)&amp;" or more: written acknowledgment","")&amp;IF($AY106=1,"; over $"&amp;FIXED(Settings!$D$6,0)&amp;": donor may need Form 8283","")&amp;IF($AZ106=1,"; over $"&amp;FIXED(Settings!$D$7,0)&amp;": Section B, you may sign Part V",""))),3,300)))</f>
        <v/>
      </c>
      <c r="AW106" s="27">
        <f>IF(OR($BB106=0,NOT(ISNUMBER($AF106)),$AP106=""),"","Thank you for your contribution of "&amp;$AP106&amp;" that "&amp;IF(TRIM(Settings!$D$2&amp;"")="","(your organization's name)",Settings!$D$2)&amp;" received on "&amp;CHOOSE(MONTH($AF106),"January","February","March","April","May","June","July","August","September","October","November","December")&amp;" "&amp;DAY($AF106)&amp;", "&amp;YEAR($AF106)&amp;". "&amp;IF(TRIM($AH106&amp;"")="","No goods or services were provided in exchange for your contribution.","In exchange for your contribution, we gave you "&amp;$AH106&amp;IF(ISNUMBER($AI106)," with an estimated fair market value of $"&amp;FIXED($AI106,2),"")&amp;"."))</f>
        <v/>
      </c>
      <c r="AX106" s="28">
        <f>IF(AND(ISNUMBER($AR106),ISNUMBER(Settings!$D$5)),IF($AR106&gt;=Settings!$D$5,1,0),0)</f>
        <v/>
      </c>
      <c r="AY106" s="28">
        <f>IF(AND(ISNUMBER($AR106),ISNUMBER(Settings!$D$6)),IF($AR106&gt;Settings!$D$6,1,0),0)</f>
        <v/>
      </c>
      <c r="AZ106" s="28">
        <f>IF(AND(ISNUMBER($AR106),ISNUMBER(Settings!$D$7)),IF($AR106&gt;Settings!$D$7,1,0),0)</f>
        <v/>
      </c>
      <c r="BA106" s="28">
        <f>IF(AND(ISNUMBER($AR106),ISNUMBER($AF106)),$AR106,0)</f>
        <v/>
      </c>
      <c r="BB106" s="28">
        <f>IF(OR(IFERROR(TRIM(INDEX($A106:$AD106,MATCH(Settings!$B$14,$A$1:$AD$1,0))&amp;""),"")&lt;&gt;"",IFERROR(TRIM(INDEX($A106:$AD106,MATCH(Settings!$B$13,$A$1:$AD$1,0))&amp;""),"")&lt;&gt;"",IFERROR(TRIM(INDEX($A106:$AD106,MATCH(Settings!$B$17,$A$1:$AD$1,0))&amp;""),"")&lt;&gt;"",IFERROR(TRIM(INDEX($A106:$AD106,MATCH(Settings!$B$22,$A$1:$AD$1,0))&amp;""),"")&lt;&gt;""),1,0)</f>
        <v/>
      </c>
    </row>
    <row r="107">
      <c r="AF107" s="29" t="n"/>
      <c r="AG107" s="30" t="n"/>
      <c r="AH107" s="30" t="n"/>
      <c r="AI107" s="31" t="n"/>
      <c r="AJ107" s="29" t="n"/>
      <c r="AK107" s="30" t="n"/>
      <c r="AM107" s="23">
        <f>IF(IFERROR(TRIM(INDEX($A107:$AD107,MATCH(Settings!$B$13,$A$1:$AD$1,0))&amp;""),"")&lt;&gt;"",IFERROR(TRIM(INDEX($A107:$AD107,MATCH(Settings!$B$13,$A$1:$AD$1,0))&amp;""),"")&amp;IF(IFERROR(TRIM(INDEX($A107:$AD107,MATCH(Settings!$B$14,$A$1:$AD$1,0))&amp;""),"")&lt;&gt;""," ("&amp;IFERROR(TRIM(INDEX($A107:$AD107,MATCH(Settings!$B$14,$A$1:$AD$1,0))&amp;""),"")&amp;")",""),IFERROR(TRIM(INDEX($A107:$AD107,MATCH(Settings!$B$14,$A$1:$AD$1,0))&amp;""),""))</f>
        <v/>
      </c>
      <c r="AN107" s="23">
        <f>IFERROR(TRIM(INDEX($A107:$AD107,MATCH(Settings!$B$15,$A$1:$AD$1,0))&amp;""),"")</f>
        <v/>
      </c>
      <c r="AO107" s="23">
        <f>IF($BB107=0,"",IF(LEFT(IFERROR(TRIM(INDEX($A107:$AD107,MATCH(Settings!$B$16,$A$1:$AD$1,0))&amp;""),""),5)="Goods","Goods",IF(LEFT(IFERROR(TRIM(INDEX($A107:$AD107,MATCH(Settings!$B$16,$A$1:$AD$1,0))&amp;""),""),8)="Services","Services",IF(IFERROR(TRIM(INDEX($A107:$AD107,MATCH(Settings!$B$22,$A$1:$AD$1,0))&amp;""),"")&lt;&gt;"","Services","Goods"))))</f>
        <v/>
      </c>
      <c r="AP107" s="23">
        <f>IF($AO107="Services",IFERROR(TRIM(INDEX($A107:$AD107,MATCH(Settings!$B$22,$A$1:$AD$1,0))&amp;""),""),IFERROR(TRIM(INDEX($A107:$AD107,MATCH(Settings!$B$17,$A$1:$AD$1,0))&amp;""),""))</f>
        <v/>
      </c>
      <c r="AQ107" s="24">
        <f>IFERROR(IF(TRIM(INDEX($A107:$AD107,MATCH(Settings!$B$18,$A$1:$AD$1,0))&amp;"")="","",VALUE(TRIM(INDEX($A107:$AD107,MATCH(Settings!$B$18,$A$1:$AD$1,0))&amp;""))),"")</f>
        <v/>
      </c>
      <c r="AR107" s="25">
        <f>IF($AO107="Goods",IFERROR(IF(TRIM(INDEX($A107:$AD107,MATCH(Settings!$B$20,$A$1:$AD$1,0))&amp;"")="","",VALUE(TRIM(INDEX($A107:$AD107,MATCH(Settings!$B$20,$A$1:$AD$1,0))&amp;""))),""),"")</f>
        <v/>
      </c>
      <c r="AS107" s="26">
        <f>IF($BB107=0,"",IFERROR(INT(IFERROR(IF(ISNUMBER(INDEX($A107:$AD107,MATCH(Settings!$B$11,$A$1:$AD$1,0))),INDEX($A107:$AD107,MATCH(Settings!$B$11,$A$1:$AD$1,0)),DATE(VALUE(LEFT(IFERROR(TRIM(INDEX($A107:$AD107,MATCH(Settings!$B$11,$A$1:$AD$1,0))&amp;""),""),4)),VALUE(MID(IFERROR(TRIM(INDEX($A107:$AD107,MATCH(Settings!$B$11,$A$1:$AD$1,0))&amp;""),""),6,2)),VALUE(MID(IFERROR(TRIM(INDEX($A107:$AD107,MATCH(Settings!$B$11,$A$1:$AD$1,0))&amp;""),""),9,2)))+TIME(VALUE(MID(IFERROR(TRIM(INDEX($A107:$AD107,MATCH(Settings!$B$11,$A$1:$AD$1,0))&amp;""),""),12,2)),VALUE(MID(IFERROR(TRIM(INDEX($A107:$AD107,MATCH(Settings!$B$11,$A$1:$AD$1,0))&amp;""),""),15,2)),VALUE(MID(IFERROR(TRIM(INDEX($A107:$AD107,MATCH(Settings!$B$11,$A$1:$AD$1,0))&amp;""),""),18,2)))),"")),""))</f>
        <v/>
      </c>
      <c r="AT107" s="23">
        <f>IF($BB107=0,"",IF(NOT(ISNUMBER($AF107)),"Waiting for the gift",IF(ISNUMBER($AJ107),"Acknowledged",IF(AND(ISNUMBER(Settings!$D$3),$AU107&gt;Settings!$D$3),"Past your window","Send acknowledgment"))))</f>
        <v/>
      </c>
      <c r="AU107" s="24">
        <f>IF(AND(ISNUMBER($AF107),NOT(ISNUMBER($AJ107))),Settings!$D$4-$AF107,"")</f>
        <v/>
      </c>
      <c r="AV107" s="27">
        <f>IF($BB107=0,"",IF((IF($AO107="Services","; services: describe the work, no value",IF(NOT(ISNUMBER($AR107)),"; no donor value given",IF($AX107=1,"; donor value $"&amp;FIXED(Settings!$D$5,0)&amp;" or more: written acknowledgment","")&amp;IF($AY107=1,"; over $"&amp;FIXED(Settings!$D$6,0)&amp;": donor may need Form 8283","")&amp;IF($AZ107=1,"; over $"&amp;FIXED(Settings!$D$7,0)&amp;": Section B, you may sign Part V",""))))="","Thank-you note",MID(IF($AO107="Services","; services: describe the work, no value",IF(NOT(ISNUMBER($AR107)),"; no donor value given",IF($AX107=1,"; donor value $"&amp;FIXED(Settings!$D$5,0)&amp;" or more: written acknowledgment","")&amp;IF($AY107=1,"; over $"&amp;FIXED(Settings!$D$6,0)&amp;": donor may need Form 8283","")&amp;IF($AZ107=1,"; over $"&amp;FIXED(Settings!$D$7,0)&amp;": Section B, you may sign Part V",""))),3,300)))</f>
        <v/>
      </c>
      <c r="AW107" s="27">
        <f>IF(OR($BB107=0,NOT(ISNUMBER($AF107)),$AP107=""),"","Thank you for your contribution of "&amp;$AP107&amp;" that "&amp;IF(TRIM(Settings!$D$2&amp;"")="","(your organization's name)",Settings!$D$2)&amp;" received on "&amp;CHOOSE(MONTH($AF107),"January","February","March","April","May","June","July","August","September","October","November","December")&amp;" "&amp;DAY($AF107)&amp;", "&amp;YEAR($AF107)&amp;". "&amp;IF(TRIM($AH107&amp;"")="","No goods or services were provided in exchange for your contribution.","In exchange for your contribution, we gave you "&amp;$AH107&amp;IF(ISNUMBER($AI107)," with an estimated fair market value of $"&amp;FIXED($AI107,2),"")&amp;"."))</f>
        <v/>
      </c>
      <c r="AX107" s="28">
        <f>IF(AND(ISNUMBER($AR107),ISNUMBER(Settings!$D$5)),IF($AR107&gt;=Settings!$D$5,1,0),0)</f>
        <v/>
      </c>
      <c r="AY107" s="28">
        <f>IF(AND(ISNUMBER($AR107),ISNUMBER(Settings!$D$6)),IF($AR107&gt;Settings!$D$6,1,0),0)</f>
        <v/>
      </c>
      <c r="AZ107" s="28">
        <f>IF(AND(ISNUMBER($AR107),ISNUMBER(Settings!$D$7)),IF($AR107&gt;Settings!$D$7,1,0),0)</f>
        <v/>
      </c>
      <c r="BA107" s="28">
        <f>IF(AND(ISNUMBER($AR107),ISNUMBER($AF107)),$AR107,0)</f>
        <v/>
      </c>
      <c r="BB107" s="28">
        <f>IF(OR(IFERROR(TRIM(INDEX($A107:$AD107,MATCH(Settings!$B$14,$A$1:$AD$1,0))&amp;""),"")&lt;&gt;"",IFERROR(TRIM(INDEX($A107:$AD107,MATCH(Settings!$B$13,$A$1:$AD$1,0))&amp;""),"")&lt;&gt;"",IFERROR(TRIM(INDEX($A107:$AD107,MATCH(Settings!$B$17,$A$1:$AD$1,0))&amp;""),"")&lt;&gt;"",IFERROR(TRIM(INDEX($A107:$AD107,MATCH(Settings!$B$22,$A$1:$AD$1,0))&amp;""),"")&lt;&gt;""),1,0)</f>
        <v/>
      </c>
    </row>
    <row r="108">
      <c r="AF108" s="29" t="n"/>
      <c r="AG108" s="30" t="n"/>
      <c r="AH108" s="30" t="n"/>
      <c r="AI108" s="31" t="n"/>
      <c r="AJ108" s="29" t="n"/>
      <c r="AK108" s="30" t="n"/>
      <c r="AM108" s="23">
        <f>IF(IFERROR(TRIM(INDEX($A108:$AD108,MATCH(Settings!$B$13,$A$1:$AD$1,0))&amp;""),"")&lt;&gt;"",IFERROR(TRIM(INDEX($A108:$AD108,MATCH(Settings!$B$13,$A$1:$AD$1,0))&amp;""),"")&amp;IF(IFERROR(TRIM(INDEX($A108:$AD108,MATCH(Settings!$B$14,$A$1:$AD$1,0))&amp;""),"")&lt;&gt;""," ("&amp;IFERROR(TRIM(INDEX($A108:$AD108,MATCH(Settings!$B$14,$A$1:$AD$1,0))&amp;""),"")&amp;")",""),IFERROR(TRIM(INDEX($A108:$AD108,MATCH(Settings!$B$14,$A$1:$AD$1,0))&amp;""),""))</f>
        <v/>
      </c>
      <c r="AN108" s="23">
        <f>IFERROR(TRIM(INDEX($A108:$AD108,MATCH(Settings!$B$15,$A$1:$AD$1,0))&amp;""),"")</f>
        <v/>
      </c>
      <c r="AO108" s="23">
        <f>IF($BB108=0,"",IF(LEFT(IFERROR(TRIM(INDEX($A108:$AD108,MATCH(Settings!$B$16,$A$1:$AD$1,0))&amp;""),""),5)="Goods","Goods",IF(LEFT(IFERROR(TRIM(INDEX($A108:$AD108,MATCH(Settings!$B$16,$A$1:$AD$1,0))&amp;""),""),8)="Services","Services",IF(IFERROR(TRIM(INDEX($A108:$AD108,MATCH(Settings!$B$22,$A$1:$AD$1,0))&amp;""),"")&lt;&gt;"","Services","Goods"))))</f>
        <v/>
      </c>
      <c r="AP108" s="23">
        <f>IF($AO108="Services",IFERROR(TRIM(INDEX($A108:$AD108,MATCH(Settings!$B$22,$A$1:$AD$1,0))&amp;""),""),IFERROR(TRIM(INDEX($A108:$AD108,MATCH(Settings!$B$17,$A$1:$AD$1,0))&amp;""),""))</f>
        <v/>
      </c>
      <c r="AQ108" s="24">
        <f>IFERROR(IF(TRIM(INDEX($A108:$AD108,MATCH(Settings!$B$18,$A$1:$AD$1,0))&amp;"")="","",VALUE(TRIM(INDEX($A108:$AD108,MATCH(Settings!$B$18,$A$1:$AD$1,0))&amp;""))),"")</f>
        <v/>
      </c>
      <c r="AR108" s="25">
        <f>IF($AO108="Goods",IFERROR(IF(TRIM(INDEX($A108:$AD108,MATCH(Settings!$B$20,$A$1:$AD$1,0))&amp;"")="","",VALUE(TRIM(INDEX($A108:$AD108,MATCH(Settings!$B$20,$A$1:$AD$1,0))&amp;""))),""),"")</f>
        <v/>
      </c>
      <c r="AS108" s="26">
        <f>IF($BB108=0,"",IFERROR(INT(IFERROR(IF(ISNUMBER(INDEX($A108:$AD108,MATCH(Settings!$B$11,$A$1:$AD$1,0))),INDEX($A108:$AD108,MATCH(Settings!$B$11,$A$1:$AD$1,0)),DATE(VALUE(LEFT(IFERROR(TRIM(INDEX($A108:$AD108,MATCH(Settings!$B$11,$A$1:$AD$1,0))&amp;""),""),4)),VALUE(MID(IFERROR(TRIM(INDEX($A108:$AD108,MATCH(Settings!$B$11,$A$1:$AD$1,0))&amp;""),""),6,2)),VALUE(MID(IFERROR(TRIM(INDEX($A108:$AD108,MATCH(Settings!$B$11,$A$1:$AD$1,0))&amp;""),""),9,2)))+TIME(VALUE(MID(IFERROR(TRIM(INDEX($A108:$AD108,MATCH(Settings!$B$11,$A$1:$AD$1,0))&amp;""),""),12,2)),VALUE(MID(IFERROR(TRIM(INDEX($A108:$AD108,MATCH(Settings!$B$11,$A$1:$AD$1,0))&amp;""),""),15,2)),VALUE(MID(IFERROR(TRIM(INDEX($A108:$AD108,MATCH(Settings!$B$11,$A$1:$AD$1,0))&amp;""),""),18,2)))),"")),""))</f>
        <v/>
      </c>
      <c r="AT108" s="23">
        <f>IF($BB108=0,"",IF(NOT(ISNUMBER($AF108)),"Waiting for the gift",IF(ISNUMBER($AJ108),"Acknowledged",IF(AND(ISNUMBER(Settings!$D$3),$AU108&gt;Settings!$D$3),"Past your window","Send acknowledgment"))))</f>
        <v/>
      </c>
      <c r="AU108" s="24">
        <f>IF(AND(ISNUMBER($AF108),NOT(ISNUMBER($AJ108))),Settings!$D$4-$AF108,"")</f>
        <v/>
      </c>
      <c r="AV108" s="27">
        <f>IF($BB108=0,"",IF((IF($AO108="Services","; services: describe the work, no value",IF(NOT(ISNUMBER($AR108)),"; no donor value given",IF($AX108=1,"; donor value $"&amp;FIXED(Settings!$D$5,0)&amp;" or more: written acknowledgment","")&amp;IF($AY108=1,"; over $"&amp;FIXED(Settings!$D$6,0)&amp;": donor may need Form 8283","")&amp;IF($AZ108=1,"; over $"&amp;FIXED(Settings!$D$7,0)&amp;": Section B, you may sign Part V",""))))="","Thank-you note",MID(IF($AO108="Services","; services: describe the work, no value",IF(NOT(ISNUMBER($AR108)),"; no donor value given",IF($AX108=1,"; donor value $"&amp;FIXED(Settings!$D$5,0)&amp;" or more: written acknowledgment","")&amp;IF($AY108=1,"; over $"&amp;FIXED(Settings!$D$6,0)&amp;": donor may need Form 8283","")&amp;IF($AZ108=1,"; over $"&amp;FIXED(Settings!$D$7,0)&amp;": Section B, you may sign Part V",""))),3,300)))</f>
        <v/>
      </c>
      <c r="AW108" s="27">
        <f>IF(OR($BB108=0,NOT(ISNUMBER($AF108)),$AP108=""),"","Thank you for your contribution of "&amp;$AP108&amp;" that "&amp;IF(TRIM(Settings!$D$2&amp;"")="","(your organization's name)",Settings!$D$2)&amp;" received on "&amp;CHOOSE(MONTH($AF108),"January","February","March","April","May","June","July","August","September","October","November","December")&amp;" "&amp;DAY($AF108)&amp;", "&amp;YEAR($AF108)&amp;". "&amp;IF(TRIM($AH108&amp;"")="","No goods or services were provided in exchange for your contribution.","In exchange for your contribution, we gave you "&amp;$AH108&amp;IF(ISNUMBER($AI108)," with an estimated fair market value of $"&amp;FIXED($AI108,2),"")&amp;"."))</f>
        <v/>
      </c>
      <c r="AX108" s="28">
        <f>IF(AND(ISNUMBER($AR108),ISNUMBER(Settings!$D$5)),IF($AR108&gt;=Settings!$D$5,1,0),0)</f>
        <v/>
      </c>
      <c r="AY108" s="28">
        <f>IF(AND(ISNUMBER($AR108),ISNUMBER(Settings!$D$6)),IF($AR108&gt;Settings!$D$6,1,0),0)</f>
        <v/>
      </c>
      <c r="AZ108" s="28">
        <f>IF(AND(ISNUMBER($AR108),ISNUMBER(Settings!$D$7)),IF($AR108&gt;Settings!$D$7,1,0),0)</f>
        <v/>
      </c>
      <c r="BA108" s="28">
        <f>IF(AND(ISNUMBER($AR108),ISNUMBER($AF108)),$AR108,0)</f>
        <v/>
      </c>
      <c r="BB108" s="28">
        <f>IF(OR(IFERROR(TRIM(INDEX($A108:$AD108,MATCH(Settings!$B$14,$A$1:$AD$1,0))&amp;""),"")&lt;&gt;"",IFERROR(TRIM(INDEX($A108:$AD108,MATCH(Settings!$B$13,$A$1:$AD$1,0))&amp;""),"")&lt;&gt;"",IFERROR(TRIM(INDEX($A108:$AD108,MATCH(Settings!$B$17,$A$1:$AD$1,0))&amp;""),"")&lt;&gt;"",IFERROR(TRIM(INDEX($A108:$AD108,MATCH(Settings!$B$22,$A$1:$AD$1,0))&amp;""),"")&lt;&gt;""),1,0)</f>
        <v/>
      </c>
    </row>
    <row r="109">
      <c r="AF109" s="29" t="n"/>
      <c r="AG109" s="30" t="n"/>
      <c r="AH109" s="30" t="n"/>
      <c r="AI109" s="31" t="n"/>
      <c r="AJ109" s="29" t="n"/>
      <c r="AK109" s="30" t="n"/>
      <c r="AM109" s="23">
        <f>IF(IFERROR(TRIM(INDEX($A109:$AD109,MATCH(Settings!$B$13,$A$1:$AD$1,0))&amp;""),"")&lt;&gt;"",IFERROR(TRIM(INDEX($A109:$AD109,MATCH(Settings!$B$13,$A$1:$AD$1,0))&amp;""),"")&amp;IF(IFERROR(TRIM(INDEX($A109:$AD109,MATCH(Settings!$B$14,$A$1:$AD$1,0))&amp;""),"")&lt;&gt;""," ("&amp;IFERROR(TRIM(INDEX($A109:$AD109,MATCH(Settings!$B$14,$A$1:$AD$1,0))&amp;""),"")&amp;")",""),IFERROR(TRIM(INDEX($A109:$AD109,MATCH(Settings!$B$14,$A$1:$AD$1,0))&amp;""),""))</f>
        <v/>
      </c>
      <c r="AN109" s="23">
        <f>IFERROR(TRIM(INDEX($A109:$AD109,MATCH(Settings!$B$15,$A$1:$AD$1,0))&amp;""),"")</f>
        <v/>
      </c>
      <c r="AO109" s="23">
        <f>IF($BB109=0,"",IF(LEFT(IFERROR(TRIM(INDEX($A109:$AD109,MATCH(Settings!$B$16,$A$1:$AD$1,0))&amp;""),""),5)="Goods","Goods",IF(LEFT(IFERROR(TRIM(INDEX($A109:$AD109,MATCH(Settings!$B$16,$A$1:$AD$1,0))&amp;""),""),8)="Services","Services",IF(IFERROR(TRIM(INDEX($A109:$AD109,MATCH(Settings!$B$22,$A$1:$AD$1,0))&amp;""),"")&lt;&gt;"","Services","Goods"))))</f>
        <v/>
      </c>
      <c r="AP109" s="23">
        <f>IF($AO109="Services",IFERROR(TRIM(INDEX($A109:$AD109,MATCH(Settings!$B$22,$A$1:$AD$1,0))&amp;""),""),IFERROR(TRIM(INDEX($A109:$AD109,MATCH(Settings!$B$17,$A$1:$AD$1,0))&amp;""),""))</f>
        <v/>
      </c>
      <c r="AQ109" s="24">
        <f>IFERROR(IF(TRIM(INDEX($A109:$AD109,MATCH(Settings!$B$18,$A$1:$AD$1,0))&amp;"")="","",VALUE(TRIM(INDEX($A109:$AD109,MATCH(Settings!$B$18,$A$1:$AD$1,0))&amp;""))),"")</f>
        <v/>
      </c>
      <c r="AR109" s="25">
        <f>IF($AO109="Goods",IFERROR(IF(TRIM(INDEX($A109:$AD109,MATCH(Settings!$B$20,$A$1:$AD$1,0))&amp;"")="","",VALUE(TRIM(INDEX($A109:$AD109,MATCH(Settings!$B$20,$A$1:$AD$1,0))&amp;""))),""),"")</f>
        <v/>
      </c>
      <c r="AS109" s="26">
        <f>IF($BB109=0,"",IFERROR(INT(IFERROR(IF(ISNUMBER(INDEX($A109:$AD109,MATCH(Settings!$B$11,$A$1:$AD$1,0))),INDEX($A109:$AD109,MATCH(Settings!$B$11,$A$1:$AD$1,0)),DATE(VALUE(LEFT(IFERROR(TRIM(INDEX($A109:$AD109,MATCH(Settings!$B$11,$A$1:$AD$1,0))&amp;""),""),4)),VALUE(MID(IFERROR(TRIM(INDEX($A109:$AD109,MATCH(Settings!$B$11,$A$1:$AD$1,0))&amp;""),""),6,2)),VALUE(MID(IFERROR(TRIM(INDEX($A109:$AD109,MATCH(Settings!$B$11,$A$1:$AD$1,0))&amp;""),""),9,2)))+TIME(VALUE(MID(IFERROR(TRIM(INDEX($A109:$AD109,MATCH(Settings!$B$11,$A$1:$AD$1,0))&amp;""),""),12,2)),VALUE(MID(IFERROR(TRIM(INDEX($A109:$AD109,MATCH(Settings!$B$11,$A$1:$AD$1,0))&amp;""),""),15,2)),VALUE(MID(IFERROR(TRIM(INDEX($A109:$AD109,MATCH(Settings!$B$11,$A$1:$AD$1,0))&amp;""),""),18,2)))),"")),""))</f>
        <v/>
      </c>
      <c r="AT109" s="23">
        <f>IF($BB109=0,"",IF(NOT(ISNUMBER($AF109)),"Waiting for the gift",IF(ISNUMBER($AJ109),"Acknowledged",IF(AND(ISNUMBER(Settings!$D$3),$AU109&gt;Settings!$D$3),"Past your window","Send acknowledgment"))))</f>
        <v/>
      </c>
      <c r="AU109" s="24">
        <f>IF(AND(ISNUMBER($AF109),NOT(ISNUMBER($AJ109))),Settings!$D$4-$AF109,"")</f>
        <v/>
      </c>
      <c r="AV109" s="27">
        <f>IF($BB109=0,"",IF((IF($AO109="Services","; services: describe the work, no value",IF(NOT(ISNUMBER($AR109)),"; no donor value given",IF($AX109=1,"; donor value $"&amp;FIXED(Settings!$D$5,0)&amp;" or more: written acknowledgment","")&amp;IF($AY109=1,"; over $"&amp;FIXED(Settings!$D$6,0)&amp;": donor may need Form 8283","")&amp;IF($AZ109=1,"; over $"&amp;FIXED(Settings!$D$7,0)&amp;": Section B, you may sign Part V",""))))="","Thank-you note",MID(IF($AO109="Services","; services: describe the work, no value",IF(NOT(ISNUMBER($AR109)),"; no donor value given",IF($AX109=1,"; donor value $"&amp;FIXED(Settings!$D$5,0)&amp;" or more: written acknowledgment","")&amp;IF($AY109=1,"; over $"&amp;FIXED(Settings!$D$6,0)&amp;": donor may need Form 8283","")&amp;IF($AZ109=1,"; over $"&amp;FIXED(Settings!$D$7,0)&amp;": Section B, you may sign Part V",""))),3,300)))</f>
        <v/>
      </c>
      <c r="AW109" s="27">
        <f>IF(OR($BB109=0,NOT(ISNUMBER($AF109)),$AP109=""),"","Thank you for your contribution of "&amp;$AP109&amp;" that "&amp;IF(TRIM(Settings!$D$2&amp;"")="","(your organization's name)",Settings!$D$2)&amp;" received on "&amp;CHOOSE(MONTH($AF109),"January","February","March","April","May","June","July","August","September","October","November","December")&amp;" "&amp;DAY($AF109)&amp;", "&amp;YEAR($AF109)&amp;". "&amp;IF(TRIM($AH109&amp;"")="","No goods or services were provided in exchange for your contribution.","In exchange for your contribution, we gave you "&amp;$AH109&amp;IF(ISNUMBER($AI109)," with an estimated fair market value of $"&amp;FIXED($AI109,2),"")&amp;"."))</f>
        <v/>
      </c>
      <c r="AX109" s="28">
        <f>IF(AND(ISNUMBER($AR109),ISNUMBER(Settings!$D$5)),IF($AR109&gt;=Settings!$D$5,1,0),0)</f>
        <v/>
      </c>
      <c r="AY109" s="28">
        <f>IF(AND(ISNUMBER($AR109),ISNUMBER(Settings!$D$6)),IF($AR109&gt;Settings!$D$6,1,0),0)</f>
        <v/>
      </c>
      <c r="AZ109" s="28">
        <f>IF(AND(ISNUMBER($AR109),ISNUMBER(Settings!$D$7)),IF($AR109&gt;Settings!$D$7,1,0),0)</f>
        <v/>
      </c>
      <c r="BA109" s="28">
        <f>IF(AND(ISNUMBER($AR109),ISNUMBER($AF109)),$AR109,0)</f>
        <v/>
      </c>
      <c r="BB109" s="28">
        <f>IF(OR(IFERROR(TRIM(INDEX($A109:$AD109,MATCH(Settings!$B$14,$A$1:$AD$1,0))&amp;""),"")&lt;&gt;"",IFERROR(TRIM(INDEX($A109:$AD109,MATCH(Settings!$B$13,$A$1:$AD$1,0))&amp;""),"")&lt;&gt;"",IFERROR(TRIM(INDEX($A109:$AD109,MATCH(Settings!$B$17,$A$1:$AD$1,0))&amp;""),"")&lt;&gt;"",IFERROR(TRIM(INDEX($A109:$AD109,MATCH(Settings!$B$22,$A$1:$AD$1,0))&amp;""),"")&lt;&gt;""),1,0)</f>
        <v/>
      </c>
    </row>
    <row r="110">
      <c r="AF110" s="29" t="n"/>
      <c r="AG110" s="30" t="n"/>
      <c r="AH110" s="30" t="n"/>
      <c r="AI110" s="31" t="n"/>
      <c r="AJ110" s="29" t="n"/>
      <c r="AK110" s="30" t="n"/>
      <c r="AM110" s="23">
        <f>IF(IFERROR(TRIM(INDEX($A110:$AD110,MATCH(Settings!$B$13,$A$1:$AD$1,0))&amp;""),"")&lt;&gt;"",IFERROR(TRIM(INDEX($A110:$AD110,MATCH(Settings!$B$13,$A$1:$AD$1,0))&amp;""),"")&amp;IF(IFERROR(TRIM(INDEX($A110:$AD110,MATCH(Settings!$B$14,$A$1:$AD$1,0))&amp;""),"")&lt;&gt;""," ("&amp;IFERROR(TRIM(INDEX($A110:$AD110,MATCH(Settings!$B$14,$A$1:$AD$1,0))&amp;""),"")&amp;")",""),IFERROR(TRIM(INDEX($A110:$AD110,MATCH(Settings!$B$14,$A$1:$AD$1,0))&amp;""),""))</f>
        <v/>
      </c>
      <c r="AN110" s="23">
        <f>IFERROR(TRIM(INDEX($A110:$AD110,MATCH(Settings!$B$15,$A$1:$AD$1,0))&amp;""),"")</f>
        <v/>
      </c>
      <c r="AO110" s="23">
        <f>IF($BB110=0,"",IF(LEFT(IFERROR(TRIM(INDEX($A110:$AD110,MATCH(Settings!$B$16,$A$1:$AD$1,0))&amp;""),""),5)="Goods","Goods",IF(LEFT(IFERROR(TRIM(INDEX($A110:$AD110,MATCH(Settings!$B$16,$A$1:$AD$1,0))&amp;""),""),8)="Services","Services",IF(IFERROR(TRIM(INDEX($A110:$AD110,MATCH(Settings!$B$22,$A$1:$AD$1,0))&amp;""),"")&lt;&gt;"","Services","Goods"))))</f>
        <v/>
      </c>
      <c r="AP110" s="23">
        <f>IF($AO110="Services",IFERROR(TRIM(INDEX($A110:$AD110,MATCH(Settings!$B$22,$A$1:$AD$1,0))&amp;""),""),IFERROR(TRIM(INDEX($A110:$AD110,MATCH(Settings!$B$17,$A$1:$AD$1,0))&amp;""),""))</f>
        <v/>
      </c>
      <c r="AQ110" s="24">
        <f>IFERROR(IF(TRIM(INDEX($A110:$AD110,MATCH(Settings!$B$18,$A$1:$AD$1,0))&amp;"")="","",VALUE(TRIM(INDEX($A110:$AD110,MATCH(Settings!$B$18,$A$1:$AD$1,0))&amp;""))),"")</f>
        <v/>
      </c>
      <c r="AR110" s="25">
        <f>IF($AO110="Goods",IFERROR(IF(TRIM(INDEX($A110:$AD110,MATCH(Settings!$B$20,$A$1:$AD$1,0))&amp;"")="","",VALUE(TRIM(INDEX($A110:$AD110,MATCH(Settings!$B$20,$A$1:$AD$1,0))&amp;""))),""),"")</f>
        <v/>
      </c>
      <c r="AS110" s="26">
        <f>IF($BB110=0,"",IFERROR(INT(IFERROR(IF(ISNUMBER(INDEX($A110:$AD110,MATCH(Settings!$B$11,$A$1:$AD$1,0))),INDEX($A110:$AD110,MATCH(Settings!$B$11,$A$1:$AD$1,0)),DATE(VALUE(LEFT(IFERROR(TRIM(INDEX($A110:$AD110,MATCH(Settings!$B$11,$A$1:$AD$1,0))&amp;""),""),4)),VALUE(MID(IFERROR(TRIM(INDEX($A110:$AD110,MATCH(Settings!$B$11,$A$1:$AD$1,0))&amp;""),""),6,2)),VALUE(MID(IFERROR(TRIM(INDEX($A110:$AD110,MATCH(Settings!$B$11,$A$1:$AD$1,0))&amp;""),""),9,2)))+TIME(VALUE(MID(IFERROR(TRIM(INDEX($A110:$AD110,MATCH(Settings!$B$11,$A$1:$AD$1,0))&amp;""),""),12,2)),VALUE(MID(IFERROR(TRIM(INDEX($A110:$AD110,MATCH(Settings!$B$11,$A$1:$AD$1,0))&amp;""),""),15,2)),VALUE(MID(IFERROR(TRIM(INDEX($A110:$AD110,MATCH(Settings!$B$11,$A$1:$AD$1,0))&amp;""),""),18,2)))),"")),""))</f>
        <v/>
      </c>
      <c r="AT110" s="23">
        <f>IF($BB110=0,"",IF(NOT(ISNUMBER($AF110)),"Waiting for the gift",IF(ISNUMBER($AJ110),"Acknowledged",IF(AND(ISNUMBER(Settings!$D$3),$AU110&gt;Settings!$D$3),"Past your window","Send acknowledgment"))))</f>
        <v/>
      </c>
      <c r="AU110" s="24">
        <f>IF(AND(ISNUMBER($AF110),NOT(ISNUMBER($AJ110))),Settings!$D$4-$AF110,"")</f>
        <v/>
      </c>
      <c r="AV110" s="27">
        <f>IF($BB110=0,"",IF((IF($AO110="Services","; services: describe the work, no value",IF(NOT(ISNUMBER($AR110)),"; no donor value given",IF($AX110=1,"; donor value $"&amp;FIXED(Settings!$D$5,0)&amp;" or more: written acknowledgment","")&amp;IF($AY110=1,"; over $"&amp;FIXED(Settings!$D$6,0)&amp;": donor may need Form 8283","")&amp;IF($AZ110=1,"; over $"&amp;FIXED(Settings!$D$7,0)&amp;": Section B, you may sign Part V",""))))="","Thank-you note",MID(IF($AO110="Services","; services: describe the work, no value",IF(NOT(ISNUMBER($AR110)),"; no donor value given",IF($AX110=1,"; donor value $"&amp;FIXED(Settings!$D$5,0)&amp;" or more: written acknowledgment","")&amp;IF($AY110=1,"; over $"&amp;FIXED(Settings!$D$6,0)&amp;": donor may need Form 8283","")&amp;IF($AZ110=1,"; over $"&amp;FIXED(Settings!$D$7,0)&amp;": Section B, you may sign Part V",""))),3,300)))</f>
        <v/>
      </c>
      <c r="AW110" s="27">
        <f>IF(OR($BB110=0,NOT(ISNUMBER($AF110)),$AP110=""),"","Thank you for your contribution of "&amp;$AP110&amp;" that "&amp;IF(TRIM(Settings!$D$2&amp;"")="","(your organization's name)",Settings!$D$2)&amp;" received on "&amp;CHOOSE(MONTH($AF110),"January","February","March","April","May","June","July","August","September","October","November","December")&amp;" "&amp;DAY($AF110)&amp;", "&amp;YEAR($AF110)&amp;". "&amp;IF(TRIM($AH110&amp;"")="","No goods or services were provided in exchange for your contribution.","In exchange for your contribution, we gave you "&amp;$AH110&amp;IF(ISNUMBER($AI110)," with an estimated fair market value of $"&amp;FIXED($AI110,2),"")&amp;"."))</f>
        <v/>
      </c>
      <c r="AX110" s="28">
        <f>IF(AND(ISNUMBER($AR110),ISNUMBER(Settings!$D$5)),IF($AR110&gt;=Settings!$D$5,1,0),0)</f>
        <v/>
      </c>
      <c r="AY110" s="28">
        <f>IF(AND(ISNUMBER($AR110),ISNUMBER(Settings!$D$6)),IF($AR110&gt;Settings!$D$6,1,0),0)</f>
        <v/>
      </c>
      <c r="AZ110" s="28">
        <f>IF(AND(ISNUMBER($AR110),ISNUMBER(Settings!$D$7)),IF($AR110&gt;Settings!$D$7,1,0),0)</f>
        <v/>
      </c>
      <c r="BA110" s="28">
        <f>IF(AND(ISNUMBER($AR110),ISNUMBER($AF110)),$AR110,0)</f>
        <v/>
      </c>
      <c r="BB110" s="28">
        <f>IF(OR(IFERROR(TRIM(INDEX($A110:$AD110,MATCH(Settings!$B$14,$A$1:$AD$1,0))&amp;""),"")&lt;&gt;"",IFERROR(TRIM(INDEX($A110:$AD110,MATCH(Settings!$B$13,$A$1:$AD$1,0))&amp;""),"")&lt;&gt;"",IFERROR(TRIM(INDEX($A110:$AD110,MATCH(Settings!$B$17,$A$1:$AD$1,0))&amp;""),"")&lt;&gt;"",IFERROR(TRIM(INDEX($A110:$AD110,MATCH(Settings!$B$22,$A$1:$AD$1,0))&amp;""),"")&lt;&gt;""),1,0)</f>
        <v/>
      </c>
    </row>
    <row r="111">
      <c r="AF111" s="29" t="n"/>
      <c r="AG111" s="30" t="n"/>
      <c r="AH111" s="30" t="n"/>
      <c r="AI111" s="31" t="n"/>
      <c r="AJ111" s="29" t="n"/>
      <c r="AK111" s="30" t="n"/>
      <c r="AM111" s="23">
        <f>IF(IFERROR(TRIM(INDEX($A111:$AD111,MATCH(Settings!$B$13,$A$1:$AD$1,0))&amp;""),"")&lt;&gt;"",IFERROR(TRIM(INDEX($A111:$AD111,MATCH(Settings!$B$13,$A$1:$AD$1,0))&amp;""),"")&amp;IF(IFERROR(TRIM(INDEX($A111:$AD111,MATCH(Settings!$B$14,$A$1:$AD$1,0))&amp;""),"")&lt;&gt;""," ("&amp;IFERROR(TRIM(INDEX($A111:$AD111,MATCH(Settings!$B$14,$A$1:$AD$1,0))&amp;""),"")&amp;")",""),IFERROR(TRIM(INDEX($A111:$AD111,MATCH(Settings!$B$14,$A$1:$AD$1,0))&amp;""),""))</f>
        <v/>
      </c>
      <c r="AN111" s="23">
        <f>IFERROR(TRIM(INDEX($A111:$AD111,MATCH(Settings!$B$15,$A$1:$AD$1,0))&amp;""),"")</f>
        <v/>
      </c>
      <c r="AO111" s="23">
        <f>IF($BB111=0,"",IF(LEFT(IFERROR(TRIM(INDEX($A111:$AD111,MATCH(Settings!$B$16,$A$1:$AD$1,0))&amp;""),""),5)="Goods","Goods",IF(LEFT(IFERROR(TRIM(INDEX($A111:$AD111,MATCH(Settings!$B$16,$A$1:$AD$1,0))&amp;""),""),8)="Services","Services",IF(IFERROR(TRIM(INDEX($A111:$AD111,MATCH(Settings!$B$22,$A$1:$AD$1,0))&amp;""),"")&lt;&gt;"","Services","Goods"))))</f>
        <v/>
      </c>
      <c r="AP111" s="23">
        <f>IF($AO111="Services",IFERROR(TRIM(INDEX($A111:$AD111,MATCH(Settings!$B$22,$A$1:$AD$1,0))&amp;""),""),IFERROR(TRIM(INDEX($A111:$AD111,MATCH(Settings!$B$17,$A$1:$AD$1,0))&amp;""),""))</f>
        <v/>
      </c>
      <c r="AQ111" s="24">
        <f>IFERROR(IF(TRIM(INDEX($A111:$AD111,MATCH(Settings!$B$18,$A$1:$AD$1,0))&amp;"")="","",VALUE(TRIM(INDEX($A111:$AD111,MATCH(Settings!$B$18,$A$1:$AD$1,0))&amp;""))),"")</f>
        <v/>
      </c>
      <c r="AR111" s="25">
        <f>IF($AO111="Goods",IFERROR(IF(TRIM(INDEX($A111:$AD111,MATCH(Settings!$B$20,$A$1:$AD$1,0))&amp;"")="","",VALUE(TRIM(INDEX($A111:$AD111,MATCH(Settings!$B$20,$A$1:$AD$1,0))&amp;""))),""),"")</f>
        <v/>
      </c>
      <c r="AS111" s="26">
        <f>IF($BB111=0,"",IFERROR(INT(IFERROR(IF(ISNUMBER(INDEX($A111:$AD111,MATCH(Settings!$B$11,$A$1:$AD$1,0))),INDEX($A111:$AD111,MATCH(Settings!$B$11,$A$1:$AD$1,0)),DATE(VALUE(LEFT(IFERROR(TRIM(INDEX($A111:$AD111,MATCH(Settings!$B$11,$A$1:$AD$1,0))&amp;""),""),4)),VALUE(MID(IFERROR(TRIM(INDEX($A111:$AD111,MATCH(Settings!$B$11,$A$1:$AD$1,0))&amp;""),""),6,2)),VALUE(MID(IFERROR(TRIM(INDEX($A111:$AD111,MATCH(Settings!$B$11,$A$1:$AD$1,0))&amp;""),""),9,2)))+TIME(VALUE(MID(IFERROR(TRIM(INDEX($A111:$AD111,MATCH(Settings!$B$11,$A$1:$AD$1,0))&amp;""),""),12,2)),VALUE(MID(IFERROR(TRIM(INDEX($A111:$AD111,MATCH(Settings!$B$11,$A$1:$AD$1,0))&amp;""),""),15,2)),VALUE(MID(IFERROR(TRIM(INDEX($A111:$AD111,MATCH(Settings!$B$11,$A$1:$AD$1,0))&amp;""),""),18,2)))),"")),""))</f>
        <v/>
      </c>
      <c r="AT111" s="23">
        <f>IF($BB111=0,"",IF(NOT(ISNUMBER($AF111)),"Waiting for the gift",IF(ISNUMBER($AJ111),"Acknowledged",IF(AND(ISNUMBER(Settings!$D$3),$AU111&gt;Settings!$D$3),"Past your window","Send acknowledgment"))))</f>
        <v/>
      </c>
      <c r="AU111" s="24">
        <f>IF(AND(ISNUMBER($AF111),NOT(ISNUMBER($AJ111))),Settings!$D$4-$AF111,"")</f>
        <v/>
      </c>
      <c r="AV111" s="27">
        <f>IF($BB111=0,"",IF((IF($AO111="Services","; services: describe the work, no value",IF(NOT(ISNUMBER($AR111)),"; no donor value given",IF($AX111=1,"; donor value $"&amp;FIXED(Settings!$D$5,0)&amp;" or more: written acknowledgment","")&amp;IF($AY111=1,"; over $"&amp;FIXED(Settings!$D$6,0)&amp;": donor may need Form 8283","")&amp;IF($AZ111=1,"; over $"&amp;FIXED(Settings!$D$7,0)&amp;": Section B, you may sign Part V",""))))="","Thank-you note",MID(IF($AO111="Services","; services: describe the work, no value",IF(NOT(ISNUMBER($AR111)),"; no donor value given",IF($AX111=1,"; donor value $"&amp;FIXED(Settings!$D$5,0)&amp;" or more: written acknowledgment","")&amp;IF($AY111=1,"; over $"&amp;FIXED(Settings!$D$6,0)&amp;": donor may need Form 8283","")&amp;IF($AZ111=1,"; over $"&amp;FIXED(Settings!$D$7,0)&amp;": Section B, you may sign Part V",""))),3,300)))</f>
        <v/>
      </c>
      <c r="AW111" s="27">
        <f>IF(OR($BB111=0,NOT(ISNUMBER($AF111)),$AP111=""),"","Thank you for your contribution of "&amp;$AP111&amp;" that "&amp;IF(TRIM(Settings!$D$2&amp;"")="","(your organization's name)",Settings!$D$2)&amp;" received on "&amp;CHOOSE(MONTH($AF111),"January","February","March","April","May","June","July","August","September","October","November","December")&amp;" "&amp;DAY($AF111)&amp;", "&amp;YEAR($AF111)&amp;". "&amp;IF(TRIM($AH111&amp;"")="","No goods or services were provided in exchange for your contribution.","In exchange for your contribution, we gave you "&amp;$AH111&amp;IF(ISNUMBER($AI111)," with an estimated fair market value of $"&amp;FIXED($AI111,2),"")&amp;"."))</f>
        <v/>
      </c>
      <c r="AX111" s="28">
        <f>IF(AND(ISNUMBER($AR111),ISNUMBER(Settings!$D$5)),IF($AR111&gt;=Settings!$D$5,1,0),0)</f>
        <v/>
      </c>
      <c r="AY111" s="28">
        <f>IF(AND(ISNUMBER($AR111),ISNUMBER(Settings!$D$6)),IF($AR111&gt;Settings!$D$6,1,0),0)</f>
        <v/>
      </c>
      <c r="AZ111" s="28">
        <f>IF(AND(ISNUMBER($AR111),ISNUMBER(Settings!$D$7)),IF($AR111&gt;Settings!$D$7,1,0),0)</f>
        <v/>
      </c>
      <c r="BA111" s="28">
        <f>IF(AND(ISNUMBER($AR111),ISNUMBER($AF111)),$AR111,0)</f>
        <v/>
      </c>
      <c r="BB111" s="28">
        <f>IF(OR(IFERROR(TRIM(INDEX($A111:$AD111,MATCH(Settings!$B$14,$A$1:$AD$1,0))&amp;""),"")&lt;&gt;"",IFERROR(TRIM(INDEX($A111:$AD111,MATCH(Settings!$B$13,$A$1:$AD$1,0))&amp;""),"")&lt;&gt;"",IFERROR(TRIM(INDEX($A111:$AD111,MATCH(Settings!$B$17,$A$1:$AD$1,0))&amp;""),"")&lt;&gt;"",IFERROR(TRIM(INDEX($A111:$AD111,MATCH(Settings!$B$22,$A$1:$AD$1,0))&amp;""),"")&lt;&gt;""),1,0)</f>
        <v/>
      </c>
    </row>
    <row r="112">
      <c r="AF112" s="29" t="n"/>
      <c r="AG112" s="30" t="n"/>
      <c r="AH112" s="30" t="n"/>
      <c r="AI112" s="31" t="n"/>
      <c r="AJ112" s="29" t="n"/>
      <c r="AK112" s="30" t="n"/>
      <c r="AM112" s="23">
        <f>IF(IFERROR(TRIM(INDEX($A112:$AD112,MATCH(Settings!$B$13,$A$1:$AD$1,0))&amp;""),"")&lt;&gt;"",IFERROR(TRIM(INDEX($A112:$AD112,MATCH(Settings!$B$13,$A$1:$AD$1,0))&amp;""),"")&amp;IF(IFERROR(TRIM(INDEX($A112:$AD112,MATCH(Settings!$B$14,$A$1:$AD$1,0))&amp;""),"")&lt;&gt;""," ("&amp;IFERROR(TRIM(INDEX($A112:$AD112,MATCH(Settings!$B$14,$A$1:$AD$1,0))&amp;""),"")&amp;")",""),IFERROR(TRIM(INDEX($A112:$AD112,MATCH(Settings!$B$14,$A$1:$AD$1,0))&amp;""),""))</f>
        <v/>
      </c>
      <c r="AN112" s="23">
        <f>IFERROR(TRIM(INDEX($A112:$AD112,MATCH(Settings!$B$15,$A$1:$AD$1,0))&amp;""),"")</f>
        <v/>
      </c>
      <c r="AO112" s="23">
        <f>IF($BB112=0,"",IF(LEFT(IFERROR(TRIM(INDEX($A112:$AD112,MATCH(Settings!$B$16,$A$1:$AD$1,0))&amp;""),""),5)="Goods","Goods",IF(LEFT(IFERROR(TRIM(INDEX($A112:$AD112,MATCH(Settings!$B$16,$A$1:$AD$1,0))&amp;""),""),8)="Services","Services",IF(IFERROR(TRIM(INDEX($A112:$AD112,MATCH(Settings!$B$22,$A$1:$AD$1,0))&amp;""),"")&lt;&gt;"","Services","Goods"))))</f>
        <v/>
      </c>
      <c r="AP112" s="23">
        <f>IF($AO112="Services",IFERROR(TRIM(INDEX($A112:$AD112,MATCH(Settings!$B$22,$A$1:$AD$1,0))&amp;""),""),IFERROR(TRIM(INDEX($A112:$AD112,MATCH(Settings!$B$17,$A$1:$AD$1,0))&amp;""),""))</f>
        <v/>
      </c>
      <c r="AQ112" s="24">
        <f>IFERROR(IF(TRIM(INDEX($A112:$AD112,MATCH(Settings!$B$18,$A$1:$AD$1,0))&amp;"")="","",VALUE(TRIM(INDEX($A112:$AD112,MATCH(Settings!$B$18,$A$1:$AD$1,0))&amp;""))),"")</f>
        <v/>
      </c>
      <c r="AR112" s="25">
        <f>IF($AO112="Goods",IFERROR(IF(TRIM(INDEX($A112:$AD112,MATCH(Settings!$B$20,$A$1:$AD$1,0))&amp;"")="","",VALUE(TRIM(INDEX($A112:$AD112,MATCH(Settings!$B$20,$A$1:$AD$1,0))&amp;""))),""),"")</f>
        <v/>
      </c>
      <c r="AS112" s="26">
        <f>IF($BB112=0,"",IFERROR(INT(IFERROR(IF(ISNUMBER(INDEX($A112:$AD112,MATCH(Settings!$B$11,$A$1:$AD$1,0))),INDEX($A112:$AD112,MATCH(Settings!$B$11,$A$1:$AD$1,0)),DATE(VALUE(LEFT(IFERROR(TRIM(INDEX($A112:$AD112,MATCH(Settings!$B$11,$A$1:$AD$1,0))&amp;""),""),4)),VALUE(MID(IFERROR(TRIM(INDEX($A112:$AD112,MATCH(Settings!$B$11,$A$1:$AD$1,0))&amp;""),""),6,2)),VALUE(MID(IFERROR(TRIM(INDEX($A112:$AD112,MATCH(Settings!$B$11,$A$1:$AD$1,0))&amp;""),""),9,2)))+TIME(VALUE(MID(IFERROR(TRIM(INDEX($A112:$AD112,MATCH(Settings!$B$11,$A$1:$AD$1,0))&amp;""),""),12,2)),VALUE(MID(IFERROR(TRIM(INDEX($A112:$AD112,MATCH(Settings!$B$11,$A$1:$AD$1,0))&amp;""),""),15,2)),VALUE(MID(IFERROR(TRIM(INDEX($A112:$AD112,MATCH(Settings!$B$11,$A$1:$AD$1,0))&amp;""),""),18,2)))),"")),""))</f>
        <v/>
      </c>
      <c r="AT112" s="23">
        <f>IF($BB112=0,"",IF(NOT(ISNUMBER($AF112)),"Waiting for the gift",IF(ISNUMBER($AJ112),"Acknowledged",IF(AND(ISNUMBER(Settings!$D$3),$AU112&gt;Settings!$D$3),"Past your window","Send acknowledgment"))))</f>
        <v/>
      </c>
      <c r="AU112" s="24">
        <f>IF(AND(ISNUMBER($AF112),NOT(ISNUMBER($AJ112))),Settings!$D$4-$AF112,"")</f>
        <v/>
      </c>
      <c r="AV112" s="27">
        <f>IF($BB112=0,"",IF((IF($AO112="Services","; services: describe the work, no value",IF(NOT(ISNUMBER($AR112)),"; no donor value given",IF($AX112=1,"; donor value $"&amp;FIXED(Settings!$D$5,0)&amp;" or more: written acknowledgment","")&amp;IF($AY112=1,"; over $"&amp;FIXED(Settings!$D$6,0)&amp;": donor may need Form 8283","")&amp;IF($AZ112=1,"; over $"&amp;FIXED(Settings!$D$7,0)&amp;": Section B, you may sign Part V",""))))="","Thank-you note",MID(IF($AO112="Services","; services: describe the work, no value",IF(NOT(ISNUMBER($AR112)),"; no donor value given",IF($AX112=1,"; donor value $"&amp;FIXED(Settings!$D$5,0)&amp;" or more: written acknowledgment","")&amp;IF($AY112=1,"; over $"&amp;FIXED(Settings!$D$6,0)&amp;": donor may need Form 8283","")&amp;IF($AZ112=1,"; over $"&amp;FIXED(Settings!$D$7,0)&amp;": Section B, you may sign Part V",""))),3,300)))</f>
        <v/>
      </c>
      <c r="AW112" s="27">
        <f>IF(OR($BB112=0,NOT(ISNUMBER($AF112)),$AP112=""),"","Thank you for your contribution of "&amp;$AP112&amp;" that "&amp;IF(TRIM(Settings!$D$2&amp;"")="","(your organization's name)",Settings!$D$2)&amp;" received on "&amp;CHOOSE(MONTH($AF112),"January","February","March","April","May","June","July","August","September","October","November","December")&amp;" "&amp;DAY($AF112)&amp;", "&amp;YEAR($AF112)&amp;". "&amp;IF(TRIM($AH112&amp;"")="","No goods or services were provided in exchange for your contribution.","In exchange for your contribution, we gave you "&amp;$AH112&amp;IF(ISNUMBER($AI112)," with an estimated fair market value of $"&amp;FIXED($AI112,2),"")&amp;"."))</f>
        <v/>
      </c>
      <c r="AX112" s="28">
        <f>IF(AND(ISNUMBER($AR112),ISNUMBER(Settings!$D$5)),IF($AR112&gt;=Settings!$D$5,1,0),0)</f>
        <v/>
      </c>
      <c r="AY112" s="28">
        <f>IF(AND(ISNUMBER($AR112),ISNUMBER(Settings!$D$6)),IF($AR112&gt;Settings!$D$6,1,0),0)</f>
        <v/>
      </c>
      <c r="AZ112" s="28">
        <f>IF(AND(ISNUMBER($AR112),ISNUMBER(Settings!$D$7)),IF($AR112&gt;Settings!$D$7,1,0),0)</f>
        <v/>
      </c>
      <c r="BA112" s="28">
        <f>IF(AND(ISNUMBER($AR112),ISNUMBER($AF112)),$AR112,0)</f>
        <v/>
      </c>
      <c r="BB112" s="28">
        <f>IF(OR(IFERROR(TRIM(INDEX($A112:$AD112,MATCH(Settings!$B$14,$A$1:$AD$1,0))&amp;""),"")&lt;&gt;"",IFERROR(TRIM(INDEX($A112:$AD112,MATCH(Settings!$B$13,$A$1:$AD$1,0))&amp;""),"")&lt;&gt;"",IFERROR(TRIM(INDEX($A112:$AD112,MATCH(Settings!$B$17,$A$1:$AD$1,0))&amp;""),"")&lt;&gt;"",IFERROR(TRIM(INDEX($A112:$AD112,MATCH(Settings!$B$22,$A$1:$AD$1,0))&amp;""),"")&lt;&gt;""),1,0)</f>
        <v/>
      </c>
    </row>
    <row r="113">
      <c r="AF113" s="29" t="n"/>
      <c r="AG113" s="30" t="n"/>
      <c r="AH113" s="30" t="n"/>
      <c r="AI113" s="31" t="n"/>
      <c r="AJ113" s="29" t="n"/>
      <c r="AK113" s="30" t="n"/>
      <c r="AM113" s="23">
        <f>IF(IFERROR(TRIM(INDEX($A113:$AD113,MATCH(Settings!$B$13,$A$1:$AD$1,0))&amp;""),"")&lt;&gt;"",IFERROR(TRIM(INDEX($A113:$AD113,MATCH(Settings!$B$13,$A$1:$AD$1,0))&amp;""),"")&amp;IF(IFERROR(TRIM(INDEX($A113:$AD113,MATCH(Settings!$B$14,$A$1:$AD$1,0))&amp;""),"")&lt;&gt;""," ("&amp;IFERROR(TRIM(INDEX($A113:$AD113,MATCH(Settings!$B$14,$A$1:$AD$1,0))&amp;""),"")&amp;")",""),IFERROR(TRIM(INDEX($A113:$AD113,MATCH(Settings!$B$14,$A$1:$AD$1,0))&amp;""),""))</f>
        <v/>
      </c>
      <c r="AN113" s="23">
        <f>IFERROR(TRIM(INDEX($A113:$AD113,MATCH(Settings!$B$15,$A$1:$AD$1,0))&amp;""),"")</f>
        <v/>
      </c>
      <c r="AO113" s="23">
        <f>IF($BB113=0,"",IF(LEFT(IFERROR(TRIM(INDEX($A113:$AD113,MATCH(Settings!$B$16,$A$1:$AD$1,0))&amp;""),""),5)="Goods","Goods",IF(LEFT(IFERROR(TRIM(INDEX($A113:$AD113,MATCH(Settings!$B$16,$A$1:$AD$1,0))&amp;""),""),8)="Services","Services",IF(IFERROR(TRIM(INDEX($A113:$AD113,MATCH(Settings!$B$22,$A$1:$AD$1,0))&amp;""),"")&lt;&gt;"","Services","Goods"))))</f>
        <v/>
      </c>
      <c r="AP113" s="23">
        <f>IF($AO113="Services",IFERROR(TRIM(INDEX($A113:$AD113,MATCH(Settings!$B$22,$A$1:$AD$1,0))&amp;""),""),IFERROR(TRIM(INDEX($A113:$AD113,MATCH(Settings!$B$17,$A$1:$AD$1,0))&amp;""),""))</f>
        <v/>
      </c>
      <c r="AQ113" s="24">
        <f>IFERROR(IF(TRIM(INDEX($A113:$AD113,MATCH(Settings!$B$18,$A$1:$AD$1,0))&amp;"")="","",VALUE(TRIM(INDEX($A113:$AD113,MATCH(Settings!$B$18,$A$1:$AD$1,0))&amp;""))),"")</f>
        <v/>
      </c>
      <c r="AR113" s="25">
        <f>IF($AO113="Goods",IFERROR(IF(TRIM(INDEX($A113:$AD113,MATCH(Settings!$B$20,$A$1:$AD$1,0))&amp;"")="","",VALUE(TRIM(INDEX($A113:$AD113,MATCH(Settings!$B$20,$A$1:$AD$1,0))&amp;""))),""),"")</f>
        <v/>
      </c>
      <c r="AS113" s="26">
        <f>IF($BB113=0,"",IFERROR(INT(IFERROR(IF(ISNUMBER(INDEX($A113:$AD113,MATCH(Settings!$B$11,$A$1:$AD$1,0))),INDEX($A113:$AD113,MATCH(Settings!$B$11,$A$1:$AD$1,0)),DATE(VALUE(LEFT(IFERROR(TRIM(INDEX($A113:$AD113,MATCH(Settings!$B$11,$A$1:$AD$1,0))&amp;""),""),4)),VALUE(MID(IFERROR(TRIM(INDEX($A113:$AD113,MATCH(Settings!$B$11,$A$1:$AD$1,0))&amp;""),""),6,2)),VALUE(MID(IFERROR(TRIM(INDEX($A113:$AD113,MATCH(Settings!$B$11,$A$1:$AD$1,0))&amp;""),""),9,2)))+TIME(VALUE(MID(IFERROR(TRIM(INDEX($A113:$AD113,MATCH(Settings!$B$11,$A$1:$AD$1,0))&amp;""),""),12,2)),VALUE(MID(IFERROR(TRIM(INDEX($A113:$AD113,MATCH(Settings!$B$11,$A$1:$AD$1,0))&amp;""),""),15,2)),VALUE(MID(IFERROR(TRIM(INDEX($A113:$AD113,MATCH(Settings!$B$11,$A$1:$AD$1,0))&amp;""),""),18,2)))),"")),""))</f>
        <v/>
      </c>
      <c r="AT113" s="23">
        <f>IF($BB113=0,"",IF(NOT(ISNUMBER($AF113)),"Waiting for the gift",IF(ISNUMBER($AJ113),"Acknowledged",IF(AND(ISNUMBER(Settings!$D$3),$AU113&gt;Settings!$D$3),"Past your window","Send acknowledgment"))))</f>
        <v/>
      </c>
      <c r="AU113" s="24">
        <f>IF(AND(ISNUMBER($AF113),NOT(ISNUMBER($AJ113))),Settings!$D$4-$AF113,"")</f>
        <v/>
      </c>
      <c r="AV113" s="27">
        <f>IF($BB113=0,"",IF((IF($AO113="Services","; services: describe the work, no value",IF(NOT(ISNUMBER($AR113)),"; no donor value given",IF($AX113=1,"; donor value $"&amp;FIXED(Settings!$D$5,0)&amp;" or more: written acknowledgment","")&amp;IF($AY113=1,"; over $"&amp;FIXED(Settings!$D$6,0)&amp;": donor may need Form 8283","")&amp;IF($AZ113=1,"; over $"&amp;FIXED(Settings!$D$7,0)&amp;": Section B, you may sign Part V",""))))="","Thank-you note",MID(IF($AO113="Services","; services: describe the work, no value",IF(NOT(ISNUMBER($AR113)),"; no donor value given",IF($AX113=1,"; donor value $"&amp;FIXED(Settings!$D$5,0)&amp;" or more: written acknowledgment","")&amp;IF($AY113=1,"; over $"&amp;FIXED(Settings!$D$6,0)&amp;": donor may need Form 8283","")&amp;IF($AZ113=1,"; over $"&amp;FIXED(Settings!$D$7,0)&amp;": Section B, you may sign Part V",""))),3,300)))</f>
        <v/>
      </c>
      <c r="AW113" s="27">
        <f>IF(OR($BB113=0,NOT(ISNUMBER($AF113)),$AP113=""),"","Thank you for your contribution of "&amp;$AP113&amp;" that "&amp;IF(TRIM(Settings!$D$2&amp;"")="","(your organization's name)",Settings!$D$2)&amp;" received on "&amp;CHOOSE(MONTH($AF113),"January","February","March","April","May","June","July","August","September","October","November","December")&amp;" "&amp;DAY($AF113)&amp;", "&amp;YEAR($AF113)&amp;". "&amp;IF(TRIM($AH113&amp;"")="","No goods or services were provided in exchange for your contribution.","In exchange for your contribution, we gave you "&amp;$AH113&amp;IF(ISNUMBER($AI113)," with an estimated fair market value of $"&amp;FIXED($AI113,2),"")&amp;"."))</f>
        <v/>
      </c>
      <c r="AX113" s="28">
        <f>IF(AND(ISNUMBER($AR113),ISNUMBER(Settings!$D$5)),IF($AR113&gt;=Settings!$D$5,1,0),0)</f>
        <v/>
      </c>
      <c r="AY113" s="28">
        <f>IF(AND(ISNUMBER($AR113),ISNUMBER(Settings!$D$6)),IF($AR113&gt;Settings!$D$6,1,0),0)</f>
        <v/>
      </c>
      <c r="AZ113" s="28">
        <f>IF(AND(ISNUMBER($AR113),ISNUMBER(Settings!$D$7)),IF($AR113&gt;Settings!$D$7,1,0),0)</f>
        <v/>
      </c>
      <c r="BA113" s="28">
        <f>IF(AND(ISNUMBER($AR113),ISNUMBER($AF113)),$AR113,0)</f>
        <v/>
      </c>
      <c r="BB113" s="28">
        <f>IF(OR(IFERROR(TRIM(INDEX($A113:$AD113,MATCH(Settings!$B$14,$A$1:$AD$1,0))&amp;""),"")&lt;&gt;"",IFERROR(TRIM(INDEX($A113:$AD113,MATCH(Settings!$B$13,$A$1:$AD$1,0))&amp;""),"")&lt;&gt;"",IFERROR(TRIM(INDEX($A113:$AD113,MATCH(Settings!$B$17,$A$1:$AD$1,0))&amp;""),"")&lt;&gt;"",IFERROR(TRIM(INDEX($A113:$AD113,MATCH(Settings!$B$22,$A$1:$AD$1,0))&amp;""),"")&lt;&gt;""),1,0)</f>
        <v/>
      </c>
    </row>
    <row r="114">
      <c r="AF114" s="29" t="n"/>
      <c r="AG114" s="30" t="n"/>
      <c r="AH114" s="30" t="n"/>
      <c r="AI114" s="31" t="n"/>
      <c r="AJ114" s="29" t="n"/>
      <c r="AK114" s="30" t="n"/>
      <c r="AM114" s="23">
        <f>IF(IFERROR(TRIM(INDEX($A114:$AD114,MATCH(Settings!$B$13,$A$1:$AD$1,0))&amp;""),"")&lt;&gt;"",IFERROR(TRIM(INDEX($A114:$AD114,MATCH(Settings!$B$13,$A$1:$AD$1,0))&amp;""),"")&amp;IF(IFERROR(TRIM(INDEX($A114:$AD114,MATCH(Settings!$B$14,$A$1:$AD$1,0))&amp;""),"")&lt;&gt;""," ("&amp;IFERROR(TRIM(INDEX($A114:$AD114,MATCH(Settings!$B$14,$A$1:$AD$1,0))&amp;""),"")&amp;")",""),IFERROR(TRIM(INDEX($A114:$AD114,MATCH(Settings!$B$14,$A$1:$AD$1,0))&amp;""),""))</f>
        <v/>
      </c>
      <c r="AN114" s="23">
        <f>IFERROR(TRIM(INDEX($A114:$AD114,MATCH(Settings!$B$15,$A$1:$AD$1,0))&amp;""),"")</f>
        <v/>
      </c>
      <c r="AO114" s="23">
        <f>IF($BB114=0,"",IF(LEFT(IFERROR(TRIM(INDEX($A114:$AD114,MATCH(Settings!$B$16,$A$1:$AD$1,0))&amp;""),""),5)="Goods","Goods",IF(LEFT(IFERROR(TRIM(INDEX($A114:$AD114,MATCH(Settings!$B$16,$A$1:$AD$1,0))&amp;""),""),8)="Services","Services",IF(IFERROR(TRIM(INDEX($A114:$AD114,MATCH(Settings!$B$22,$A$1:$AD$1,0))&amp;""),"")&lt;&gt;"","Services","Goods"))))</f>
        <v/>
      </c>
      <c r="AP114" s="23">
        <f>IF($AO114="Services",IFERROR(TRIM(INDEX($A114:$AD114,MATCH(Settings!$B$22,$A$1:$AD$1,0))&amp;""),""),IFERROR(TRIM(INDEX($A114:$AD114,MATCH(Settings!$B$17,$A$1:$AD$1,0))&amp;""),""))</f>
        <v/>
      </c>
      <c r="AQ114" s="24">
        <f>IFERROR(IF(TRIM(INDEX($A114:$AD114,MATCH(Settings!$B$18,$A$1:$AD$1,0))&amp;"")="","",VALUE(TRIM(INDEX($A114:$AD114,MATCH(Settings!$B$18,$A$1:$AD$1,0))&amp;""))),"")</f>
        <v/>
      </c>
      <c r="AR114" s="25">
        <f>IF($AO114="Goods",IFERROR(IF(TRIM(INDEX($A114:$AD114,MATCH(Settings!$B$20,$A$1:$AD$1,0))&amp;"")="","",VALUE(TRIM(INDEX($A114:$AD114,MATCH(Settings!$B$20,$A$1:$AD$1,0))&amp;""))),""),"")</f>
        <v/>
      </c>
      <c r="AS114" s="26">
        <f>IF($BB114=0,"",IFERROR(INT(IFERROR(IF(ISNUMBER(INDEX($A114:$AD114,MATCH(Settings!$B$11,$A$1:$AD$1,0))),INDEX($A114:$AD114,MATCH(Settings!$B$11,$A$1:$AD$1,0)),DATE(VALUE(LEFT(IFERROR(TRIM(INDEX($A114:$AD114,MATCH(Settings!$B$11,$A$1:$AD$1,0))&amp;""),""),4)),VALUE(MID(IFERROR(TRIM(INDEX($A114:$AD114,MATCH(Settings!$B$11,$A$1:$AD$1,0))&amp;""),""),6,2)),VALUE(MID(IFERROR(TRIM(INDEX($A114:$AD114,MATCH(Settings!$B$11,$A$1:$AD$1,0))&amp;""),""),9,2)))+TIME(VALUE(MID(IFERROR(TRIM(INDEX($A114:$AD114,MATCH(Settings!$B$11,$A$1:$AD$1,0))&amp;""),""),12,2)),VALUE(MID(IFERROR(TRIM(INDEX($A114:$AD114,MATCH(Settings!$B$11,$A$1:$AD$1,0))&amp;""),""),15,2)),VALUE(MID(IFERROR(TRIM(INDEX($A114:$AD114,MATCH(Settings!$B$11,$A$1:$AD$1,0))&amp;""),""),18,2)))),"")),""))</f>
        <v/>
      </c>
      <c r="AT114" s="23">
        <f>IF($BB114=0,"",IF(NOT(ISNUMBER($AF114)),"Waiting for the gift",IF(ISNUMBER($AJ114),"Acknowledged",IF(AND(ISNUMBER(Settings!$D$3),$AU114&gt;Settings!$D$3),"Past your window","Send acknowledgment"))))</f>
        <v/>
      </c>
      <c r="AU114" s="24">
        <f>IF(AND(ISNUMBER($AF114),NOT(ISNUMBER($AJ114))),Settings!$D$4-$AF114,"")</f>
        <v/>
      </c>
      <c r="AV114" s="27">
        <f>IF($BB114=0,"",IF((IF($AO114="Services","; services: describe the work, no value",IF(NOT(ISNUMBER($AR114)),"; no donor value given",IF($AX114=1,"; donor value $"&amp;FIXED(Settings!$D$5,0)&amp;" or more: written acknowledgment","")&amp;IF($AY114=1,"; over $"&amp;FIXED(Settings!$D$6,0)&amp;": donor may need Form 8283","")&amp;IF($AZ114=1,"; over $"&amp;FIXED(Settings!$D$7,0)&amp;": Section B, you may sign Part V",""))))="","Thank-you note",MID(IF($AO114="Services","; services: describe the work, no value",IF(NOT(ISNUMBER($AR114)),"; no donor value given",IF($AX114=1,"; donor value $"&amp;FIXED(Settings!$D$5,0)&amp;" or more: written acknowledgment","")&amp;IF($AY114=1,"; over $"&amp;FIXED(Settings!$D$6,0)&amp;": donor may need Form 8283","")&amp;IF($AZ114=1,"; over $"&amp;FIXED(Settings!$D$7,0)&amp;": Section B, you may sign Part V",""))),3,300)))</f>
        <v/>
      </c>
      <c r="AW114" s="27">
        <f>IF(OR($BB114=0,NOT(ISNUMBER($AF114)),$AP114=""),"","Thank you for your contribution of "&amp;$AP114&amp;" that "&amp;IF(TRIM(Settings!$D$2&amp;"")="","(your organization's name)",Settings!$D$2)&amp;" received on "&amp;CHOOSE(MONTH($AF114),"January","February","March","April","May","June","July","August","September","October","November","December")&amp;" "&amp;DAY($AF114)&amp;", "&amp;YEAR($AF114)&amp;". "&amp;IF(TRIM($AH114&amp;"")="","No goods or services were provided in exchange for your contribution.","In exchange for your contribution, we gave you "&amp;$AH114&amp;IF(ISNUMBER($AI114)," with an estimated fair market value of $"&amp;FIXED($AI114,2),"")&amp;"."))</f>
        <v/>
      </c>
      <c r="AX114" s="28">
        <f>IF(AND(ISNUMBER($AR114),ISNUMBER(Settings!$D$5)),IF($AR114&gt;=Settings!$D$5,1,0),0)</f>
        <v/>
      </c>
      <c r="AY114" s="28">
        <f>IF(AND(ISNUMBER($AR114),ISNUMBER(Settings!$D$6)),IF($AR114&gt;Settings!$D$6,1,0),0)</f>
        <v/>
      </c>
      <c r="AZ114" s="28">
        <f>IF(AND(ISNUMBER($AR114),ISNUMBER(Settings!$D$7)),IF($AR114&gt;Settings!$D$7,1,0),0)</f>
        <v/>
      </c>
      <c r="BA114" s="28">
        <f>IF(AND(ISNUMBER($AR114),ISNUMBER($AF114)),$AR114,0)</f>
        <v/>
      </c>
      <c r="BB114" s="28">
        <f>IF(OR(IFERROR(TRIM(INDEX($A114:$AD114,MATCH(Settings!$B$14,$A$1:$AD$1,0))&amp;""),"")&lt;&gt;"",IFERROR(TRIM(INDEX($A114:$AD114,MATCH(Settings!$B$13,$A$1:$AD$1,0))&amp;""),"")&lt;&gt;"",IFERROR(TRIM(INDEX($A114:$AD114,MATCH(Settings!$B$17,$A$1:$AD$1,0))&amp;""),"")&lt;&gt;"",IFERROR(TRIM(INDEX($A114:$AD114,MATCH(Settings!$B$22,$A$1:$AD$1,0))&amp;""),"")&lt;&gt;""),1,0)</f>
        <v/>
      </c>
    </row>
    <row r="115">
      <c r="AF115" s="29" t="n"/>
      <c r="AG115" s="30" t="n"/>
      <c r="AH115" s="30" t="n"/>
      <c r="AI115" s="31" t="n"/>
      <c r="AJ115" s="29" t="n"/>
      <c r="AK115" s="30" t="n"/>
      <c r="AM115" s="23">
        <f>IF(IFERROR(TRIM(INDEX($A115:$AD115,MATCH(Settings!$B$13,$A$1:$AD$1,0))&amp;""),"")&lt;&gt;"",IFERROR(TRIM(INDEX($A115:$AD115,MATCH(Settings!$B$13,$A$1:$AD$1,0))&amp;""),"")&amp;IF(IFERROR(TRIM(INDEX($A115:$AD115,MATCH(Settings!$B$14,$A$1:$AD$1,0))&amp;""),"")&lt;&gt;""," ("&amp;IFERROR(TRIM(INDEX($A115:$AD115,MATCH(Settings!$B$14,$A$1:$AD$1,0))&amp;""),"")&amp;")",""),IFERROR(TRIM(INDEX($A115:$AD115,MATCH(Settings!$B$14,$A$1:$AD$1,0))&amp;""),""))</f>
        <v/>
      </c>
      <c r="AN115" s="23">
        <f>IFERROR(TRIM(INDEX($A115:$AD115,MATCH(Settings!$B$15,$A$1:$AD$1,0))&amp;""),"")</f>
        <v/>
      </c>
      <c r="AO115" s="23">
        <f>IF($BB115=0,"",IF(LEFT(IFERROR(TRIM(INDEX($A115:$AD115,MATCH(Settings!$B$16,$A$1:$AD$1,0))&amp;""),""),5)="Goods","Goods",IF(LEFT(IFERROR(TRIM(INDEX($A115:$AD115,MATCH(Settings!$B$16,$A$1:$AD$1,0))&amp;""),""),8)="Services","Services",IF(IFERROR(TRIM(INDEX($A115:$AD115,MATCH(Settings!$B$22,$A$1:$AD$1,0))&amp;""),"")&lt;&gt;"","Services","Goods"))))</f>
        <v/>
      </c>
      <c r="AP115" s="23">
        <f>IF($AO115="Services",IFERROR(TRIM(INDEX($A115:$AD115,MATCH(Settings!$B$22,$A$1:$AD$1,0))&amp;""),""),IFERROR(TRIM(INDEX($A115:$AD115,MATCH(Settings!$B$17,$A$1:$AD$1,0))&amp;""),""))</f>
        <v/>
      </c>
      <c r="AQ115" s="24">
        <f>IFERROR(IF(TRIM(INDEX($A115:$AD115,MATCH(Settings!$B$18,$A$1:$AD$1,0))&amp;"")="","",VALUE(TRIM(INDEX($A115:$AD115,MATCH(Settings!$B$18,$A$1:$AD$1,0))&amp;""))),"")</f>
        <v/>
      </c>
      <c r="AR115" s="25">
        <f>IF($AO115="Goods",IFERROR(IF(TRIM(INDEX($A115:$AD115,MATCH(Settings!$B$20,$A$1:$AD$1,0))&amp;"")="","",VALUE(TRIM(INDEX($A115:$AD115,MATCH(Settings!$B$20,$A$1:$AD$1,0))&amp;""))),""),"")</f>
        <v/>
      </c>
      <c r="AS115" s="26">
        <f>IF($BB115=0,"",IFERROR(INT(IFERROR(IF(ISNUMBER(INDEX($A115:$AD115,MATCH(Settings!$B$11,$A$1:$AD$1,0))),INDEX($A115:$AD115,MATCH(Settings!$B$11,$A$1:$AD$1,0)),DATE(VALUE(LEFT(IFERROR(TRIM(INDEX($A115:$AD115,MATCH(Settings!$B$11,$A$1:$AD$1,0))&amp;""),""),4)),VALUE(MID(IFERROR(TRIM(INDEX($A115:$AD115,MATCH(Settings!$B$11,$A$1:$AD$1,0))&amp;""),""),6,2)),VALUE(MID(IFERROR(TRIM(INDEX($A115:$AD115,MATCH(Settings!$B$11,$A$1:$AD$1,0))&amp;""),""),9,2)))+TIME(VALUE(MID(IFERROR(TRIM(INDEX($A115:$AD115,MATCH(Settings!$B$11,$A$1:$AD$1,0))&amp;""),""),12,2)),VALUE(MID(IFERROR(TRIM(INDEX($A115:$AD115,MATCH(Settings!$B$11,$A$1:$AD$1,0))&amp;""),""),15,2)),VALUE(MID(IFERROR(TRIM(INDEX($A115:$AD115,MATCH(Settings!$B$11,$A$1:$AD$1,0))&amp;""),""),18,2)))),"")),""))</f>
        <v/>
      </c>
      <c r="AT115" s="23">
        <f>IF($BB115=0,"",IF(NOT(ISNUMBER($AF115)),"Waiting for the gift",IF(ISNUMBER($AJ115),"Acknowledged",IF(AND(ISNUMBER(Settings!$D$3),$AU115&gt;Settings!$D$3),"Past your window","Send acknowledgment"))))</f>
        <v/>
      </c>
      <c r="AU115" s="24">
        <f>IF(AND(ISNUMBER($AF115),NOT(ISNUMBER($AJ115))),Settings!$D$4-$AF115,"")</f>
        <v/>
      </c>
      <c r="AV115" s="27">
        <f>IF($BB115=0,"",IF((IF($AO115="Services","; services: describe the work, no value",IF(NOT(ISNUMBER($AR115)),"; no donor value given",IF($AX115=1,"; donor value $"&amp;FIXED(Settings!$D$5,0)&amp;" or more: written acknowledgment","")&amp;IF($AY115=1,"; over $"&amp;FIXED(Settings!$D$6,0)&amp;": donor may need Form 8283","")&amp;IF($AZ115=1,"; over $"&amp;FIXED(Settings!$D$7,0)&amp;": Section B, you may sign Part V",""))))="","Thank-you note",MID(IF($AO115="Services","; services: describe the work, no value",IF(NOT(ISNUMBER($AR115)),"; no donor value given",IF($AX115=1,"; donor value $"&amp;FIXED(Settings!$D$5,0)&amp;" or more: written acknowledgment","")&amp;IF($AY115=1,"; over $"&amp;FIXED(Settings!$D$6,0)&amp;": donor may need Form 8283","")&amp;IF($AZ115=1,"; over $"&amp;FIXED(Settings!$D$7,0)&amp;": Section B, you may sign Part V",""))),3,300)))</f>
        <v/>
      </c>
      <c r="AW115" s="27">
        <f>IF(OR($BB115=0,NOT(ISNUMBER($AF115)),$AP115=""),"","Thank you for your contribution of "&amp;$AP115&amp;" that "&amp;IF(TRIM(Settings!$D$2&amp;"")="","(your organization's name)",Settings!$D$2)&amp;" received on "&amp;CHOOSE(MONTH($AF115),"January","February","March","April","May","June","July","August","September","October","November","December")&amp;" "&amp;DAY($AF115)&amp;", "&amp;YEAR($AF115)&amp;". "&amp;IF(TRIM($AH115&amp;"")="","No goods or services were provided in exchange for your contribution.","In exchange for your contribution, we gave you "&amp;$AH115&amp;IF(ISNUMBER($AI115)," with an estimated fair market value of $"&amp;FIXED($AI115,2),"")&amp;"."))</f>
        <v/>
      </c>
      <c r="AX115" s="28">
        <f>IF(AND(ISNUMBER($AR115),ISNUMBER(Settings!$D$5)),IF($AR115&gt;=Settings!$D$5,1,0),0)</f>
        <v/>
      </c>
      <c r="AY115" s="28">
        <f>IF(AND(ISNUMBER($AR115),ISNUMBER(Settings!$D$6)),IF($AR115&gt;Settings!$D$6,1,0),0)</f>
        <v/>
      </c>
      <c r="AZ115" s="28">
        <f>IF(AND(ISNUMBER($AR115),ISNUMBER(Settings!$D$7)),IF($AR115&gt;Settings!$D$7,1,0),0)</f>
        <v/>
      </c>
      <c r="BA115" s="28">
        <f>IF(AND(ISNUMBER($AR115),ISNUMBER($AF115)),$AR115,0)</f>
        <v/>
      </c>
      <c r="BB115" s="28">
        <f>IF(OR(IFERROR(TRIM(INDEX($A115:$AD115,MATCH(Settings!$B$14,$A$1:$AD$1,0))&amp;""),"")&lt;&gt;"",IFERROR(TRIM(INDEX($A115:$AD115,MATCH(Settings!$B$13,$A$1:$AD$1,0))&amp;""),"")&lt;&gt;"",IFERROR(TRIM(INDEX($A115:$AD115,MATCH(Settings!$B$17,$A$1:$AD$1,0))&amp;""),"")&lt;&gt;"",IFERROR(TRIM(INDEX($A115:$AD115,MATCH(Settings!$B$22,$A$1:$AD$1,0))&amp;""),"")&lt;&gt;""),1,0)</f>
        <v/>
      </c>
    </row>
    <row r="116">
      <c r="AF116" s="29" t="n"/>
      <c r="AG116" s="30" t="n"/>
      <c r="AH116" s="30" t="n"/>
      <c r="AI116" s="31" t="n"/>
      <c r="AJ116" s="29" t="n"/>
      <c r="AK116" s="30" t="n"/>
      <c r="AM116" s="23">
        <f>IF(IFERROR(TRIM(INDEX($A116:$AD116,MATCH(Settings!$B$13,$A$1:$AD$1,0))&amp;""),"")&lt;&gt;"",IFERROR(TRIM(INDEX($A116:$AD116,MATCH(Settings!$B$13,$A$1:$AD$1,0))&amp;""),"")&amp;IF(IFERROR(TRIM(INDEX($A116:$AD116,MATCH(Settings!$B$14,$A$1:$AD$1,0))&amp;""),"")&lt;&gt;""," ("&amp;IFERROR(TRIM(INDEX($A116:$AD116,MATCH(Settings!$B$14,$A$1:$AD$1,0))&amp;""),"")&amp;")",""),IFERROR(TRIM(INDEX($A116:$AD116,MATCH(Settings!$B$14,$A$1:$AD$1,0))&amp;""),""))</f>
        <v/>
      </c>
      <c r="AN116" s="23">
        <f>IFERROR(TRIM(INDEX($A116:$AD116,MATCH(Settings!$B$15,$A$1:$AD$1,0))&amp;""),"")</f>
        <v/>
      </c>
      <c r="AO116" s="23">
        <f>IF($BB116=0,"",IF(LEFT(IFERROR(TRIM(INDEX($A116:$AD116,MATCH(Settings!$B$16,$A$1:$AD$1,0))&amp;""),""),5)="Goods","Goods",IF(LEFT(IFERROR(TRIM(INDEX($A116:$AD116,MATCH(Settings!$B$16,$A$1:$AD$1,0))&amp;""),""),8)="Services","Services",IF(IFERROR(TRIM(INDEX($A116:$AD116,MATCH(Settings!$B$22,$A$1:$AD$1,0))&amp;""),"")&lt;&gt;"","Services","Goods"))))</f>
        <v/>
      </c>
      <c r="AP116" s="23">
        <f>IF($AO116="Services",IFERROR(TRIM(INDEX($A116:$AD116,MATCH(Settings!$B$22,$A$1:$AD$1,0))&amp;""),""),IFERROR(TRIM(INDEX($A116:$AD116,MATCH(Settings!$B$17,$A$1:$AD$1,0))&amp;""),""))</f>
        <v/>
      </c>
      <c r="AQ116" s="24">
        <f>IFERROR(IF(TRIM(INDEX($A116:$AD116,MATCH(Settings!$B$18,$A$1:$AD$1,0))&amp;"")="","",VALUE(TRIM(INDEX($A116:$AD116,MATCH(Settings!$B$18,$A$1:$AD$1,0))&amp;""))),"")</f>
        <v/>
      </c>
      <c r="AR116" s="25">
        <f>IF($AO116="Goods",IFERROR(IF(TRIM(INDEX($A116:$AD116,MATCH(Settings!$B$20,$A$1:$AD$1,0))&amp;"")="","",VALUE(TRIM(INDEX($A116:$AD116,MATCH(Settings!$B$20,$A$1:$AD$1,0))&amp;""))),""),"")</f>
        <v/>
      </c>
      <c r="AS116" s="26">
        <f>IF($BB116=0,"",IFERROR(INT(IFERROR(IF(ISNUMBER(INDEX($A116:$AD116,MATCH(Settings!$B$11,$A$1:$AD$1,0))),INDEX($A116:$AD116,MATCH(Settings!$B$11,$A$1:$AD$1,0)),DATE(VALUE(LEFT(IFERROR(TRIM(INDEX($A116:$AD116,MATCH(Settings!$B$11,$A$1:$AD$1,0))&amp;""),""),4)),VALUE(MID(IFERROR(TRIM(INDEX($A116:$AD116,MATCH(Settings!$B$11,$A$1:$AD$1,0))&amp;""),""),6,2)),VALUE(MID(IFERROR(TRIM(INDEX($A116:$AD116,MATCH(Settings!$B$11,$A$1:$AD$1,0))&amp;""),""),9,2)))+TIME(VALUE(MID(IFERROR(TRIM(INDEX($A116:$AD116,MATCH(Settings!$B$11,$A$1:$AD$1,0))&amp;""),""),12,2)),VALUE(MID(IFERROR(TRIM(INDEX($A116:$AD116,MATCH(Settings!$B$11,$A$1:$AD$1,0))&amp;""),""),15,2)),VALUE(MID(IFERROR(TRIM(INDEX($A116:$AD116,MATCH(Settings!$B$11,$A$1:$AD$1,0))&amp;""),""),18,2)))),"")),""))</f>
        <v/>
      </c>
      <c r="AT116" s="23">
        <f>IF($BB116=0,"",IF(NOT(ISNUMBER($AF116)),"Waiting for the gift",IF(ISNUMBER($AJ116),"Acknowledged",IF(AND(ISNUMBER(Settings!$D$3),$AU116&gt;Settings!$D$3),"Past your window","Send acknowledgment"))))</f>
        <v/>
      </c>
      <c r="AU116" s="24">
        <f>IF(AND(ISNUMBER($AF116),NOT(ISNUMBER($AJ116))),Settings!$D$4-$AF116,"")</f>
        <v/>
      </c>
      <c r="AV116" s="27">
        <f>IF($BB116=0,"",IF((IF($AO116="Services","; services: describe the work, no value",IF(NOT(ISNUMBER($AR116)),"; no donor value given",IF($AX116=1,"; donor value $"&amp;FIXED(Settings!$D$5,0)&amp;" or more: written acknowledgment","")&amp;IF($AY116=1,"; over $"&amp;FIXED(Settings!$D$6,0)&amp;": donor may need Form 8283","")&amp;IF($AZ116=1,"; over $"&amp;FIXED(Settings!$D$7,0)&amp;": Section B, you may sign Part V",""))))="","Thank-you note",MID(IF($AO116="Services","; services: describe the work, no value",IF(NOT(ISNUMBER($AR116)),"; no donor value given",IF($AX116=1,"; donor value $"&amp;FIXED(Settings!$D$5,0)&amp;" or more: written acknowledgment","")&amp;IF($AY116=1,"; over $"&amp;FIXED(Settings!$D$6,0)&amp;": donor may need Form 8283","")&amp;IF($AZ116=1,"; over $"&amp;FIXED(Settings!$D$7,0)&amp;": Section B, you may sign Part V",""))),3,300)))</f>
        <v/>
      </c>
      <c r="AW116" s="27">
        <f>IF(OR($BB116=0,NOT(ISNUMBER($AF116)),$AP116=""),"","Thank you for your contribution of "&amp;$AP116&amp;" that "&amp;IF(TRIM(Settings!$D$2&amp;"")="","(your organization's name)",Settings!$D$2)&amp;" received on "&amp;CHOOSE(MONTH($AF116),"January","February","March","April","May","June","July","August","September","October","November","December")&amp;" "&amp;DAY($AF116)&amp;", "&amp;YEAR($AF116)&amp;". "&amp;IF(TRIM($AH116&amp;"")="","No goods or services were provided in exchange for your contribution.","In exchange for your contribution, we gave you "&amp;$AH116&amp;IF(ISNUMBER($AI116)," with an estimated fair market value of $"&amp;FIXED($AI116,2),"")&amp;"."))</f>
        <v/>
      </c>
      <c r="AX116" s="28">
        <f>IF(AND(ISNUMBER($AR116),ISNUMBER(Settings!$D$5)),IF($AR116&gt;=Settings!$D$5,1,0),0)</f>
        <v/>
      </c>
      <c r="AY116" s="28">
        <f>IF(AND(ISNUMBER($AR116),ISNUMBER(Settings!$D$6)),IF($AR116&gt;Settings!$D$6,1,0),0)</f>
        <v/>
      </c>
      <c r="AZ116" s="28">
        <f>IF(AND(ISNUMBER($AR116),ISNUMBER(Settings!$D$7)),IF($AR116&gt;Settings!$D$7,1,0),0)</f>
        <v/>
      </c>
      <c r="BA116" s="28">
        <f>IF(AND(ISNUMBER($AR116),ISNUMBER($AF116)),$AR116,0)</f>
        <v/>
      </c>
      <c r="BB116" s="28">
        <f>IF(OR(IFERROR(TRIM(INDEX($A116:$AD116,MATCH(Settings!$B$14,$A$1:$AD$1,0))&amp;""),"")&lt;&gt;"",IFERROR(TRIM(INDEX($A116:$AD116,MATCH(Settings!$B$13,$A$1:$AD$1,0))&amp;""),"")&lt;&gt;"",IFERROR(TRIM(INDEX($A116:$AD116,MATCH(Settings!$B$17,$A$1:$AD$1,0))&amp;""),"")&lt;&gt;"",IFERROR(TRIM(INDEX($A116:$AD116,MATCH(Settings!$B$22,$A$1:$AD$1,0))&amp;""),"")&lt;&gt;""),1,0)</f>
        <v/>
      </c>
    </row>
    <row r="117">
      <c r="AF117" s="29" t="n"/>
      <c r="AG117" s="30" t="n"/>
      <c r="AH117" s="30" t="n"/>
      <c r="AI117" s="31" t="n"/>
      <c r="AJ117" s="29" t="n"/>
      <c r="AK117" s="30" t="n"/>
      <c r="AM117" s="23">
        <f>IF(IFERROR(TRIM(INDEX($A117:$AD117,MATCH(Settings!$B$13,$A$1:$AD$1,0))&amp;""),"")&lt;&gt;"",IFERROR(TRIM(INDEX($A117:$AD117,MATCH(Settings!$B$13,$A$1:$AD$1,0))&amp;""),"")&amp;IF(IFERROR(TRIM(INDEX($A117:$AD117,MATCH(Settings!$B$14,$A$1:$AD$1,0))&amp;""),"")&lt;&gt;""," ("&amp;IFERROR(TRIM(INDEX($A117:$AD117,MATCH(Settings!$B$14,$A$1:$AD$1,0))&amp;""),"")&amp;")",""),IFERROR(TRIM(INDEX($A117:$AD117,MATCH(Settings!$B$14,$A$1:$AD$1,0))&amp;""),""))</f>
        <v/>
      </c>
      <c r="AN117" s="23">
        <f>IFERROR(TRIM(INDEX($A117:$AD117,MATCH(Settings!$B$15,$A$1:$AD$1,0))&amp;""),"")</f>
        <v/>
      </c>
      <c r="AO117" s="23">
        <f>IF($BB117=0,"",IF(LEFT(IFERROR(TRIM(INDEX($A117:$AD117,MATCH(Settings!$B$16,$A$1:$AD$1,0))&amp;""),""),5)="Goods","Goods",IF(LEFT(IFERROR(TRIM(INDEX($A117:$AD117,MATCH(Settings!$B$16,$A$1:$AD$1,0))&amp;""),""),8)="Services","Services",IF(IFERROR(TRIM(INDEX($A117:$AD117,MATCH(Settings!$B$22,$A$1:$AD$1,0))&amp;""),"")&lt;&gt;"","Services","Goods"))))</f>
        <v/>
      </c>
      <c r="AP117" s="23">
        <f>IF($AO117="Services",IFERROR(TRIM(INDEX($A117:$AD117,MATCH(Settings!$B$22,$A$1:$AD$1,0))&amp;""),""),IFERROR(TRIM(INDEX($A117:$AD117,MATCH(Settings!$B$17,$A$1:$AD$1,0))&amp;""),""))</f>
        <v/>
      </c>
      <c r="AQ117" s="24">
        <f>IFERROR(IF(TRIM(INDEX($A117:$AD117,MATCH(Settings!$B$18,$A$1:$AD$1,0))&amp;"")="","",VALUE(TRIM(INDEX($A117:$AD117,MATCH(Settings!$B$18,$A$1:$AD$1,0))&amp;""))),"")</f>
        <v/>
      </c>
      <c r="AR117" s="25">
        <f>IF($AO117="Goods",IFERROR(IF(TRIM(INDEX($A117:$AD117,MATCH(Settings!$B$20,$A$1:$AD$1,0))&amp;"")="","",VALUE(TRIM(INDEX($A117:$AD117,MATCH(Settings!$B$20,$A$1:$AD$1,0))&amp;""))),""),"")</f>
        <v/>
      </c>
      <c r="AS117" s="26">
        <f>IF($BB117=0,"",IFERROR(INT(IFERROR(IF(ISNUMBER(INDEX($A117:$AD117,MATCH(Settings!$B$11,$A$1:$AD$1,0))),INDEX($A117:$AD117,MATCH(Settings!$B$11,$A$1:$AD$1,0)),DATE(VALUE(LEFT(IFERROR(TRIM(INDEX($A117:$AD117,MATCH(Settings!$B$11,$A$1:$AD$1,0))&amp;""),""),4)),VALUE(MID(IFERROR(TRIM(INDEX($A117:$AD117,MATCH(Settings!$B$11,$A$1:$AD$1,0))&amp;""),""),6,2)),VALUE(MID(IFERROR(TRIM(INDEX($A117:$AD117,MATCH(Settings!$B$11,$A$1:$AD$1,0))&amp;""),""),9,2)))+TIME(VALUE(MID(IFERROR(TRIM(INDEX($A117:$AD117,MATCH(Settings!$B$11,$A$1:$AD$1,0))&amp;""),""),12,2)),VALUE(MID(IFERROR(TRIM(INDEX($A117:$AD117,MATCH(Settings!$B$11,$A$1:$AD$1,0))&amp;""),""),15,2)),VALUE(MID(IFERROR(TRIM(INDEX($A117:$AD117,MATCH(Settings!$B$11,$A$1:$AD$1,0))&amp;""),""),18,2)))),"")),""))</f>
        <v/>
      </c>
      <c r="AT117" s="23">
        <f>IF($BB117=0,"",IF(NOT(ISNUMBER($AF117)),"Waiting for the gift",IF(ISNUMBER($AJ117),"Acknowledged",IF(AND(ISNUMBER(Settings!$D$3),$AU117&gt;Settings!$D$3),"Past your window","Send acknowledgment"))))</f>
        <v/>
      </c>
      <c r="AU117" s="24">
        <f>IF(AND(ISNUMBER($AF117),NOT(ISNUMBER($AJ117))),Settings!$D$4-$AF117,"")</f>
        <v/>
      </c>
      <c r="AV117" s="27">
        <f>IF($BB117=0,"",IF((IF($AO117="Services","; services: describe the work, no value",IF(NOT(ISNUMBER($AR117)),"; no donor value given",IF($AX117=1,"; donor value $"&amp;FIXED(Settings!$D$5,0)&amp;" or more: written acknowledgment","")&amp;IF($AY117=1,"; over $"&amp;FIXED(Settings!$D$6,0)&amp;": donor may need Form 8283","")&amp;IF($AZ117=1,"; over $"&amp;FIXED(Settings!$D$7,0)&amp;": Section B, you may sign Part V",""))))="","Thank-you note",MID(IF($AO117="Services","; services: describe the work, no value",IF(NOT(ISNUMBER($AR117)),"; no donor value given",IF($AX117=1,"; donor value $"&amp;FIXED(Settings!$D$5,0)&amp;" or more: written acknowledgment","")&amp;IF($AY117=1,"; over $"&amp;FIXED(Settings!$D$6,0)&amp;": donor may need Form 8283","")&amp;IF($AZ117=1,"; over $"&amp;FIXED(Settings!$D$7,0)&amp;": Section B, you may sign Part V",""))),3,300)))</f>
        <v/>
      </c>
      <c r="AW117" s="27">
        <f>IF(OR($BB117=0,NOT(ISNUMBER($AF117)),$AP117=""),"","Thank you for your contribution of "&amp;$AP117&amp;" that "&amp;IF(TRIM(Settings!$D$2&amp;"")="","(your organization's name)",Settings!$D$2)&amp;" received on "&amp;CHOOSE(MONTH($AF117),"January","February","March","April","May","June","July","August","September","October","November","December")&amp;" "&amp;DAY($AF117)&amp;", "&amp;YEAR($AF117)&amp;". "&amp;IF(TRIM($AH117&amp;"")="","No goods or services were provided in exchange for your contribution.","In exchange for your contribution, we gave you "&amp;$AH117&amp;IF(ISNUMBER($AI117)," with an estimated fair market value of $"&amp;FIXED($AI117,2),"")&amp;"."))</f>
        <v/>
      </c>
      <c r="AX117" s="28">
        <f>IF(AND(ISNUMBER($AR117),ISNUMBER(Settings!$D$5)),IF($AR117&gt;=Settings!$D$5,1,0),0)</f>
        <v/>
      </c>
      <c r="AY117" s="28">
        <f>IF(AND(ISNUMBER($AR117),ISNUMBER(Settings!$D$6)),IF($AR117&gt;Settings!$D$6,1,0),0)</f>
        <v/>
      </c>
      <c r="AZ117" s="28">
        <f>IF(AND(ISNUMBER($AR117),ISNUMBER(Settings!$D$7)),IF($AR117&gt;Settings!$D$7,1,0),0)</f>
        <v/>
      </c>
      <c r="BA117" s="28">
        <f>IF(AND(ISNUMBER($AR117),ISNUMBER($AF117)),$AR117,0)</f>
        <v/>
      </c>
      <c r="BB117" s="28">
        <f>IF(OR(IFERROR(TRIM(INDEX($A117:$AD117,MATCH(Settings!$B$14,$A$1:$AD$1,0))&amp;""),"")&lt;&gt;"",IFERROR(TRIM(INDEX($A117:$AD117,MATCH(Settings!$B$13,$A$1:$AD$1,0))&amp;""),"")&lt;&gt;"",IFERROR(TRIM(INDEX($A117:$AD117,MATCH(Settings!$B$17,$A$1:$AD$1,0))&amp;""),"")&lt;&gt;"",IFERROR(TRIM(INDEX($A117:$AD117,MATCH(Settings!$B$22,$A$1:$AD$1,0))&amp;""),"")&lt;&gt;""),1,0)</f>
        <v/>
      </c>
    </row>
    <row r="118">
      <c r="AF118" s="29" t="n"/>
      <c r="AG118" s="30" t="n"/>
      <c r="AH118" s="30" t="n"/>
      <c r="AI118" s="31" t="n"/>
      <c r="AJ118" s="29" t="n"/>
      <c r="AK118" s="30" t="n"/>
      <c r="AM118" s="23">
        <f>IF(IFERROR(TRIM(INDEX($A118:$AD118,MATCH(Settings!$B$13,$A$1:$AD$1,0))&amp;""),"")&lt;&gt;"",IFERROR(TRIM(INDEX($A118:$AD118,MATCH(Settings!$B$13,$A$1:$AD$1,0))&amp;""),"")&amp;IF(IFERROR(TRIM(INDEX($A118:$AD118,MATCH(Settings!$B$14,$A$1:$AD$1,0))&amp;""),"")&lt;&gt;""," ("&amp;IFERROR(TRIM(INDEX($A118:$AD118,MATCH(Settings!$B$14,$A$1:$AD$1,0))&amp;""),"")&amp;")",""),IFERROR(TRIM(INDEX($A118:$AD118,MATCH(Settings!$B$14,$A$1:$AD$1,0))&amp;""),""))</f>
        <v/>
      </c>
      <c r="AN118" s="23">
        <f>IFERROR(TRIM(INDEX($A118:$AD118,MATCH(Settings!$B$15,$A$1:$AD$1,0))&amp;""),"")</f>
        <v/>
      </c>
      <c r="AO118" s="23">
        <f>IF($BB118=0,"",IF(LEFT(IFERROR(TRIM(INDEX($A118:$AD118,MATCH(Settings!$B$16,$A$1:$AD$1,0))&amp;""),""),5)="Goods","Goods",IF(LEFT(IFERROR(TRIM(INDEX($A118:$AD118,MATCH(Settings!$B$16,$A$1:$AD$1,0))&amp;""),""),8)="Services","Services",IF(IFERROR(TRIM(INDEX($A118:$AD118,MATCH(Settings!$B$22,$A$1:$AD$1,0))&amp;""),"")&lt;&gt;"","Services","Goods"))))</f>
        <v/>
      </c>
      <c r="AP118" s="23">
        <f>IF($AO118="Services",IFERROR(TRIM(INDEX($A118:$AD118,MATCH(Settings!$B$22,$A$1:$AD$1,0))&amp;""),""),IFERROR(TRIM(INDEX($A118:$AD118,MATCH(Settings!$B$17,$A$1:$AD$1,0))&amp;""),""))</f>
        <v/>
      </c>
      <c r="AQ118" s="24">
        <f>IFERROR(IF(TRIM(INDEX($A118:$AD118,MATCH(Settings!$B$18,$A$1:$AD$1,0))&amp;"")="","",VALUE(TRIM(INDEX($A118:$AD118,MATCH(Settings!$B$18,$A$1:$AD$1,0))&amp;""))),"")</f>
        <v/>
      </c>
      <c r="AR118" s="25">
        <f>IF($AO118="Goods",IFERROR(IF(TRIM(INDEX($A118:$AD118,MATCH(Settings!$B$20,$A$1:$AD$1,0))&amp;"")="","",VALUE(TRIM(INDEX($A118:$AD118,MATCH(Settings!$B$20,$A$1:$AD$1,0))&amp;""))),""),"")</f>
        <v/>
      </c>
      <c r="AS118" s="26">
        <f>IF($BB118=0,"",IFERROR(INT(IFERROR(IF(ISNUMBER(INDEX($A118:$AD118,MATCH(Settings!$B$11,$A$1:$AD$1,0))),INDEX($A118:$AD118,MATCH(Settings!$B$11,$A$1:$AD$1,0)),DATE(VALUE(LEFT(IFERROR(TRIM(INDEX($A118:$AD118,MATCH(Settings!$B$11,$A$1:$AD$1,0))&amp;""),""),4)),VALUE(MID(IFERROR(TRIM(INDEX($A118:$AD118,MATCH(Settings!$B$11,$A$1:$AD$1,0))&amp;""),""),6,2)),VALUE(MID(IFERROR(TRIM(INDEX($A118:$AD118,MATCH(Settings!$B$11,$A$1:$AD$1,0))&amp;""),""),9,2)))+TIME(VALUE(MID(IFERROR(TRIM(INDEX($A118:$AD118,MATCH(Settings!$B$11,$A$1:$AD$1,0))&amp;""),""),12,2)),VALUE(MID(IFERROR(TRIM(INDEX($A118:$AD118,MATCH(Settings!$B$11,$A$1:$AD$1,0))&amp;""),""),15,2)),VALUE(MID(IFERROR(TRIM(INDEX($A118:$AD118,MATCH(Settings!$B$11,$A$1:$AD$1,0))&amp;""),""),18,2)))),"")),""))</f>
        <v/>
      </c>
      <c r="AT118" s="23">
        <f>IF($BB118=0,"",IF(NOT(ISNUMBER($AF118)),"Waiting for the gift",IF(ISNUMBER($AJ118),"Acknowledged",IF(AND(ISNUMBER(Settings!$D$3),$AU118&gt;Settings!$D$3),"Past your window","Send acknowledgment"))))</f>
        <v/>
      </c>
      <c r="AU118" s="24">
        <f>IF(AND(ISNUMBER($AF118),NOT(ISNUMBER($AJ118))),Settings!$D$4-$AF118,"")</f>
        <v/>
      </c>
      <c r="AV118" s="27">
        <f>IF($BB118=0,"",IF((IF($AO118="Services","; services: describe the work, no value",IF(NOT(ISNUMBER($AR118)),"; no donor value given",IF($AX118=1,"; donor value $"&amp;FIXED(Settings!$D$5,0)&amp;" or more: written acknowledgment","")&amp;IF($AY118=1,"; over $"&amp;FIXED(Settings!$D$6,0)&amp;": donor may need Form 8283","")&amp;IF($AZ118=1,"; over $"&amp;FIXED(Settings!$D$7,0)&amp;": Section B, you may sign Part V",""))))="","Thank-you note",MID(IF($AO118="Services","; services: describe the work, no value",IF(NOT(ISNUMBER($AR118)),"; no donor value given",IF($AX118=1,"; donor value $"&amp;FIXED(Settings!$D$5,0)&amp;" or more: written acknowledgment","")&amp;IF($AY118=1,"; over $"&amp;FIXED(Settings!$D$6,0)&amp;": donor may need Form 8283","")&amp;IF($AZ118=1,"; over $"&amp;FIXED(Settings!$D$7,0)&amp;": Section B, you may sign Part V",""))),3,300)))</f>
        <v/>
      </c>
      <c r="AW118" s="27">
        <f>IF(OR($BB118=0,NOT(ISNUMBER($AF118)),$AP118=""),"","Thank you for your contribution of "&amp;$AP118&amp;" that "&amp;IF(TRIM(Settings!$D$2&amp;"")="","(your organization's name)",Settings!$D$2)&amp;" received on "&amp;CHOOSE(MONTH($AF118),"January","February","March","April","May","June","July","August","September","October","November","December")&amp;" "&amp;DAY($AF118)&amp;", "&amp;YEAR($AF118)&amp;". "&amp;IF(TRIM($AH118&amp;"")="","No goods or services were provided in exchange for your contribution.","In exchange for your contribution, we gave you "&amp;$AH118&amp;IF(ISNUMBER($AI118)," with an estimated fair market value of $"&amp;FIXED($AI118,2),"")&amp;"."))</f>
        <v/>
      </c>
      <c r="AX118" s="28">
        <f>IF(AND(ISNUMBER($AR118),ISNUMBER(Settings!$D$5)),IF($AR118&gt;=Settings!$D$5,1,0),0)</f>
        <v/>
      </c>
      <c r="AY118" s="28">
        <f>IF(AND(ISNUMBER($AR118),ISNUMBER(Settings!$D$6)),IF($AR118&gt;Settings!$D$6,1,0),0)</f>
        <v/>
      </c>
      <c r="AZ118" s="28">
        <f>IF(AND(ISNUMBER($AR118),ISNUMBER(Settings!$D$7)),IF($AR118&gt;Settings!$D$7,1,0),0)</f>
        <v/>
      </c>
      <c r="BA118" s="28">
        <f>IF(AND(ISNUMBER($AR118),ISNUMBER($AF118)),$AR118,0)</f>
        <v/>
      </c>
      <c r="BB118" s="28">
        <f>IF(OR(IFERROR(TRIM(INDEX($A118:$AD118,MATCH(Settings!$B$14,$A$1:$AD$1,0))&amp;""),"")&lt;&gt;"",IFERROR(TRIM(INDEX($A118:$AD118,MATCH(Settings!$B$13,$A$1:$AD$1,0))&amp;""),"")&lt;&gt;"",IFERROR(TRIM(INDEX($A118:$AD118,MATCH(Settings!$B$17,$A$1:$AD$1,0))&amp;""),"")&lt;&gt;"",IFERROR(TRIM(INDEX($A118:$AD118,MATCH(Settings!$B$22,$A$1:$AD$1,0))&amp;""),"")&lt;&gt;""),1,0)</f>
        <v/>
      </c>
    </row>
    <row r="119">
      <c r="AF119" s="29" t="n"/>
      <c r="AG119" s="30" t="n"/>
      <c r="AH119" s="30" t="n"/>
      <c r="AI119" s="31" t="n"/>
      <c r="AJ119" s="29" t="n"/>
      <c r="AK119" s="30" t="n"/>
      <c r="AM119" s="23">
        <f>IF(IFERROR(TRIM(INDEX($A119:$AD119,MATCH(Settings!$B$13,$A$1:$AD$1,0))&amp;""),"")&lt;&gt;"",IFERROR(TRIM(INDEX($A119:$AD119,MATCH(Settings!$B$13,$A$1:$AD$1,0))&amp;""),"")&amp;IF(IFERROR(TRIM(INDEX($A119:$AD119,MATCH(Settings!$B$14,$A$1:$AD$1,0))&amp;""),"")&lt;&gt;""," ("&amp;IFERROR(TRIM(INDEX($A119:$AD119,MATCH(Settings!$B$14,$A$1:$AD$1,0))&amp;""),"")&amp;")",""),IFERROR(TRIM(INDEX($A119:$AD119,MATCH(Settings!$B$14,$A$1:$AD$1,0))&amp;""),""))</f>
        <v/>
      </c>
      <c r="AN119" s="23">
        <f>IFERROR(TRIM(INDEX($A119:$AD119,MATCH(Settings!$B$15,$A$1:$AD$1,0))&amp;""),"")</f>
        <v/>
      </c>
      <c r="AO119" s="23">
        <f>IF($BB119=0,"",IF(LEFT(IFERROR(TRIM(INDEX($A119:$AD119,MATCH(Settings!$B$16,$A$1:$AD$1,0))&amp;""),""),5)="Goods","Goods",IF(LEFT(IFERROR(TRIM(INDEX($A119:$AD119,MATCH(Settings!$B$16,$A$1:$AD$1,0))&amp;""),""),8)="Services","Services",IF(IFERROR(TRIM(INDEX($A119:$AD119,MATCH(Settings!$B$22,$A$1:$AD$1,0))&amp;""),"")&lt;&gt;"","Services","Goods"))))</f>
        <v/>
      </c>
      <c r="AP119" s="23">
        <f>IF($AO119="Services",IFERROR(TRIM(INDEX($A119:$AD119,MATCH(Settings!$B$22,$A$1:$AD$1,0))&amp;""),""),IFERROR(TRIM(INDEX($A119:$AD119,MATCH(Settings!$B$17,$A$1:$AD$1,0))&amp;""),""))</f>
        <v/>
      </c>
      <c r="AQ119" s="24">
        <f>IFERROR(IF(TRIM(INDEX($A119:$AD119,MATCH(Settings!$B$18,$A$1:$AD$1,0))&amp;"")="","",VALUE(TRIM(INDEX($A119:$AD119,MATCH(Settings!$B$18,$A$1:$AD$1,0))&amp;""))),"")</f>
        <v/>
      </c>
      <c r="AR119" s="25">
        <f>IF($AO119="Goods",IFERROR(IF(TRIM(INDEX($A119:$AD119,MATCH(Settings!$B$20,$A$1:$AD$1,0))&amp;"")="","",VALUE(TRIM(INDEX($A119:$AD119,MATCH(Settings!$B$20,$A$1:$AD$1,0))&amp;""))),""),"")</f>
        <v/>
      </c>
      <c r="AS119" s="26">
        <f>IF($BB119=0,"",IFERROR(INT(IFERROR(IF(ISNUMBER(INDEX($A119:$AD119,MATCH(Settings!$B$11,$A$1:$AD$1,0))),INDEX($A119:$AD119,MATCH(Settings!$B$11,$A$1:$AD$1,0)),DATE(VALUE(LEFT(IFERROR(TRIM(INDEX($A119:$AD119,MATCH(Settings!$B$11,$A$1:$AD$1,0))&amp;""),""),4)),VALUE(MID(IFERROR(TRIM(INDEX($A119:$AD119,MATCH(Settings!$B$11,$A$1:$AD$1,0))&amp;""),""),6,2)),VALUE(MID(IFERROR(TRIM(INDEX($A119:$AD119,MATCH(Settings!$B$11,$A$1:$AD$1,0))&amp;""),""),9,2)))+TIME(VALUE(MID(IFERROR(TRIM(INDEX($A119:$AD119,MATCH(Settings!$B$11,$A$1:$AD$1,0))&amp;""),""),12,2)),VALUE(MID(IFERROR(TRIM(INDEX($A119:$AD119,MATCH(Settings!$B$11,$A$1:$AD$1,0))&amp;""),""),15,2)),VALUE(MID(IFERROR(TRIM(INDEX($A119:$AD119,MATCH(Settings!$B$11,$A$1:$AD$1,0))&amp;""),""),18,2)))),"")),""))</f>
        <v/>
      </c>
      <c r="AT119" s="23">
        <f>IF($BB119=0,"",IF(NOT(ISNUMBER($AF119)),"Waiting for the gift",IF(ISNUMBER($AJ119),"Acknowledged",IF(AND(ISNUMBER(Settings!$D$3),$AU119&gt;Settings!$D$3),"Past your window","Send acknowledgment"))))</f>
        <v/>
      </c>
      <c r="AU119" s="24">
        <f>IF(AND(ISNUMBER($AF119),NOT(ISNUMBER($AJ119))),Settings!$D$4-$AF119,"")</f>
        <v/>
      </c>
      <c r="AV119" s="27">
        <f>IF($BB119=0,"",IF((IF($AO119="Services","; services: describe the work, no value",IF(NOT(ISNUMBER($AR119)),"; no donor value given",IF($AX119=1,"; donor value $"&amp;FIXED(Settings!$D$5,0)&amp;" or more: written acknowledgment","")&amp;IF($AY119=1,"; over $"&amp;FIXED(Settings!$D$6,0)&amp;": donor may need Form 8283","")&amp;IF($AZ119=1,"; over $"&amp;FIXED(Settings!$D$7,0)&amp;": Section B, you may sign Part V",""))))="","Thank-you note",MID(IF($AO119="Services","; services: describe the work, no value",IF(NOT(ISNUMBER($AR119)),"; no donor value given",IF($AX119=1,"; donor value $"&amp;FIXED(Settings!$D$5,0)&amp;" or more: written acknowledgment","")&amp;IF($AY119=1,"; over $"&amp;FIXED(Settings!$D$6,0)&amp;": donor may need Form 8283","")&amp;IF($AZ119=1,"; over $"&amp;FIXED(Settings!$D$7,0)&amp;": Section B, you may sign Part V",""))),3,300)))</f>
        <v/>
      </c>
      <c r="AW119" s="27">
        <f>IF(OR($BB119=0,NOT(ISNUMBER($AF119)),$AP119=""),"","Thank you for your contribution of "&amp;$AP119&amp;" that "&amp;IF(TRIM(Settings!$D$2&amp;"")="","(your organization's name)",Settings!$D$2)&amp;" received on "&amp;CHOOSE(MONTH($AF119),"January","February","March","April","May","June","July","August","September","October","November","December")&amp;" "&amp;DAY($AF119)&amp;", "&amp;YEAR($AF119)&amp;". "&amp;IF(TRIM($AH119&amp;"")="","No goods or services were provided in exchange for your contribution.","In exchange for your contribution, we gave you "&amp;$AH119&amp;IF(ISNUMBER($AI119)," with an estimated fair market value of $"&amp;FIXED($AI119,2),"")&amp;"."))</f>
        <v/>
      </c>
      <c r="AX119" s="28">
        <f>IF(AND(ISNUMBER($AR119),ISNUMBER(Settings!$D$5)),IF($AR119&gt;=Settings!$D$5,1,0),0)</f>
        <v/>
      </c>
      <c r="AY119" s="28">
        <f>IF(AND(ISNUMBER($AR119),ISNUMBER(Settings!$D$6)),IF($AR119&gt;Settings!$D$6,1,0),0)</f>
        <v/>
      </c>
      <c r="AZ119" s="28">
        <f>IF(AND(ISNUMBER($AR119),ISNUMBER(Settings!$D$7)),IF($AR119&gt;Settings!$D$7,1,0),0)</f>
        <v/>
      </c>
      <c r="BA119" s="28">
        <f>IF(AND(ISNUMBER($AR119),ISNUMBER($AF119)),$AR119,0)</f>
        <v/>
      </c>
      <c r="BB119" s="28">
        <f>IF(OR(IFERROR(TRIM(INDEX($A119:$AD119,MATCH(Settings!$B$14,$A$1:$AD$1,0))&amp;""),"")&lt;&gt;"",IFERROR(TRIM(INDEX($A119:$AD119,MATCH(Settings!$B$13,$A$1:$AD$1,0))&amp;""),"")&lt;&gt;"",IFERROR(TRIM(INDEX($A119:$AD119,MATCH(Settings!$B$17,$A$1:$AD$1,0))&amp;""),"")&lt;&gt;"",IFERROR(TRIM(INDEX($A119:$AD119,MATCH(Settings!$B$22,$A$1:$AD$1,0))&amp;""),"")&lt;&gt;""),1,0)</f>
        <v/>
      </c>
    </row>
    <row r="120">
      <c r="AF120" s="29" t="n"/>
      <c r="AG120" s="30" t="n"/>
      <c r="AH120" s="30" t="n"/>
      <c r="AI120" s="31" t="n"/>
      <c r="AJ120" s="29" t="n"/>
      <c r="AK120" s="30" t="n"/>
      <c r="AM120" s="23">
        <f>IF(IFERROR(TRIM(INDEX($A120:$AD120,MATCH(Settings!$B$13,$A$1:$AD$1,0))&amp;""),"")&lt;&gt;"",IFERROR(TRIM(INDEX($A120:$AD120,MATCH(Settings!$B$13,$A$1:$AD$1,0))&amp;""),"")&amp;IF(IFERROR(TRIM(INDEX($A120:$AD120,MATCH(Settings!$B$14,$A$1:$AD$1,0))&amp;""),"")&lt;&gt;""," ("&amp;IFERROR(TRIM(INDEX($A120:$AD120,MATCH(Settings!$B$14,$A$1:$AD$1,0))&amp;""),"")&amp;")",""),IFERROR(TRIM(INDEX($A120:$AD120,MATCH(Settings!$B$14,$A$1:$AD$1,0))&amp;""),""))</f>
        <v/>
      </c>
      <c r="AN120" s="23">
        <f>IFERROR(TRIM(INDEX($A120:$AD120,MATCH(Settings!$B$15,$A$1:$AD$1,0))&amp;""),"")</f>
        <v/>
      </c>
      <c r="AO120" s="23">
        <f>IF($BB120=0,"",IF(LEFT(IFERROR(TRIM(INDEX($A120:$AD120,MATCH(Settings!$B$16,$A$1:$AD$1,0))&amp;""),""),5)="Goods","Goods",IF(LEFT(IFERROR(TRIM(INDEX($A120:$AD120,MATCH(Settings!$B$16,$A$1:$AD$1,0))&amp;""),""),8)="Services","Services",IF(IFERROR(TRIM(INDEX($A120:$AD120,MATCH(Settings!$B$22,$A$1:$AD$1,0))&amp;""),"")&lt;&gt;"","Services","Goods"))))</f>
        <v/>
      </c>
      <c r="AP120" s="23">
        <f>IF($AO120="Services",IFERROR(TRIM(INDEX($A120:$AD120,MATCH(Settings!$B$22,$A$1:$AD$1,0))&amp;""),""),IFERROR(TRIM(INDEX($A120:$AD120,MATCH(Settings!$B$17,$A$1:$AD$1,0))&amp;""),""))</f>
        <v/>
      </c>
      <c r="AQ120" s="24">
        <f>IFERROR(IF(TRIM(INDEX($A120:$AD120,MATCH(Settings!$B$18,$A$1:$AD$1,0))&amp;"")="","",VALUE(TRIM(INDEX($A120:$AD120,MATCH(Settings!$B$18,$A$1:$AD$1,0))&amp;""))),"")</f>
        <v/>
      </c>
      <c r="AR120" s="25">
        <f>IF($AO120="Goods",IFERROR(IF(TRIM(INDEX($A120:$AD120,MATCH(Settings!$B$20,$A$1:$AD$1,0))&amp;"")="","",VALUE(TRIM(INDEX($A120:$AD120,MATCH(Settings!$B$20,$A$1:$AD$1,0))&amp;""))),""),"")</f>
        <v/>
      </c>
      <c r="AS120" s="26">
        <f>IF($BB120=0,"",IFERROR(INT(IFERROR(IF(ISNUMBER(INDEX($A120:$AD120,MATCH(Settings!$B$11,$A$1:$AD$1,0))),INDEX($A120:$AD120,MATCH(Settings!$B$11,$A$1:$AD$1,0)),DATE(VALUE(LEFT(IFERROR(TRIM(INDEX($A120:$AD120,MATCH(Settings!$B$11,$A$1:$AD$1,0))&amp;""),""),4)),VALUE(MID(IFERROR(TRIM(INDEX($A120:$AD120,MATCH(Settings!$B$11,$A$1:$AD$1,0))&amp;""),""),6,2)),VALUE(MID(IFERROR(TRIM(INDEX($A120:$AD120,MATCH(Settings!$B$11,$A$1:$AD$1,0))&amp;""),""),9,2)))+TIME(VALUE(MID(IFERROR(TRIM(INDEX($A120:$AD120,MATCH(Settings!$B$11,$A$1:$AD$1,0))&amp;""),""),12,2)),VALUE(MID(IFERROR(TRIM(INDEX($A120:$AD120,MATCH(Settings!$B$11,$A$1:$AD$1,0))&amp;""),""),15,2)),VALUE(MID(IFERROR(TRIM(INDEX($A120:$AD120,MATCH(Settings!$B$11,$A$1:$AD$1,0))&amp;""),""),18,2)))),"")),""))</f>
        <v/>
      </c>
      <c r="AT120" s="23">
        <f>IF($BB120=0,"",IF(NOT(ISNUMBER($AF120)),"Waiting for the gift",IF(ISNUMBER($AJ120),"Acknowledged",IF(AND(ISNUMBER(Settings!$D$3),$AU120&gt;Settings!$D$3),"Past your window","Send acknowledgment"))))</f>
        <v/>
      </c>
      <c r="AU120" s="24">
        <f>IF(AND(ISNUMBER($AF120),NOT(ISNUMBER($AJ120))),Settings!$D$4-$AF120,"")</f>
        <v/>
      </c>
      <c r="AV120" s="27">
        <f>IF($BB120=0,"",IF((IF($AO120="Services","; services: describe the work, no value",IF(NOT(ISNUMBER($AR120)),"; no donor value given",IF($AX120=1,"; donor value $"&amp;FIXED(Settings!$D$5,0)&amp;" or more: written acknowledgment","")&amp;IF($AY120=1,"; over $"&amp;FIXED(Settings!$D$6,0)&amp;": donor may need Form 8283","")&amp;IF($AZ120=1,"; over $"&amp;FIXED(Settings!$D$7,0)&amp;": Section B, you may sign Part V",""))))="","Thank-you note",MID(IF($AO120="Services","; services: describe the work, no value",IF(NOT(ISNUMBER($AR120)),"; no donor value given",IF($AX120=1,"; donor value $"&amp;FIXED(Settings!$D$5,0)&amp;" or more: written acknowledgment","")&amp;IF($AY120=1,"; over $"&amp;FIXED(Settings!$D$6,0)&amp;": donor may need Form 8283","")&amp;IF($AZ120=1,"; over $"&amp;FIXED(Settings!$D$7,0)&amp;": Section B, you may sign Part V",""))),3,300)))</f>
        <v/>
      </c>
      <c r="AW120" s="27">
        <f>IF(OR($BB120=0,NOT(ISNUMBER($AF120)),$AP120=""),"","Thank you for your contribution of "&amp;$AP120&amp;" that "&amp;IF(TRIM(Settings!$D$2&amp;"")="","(your organization's name)",Settings!$D$2)&amp;" received on "&amp;CHOOSE(MONTH($AF120),"January","February","March","April","May","June","July","August","September","October","November","December")&amp;" "&amp;DAY($AF120)&amp;", "&amp;YEAR($AF120)&amp;". "&amp;IF(TRIM($AH120&amp;"")="","No goods or services were provided in exchange for your contribution.","In exchange for your contribution, we gave you "&amp;$AH120&amp;IF(ISNUMBER($AI120)," with an estimated fair market value of $"&amp;FIXED($AI120,2),"")&amp;"."))</f>
        <v/>
      </c>
      <c r="AX120" s="28">
        <f>IF(AND(ISNUMBER($AR120),ISNUMBER(Settings!$D$5)),IF($AR120&gt;=Settings!$D$5,1,0),0)</f>
        <v/>
      </c>
      <c r="AY120" s="28">
        <f>IF(AND(ISNUMBER($AR120),ISNUMBER(Settings!$D$6)),IF($AR120&gt;Settings!$D$6,1,0),0)</f>
        <v/>
      </c>
      <c r="AZ120" s="28">
        <f>IF(AND(ISNUMBER($AR120),ISNUMBER(Settings!$D$7)),IF($AR120&gt;Settings!$D$7,1,0),0)</f>
        <v/>
      </c>
      <c r="BA120" s="28">
        <f>IF(AND(ISNUMBER($AR120),ISNUMBER($AF120)),$AR120,0)</f>
        <v/>
      </c>
      <c r="BB120" s="28">
        <f>IF(OR(IFERROR(TRIM(INDEX($A120:$AD120,MATCH(Settings!$B$14,$A$1:$AD$1,0))&amp;""),"")&lt;&gt;"",IFERROR(TRIM(INDEX($A120:$AD120,MATCH(Settings!$B$13,$A$1:$AD$1,0))&amp;""),"")&lt;&gt;"",IFERROR(TRIM(INDEX($A120:$AD120,MATCH(Settings!$B$17,$A$1:$AD$1,0))&amp;""),"")&lt;&gt;"",IFERROR(TRIM(INDEX($A120:$AD120,MATCH(Settings!$B$22,$A$1:$AD$1,0))&amp;""),"")&lt;&gt;""),1,0)</f>
        <v/>
      </c>
    </row>
    <row r="121">
      <c r="AF121" s="29" t="n"/>
      <c r="AG121" s="30" t="n"/>
      <c r="AH121" s="30" t="n"/>
      <c r="AI121" s="31" t="n"/>
      <c r="AJ121" s="29" t="n"/>
      <c r="AK121" s="30" t="n"/>
      <c r="AM121" s="23">
        <f>IF(IFERROR(TRIM(INDEX($A121:$AD121,MATCH(Settings!$B$13,$A$1:$AD$1,0))&amp;""),"")&lt;&gt;"",IFERROR(TRIM(INDEX($A121:$AD121,MATCH(Settings!$B$13,$A$1:$AD$1,0))&amp;""),"")&amp;IF(IFERROR(TRIM(INDEX($A121:$AD121,MATCH(Settings!$B$14,$A$1:$AD$1,0))&amp;""),"")&lt;&gt;""," ("&amp;IFERROR(TRIM(INDEX($A121:$AD121,MATCH(Settings!$B$14,$A$1:$AD$1,0))&amp;""),"")&amp;")",""),IFERROR(TRIM(INDEX($A121:$AD121,MATCH(Settings!$B$14,$A$1:$AD$1,0))&amp;""),""))</f>
        <v/>
      </c>
      <c r="AN121" s="23">
        <f>IFERROR(TRIM(INDEX($A121:$AD121,MATCH(Settings!$B$15,$A$1:$AD$1,0))&amp;""),"")</f>
        <v/>
      </c>
      <c r="AO121" s="23">
        <f>IF($BB121=0,"",IF(LEFT(IFERROR(TRIM(INDEX($A121:$AD121,MATCH(Settings!$B$16,$A$1:$AD$1,0))&amp;""),""),5)="Goods","Goods",IF(LEFT(IFERROR(TRIM(INDEX($A121:$AD121,MATCH(Settings!$B$16,$A$1:$AD$1,0))&amp;""),""),8)="Services","Services",IF(IFERROR(TRIM(INDEX($A121:$AD121,MATCH(Settings!$B$22,$A$1:$AD$1,0))&amp;""),"")&lt;&gt;"","Services","Goods"))))</f>
        <v/>
      </c>
      <c r="AP121" s="23">
        <f>IF($AO121="Services",IFERROR(TRIM(INDEX($A121:$AD121,MATCH(Settings!$B$22,$A$1:$AD$1,0))&amp;""),""),IFERROR(TRIM(INDEX($A121:$AD121,MATCH(Settings!$B$17,$A$1:$AD$1,0))&amp;""),""))</f>
        <v/>
      </c>
      <c r="AQ121" s="24">
        <f>IFERROR(IF(TRIM(INDEX($A121:$AD121,MATCH(Settings!$B$18,$A$1:$AD$1,0))&amp;"")="","",VALUE(TRIM(INDEX($A121:$AD121,MATCH(Settings!$B$18,$A$1:$AD$1,0))&amp;""))),"")</f>
        <v/>
      </c>
      <c r="AR121" s="25">
        <f>IF($AO121="Goods",IFERROR(IF(TRIM(INDEX($A121:$AD121,MATCH(Settings!$B$20,$A$1:$AD$1,0))&amp;"")="","",VALUE(TRIM(INDEX($A121:$AD121,MATCH(Settings!$B$20,$A$1:$AD$1,0))&amp;""))),""),"")</f>
        <v/>
      </c>
      <c r="AS121" s="26">
        <f>IF($BB121=0,"",IFERROR(INT(IFERROR(IF(ISNUMBER(INDEX($A121:$AD121,MATCH(Settings!$B$11,$A$1:$AD$1,0))),INDEX($A121:$AD121,MATCH(Settings!$B$11,$A$1:$AD$1,0)),DATE(VALUE(LEFT(IFERROR(TRIM(INDEX($A121:$AD121,MATCH(Settings!$B$11,$A$1:$AD$1,0))&amp;""),""),4)),VALUE(MID(IFERROR(TRIM(INDEX($A121:$AD121,MATCH(Settings!$B$11,$A$1:$AD$1,0))&amp;""),""),6,2)),VALUE(MID(IFERROR(TRIM(INDEX($A121:$AD121,MATCH(Settings!$B$11,$A$1:$AD$1,0))&amp;""),""),9,2)))+TIME(VALUE(MID(IFERROR(TRIM(INDEX($A121:$AD121,MATCH(Settings!$B$11,$A$1:$AD$1,0))&amp;""),""),12,2)),VALUE(MID(IFERROR(TRIM(INDEX($A121:$AD121,MATCH(Settings!$B$11,$A$1:$AD$1,0))&amp;""),""),15,2)),VALUE(MID(IFERROR(TRIM(INDEX($A121:$AD121,MATCH(Settings!$B$11,$A$1:$AD$1,0))&amp;""),""),18,2)))),"")),""))</f>
        <v/>
      </c>
      <c r="AT121" s="23">
        <f>IF($BB121=0,"",IF(NOT(ISNUMBER($AF121)),"Waiting for the gift",IF(ISNUMBER($AJ121),"Acknowledged",IF(AND(ISNUMBER(Settings!$D$3),$AU121&gt;Settings!$D$3),"Past your window","Send acknowledgment"))))</f>
        <v/>
      </c>
      <c r="AU121" s="24">
        <f>IF(AND(ISNUMBER($AF121),NOT(ISNUMBER($AJ121))),Settings!$D$4-$AF121,"")</f>
        <v/>
      </c>
      <c r="AV121" s="27">
        <f>IF($BB121=0,"",IF((IF($AO121="Services","; services: describe the work, no value",IF(NOT(ISNUMBER($AR121)),"; no donor value given",IF($AX121=1,"; donor value $"&amp;FIXED(Settings!$D$5,0)&amp;" or more: written acknowledgment","")&amp;IF($AY121=1,"; over $"&amp;FIXED(Settings!$D$6,0)&amp;": donor may need Form 8283","")&amp;IF($AZ121=1,"; over $"&amp;FIXED(Settings!$D$7,0)&amp;": Section B, you may sign Part V",""))))="","Thank-you note",MID(IF($AO121="Services","; services: describe the work, no value",IF(NOT(ISNUMBER($AR121)),"; no donor value given",IF($AX121=1,"; donor value $"&amp;FIXED(Settings!$D$5,0)&amp;" or more: written acknowledgment","")&amp;IF($AY121=1,"; over $"&amp;FIXED(Settings!$D$6,0)&amp;": donor may need Form 8283","")&amp;IF($AZ121=1,"; over $"&amp;FIXED(Settings!$D$7,0)&amp;": Section B, you may sign Part V",""))),3,300)))</f>
        <v/>
      </c>
      <c r="AW121" s="27">
        <f>IF(OR($BB121=0,NOT(ISNUMBER($AF121)),$AP121=""),"","Thank you for your contribution of "&amp;$AP121&amp;" that "&amp;IF(TRIM(Settings!$D$2&amp;"")="","(your organization's name)",Settings!$D$2)&amp;" received on "&amp;CHOOSE(MONTH($AF121),"January","February","March","April","May","June","July","August","September","October","November","December")&amp;" "&amp;DAY($AF121)&amp;", "&amp;YEAR($AF121)&amp;". "&amp;IF(TRIM($AH121&amp;"")="","No goods or services were provided in exchange for your contribution.","In exchange for your contribution, we gave you "&amp;$AH121&amp;IF(ISNUMBER($AI121)," with an estimated fair market value of $"&amp;FIXED($AI121,2),"")&amp;"."))</f>
        <v/>
      </c>
      <c r="AX121" s="28">
        <f>IF(AND(ISNUMBER($AR121),ISNUMBER(Settings!$D$5)),IF($AR121&gt;=Settings!$D$5,1,0),0)</f>
        <v/>
      </c>
      <c r="AY121" s="28">
        <f>IF(AND(ISNUMBER($AR121),ISNUMBER(Settings!$D$6)),IF($AR121&gt;Settings!$D$6,1,0),0)</f>
        <v/>
      </c>
      <c r="AZ121" s="28">
        <f>IF(AND(ISNUMBER($AR121),ISNUMBER(Settings!$D$7)),IF($AR121&gt;Settings!$D$7,1,0),0)</f>
        <v/>
      </c>
      <c r="BA121" s="28">
        <f>IF(AND(ISNUMBER($AR121),ISNUMBER($AF121)),$AR121,0)</f>
        <v/>
      </c>
      <c r="BB121" s="28">
        <f>IF(OR(IFERROR(TRIM(INDEX($A121:$AD121,MATCH(Settings!$B$14,$A$1:$AD$1,0))&amp;""),"")&lt;&gt;"",IFERROR(TRIM(INDEX($A121:$AD121,MATCH(Settings!$B$13,$A$1:$AD$1,0))&amp;""),"")&lt;&gt;"",IFERROR(TRIM(INDEX($A121:$AD121,MATCH(Settings!$B$17,$A$1:$AD$1,0))&amp;""),"")&lt;&gt;"",IFERROR(TRIM(INDEX($A121:$AD121,MATCH(Settings!$B$22,$A$1:$AD$1,0))&amp;""),"")&lt;&gt;""),1,0)</f>
        <v/>
      </c>
    </row>
    <row r="122">
      <c r="AF122" s="29" t="n"/>
      <c r="AG122" s="30" t="n"/>
      <c r="AH122" s="30" t="n"/>
      <c r="AI122" s="31" t="n"/>
      <c r="AJ122" s="29" t="n"/>
      <c r="AK122" s="30" t="n"/>
      <c r="AM122" s="23">
        <f>IF(IFERROR(TRIM(INDEX($A122:$AD122,MATCH(Settings!$B$13,$A$1:$AD$1,0))&amp;""),"")&lt;&gt;"",IFERROR(TRIM(INDEX($A122:$AD122,MATCH(Settings!$B$13,$A$1:$AD$1,0))&amp;""),"")&amp;IF(IFERROR(TRIM(INDEX($A122:$AD122,MATCH(Settings!$B$14,$A$1:$AD$1,0))&amp;""),"")&lt;&gt;""," ("&amp;IFERROR(TRIM(INDEX($A122:$AD122,MATCH(Settings!$B$14,$A$1:$AD$1,0))&amp;""),"")&amp;")",""),IFERROR(TRIM(INDEX($A122:$AD122,MATCH(Settings!$B$14,$A$1:$AD$1,0))&amp;""),""))</f>
        <v/>
      </c>
      <c r="AN122" s="23">
        <f>IFERROR(TRIM(INDEX($A122:$AD122,MATCH(Settings!$B$15,$A$1:$AD$1,0))&amp;""),"")</f>
        <v/>
      </c>
      <c r="AO122" s="23">
        <f>IF($BB122=0,"",IF(LEFT(IFERROR(TRIM(INDEX($A122:$AD122,MATCH(Settings!$B$16,$A$1:$AD$1,0))&amp;""),""),5)="Goods","Goods",IF(LEFT(IFERROR(TRIM(INDEX($A122:$AD122,MATCH(Settings!$B$16,$A$1:$AD$1,0))&amp;""),""),8)="Services","Services",IF(IFERROR(TRIM(INDEX($A122:$AD122,MATCH(Settings!$B$22,$A$1:$AD$1,0))&amp;""),"")&lt;&gt;"","Services","Goods"))))</f>
        <v/>
      </c>
      <c r="AP122" s="23">
        <f>IF($AO122="Services",IFERROR(TRIM(INDEX($A122:$AD122,MATCH(Settings!$B$22,$A$1:$AD$1,0))&amp;""),""),IFERROR(TRIM(INDEX($A122:$AD122,MATCH(Settings!$B$17,$A$1:$AD$1,0))&amp;""),""))</f>
        <v/>
      </c>
      <c r="AQ122" s="24">
        <f>IFERROR(IF(TRIM(INDEX($A122:$AD122,MATCH(Settings!$B$18,$A$1:$AD$1,0))&amp;"")="","",VALUE(TRIM(INDEX($A122:$AD122,MATCH(Settings!$B$18,$A$1:$AD$1,0))&amp;""))),"")</f>
        <v/>
      </c>
      <c r="AR122" s="25">
        <f>IF($AO122="Goods",IFERROR(IF(TRIM(INDEX($A122:$AD122,MATCH(Settings!$B$20,$A$1:$AD$1,0))&amp;"")="","",VALUE(TRIM(INDEX($A122:$AD122,MATCH(Settings!$B$20,$A$1:$AD$1,0))&amp;""))),""),"")</f>
        <v/>
      </c>
      <c r="AS122" s="26">
        <f>IF($BB122=0,"",IFERROR(INT(IFERROR(IF(ISNUMBER(INDEX($A122:$AD122,MATCH(Settings!$B$11,$A$1:$AD$1,0))),INDEX($A122:$AD122,MATCH(Settings!$B$11,$A$1:$AD$1,0)),DATE(VALUE(LEFT(IFERROR(TRIM(INDEX($A122:$AD122,MATCH(Settings!$B$11,$A$1:$AD$1,0))&amp;""),""),4)),VALUE(MID(IFERROR(TRIM(INDEX($A122:$AD122,MATCH(Settings!$B$11,$A$1:$AD$1,0))&amp;""),""),6,2)),VALUE(MID(IFERROR(TRIM(INDEX($A122:$AD122,MATCH(Settings!$B$11,$A$1:$AD$1,0))&amp;""),""),9,2)))+TIME(VALUE(MID(IFERROR(TRIM(INDEX($A122:$AD122,MATCH(Settings!$B$11,$A$1:$AD$1,0))&amp;""),""),12,2)),VALUE(MID(IFERROR(TRIM(INDEX($A122:$AD122,MATCH(Settings!$B$11,$A$1:$AD$1,0))&amp;""),""),15,2)),VALUE(MID(IFERROR(TRIM(INDEX($A122:$AD122,MATCH(Settings!$B$11,$A$1:$AD$1,0))&amp;""),""),18,2)))),"")),""))</f>
        <v/>
      </c>
      <c r="AT122" s="23">
        <f>IF($BB122=0,"",IF(NOT(ISNUMBER($AF122)),"Waiting for the gift",IF(ISNUMBER($AJ122),"Acknowledged",IF(AND(ISNUMBER(Settings!$D$3),$AU122&gt;Settings!$D$3),"Past your window","Send acknowledgment"))))</f>
        <v/>
      </c>
      <c r="AU122" s="24">
        <f>IF(AND(ISNUMBER($AF122),NOT(ISNUMBER($AJ122))),Settings!$D$4-$AF122,"")</f>
        <v/>
      </c>
      <c r="AV122" s="27">
        <f>IF($BB122=0,"",IF((IF($AO122="Services","; services: describe the work, no value",IF(NOT(ISNUMBER($AR122)),"; no donor value given",IF($AX122=1,"; donor value $"&amp;FIXED(Settings!$D$5,0)&amp;" or more: written acknowledgment","")&amp;IF($AY122=1,"; over $"&amp;FIXED(Settings!$D$6,0)&amp;": donor may need Form 8283","")&amp;IF($AZ122=1,"; over $"&amp;FIXED(Settings!$D$7,0)&amp;": Section B, you may sign Part V",""))))="","Thank-you note",MID(IF($AO122="Services","; services: describe the work, no value",IF(NOT(ISNUMBER($AR122)),"; no donor value given",IF($AX122=1,"; donor value $"&amp;FIXED(Settings!$D$5,0)&amp;" or more: written acknowledgment","")&amp;IF($AY122=1,"; over $"&amp;FIXED(Settings!$D$6,0)&amp;": donor may need Form 8283","")&amp;IF($AZ122=1,"; over $"&amp;FIXED(Settings!$D$7,0)&amp;": Section B, you may sign Part V",""))),3,300)))</f>
        <v/>
      </c>
      <c r="AW122" s="27">
        <f>IF(OR($BB122=0,NOT(ISNUMBER($AF122)),$AP122=""),"","Thank you for your contribution of "&amp;$AP122&amp;" that "&amp;IF(TRIM(Settings!$D$2&amp;"")="","(your organization's name)",Settings!$D$2)&amp;" received on "&amp;CHOOSE(MONTH($AF122),"January","February","March","April","May","June","July","August","September","October","November","December")&amp;" "&amp;DAY($AF122)&amp;", "&amp;YEAR($AF122)&amp;". "&amp;IF(TRIM($AH122&amp;"")="","No goods or services were provided in exchange for your contribution.","In exchange for your contribution, we gave you "&amp;$AH122&amp;IF(ISNUMBER($AI122)," with an estimated fair market value of $"&amp;FIXED($AI122,2),"")&amp;"."))</f>
        <v/>
      </c>
      <c r="AX122" s="28">
        <f>IF(AND(ISNUMBER($AR122),ISNUMBER(Settings!$D$5)),IF($AR122&gt;=Settings!$D$5,1,0),0)</f>
        <v/>
      </c>
      <c r="AY122" s="28">
        <f>IF(AND(ISNUMBER($AR122),ISNUMBER(Settings!$D$6)),IF($AR122&gt;Settings!$D$6,1,0),0)</f>
        <v/>
      </c>
      <c r="AZ122" s="28">
        <f>IF(AND(ISNUMBER($AR122),ISNUMBER(Settings!$D$7)),IF($AR122&gt;Settings!$D$7,1,0),0)</f>
        <v/>
      </c>
      <c r="BA122" s="28">
        <f>IF(AND(ISNUMBER($AR122),ISNUMBER($AF122)),$AR122,0)</f>
        <v/>
      </c>
      <c r="BB122" s="28">
        <f>IF(OR(IFERROR(TRIM(INDEX($A122:$AD122,MATCH(Settings!$B$14,$A$1:$AD$1,0))&amp;""),"")&lt;&gt;"",IFERROR(TRIM(INDEX($A122:$AD122,MATCH(Settings!$B$13,$A$1:$AD$1,0))&amp;""),"")&lt;&gt;"",IFERROR(TRIM(INDEX($A122:$AD122,MATCH(Settings!$B$17,$A$1:$AD$1,0))&amp;""),"")&lt;&gt;"",IFERROR(TRIM(INDEX($A122:$AD122,MATCH(Settings!$B$22,$A$1:$AD$1,0))&amp;""),"")&lt;&gt;""),1,0)</f>
        <v/>
      </c>
    </row>
    <row r="123">
      <c r="AF123" s="29" t="n"/>
      <c r="AG123" s="30" t="n"/>
      <c r="AH123" s="30" t="n"/>
      <c r="AI123" s="31" t="n"/>
      <c r="AJ123" s="29" t="n"/>
      <c r="AK123" s="30" t="n"/>
      <c r="AM123" s="23">
        <f>IF(IFERROR(TRIM(INDEX($A123:$AD123,MATCH(Settings!$B$13,$A$1:$AD$1,0))&amp;""),"")&lt;&gt;"",IFERROR(TRIM(INDEX($A123:$AD123,MATCH(Settings!$B$13,$A$1:$AD$1,0))&amp;""),"")&amp;IF(IFERROR(TRIM(INDEX($A123:$AD123,MATCH(Settings!$B$14,$A$1:$AD$1,0))&amp;""),"")&lt;&gt;""," ("&amp;IFERROR(TRIM(INDEX($A123:$AD123,MATCH(Settings!$B$14,$A$1:$AD$1,0))&amp;""),"")&amp;")",""),IFERROR(TRIM(INDEX($A123:$AD123,MATCH(Settings!$B$14,$A$1:$AD$1,0))&amp;""),""))</f>
        <v/>
      </c>
      <c r="AN123" s="23">
        <f>IFERROR(TRIM(INDEX($A123:$AD123,MATCH(Settings!$B$15,$A$1:$AD$1,0))&amp;""),"")</f>
        <v/>
      </c>
      <c r="AO123" s="23">
        <f>IF($BB123=0,"",IF(LEFT(IFERROR(TRIM(INDEX($A123:$AD123,MATCH(Settings!$B$16,$A$1:$AD$1,0))&amp;""),""),5)="Goods","Goods",IF(LEFT(IFERROR(TRIM(INDEX($A123:$AD123,MATCH(Settings!$B$16,$A$1:$AD$1,0))&amp;""),""),8)="Services","Services",IF(IFERROR(TRIM(INDEX($A123:$AD123,MATCH(Settings!$B$22,$A$1:$AD$1,0))&amp;""),"")&lt;&gt;"","Services","Goods"))))</f>
        <v/>
      </c>
      <c r="AP123" s="23">
        <f>IF($AO123="Services",IFERROR(TRIM(INDEX($A123:$AD123,MATCH(Settings!$B$22,$A$1:$AD$1,0))&amp;""),""),IFERROR(TRIM(INDEX($A123:$AD123,MATCH(Settings!$B$17,$A$1:$AD$1,0))&amp;""),""))</f>
        <v/>
      </c>
      <c r="AQ123" s="24">
        <f>IFERROR(IF(TRIM(INDEX($A123:$AD123,MATCH(Settings!$B$18,$A$1:$AD$1,0))&amp;"")="","",VALUE(TRIM(INDEX($A123:$AD123,MATCH(Settings!$B$18,$A$1:$AD$1,0))&amp;""))),"")</f>
        <v/>
      </c>
      <c r="AR123" s="25">
        <f>IF($AO123="Goods",IFERROR(IF(TRIM(INDEX($A123:$AD123,MATCH(Settings!$B$20,$A$1:$AD$1,0))&amp;"")="","",VALUE(TRIM(INDEX($A123:$AD123,MATCH(Settings!$B$20,$A$1:$AD$1,0))&amp;""))),""),"")</f>
        <v/>
      </c>
      <c r="AS123" s="26">
        <f>IF($BB123=0,"",IFERROR(INT(IFERROR(IF(ISNUMBER(INDEX($A123:$AD123,MATCH(Settings!$B$11,$A$1:$AD$1,0))),INDEX($A123:$AD123,MATCH(Settings!$B$11,$A$1:$AD$1,0)),DATE(VALUE(LEFT(IFERROR(TRIM(INDEX($A123:$AD123,MATCH(Settings!$B$11,$A$1:$AD$1,0))&amp;""),""),4)),VALUE(MID(IFERROR(TRIM(INDEX($A123:$AD123,MATCH(Settings!$B$11,$A$1:$AD$1,0))&amp;""),""),6,2)),VALUE(MID(IFERROR(TRIM(INDEX($A123:$AD123,MATCH(Settings!$B$11,$A$1:$AD$1,0))&amp;""),""),9,2)))+TIME(VALUE(MID(IFERROR(TRIM(INDEX($A123:$AD123,MATCH(Settings!$B$11,$A$1:$AD$1,0))&amp;""),""),12,2)),VALUE(MID(IFERROR(TRIM(INDEX($A123:$AD123,MATCH(Settings!$B$11,$A$1:$AD$1,0))&amp;""),""),15,2)),VALUE(MID(IFERROR(TRIM(INDEX($A123:$AD123,MATCH(Settings!$B$11,$A$1:$AD$1,0))&amp;""),""),18,2)))),"")),""))</f>
        <v/>
      </c>
      <c r="AT123" s="23">
        <f>IF($BB123=0,"",IF(NOT(ISNUMBER($AF123)),"Waiting for the gift",IF(ISNUMBER($AJ123),"Acknowledged",IF(AND(ISNUMBER(Settings!$D$3),$AU123&gt;Settings!$D$3),"Past your window","Send acknowledgment"))))</f>
        <v/>
      </c>
      <c r="AU123" s="24">
        <f>IF(AND(ISNUMBER($AF123),NOT(ISNUMBER($AJ123))),Settings!$D$4-$AF123,"")</f>
        <v/>
      </c>
      <c r="AV123" s="27">
        <f>IF($BB123=0,"",IF((IF($AO123="Services","; services: describe the work, no value",IF(NOT(ISNUMBER($AR123)),"; no donor value given",IF($AX123=1,"; donor value $"&amp;FIXED(Settings!$D$5,0)&amp;" or more: written acknowledgment","")&amp;IF($AY123=1,"; over $"&amp;FIXED(Settings!$D$6,0)&amp;": donor may need Form 8283","")&amp;IF($AZ123=1,"; over $"&amp;FIXED(Settings!$D$7,0)&amp;": Section B, you may sign Part V",""))))="","Thank-you note",MID(IF($AO123="Services","; services: describe the work, no value",IF(NOT(ISNUMBER($AR123)),"; no donor value given",IF($AX123=1,"; donor value $"&amp;FIXED(Settings!$D$5,0)&amp;" or more: written acknowledgment","")&amp;IF($AY123=1,"; over $"&amp;FIXED(Settings!$D$6,0)&amp;": donor may need Form 8283","")&amp;IF($AZ123=1,"; over $"&amp;FIXED(Settings!$D$7,0)&amp;": Section B, you may sign Part V",""))),3,300)))</f>
        <v/>
      </c>
      <c r="AW123" s="27">
        <f>IF(OR($BB123=0,NOT(ISNUMBER($AF123)),$AP123=""),"","Thank you for your contribution of "&amp;$AP123&amp;" that "&amp;IF(TRIM(Settings!$D$2&amp;"")="","(your organization's name)",Settings!$D$2)&amp;" received on "&amp;CHOOSE(MONTH($AF123),"January","February","March","April","May","June","July","August","September","October","November","December")&amp;" "&amp;DAY($AF123)&amp;", "&amp;YEAR($AF123)&amp;". "&amp;IF(TRIM($AH123&amp;"")="","No goods or services were provided in exchange for your contribution.","In exchange for your contribution, we gave you "&amp;$AH123&amp;IF(ISNUMBER($AI123)," with an estimated fair market value of $"&amp;FIXED($AI123,2),"")&amp;"."))</f>
        <v/>
      </c>
      <c r="AX123" s="28">
        <f>IF(AND(ISNUMBER($AR123),ISNUMBER(Settings!$D$5)),IF($AR123&gt;=Settings!$D$5,1,0),0)</f>
        <v/>
      </c>
      <c r="AY123" s="28">
        <f>IF(AND(ISNUMBER($AR123),ISNUMBER(Settings!$D$6)),IF($AR123&gt;Settings!$D$6,1,0),0)</f>
        <v/>
      </c>
      <c r="AZ123" s="28">
        <f>IF(AND(ISNUMBER($AR123),ISNUMBER(Settings!$D$7)),IF($AR123&gt;Settings!$D$7,1,0),0)</f>
        <v/>
      </c>
      <c r="BA123" s="28">
        <f>IF(AND(ISNUMBER($AR123),ISNUMBER($AF123)),$AR123,0)</f>
        <v/>
      </c>
      <c r="BB123" s="28">
        <f>IF(OR(IFERROR(TRIM(INDEX($A123:$AD123,MATCH(Settings!$B$14,$A$1:$AD$1,0))&amp;""),"")&lt;&gt;"",IFERROR(TRIM(INDEX($A123:$AD123,MATCH(Settings!$B$13,$A$1:$AD$1,0))&amp;""),"")&lt;&gt;"",IFERROR(TRIM(INDEX($A123:$AD123,MATCH(Settings!$B$17,$A$1:$AD$1,0))&amp;""),"")&lt;&gt;"",IFERROR(TRIM(INDEX($A123:$AD123,MATCH(Settings!$B$22,$A$1:$AD$1,0))&amp;""),"")&lt;&gt;""),1,0)</f>
        <v/>
      </c>
    </row>
    <row r="124">
      <c r="AF124" s="29" t="n"/>
      <c r="AG124" s="30" t="n"/>
      <c r="AH124" s="30" t="n"/>
      <c r="AI124" s="31" t="n"/>
      <c r="AJ124" s="29" t="n"/>
      <c r="AK124" s="30" t="n"/>
      <c r="AM124" s="23">
        <f>IF(IFERROR(TRIM(INDEX($A124:$AD124,MATCH(Settings!$B$13,$A$1:$AD$1,0))&amp;""),"")&lt;&gt;"",IFERROR(TRIM(INDEX($A124:$AD124,MATCH(Settings!$B$13,$A$1:$AD$1,0))&amp;""),"")&amp;IF(IFERROR(TRIM(INDEX($A124:$AD124,MATCH(Settings!$B$14,$A$1:$AD$1,0))&amp;""),"")&lt;&gt;""," ("&amp;IFERROR(TRIM(INDEX($A124:$AD124,MATCH(Settings!$B$14,$A$1:$AD$1,0))&amp;""),"")&amp;")",""),IFERROR(TRIM(INDEX($A124:$AD124,MATCH(Settings!$B$14,$A$1:$AD$1,0))&amp;""),""))</f>
        <v/>
      </c>
      <c r="AN124" s="23">
        <f>IFERROR(TRIM(INDEX($A124:$AD124,MATCH(Settings!$B$15,$A$1:$AD$1,0))&amp;""),"")</f>
        <v/>
      </c>
      <c r="AO124" s="23">
        <f>IF($BB124=0,"",IF(LEFT(IFERROR(TRIM(INDEX($A124:$AD124,MATCH(Settings!$B$16,$A$1:$AD$1,0))&amp;""),""),5)="Goods","Goods",IF(LEFT(IFERROR(TRIM(INDEX($A124:$AD124,MATCH(Settings!$B$16,$A$1:$AD$1,0))&amp;""),""),8)="Services","Services",IF(IFERROR(TRIM(INDEX($A124:$AD124,MATCH(Settings!$B$22,$A$1:$AD$1,0))&amp;""),"")&lt;&gt;"","Services","Goods"))))</f>
        <v/>
      </c>
      <c r="AP124" s="23">
        <f>IF($AO124="Services",IFERROR(TRIM(INDEX($A124:$AD124,MATCH(Settings!$B$22,$A$1:$AD$1,0))&amp;""),""),IFERROR(TRIM(INDEX($A124:$AD124,MATCH(Settings!$B$17,$A$1:$AD$1,0))&amp;""),""))</f>
        <v/>
      </c>
      <c r="AQ124" s="24">
        <f>IFERROR(IF(TRIM(INDEX($A124:$AD124,MATCH(Settings!$B$18,$A$1:$AD$1,0))&amp;"")="","",VALUE(TRIM(INDEX($A124:$AD124,MATCH(Settings!$B$18,$A$1:$AD$1,0))&amp;""))),"")</f>
        <v/>
      </c>
      <c r="AR124" s="25">
        <f>IF($AO124="Goods",IFERROR(IF(TRIM(INDEX($A124:$AD124,MATCH(Settings!$B$20,$A$1:$AD$1,0))&amp;"")="","",VALUE(TRIM(INDEX($A124:$AD124,MATCH(Settings!$B$20,$A$1:$AD$1,0))&amp;""))),""),"")</f>
        <v/>
      </c>
      <c r="AS124" s="26">
        <f>IF($BB124=0,"",IFERROR(INT(IFERROR(IF(ISNUMBER(INDEX($A124:$AD124,MATCH(Settings!$B$11,$A$1:$AD$1,0))),INDEX($A124:$AD124,MATCH(Settings!$B$11,$A$1:$AD$1,0)),DATE(VALUE(LEFT(IFERROR(TRIM(INDEX($A124:$AD124,MATCH(Settings!$B$11,$A$1:$AD$1,0))&amp;""),""),4)),VALUE(MID(IFERROR(TRIM(INDEX($A124:$AD124,MATCH(Settings!$B$11,$A$1:$AD$1,0))&amp;""),""),6,2)),VALUE(MID(IFERROR(TRIM(INDEX($A124:$AD124,MATCH(Settings!$B$11,$A$1:$AD$1,0))&amp;""),""),9,2)))+TIME(VALUE(MID(IFERROR(TRIM(INDEX($A124:$AD124,MATCH(Settings!$B$11,$A$1:$AD$1,0))&amp;""),""),12,2)),VALUE(MID(IFERROR(TRIM(INDEX($A124:$AD124,MATCH(Settings!$B$11,$A$1:$AD$1,0))&amp;""),""),15,2)),VALUE(MID(IFERROR(TRIM(INDEX($A124:$AD124,MATCH(Settings!$B$11,$A$1:$AD$1,0))&amp;""),""),18,2)))),"")),""))</f>
        <v/>
      </c>
      <c r="AT124" s="23">
        <f>IF($BB124=0,"",IF(NOT(ISNUMBER($AF124)),"Waiting for the gift",IF(ISNUMBER($AJ124),"Acknowledged",IF(AND(ISNUMBER(Settings!$D$3),$AU124&gt;Settings!$D$3),"Past your window","Send acknowledgment"))))</f>
        <v/>
      </c>
      <c r="AU124" s="24">
        <f>IF(AND(ISNUMBER($AF124),NOT(ISNUMBER($AJ124))),Settings!$D$4-$AF124,"")</f>
        <v/>
      </c>
      <c r="AV124" s="27">
        <f>IF($BB124=0,"",IF((IF($AO124="Services","; services: describe the work, no value",IF(NOT(ISNUMBER($AR124)),"; no donor value given",IF($AX124=1,"; donor value $"&amp;FIXED(Settings!$D$5,0)&amp;" or more: written acknowledgment","")&amp;IF($AY124=1,"; over $"&amp;FIXED(Settings!$D$6,0)&amp;": donor may need Form 8283","")&amp;IF($AZ124=1,"; over $"&amp;FIXED(Settings!$D$7,0)&amp;": Section B, you may sign Part V",""))))="","Thank-you note",MID(IF($AO124="Services","; services: describe the work, no value",IF(NOT(ISNUMBER($AR124)),"; no donor value given",IF($AX124=1,"; donor value $"&amp;FIXED(Settings!$D$5,0)&amp;" or more: written acknowledgment","")&amp;IF($AY124=1,"; over $"&amp;FIXED(Settings!$D$6,0)&amp;": donor may need Form 8283","")&amp;IF($AZ124=1,"; over $"&amp;FIXED(Settings!$D$7,0)&amp;": Section B, you may sign Part V",""))),3,300)))</f>
        <v/>
      </c>
      <c r="AW124" s="27">
        <f>IF(OR($BB124=0,NOT(ISNUMBER($AF124)),$AP124=""),"","Thank you for your contribution of "&amp;$AP124&amp;" that "&amp;IF(TRIM(Settings!$D$2&amp;"")="","(your organization's name)",Settings!$D$2)&amp;" received on "&amp;CHOOSE(MONTH($AF124),"January","February","March","April","May","June","July","August","September","October","November","December")&amp;" "&amp;DAY($AF124)&amp;", "&amp;YEAR($AF124)&amp;". "&amp;IF(TRIM($AH124&amp;"")="","No goods or services were provided in exchange for your contribution.","In exchange for your contribution, we gave you "&amp;$AH124&amp;IF(ISNUMBER($AI124)," with an estimated fair market value of $"&amp;FIXED($AI124,2),"")&amp;"."))</f>
        <v/>
      </c>
      <c r="AX124" s="28">
        <f>IF(AND(ISNUMBER($AR124),ISNUMBER(Settings!$D$5)),IF($AR124&gt;=Settings!$D$5,1,0),0)</f>
        <v/>
      </c>
      <c r="AY124" s="28">
        <f>IF(AND(ISNUMBER($AR124),ISNUMBER(Settings!$D$6)),IF($AR124&gt;Settings!$D$6,1,0),0)</f>
        <v/>
      </c>
      <c r="AZ124" s="28">
        <f>IF(AND(ISNUMBER($AR124),ISNUMBER(Settings!$D$7)),IF($AR124&gt;Settings!$D$7,1,0),0)</f>
        <v/>
      </c>
      <c r="BA124" s="28">
        <f>IF(AND(ISNUMBER($AR124),ISNUMBER($AF124)),$AR124,0)</f>
        <v/>
      </c>
      <c r="BB124" s="28">
        <f>IF(OR(IFERROR(TRIM(INDEX($A124:$AD124,MATCH(Settings!$B$14,$A$1:$AD$1,0))&amp;""),"")&lt;&gt;"",IFERROR(TRIM(INDEX($A124:$AD124,MATCH(Settings!$B$13,$A$1:$AD$1,0))&amp;""),"")&lt;&gt;"",IFERROR(TRIM(INDEX($A124:$AD124,MATCH(Settings!$B$17,$A$1:$AD$1,0))&amp;""),"")&lt;&gt;"",IFERROR(TRIM(INDEX($A124:$AD124,MATCH(Settings!$B$22,$A$1:$AD$1,0))&amp;""),"")&lt;&gt;""),1,0)</f>
        <v/>
      </c>
    </row>
    <row r="125">
      <c r="AF125" s="29" t="n"/>
      <c r="AG125" s="30" t="n"/>
      <c r="AH125" s="30" t="n"/>
      <c r="AI125" s="31" t="n"/>
      <c r="AJ125" s="29" t="n"/>
      <c r="AK125" s="30" t="n"/>
      <c r="AM125" s="23">
        <f>IF(IFERROR(TRIM(INDEX($A125:$AD125,MATCH(Settings!$B$13,$A$1:$AD$1,0))&amp;""),"")&lt;&gt;"",IFERROR(TRIM(INDEX($A125:$AD125,MATCH(Settings!$B$13,$A$1:$AD$1,0))&amp;""),"")&amp;IF(IFERROR(TRIM(INDEX($A125:$AD125,MATCH(Settings!$B$14,$A$1:$AD$1,0))&amp;""),"")&lt;&gt;""," ("&amp;IFERROR(TRIM(INDEX($A125:$AD125,MATCH(Settings!$B$14,$A$1:$AD$1,0))&amp;""),"")&amp;")",""),IFERROR(TRIM(INDEX($A125:$AD125,MATCH(Settings!$B$14,$A$1:$AD$1,0))&amp;""),""))</f>
        <v/>
      </c>
      <c r="AN125" s="23">
        <f>IFERROR(TRIM(INDEX($A125:$AD125,MATCH(Settings!$B$15,$A$1:$AD$1,0))&amp;""),"")</f>
        <v/>
      </c>
      <c r="AO125" s="23">
        <f>IF($BB125=0,"",IF(LEFT(IFERROR(TRIM(INDEX($A125:$AD125,MATCH(Settings!$B$16,$A$1:$AD$1,0))&amp;""),""),5)="Goods","Goods",IF(LEFT(IFERROR(TRIM(INDEX($A125:$AD125,MATCH(Settings!$B$16,$A$1:$AD$1,0))&amp;""),""),8)="Services","Services",IF(IFERROR(TRIM(INDEX($A125:$AD125,MATCH(Settings!$B$22,$A$1:$AD$1,0))&amp;""),"")&lt;&gt;"","Services","Goods"))))</f>
        <v/>
      </c>
      <c r="AP125" s="23">
        <f>IF($AO125="Services",IFERROR(TRIM(INDEX($A125:$AD125,MATCH(Settings!$B$22,$A$1:$AD$1,0))&amp;""),""),IFERROR(TRIM(INDEX($A125:$AD125,MATCH(Settings!$B$17,$A$1:$AD$1,0))&amp;""),""))</f>
        <v/>
      </c>
      <c r="AQ125" s="24">
        <f>IFERROR(IF(TRIM(INDEX($A125:$AD125,MATCH(Settings!$B$18,$A$1:$AD$1,0))&amp;"")="","",VALUE(TRIM(INDEX($A125:$AD125,MATCH(Settings!$B$18,$A$1:$AD$1,0))&amp;""))),"")</f>
        <v/>
      </c>
      <c r="AR125" s="25">
        <f>IF($AO125="Goods",IFERROR(IF(TRIM(INDEX($A125:$AD125,MATCH(Settings!$B$20,$A$1:$AD$1,0))&amp;"")="","",VALUE(TRIM(INDEX($A125:$AD125,MATCH(Settings!$B$20,$A$1:$AD$1,0))&amp;""))),""),"")</f>
        <v/>
      </c>
      <c r="AS125" s="26">
        <f>IF($BB125=0,"",IFERROR(INT(IFERROR(IF(ISNUMBER(INDEX($A125:$AD125,MATCH(Settings!$B$11,$A$1:$AD$1,0))),INDEX($A125:$AD125,MATCH(Settings!$B$11,$A$1:$AD$1,0)),DATE(VALUE(LEFT(IFERROR(TRIM(INDEX($A125:$AD125,MATCH(Settings!$B$11,$A$1:$AD$1,0))&amp;""),""),4)),VALUE(MID(IFERROR(TRIM(INDEX($A125:$AD125,MATCH(Settings!$B$11,$A$1:$AD$1,0))&amp;""),""),6,2)),VALUE(MID(IFERROR(TRIM(INDEX($A125:$AD125,MATCH(Settings!$B$11,$A$1:$AD$1,0))&amp;""),""),9,2)))+TIME(VALUE(MID(IFERROR(TRIM(INDEX($A125:$AD125,MATCH(Settings!$B$11,$A$1:$AD$1,0))&amp;""),""),12,2)),VALUE(MID(IFERROR(TRIM(INDEX($A125:$AD125,MATCH(Settings!$B$11,$A$1:$AD$1,0))&amp;""),""),15,2)),VALUE(MID(IFERROR(TRIM(INDEX($A125:$AD125,MATCH(Settings!$B$11,$A$1:$AD$1,0))&amp;""),""),18,2)))),"")),""))</f>
        <v/>
      </c>
      <c r="AT125" s="23">
        <f>IF($BB125=0,"",IF(NOT(ISNUMBER($AF125)),"Waiting for the gift",IF(ISNUMBER($AJ125),"Acknowledged",IF(AND(ISNUMBER(Settings!$D$3),$AU125&gt;Settings!$D$3),"Past your window","Send acknowledgment"))))</f>
        <v/>
      </c>
      <c r="AU125" s="24">
        <f>IF(AND(ISNUMBER($AF125),NOT(ISNUMBER($AJ125))),Settings!$D$4-$AF125,"")</f>
        <v/>
      </c>
      <c r="AV125" s="27">
        <f>IF($BB125=0,"",IF((IF($AO125="Services","; services: describe the work, no value",IF(NOT(ISNUMBER($AR125)),"; no donor value given",IF($AX125=1,"; donor value $"&amp;FIXED(Settings!$D$5,0)&amp;" or more: written acknowledgment","")&amp;IF($AY125=1,"; over $"&amp;FIXED(Settings!$D$6,0)&amp;": donor may need Form 8283","")&amp;IF($AZ125=1,"; over $"&amp;FIXED(Settings!$D$7,0)&amp;": Section B, you may sign Part V",""))))="","Thank-you note",MID(IF($AO125="Services","; services: describe the work, no value",IF(NOT(ISNUMBER($AR125)),"; no donor value given",IF($AX125=1,"; donor value $"&amp;FIXED(Settings!$D$5,0)&amp;" or more: written acknowledgment","")&amp;IF($AY125=1,"; over $"&amp;FIXED(Settings!$D$6,0)&amp;": donor may need Form 8283","")&amp;IF($AZ125=1,"; over $"&amp;FIXED(Settings!$D$7,0)&amp;": Section B, you may sign Part V",""))),3,300)))</f>
        <v/>
      </c>
      <c r="AW125" s="27">
        <f>IF(OR($BB125=0,NOT(ISNUMBER($AF125)),$AP125=""),"","Thank you for your contribution of "&amp;$AP125&amp;" that "&amp;IF(TRIM(Settings!$D$2&amp;"")="","(your organization's name)",Settings!$D$2)&amp;" received on "&amp;CHOOSE(MONTH($AF125),"January","February","March","April","May","June","July","August","September","October","November","December")&amp;" "&amp;DAY($AF125)&amp;", "&amp;YEAR($AF125)&amp;". "&amp;IF(TRIM($AH125&amp;"")="","No goods or services were provided in exchange for your contribution.","In exchange for your contribution, we gave you "&amp;$AH125&amp;IF(ISNUMBER($AI125)," with an estimated fair market value of $"&amp;FIXED($AI125,2),"")&amp;"."))</f>
        <v/>
      </c>
      <c r="AX125" s="28">
        <f>IF(AND(ISNUMBER($AR125),ISNUMBER(Settings!$D$5)),IF($AR125&gt;=Settings!$D$5,1,0),0)</f>
        <v/>
      </c>
      <c r="AY125" s="28">
        <f>IF(AND(ISNUMBER($AR125),ISNUMBER(Settings!$D$6)),IF($AR125&gt;Settings!$D$6,1,0),0)</f>
        <v/>
      </c>
      <c r="AZ125" s="28">
        <f>IF(AND(ISNUMBER($AR125),ISNUMBER(Settings!$D$7)),IF($AR125&gt;Settings!$D$7,1,0),0)</f>
        <v/>
      </c>
      <c r="BA125" s="28">
        <f>IF(AND(ISNUMBER($AR125),ISNUMBER($AF125)),$AR125,0)</f>
        <v/>
      </c>
      <c r="BB125" s="28">
        <f>IF(OR(IFERROR(TRIM(INDEX($A125:$AD125,MATCH(Settings!$B$14,$A$1:$AD$1,0))&amp;""),"")&lt;&gt;"",IFERROR(TRIM(INDEX($A125:$AD125,MATCH(Settings!$B$13,$A$1:$AD$1,0))&amp;""),"")&lt;&gt;"",IFERROR(TRIM(INDEX($A125:$AD125,MATCH(Settings!$B$17,$A$1:$AD$1,0))&amp;""),"")&lt;&gt;"",IFERROR(TRIM(INDEX($A125:$AD125,MATCH(Settings!$B$22,$A$1:$AD$1,0))&amp;""),"")&lt;&gt;""),1,0)</f>
        <v/>
      </c>
    </row>
    <row r="126">
      <c r="AF126" s="29" t="n"/>
      <c r="AG126" s="30" t="n"/>
      <c r="AH126" s="30" t="n"/>
      <c r="AI126" s="31" t="n"/>
      <c r="AJ126" s="29" t="n"/>
      <c r="AK126" s="30" t="n"/>
      <c r="AM126" s="23">
        <f>IF(IFERROR(TRIM(INDEX($A126:$AD126,MATCH(Settings!$B$13,$A$1:$AD$1,0))&amp;""),"")&lt;&gt;"",IFERROR(TRIM(INDEX($A126:$AD126,MATCH(Settings!$B$13,$A$1:$AD$1,0))&amp;""),"")&amp;IF(IFERROR(TRIM(INDEX($A126:$AD126,MATCH(Settings!$B$14,$A$1:$AD$1,0))&amp;""),"")&lt;&gt;""," ("&amp;IFERROR(TRIM(INDEX($A126:$AD126,MATCH(Settings!$B$14,$A$1:$AD$1,0))&amp;""),"")&amp;")",""),IFERROR(TRIM(INDEX($A126:$AD126,MATCH(Settings!$B$14,$A$1:$AD$1,0))&amp;""),""))</f>
        <v/>
      </c>
      <c r="AN126" s="23">
        <f>IFERROR(TRIM(INDEX($A126:$AD126,MATCH(Settings!$B$15,$A$1:$AD$1,0))&amp;""),"")</f>
        <v/>
      </c>
      <c r="AO126" s="23">
        <f>IF($BB126=0,"",IF(LEFT(IFERROR(TRIM(INDEX($A126:$AD126,MATCH(Settings!$B$16,$A$1:$AD$1,0))&amp;""),""),5)="Goods","Goods",IF(LEFT(IFERROR(TRIM(INDEX($A126:$AD126,MATCH(Settings!$B$16,$A$1:$AD$1,0))&amp;""),""),8)="Services","Services",IF(IFERROR(TRIM(INDEX($A126:$AD126,MATCH(Settings!$B$22,$A$1:$AD$1,0))&amp;""),"")&lt;&gt;"","Services","Goods"))))</f>
        <v/>
      </c>
      <c r="AP126" s="23">
        <f>IF($AO126="Services",IFERROR(TRIM(INDEX($A126:$AD126,MATCH(Settings!$B$22,$A$1:$AD$1,0))&amp;""),""),IFERROR(TRIM(INDEX($A126:$AD126,MATCH(Settings!$B$17,$A$1:$AD$1,0))&amp;""),""))</f>
        <v/>
      </c>
      <c r="AQ126" s="24">
        <f>IFERROR(IF(TRIM(INDEX($A126:$AD126,MATCH(Settings!$B$18,$A$1:$AD$1,0))&amp;"")="","",VALUE(TRIM(INDEX($A126:$AD126,MATCH(Settings!$B$18,$A$1:$AD$1,0))&amp;""))),"")</f>
        <v/>
      </c>
      <c r="AR126" s="25">
        <f>IF($AO126="Goods",IFERROR(IF(TRIM(INDEX($A126:$AD126,MATCH(Settings!$B$20,$A$1:$AD$1,0))&amp;"")="","",VALUE(TRIM(INDEX($A126:$AD126,MATCH(Settings!$B$20,$A$1:$AD$1,0))&amp;""))),""),"")</f>
        <v/>
      </c>
      <c r="AS126" s="26">
        <f>IF($BB126=0,"",IFERROR(INT(IFERROR(IF(ISNUMBER(INDEX($A126:$AD126,MATCH(Settings!$B$11,$A$1:$AD$1,0))),INDEX($A126:$AD126,MATCH(Settings!$B$11,$A$1:$AD$1,0)),DATE(VALUE(LEFT(IFERROR(TRIM(INDEX($A126:$AD126,MATCH(Settings!$B$11,$A$1:$AD$1,0))&amp;""),""),4)),VALUE(MID(IFERROR(TRIM(INDEX($A126:$AD126,MATCH(Settings!$B$11,$A$1:$AD$1,0))&amp;""),""),6,2)),VALUE(MID(IFERROR(TRIM(INDEX($A126:$AD126,MATCH(Settings!$B$11,$A$1:$AD$1,0))&amp;""),""),9,2)))+TIME(VALUE(MID(IFERROR(TRIM(INDEX($A126:$AD126,MATCH(Settings!$B$11,$A$1:$AD$1,0))&amp;""),""),12,2)),VALUE(MID(IFERROR(TRIM(INDEX($A126:$AD126,MATCH(Settings!$B$11,$A$1:$AD$1,0))&amp;""),""),15,2)),VALUE(MID(IFERROR(TRIM(INDEX($A126:$AD126,MATCH(Settings!$B$11,$A$1:$AD$1,0))&amp;""),""),18,2)))),"")),""))</f>
        <v/>
      </c>
      <c r="AT126" s="23">
        <f>IF($BB126=0,"",IF(NOT(ISNUMBER($AF126)),"Waiting for the gift",IF(ISNUMBER($AJ126),"Acknowledged",IF(AND(ISNUMBER(Settings!$D$3),$AU126&gt;Settings!$D$3),"Past your window","Send acknowledgment"))))</f>
        <v/>
      </c>
      <c r="AU126" s="24">
        <f>IF(AND(ISNUMBER($AF126),NOT(ISNUMBER($AJ126))),Settings!$D$4-$AF126,"")</f>
        <v/>
      </c>
      <c r="AV126" s="27">
        <f>IF($BB126=0,"",IF((IF($AO126="Services","; services: describe the work, no value",IF(NOT(ISNUMBER($AR126)),"; no donor value given",IF($AX126=1,"; donor value $"&amp;FIXED(Settings!$D$5,0)&amp;" or more: written acknowledgment","")&amp;IF($AY126=1,"; over $"&amp;FIXED(Settings!$D$6,0)&amp;": donor may need Form 8283","")&amp;IF($AZ126=1,"; over $"&amp;FIXED(Settings!$D$7,0)&amp;": Section B, you may sign Part V",""))))="","Thank-you note",MID(IF($AO126="Services","; services: describe the work, no value",IF(NOT(ISNUMBER($AR126)),"; no donor value given",IF($AX126=1,"; donor value $"&amp;FIXED(Settings!$D$5,0)&amp;" or more: written acknowledgment","")&amp;IF($AY126=1,"; over $"&amp;FIXED(Settings!$D$6,0)&amp;": donor may need Form 8283","")&amp;IF($AZ126=1,"; over $"&amp;FIXED(Settings!$D$7,0)&amp;": Section B, you may sign Part V",""))),3,300)))</f>
        <v/>
      </c>
      <c r="AW126" s="27">
        <f>IF(OR($BB126=0,NOT(ISNUMBER($AF126)),$AP126=""),"","Thank you for your contribution of "&amp;$AP126&amp;" that "&amp;IF(TRIM(Settings!$D$2&amp;"")="","(your organization's name)",Settings!$D$2)&amp;" received on "&amp;CHOOSE(MONTH($AF126),"January","February","March","April","May","June","July","August","September","October","November","December")&amp;" "&amp;DAY($AF126)&amp;", "&amp;YEAR($AF126)&amp;". "&amp;IF(TRIM($AH126&amp;"")="","No goods or services were provided in exchange for your contribution.","In exchange for your contribution, we gave you "&amp;$AH126&amp;IF(ISNUMBER($AI126)," with an estimated fair market value of $"&amp;FIXED($AI126,2),"")&amp;"."))</f>
        <v/>
      </c>
      <c r="AX126" s="28">
        <f>IF(AND(ISNUMBER($AR126),ISNUMBER(Settings!$D$5)),IF($AR126&gt;=Settings!$D$5,1,0),0)</f>
        <v/>
      </c>
      <c r="AY126" s="28">
        <f>IF(AND(ISNUMBER($AR126),ISNUMBER(Settings!$D$6)),IF($AR126&gt;Settings!$D$6,1,0),0)</f>
        <v/>
      </c>
      <c r="AZ126" s="28">
        <f>IF(AND(ISNUMBER($AR126),ISNUMBER(Settings!$D$7)),IF($AR126&gt;Settings!$D$7,1,0),0)</f>
        <v/>
      </c>
      <c r="BA126" s="28">
        <f>IF(AND(ISNUMBER($AR126),ISNUMBER($AF126)),$AR126,0)</f>
        <v/>
      </c>
      <c r="BB126" s="28">
        <f>IF(OR(IFERROR(TRIM(INDEX($A126:$AD126,MATCH(Settings!$B$14,$A$1:$AD$1,0))&amp;""),"")&lt;&gt;"",IFERROR(TRIM(INDEX($A126:$AD126,MATCH(Settings!$B$13,$A$1:$AD$1,0))&amp;""),"")&lt;&gt;"",IFERROR(TRIM(INDEX($A126:$AD126,MATCH(Settings!$B$17,$A$1:$AD$1,0))&amp;""),"")&lt;&gt;"",IFERROR(TRIM(INDEX($A126:$AD126,MATCH(Settings!$B$22,$A$1:$AD$1,0))&amp;""),"")&lt;&gt;""),1,0)</f>
        <v/>
      </c>
    </row>
    <row r="127">
      <c r="AF127" s="29" t="n"/>
      <c r="AG127" s="30" t="n"/>
      <c r="AH127" s="30" t="n"/>
      <c r="AI127" s="31" t="n"/>
      <c r="AJ127" s="29" t="n"/>
      <c r="AK127" s="30" t="n"/>
      <c r="AM127" s="23">
        <f>IF(IFERROR(TRIM(INDEX($A127:$AD127,MATCH(Settings!$B$13,$A$1:$AD$1,0))&amp;""),"")&lt;&gt;"",IFERROR(TRIM(INDEX($A127:$AD127,MATCH(Settings!$B$13,$A$1:$AD$1,0))&amp;""),"")&amp;IF(IFERROR(TRIM(INDEX($A127:$AD127,MATCH(Settings!$B$14,$A$1:$AD$1,0))&amp;""),"")&lt;&gt;""," ("&amp;IFERROR(TRIM(INDEX($A127:$AD127,MATCH(Settings!$B$14,$A$1:$AD$1,0))&amp;""),"")&amp;")",""),IFERROR(TRIM(INDEX($A127:$AD127,MATCH(Settings!$B$14,$A$1:$AD$1,0))&amp;""),""))</f>
        <v/>
      </c>
      <c r="AN127" s="23">
        <f>IFERROR(TRIM(INDEX($A127:$AD127,MATCH(Settings!$B$15,$A$1:$AD$1,0))&amp;""),"")</f>
        <v/>
      </c>
      <c r="AO127" s="23">
        <f>IF($BB127=0,"",IF(LEFT(IFERROR(TRIM(INDEX($A127:$AD127,MATCH(Settings!$B$16,$A$1:$AD$1,0))&amp;""),""),5)="Goods","Goods",IF(LEFT(IFERROR(TRIM(INDEX($A127:$AD127,MATCH(Settings!$B$16,$A$1:$AD$1,0))&amp;""),""),8)="Services","Services",IF(IFERROR(TRIM(INDEX($A127:$AD127,MATCH(Settings!$B$22,$A$1:$AD$1,0))&amp;""),"")&lt;&gt;"","Services","Goods"))))</f>
        <v/>
      </c>
      <c r="AP127" s="23">
        <f>IF($AO127="Services",IFERROR(TRIM(INDEX($A127:$AD127,MATCH(Settings!$B$22,$A$1:$AD$1,0))&amp;""),""),IFERROR(TRIM(INDEX($A127:$AD127,MATCH(Settings!$B$17,$A$1:$AD$1,0))&amp;""),""))</f>
        <v/>
      </c>
      <c r="AQ127" s="24">
        <f>IFERROR(IF(TRIM(INDEX($A127:$AD127,MATCH(Settings!$B$18,$A$1:$AD$1,0))&amp;"")="","",VALUE(TRIM(INDEX($A127:$AD127,MATCH(Settings!$B$18,$A$1:$AD$1,0))&amp;""))),"")</f>
        <v/>
      </c>
      <c r="AR127" s="25">
        <f>IF($AO127="Goods",IFERROR(IF(TRIM(INDEX($A127:$AD127,MATCH(Settings!$B$20,$A$1:$AD$1,0))&amp;"")="","",VALUE(TRIM(INDEX($A127:$AD127,MATCH(Settings!$B$20,$A$1:$AD$1,0))&amp;""))),""),"")</f>
        <v/>
      </c>
      <c r="AS127" s="26">
        <f>IF($BB127=0,"",IFERROR(INT(IFERROR(IF(ISNUMBER(INDEX($A127:$AD127,MATCH(Settings!$B$11,$A$1:$AD$1,0))),INDEX($A127:$AD127,MATCH(Settings!$B$11,$A$1:$AD$1,0)),DATE(VALUE(LEFT(IFERROR(TRIM(INDEX($A127:$AD127,MATCH(Settings!$B$11,$A$1:$AD$1,0))&amp;""),""),4)),VALUE(MID(IFERROR(TRIM(INDEX($A127:$AD127,MATCH(Settings!$B$11,$A$1:$AD$1,0))&amp;""),""),6,2)),VALUE(MID(IFERROR(TRIM(INDEX($A127:$AD127,MATCH(Settings!$B$11,$A$1:$AD$1,0))&amp;""),""),9,2)))+TIME(VALUE(MID(IFERROR(TRIM(INDEX($A127:$AD127,MATCH(Settings!$B$11,$A$1:$AD$1,0))&amp;""),""),12,2)),VALUE(MID(IFERROR(TRIM(INDEX($A127:$AD127,MATCH(Settings!$B$11,$A$1:$AD$1,0))&amp;""),""),15,2)),VALUE(MID(IFERROR(TRIM(INDEX($A127:$AD127,MATCH(Settings!$B$11,$A$1:$AD$1,0))&amp;""),""),18,2)))),"")),""))</f>
        <v/>
      </c>
      <c r="AT127" s="23">
        <f>IF($BB127=0,"",IF(NOT(ISNUMBER($AF127)),"Waiting for the gift",IF(ISNUMBER($AJ127),"Acknowledged",IF(AND(ISNUMBER(Settings!$D$3),$AU127&gt;Settings!$D$3),"Past your window","Send acknowledgment"))))</f>
        <v/>
      </c>
      <c r="AU127" s="24">
        <f>IF(AND(ISNUMBER($AF127),NOT(ISNUMBER($AJ127))),Settings!$D$4-$AF127,"")</f>
        <v/>
      </c>
      <c r="AV127" s="27">
        <f>IF($BB127=0,"",IF((IF($AO127="Services","; services: describe the work, no value",IF(NOT(ISNUMBER($AR127)),"; no donor value given",IF($AX127=1,"; donor value $"&amp;FIXED(Settings!$D$5,0)&amp;" or more: written acknowledgment","")&amp;IF($AY127=1,"; over $"&amp;FIXED(Settings!$D$6,0)&amp;": donor may need Form 8283","")&amp;IF($AZ127=1,"; over $"&amp;FIXED(Settings!$D$7,0)&amp;": Section B, you may sign Part V",""))))="","Thank-you note",MID(IF($AO127="Services","; services: describe the work, no value",IF(NOT(ISNUMBER($AR127)),"; no donor value given",IF($AX127=1,"; donor value $"&amp;FIXED(Settings!$D$5,0)&amp;" or more: written acknowledgment","")&amp;IF($AY127=1,"; over $"&amp;FIXED(Settings!$D$6,0)&amp;": donor may need Form 8283","")&amp;IF($AZ127=1,"; over $"&amp;FIXED(Settings!$D$7,0)&amp;": Section B, you may sign Part V",""))),3,300)))</f>
        <v/>
      </c>
      <c r="AW127" s="27">
        <f>IF(OR($BB127=0,NOT(ISNUMBER($AF127)),$AP127=""),"","Thank you for your contribution of "&amp;$AP127&amp;" that "&amp;IF(TRIM(Settings!$D$2&amp;"")="","(your organization's name)",Settings!$D$2)&amp;" received on "&amp;CHOOSE(MONTH($AF127),"January","February","March","April","May","June","July","August","September","October","November","December")&amp;" "&amp;DAY($AF127)&amp;", "&amp;YEAR($AF127)&amp;". "&amp;IF(TRIM($AH127&amp;"")="","No goods or services were provided in exchange for your contribution.","In exchange for your contribution, we gave you "&amp;$AH127&amp;IF(ISNUMBER($AI127)," with an estimated fair market value of $"&amp;FIXED($AI127,2),"")&amp;"."))</f>
        <v/>
      </c>
      <c r="AX127" s="28">
        <f>IF(AND(ISNUMBER($AR127),ISNUMBER(Settings!$D$5)),IF($AR127&gt;=Settings!$D$5,1,0),0)</f>
        <v/>
      </c>
      <c r="AY127" s="28">
        <f>IF(AND(ISNUMBER($AR127),ISNUMBER(Settings!$D$6)),IF($AR127&gt;Settings!$D$6,1,0),0)</f>
        <v/>
      </c>
      <c r="AZ127" s="28">
        <f>IF(AND(ISNUMBER($AR127),ISNUMBER(Settings!$D$7)),IF($AR127&gt;Settings!$D$7,1,0),0)</f>
        <v/>
      </c>
      <c r="BA127" s="28">
        <f>IF(AND(ISNUMBER($AR127),ISNUMBER($AF127)),$AR127,0)</f>
        <v/>
      </c>
      <c r="BB127" s="28">
        <f>IF(OR(IFERROR(TRIM(INDEX($A127:$AD127,MATCH(Settings!$B$14,$A$1:$AD$1,0))&amp;""),"")&lt;&gt;"",IFERROR(TRIM(INDEX($A127:$AD127,MATCH(Settings!$B$13,$A$1:$AD$1,0))&amp;""),"")&lt;&gt;"",IFERROR(TRIM(INDEX($A127:$AD127,MATCH(Settings!$B$17,$A$1:$AD$1,0))&amp;""),"")&lt;&gt;"",IFERROR(TRIM(INDEX($A127:$AD127,MATCH(Settings!$B$22,$A$1:$AD$1,0))&amp;""),"")&lt;&gt;""),1,0)</f>
        <v/>
      </c>
    </row>
    <row r="128">
      <c r="AF128" s="29" t="n"/>
      <c r="AG128" s="30" t="n"/>
      <c r="AH128" s="30" t="n"/>
      <c r="AI128" s="31" t="n"/>
      <c r="AJ128" s="29" t="n"/>
      <c r="AK128" s="30" t="n"/>
      <c r="AM128" s="23">
        <f>IF(IFERROR(TRIM(INDEX($A128:$AD128,MATCH(Settings!$B$13,$A$1:$AD$1,0))&amp;""),"")&lt;&gt;"",IFERROR(TRIM(INDEX($A128:$AD128,MATCH(Settings!$B$13,$A$1:$AD$1,0))&amp;""),"")&amp;IF(IFERROR(TRIM(INDEX($A128:$AD128,MATCH(Settings!$B$14,$A$1:$AD$1,0))&amp;""),"")&lt;&gt;""," ("&amp;IFERROR(TRIM(INDEX($A128:$AD128,MATCH(Settings!$B$14,$A$1:$AD$1,0))&amp;""),"")&amp;")",""),IFERROR(TRIM(INDEX($A128:$AD128,MATCH(Settings!$B$14,$A$1:$AD$1,0))&amp;""),""))</f>
        <v/>
      </c>
      <c r="AN128" s="23">
        <f>IFERROR(TRIM(INDEX($A128:$AD128,MATCH(Settings!$B$15,$A$1:$AD$1,0))&amp;""),"")</f>
        <v/>
      </c>
      <c r="AO128" s="23">
        <f>IF($BB128=0,"",IF(LEFT(IFERROR(TRIM(INDEX($A128:$AD128,MATCH(Settings!$B$16,$A$1:$AD$1,0))&amp;""),""),5)="Goods","Goods",IF(LEFT(IFERROR(TRIM(INDEX($A128:$AD128,MATCH(Settings!$B$16,$A$1:$AD$1,0))&amp;""),""),8)="Services","Services",IF(IFERROR(TRIM(INDEX($A128:$AD128,MATCH(Settings!$B$22,$A$1:$AD$1,0))&amp;""),"")&lt;&gt;"","Services","Goods"))))</f>
        <v/>
      </c>
      <c r="AP128" s="23">
        <f>IF($AO128="Services",IFERROR(TRIM(INDEX($A128:$AD128,MATCH(Settings!$B$22,$A$1:$AD$1,0))&amp;""),""),IFERROR(TRIM(INDEX($A128:$AD128,MATCH(Settings!$B$17,$A$1:$AD$1,0))&amp;""),""))</f>
        <v/>
      </c>
      <c r="AQ128" s="24">
        <f>IFERROR(IF(TRIM(INDEX($A128:$AD128,MATCH(Settings!$B$18,$A$1:$AD$1,0))&amp;"")="","",VALUE(TRIM(INDEX($A128:$AD128,MATCH(Settings!$B$18,$A$1:$AD$1,0))&amp;""))),"")</f>
        <v/>
      </c>
      <c r="AR128" s="25">
        <f>IF($AO128="Goods",IFERROR(IF(TRIM(INDEX($A128:$AD128,MATCH(Settings!$B$20,$A$1:$AD$1,0))&amp;"")="","",VALUE(TRIM(INDEX($A128:$AD128,MATCH(Settings!$B$20,$A$1:$AD$1,0))&amp;""))),""),"")</f>
        <v/>
      </c>
      <c r="AS128" s="26">
        <f>IF($BB128=0,"",IFERROR(INT(IFERROR(IF(ISNUMBER(INDEX($A128:$AD128,MATCH(Settings!$B$11,$A$1:$AD$1,0))),INDEX($A128:$AD128,MATCH(Settings!$B$11,$A$1:$AD$1,0)),DATE(VALUE(LEFT(IFERROR(TRIM(INDEX($A128:$AD128,MATCH(Settings!$B$11,$A$1:$AD$1,0))&amp;""),""),4)),VALUE(MID(IFERROR(TRIM(INDEX($A128:$AD128,MATCH(Settings!$B$11,$A$1:$AD$1,0))&amp;""),""),6,2)),VALUE(MID(IFERROR(TRIM(INDEX($A128:$AD128,MATCH(Settings!$B$11,$A$1:$AD$1,0))&amp;""),""),9,2)))+TIME(VALUE(MID(IFERROR(TRIM(INDEX($A128:$AD128,MATCH(Settings!$B$11,$A$1:$AD$1,0))&amp;""),""),12,2)),VALUE(MID(IFERROR(TRIM(INDEX($A128:$AD128,MATCH(Settings!$B$11,$A$1:$AD$1,0))&amp;""),""),15,2)),VALUE(MID(IFERROR(TRIM(INDEX($A128:$AD128,MATCH(Settings!$B$11,$A$1:$AD$1,0))&amp;""),""),18,2)))),"")),""))</f>
        <v/>
      </c>
      <c r="AT128" s="23">
        <f>IF($BB128=0,"",IF(NOT(ISNUMBER($AF128)),"Waiting for the gift",IF(ISNUMBER($AJ128),"Acknowledged",IF(AND(ISNUMBER(Settings!$D$3),$AU128&gt;Settings!$D$3),"Past your window","Send acknowledgment"))))</f>
        <v/>
      </c>
      <c r="AU128" s="24">
        <f>IF(AND(ISNUMBER($AF128),NOT(ISNUMBER($AJ128))),Settings!$D$4-$AF128,"")</f>
        <v/>
      </c>
      <c r="AV128" s="27">
        <f>IF($BB128=0,"",IF((IF($AO128="Services","; services: describe the work, no value",IF(NOT(ISNUMBER($AR128)),"; no donor value given",IF($AX128=1,"; donor value $"&amp;FIXED(Settings!$D$5,0)&amp;" or more: written acknowledgment","")&amp;IF($AY128=1,"; over $"&amp;FIXED(Settings!$D$6,0)&amp;": donor may need Form 8283","")&amp;IF($AZ128=1,"; over $"&amp;FIXED(Settings!$D$7,0)&amp;": Section B, you may sign Part V",""))))="","Thank-you note",MID(IF($AO128="Services","; services: describe the work, no value",IF(NOT(ISNUMBER($AR128)),"; no donor value given",IF($AX128=1,"; donor value $"&amp;FIXED(Settings!$D$5,0)&amp;" or more: written acknowledgment","")&amp;IF($AY128=1,"; over $"&amp;FIXED(Settings!$D$6,0)&amp;": donor may need Form 8283","")&amp;IF($AZ128=1,"; over $"&amp;FIXED(Settings!$D$7,0)&amp;": Section B, you may sign Part V",""))),3,300)))</f>
        <v/>
      </c>
      <c r="AW128" s="27">
        <f>IF(OR($BB128=0,NOT(ISNUMBER($AF128)),$AP128=""),"","Thank you for your contribution of "&amp;$AP128&amp;" that "&amp;IF(TRIM(Settings!$D$2&amp;"")="","(your organization's name)",Settings!$D$2)&amp;" received on "&amp;CHOOSE(MONTH($AF128),"January","February","March","April","May","June","July","August","September","October","November","December")&amp;" "&amp;DAY($AF128)&amp;", "&amp;YEAR($AF128)&amp;". "&amp;IF(TRIM($AH128&amp;"")="","No goods or services were provided in exchange for your contribution.","In exchange for your contribution, we gave you "&amp;$AH128&amp;IF(ISNUMBER($AI128)," with an estimated fair market value of $"&amp;FIXED($AI128,2),"")&amp;"."))</f>
        <v/>
      </c>
      <c r="AX128" s="28">
        <f>IF(AND(ISNUMBER($AR128),ISNUMBER(Settings!$D$5)),IF($AR128&gt;=Settings!$D$5,1,0),0)</f>
        <v/>
      </c>
      <c r="AY128" s="28">
        <f>IF(AND(ISNUMBER($AR128),ISNUMBER(Settings!$D$6)),IF($AR128&gt;Settings!$D$6,1,0),0)</f>
        <v/>
      </c>
      <c r="AZ128" s="28">
        <f>IF(AND(ISNUMBER($AR128),ISNUMBER(Settings!$D$7)),IF($AR128&gt;Settings!$D$7,1,0),0)</f>
        <v/>
      </c>
      <c r="BA128" s="28">
        <f>IF(AND(ISNUMBER($AR128),ISNUMBER($AF128)),$AR128,0)</f>
        <v/>
      </c>
      <c r="BB128" s="28">
        <f>IF(OR(IFERROR(TRIM(INDEX($A128:$AD128,MATCH(Settings!$B$14,$A$1:$AD$1,0))&amp;""),"")&lt;&gt;"",IFERROR(TRIM(INDEX($A128:$AD128,MATCH(Settings!$B$13,$A$1:$AD$1,0))&amp;""),"")&lt;&gt;"",IFERROR(TRIM(INDEX($A128:$AD128,MATCH(Settings!$B$17,$A$1:$AD$1,0))&amp;""),"")&lt;&gt;"",IFERROR(TRIM(INDEX($A128:$AD128,MATCH(Settings!$B$22,$A$1:$AD$1,0))&amp;""),"")&lt;&gt;""),1,0)</f>
        <v/>
      </c>
    </row>
    <row r="129">
      <c r="AF129" s="29" t="n"/>
      <c r="AG129" s="30" t="n"/>
      <c r="AH129" s="30" t="n"/>
      <c r="AI129" s="31" t="n"/>
      <c r="AJ129" s="29" t="n"/>
      <c r="AK129" s="30" t="n"/>
      <c r="AM129" s="23">
        <f>IF(IFERROR(TRIM(INDEX($A129:$AD129,MATCH(Settings!$B$13,$A$1:$AD$1,0))&amp;""),"")&lt;&gt;"",IFERROR(TRIM(INDEX($A129:$AD129,MATCH(Settings!$B$13,$A$1:$AD$1,0))&amp;""),"")&amp;IF(IFERROR(TRIM(INDEX($A129:$AD129,MATCH(Settings!$B$14,$A$1:$AD$1,0))&amp;""),"")&lt;&gt;""," ("&amp;IFERROR(TRIM(INDEX($A129:$AD129,MATCH(Settings!$B$14,$A$1:$AD$1,0))&amp;""),"")&amp;")",""),IFERROR(TRIM(INDEX($A129:$AD129,MATCH(Settings!$B$14,$A$1:$AD$1,0))&amp;""),""))</f>
        <v/>
      </c>
      <c r="AN129" s="23">
        <f>IFERROR(TRIM(INDEX($A129:$AD129,MATCH(Settings!$B$15,$A$1:$AD$1,0))&amp;""),"")</f>
        <v/>
      </c>
      <c r="AO129" s="23">
        <f>IF($BB129=0,"",IF(LEFT(IFERROR(TRIM(INDEX($A129:$AD129,MATCH(Settings!$B$16,$A$1:$AD$1,0))&amp;""),""),5)="Goods","Goods",IF(LEFT(IFERROR(TRIM(INDEX($A129:$AD129,MATCH(Settings!$B$16,$A$1:$AD$1,0))&amp;""),""),8)="Services","Services",IF(IFERROR(TRIM(INDEX($A129:$AD129,MATCH(Settings!$B$22,$A$1:$AD$1,0))&amp;""),"")&lt;&gt;"","Services","Goods"))))</f>
        <v/>
      </c>
      <c r="AP129" s="23">
        <f>IF($AO129="Services",IFERROR(TRIM(INDEX($A129:$AD129,MATCH(Settings!$B$22,$A$1:$AD$1,0))&amp;""),""),IFERROR(TRIM(INDEX($A129:$AD129,MATCH(Settings!$B$17,$A$1:$AD$1,0))&amp;""),""))</f>
        <v/>
      </c>
      <c r="AQ129" s="24">
        <f>IFERROR(IF(TRIM(INDEX($A129:$AD129,MATCH(Settings!$B$18,$A$1:$AD$1,0))&amp;"")="","",VALUE(TRIM(INDEX($A129:$AD129,MATCH(Settings!$B$18,$A$1:$AD$1,0))&amp;""))),"")</f>
        <v/>
      </c>
      <c r="AR129" s="25">
        <f>IF($AO129="Goods",IFERROR(IF(TRIM(INDEX($A129:$AD129,MATCH(Settings!$B$20,$A$1:$AD$1,0))&amp;"")="","",VALUE(TRIM(INDEX($A129:$AD129,MATCH(Settings!$B$20,$A$1:$AD$1,0))&amp;""))),""),"")</f>
        <v/>
      </c>
      <c r="AS129" s="26">
        <f>IF($BB129=0,"",IFERROR(INT(IFERROR(IF(ISNUMBER(INDEX($A129:$AD129,MATCH(Settings!$B$11,$A$1:$AD$1,0))),INDEX($A129:$AD129,MATCH(Settings!$B$11,$A$1:$AD$1,0)),DATE(VALUE(LEFT(IFERROR(TRIM(INDEX($A129:$AD129,MATCH(Settings!$B$11,$A$1:$AD$1,0))&amp;""),""),4)),VALUE(MID(IFERROR(TRIM(INDEX($A129:$AD129,MATCH(Settings!$B$11,$A$1:$AD$1,0))&amp;""),""),6,2)),VALUE(MID(IFERROR(TRIM(INDEX($A129:$AD129,MATCH(Settings!$B$11,$A$1:$AD$1,0))&amp;""),""),9,2)))+TIME(VALUE(MID(IFERROR(TRIM(INDEX($A129:$AD129,MATCH(Settings!$B$11,$A$1:$AD$1,0))&amp;""),""),12,2)),VALUE(MID(IFERROR(TRIM(INDEX($A129:$AD129,MATCH(Settings!$B$11,$A$1:$AD$1,0))&amp;""),""),15,2)),VALUE(MID(IFERROR(TRIM(INDEX($A129:$AD129,MATCH(Settings!$B$11,$A$1:$AD$1,0))&amp;""),""),18,2)))),"")),""))</f>
        <v/>
      </c>
      <c r="AT129" s="23">
        <f>IF($BB129=0,"",IF(NOT(ISNUMBER($AF129)),"Waiting for the gift",IF(ISNUMBER($AJ129),"Acknowledged",IF(AND(ISNUMBER(Settings!$D$3),$AU129&gt;Settings!$D$3),"Past your window","Send acknowledgment"))))</f>
        <v/>
      </c>
      <c r="AU129" s="24">
        <f>IF(AND(ISNUMBER($AF129),NOT(ISNUMBER($AJ129))),Settings!$D$4-$AF129,"")</f>
        <v/>
      </c>
      <c r="AV129" s="27">
        <f>IF($BB129=0,"",IF((IF($AO129="Services","; services: describe the work, no value",IF(NOT(ISNUMBER($AR129)),"; no donor value given",IF($AX129=1,"; donor value $"&amp;FIXED(Settings!$D$5,0)&amp;" or more: written acknowledgment","")&amp;IF($AY129=1,"; over $"&amp;FIXED(Settings!$D$6,0)&amp;": donor may need Form 8283","")&amp;IF($AZ129=1,"; over $"&amp;FIXED(Settings!$D$7,0)&amp;": Section B, you may sign Part V",""))))="","Thank-you note",MID(IF($AO129="Services","; services: describe the work, no value",IF(NOT(ISNUMBER($AR129)),"; no donor value given",IF($AX129=1,"; donor value $"&amp;FIXED(Settings!$D$5,0)&amp;" or more: written acknowledgment","")&amp;IF($AY129=1,"; over $"&amp;FIXED(Settings!$D$6,0)&amp;": donor may need Form 8283","")&amp;IF($AZ129=1,"; over $"&amp;FIXED(Settings!$D$7,0)&amp;": Section B, you may sign Part V",""))),3,300)))</f>
        <v/>
      </c>
      <c r="AW129" s="27">
        <f>IF(OR($BB129=0,NOT(ISNUMBER($AF129)),$AP129=""),"","Thank you for your contribution of "&amp;$AP129&amp;" that "&amp;IF(TRIM(Settings!$D$2&amp;"")="","(your organization's name)",Settings!$D$2)&amp;" received on "&amp;CHOOSE(MONTH($AF129),"January","February","March","April","May","June","July","August","September","October","November","December")&amp;" "&amp;DAY($AF129)&amp;", "&amp;YEAR($AF129)&amp;". "&amp;IF(TRIM($AH129&amp;"")="","No goods or services were provided in exchange for your contribution.","In exchange for your contribution, we gave you "&amp;$AH129&amp;IF(ISNUMBER($AI129)," with an estimated fair market value of $"&amp;FIXED($AI129,2),"")&amp;"."))</f>
        <v/>
      </c>
      <c r="AX129" s="28">
        <f>IF(AND(ISNUMBER($AR129),ISNUMBER(Settings!$D$5)),IF($AR129&gt;=Settings!$D$5,1,0),0)</f>
        <v/>
      </c>
      <c r="AY129" s="28">
        <f>IF(AND(ISNUMBER($AR129),ISNUMBER(Settings!$D$6)),IF($AR129&gt;Settings!$D$6,1,0),0)</f>
        <v/>
      </c>
      <c r="AZ129" s="28">
        <f>IF(AND(ISNUMBER($AR129),ISNUMBER(Settings!$D$7)),IF($AR129&gt;Settings!$D$7,1,0),0)</f>
        <v/>
      </c>
      <c r="BA129" s="28">
        <f>IF(AND(ISNUMBER($AR129),ISNUMBER($AF129)),$AR129,0)</f>
        <v/>
      </c>
      <c r="BB129" s="28">
        <f>IF(OR(IFERROR(TRIM(INDEX($A129:$AD129,MATCH(Settings!$B$14,$A$1:$AD$1,0))&amp;""),"")&lt;&gt;"",IFERROR(TRIM(INDEX($A129:$AD129,MATCH(Settings!$B$13,$A$1:$AD$1,0))&amp;""),"")&lt;&gt;"",IFERROR(TRIM(INDEX($A129:$AD129,MATCH(Settings!$B$17,$A$1:$AD$1,0))&amp;""),"")&lt;&gt;"",IFERROR(TRIM(INDEX($A129:$AD129,MATCH(Settings!$B$22,$A$1:$AD$1,0))&amp;""),"")&lt;&gt;""),1,0)</f>
        <v/>
      </c>
    </row>
    <row r="130">
      <c r="AF130" s="29" t="n"/>
      <c r="AG130" s="30" t="n"/>
      <c r="AH130" s="30" t="n"/>
      <c r="AI130" s="31" t="n"/>
      <c r="AJ130" s="29" t="n"/>
      <c r="AK130" s="30" t="n"/>
      <c r="AM130" s="23">
        <f>IF(IFERROR(TRIM(INDEX($A130:$AD130,MATCH(Settings!$B$13,$A$1:$AD$1,0))&amp;""),"")&lt;&gt;"",IFERROR(TRIM(INDEX($A130:$AD130,MATCH(Settings!$B$13,$A$1:$AD$1,0))&amp;""),"")&amp;IF(IFERROR(TRIM(INDEX($A130:$AD130,MATCH(Settings!$B$14,$A$1:$AD$1,0))&amp;""),"")&lt;&gt;""," ("&amp;IFERROR(TRIM(INDEX($A130:$AD130,MATCH(Settings!$B$14,$A$1:$AD$1,0))&amp;""),"")&amp;")",""),IFERROR(TRIM(INDEX($A130:$AD130,MATCH(Settings!$B$14,$A$1:$AD$1,0))&amp;""),""))</f>
        <v/>
      </c>
      <c r="AN130" s="23">
        <f>IFERROR(TRIM(INDEX($A130:$AD130,MATCH(Settings!$B$15,$A$1:$AD$1,0))&amp;""),"")</f>
        <v/>
      </c>
      <c r="AO130" s="23">
        <f>IF($BB130=0,"",IF(LEFT(IFERROR(TRIM(INDEX($A130:$AD130,MATCH(Settings!$B$16,$A$1:$AD$1,0))&amp;""),""),5)="Goods","Goods",IF(LEFT(IFERROR(TRIM(INDEX($A130:$AD130,MATCH(Settings!$B$16,$A$1:$AD$1,0))&amp;""),""),8)="Services","Services",IF(IFERROR(TRIM(INDEX($A130:$AD130,MATCH(Settings!$B$22,$A$1:$AD$1,0))&amp;""),"")&lt;&gt;"","Services","Goods"))))</f>
        <v/>
      </c>
      <c r="AP130" s="23">
        <f>IF($AO130="Services",IFERROR(TRIM(INDEX($A130:$AD130,MATCH(Settings!$B$22,$A$1:$AD$1,0))&amp;""),""),IFERROR(TRIM(INDEX($A130:$AD130,MATCH(Settings!$B$17,$A$1:$AD$1,0))&amp;""),""))</f>
        <v/>
      </c>
      <c r="AQ130" s="24">
        <f>IFERROR(IF(TRIM(INDEX($A130:$AD130,MATCH(Settings!$B$18,$A$1:$AD$1,0))&amp;"")="","",VALUE(TRIM(INDEX($A130:$AD130,MATCH(Settings!$B$18,$A$1:$AD$1,0))&amp;""))),"")</f>
        <v/>
      </c>
      <c r="AR130" s="25">
        <f>IF($AO130="Goods",IFERROR(IF(TRIM(INDEX($A130:$AD130,MATCH(Settings!$B$20,$A$1:$AD$1,0))&amp;"")="","",VALUE(TRIM(INDEX($A130:$AD130,MATCH(Settings!$B$20,$A$1:$AD$1,0))&amp;""))),""),"")</f>
        <v/>
      </c>
      <c r="AS130" s="26">
        <f>IF($BB130=0,"",IFERROR(INT(IFERROR(IF(ISNUMBER(INDEX($A130:$AD130,MATCH(Settings!$B$11,$A$1:$AD$1,0))),INDEX($A130:$AD130,MATCH(Settings!$B$11,$A$1:$AD$1,0)),DATE(VALUE(LEFT(IFERROR(TRIM(INDEX($A130:$AD130,MATCH(Settings!$B$11,$A$1:$AD$1,0))&amp;""),""),4)),VALUE(MID(IFERROR(TRIM(INDEX($A130:$AD130,MATCH(Settings!$B$11,$A$1:$AD$1,0))&amp;""),""),6,2)),VALUE(MID(IFERROR(TRIM(INDEX($A130:$AD130,MATCH(Settings!$B$11,$A$1:$AD$1,0))&amp;""),""),9,2)))+TIME(VALUE(MID(IFERROR(TRIM(INDEX($A130:$AD130,MATCH(Settings!$B$11,$A$1:$AD$1,0))&amp;""),""),12,2)),VALUE(MID(IFERROR(TRIM(INDEX($A130:$AD130,MATCH(Settings!$B$11,$A$1:$AD$1,0))&amp;""),""),15,2)),VALUE(MID(IFERROR(TRIM(INDEX($A130:$AD130,MATCH(Settings!$B$11,$A$1:$AD$1,0))&amp;""),""),18,2)))),"")),""))</f>
        <v/>
      </c>
      <c r="AT130" s="23">
        <f>IF($BB130=0,"",IF(NOT(ISNUMBER($AF130)),"Waiting for the gift",IF(ISNUMBER($AJ130),"Acknowledged",IF(AND(ISNUMBER(Settings!$D$3),$AU130&gt;Settings!$D$3),"Past your window","Send acknowledgment"))))</f>
        <v/>
      </c>
      <c r="AU130" s="24">
        <f>IF(AND(ISNUMBER($AF130),NOT(ISNUMBER($AJ130))),Settings!$D$4-$AF130,"")</f>
        <v/>
      </c>
      <c r="AV130" s="27">
        <f>IF($BB130=0,"",IF((IF($AO130="Services","; services: describe the work, no value",IF(NOT(ISNUMBER($AR130)),"; no donor value given",IF($AX130=1,"; donor value $"&amp;FIXED(Settings!$D$5,0)&amp;" or more: written acknowledgment","")&amp;IF($AY130=1,"; over $"&amp;FIXED(Settings!$D$6,0)&amp;": donor may need Form 8283","")&amp;IF($AZ130=1,"; over $"&amp;FIXED(Settings!$D$7,0)&amp;": Section B, you may sign Part V",""))))="","Thank-you note",MID(IF($AO130="Services","; services: describe the work, no value",IF(NOT(ISNUMBER($AR130)),"; no donor value given",IF($AX130=1,"; donor value $"&amp;FIXED(Settings!$D$5,0)&amp;" or more: written acknowledgment","")&amp;IF($AY130=1,"; over $"&amp;FIXED(Settings!$D$6,0)&amp;": donor may need Form 8283","")&amp;IF($AZ130=1,"; over $"&amp;FIXED(Settings!$D$7,0)&amp;": Section B, you may sign Part V",""))),3,300)))</f>
        <v/>
      </c>
      <c r="AW130" s="27">
        <f>IF(OR($BB130=0,NOT(ISNUMBER($AF130)),$AP130=""),"","Thank you for your contribution of "&amp;$AP130&amp;" that "&amp;IF(TRIM(Settings!$D$2&amp;"")="","(your organization's name)",Settings!$D$2)&amp;" received on "&amp;CHOOSE(MONTH($AF130),"January","February","March","April","May","June","July","August","September","October","November","December")&amp;" "&amp;DAY($AF130)&amp;", "&amp;YEAR($AF130)&amp;". "&amp;IF(TRIM($AH130&amp;"")="","No goods or services were provided in exchange for your contribution.","In exchange for your contribution, we gave you "&amp;$AH130&amp;IF(ISNUMBER($AI130)," with an estimated fair market value of $"&amp;FIXED($AI130,2),"")&amp;"."))</f>
        <v/>
      </c>
      <c r="AX130" s="28">
        <f>IF(AND(ISNUMBER($AR130),ISNUMBER(Settings!$D$5)),IF($AR130&gt;=Settings!$D$5,1,0),0)</f>
        <v/>
      </c>
      <c r="AY130" s="28">
        <f>IF(AND(ISNUMBER($AR130),ISNUMBER(Settings!$D$6)),IF($AR130&gt;Settings!$D$6,1,0),0)</f>
        <v/>
      </c>
      <c r="AZ130" s="28">
        <f>IF(AND(ISNUMBER($AR130),ISNUMBER(Settings!$D$7)),IF($AR130&gt;Settings!$D$7,1,0),0)</f>
        <v/>
      </c>
      <c r="BA130" s="28">
        <f>IF(AND(ISNUMBER($AR130),ISNUMBER($AF130)),$AR130,0)</f>
        <v/>
      </c>
      <c r="BB130" s="28">
        <f>IF(OR(IFERROR(TRIM(INDEX($A130:$AD130,MATCH(Settings!$B$14,$A$1:$AD$1,0))&amp;""),"")&lt;&gt;"",IFERROR(TRIM(INDEX($A130:$AD130,MATCH(Settings!$B$13,$A$1:$AD$1,0))&amp;""),"")&lt;&gt;"",IFERROR(TRIM(INDEX($A130:$AD130,MATCH(Settings!$B$17,$A$1:$AD$1,0))&amp;""),"")&lt;&gt;"",IFERROR(TRIM(INDEX($A130:$AD130,MATCH(Settings!$B$22,$A$1:$AD$1,0))&amp;""),"")&lt;&gt;""),1,0)</f>
        <v/>
      </c>
    </row>
    <row r="131">
      <c r="AF131" s="29" t="n"/>
      <c r="AG131" s="30" t="n"/>
      <c r="AH131" s="30" t="n"/>
      <c r="AI131" s="31" t="n"/>
      <c r="AJ131" s="29" t="n"/>
      <c r="AK131" s="30" t="n"/>
      <c r="AM131" s="23">
        <f>IF(IFERROR(TRIM(INDEX($A131:$AD131,MATCH(Settings!$B$13,$A$1:$AD$1,0))&amp;""),"")&lt;&gt;"",IFERROR(TRIM(INDEX($A131:$AD131,MATCH(Settings!$B$13,$A$1:$AD$1,0))&amp;""),"")&amp;IF(IFERROR(TRIM(INDEX($A131:$AD131,MATCH(Settings!$B$14,$A$1:$AD$1,0))&amp;""),"")&lt;&gt;""," ("&amp;IFERROR(TRIM(INDEX($A131:$AD131,MATCH(Settings!$B$14,$A$1:$AD$1,0))&amp;""),"")&amp;")",""),IFERROR(TRIM(INDEX($A131:$AD131,MATCH(Settings!$B$14,$A$1:$AD$1,0))&amp;""),""))</f>
        <v/>
      </c>
      <c r="AN131" s="23">
        <f>IFERROR(TRIM(INDEX($A131:$AD131,MATCH(Settings!$B$15,$A$1:$AD$1,0))&amp;""),"")</f>
        <v/>
      </c>
      <c r="AO131" s="23">
        <f>IF($BB131=0,"",IF(LEFT(IFERROR(TRIM(INDEX($A131:$AD131,MATCH(Settings!$B$16,$A$1:$AD$1,0))&amp;""),""),5)="Goods","Goods",IF(LEFT(IFERROR(TRIM(INDEX($A131:$AD131,MATCH(Settings!$B$16,$A$1:$AD$1,0))&amp;""),""),8)="Services","Services",IF(IFERROR(TRIM(INDEX($A131:$AD131,MATCH(Settings!$B$22,$A$1:$AD$1,0))&amp;""),"")&lt;&gt;"","Services","Goods"))))</f>
        <v/>
      </c>
      <c r="AP131" s="23">
        <f>IF($AO131="Services",IFERROR(TRIM(INDEX($A131:$AD131,MATCH(Settings!$B$22,$A$1:$AD$1,0))&amp;""),""),IFERROR(TRIM(INDEX($A131:$AD131,MATCH(Settings!$B$17,$A$1:$AD$1,0))&amp;""),""))</f>
        <v/>
      </c>
      <c r="AQ131" s="24">
        <f>IFERROR(IF(TRIM(INDEX($A131:$AD131,MATCH(Settings!$B$18,$A$1:$AD$1,0))&amp;"")="","",VALUE(TRIM(INDEX($A131:$AD131,MATCH(Settings!$B$18,$A$1:$AD$1,0))&amp;""))),"")</f>
        <v/>
      </c>
      <c r="AR131" s="25">
        <f>IF($AO131="Goods",IFERROR(IF(TRIM(INDEX($A131:$AD131,MATCH(Settings!$B$20,$A$1:$AD$1,0))&amp;"")="","",VALUE(TRIM(INDEX($A131:$AD131,MATCH(Settings!$B$20,$A$1:$AD$1,0))&amp;""))),""),"")</f>
        <v/>
      </c>
      <c r="AS131" s="26">
        <f>IF($BB131=0,"",IFERROR(INT(IFERROR(IF(ISNUMBER(INDEX($A131:$AD131,MATCH(Settings!$B$11,$A$1:$AD$1,0))),INDEX($A131:$AD131,MATCH(Settings!$B$11,$A$1:$AD$1,0)),DATE(VALUE(LEFT(IFERROR(TRIM(INDEX($A131:$AD131,MATCH(Settings!$B$11,$A$1:$AD$1,0))&amp;""),""),4)),VALUE(MID(IFERROR(TRIM(INDEX($A131:$AD131,MATCH(Settings!$B$11,$A$1:$AD$1,0))&amp;""),""),6,2)),VALUE(MID(IFERROR(TRIM(INDEX($A131:$AD131,MATCH(Settings!$B$11,$A$1:$AD$1,0))&amp;""),""),9,2)))+TIME(VALUE(MID(IFERROR(TRIM(INDEX($A131:$AD131,MATCH(Settings!$B$11,$A$1:$AD$1,0))&amp;""),""),12,2)),VALUE(MID(IFERROR(TRIM(INDEX($A131:$AD131,MATCH(Settings!$B$11,$A$1:$AD$1,0))&amp;""),""),15,2)),VALUE(MID(IFERROR(TRIM(INDEX($A131:$AD131,MATCH(Settings!$B$11,$A$1:$AD$1,0))&amp;""),""),18,2)))),"")),""))</f>
        <v/>
      </c>
      <c r="AT131" s="23">
        <f>IF($BB131=0,"",IF(NOT(ISNUMBER($AF131)),"Waiting for the gift",IF(ISNUMBER($AJ131),"Acknowledged",IF(AND(ISNUMBER(Settings!$D$3),$AU131&gt;Settings!$D$3),"Past your window","Send acknowledgment"))))</f>
        <v/>
      </c>
      <c r="AU131" s="24">
        <f>IF(AND(ISNUMBER($AF131),NOT(ISNUMBER($AJ131))),Settings!$D$4-$AF131,"")</f>
        <v/>
      </c>
      <c r="AV131" s="27">
        <f>IF($BB131=0,"",IF((IF($AO131="Services","; services: describe the work, no value",IF(NOT(ISNUMBER($AR131)),"; no donor value given",IF($AX131=1,"; donor value $"&amp;FIXED(Settings!$D$5,0)&amp;" or more: written acknowledgment","")&amp;IF($AY131=1,"; over $"&amp;FIXED(Settings!$D$6,0)&amp;": donor may need Form 8283","")&amp;IF($AZ131=1,"; over $"&amp;FIXED(Settings!$D$7,0)&amp;": Section B, you may sign Part V",""))))="","Thank-you note",MID(IF($AO131="Services","; services: describe the work, no value",IF(NOT(ISNUMBER($AR131)),"; no donor value given",IF($AX131=1,"; donor value $"&amp;FIXED(Settings!$D$5,0)&amp;" or more: written acknowledgment","")&amp;IF($AY131=1,"; over $"&amp;FIXED(Settings!$D$6,0)&amp;": donor may need Form 8283","")&amp;IF($AZ131=1,"; over $"&amp;FIXED(Settings!$D$7,0)&amp;": Section B, you may sign Part V",""))),3,300)))</f>
        <v/>
      </c>
      <c r="AW131" s="27">
        <f>IF(OR($BB131=0,NOT(ISNUMBER($AF131)),$AP131=""),"","Thank you for your contribution of "&amp;$AP131&amp;" that "&amp;IF(TRIM(Settings!$D$2&amp;"")="","(your organization's name)",Settings!$D$2)&amp;" received on "&amp;CHOOSE(MONTH($AF131),"January","February","March","April","May","June","July","August","September","October","November","December")&amp;" "&amp;DAY($AF131)&amp;", "&amp;YEAR($AF131)&amp;". "&amp;IF(TRIM($AH131&amp;"")="","No goods or services were provided in exchange for your contribution.","In exchange for your contribution, we gave you "&amp;$AH131&amp;IF(ISNUMBER($AI131)," with an estimated fair market value of $"&amp;FIXED($AI131,2),"")&amp;"."))</f>
        <v/>
      </c>
      <c r="AX131" s="28">
        <f>IF(AND(ISNUMBER($AR131),ISNUMBER(Settings!$D$5)),IF($AR131&gt;=Settings!$D$5,1,0),0)</f>
        <v/>
      </c>
      <c r="AY131" s="28">
        <f>IF(AND(ISNUMBER($AR131),ISNUMBER(Settings!$D$6)),IF($AR131&gt;Settings!$D$6,1,0),0)</f>
        <v/>
      </c>
      <c r="AZ131" s="28">
        <f>IF(AND(ISNUMBER($AR131),ISNUMBER(Settings!$D$7)),IF($AR131&gt;Settings!$D$7,1,0),0)</f>
        <v/>
      </c>
      <c r="BA131" s="28">
        <f>IF(AND(ISNUMBER($AR131),ISNUMBER($AF131)),$AR131,0)</f>
        <v/>
      </c>
      <c r="BB131" s="28">
        <f>IF(OR(IFERROR(TRIM(INDEX($A131:$AD131,MATCH(Settings!$B$14,$A$1:$AD$1,0))&amp;""),"")&lt;&gt;"",IFERROR(TRIM(INDEX($A131:$AD131,MATCH(Settings!$B$13,$A$1:$AD$1,0))&amp;""),"")&lt;&gt;"",IFERROR(TRIM(INDEX($A131:$AD131,MATCH(Settings!$B$17,$A$1:$AD$1,0))&amp;""),"")&lt;&gt;"",IFERROR(TRIM(INDEX($A131:$AD131,MATCH(Settings!$B$22,$A$1:$AD$1,0))&amp;""),"")&lt;&gt;""),1,0)</f>
        <v/>
      </c>
    </row>
    <row r="132">
      <c r="AF132" s="29" t="n"/>
      <c r="AG132" s="30" t="n"/>
      <c r="AH132" s="30" t="n"/>
      <c r="AI132" s="31" t="n"/>
      <c r="AJ132" s="29" t="n"/>
      <c r="AK132" s="30" t="n"/>
      <c r="AM132" s="23">
        <f>IF(IFERROR(TRIM(INDEX($A132:$AD132,MATCH(Settings!$B$13,$A$1:$AD$1,0))&amp;""),"")&lt;&gt;"",IFERROR(TRIM(INDEX($A132:$AD132,MATCH(Settings!$B$13,$A$1:$AD$1,0))&amp;""),"")&amp;IF(IFERROR(TRIM(INDEX($A132:$AD132,MATCH(Settings!$B$14,$A$1:$AD$1,0))&amp;""),"")&lt;&gt;""," ("&amp;IFERROR(TRIM(INDEX($A132:$AD132,MATCH(Settings!$B$14,$A$1:$AD$1,0))&amp;""),"")&amp;")",""),IFERROR(TRIM(INDEX($A132:$AD132,MATCH(Settings!$B$14,$A$1:$AD$1,0))&amp;""),""))</f>
        <v/>
      </c>
      <c r="AN132" s="23">
        <f>IFERROR(TRIM(INDEX($A132:$AD132,MATCH(Settings!$B$15,$A$1:$AD$1,0))&amp;""),"")</f>
        <v/>
      </c>
      <c r="AO132" s="23">
        <f>IF($BB132=0,"",IF(LEFT(IFERROR(TRIM(INDEX($A132:$AD132,MATCH(Settings!$B$16,$A$1:$AD$1,0))&amp;""),""),5)="Goods","Goods",IF(LEFT(IFERROR(TRIM(INDEX($A132:$AD132,MATCH(Settings!$B$16,$A$1:$AD$1,0))&amp;""),""),8)="Services","Services",IF(IFERROR(TRIM(INDEX($A132:$AD132,MATCH(Settings!$B$22,$A$1:$AD$1,0))&amp;""),"")&lt;&gt;"","Services","Goods"))))</f>
        <v/>
      </c>
      <c r="AP132" s="23">
        <f>IF($AO132="Services",IFERROR(TRIM(INDEX($A132:$AD132,MATCH(Settings!$B$22,$A$1:$AD$1,0))&amp;""),""),IFERROR(TRIM(INDEX($A132:$AD132,MATCH(Settings!$B$17,$A$1:$AD$1,0))&amp;""),""))</f>
        <v/>
      </c>
      <c r="AQ132" s="24">
        <f>IFERROR(IF(TRIM(INDEX($A132:$AD132,MATCH(Settings!$B$18,$A$1:$AD$1,0))&amp;"")="","",VALUE(TRIM(INDEX($A132:$AD132,MATCH(Settings!$B$18,$A$1:$AD$1,0))&amp;""))),"")</f>
        <v/>
      </c>
      <c r="AR132" s="25">
        <f>IF($AO132="Goods",IFERROR(IF(TRIM(INDEX($A132:$AD132,MATCH(Settings!$B$20,$A$1:$AD$1,0))&amp;"")="","",VALUE(TRIM(INDEX($A132:$AD132,MATCH(Settings!$B$20,$A$1:$AD$1,0))&amp;""))),""),"")</f>
        <v/>
      </c>
      <c r="AS132" s="26">
        <f>IF($BB132=0,"",IFERROR(INT(IFERROR(IF(ISNUMBER(INDEX($A132:$AD132,MATCH(Settings!$B$11,$A$1:$AD$1,0))),INDEX($A132:$AD132,MATCH(Settings!$B$11,$A$1:$AD$1,0)),DATE(VALUE(LEFT(IFERROR(TRIM(INDEX($A132:$AD132,MATCH(Settings!$B$11,$A$1:$AD$1,0))&amp;""),""),4)),VALUE(MID(IFERROR(TRIM(INDEX($A132:$AD132,MATCH(Settings!$B$11,$A$1:$AD$1,0))&amp;""),""),6,2)),VALUE(MID(IFERROR(TRIM(INDEX($A132:$AD132,MATCH(Settings!$B$11,$A$1:$AD$1,0))&amp;""),""),9,2)))+TIME(VALUE(MID(IFERROR(TRIM(INDEX($A132:$AD132,MATCH(Settings!$B$11,$A$1:$AD$1,0))&amp;""),""),12,2)),VALUE(MID(IFERROR(TRIM(INDEX($A132:$AD132,MATCH(Settings!$B$11,$A$1:$AD$1,0))&amp;""),""),15,2)),VALUE(MID(IFERROR(TRIM(INDEX($A132:$AD132,MATCH(Settings!$B$11,$A$1:$AD$1,0))&amp;""),""),18,2)))),"")),""))</f>
        <v/>
      </c>
      <c r="AT132" s="23">
        <f>IF($BB132=0,"",IF(NOT(ISNUMBER($AF132)),"Waiting for the gift",IF(ISNUMBER($AJ132),"Acknowledged",IF(AND(ISNUMBER(Settings!$D$3),$AU132&gt;Settings!$D$3),"Past your window","Send acknowledgment"))))</f>
        <v/>
      </c>
      <c r="AU132" s="24">
        <f>IF(AND(ISNUMBER($AF132),NOT(ISNUMBER($AJ132))),Settings!$D$4-$AF132,"")</f>
        <v/>
      </c>
      <c r="AV132" s="27">
        <f>IF($BB132=0,"",IF((IF($AO132="Services","; services: describe the work, no value",IF(NOT(ISNUMBER($AR132)),"; no donor value given",IF($AX132=1,"; donor value $"&amp;FIXED(Settings!$D$5,0)&amp;" or more: written acknowledgment","")&amp;IF($AY132=1,"; over $"&amp;FIXED(Settings!$D$6,0)&amp;": donor may need Form 8283","")&amp;IF($AZ132=1,"; over $"&amp;FIXED(Settings!$D$7,0)&amp;": Section B, you may sign Part V",""))))="","Thank-you note",MID(IF($AO132="Services","; services: describe the work, no value",IF(NOT(ISNUMBER($AR132)),"; no donor value given",IF($AX132=1,"; donor value $"&amp;FIXED(Settings!$D$5,0)&amp;" or more: written acknowledgment","")&amp;IF($AY132=1,"; over $"&amp;FIXED(Settings!$D$6,0)&amp;": donor may need Form 8283","")&amp;IF($AZ132=1,"; over $"&amp;FIXED(Settings!$D$7,0)&amp;": Section B, you may sign Part V",""))),3,300)))</f>
        <v/>
      </c>
      <c r="AW132" s="27">
        <f>IF(OR($BB132=0,NOT(ISNUMBER($AF132)),$AP132=""),"","Thank you for your contribution of "&amp;$AP132&amp;" that "&amp;IF(TRIM(Settings!$D$2&amp;"")="","(your organization's name)",Settings!$D$2)&amp;" received on "&amp;CHOOSE(MONTH($AF132),"January","February","March","April","May","June","July","August","September","October","November","December")&amp;" "&amp;DAY($AF132)&amp;", "&amp;YEAR($AF132)&amp;". "&amp;IF(TRIM($AH132&amp;"")="","No goods or services were provided in exchange for your contribution.","In exchange for your contribution, we gave you "&amp;$AH132&amp;IF(ISNUMBER($AI132)," with an estimated fair market value of $"&amp;FIXED($AI132,2),"")&amp;"."))</f>
        <v/>
      </c>
      <c r="AX132" s="28">
        <f>IF(AND(ISNUMBER($AR132),ISNUMBER(Settings!$D$5)),IF($AR132&gt;=Settings!$D$5,1,0),0)</f>
        <v/>
      </c>
      <c r="AY132" s="28">
        <f>IF(AND(ISNUMBER($AR132),ISNUMBER(Settings!$D$6)),IF($AR132&gt;Settings!$D$6,1,0),0)</f>
        <v/>
      </c>
      <c r="AZ132" s="28">
        <f>IF(AND(ISNUMBER($AR132),ISNUMBER(Settings!$D$7)),IF($AR132&gt;Settings!$D$7,1,0),0)</f>
        <v/>
      </c>
      <c r="BA132" s="28">
        <f>IF(AND(ISNUMBER($AR132),ISNUMBER($AF132)),$AR132,0)</f>
        <v/>
      </c>
      <c r="BB132" s="28">
        <f>IF(OR(IFERROR(TRIM(INDEX($A132:$AD132,MATCH(Settings!$B$14,$A$1:$AD$1,0))&amp;""),"")&lt;&gt;"",IFERROR(TRIM(INDEX($A132:$AD132,MATCH(Settings!$B$13,$A$1:$AD$1,0))&amp;""),"")&lt;&gt;"",IFERROR(TRIM(INDEX($A132:$AD132,MATCH(Settings!$B$17,$A$1:$AD$1,0))&amp;""),"")&lt;&gt;"",IFERROR(TRIM(INDEX($A132:$AD132,MATCH(Settings!$B$22,$A$1:$AD$1,0))&amp;""),"")&lt;&gt;""),1,0)</f>
        <v/>
      </c>
    </row>
    <row r="133">
      <c r="AF133" s="29" t="n"/>
      <c r="AG133" s="30" t="n"/>
      <c r="AH133" s="30" t="n"/>
      <c r="AI133" s="31" t="n"/>
      <c r="AJ133" s="29" t="n"/>
      <c r="AK133" s="30" t="n"/>
      <c r="AM133" s="23">
        <f>IF(IFERROR(TRIM(INDEX($A133:$AD133,MATCH(Settings!$B$13,$A$1:$AD$1,0))&amp;""),"")&lt;&gt;"",IFERROR(TRIM(INDEX($A133:$AD133,MATCH(Settings!$B$13,$A$1:$AD$1,0))&amp;""),"")&amp;IF(IFERROR(TRIM(INDEX($A133:$AD133,MATCH(Settings!$B$14,$A$1:$AD$1,0))&amp;""),"")&lt;&gt;""," ("&amp;IFERROR(TRIM(INDEX($A133:$AD133,MATCH(Settings!$B$14,$A$1:$AD$1,0))&amp;""),"")&amp;")",""),IFERROR(TRIM(INDEX($A133:$AD133,MATCH(Settings!$B$14,$A$1:$AD$1,0))&amp;""),""))</f>
        <v/>
      </c>
      <c r="AN133" s="23">
        <f>IFERROR(TRIM(INDEX($A133:$AD133,MATCH(Settings!$B$15,$A$1:$AD$1,0))&amp;""),"")</f>
        <v/>
      </c>
      <c r="AO133" s="23">
        <f>IF($BB133=0,"",IF(LEFT(IFERROR(TRIM(INDEX($A133:$AD133,MATCH(Settings!$B$16,$A$1:$AD$1,0))&amp;""),""),5)="Goods","Goods",IF(LEFT(IFERROR(TRIM(INDEX($A133:$AD133,MATCH(Settings!$B$16,$A$1:$AD$1,0))&amp;""),""),8)="Services","Services",IF(IFERROR(TRIM(INDEX($A133:$AD133,MATCH(Settings!$B$22,$A$1:$AD$1,0))&amp;""),"")&lt;&gt;"","Services","Goods"))))</f>
        <v/>
      </c>
      <c r="AP133" s="23">
        <f>IF($AO133="Services",IFERROR(TRIM(INDEX($A133:$AD133,MATCH(Settings!$B$22,$A$1:$AD$1,0))&amp;""),""),IFERROR(TRIM(INDEX($A133:$AD133,MATCH(Settings!$B$17,$A$1:$AD$1,0))&amp;""),""))</f>
        <v/>
      </c>
      <c r="AQ133" s="24">
        <f>IFERROR(IF(TRIM(INDEX($A133:$AD133,MATCH(Settings!$B$18,$A$1:$AD$1,0))&amp;"")="","",VALUE(TRIM(INDEX($A133:$AD133,MATCH(Settings!$B$18,$A$1:$AD$1,0))&amp;""))),"")</f>
        <v/>
      </c>
      <c r="AR133" s="25">
        <f>IF($AO133="Goods",IFERROR(IF(TRIM(INDEX($A133:$AD133,MATCH(Settings!$B$20,$A$1:$AD$1,0))&amp;"")="","",VALUE(TRIM(INDEX($A133:$AD133,MATCH(Settings!$B$20,$A$1:$AD$1,0))&amp;""))),""),"")</f>
        <v/>
      </c>
      <c r="AS133" s="26">
        <f>IF($BB133=0,"",IFERROR(INT(IFERROR(IF(ISNUMBER(INDEX($A133:$AD133,MATCH(Settings!$B$11,$A$1:$AD$1,0))),INDEX($A133:$AD133,MATCH(Settings!$B$11,$A$1:$AD$1,0)),DATE(VALUE(LEFT(IFERROR(TRIM(INDEX($A133:$AD133,MATCH(Settings!$B$11,$A$1:$AD$1,0))&amp;""),""),4)),VALUE(MID(IFERROR(TRIM(INDEX($A133:$AD133,MATCH(Settings!$B$11,$A$1:$AD$1,0))&amp;""),""),6,2)),VALUE(MID(IFERROR(TRIM(INDEX($A133:$AD133,MATCH(Settings!$B$11,$A$1:$AD$1,0))&amp;""),""),9,2)))+TIME(VALUE(MID(IFERROR(TRIM(INDEX($A133:$AD133,MATCH(Settings!$B$11,$A$1:$AD$1,0))&amp;""),""),12,2)),VALUE(MID(IFERROR(TRIM(INDEX($A133:$AD133,MATCH(Settings!$B$11,$A$1:$AD$1,0))&amp;""),""),15,2)),VALUE(MID(IFERROR(TRIM(INDEX($A133:$AD133,MATCH(Settings!$B$11,$A$1:$AD$1,0))&amp;""),""),18,2)))),"")),""))</f>
        <v/>
      </c>
      <c r="AT133" s="23">
        <f>IF($BB133=0,"",IF(NOT(ISNUMBER($AF133)),"Waiting for the gift",IF(ISNUMBER($AJ133),"Acknowledged",IF(AND(ISNUMBER(Settings!$D$3),$AU133&gt;Settings!$D$3),"Past your window","Send acknowledgment"))))</f>
        <v/>
      </c>
      <c r="AU133" s="24">
        <f>IF(AND(ISNUMBER($AF133),NOT(ISNUMBER($AJ133))),Settings!$D$4-$AF133,"")</f>
        <v/>
      </c>
      <c r="AV133" s="27">
        <f>IF($BB133=0,"",IF((IF($AO133="Services","; services: describe the work, no value",IF(NOT(ISNUMBER($AR133)),"; no donor value given",IF($AX133=1,"; donor value $"&amp;FIXED(Settings!$D$5,0)&amp;" or more: written acknowledgment","")&amp;IF($AY133=1,"; over $"&amp;FIXED(Settings!$D$6,0)&amp;": donor may need Form 8283","")&amp;IF($AZ133=1,"; over $"&amp;FIXED(Settings!$D$7,0)&amp;": Section B, you may sign Part V",""))))="","Thank-you note",MID(IF($AO133="Services","; services: describe the work, no value",IF(NOT(ISNUMBER($AR133)),"; no donor value given",IF($AX133=1,"; donor value $"&amp;FIXED(Settings!$D$5,0)&amp;" or more: written acknowledgment","")&amp;IF($AY133=1,"; over $"&amp;FIXED(Settings!$D$6,0)&amp;": donor may need Form 8283","")&amp;IF($AZ133=1,"; over $"&amp;FIXED(Settings!$D$7,0)&amp;": Section B, you may sign Part V",""))),3,300)))</f>
        <v/>
      </c>
      <c r="AW133" s="27">
        <f>IF(OR($BB133=0,NOT(ISNUMBER($AF133)),$AP133=""),"","Thank you for your contribution of "&amp;$AP133&amp;" that "&amp;IF(TRIM(Settings!$D$2&amp;"")="","(your organization's name)",Settings!$D$2)&amp;" received on "&amp;CHOOSE(MONTH($AF133),"January","February","March","April","May","June","July","August","September","October","November","December")&amp;" "&amp;DAY($AF133)&amp;", "&amp;YEAR($AF133)&amp;". "&amp;IF(TRIM($AH133&amp;"")="","No goods or services were provided in exchange for your contribution.","In exchange for your contribution, we gave you "&amp;$AH133&amp;IF(ISNUMBER($AI133)," with an estimated fair market value of $"&amp;FIXED($AI133,2),"")&amp;"."))</f>
        <v/>
      </c>
      <c r="AX133" s="28">
        <f>IF(AND(ISNUMBER($AR133),ISNUMBER(Settings!$D$5)),IF($AR133&gt;=Settings!$D$5,1,0),0)</f>
        <v/>
      </c>
      <c r="AY133" s="28">
        <f>IF(AND(ISNUMBER($AR133),ISNUMBER(Settings!$D$6)),IF($AR133&gt;Settings!$D$6,1,0),0)</f>
        <v/>
      </c>
      <c r="AZ133" s="28">
        <f>IF(AND(ISNUMBER($AR133),ISNUMBER(Settings!$D$7)),IF($AR133&gt;Settings!$D$7,1,0),0)</f>
        <v/>
      </c>
      <c r="BA133" s="28">
        <f>IF(AND(ISNUMBER($AR133),ISNUMBER($AF133)),$AR133,0)</f>
        <v/>
      </c>
      <c r="BB133" s="28">
        <f>IF(OR(IFERROR(TRIM(INDEX($A133:$AD133,MATCH(Settings!$B$14,$A$1:$AD$1,0))&amp;""),"")&lt;&gt;"",IFERROR(TRIM(INDEX($A133:$AD133,MATCH(Settings!$B$13,$A$1:$AD$1,0))&amp;""),"")&lt;&gt;"",IFERROR(TRIM(INDEX($A133:$AD133,MATCH(Settings!$B$17,$A$1:$AD$1,0))&amp;""),"")&lt;&gt;"",IFERROR(TRIM(INDEX($A133:$AD133,MATCH(Settings!$B$22,$A$1:$AD$1,0))&amp;""),"")&lt;&gt;""),1,0)</f>
        <v/>
      </c>
    </row>
    <row r="134">
      <c r="AF134" s="29" t="n"/>
      <c r="AG134" s="30" t="n"/>
      <c r="AH134" s="30" t="n"/>
      <c r="AI134" s="31" t="n"/>
      <c r="AJ134" s="29" t="n"/>
      <c r="AK134" s="30" t="n"/>
      <c r="AM134" s="23">
        <f>IF(IFERROR(TRIM(INDEX($A134:$AD134,MATCH(Settings!$B$13,$A$1:$AD$1,0))&amp;""),"")&lt;&gt;"",IFERROR(TRIM(INDEX($A134:$AD134,MATCH(Settings!$B$13,$A$1:$AD$1,0))&amp;""),"")&amp;IF(IFERROR(TRIM(INDEX($A134:$AD134,MATCH(Settings!$B$14,$A$1:$AD$1,0))&amp;""),"")&lt;&gt;""," ("&amp;IFERROR(TRIM(INDEX($A134:$AD134,MATCH(Settings!$B$14,$A$1:$AD$1,0))&amp;""),"")&amp;")",""),IFERROR(TRIM(INDEX($A134:$AD134,MATCH(Settings!$B$14,$A$1:$AD$1,0))&amp;""),""))</f>
        <v/>
      </c>
      <c r="AN134" s="23">
        <f>IFERROR(TRIM(INDEX($A134:$AD134,MATCH(Settings!$B$15,$A$1:$AD$1,0))&amp;""),"")</f>
        <v/>
      </c>
      <c r="AO134" s="23">
        <f>IF($BB134=0,"",IF(LEFT(IFERROR(TRIM(INDEX($A134:$AD134,MATCH(Settings!$B$16,$A$1:$AD$1,0))&amp;""),""),5)="Goods","Goods",IF(LEFT(IFERROR(TRIM(INDEX($A134:$AD134,MATCH(Settings!$B$16,$A$1:$AD$1,0))&amp;""),""),8)="Services","Services",IF(IFERROR(TRIM(INDEX($A134:$AD134,MATCH(Settings!$B$22,$A$1:$AD$1,0))&amp;""),"")&lt;&gt;"","Services","Goods"))))</f>
        <v/>
      </c>
      <c r="AP134" s="23">
        <f>IF($AO134="Services",IFERROR(TRIM(INDEX($A134:$AD134,MATCH(Settings!$B$22,$A$1:$AD$1,0))&amp;""),""),IFERROR(TRIM(INDEX($A134:$AD134,MATCH(Settings!$B$17,$A$1:$AD$1,0))&amp;""),""))</f>
        <v/>
      </c>
      <c r="AQ134" s="24">
        <f>IFERROR(IF(TRIM(INDEX($A134:$AD134,MATCH(Settings!$B$18,$A$1:$AD$1,0))&amp;"")="","",VALUE(TRIM(INDEX($A134:$AD134,MATCH(Settings!$B$18,$A$1:$AD$1,0))&amp;""))),"")</f>
        <v/>
      </c>
      <c r="AR134" s="25">
        <f>IF($AO134="Goods",IFERROR(IF(TRIM(INDEX($A134:$AD134,MATCH(Settings!$B$20,$A$1:$AD$1,0))&amp;"")="","",VALUE(TRIM(INDEX($A134:$AD134,MATCH(Settings!$B$20,$A$1:$AD$1,0))&amp;""))),""),"")</f>
        <v/>
      </c>
      <c r="AS134" s="26">
        <f>IF($BB134=0,"",IFERROR(INT(IFERROR(IF(ISNUMBER(INDEX($A134:$AD134,MATCH(Settings!$B$11,$A$1:$AD$1,0))),INDEX($A134:$AD134,MATCH(Settings!$B$11,$A$1:$AD$1,0)),DATE(VALUE(LEFT(IFERROR(TRIM(INDEX($A134:$AD134,MATCH(Settings!$B$11,$A$1:$AD$1,0))&amp;""),""),4)),VALUE(MID(IFERROR(TRIM(INDEX($A134:$AD134,MATCH(Settings!$B$11,$A$1:$AD$1,0))&amp;""),""),6,2)),VALUE(MID(IFERROR(TRIM(INDEX($A134:$AD134,MATCH(Settings!$B$11,$A$1:$AD$1,0))&amp;""),""),9,2)))+TIME(VALUE(MID(IFERROR(TRIM(INDEX($A134:$AD134,MATCH(Settings!$B$11,$A$1:$AD$1,0))&amp;""),""),12,2)),VALUE(MID(IFERROR(TRIM(INDEX($A134:$AD134,MATCH(Settings!$B$11,$A$1:$AD$1,0))&amp;""),""),15,2)),VALUE(MID(IFERROR(TRIM(INDEX($A134:$AD134,MATCH(Settings!$B$11,$A$1:$AD$1,0))&amp;""),""),18,2)))),"")),""))</f>
        <v/>
      </c>
      <c r="AT134" s="23">
        <f>IF($BB134=0,"",IF(NOT(ISNUMBER($AF134)),"Waiting for the gift",IF(ISNUMBER($AJ134),"Acknowledged",IF(AND(ISNUMBER(Settings!$D$3),$AU134&gt;Settings!$D$3),"Past your window","Send acknowledgment"))))</f>
        <v/>
      </c>
      <c r="AU134" s="24">
        <f>IF(AND(ISNUMBER($AF134),NOT(ISNUMBER($AJ134))),Settings!$D$4-$AF134,"")</f>
        <v/>
      </c>
      <c r="AV134" s="27">
        <f>IF($BB134=0,"",IF((IF($AO134="Services","; services: describe the work, no value",IF(NOT(ISNUMBER($AR134)),"; no donor value given",IF($AX134=1,"; donor value $"&amp;FIXED(Settings!$D$5,0)&amp;" or more: written acknowledgment","")&amp;IF($AY134=1,"; over $"&amp;FIXED(Settings!$D$6,0)&amp;": donor may need Form 8283","")&amp;IF($AZ134=1,"; over $"&amp;FIXED(Settings!$D$7,0)&amp;": Section B, you may sign Part V",""))))="","Thank-you note",MID(IF($AO134="Services","; services: describe the work, no value",IF(NOT(ISNUMBER($AR134)),"; no donor value given",IF($AX134=1,"; donor value $"&amp;FIXED(Settings!$D$5,0)&amp;" or more: written acknowledgment","")&amp;IF($AY134=1,"; over $"&amp;FIXED(Settings!$D$6,0)&amp;": donor may need Form 8283","")&amp;IF($AZ134=1,"; over $"&amp;FIXED(Settings!$D$7,0)&amp;": Section B, you may sign Part V",""))),3,300)))</f>
        <v/>
      </c>
      <c r="AW134" s="27">
        <f>IF(OR($BB134=0,NOT(ISNUMBER($AF134)),$AP134=""),"","Thank you for your contribution of "&amp;$AP134&amp;" that "&amp;IF(TRIM(Settings!$D$2&amp;"")="","(your organization's name)",Settings!$D$2)&amp;" received on "&amp;CHOOSE(MONTH($AF134),"January","February","March","April","May","June","July","August","September","October","November","December")&amp;" "&amp;DAY($AF134)&amp;", "&amp;YEAR($AF134)&amp;". "&amp;IF(TRIM($AH134&amp;"")="","No goods or services were provided in exchange for your contribution.","In exchange for your contribution, we gave you "&amp;$AH134&amp;IF(ISNUMBER($AI134)," with an estimated fair market value of $"&amp;FIXED($AI134,2),"")&amp;"."))</f>
        <v/>
      </c>
      <c r="AX134" s="28">
        <f>IF(AND(ISNUMBER($AR134),ISNUMBER(Settings!$D$5)),IF($AR134&gt;=Settings!$D$5,1,0),0)</f>
        <v/>
      </c>
      <c r="AY134" s="28">
        <f>IF(AND(ISNUMBER($AR134),ISNUMBER(Settings!$D$6)),IF($AR134&gt;Settings!$D$6,1,0),0)</f>
        <v/>
      </c>
      <c r="AZ134" s="28">
        <f>IF(AND(ISNUMBER($AR134),ISNUMBER(Settings!$D$7)),IF($AR134&gt;Settings!$D$7,1,0),0)</f>
        <v/>
      </c>
      <c r="BA134" s="28">
        <f>IF(AND(ISNUMBER($AR134),ISNUMBER($AF134)),$AR134,0)</f>
        <v/>
      </c>
      <c r="BB134" s="28">
        <f>IF(OR(IFERROR(TRIM(INDEX($A134:$AD134,MATCH(Settings!$B$14,$A$1:$AD$1,0))&amp;""),"")&lt;&gt;"",IFERROR(TRIM(INDEX($A134:$AD134,MATCH(Settings!$B$13,$A$1:$AD$1,0))&amp;""),"")&lt;&gt;"",IFERROR(TRIM(INDEX($A134:$AD134,MATCH(Settings!$B$17,$A$1:$AD$1,0))&amp;""),"")&lt;&gt;"",IFERROR(TRIM(INDEX($A134:$AD134,MATCH(Settings!$B$22,$A$1:$AD$1,0))&amp;""),"")&lt;&gt;""),1,0)</f>
        <v/>
      </c>
    </row>
    <row r="135">
      <c r="AF135" s="29" t="n"/>
      <c r="AG135" s="30" t="n"/>
      <c r="AH135" s="30" t="n"/>
      <c r="AI135" s="31" t="n"/>
      <c r="AJ135" s="29" t="n"/>
      <c r="AK135" s="30" t="n"/>
      <c r="AM135" s="23">
        <f>IF(IFERROR(TRIM(INDEX($A135:$AD135,MATCH(Settings!$B$13,$A$1:$AD$1,0))&amp;""),"")&lt;&gt;"",IFERROR(TRIM(INDEX($A135:$AD135,MATCH(Settings!$B$13,$A$1:$AD$1,0))&amp;""),"")&amp;IF(IFERROR(TRIM(INDEX($A135:$AD135,MATCH(Settings!$B$14,$A$1:$AD$1,0))&amp;""),"")&lt;&gt;""," ("&amp;IFERROR(TRIM(INDEX($A135:$AD135,MATCH(Settings!$B$14,$A$1:$AD$1,0))&amp;""),"")&amp;")",""),IFERROR(TRIM(INDEX($A135:$AD135,MATCH(Settings!$B$14,$A$1:$AD$1,0))&amp;""),""))</f>
        <v/>
      </c>
      <c r="AN135" s="23">
        <f>IFERROR(TRIM(INDEX($A135:$AD135,MATCH(Settings!$B$15,$A$1:$AD$1,0))&amp;""),"")</f>
        <v/>
      </c>
      <c r="AO135" s="23">
        <f>IF($BB135=0,"",IF(LEFT(IFERROR(TRIM(INDEX($A135:$AD135,MATCH(Settings!$B$16,$A$1:$AD$1,0))&amp;""),""),5)="Goods","Goods",IF(LEFT(IFERROR(TRIM(INDEX($A135:$AD135,MATCH(Settings!$B$16,$A$1:$AD$1,0))&amp;""),""),8)="Services","Services",IF(IFERROR(TRIM(INDEX($A135:$AD135,MATCH(Settings!$B$22,$A$1:$AD$1,0))&amp;""),"")&lt;&gt;"","Services","Goods"))))</f>
        <v/>
      </c>
      <c r="AP135" s="23">
        <f>IF($AO135="Services",IFERROR(TRIM(INDEX($A135:$AD135,MATCH(Settings!$B$22,$A$1:$AD$1,0))&amp;""),""),IFERROR(TRIM(INDEX($A135:$AD135,MATCH(Settings!$B$17,$A$1:$AD$1,0))&amp;""),""))</f>
        <v/>
      </c>
      <c r="AQ135" s="24">
        <f>IFERROR(IF(TRIM(INDEX($A135:$AD135,MATCH(Settings!$B$18,$A$1:$AD$1,0))&amp;"")="","",VALUE(TRIM(INDEX($A135:$AD135,MATCH(Settings!$B$18,$A$1:$AD$1,0))&amp;""))),"")</f>
        <v/>
      </c>
      <c r="AR135" s="25">
        <f>IF($AO135="Goods",IFERROR(IF(TRIM(INDEX($A135:$AD135,MATCH(Settings!$B$20,$A$1:$AD$1,0))&amp;"")="","",VALUE(TRIM(INDEX($A135:$AD135,MATCH(Settings!$B$20,$A$1:$AD$1,0))&amp;""))),""),"")</f>
        <v/>
      </c>
      <c r="AS135" s="26">
        <f>IF($BB135=0,"",IFERROR(INT(IFERROR(IF(ISNUMBER(INDEX($A135:$AD135,MATCH(Settings!$B$11,$A$1:$AD$1,0))),INDEX($A135:$AD135,MATCH(Settings!$B$11,$A$1:$AD$1,0)),DATE(VALUE(LEFT(IFERROR(TRIM(INDEX($A135:$AD135,MATCH(Settings!$B$11,$A$1:$AD$1,0))&amp;""),""),4)),VALUE(MID(IFERROR(TRIM(INDEX($A135:$AD135,MATCH(Settings!$B$11,$A$1:$AD$1,0))&amp;""),""),6,2)),VALUE(MID(IFERROR(TRIM(INDEX($A135:$AD135,MATCH(Settings!$B$11,$A$1:$AD$1,0))&amp;""),""),9,2)))+TIME(VALUE(MID(IFERROR(TRIM(INDEX($A135:$AD135,MATCH(Settings!$B$11,$A$1:$AD$1,0))&amp;""),""),12,2)),VALUE(MID(IFERROR(TRIM(INDEX($A135:$AD135,MATCH(Settings!$B$11,$A$1:$AD$1,0))&amp;""),""),15,2)),VALUE(MID(IFERROR(TRIM(INDEX($A135:$AD135,MATCH(Settings!$B$11,$A$1:$AD$1,0))&amp;""),""),18,2)))),"")),""))</f>
        <v/>
      </c>
      <c r="AT135" s="23">
        <f>IF($BB135=0,"",IF(NOT(ISNUMBER($AF135)),"Waiting for the gift",IF(ISNUMBER($AJ135),"Acknowledged",IF(AND(ISNUMBER(Settings!$D$3),$AU135&gt;Settings!$D$3),"Past your window","Send acknowledgment"))))</f>
        <v/>
      </c>
      <c r="AU135" s="24">
        <f>IF(AND(ISNUMBER($AF135),NOT(ISNUMBER($AJ135))),Settings!$D$4-$AF135,"")</f>
        <v/>
      </c>
      <c r="AV135" s="27">
        <f>IF($BB135=0,"",IF((IF($AO135="Services","; services: describe the work, no value",IF(NOT(ISNUMBER($AR135)),"; no donor value given",IF($AX135=1,"; donor value $"&amp;FIXED(Settings!$D$5,0)&amp;" or more: written acknowledgment","")&amp;IF($AY135=1,"; over $"&amp;FIXED(Settings!$D$6,0)&amp;": donor may need Form 8283","")&amp;IF($AZ135=1,"; over $"&amp;FIXED(Settings!$D$7,0)&amp;": Section B, you may sign Part V",""))))="","Thank-you note",MID(IF($AO135="Services","; services: describe the work, no value",IF(NOT(ISNUMBER($AR135)),"; no donor value given",IF($AX135=1,"; donor value $"&amp;FIXED(Settings!$D$5,0)&amp;" or more: written acknowledgment","")&amp;IF($AY135=1,"; over $"&amp;FIXED(Settings!$D$6,0)&amp;": donor may need Form 8283","")&amp;IF($AZ135=1,"; over $"&amp;FIXED(Settings!$D$7,0)&amp;": Section B, you may sign Part V",""))),3,300)))</f>
        <v/>
      </c>
      <c r="AW135" s="27">
        <f>IF(OR($BB135=0,NOT(ISNUMBER($AF135)),$AP135=""),"","Thank you for your contribution of "&amp;$AP135&amp;" that "&amp;IF(TRIM(Settings!$D$2&amp;"")="","(your organization's name)",Settings!$D$2)&amp;" received on "&amp;CHOOSE(MONTH($AF135),"January","February","March","April","May","June","July","August","September","October","November","December")&amp;" "&amp;DAY($AF135)&amp;", "&amp;YEAR($AF135)&amp;". "&amp;IF(TRIM($AH135&amp;"")="","No goods or services were provided in exchange for your contribution.","In exchange for your contribution, we gave you "&amp;$AH135&amp;IF(ISNUMBER($AI135)," with an estimated fair market value of $"&amp;FIXED($AI135,2),"")&amp;"."))</f>
        <v/>
      </c>
      <c r="AX135" s="28">
        <f>IF(AND(ISNUMBER($AR135),ISNUMBER(Settings!$D$5)),IF($AR135&gt;=Settings!$D$5,1,0),0)</f>
        <v/>
      </c>
      <c r="AY135" s="28">
        <f>IF(AND(ISNUMBER($AR135),ISNUMBER(Settings!$D$6)),IF($AR135&gt;Settings!$D$6,1,0),0)</f>
        <v/>
      </c>
      <c r="AZ135" s="28">
        <f>IF(AND(ISNUMBER($AR135),ISNUMBER(Settings!$D$7)),IF($AR135&gt;Settings!$D$7,1,0),0)</f>
        <v/>
      </c>
      <c r="BA135" s="28">
        <f>IF(AND(ISNUMBER($AR135),ISNUMBER($AF135)),$AR135,0)</f>
        <v/>
      </c>
      <c r="BB135" s="28">
        <f>IF(OR(IFERROR(TRIM(INDEX($A135:$AD135,MATCH(Settings!$B$14,$A$1:$AD$1,0))&amp;""),"")&lt;&gt;"",IFERROR(TRIM(INDEX($A135:$AD135,MATCH(Settings!$B$13,$A$1:$AD$1,0))&amp;""),"")&lt;&gt;"",IFERROR(TRIM(INDEX($A135:$AD135,MATCH(Settings!$B$17,$A$1:$AD$1,0))&amp;""),"")&lt;&gt;"",IFERROR(TRIM(INDEX($A135:$AD135,MATCH(Settings!$B$22,$A$1:$AD$1,0))&amp;""),"")&lt;&gt;""),1,0)</f>
        <v/>
      </c>
    </row>
    <row r="136">
      <c r="AF136" s="29" t="n"/>
      <c r="AG136" s="30" t="n"/>
      <c r="AH136" s="30" t="n"/>
      <c r="AI136" s="31" t="n"/>
      <c r="AJ136" s="29" t="n"/>
      <c r="AK136" s="30" t="n"/>
      <c r="AM136" s="23">
        <f>IF(IFERROR(TRIM(INDEX($A136:$AD136,MATCH(Settings!$B$13,$A$1:$AD$1,0))&amp;""),"")&lt;&gt;"",IFERROR(TRIM(INDEX($A136:$AD136,MATCH(Settings!$B$13,$A$1:$AD$1,0))&amp;""),"")&amp;IF(IFERROR(TRIM(INDEX($A136:$AD136,MATCH(Settings!$B$14,$A$1:$AD$1,0))&amp;""),"")&lt;&gt;""," ("&amp;IFERROR(TRIM(INDEX($A136:$AD136,MATCH(Settings!$B$14,$A$1:$AD$1,0))&amp;""),"")&amp;")",""),IFERROR(TRIM(INDEX($A136:$AD136,MATCH(Settings!$B$14,$A$1:$AD$1,0))&amp;""),""))</f>
        <v/>
      </c>
      <c r="AN136" s="23">
        <f>IFERROR(TRIM(INDEX($A136:$AD136,MATCH(Settings!$B$15,$A$1:$AD$1,0))&amp;""),"")</f>
        <v/>
      </c>
      <c r="AO136" s="23">
        <f>IF($BB136=0,"",IF(LEFT(IFERROR(TRIM(INDEX($A136:$AD136,MATCH(Settings!$B$16,$A$1:$AD$1,0))&amp;""),""),5)="Goods","Goods",IF(LEFT(IFERROR(TRIM(INDEX($A136:$AD136,MATCH(Settings!$B$16,$A$1:$AD$1,0))&amp;""),""),8)="Services","Services",IF(IFERROR(TRIM(INDEX($A136:$AD136,MATCH(Settings!$B$22,$A$1:$AD$1,0))&amp;""),"")&lt;&gt;"","Services","Goods"))))</f>
        <v/>
      </c>
      <c r="AP136" s="23">
        <f>IF($AO136="Services",IFERROR(TRIM(INDEX($A136:$AD136,MATCH(Settings!$B$22,$A$1:$AD$1,0))&amp;""),""),IFERROR(TRIM(INDEX($A136:$AD136,MATCH(Settings!$B$17,$A$1:$AD$1,0))&amp;""),""))</f>
        <v/>
      </c>
      <c r="AQ136" s="24">
        <f>IFERROR(IF(TRIM(INDEX($A136:$AD136,MATCH(Settings!$B$18,$A$1:$AD$1,0))&amp;"")="","",VALUE(TRIM(INDEX($A136:$AD136,MATCH(Settings!$B$18,$A$1:$AD$1,0))&amp;""))),"")</f>
        <v/>
      </c>
      <c r="AR136" s="25">
        <f>IF($AO136="Goods",IFERROR(IF(TRIM(INDEX($A136:$AD136,MATCH(Settings!$B$20,$A$1:$AD$1,0))&amp;"")="","",VALUE(TRIM(INDEX($A136:$AD136,MATCH(Settings!$B$20,$A$1:$AD$1,0))&amp;""))),""),"")</f>
        <v/>
      </c>
      <c r="AS136" s="26">
        <f>IF($BB136=0,"",IFERROR(INT(IFERROR(IF(ISNUMBER(INDEX($A136:$AD136,MATCH(Settings!$B$11,$A$1:$AD$1,0))),INDEX($A136:$AD136,MATCH(Settings!$B$11,$A$1:$AD$1,0)),DATE(VALUE(LEFT(IFERROR(TRIM(INDEX($A136:$AD136,MATCH(Settings!$B$11,$A$1:$AD$1,0))&amp;""),""),4)),VALUE(MID(IFERROR(TRIM(INDEX($A136:$AD136,MATCH(Settings!$B$11,$A$1:$AD$1,0))&amp;""),""),6,2)),VALUE(MID(IFERROR(TRIM(INDEX($A136:$AD136,MATCH(Settings!$B$11,$A$1:$AD$1,0))&amp;""),""),9,2)))+TIME(VALUE(MID(IFERROR(TRIM(INDEX($A136:$AD136,MATCH(Settings!$B$11,$A$1:$AD$1,0))&amp;""),""),12,2)),VALUE(MID(IFERROR(TRIM(INDEX($A136:$AD136,MATCH(Settings!$B$11,$A$1:$AD$1,0))&amp;""),""),15,2)),VALUE(MID(IFERROR(TRIM(INDEX($A136:$AD136,MATCH(Settings!$B$11,$A$1:$AD$1,0))&amp;""),""),18,2)))),"")),""))</f>
        <v/>
      </c>
      <c r="AT136" s="23">
        <f>IF($BB136=0,"",IF(NOT(ISNUMBER($AF136)),"Waiting for the gift",IF(ISNUMBER($AJ136),"Acknowledged",IF(AND(ISNUMBER(Settings!$D$3),$AU136&gt;Settings!$D$3),"Past your window","Send acknowledgment"))))</f>
        <v/>
      </c>
      <c r="AU136" s="24">
        <f>IF(AND(ISNUMBER($AF136),NOT(ISNUMBER($AJ136))),Settings!$D$4-$AF136,"")</f>
        <v/>
      </c>
      <c r="AV136" s="27">
        <f>IF($BB136=0,"",IF((IF($AO136="Services","; services: describe the work, no value",IF(NOT(ISNUMBER($AR136)),"; no donor value given",IF($AX136=1,"; donor value $"&amp;FIXED(Settings!$D$5,0)&amp;" or more: written acknowledgment","")&amp;IF($AY136=1,"; over $"&amp;FIXED(Settings!$D$6,0)&amp;": donor may need Form 8283","")&amp;IF($AZ136=1,"; over $"&amp;FIXED(Settings!$D$7,0)&amp;": Section B, you may sign Part V",""))))="","Thank-you note",MID(IF($AO136="Services","; services: describe the work, no value",IF(NOT(ISNUMBER($AR136)),"; no donor value given",IF($AX136=1,"; donor value $"&amp;FIXED(Settings!$D$5,0)&amp;" or more: written acknowledgment","")&amp;IF($AY136=1,"; over $"&amp;FIXED(Settings!$D$6,0)&amp;": donor may need Form 8283","")&amp;IF($AZ136=1,"; over $"&amp;FIXED(Settings!$D$7,0)&amp;": Section B, you may sign Part V",""))),3,300)))</f>
        <v/>
      </c>
      <c r="AW136" s="27">
        <f>IF(OR($BB136=0,NOT(ISNUMBER($AF136)),$AP136=""),"","Thank you for your contribution of "&amp;$AP136&amp;" that "&amp;IF(TRIM(Settings!$D$2&amp;"")="","(your organization's name)",Settings!$D$2)&amp;" received on "&amp;CHOOSE(MONTH($AF136),"January","February","March","April","May","June","July","August","September","October","November","December")&amp;" "&amp;DAY($AF136)&amp;", "&amp;YEAR($AF136)&amp;". "&amp;IF(TRIM($AH136&amp;"")="","No goods or services were provided in exchange for your contribution.","In exchange for your contribution, we gave you "&amp;$AH136&amp;IF(ISNUMBER($AI136)," with an estimated fair market value of $"&amp;FIXED($AI136,2),"")&amp;"."))</f>
        <v/>
      </c>
      <c r="AX136" s="28">
        <f>IF(AND(ISNUMBER($AR136),ISNUMBER(Settings!$D$5)),IF($AR136&gt;=Settings!$D$5,1,0),0)</f>
        <v/>
      </c>
      <c r="AY136" s="28">
        <f>IF(AND(ISNUMBER($AR136),ISNUMBER(Settings!$D$6)),IF($AR136&gt;Settings!$D$6,1,0),0)</f>
        <v/>
      </c>
      <c r="AZ136" s="28">
        <f>IF(AND(ISNUMBER($AR136),ISNUMBER(Settings!$D$7)),IF($AR136&gt;Settings!$D$7,1,0),0)</f>
        <v/>
      </c>
      <c r="BA136" s="28">
        <f>IF(AND(ISNUMBER($AR136),ISNUMBER($AF136)),$AR136,0)</f>
        <v/>
      </c>
      <c r="BB136" s="28">
        <f>IF(OR(IFERROR(TRIM(INDEX($A136:$AD136,MATCH(Settings!$B$14,$A$1:$AD$1,0))&amp;""),"")&lt;&gt;"",IFERROR(TRIM(INDEX($A136:$AD136,MATCH(Settings!$B$13,$A$1:$AD$1,0))&amp;""),"")&lt;&gt;"",IFERROR(TRIM(INDEX($A136:$AD136,MATCH(Settings!$B$17,$A$1:$AD$1,0))&amp;""),"")&lt;&gt;"",IFERROR(TRIM(INDEX($A136:$AD136,MATCH(Settings!$B$22,$A$1:$AD$1,0))&amp;""),"")&lt;&gt;""),1,0)</f>
        <v/>
      </c>
    </row>
    <row r="137">
      <c r="AF137" s="29" t="n"/>
      <c r="AG137" s="30" t="n"/>
      <c r="AH137" s="30" t="n"/>
      <c r="AI137" s="31" t="n"/>
      <c r="AJ137" s="29" t="n"/>
      <c r="AK137" s="30" t="n"/>
      <c r="AM137" s="23">
        <f>IF(IFERROR(TRIM(INDEX($A137:$AD137,MATCH(Settings!$B$13,$A$1:$AD$1,0))&amp;""),"")&lt;&gt;"",IFERROR(TRIM(INDEX($A137:$AD137,MATCH(Settings!$B$13,$A$1:$AD$1,0))&amp;""),"")&amp;IF(IFERROR(TRIM(INDEX($A137:$AD137,MATCH(Settings!$B$14,$A$1:$AD$1,0))&amp;""),"")&lt;&gt;""," ("&amp;IFERROR(TRIM(INDEX($A137:$AD137,MATCH(Settings!$B$14,$A$1:$AD$1,0))&amp;""),"")&amp;")",""),IFERROR(TRIM(INDEX($A137:$AD137,MATCH(Settings!$B$14,$A$1:$AD$1,0))&amp;""),""))</f>
        <v/>
      </c>
      <c r="AN137" s="23">
        <f>IFERROR(TRIM(INDEX($A137:$AD137,MATCH(Settings!$B$15,$A$1:$AD$1,0))&amp;""),"")</f>
        <v/>
      </c>
      <c r="AO137" s="23">
        <f>IF($BB137=0,"",IF(LEFT(IFERROR(TRIM(INDEX($A137:$AD137,MATCH(Settings!$B$16,$A$1:$AD$1,0))&amp;""),""),5)="Goods","Goods",IF(LEFT(IFERROR(TRIM(INDEX($A137:$AD137,MATCH(Settings!$B$16,$A$1:$AD$1,0))&amp;""),""),8)="Services","Services",IF(IFERROR(TRIM(INDEX($A137:$AD137,MATCH(Settings!$B$22,$A$1:$AD$1,0))&amp;""),"")&lt;&gt;"","Services","Goods"))))</f>
        <v/>
      </c>
      <c r="AP137" s="23">
        <f>IF($AO137="Services",IFERROR(TRIM(INDEX($A137:$AD137,MATCH(Settings!$B$22,$A$1:$AD$1,0))&amp;""),""),IFERROR(TRIM(INDEX($A137:$AD137,MATCH(Settings!$B$17,$A$1:$AD$1,0))&amp;""),""))</f>
        <v/>
      </c>
      <c r="AQ137" s="24">
        <f>IFERROR(IF(TRIM(INDEX($A137:$AD137,MATCH(Settings!$B$18,$A$1:$AD$1,0))&amp;"")="","",VALUE(TRIM(INDEX($A137:$AD137,MATCH(Settings!$B$18,$A$1:$AD$1,0))&amp;""))),"")</f>
        <v/>
      </c>
      <c r="AR137" s="25">
        <f>IF($AO137="Goods",IFERROR(IF(TRIM(INDEX($A137:$AD137,MATCH(Settings!$B$20,$A$1:$AD$1,0))&amp;"")="","",VALUE(TRIM(INDEX($A137:$AD137,MATCH(Settings!$B$20,$A$1:$AD$1,0))&amp;""))),""),"")</f>
        <v/>
      </c>
      <c r="AS137" s="26">
        <f>IF($BB137=0,"",IFERROR(INT(IFERROR(IF(ISNUMBER(INDEX($A137:$AD137,MATCH(Settings!$B$11,$A$1:$AD$1,0))),INDEX($A137:$AD137,MATCH(Settings!$B$11,$A$1:$AD$1,0)),DATE(VALUE(LEFT(IFERROR(TRIM(INDEX($A137:$AD137,MATCH(Settings!$B$11,$A$1:$AD$1,0))&amp;""),""),4)),VALUE(MID(IFERROR(TRIM(INDEX($A137:$AD137,MATCH(Settings!$B$11,$A$1:$AD$1,0))&amp;""),""),6,2)),VALUE(MID(IFERROR(TRIM(INDEX($A137:$AD137,MATCH(Settings!$B$11,$A$1:$AD$1,0))&amp;""),""),9,2)))+TIME(VALUE(MID(IFERROR(TRIM(INDEX($A137:$AD137,MATCH(Settings!$B$11,$A$1:$AD$1,0))&amp;""),""),12,2)),VALUE(MID(IFERROR(TRIM(INDEX($A137:$AD137,MATCH(Settings!$B$11,$A$1:$AD$1,0))&amp;""),""),15,2)),VALUE(MID(IFERROR(TRIM(INDEX($A137:$AD137,MATCH(Settings!$B$11,$A$1:$AD$1,0))&amp;""),""),18,2)))),"")),""))</f>
        <v/>
      </c>
      <c r="AT137" s="23">
        <f>IF($BB137=0,"",IF(NOT(ISNUMBER($AF137)),"Waiting for the gift",IF(ISNUMBER($AJ137),"Acknowledged",IF(AND(ISNUMBER(Settings!$D$3),$AU137&gt;Settings!$D$3),"Past your window","Send acknowledgment"))))</f>
        <v/>
      </c>
      <c r="AU137" s="24">
        <f>IF(AND(ISNUMBER($AF137),NOT(ISNUMBER($AJ137))),Settings!$D$4-$AF137,"")</f>
        <v/>
      </c>
      <c r="AV137" s="27">
        <f>IF($BB137=0,"",IF((IF($AO137="Services","; services: describe the work, no value",IF(NOT(ISNUMBER($AR137)),"; no donor value given",IF($AX137=1,"; donor value $"&amp;FIXED(Settings!$D$5,0)&amp;" or more: written acknowledgment","")&amp;IF($AY137=1,"; over $"&amp;FIXED(Settings!$D$6,0)&amp;": donor may need Form 8283","")&amp;IF($AZ137=1,"; over $"&amp;FIXED(Settings!$D$7,0)&amp;": Section B, you may sign Part V",""))))="","Thank-you note",MID(IF($AO137="Services","; services: describe the work, no value",IF(NOT(ISNUMBER($AR137)),"; no donor value given",IF($AX137=1,"; donor value $"&amp;FIXED(Settings!$D$5,0)&amp;" or more: written acknowledgment","")&amp;IF($AY137=1,"; over $"&amp;FIXED(Settings!$D$6,0)&amp;": donor may need Form 8283","")&amp;IF($AZ137=1,"; over $"&amp;FIXED(Settings!$D$7,0)&amp;": Section B, you may sign Part V",""))),3,300)))</f>
        <v/>
      </c>
      <c r="AW137" s="27">
        <f>IF(OR($BB137=0,NOT(ISNUMBER($AF137)),$AP137=""),"","Thank you for your contribution of "&amp;$AP137&amp;" that "&amp;IF(TRIM(Settings!$D$2&amp;"")="","(your organization's name)",Settings!$D$2)&amp;" received on "&amp;CHOOSE(MONTH($AF137),"January","February","March","April","May","June","July","August","September","October","November","December")&amp;" "&amp;DAY($AF137)&amp;", "&amp;YEAR($AF137)&amp;". "&amp;IF(TRIM($AH137&amp;"")="","No goods or services were provided in exchange for your contribution.","In exchange for your contribution, we gave you "&amp;$AH137&amp;IF(ISNUMBER($AI137)," with an estimated fair market value of $"&amp;FIXED($AI137,2),"")&amp;"."))</f>
        <v/>
      </c>
      <c r="AX137" s="28">
        <f>IF(AND(ISNUMBER($AR137),ISNUMBER(Settings!$D$5)),IF($AR137&gt;=Settings!$D$5,1,0),0)</f>
        <v/>
      </c>
      <c r="AY137" s="28">
        <f>IF(AND(ISNUMBER($AR137),ISNUMBER(Settings!$D$6)),IF($AR137&gt;Settings!$D$6,1,0),0)</f>
        <v/>
      </c>
      <c r="AZ137" s="28">
        <f>IF(AND(ISNUMBER($AR137),ISNUMBER(Settings!$D$7)),IF($AR137&gt;Settings!$D$7,1,0),0)</f>
        <v/>
      </c>
      <c r="BA137" s="28">
        <f>IF(AND(ISNUMBER($AR137),ISNUMBER($AF137)),$AR137,0)</f>
        <v/>
      </c>
      <c r="BB137" s="28">
        <f>IF(OR(IFERROR(TRIM(INDEX($A137:$AD137,MATCH(Settings!$B$14,$A$1:$AD$1,0))&amp;""),"")&lt;&gt;"",IFERROR(TRIM(INDEX($A137:$AD137,MATCH(Settings!$B$13,$A$1:$AD$1,0))&amp;""),"")&lt;&gt;"",IFERROR(TRIM(INDEX($A137:$AD137,MATCH(Settings!$B$17,$A$1:$AD$1,0))&amp;""),"")&lt;&gt;"",IFERROR(TRIM(INDEX($A137:$AD137,MATCH(Settings!$B$22,$A$1:$AD$1,0))&amp;""),"")&lt;&gt;""),1,0)</f>
        <v/>
      </c>
    </row>
    <row r="138">
      <c r="AF138" s="29" t="n"/>
      <c r="AG138" s="30" t="n"/>
      <c r="AH138" s="30" t="n"/>
      <c r="AI138" s="31" t="n"/>
      <c r="AJ138" s="29" t="n"/>
      <c r="AK138" s="30" t="n"/>
      <c r="AM138" s="23">
        <f>IF(IFERROR(TRIM(INDEX($A138:$AD138,MATCH(Settings!$B$13,$A$1:$AD$1,0))&amp;""),"")&lt;&gt;"",IFERROR(TRIM(INDEX($A138:$AD138,MATCH(Settings!$B$13,$A$1:$AD$1,0))&amp;""),"")&amp;IF(IFERROR(TRIM(INDEX($A138:$AD138,MATCH(Settings!$B$14,$A$1:$AD$1,0))&amp;""),"")&lt;&gt;""," ("&amp;IFERROR(TRIM(INDEX($A138:$AD138,MATCH(Settings!$B$14,$A$1:$AD$1,0))&amp;""),"")&amp;")",""),IFERROR(TRIM(INDEX($A138:$AD138,MATCH(Settings!$B$14,$A$1:$AD$1,0))&amp;""),""))</f>
        <v/>
      </c>
      <c r="AN138" s="23">
        <f>IFERROR(TRIM(INDEX($A138:$AD138,MATCH(Settings!$B$15,$A$1:$AD$1,0))&amp;""),"")</f>
        <v/>
      </c>
      <c r="AO138" s="23">
        <f>IF($BB138=0,"",IF(LEFT(IFERROR(TRIM(INDEX($A138:$AD138,MATCH(Settings!$B$16,$A$1:$AD$1,0))&amp;""),""),5)="Goods","Goods",IF(LEFT(IFERROR(TRIM(INDEX($A138:$AD138,MATCH(Settings!$B$16,$A$1:$AD$1,0))&amp;""),""),8)="Services","Services",IF(IFERROR(TRIM(INDEX($A138:$AD138,MATCH(Settings!$B$22,$A$1:$AD$1,0))&amp;""),"")&lt;&gt;"","Services","Goods"))))</f>
        <v/>
      </c>
      <c r="AP138" s="23">
        <f>IF($AO138="Services",IFERROR(TRIM(INDEX($A138:$AD138,MATCH(Settings!$B$22,$A$1:$AD$1,0))&amp;""),""),IFERROR(TRIM(INDEX($A138:$AD138,MATCH(Settings!$B$17,$A$1:$AD$1,0))&amp;""),""))</f>
        <v/>
      </c>
      <c r="AQ138" s="24">
        <f>IFERROR(IF(TRIM(INDEX($A138:$AD138,MATCH(Settings!$B$18,$A$1:$AD$1,0))&amp;"")="","",VALUE(TRIM(INDEX($A138:$AD138,MATCH(Settings!$B$18,$A$1:$AD$1,0))&amp;""))),"")</f>
        <v/>
      </c>
      <c r="AR138" s="25">
        <f>IF($AO138="Goods",IFERROR(IF(TRIM(INDEX($A138:$AD138,MATCH(Settings!$B$20,$A$1:$AD$1,0))&amp;"")="","",VALUE(TRIM(INDEX($A138:$AD138,MATCH(Settings!$B$20,$A$1:$AD$1,0))&amp;""))),""),"")</f>
        <v/>
      </c>
      <c r="AS138" s="26">
        <f>IF($BB138=0,"",IFERROR(INT(IFERROR(IF(ISNUMBER(INDEX($A138:$AD138,MATCH(Settings!$B$11,$A$1:$AD$1,0))),INDEX($A138:$AD138,MATCH(Settings!$B$11,$A$1:$AD$1,0)),DATE(VALUE(LEFT(IFERROR(TRIM(INDEX($A138:$AD138,MATCH(Settings!$B$11,$A$1:$AD$1,0))&amp;""),""),4)),VALUE(MID(IFERROR(TRIM(INDEX($A138:$AD138,MATCH(Settings!$B$11,$A$1:$AD$1,0))&amp;""),""),6,2)),VALUE(MID(IFERROR(TRIM(INDEX($A138:$AD138,MATCH(Settings!$B$11,$A$1:$AD$1,0))&amp;""),""),9,2)))+TIME(VALUE(MID(IFERROR(TRIM(INDEX($A138:$AD138,MATCH(Settings!$B$11,$A$1:$AD$1,0))&amp;""),""),12,2)),VALUE(MID(IFERROR(TRIM(INDEX($A138:$AD138,MATCH(Settings!$B$11,$A$1:$AD$1,0))&amp;""),""),15,2)),VALUE(MID(IFERROR(TRIM(INDEX($A138:$AD138,MATCH(Settings!$B$11,$A$1:$AD$1,0))&amp;""),""),18,2)))),"")),""))</f>
        <v/>
      </c>
      <c r="AT138" s="23">
        <f>IF($BB138=0,"",IF(NOT(ISNUMBER($AF138)),"Waiting for the gift",IF(ISNUMBER($AJ138),"Acknowledged",IF(AND(ISNUMBER(Settings!$D$3),$AU138&gt;Settings!$D$3),"Past your window","Send acknowledgment"))))</f>
        <v/>
      </c>
      <c r="AU138" s="24">
        <f>IF(AND(ISNUMBER($AF138),NOT(ISNUMBER($AJ138))),Settings!$D$4-$AF138,"")</f>
        <v/>
      </c>
      <c r="AV138" s="27">
        <f>IF($BB138=0,"",IF((IF($AO138="Services","; services: describe the work, no value",IF(NOT(ISNUMBER($AR138)),"; no donor value given",IF($AX138=1,"; donor value $"&amp;FIXED(Settings!$D$5,0)&amp;" or more: written acknowledgment","")&amp;IF($AY138=1,"; over $"&amp;FIXED(Settings!$D$6,0)&amp;": donor may need Form 8283","")&amp;IF($AZ138=1,"; over $"&amp;FIXED(Settings!$D$7,0)&amp;": Section B, you may sign Part V",""))))="","Thank-you note",MID(IF($AO138="Services","; services: describe the work, no value",IF(NOT(ISNUMBER($AR138)),"; no donor value given",IF($AX138=1,"; donor value $"&amp;FIXED(Settings!$D$5,0)&amp;" or more: written acknowledgment","")&amp;IF($AY138=1,"; over $"&amp;FIXED(Settings!$D$6,0)&amp;": donor may need Form 8283","")&amp;IF($AZ138=1,"; over $"&amp;FIXED(Settings!$D$7,0)&amp;": Section B, you may sign Part V",""))),3,300)))</f>
        <v/>
      </c>
      <c r="AW138" s="27">
        <f>IF(OR($BB138=0,NOT(ISNUMBER($AF138)),$AP138=""),"","Thank you for your contribution of "&amp;$AP138&amp;" that "&amp;IF(TRIM(Settings!$D$2&amp;"")="","(your organization's name)",Settings!$D$2)&amp;" received on "&amp;CHOOSE(MONTH($AF138),"January","February","March","April","May","June","July","August","September","October","November","December")&amp;" "&amp;DAY($AF138)&amp;", "&amp;YEAR($AF138)&amp;". "&amp;IF(TRIM($AH138&amp;"")="","No goods or services were provided in exchange for your contribution.","In exchange for your contribution, we gave you "&amp;$AH138&amp;IF(ISNUMBER($AI138)," with an estimated fair market value of $"&amp;FIXED($AI138,2),"")&amp;"."))</f>
        <v/>
      </c>
      <c r="AX138" s="28">
        <f>IF(AND(ISNUMBER($AR138),ISNUMBER(Settings!$D$5)),IF($AR138&gt;=Settings!$D$5,1,0),0)</f>
        <v/>
      </c>
      <c r="AY138" s="28">
        <f>IF(AND(ISNUMBER($AR138),ISNUMBER(Settings!$D$6)),IF($AR138&gt;Settings!$D$6,1,0),0)</f>
        <v/>
      </c>
      <c r="AZ138" s="28">
        <f>IF(AND(ISNUMBER($AR138),ISNUMBER(Settings!$D$7)),IF($AR138&gt;Settings!$D$7,1,0),0)</f>
        <v/>
      </c>
      <c r="BA138" s="28">
        <f>IF(AND(ISNUMBER($AR138),ISNUMBER($AF138)),$AR138,0)</f>
        <v/>
      </c>
      <c r="BB138" s="28">
        <f>IF(OR(IFERROR(TRIM(INDEX($A138:$AD138,MATCH(Settings!$B$14,$A$1:$AD$1,0))&amp;""),"")&lt;&gt;"",IFERROR(TRIM(INDEX($A138:$AD138,MATCH(Settings!$B$13,$A$1:$AD$1,0))&amp;""),"")&lt;&gt;"",IFERROR(TRIM(INDEX($A138:$AD138,MATCH(Settings!$B$17,$A$1:$AD$1,0))&amp;""),"")&lt;&gt;"",IFERROR(TRIM(INDEX($A138:$AD138,MATCH(Settings!$B$22,$A$1:$AD$1,0))&amp;""),"")&lt;&gt;""),1,0)</f>
        <v/>
      </c>
    </row>
    <row r="139">
      <c r="AF139" s="29" t="n"/>
      <c r="AG139" s="30" t="n"/>
      <c r="AH139" s="30" t="n"/>
      <c r="AI139" s="31" t="n"/>
      <c r="AJ139" s="29" t="n"/>
      <c r="AK139" s="30" t="n"/>
      <c r="AM139" s="23">
        <f>IF(IFERROR(TRIM(INDEX($A139:$AD139,MATCH(Settings!$B$13,$A$1:$AD$1,0))&amp;""),"")&lt;&gt;"",IFERROR(TRIM(INDEX($A139:$AD139,MATCH(Settings!$B$13,$A$1:$AD$1,0))&amp;""),"")&amp;IF(IFERROR(TRIM(INDEX($A139:$AD139,MATCH(Settings!$B$14,$A$1:$AD$1,0))&amp;""),"")&lt;&gt;""," ("&amp;IFERROR(TRIM(INDEX($A139:$AD139,MATCH(Settings!$B$14,$A$1:$AD$1,0))&amp;""),"")&amp;")",""),IFERROR(TRIM(INDEX($A139:$AD139,MATCH(Settings!$B$14,$A$1:$AD$1,0))&amp;""),""))</f>
        <v/>
      </c>
      <c r="AN139" s="23">
        <f>IFERROR(TRIM(INDEX($A139:$AD139,MATCH(Settings!$B$15,$A$1:$AD$1,0))&amp;""),"")</f>
        <v/>
      </c>
      <c r="AO139" s="23">
        <f>IF($BB139=0,"",IF(LEFT(IFERROR(TRIM(INDEX($A139:$AD139,MATCH(Settings!$B$16,$A$1:$AD$1,0))&amp;""),""),5)="Goods","Goods",IF(LEFT(IFERROR(TRIM(INDEX($A139:$AD139,MATCH(Settings!$B$16,$A$1:$AD$1,0))&amp;""),""),8)="Services","Services",IF(IFERROR(TRIM(INDEX($A139:$AD139,MATCH(Settings!$B$22,$A$1:$AD$1,0))&amp;""),"")&lt;&gt;"","Services","Goods"))))</f>
        <v/>
      </c>
      <c r="AP139" s="23">
        <f>IF($AO139="Services",IFERROR(TRIM(INDEX($A139:$AD139,MATCH(Settings!$B$22,$A$1:$AD$1,0))&amp;""),""),IFERROR(TRIM(INDEX($A139:$AD139,MATCH(Settings!$B$17,$A$1:$AD$1,0))&amp;""),""))</f>
        <v/>
      </c>
      <c r="AQ139" s="24">
        <f>IFERROR(IF(TRIM(INDEX($A139:$AD139,MATCH(Settings!$B$18,$A$1:$AD$1,0))&amp;"")="","",VALUE(TRIM(INDEX($A139:$AD139,MATCH(Settings!$B$18,$A$1:$AD$1,0))&amp;""))),"")</f>
        <v/>
      </c>
      <c r="AR139" s="25">
        <f>IF($AO139="Goods",IFERROR(IF(TRIM(INDEX($A139:$AD139,MATCH(Settings!$B$20,$A$1:$AD$1,0))&amp;"")="","",VALUE(TRIM(INDEX($A139:$AD139,MATCH(Settings!$B$20,$A$1:$AD$1,0))&amp;""))),""),"")</f>
        <v/>
      </c>
      <c r="AS139" s="26">
        <f>IF($BB139=0,"",IFERROR(INT(IFERROR(IF(ISNUMBER(INDEX($A139:$AD139,MATCH(Settings!$B$11,$A$1:$AD$1,0))),INDEX($A139:$AD139,MATCH(Settings!$B$11,$A$1:$AD$1,0)),DATE(VALUE(LEFT(IFERROR(TRIM(INDEX($A139:$AD139,MATCH(Settings!$B$11,$A$1:$AD$1,0))&amp;""),""),4)),VALUE(MID(IFERROR(TRIM(INDEX($A139:$AD139,MATCH(Settings!$B$11,$A$1:$AD$1,0))&amp;""),""),6,2)),VALUE(MID(IFERROR(TRIM(INDEX($A139:$AD139,MATCH(Settings!$B$11,$A$1:$AD$1,0))&amp;""),""),9,2)))+TIME(VALUE(MID(IFERROR(TRIM(INDEX($A139:$AD139,MATCH(Settings!$B$11,$A$1:$AD$1,0))&amp;""),""),12,2)),VALUE(MID(IFERROR(TRIM(INDEX($A139:$AD139,MATCH(Settings!$B$11,$A$1:$AD$1,0))&amp;""),""),15,2)),VALUE(MID(IFERROR(TRIM(INDEX($A139:$AD139,MATCH(Settings!$B$11,$A$1:$AD$1,0))&amp;""),""),18,2)))),"")),""))</f>
        <v/>
      </c>
      <c r="AT139" s="23">
        <f>IF($BB139=0,"",IF(NOT(ISNUMBER($AF139)),"Waiting for the gift",IF(ISNUMBER($AJ139),"Acknowledged",IF(AND(ISNUMBER(Settings!$D$3),$AU139&gt;Settings!$D$3),"Past your window","Send acknowledgment"))))</f>
        <v/>
      </c>
      <c r="AU139" s="24">
        <f>IF(AND(ISNUMBER($AF139),NOT(ISNUMBER($AJ139))),Settings!$D$4-$AF139,"")</f>
        <v/>
      </c>
      <c r="AV139" s="27">
        <f>IF($BB139=0,"",IF((IF($AO139="Services","; services: describe the work, no value",IF(NOT(ISNUMBER($AR139)),"; no donor value given",IF($AX139=1,"; donor value $"&amp;FIXED(Settings!$D$5,0)&amp;" or more: written acknowledgment","")&amp;IF($AY139=1,"; over $"&amp;FIXED(Settings!$D$6,0)&amp;": donor may need Form 8283","")&amp;IF($AZ139=1,"; over $"&amp;FIXED(Settings!$D$7,0)&amp;": Section B, you may sign Part V",""))))="","Thank-you note",MID(IF($AO139="Services","; services: describe the work, no value",IF(NOT(ISNUMBER($AR139)),"; no donor value given",IF($AX139=1,"; donor value $"&amp;FIXED(Settings!$D$5,0)&amp;" or more: written acknowledgment","")&amp;IF($AY139=1,"; over $"&amp;FIXED(Settings!$D$6,0)&amp;": donor may need Form 8283","")&amp;IF($AZ139=1,"; over $"&amp;FIXED(Settings!$D$7,0)&amp;": Section B, you may sign Part V",""))),3,300)))</f>
        <v/>
      </c>
      <c r="AW139" s="27">
        <f>IF(OR($BB139=0,NOT(ISNUMBER($AF139)),$AP139=""),"","Thank you for your contribution of "&amp;$AP139&amp;" that "&amp;IF(TRIM(Settings!$D$2&amp;"")="","(your organization's name)",Settings!$D$2)&amp;" received on "&amp;CHOOSE(MONTH($AF139),"January","February","March","April","May","June","July","August","September","October","November","December")&amp;" "&amp;DAY($AF139)&amp;", "&amp;YEAR($AF139)&amp;". "&amp;IF(TRIM($AH139&amp;"")="","No goods or services were provided in exchange for your contribution.","In exchange for your contribution, we gave you "&amp;$AH139&amp;IF(ISNUMBER($AI139)," with an estimated fair market value of $"&amp;FIXED($AI139,2),"")&amp;"."))</f>
        <v/>
      </c>
      <c r="AX139" s="28">
        <f>IF(AND(ISNUMBER($AR139),ISNUMBER(Settings!$D$5)),IF($AR139&gt;=Settings!$D$5,1,0),0)</f>
        <v/>
      </c>
      <c r="AY139" s="28">
        <f>IF(AND(ISNUMBER($AR139),ISNUMBER(Settings!$D$6)),IF($AR139&gt;Settings!$D$6,1,0),0)</f>
        <v/>
      </c>
      <c r="AZ139" s="28">
        <f>IF(AND(ISNUMBER($AR139),ISNUMBER(Settings!$D$7)),IF($AR139&gt;Settings!$D$7,1,0),0)</f>
        <v/>
      </c>
      <c r="BA139" s="28">
        <f>IF(AND(ISNUMBER($AR139),ISNUMBER($AF139)),$AR139,0)</f>
        <v/>
      </c>
      <c r="BB139" s="28">
        <f>IF(OR(IFERROR(TRIM(INDEX($A139:$AD139,MATCH(Settings!$B$14,$A$1:$AD$1,0))&amp;""),"")&lt;&gt;"",IFERROR(TRIM(INDEX($A139:$AD139,MATCH(Settings!$B$13,$A$1:$AD$1,0))&amp;""),"")&lt;&gt;"",IFERROR(TRIM(INDEX($A139:$AD139,MATCH(Settings!$B$17,$A$1:$AD$1,0))&amp;""),"")&lt;&gt;"",IFERROR(TRIM(INDEX($A139:$AD139,MATCH(Settings!$B$22,$A$1:$AD$1,0))&amp;""),"")&lt;&gt;""),1,0)</f>
        <v/>
      </c>
    </row>
    <row r="140">
      <c r="AF140" s="29" t="n"/>
      <c r="AG140" s="30" t="n"/>
      <c r="AH140" s="30" t="n"/>
      <c r="AI140" s="31" t="n"/>
      <c r="AJ140" s="29" t="n"/>
      <c r="AK140" s="30" t="n"/>
      <c r="AM140" s="23">
        <f>IF(IFERROR(TRIM(INDEX($A140:$AD140,MATCH(Settings!$B$13,$A$1:$AD$1,0))&amp;""),"")&lt;&gt;"",IFERROR(TRIM(INDEX($A140:$AD140,MATCH(Settings!$B$13,$A$1:$AD$1,0))&amp;""),"")&amp;IF(IFERROR(TRIM(INDEX($A140:$AD140,MATCH(Settings!$B$14,$A$1:$AD$1,0))&amp;""),"")&lt;&gt;""," ("&amp;IFERROR(TRIM(INDEX($A140:$AD140,MATCH(Settings!$B$14,$A$1:$AD$1,0))&amp;""),"")&amp;")",""),IFERROR(TRIM(INDEX($A140:$AD140,MATCH(Settings!$B$14,$A$1:$AD$1,0))&amp;""),""))</f>
        <v/>
      </c>
      <c r="AN140" s="23">
        <f>IFERROR(TRIM(INDEX($A140:$AD140,MATCH(Settings!$B$15,$A$1:$AD$1,0))&amp;""),"")</f>
        <v/>
      </c>
      <c r="AO140" s="23">
        <f>IF($BB140=0,"",IF(LEFT(IFERROR(TRIM(INDEX($A140:$AD140,MATCH(Settings!$B$16,$A$1:$AD$1,0))&amp;""),""),5)="Goods","Goods",IF(LEFT(IFERROR(TRIM(INDEX($A140:$AD140,MATCH(Settings!$B$16,$A$1:$AD$1,0))&amp;""),""),8)="Services","Services",IF(IFERROR(TRIM(INDEX($A140:$AD140,MATCH(Settings!$B$22,$A$1:$AD$1,0))&amp;""),"")&lt;&gt;"","Services","Goods"))))</f>
        <v/>
      </c>
      <c r="AP140" s="23">
        <f>IF($AO140="Services",IFERROR(TRIM(INDEX($A140:$AD140,MATCH(Settings!$B$22,$A$1:$AD$1,0))&amp;""),""),IFERROR(TRIM(INDEX($A140:$AD140,MATCH(Settings!$B$17,$A$1:$AD$1,0))&amp;""),""))</f>
        <v/>
      </c>
      <c r="AQ140" s="24">
        <f>IFERROR(IF(TRIM(INDEX($A140:$AD140,MATCH(Settings!$B$18,$A$1:$AD$1,0))&amp;"")="","",VALUE(TRIM(INDEX($A140:$AD140,MATCH(Settings!$B$18,$A$1:$AD$1,0))&amp;""))),"")</f>
        <v/>
      </c>
      <c r="AR140" s="25">
        <f>IF($AO140="Goods",IFERROR(IF(TRIM(INDEX($A140:$AD140,MATCH(Settings!$B$20,$A$1:$AD$1,0))&amp;"")="","",VALUE(TRIM(INDEX($A140:$AD140,MATCH(Settings!$B$20,$A$1:$AD$1,0))&amp;""))),""),"")</f>
        <v/>
      </c>
      <c r="AS140" s="26">
        <f>IF($BB140=0,"",IFERROR(INT(IFERROR(IF(ISNUMBER(INDEX($A140:$AD140,MATCH(Settings!$B$11,$A$1:$AD$1,0))),INDEX($A140:$AD140,MATCH(Settings!$B$11,$A$1:$AD$1,0)),DATE(VALUE(LEFT(IFERROR(TRIM(INDEX($A140:$AD140,MATCH(Settings!$B$11,$A$1:$AD$1,0))&amp;""),""),4)),VALUE(MID(IFERROR(TRIM(INDEX($A140:$AD140,MATCH(Settings!$B$11,$A$1:$AD$1,0))&amp;""),""),6,2)),VALUE(MID(IFERROR(TRIM(INDEX($A140:$AD140,MATCH(Settings!$B$11,$A$1:$AD$1,0))&amp;""),""),9,2)))+TIME(VALUE(MID(IFERROR(TRIM(INDEX($A140:$AD140,MATCH(Settings!$B$11,$A$1:$AD$1,0))&amp;""),""),12,2)),VALUE(MID(IFERROR(TRIM(INDEX($A140:$AD140,MATCH(Settings!$B$11,$A$1:$AD$1,0))&amp;""),""),15,2)),VALUE(MID(IFERROR(TRIM(INDEX($A140:$AD140,MATCH(Settings!$B$11,$A$1:$AD$1,0))&amp;""),""),18,2)))),"")),""))</f>
        <v/>
      </c>
      <c r="AT140" s="23">
        <f>IF($BB140=0,"",IF(NOT(ISNUMBER($AF140)),"Waiting for the gift",IF(ISNUMBER($AJ140),"Acknowledged",IF(AND(ISNUMBER(Settings!$D$3),$AU140&gt;Settings!$D$3),"Past your window","Send acknowledgment"))))</f>
        <v/>
      </c>
      <c r="AU140" s="24">
        <f>IF(AND(ISNUMBER($AF140),NOT(ISNUMBER($AJ140))),Settings!$D$4-$AF140,"")</f>
        <v/>
      </c>
      <c r="AV140" s="27">
        <f>IF($BB140=0,"",IF((IF($AO140="Services","; services: describe the work, no value",IF(NOT(ISNUMBER($AR140)),"; no donor value given",IF($AX140=1,"; donor value $"&amp;FIXED(Settings!$D$5,0)&amp;" or more: written acknowledgment","")&amp;IF($AY140=1,"; over $"&amp;FIXED(Settings!$D$6,0)&amp;": donor may need Form 8283","")&amp;IF($AZ140=1,"; over $"&amp;FIXED(Settings!$D$7,0)&amp;": Section B, you may sign Part V",""))))="","Thank-you note",MID(IF($AO140="Services","; services: describe the work, no value",IF(NOT(ISNUMBER($AR140)),"; no donor value given",IF($AX140=1,"; donor value $"&amp;FIXED(Settings!$D$5,0)&amp;" or more: written acknowledgment","")&amp;IF($AY140=1,"; over $"&amp;FIXED(Settings!$D$6,0)&amp;": donor may need Form 8283","")&amp;IF($AZ140=1,"; over $"&amp;FIXED(Settings!$D$7,0)&amp;": Section B, you may sign Part V",""))),3,300)))</f>
        <v/>
      </c>
      <c r="AW140" s="27">
        <f>IF(OR($BB140=0,NOT(ISNUMBER($AF140)),$AP140=""),"","Thank you for your contribution of "&amp;$AP140&amp;" that "&amp;IF(TRIM(Settings!$D$2&amp;"")="","(your organization's name)",Settings!$D$2)&amp;" received on "&amp;CHOOSE(MONTH($AF140),"January","February","March","April","May","June","July","August","September","October","November","December")&amp;" "&amp;DAY($AF140)&amp;", "&amp;YEAR($AF140)&amp;". "&amp;IF(TRIM($AH140&amp;"")="","No goods or services were provided in exchange for your contribution.","In exchange for your contribution, we gave you "&amp;$AH140&amp;IF(ISNUMBER($AI140)," with an estimated fair market value of $"&amp;FIXED($AI140,2),"")&amp;"."))</f>
        <v/>
      </c>
      <c r="AX140" s="28">
        <f>IF(AND(ISNUMBER($AR140),ISNUMBER(Settings!$D$5)),IF($AR140&gt;=Settings!$D$5,1,0),0)</f>
        <v/>
      </c>
      <c r="AY140" s="28">
        <f>IF(AND(ISNUMBER($AR140),ISNUMBER(Settings!$D$6)),IF($AR140&gt;Settings!$D$6,1,0),0)</f>
        <v/>
      </c>
      <c r="AZ140" s="28">
        <f>IF(AND(ISNUMBER($AR140),ISNUMBER(Settings!$D$7)),IF($AR140&gt;Settings!$D$7,1,0),0)</f>
        <v/>
      </c>
      <c r="BA140" s="28">
        <f>IF(AND(ISNUMBER($AR140),ISNUMBER($AF140)),$AR140,0)</f>
        <v/>
      </c>
      <c r="BB140" s="28">
        <f>IF(OR(IFERROR(TRIM(INDEX($A140:$AD140,MATCH(Settings!$B$14,$A$1:$AD$1,0))&amp;""),"")&lt;&gt;"",IFERROR(TRIM(INDEX($A140:$AD140,MATCH(Settings!$B$13,$A$1:$AD$1,0))&amp;""),"")&lt;&gt;"",IFERROR(TRIM(INDEX($A140:$AD140,MATCH(Settings!$B$17,$A$1:$AD$1,0))&amp;""),"")&lt;&gt;"",IFERROR(TRIM(INDEX($A140:$AD140,MATCH(Settings!$B$22,$A$1:$AD$1,0))&amp;""),"")&lt;&gt;""),1,0)</f>
        <v/>
      </c>
    </row>
    <row r="141">
      <c r="AF141" s="29" t="n"/>
      <c r="AG141" s="30" t="n"/>
      <c r="AH141" s="30" t="n"/>
      <c r="AI141" s="31" t="n"/>
      <c r="AJ141" s="29" t="n"/>
      <c r="AK141" s="30" t="n"/>
      <c r="AM141" s="23">
        <f>IF(IFERROR(TRIM(INDEX($A141:$AD141,MATCH(Settings!$B$13,$A$1:$AD$1,0))&amp;""),"")&lt;&gt;"",IFERROR(TRIM(INDEX($A141:$AD141,MATCH(Settings!$B$13,$A$1:$AD$1,0))&amp;""),"")&amp;IF(IFERROR(TRIM(INDEX($A141:$AD141,MATCH(Settings!$B$14,$A$1:$AD$1,0))&amp;""),"")&lt;&gt;""," ("&amp;IFERROR(TRIM(INDEX($A141:$AD141,MATCH(Settings!$B$14,$A$1:$AD$1,0))&amp;""),"")&amp;")",""),IFERROR(TRIM(INDEX($A141:$AD141,MATCH(Settings!$B$14,$A$1:$AD$1,0))&amp;""),""))</f>
        <v/>
      </c>
      <c r="AN141" s="23">
        <f>IFERROR(TRIM(INDEX($A141:$AD141,MATCH(Settings!$B$15,$A$1:$AD$1,0))&amp;""),"")</f>
        <v/>
      </c>
      <c r="AO141" s="23">
        <f>IF($BB141=0,"",IF(LEFT(IFERROR(TRIM(INDEX($A141:$AD141,MATCH(Settings!$B$16,$A$1:$AD$1,0))&amp;""),""),5)="Goods","Goods",IF(LEFT(IFERROR(TRIM(INDEX($A141:$AD141,MATCH(Settings!$B$16,$A$1:$AD$1,0))&amp;""),""),8)="Services","Services",IF(IFERROR(TRIM(INDEX($A141:$AD141,MATCH(Settings!$B$22,$A$1:$AD$1,0))&amp;""),"")&lt;&gt;"","Services","Goods"))))</f>
        <v/>
      </c>
      <c r="AP141" s="23">
        <f>IF($AO141="Services",IFERROR(TRIM(INDEX($A141:$AD141,MATCH(Settings!$B$22,$A$1:$AD$1,0))&amp;""),""),IFERROR(TRIM(INDEX($A141:$AD141,MATCH(Settings!$B$17,$A$1:$AD$1,0))&amp;""),""))</f>
        <v/>
      </c>
      <c r="AQ141" s="24">
        <f>IFERROR(IF(TRIM(INDEX($A141:$AD141,MATCH(Settings!$B$18,$A$1:$AD$1,0))&amp;"")="","",VALUE(TRIM(INDEX($A141:$AD141,MATCH(Settings!$B$18,$A$1:$AD$1,0))&amp;""))),"")</f>
        <v/>
      </c>
      <c r="AR141" s="25">
        <f>IF($AO141="Goods",IFERROR(IF(TRIM(INDEX($A141:$AD141,MATCH(Settings!$B$20,$A$1:$AD$1,0))&amp;"")="","",VALUE(TRIM(INDEX($A141:$AD141,MATCH(Settings!$B$20,$A$1:$AD$1,0))&amp;""))),""),"")</f>
        <v/>
      </c>
      <c r="AS141" s="26">
        <f>IF($BB141=0,"",IFERROR(INT(IFERROR(IF(ISNUMBER(INDEX($A141:$AD141,MATCH(Settings!$B$11,$A$1:$AD$1,0))),INDEX($A141:$AD141,MATCH(Settings!$B$11,$A$1:$AD$1,0)),DATE(VALUE(LEFT(IFERROR(TRIM(INDEX($A141:$AD141,MATCH(Settings!$B$11,$A$1:$AD$1,0))&amp;""),""),4)),VALUE(MID(IFERROR(TRIM(INDEX($A141:$AD141,MATCH(Settings!$B$11,$A$1:$AD$1,0))&amp;""),""),6,2)),VALUE(MID(IFERROR(TRIM(INDEX($A141:$AD141,MATCH(Settings!$B$11,$A$1:$AD$1,0))&amp;""),""),9,2)))+TIME(VALUE(MID(IFERROR(TRIM(INDEX($A141:$AD141,MATCH(Settings!$B$11,$A$1:$AD$1,0))&amp;""),""),12,2)),VALUE(MID(IFERROR(TRIM(INDEX($A141:$AD141,MATCH(Settings!$B$11,$A$1:$AD$1,0))&amp;""),""),15,2)),VALUE(MID(IFERROR(TRIM(INDEX($A141:$AD141,MATCH(Settings!$B$11,$A$1:$AD$1,0))&amp;""),""),18,2)))),"")),""))</f>
        <v/>
      </c>
      <c r="AT141" s="23">
        <f>IF($BB141=0,"",IF(NOT(ISNUMBER($AF141)),"Waiting for the gift",IF(ISNUMBER($AJ141),"Acknowledged",IF(AND(ISNUMBER(Settings!$D$3),$AU141&gt;Settings!$D$3),"Past your window","Send acknowledgment"))))</f>
        <v/>
      </c>
      <c r="AU141" s="24">
        <f>IF(AND(ISNUMBER($AF141),NOT(ISNUMBER($AJ141))),Settings!$D$4-$AF141,"")</f>
        <v/>
      </c>
      <c r="AV141" s="27">
        <f>IF($BB141=0,"",IF((IF($AO141="Services","; services: describe the work, no value",IF(NOT(ISNUMBER($AR141)),"; no donor value given",IF($AX141=1,"; donor value $"&amp;FIXED(Settings!$D$5,0)&amp;" or more: written acknowledgment","")&amp;IF($AY141=1,"; over $"&amp;FIXED(Settings!$D$6,0)&amp;": donor may need Form 8283","")&amp;IF($AZ141=1,"; over $"&amp;FIXED(Settings!$D$7,0)&amp;": Section B, you may sign Part V",""))))="","Thank-you note",MID(IF($AO141="Services","; services: describe the work, no value",IF(NOT(ISNUMBER($AR141)),"; no donor value given",IF($AX141=1,"; donor value $"&amp;FIXED(Settings!$D$5,0)&amp;" or more: written acknowledgment","")&amp;IF($AY141=1,"; over $"&amp;FIXED(Settings!$D$6,0)&amp;": donor may need Form 8283","")&amp;IF($AZ141=1,"; over $"&amp;FIXED(Settings!$D$7,0)&amp;": Section B, you may sign Part V",""))),3,300)))</f>
        <v/>
      </c>
      <c r="AW141" s="27">
        <f>IF(OR($BB141=0,NOT(ISNUMBER($AF141)),$AP141=""),"","Thank you for your contribution of "&amp;$AP141&amp;" that "&amp;IF(TRIM(Settings!$D$2&amp;"")="","(your organization's name)",Settings!$D$2)&amp;" received on "&amp;CHOOSE(MONTH($AF141),"January","February","March","April","May","June","July","August","September","October","November","December")&amp;" "&amp;DAY($AF141)&amp;", "&amp;YEAR($AF141)&amp;". "&amp;IF(TRIM($AH141&amp;"")="","No goods or services were provided in exchange for your contribution.","In exchange for your contribution, we gave you "&amp;$AH141&amp;IF(ISNUMBER($AI141)," with an estimated fair market value of $"&amp;FIXED($AI141,2),"")&amp;"."))</f>
        <v/>
      </c>
      <c r="AX141" s="28">
        <f>IF(AND(ISNUMBER($AR141),ISNUMBER(Settings!$D$5)),IF($AR141&gt;=Settings!$D$5,1,0),0)</f>
        <v/>
      </c>
      <c r="AY141" s="28">
        <f>IF(AND(ISNUMBER($AR141),ISNUMBER(Settings!$D$6)),IF($AR141&gt;Settings!$D$6,1,0),0)</f>
        <v/>
      </c>
      <c r="AZ141" s="28">
        <f>IF(AND(ISNUMBER($AR141),ISNUMBER(Settings!$D$7)),IF($AR141&gt;Settings!$D$7,1,0),0)</f>
        <v/>
      </c>
      <c r="BA141" s="28">
        <f>IF(AND(ISNUMBER($AR141),ISNUMBER($AF141)),$AR141,0)</f>
        <v/>
      </c>
      <c r="BB141" s="28">
        <f>IF(OR(IFERROR(TRIM(INDEX($A141:$AD141,MATCH(Settings!$B$14,$A$1:$AD$1,0))&amp;""),"")&lt;&gt;"",IFERROR(TRIM(INDEX($A141:$AD141,MATCH(Settings!$B$13,$A$1:$AD$1,0))&amp;""),"")&lt;&gt;"",IFERROR(TRIM(INDEX($A141:$AD141,MATCH(Settings!$B$17,$A$1:$AD$1,0))&amp;""),"")&lt;&gt;"",IFERROR(TRIM(INDEX($A141:$AD141,MATCH(Settings!$B$22,$A$1:$AD$1,0))&amp;""),"")&lt;&gt;""),1,0)</f>
        <v/>
      </c>
    </row>
    <row r="142">
      <c r="AF142" s="29" t="n"/>
      <c r="AG142" s="30" t="n"/>
      <c r="AH142" s="30" t="n"/>
      <c r="AI142" s="31" t="n"/>
      <c r="AJ142" s="29" t="n"/>
      <c r="AK142" s="30" t="n"/>
      <c r="AM142" s="23">
        <f>IF(IFERROR(TRIM(INDEX($A142:$AD142,MATCH(Settings!$B$13,$A$1:$AD$1,0))&amp;""),"")&lt;&gt;"",IFERROR(TRIM(INDEX($A142:$AD142,MATCH(Settings!$B$13,$A$1:$AD$1,0))&amp;""),"")&amp;IF(IFERROR(TRIM(INDEX($A142:$AD142,MATCH(Settings!$B$14,$A$1:$AD$1,0))&amp;""),"")&lt;&gt;""," ("&amp;IFERROR(TRIM(INDEX($A142:$AD142,MATCH(Settings!$B$14,$A$1:$AD$1,0))&amp;""),"")&amp;")",""),IFERROR(TRIM(INDEX($A142:$AD142,MATCH(Settings!$B$14,$A$1:$AD$1,0))&amp;""),""))</f>
        <v/>
      </c>
      <c r="AN142" s="23">
        <f>IFERROR(TRIM(INDEX($A142:$AD142,MATCH(Settings!$B$15,$A$1:$AD$1,0))&amp;""),"")</f>
        <v/>
      </c>
      <c r="AO142" s="23">
        <f>IF($BB142=0,"",IF(LEFT(IFERROR(TRIM(INDEX($A142:$AD142,MATCH(Settings!$B$16,$A$1:$AD$1,0))&amp;""),""),5)="Goods","Goods",IF(LEFT(IFERROR(TRIM(INDEX($A142:$AD142,MATCH(Settings!$B$16,$A$1:$AD$1,0))&amp;""),""),8)="Services","Services",IF(IFERROR(TRIM(INDEX($A142:$AD142,MATCH(Settings!$B$22,$A$1:$AD$1,0))&amp;""),"")&lt;&gt;"","Services","Goods"))))</f>
        <v/>
      </c>
      <c r="AP142" s="23">
        <f>IF($AO142="Services",IFERROR(TRIM(INDEX($A142:$AD142,MATCH(Settings!$B$22,$A$1:$AD$1,0))&amp;""),""),IFERROR(TRIM(INDEX($A142:$AD142,MATCH(Settings!$B$17,$A$1:$AD$1,0))&amp;""),""))</f>
        <v/>
      </c>
      <c r="AQ142" s="24">
        <f>IFERROR(IF(TRIM(INDEX($A142:$AD142,MATCH(Settings!$B$18,$A$1:$AD$1,0))&amp;"")="","",VALUE(TRIM(INDEX($A142:$AD142,MATCH(Settings!$B$18,$A$1:$AD$1,0))&amp;""))),"")</f>
        <v/>
      </c>
      <c r="AR142" s="25">
        <f>IF($AO142="Goods",IFERROR(IF(TRIM(INDEX($A142:$AD142,MATCH(Settings!$B$20,$A$1:$AD$1,0))&amp;"")="","",VALUE(TRIM(INDEX($A142:$AD142,MATCH(Settings!$B$20,$A$1:$AD$1,0))&amp;""))),""),"")</f>
        <v/>
      </c>
      <c r="AS142" s="26">
        <f>IF($BB142=0,"",IFERROR(INT(IFERROR(IF(ISNUMBER(INDEX($A142:$AD142,MATCH(Settings!$B$11,$A$1:$AD$1,0))),INDEX($A142:$AD142,MATCH(Settings!$B$11,$A$1:$AD$1,0)),DATE(VALUE(LEFT(IFERROR(TRIM(INDEX($A142:$AD142,MATCH(Settings!$B$11,$A$1:$AD$1,0))&amp;""),""),4)),VALUE(MID(IFERROR(TRIM(INDEX($A142:$AD142,MATCH(Settings!$B$11,$A$1:$AD$1,0))&amp;""),""),6,2)),VALUE(MID(IFERROR(TRIM(INDEX($A142:$AD142,MATCH(Settings!$B$11,$A$1:$AD$1,0))&amp;""),""),9,2)))+TIME(VALUE(MID(IFERROR(TRIM(INDEX($A142:$AD142,MATCH(Settings!$B$11,$A$1:$AD$1,0))&amp;""),""),12,2)),VALUE(MID(IFERROR(TRIM(INDEX($A142:$AD142,MATCH(Settings!$B$11,$A$1:$AD$1,0))&amp;""),""),15,2)),VALUE(MID(IFERROR(TRIM(INDEX($A142:$AD142,MATCH(Settings!$B$11,$A$1:$AD$1,0))&amp;""),""),18,2)))),"")),""))</f>
        <v/>
      </c>
      <c r="AT142" s="23">
        <f>IF($BB142=0,"",IF(NOT(ISNUMBER($AF142)),"Waiting for the gift",IF(ISNUMBER($AJ142),"Acknowledged",IF(AND(ISNUMBER(Settings!$D$3),$AU142&gt;Settings!$D$3),"Past your window","Send acknowledgment"))))</f>
        <v/>
      </c>
      <c r="AU142" s="24">
        <f>IF(AND(ISNUMBER($AF142),NOT(ISNUMBER($AJ142))),Settings!$D$4-$AF142,"")</f>
        <v/>
      </c>
      <c r="AV142" s="27">
        <f>IF($BB142=0,"",IF((IF($AO142="Services","; services: describe the work, no value",IF(NOT(ISNUMBER($AR142)),"; no donor value given",IF($AX142=1,"; donor value $"&amp;FIXED(Settings!$D$5,0)&amp;" or more: written acknowledgment","")&amp;IF($AY142=1,"; over $"&amp;FIXED(Settings!$D$6,0)&amp;": donor may need Form 8283","")&amp;IF($AZ142=1,"; over $"&amp;FIXED(Settings!$D$7,0)&amp;": Section B, you may sign Part V",""))))="","Thank-you note",MID(IF($AO142="Services","; services: describe the work, no value",IF(NOT(ISNUMBER($AR142)),"; no donor value given",IF($AX142=1,"; donor value $"&amp;FIXED(Settings!$D$5,0)&amp;" or more: written acknowledgment","")&amp;IF($AY142=1,"; over $"&amp;FIXED(Settings!$D$6,0)&amp;": donor may need Form 8283","")&amp;IF($AZ142=1,"; over $"&amp;FIXED(Settings!$D$7,0)&amp;": Section B, you may sign Part V",""))),3,300)))</f>
        <v/>
      </c>
      <c r="AW142" s="27">
        <f>IF(OR($BB142=0,NOT(ISNUMBER($AF142)),$AP142=""),"","Thank you for your contribution of "&amp;$AP142&amp;" that "&amp;IF(TRIM(Settings!$D$2&amp;"")="","(your organization's name)",Settings!$D$2)&amp;" received on "&amp;CHOOSE(MONTH($AF142),"January","February","March","April","May","June","July","August","September","October","November","December")&amp;" "&amp;DAY($AF142)&amp;", "&amp;YEAR($AF142)&amp;". "&amp;IF(TRIM($AH142&amp;"")="","No goods or services were provided in exchange for your contribution.","In exchange for your contribution, we gave you "&amp;$AH142&amp;IF(ISNUMBER($AI142)," with an estimated fair market value of $"&amp;FIXED($AI142,2),"")&amp;"."))</f>
        <v/>
      </c>
      <c r="AX142" s="28">
        <f>IF(AND(ISNUMBER($AR142),ISNUMBER(Settings!$D$5)),IF($AR142&gt;=Settings!$D$5,1,0),0)</f>
        <v/>
      </c>
      <c r="AY142" s="28">
        <f>IF(AND(ISNUMBER($AR142),ISNUMBER(Settings!$D$6)),IF($AR142&gt;Settings!$D$6,1,0),0)</f>
        <v/>
      </c>
      <c r="AZ142" s="28">
        <f>IF(AND(ISNUMBER($AR142),ISNUMBER(Settings!$D$7)),IF($AR142&gt;Settings!$D$7,1,0),0)</f>
        <v/>
      </c>
      <c r="BA142" s="28">
        <f>IF(AND(ISNUMBER($AR142),ISNUMBER($AF142)),$AR142,0)</f>
        <v/>
      </c>
      <c r="BB142" s="28">
        <f>IF(OR(IFERROR(TRIM(INDEX($A142:$AD142,MATCH(Settings!$B$14,$A$1:$AD$1,0))&amp;""),"")&lt;&gt;"",IFERROR(TRIM(INDEX($A142:$AD142,MATCH(Settings!$B$13,$A$1:$AD$1,0))&amp;""),"")&lt;&gt;"",IFERROR(TRIM(INDEX($A142:$AD142,MATCH(Settings!$B$17,$A$1:$AD$1,0))&amp;""),"")&lt;&gt;"",IFERROR(TRIM(INDEX($A142:$AD142,MATCH(Settings!$B$22,$A$1:$AD$1,0))&amp;""),"")&lt;&gt;""),1,0)</f>
        <v/>
      </c>
    </row>
    <row r="143">
      <c r="AF143" s="29" t="n"/>
      <c r="AG143" s="30" t="n"/>
      <c r="AH143" s="30" t="n"/>
      <c r="AI143" s="31" t="n"/>
      <c r="AJ143" s="29" t="n"/>
      <c r="AK143" s="30" t="n"/>
      <c r="AM143" s="23">
        <f>IF(IFERROR(TRIM(INDEX($A143:$AD143,MATCH(Settings!$B$13,$A$1:$AD$1,0))&amp;""),"")&lt;&gt;"",IFERROR(TRIM(INDEX($A143:$AD143,MATCH(Settings!$B$13,$A$1:$AD$1,0))&amp;""),"")&amp;IF(IFERROR(TRIM(INDEX($A143:$AD143,MATCH(Settings!$B$14,$A$1:$AD$1,0))&amp;""),"")&lt;&gt;""," ("&amp;IFERROR(TRIM(INDEX($A143:$AD143,MATCH(Settings!$B$14,$A$1:$AD$1,0))&amp;""),"")&amp;")",""),IFERROR(TRIM(INDEX($A143:$AD143,MATCH(Settings!$B$14,$A$1:$AD$1,0))&amp;""),""))</f>
        <v/>
      </c>
      <c r="AN143" s="23">
        <f>IFERROR(TRIM(INDEX($A143:$AD143,MATCH(Settings!$B$15,$A$1:$AD$1,0))&amp;""),"")</f>
        <v/>
      </c>
      <c r="AO143" s="23">
        <f>IF($BB143=0,"",IF(LEFT(IFERROR(TRIM(INDEX($A143:$AD143,MATCH(Settings!$B$16,$A$1:$AD$1,0))&amp;""),""),5)="Goods","Goods",IF(LEFT(IFERROR(TRIM(INDEX($A143:$AD143,MATCH(Settings!$B$16,$A$1:$AD$1,0))&amp;""),""),8)="Services","Services",IF(IFERROR(TRIM(INDEX($A143:$AD143,MATCH(Settings!$B$22,$A$1:$AD$1,0))&amp;""),"")&lt;&gt;"","Services","Goods"))))</f>
        <v/>
      </c>
      <c r="AP143" s="23">
        <f>IF($AO143="Services",IFERROR(TRIM(INDEX($A143:$AD143,MATCH(Settings!$B$22,$A$1:$AD$1,0))&amp;""),""),IFERROR(TRIM(INDEX($A143:$AD143,MATCH(Settings!$B$17,$A$1:$AD$1,0))&amp;""),""))</f>
        <v/>
      </c>
      <c r="AQ143" s="24">
        <f>IFERROR(IF(TRIM(INDEX($A143:$AD143,MATCH(Settings!$B$18,$A$1:$AD$1,0))&amp;"")="","",VALUE(TRIM(INDEX($A143:$AD143,MATCH(Settings!$B$18,$A$1:$AD$1,0))&amp;""))),"")</f>
        <v/>
      </c>
      <c r="AR143" s="25">
        <f>IF($AO143="Goods",IFERROR(IF(TRIM(INDEX($A143:$AD143,MATCH(Settings!$B$20,$A$1:$AD$1,0))&amp;"")="","",VALUE(TRIM(INDEX($A143:$AD143,MATCH(Settings!$B$20,$A$1:$AD$1,0))&amp;""))),""),"")</f>
        <v/>
      </c>
      <c r="AS143" s="26">
        <f>IF($BB143=0,"",IFERROR(INT(IFERROR(IF(ISNUMBER(INDEX($A143:$AD143,MATCH(Settings!$B$11,$A$1:$AD$1,0))),INDEX($A143:$AD143,MATCH(Settings!$B$11,$A$1:$AD$1,0)),DATE(VALUE(LEFT(IFERROR(TRIM(INDEX($A143:$AD143,MATCH(Settings!$B$11,$A$1:$AD$1,0))&amp;""),""),4)),VALUE(MID(IFERROR(TRIM(INDEX($A143:$AD143,MATCH(Settings!$B$11,$A$1:$AD$1,0))&amp;""),""),6,2)),VALUE(MID(IFERROR(TRIM(INDEX($A143:$AD143,MATCH(Settings!$B$11,$A$1:$AD$1,0))&amp;""),""),9,2)))+TIME(VALUE(MID(IFERROR(TRIM(INDEX($A143:$AD143,MATCH(Settings!$B$11,$A$1:$AD$1,0))&amp;""),""),12,2)),VALUE(MID(IFERROR(TRIM(INDEX($A143:$AD143,MATCH(Settings!$B$11,$A$1:$AD$1,0))&amp;""),""),15,2)),VALUE(MID(IFERROR(TRIM(INDEX($A143:$AD143,MATCH(Settings!$B$11,$A$1:$AD$1,0))&amp;""),""),18,2)))),"")),""))</f>
        <v/>
      </c>
      <c r="AT143" s="23">
        <f>IF($BB143=0,"",IF(NOT(ISNUMBER($AF143)),"Waiting for the gift",IF(ISNUMBER($AJ143),"Acknowledged",IF(AND(ISNUMBER(Settings!$D$3),$AU143&gt;Settings!$D$3),"Past your window","Send acknowledgment"))))</f>
        <v/>
      </c>
      <c r="AU143" s="24">
        <f>IF(AND(ISNUMBER($AF143),NOT(ISNUMBER($AJ143))),Settings!$D$4-$AF143,"")</f>
        <v/>
      </c>
      <c r="AV143" s="27">
        <f>IF($BB143=0,"",IF((IF($AO143="Services","; services: describe the work, no value",IF(NOT(ISNUMBER($AR143)),"; no donor value given",IF($AX143=1,"; donor value $"&amp;FIXED(Settings!$D$5,0)&amp;" or more: written acknowledgment","")&amp;IF($AY143=1,"; over $"&amp;FIXED(Settings!$D$6,0)&amp;": donor may need Form 8283","")&amp;IF($AZ143=1,"; over $"&amp;FIXED(Settings!$D$7,0)&amp;": Section B, you may sign Part V",""))))="","Thank-you note",MID(IF($AO143="Services","; services: describe the work, no value",IF(NOT(ISNUMBER($AR143)),"; no donor value given",IF($AX143=1,"; donor value $"&amp;FIXED(Settings!$D$5,0)&amp;" or more: written acknowledgment","")&amp;IF($AY143=1,"; over $"&amp;FIXED(Settings!$D$6,0)&amp;": donor may need Form 8283","")&amp;IF($AZ143=1,"; over $"&amp;FIXED(Settings!$D$7,0)&amp;": Section B, you may sign Part V",""))),3,300)))</f>
        <v/>
      </c>
      <c r="AW143" s="27">
        <f>IF(OR($BB143=0,NOT(ISNUMBER($AF143)),$AP143=""),"","Thank you for your contribution of "&amp;$AP143&amp;" that "&amp;IF(TRIM(Settings!$D$2&amp;"")="","(your organization's name)",Settings!$D$2)&amp;" received on "&amp;CHOOSE(MONTH($AF143),"January","February","March","April","May","June","July","August","September","October","November","December")&amp;" "&amp;DAY($AF143)&amp;", "&amp;YEAR($AF143)&amp;". "&amp;IF(TRIM($AH143&amp;"")="","No goods or services were provided in exchange for your contribution.","In exchange for your contribution, we gave you "&amp;$AH143&amp;IF(ISNUMBER($AI143)," with an estimated fair market value of $"&amp;FIXED($AI143,2),"")&amp;"."))</f>
        <v/>
      </c>
      <c r="AX143" s="28">
        <f>IF(AND(ISNUMBER($AR143),ISNUMBER(Settings!$D$5)),IF($AR143&gt;=Settings!$D$5,1,0),0)</f>
        <v/>
      </c>
      <c r="AY143" s="28">
        <f>IF(AND(ISNUMBER($AR143),ISNUMBER(Settings!$D$6)),IF($AR143&gt;Settings!$D$6,1,0),0)</f>
        <v/>
      </c>
      <c r="AZ143" s="28">
        <f>IF(AND(ISNUMBER($AR143),ISNUMBER(Settings!$D$7)),IF($AR143&gt;Settings!$D$7,1,0),0)</f>
        <v/>
      </c>
      <c r="BA143" s="28">
        <f>IF(AND(ISNUMBER($AR143),ISNUMBER($AF143)),$AR143,0)</f>
        <v/>
      </c>
      <c r="BB143" s="28">
        <f>IF(OR(IFERROR(TRIM(INDEX($A143:$AD143,MATCH(Settings!$B$14,$A$1:$AD$1,0))&amp;""),"")&lt;&gt;"",IFERROR(TRIM(INDEX($A143:$AD143,MATCH(Settings!$B$13,$A$1:$AD$1,0))&amp;""),"")&lt;&gt;"",IFERROR(TRIM(INDEX($A143:$AD143,MATCH(Settings!$B$17,$A$1:$AD$1,0))&amp;""),"")&lt;&gt;"",IFERROR(TRIM(INDEX($A143:$AD143,MATCH(Settings!$B$22,$A$1:$AD$1,0))&amp;""),"")&lt;&gt;""),1,0)</f>
        <v/>
      </c>
    </row>
    <row r="144">
      <c r="AF144" s="29" t="n"/>
      <c r="AG144" s="30" t="n"/>
      <c r="AH144" s="30" t="n"/>
      <c r="AI144" s="31" t="n"/>
      <c r="AJ144" s="29" t="n"/>
      <c r="AK144" s="30" t="n"/>
      <c r="AM144" s="23">
        <f>IF(IFERROR(TRIM(INDEX($A144:$AD144,MATCH(Settings!$B$13,$A$1:$AD$1,0))&amp;""),"")&lt;&gt;"",IFERROR(TRIM(INDEX($A144:$AD144,MATCH(Settings!$B$13,$A$1:$AD$1,0))&amp;""),"")&amp;IF(IFERROR(TRIM(INDEX($A144:$AD144,MATCH(Settings!$B$14,$A$1:$AD$1,0))&amp;""),"")&lt;&gt;""," ("&amp;IFERROR(TRIM(INDEX($A144:$AD144,MATCH(Settings!$B$14,$A$1:$AD$1,0))&amp;""),"")&amp;")",""),IFERROR(TRIM(INDEX($A144:$AD144,MATCH(Settings!$B$14,$A$1:$AD$1,0))&amp;""),""))</f>
        <v/>
      </c>
      <c r="AN144" s="23">
        <f>IFERROR(TRIM(INDEX($A144:$AD144,MATCH(Settings!$B$15,$A$1:$AD$1,0))&amp;""),"")</f>
        <v/>
      </c>
      <c r="AO144" s="23">
        <f>IF($BB144=0,"",IF(LEFT(IFERROR(TRIM(INDEX($A144:$AD144,MATCH(Settings!$B$16,$A$1:$AD$1,0))&amp;""),""),5)="Goods","Goods",IF(LEFT(IFERROR(TRIM(INDEX($A144:$AD144,MATCH(Settings!$B$16,$A$1:$AD$1,0))&amp;""),""),8)="Services","Services",IF(IFERROR(TRIM(INDEX($A144:$AD144,MATCH(Settings!$B$22,$A$1:$AD$1,0))&amp;""),"")&lt;&gt;"","Services","Goods"))))</f>
        <v/>
      </c>
      <c r="AP144" s="23">
        <f>IF($AO144="Services",IFERROR(TRIM(INDEX($A144:$AD144,MATCH(Settings!$B$22,$A$1:$AD$1,0))&amp;""),""),IFERROR(TRIM(INDEX($A144:$AD144,MATCH(Settings!$B$17,$A$1:$AD$1,0))&amp;""),""))</f>
        <v/>
      </c>
      <c r="AQ144" s="24">
        <f>IFERROR(IF(TRIM(INDEX($A144:$AD144,MATCH(Settings!$B$18,$A$1:$AD$1,0))&amp;"")="","",VALUE(TRIM(INDEX($A144:$AD144,MATCH(Settings!$B$18,$A$1:$AD$1,0))&amp;""))),"")</f>
        <v/>
      </c>
      <c r="AR144" s="25">
        <f>IF($AO144="Goods",IFERROR(IF(TRIM(INDEX($A144:$AD144,MATCH(Settings!$B$20,$A$1:$AD$1,0))&amp;"")="","",VALUE(TRIM(INDEX($A144:$AD144,MATCH(Settings!$B$20,$A$1:$AD$1,0))&amp;""))),""),"")</f>
        <v/>
      </c>
      <c r="AS144" s="26">
        <f>IF($BB144=0,"",IFERROR(INT(IFERROR(IF(ISNUMBER(INDEX($A144:$AD144,MATCH(Settings!$B$11,$A$1:$AD$1,0))),INDEX($A144:$AD144,MATCH(Settings!$B$11,$A$1:$AD$1,0)),DATE(VALUE(LEFT(IFERROR(TRIM(INDEX($A144:$AD144,MATCH(Settings!$B$11,$A$1:$AD$1,0))&amp;""),""),4)),VALUE(MID(IFERROR(TRIM(INDEX($A144:$AD144,MATCH(Settings!$B$11,$A$1:$AD$1,0))&amp;""),""),6,2)),VALUE(MID(IFERROR(TRIM(INDEX($A144:$AD144,MATCH(Settings!$B$11,$A$1:$AD$1,0))&amp;""),""),9,2)))+TIME(VALUE(MID(IFERROR(TRIM(INDEX($A144:$AD144,MATCH(Settings!$B$11,$A$1:$AD$1,0))&amp;""),""),12,2)),VALUE(MID(IFERROR(TRIM(INDEX($A144:$AD144,MATCH(Settings!$B$11,$A$1:$AD$1,0))&amp;""),""),15,2)),VALUE(MID(IFERROR(TRIM(INDEX($A144:$AD144,MATCH(Settings!$B$11,$A$1:$AD$1,0))&amp;""),""),18,2)))),"")),""))</f>
        <v/>
      </c>
      <c r="AT144" s="23">
        <f>IF($BB144=0,"",IF(NOT(ISNUMBER($AF144)),"Waiting for the gift",IF(ISNUMBER($AJ144),"Acknowledged",IF(AND(ISNUMBER(Settings!$D$3),$AU144&gt;Settings!$D$3),"Past your window","Send acknowledgment"))))</f>
        <v/>
      </c>
      <c r="AU144" s="24">
        <f>IF(AND(ISNUMBER($AF144),NOT(ISNUMBER($AJ144))),Settings!$D$4-$AF144,"")</f>
        <v/>
      </c>
      <c r="AV144" s="27">
        <f>IF($BB144=0,"",IF((IF($AO144="Services","; services: describe the work, no value",IF(NOT(ISNUMBER($AR144)),"; no donor value given",IF($AX144=1,"; donor value $"&amp;FIXED(Settings!$D$5,0)&amp;" or more: written acknowledgment","")&amp;IF($AY144=1,"; over $"&amp;FIXED(Settings!$D$6,0)&amp;": donor may need Form 8283","")&amp;IF($AZ144=1,"; over $"&amp;FIXED(Settings!$D$7,0)&amp;": Section B, you may sign Part V",""))))="","Thank-you note",MID(IF($AO144="Services","; services: describe the work, no value",IF(NOT(ISNUMBER($AR144)),"; no donor value given",IF($AX144=1,"; donor value $"&amp;FIXED(Settings!$D$5,0)&amp;" or more: written acknowledgment","")&amp;IF($AY144=1,"; over $"&amp;FIXED(Settings!$D$6,0)&amp;": donor may need Form 8283","")&amp;IF($AZ144=1,"; over $"&amp;FIXED(Settings!$D$7,0)&amp;": Section B, you may sign Part V",""))),3,300)))</f>
        <v/>
      </c>
      <c r="AW144" s="27">
        <f>IF(OR($BB144=0,NOT(ISNUMBER($AF144)),$AP144=""),"","Thank you for your contribution of "&amp;$AP144&amp;" that "&amp;IF(TRIM(Settings!$D$2&amp;"")="","(your organization's name)",Settings!$D$2)&amp;" received on "&amp;CHOOSE(MONTH($AF144),"January","February","March","April","May","June","July","August","September","October","November","December")&amp;" "&amp;DAY($AF144)&amp;", "&amp;YEAR($AF144)&amp;". "&amp;IF(TRIM($AH144&amp;"")="","No goods or services were provided in exchange for your contribution.","In exchange for your contribution, we gave you "&amp;$AH144&amp;IF(ISNUMBER($AI144)," with an estimated fair market value of $"&amp;FIXED($AI144,2),"")&amp;"."))</f>
        <v/>
      </c>
      <c r="AX144" s="28">
        <f>IF(AND(ISNUMBER($AR144),ISNUMBER(Settings!$D$5)),IF($AR144&gt;=Settings!$D$5,1,0),0)</f>
        <v/>
      </c>
      <c r="AY144" s="28">
        <f>IF(AND(ISNUMBER($AR144),ISNUMBER(Settings!$D$6)),IF($AR144&gt;Settings!$D$6,1,0),0)</f>
        <v/>
      </c>
      <c r="AZ144" s="28">
        <f>IF(AND(ISNUMBER($AR144),ISNUMBER(Settings!$D$7)),IF($AR144&gt;Settings!$D$7,1,0),0)</f>
        <v/>
      </c>
      <c r="BA144" s="28">
        <f>IF(AND(ISNUMBER($AR144),ISNUMBER($AF144)),$AR144,0)</f>
        <v/>
      </c>
      <c r="BB144" s="28">
        <f>IF(OR(IFERROR(TRIM(INDEX($A144:$AD144,MATCH(Settings!$B$14,$A$1:$AD$1,0))&amp;""),"")&lt;&gt;"",IFERROR(TRIM(INDEX($A144:$AD144,MATCH(Settings!$B$13,$A$1:$AD$1,0))&amp;""),"")&lt;&gt;"",IFERROR(TRIM(INDEX($A144:$AD144,MATCH(Settings!$B$17,$A$1:$AD$1,0))&amp;""),"")&lt;&gt;"",IFERROR(TRIM(INDEX($A144:$AD144,MATCH(Settings!$B$22,$A$1:$AD$1,0))&amp;""),"")&lt;&gt;""),1,0)</f>
        <v/>
      </c>
    </row>
    <row r="145">
      <c r="AF145" s="29" t="n"/>
      <c r="AG145" s="30" t="n"/>
      <c r="AH145" s="30" t="n"/>
      <c r="AI145" s="31" t="n"/>
      <c r="AJ145" s="29" t="n"/>
      <c r="AK145" s="30" t="n"/>
      <c r="AM145" s="23">
        <f>IF(IFERROR(TRIM(INDEX($A145:$AD145,MATCH(Settings!$B$13,$A$1:$AD$1,0))&amp;""),"")&lt;&gt;"",IFERROR(TRIM(INDEX($A145:$AD145,MATCH(Settings!$B$13,$A$1:$AD$1,0))&amp;""),"")&amp;IF(IFERROR(TRIM(INDEX($A145:$AD145,MATCH(Settings!$B$14,$A$1:$AD$1,0))&amp;""),"")&lt;&gt;""," ("&amp;IFERROR(TRIM(INDEX($A145:$AD145,MATCH(Settings!$B$14,$A$1:$AD$1,0))&amp;""),"")&amp;")",""),IFERROR(TRIM(INDEX($A145:$AD145,MATCH(Settings!$B$14,$A$1:$AD$1,0))&amp;""),""))</f>
        <v/>
      </c>
      <c r="AN145" s="23">
        <f>IFERROR(TRIM(INDEX($A145:$AD145,MATCH(Settings!$B$15,$A$1:$AD$1,0))&amp;""),"")</f>
        <v/>
      </c>
      <c r="AO145" s="23">
        <f>IF($BB145=0,"",IF(LEFT(IFERROR(TRIM(INDEX($A145:$AD145,MATCH(Settings!$B$16,$A$1:$AD$1,0))&amp;""),""),5)="Goods","Goods",IF(LEFT(IFERROR(TRIM(INDEX($A145:$AD145,MATCH(Settings!$B$16,$A$1:$AD$1,0))&amp;""),""),8)="Services","Services",IF(IFERROR(TRIM(INDEX($A145:$AD145,MATCH(Settings!$B$22,$A$1:$AD$1,0))&amp;""),"")&lt;&gt;"","Services","Goods"))))</f>
        <v/>
      </c>
      <c r="AP145" s="23">
        <f>IF($AO145="Services",IFERROR(TRIM(INDEX($A145:$AD145,MATCH(Settings!$B$22,$A$1:$AD$1,0))&amp;""),""),IFERROR(TRIM(INDEX($A145:$AD145,MATCH(Settings!$B$17,$A$1:$AD$1,0))&amp;""),""))</f>
        <v/>
      </c>
      <c r="AQ145" s="24">
        <f>IFERROR(IF(TRIM(INDEX($A145:$AD145,MATCH(Settings!$B$18,$A$1:$AD$1,0))&amp;"")="","",VALUE(TRIM(INDEX($A145:$AD145,MATCH(Settings!$B$18,$A$1:$AD$1,0))&amp;""))),"")</f>
        <v/>
      </c>
      <c r="AR145" s="25">
        <f>IF($AO145="Goods",IFERROR(IF(TRIM(INDEX($A145:$AD145,MATCH(Settings!$B$20,$A$1:$AD$1,0))&amp;"")="","",VALUE(TRIM(INDEX($A145:$AD145,MATCH(Settings!$B$20,$A$1:$AD$1,0))&amp;""))),""),"")</f>
        <v/>
      </c>
      <c r="AS145" s="26">
        <f>IF($BB145=0,"",IFERROR(INT(IFERROR(IF(ISNUMBER(INDEX($A145:$AD145,MATCH(Settings!$B$11,$A$1:$AD$1,0))),INDEX($A145:$AD145,MATCH(Settings!$B$11,$A$1:$AD$1,0)),DATE(VALUE(LEFT(IFERROR(TRIM(INDEX($A145:$AD145,MATCH(Settings!$B$11,$A$1:$AD$1,0))&amp;""),""),4)),VALUE(MID(IFERROR(TRIM(INDEX($A145:$AD145,MATCH(Settings!$B$11,$A$1:$AD$1,0))&amp;""),""),6,2)),VALUE(MID(IFERROR(TRIM(INDEX($A145:$AD145,MATCH(Settings!$B$11,$A$1:$AD$1,0))&amp;""),""),9,2)))+TIME(VALUE(MID(IFERROR(TRIM(INDEX($A145:$AD145,MATCH(Settings!$B$11,$A$1:$AD$1,0))&amp;""),""),12,2)),VALUE(MID(IFERROR(TRIM(INDEX($A145:$AD145,MATCH(Settings!$B$11,$A$1:$AD$1,0))&amp;""),""),15,2)),VALUE(MID(IFERROR(TRIM(INDEX($A145:$AD145,MATCH(Settings!$B$11,$A$1:$AD$1,0))&amp;""),""),18,2)))),"")),""))</f>
        <v/>
      </c>
      <c r="AT145" s="23">
        <f>IF($BB145=0,"",IF(NOT(ISNUMBER($AF145)),"Waiting for the gift",IF(ISNUMBER($AJ145),"Acknowledged",IF(AND(ISNUMBER(Settings!$D$3),$AU145&gt;Settings!$D$3),"Past your window","Send acknowledgment"))))</f>
        <v/>
      </c>
      <c r="AU145" s="24">
        <f>IF(AND(ISNUMBER($AF145),NOT(ISNUMBER($AJ145))),Settings!$D$4-$AF145,"")</f>
        <v/>
      </c>
      <c r="AV145" s="27">
        <f>IF($BB145=0,"",IF((IF($AO145="Services","; services: describe the work, no value",IF(NOT(ISNUMBER($AR145)),"; no donor value given",IF($AX145=1,"; donor value $"&amp;FIXED(Settings!$D$5,0)&amp;" or more: written acknowledgment","")&amp;IF($AY145=1,"; over $"&amp;FIXED(Settings!$D$6,0)&amp;": donor may need Form 8283","")&amp;IF($AZ145=1,"; over $"&amp;FIXED(Settings!$D$7,0)&amp;": Section B, you may sign Part V",""))))="","Thank-you note",MID(IF($AO145="Services","; services: describe the work, no value",IF(NOT(ISNUMBER($AR145)),"; no donor value given",IF($AX145=1,"; donor value $"&amp;FIXED(Settings!$D$5,0)&amp;" or more: written acknowledgment","")&amp;IF($AY145=1,"; over $"&amp;FIXED(Settings!$D$6,0)&amp;": donor may need Form 8283","")&amp;IF($AZ145=1,"; over $"&amp;FIXED(Settings!$D$7,0)&amp;": Section B, you may sign Part V",""))),3,300)))</f>
        <v/>
      </c>
      <c r="AW145" s="27">
        <f>IF(OR($BB145=0,NOT(ISNUMBER($AF145)),$AP145=""),"","Thank you for your contribution of "&amp;$AP145&amp;" that "&amp;IF(TRIM(Settings!$D$2&amp;"")="","(your organization's name)",Settings!$D$2)&amp;" received on "&amp;CHOOSE(MONTH($AF145),"January","February","March","April","May","June","July","August","September","October","November","December")&amp;" "&amp;DAY($AF145)&amp;", "&amp;YEAR($AF145)&amp;". "&amp;IF(TRIM($AH145&amp;"")="","No goods or services were provided in exchange for your contribution.","In exchange for your contribution, we gave you "&amp;$AH145&amp;IF(ISNUMBER($AI145)," with an estimated fair market value of $"&amp;FIXED($AI145,2),"")&amp;"."))</f>
        <v/>
      </c>
      <c r="AX145" s="28">
        <f>IF(AND(ISNUMBER($AR145),ISNUMBER(Settings!$D$5)),IF($AR145&gt;=Settings!$D$5,1,0),0)</f>
        <v/>
      </c>
      <c r="AY145" s="28">
        <f>IF(AND(ISNUMBER($AR145),ISNUMBER(Settings!$D$6)),IF($AR145&gt;Settings!$D$6,1,0),0)</f>
        <v/>
      </c>
      <c r="AZ145" s="28">
        <f>IF(AND(ISNUMBER($AR145),ISNUMBER(Settings!$D$7)),IF($AR145&gt;Settings!$D$7,1,0),0)</f>
        <v/>
      </c>
      <c r="BA145" s="28">
        <f>IF(AND(ISNUMBER($AR145),ISNUMBER($AF145)),$AR145,0)</f>
        <v/>
      </c>
      <c r="BB145" s="28">
        <f>IF(OR(IFERROR(TRIM(INDEX($A145:$AD145,MATCH(Settings!$B$14,$A$1:$AD$1,0))&amp;""),"")&lt;&gt;"",IFERROR(TRIM(INDEX($A145:$AD145,MATCH(Settings!$B$13,$A$1:$AD$1,0))&amp;""),"")&lt;&gt;"",IFERROR(TRIM(INDEX($A145:$AD145,MATCH(Settings!$B$17,$A$1:$AD$1,0))&amp;""),"")&lt;&gt;"",IFERROR(TRIM(INDEX($A145:$AD145,MATCH(Settings!$B$22,$A$1:$AD$1,0))&amp;""),"")&lt;&gt;""),1,0)</f>
        <v/>
      </c>
    </row>
    <row r="146">
      <c r="AF146" s="29" t="n"/>
      <c r="AG146" s="30" t="n"/>
      <c r="AH146" s="30" t="n"/>
      <c r="AI146" s="31" t="n"/>
      <c r="AJ146" s="29" t="n"/>
      <c r="AK146" s="30" t="n"/>
      <c r="AM146" s="23">
        <f>IF(IFERROR(TRIM(INDEX($A146:$AD146,MATCH(Settings!$B$13,$A$1:$AD$1,0))&amp;""),"")&lt;&gt;"",IFERROR(TRIM(INDEX($A146:$AD146,MATCH(Settings!$B$13,$A$1:$AD$1,0))&amp;""),"")&amp;IF(IFERROR(TRIM(INDEX($A146:$AD146,MATCH(Settings!$B$14,$A$1:$AD$1,0))&amp;""),"")&lt;&gt;""," ("&amp;IFERROR(TRIM(INDEX($A146:$AD146,MATCH(Settings!$B$14,$A$1:$AD$1,0))&amp;""),"")&amp;")",""),IFERROR(TRIM(INDEX($A146:$AD146,MATCH(Settings!$B$14,$A$1:$AD$1,0))&amp;""),""))</f>
        <v/>
      </c>
      <c r="AN146" s="23">
        <f>IFERROR(TRIM(INDEX($A146:$AD146,MATCH(Settings!$B$15,$A$1:$AD$1,0))&amp;""),"")</f>
        <v/>
      </c>
      <c r="AO146" s="23">
        <f>IF($BB146=0,"",IF(LEFT(IFERROR(TRIM(INDEX($A146:$AD146,MATCH(Settings!$B$16,$A$1:$AD$1,0))&amp;""),""),5)="Goods","Goods",IF(LEFT(IFERROR(TRIM(INDEX($A146:$AD146,MATCH(Settings!$B$16,$A$1:$AD$1,0))&amp;""),""),8)="Services","Services",IF(IFERROR(TRIM(INDEX($A146:$AD146,MATCH(Settings!$B$22,$A$1:$AD$1,0))&amp;""),"")&lt;&gt;"","Services","Goods"))))</f>
        <v/>
      </c>
      <c r="AP146" s="23">
        <f>IF($AO146="Services",IFERROR(TRIM(INDEX($A146:$AD146,MATCH(Settings!$B$22,$A$1:$AD$1,0))&amp;""),""),IFERROR(TRIM(INDEX($A146:$AD146,MATCH(Settings!$B$17,$A$1:$AD$1,0))&amp;""),""))</f>
        <v/>
      </c>
      <c r="AQ146" s="24">
        <f>IFERROR(IF(TRIM(INDEX($A146:$AD146,MATCH(Settings!$B$18,$A$1:$AD$1,0))&amp;"")="","",VALUE(TRIM(INDEX($A146:$AD146,MATCH(Settings!$B$18,$A$1:$AD$1,0))&amp;""))),"")</f>
        <v/>
      </c>
      <c r="AR146" s="25">
        <f>IF($AO146="Goods",IFERROR(IF(TRIM(INDEX($A146:$AD146,MATCH(Settings!$B$20,$A$1:$AD$1,0))&amp;"")="","",VALUE(TRIM(INDEX($A146:$AD146,MATCH(Settings!$B$20,$A$1:$AD$1,0))&amp;""))),""),"")</f>
        <v/>
      </c>
      <c r="AS146" s="26">
        <f>IF($BB146=0,"",IFERROR(INT(IFERROR(IF(ISNUMBER(INDEX($A146:$AD146,MATCH(Settings!$B$11,$A$1:$AD$1,0))),INDEX($A146:$AD146,MATCH(Settings!$B$11,$A$1:$AD$1,0)),DATE(VALUE(LEFT(IFERROR(TRIM(INDEX($A146:$AD146,MATCH(Settings!$B$11,$A$1:$AD$1,0))&amp;""),""),4)),VALUE(MID(IFERROR(TRIM(INDEX($A146:$AD146,MATCH(Settings!$B$11,$A$1:$AD$1,0))&amp;""),""),6,2)),VALUE(MID(IFERROR(TRIM(INDEX($A146:$AD146,MATCH(Settings!$B$11,$A$1:$AD$1,0))&amp;""),""),9,2)))+TIME(VALUE(MID(IFERROR(TRIM(INDEX($A146:$AD146,MATCH(Settings!$B$11,$A$1:$AD$1,0))&amp;""),""),12,2)),VALUE(MID(IFERROR(TRIM(INDEX($A146:$AD146,MATCH(Settings!$B$11,$A$1:$AD$1,0))&amp;""),""),15,2)),VALUE(MID(IFERROR(TRIM(INDEX($A146:$AD146,MATCH(Settings!$B$11,$A$1:$AD$1,0))&amp;""),""),18,2)))),"")),""))</f>
        <v/>
      </c>
      <c r="AT146" s="23">
        <f>IF($BB146=0,"",IF(NOT(ISNUMBER($AF146)),"Waiting for the gift",IF(ISNUMBER($AJ146),"Acknowledged",IF(AND(ISNUMBER(Settings!$D$3),$AU146&gt;Settings!$D$3),"Past your window","Send acknowledgment"))))</f>
        <v/>
      </c>
      <c r="AU146" s="24">
        <f>IF(AND(ISNUMBER($AF146),NOT(ISNUMBER($AJ146))),Settings!$D$4-$AF146,"")</f>
        <v/>
      </c>
      <c r="AV146" s="27">
        <f>IF($BB146=0,"",IF((IF($AO146="Services","; services: describe the work, no value",IF(NOT(ISNUMBER($AR146)),"; no donor value given",IF($AX146=1,"; donor value $"&amp;FIXED(Settings!$D$5,0)&amp;" or more: written acknowledgment","")&amp;IF($AY146=1,"; over $"&amp;FIXED(Settings!$D$6,0)&amp;": donor may need Form 8283","")&amp;IF($AZ146=1,"; over $"&amp;FIXED(Settings!$D$7,0)&amp;": Section B, you may sign Part V",""))))="","Thank-you note",MID(IF($AO146="Services","; services: describe the work, no value",IF(NOT(ISNUMBER($AR146)),"; no donor value given",IF($AX146=1,"; donor value $"&amp;FIXED(Settings!$D$5,0)&amp;" or more: written acknowledgment","")&amp;IF($AY146=1,"; over $"&amp;FIXED(Settings!$D$6,0)&amp;": donor may need Form 8283","")&amp;IF($AZ146=1,"; over $"&amp;FIXED(Settings!$D$7,0)&amp;": Section B, you may sign Part V",""))),3,300)))</f>
        <v/>
      </c>
      <c r="AW146" s="27">
        <f>IF(OR($BB146=0,NOT(ISNUMBER($AF146)),$AP146=""),"","Thank you for your contribution of "&amp;$AP146&amp;" that "&amp;IF(TRIM(Settings!$D$2&amp;"")="","(your organization's name)",Settings!$D$2)&amp;" received on "&amp;CHOOSE(MONTH($AF146),"January","February","March","April","May","June","July","August","September","October","November","December")&amp;" "&amp;DAY($AF146)&amp;", "&amp;YEAR($AF146)&amp;". "&amp;IF(TRIM($AH146&amp;"")="","No goods or services were provided in exchange for your contribution.","In exchange for your contribution, we gave you "&amp;$AH146&amp;IF(ISNUMBER($AI146)," with an estimated fair market value of $"&amp;FIXED($AI146,2),"")&amp;"."))</f>
        <v/>
      </c>
      <c r="AX146" s="28">
        <f>IF(AND(ISNUMBER($AR146),ISNUMBER(Settings!$D$5)),IF($AR146&gt;=Settings!$D$5,1,0),0)</f>
        <v/>
      </c>
      <c r="AY146" s="28">
        <f>IF(AND(ISNUMBER($AR146),ISNUMBER(Settings!$D$6)),IF($AR146&gt;Settings!$D$6,1,0),0)</f>
        <v/>
      </c>
      <c r="AZ146" s="28">
        <f>IF(AND(ISNUMBER($AR146),ISNUMBER(Settings!$D$7)),IF($AR146&gt;Settings!$D$7,1,0),0)</f>
        <v/>
      </c>
      <c r="BA146" s="28">
        <f>IF(AND(ISNUMBER($AR146),ISNUMBER($AF146)),$AR146,0)</f>
        <v/>
      </c>
      <c r="BB146" s="28">
        <f>IF(OR(IFERROR(TRIM(INDEX($A146:$AD146,MATCH(Settings!$B$14,$A$1:$AD$1,0))&amp;""),"")&lt;&gt;"",IFERROR(TRIM(INDEX($A146:$AD146,MATCH(Settings!$B$13,$A$1:$AD$1,0))&amp;""),"")&lt;&gt;"",IFERROR(TRIM(INDEX($A146:$AD146,MATCH(Settings!$B$17,$A$1:$AD$1,0))&amp;""),"")&lt;&gt;"",IFERROR(TRIM(INDEX($A146:$AD146,MATCH(Settings!$B$22,$A$1:$AD$1,0))&amp;""),"")&lt;&gt;""),1,0)</f>
        <v/>
      </c>
    </row>
    <row r="147">
      <c r="AF147" s="29" t="n"/>
      <c r="AG147" s="30" t="n"/>
      <c r="AH147" s="30" t="n"/>
      <c r="AI147" s="31" t="n"/>
      <c r="AJ147" s="29" t="n"/>
      <c r="AK147" s="30" t="n"/>
      <c r="AM147" s="23">
        <f>IF(IFERROR(TRIM(INDEX($A147:$AD147,MATCH(Settings!$B$13,$A$1:$AD$1,0))&amp;""),"")&lt;&gt;"",IFERROR(TRIM(INDEX($A147:$AD147,MATCH(Settings!$B$13,$A$1:$AD$1,0))&amp;""),"")&amp;IF(IFERROR(TRIM(INDEX($A147:$AD147,MATCH(Settings!$B$14,$A$1:$AD$1,0))&amp;""),"")&lt;&gt;""," ("&amp;IFERROR(TRIM(INDEX($A147:$AD147,MATCH(Settings!$B$14,$A$1:$AD$1,0))&amp;""),"")&amp;")",""),IFERROR(TRIM(INDEX($A147:$AD147,MATCH(Settings!$B$14,$A$1:$AD$1,0))&amp;""),""))</f>
        <v/>
      </c>
      <c r="AN147" s="23">
        <f>IFERROR(TRIM(INDEX($A147:$AD147,MATCH(Settings!$B$15,$A$1:$AD$1,0))&amp;""),"")</f>
        <v/>
      </c>
      <c r="AO147" s="23">
        <f>IF($BB147=0,"",IF(LEFT(IFERROR(TRIM(INDEX($A147:$AD147,MATCH(Settings!$B$16,$A$1:$AD$1,0))&amp;""),""),5)="Goods","Goods",IF(LEFT(IFERROR(TRIM(INDEX($A147:$AD147,MATCH(Settings!$B$16,$A$1:$AD$1,0))&amp;""),""),8)="Services","Services",IF(IFERROR(TRIM(INDEX($A147:$AD147,MATCH(Settings!$B$22,$A$1:$AD$1,0))&amp;""),"")&lt;&gt;"","Services","Goods"))))</f>
        <v/>
      </c>
      <c r="AP147" s="23">
        <f>IF($AO147="Services",IFERROR(TRIM(INDEX($A147:$AD147,MATCH(Settings!$B$22,$A$1:$AD$1,0))&amp;""),""),IFERROR(TRIM(INDEX($A147:$AD147,MATCH(Settings!$B$17,$A$1:$AD$1,0))&amp;""),""))</f>
        <v/>
      </c>
      <c r="AQ147" s="24">
        <f>IFERROR(IF(TRIM(INDEX($A147:$AD147,MATCH(Settings!$B$18,$A$1:$AD$1,0))&amp;"")="","",VALUE(TRIM(INDEX($A147:$AD147,MATCH(Settings!$B$18,$A$1:$AD$1,0))&amp;""))),"")</f>
        <v/>
      </c>
      <c r="AR147" s="25">
        <f>IF($AO147="Goods",IFERROR(IF(TRIM(INDEX($A147:$AD147,MATCH(Settings!$B$20,$A$1:$AD$1,0))&amp;"")="","",VALUE(TRIM(INDEX($A147:$AD147,MATCH(Settings!$B$20,$A$1:$AD$1,0))&amp;""))),""),"")</f>
        <v/>
      </c>
      <c r="AS147" s="26">
        <f>IF($BB147=0,"",IFERROR(INT(IFERROR(IF(ISNUMBER(INDEX($A147:$AD147,MATCH(Settings!$B$11,$A$1:$AD$1,0))),INDEX($A147:$AD147,MATCH(Settings!$B$11,$A$1:$AD$1,0)),DATE(VALUE(LEFT(IFERROR(TRIM(INDEX($A147:$AD147,MATCH(Settings!$B$11,$A$1:$AD$1,0))&amp;""),""),4)),VALUE(MID(IFERROR(TRIM(INDEX($A147:$AD147,MATCH(Settings!$B$11,$A$1:$AD$1,0))&amp;""),""),6,2)),VALUE(MID(IFERROR(TRIM(INDEX($A147:$AD147,MATCH(Settings!$B$11,$A$1:$AD$1,0))&amp;""),""),9,2)))+TIME(VALUE(MID(IFERROR(TRIM(INDEX($A147:$AD147,MATCH(Settings!$B$11,$A$1:$AD$1,0))&amp;""),""),12,2)),VALUE(MID(IFERROR(TRIM(INDEX($A147:$AD147,MATCH(Settings!$B$11,$A$1:$AD$1,0))&amp;""),""),15,2)),VALUE(MID(IFERROR(TRIM(INDEX($A147:$AD147,MATCH(Settings!$B$11,$A$1:$AD$1,0))&amp;""),""),18,2)))),"")),""))</f>
        <v/>
      </c>
      <c r="AT147" s="23">
        <f>IF($BB147=0,"",IF(NOT(ISNUMBER($AF147)),"Waiting for the gift",IF(ISNUMBER($AJ147),"Acknowledged",IF(AND(ISNUMBER(Settings!$D$3),$AU147&gt;Settings!$D$3),"Past your window","Send acknowledgment"))))</f>
        <v/>
      </c>
      <c r="AU147" s="24">
        <f>IF(AND(ISNUMBER($AF147),NOT(ISNUMBER($AJ147))),Settings!$D$4-$AF147,"")</f>
        <v/>
      </c>
      <c r="AV147" s="27">
        <f>IF($BB147=0,"",IF((IF($AO147="Services","; services: describe the work, no value",IF(NOT(ISNUMBER($AR147)),"; no donor value given",IF($AX147=1,"; donor value $"&amp;FIXED(Settings!$D$5,0)&amp;" or more: written acknowledgment","")&amp;IF($AY147=1,"; over $"&amp;FIXED(Settings!$D$6,0)&amp;": donor may need Form 8283","")&amp;IF($AZ147=1,"; over $"&amp;FIXED(Settings!$D$7,0)&amp;": Section B, you may sign Part V",""))))="","Thank-you note",MID(IF($AO147="Services","; services: describe the work, no value",IF(NOT(ISNUMBER($AR147)),"; no donor value given",IF($AX147=1,"; donor value $"&amp;FIXED(Settings!$D$5,0)&amp;" or more: written acknowledgment","")&amp;IF($AY147=1,"; over $"&amp;FIXED(Settings!$D$6,0)&amp;": donor may need Form 8283","")&amp;IF($AZ147=1,"; over $"&amp;FIXED(Settings!$D$7,0)&amp;": Section B, you may sign Part V",""))),3,300)))</f>
        <v/>
      </c>
      <c r="AW147" s="27">
        <f>IF(OR($BB147=0,NOT(ISNUMBER($AF147)),$AP147=""),"","Thank you for your contribution of "&amp;$AP147&amp;" that "&amp;IF(TRIM(Settings!$D$2&amp;"")="","(your organization's name)",Settings!$D$2)&amp;" received on "&amp;CHOOSE(MONTH($AF147),"January","February","March","April","May","June","July","August","September","October","November","December")&amp;" "&amp;DAY($AF147)&amp;", "&amp;YEAR($AF147)&amp;". "&amp;IF(TRIM($AH147&amp;"")="","No goods or services were provided in exchange for your contribution.","In exchange for your contribution, we gave you "&amp;$AH147&amp;IF(ISNUMBER($AI147)," with an estimated fair market value of $"&amp;FIXED($AI147,2),"")&amp;"."))</f>
        <v/>
      </c>
      <c r="AX147" s="28">
        <f>IF(AND(ISNUMBER($AR147),ISNUMBER(Settings!$D$5)),IF($AR147&gt;=Settings!$D$5,1,0),0)</f>
        <v/>
      </c>
      <c r="AY147" s="28">
        <f>IF(AND(ISNUMBER($AR147),ISNUMBER(Settings!$D$6)),IF($AR147&gt;Settings!$D$6,1,0),0)</f>
        <v/>
      </c>
      <c r="AZ147" s="28">
        <f>IF(AND(ISNUMBER($AR147),ISNUMBER(Settings!$D$7)),IF($AR147&gt;Settings!$D$7,1,0),0)</f>
        <v/>
      </c>
      <c r="BA147" s="28">
        <f>IF(AND(ISNUMBER($AR147),ISNUMBER($AF147)),$AR147,0)</f>
        <v/>
      </c>
      <c r="BB147" s="28">
        <f>IF(OR(IFERROR(TRIM(INDEX($A147:$AD147,MATCH(Settings!$B$14,$A$1:$AD$1,0))&amp;""),"")&lt;&gt;"",IFERROR(TRIM(INDEX($A147:$AD147,MATCH(Settings!$B$13,$A$1:$AD$1,0))&amp;""),"")&lt;&gt;"",IFERROR(TRIM(INDEX($A147:$AD147,MATCH(Settings!$B$17,$A$1:$AD$1,0))&amp;""),"")&lt;&gt;"",IFERROR(TRIM(INDEX($A147:$AD147,MATCH(Settings!$B$22,$A$1:$AD$1,0))&amp;""),"")&lt;&gt;""),1,0)</f>
        <v/>
      </c>
    </row>
    <row r="148">
      <c r="AF148" s="29" t="n"/>
      <c r="AG148" s="30" t="n"/>
      <c r="AH148" s="30" t="n"/>
      <c r="AI148" s="31" t="n"/>
      <c r="AJ148" s="29" t="n"/>
      <c r="AK148" s="30" t="n"/>
      <c r="AM148" s="23">
        <f>IF(IFERROR(TRIM(INDEX($A148:$AD148,MATCH(Settings!$B$13,$A$1:$AD$1,0))&amp;""),"")&lt;&gt;"",IFERROR(TRIM(INDEX($A148:$AD148,MATCH(Settings!$B$13,$A$1:$AD$1,0))&amp;""),"")&amp;IF(IFERROR(TRIM(INDEX($A148:$AD148,MATCH(Settings!$B$14,$A$1:$AD$1,0))&amp;""),"")&lt;&gt;""," ("&amp;IFERROR(TRIM(INDEX($A148:$AD148,MATCH(Settings!$B$14,$A$1:$AD$1,0))&amp;""),"")&amp;")",""),IFERROR(TRIM(INDEX($A148:$AD148,MATCH(Settings!$B$14,$A$1:$AD$1,0))&amp;""),""))</f>
        <v/>
      </c>
      <c r="AN148" s="23">
        <f>IFERROR(TRIM(INDEX($A148:$AD148,MATCH(Settings!$B$15,$A$1:$AD$1,0))&amp;""),"")</f>
        <v/>
      </c>
      <c r="AO148" s="23">
        <f>IF($BB148=0,"",IF(LEFT(IFERROR(TRIM(INDEX($A148:$AD148,MATCH(Settings!$B$16,$A$1:$AD$1,0))&amp;""),""),5)="Goods","Goods",IF(LEFT(IFERROR(TRIM(INDEX($A148:$AD148,MATCH(Settings!$B$16,$A$1:$AD$1,0))&amp;""),""),8)="Services","Services",IF(IFERROR(TRIM(INDEX($A148:$AD148,MATCH(Settings!$B$22,$A$1:$AD$1,0))&amp;""),"")&lt;&gt;"","Services","Goods"))))</f>
        <v/>
      </c>
      <c r="AP148" s="23">
        <f>IF($AO148="Services",IFERROR(TRIM(INDEX($A148:$AD148,MATCH(Settings!$B$22,$A$1:$AD$1,0))&amp;""),""),IFERROR(TRIM(INDEX($A148:$AD148,MATCH(Settings!$B$17,$A$1:$AD$1,0))&amp;""),""))</f>
        <v/>
      </c>
      <c r="AQ148" s="24">
        <f>IFERROR(IF(TRIM(INDEX($A148:$AD148,MATCH(Settings!$B$18,$A$1:$AD$1,0))&amp;"")="","",VALUE(TRIM(INDEX($A148:$AD148,MATCH(Settings!$B$18,$A$1:$AD$1,0))&amp;""))),"")</f>
        <v/>
      </c>
      <c r="AR148" s="25">
        <f>IF($AO148="Goods",IFERROR(IF(TRIM(INDEX($A148:$AD148,MATCH(Settings!$B$20,$A$1:$AD$1,0))&amp;"")="","",VALUE(TRIM(INDEX($A148:$AD148,MATCH(Settings!$B$20,$A$1:$AD$1,0))&amp;""))),""),"")</f>
        <v/>
      </c>
      <c r="AS148" s="26">
        <f>IF($BB148=0,"",IFERROR(INT(IFERROR(IF(ISNUMBER(INDEX($A148:$AD148,MATCH(Settings!$B$11,$A$1:$AD$1,0))),INDEX($A148:$AD148,MATCH(Settings!$B$11,$A$1:$AD$1,0)),DATE(VALUE(LEFT(IFERROR(TRIM(INDEX($A148:$AD148,MATCH(Settings!$B$11,$A$1:$AD$1,0))&amp;""),""),4)),VALUE(MID(IFERROR(TRIM(INDEX($A148:$AD148,MATCH(Settings!$B$11,$A$1:$AD$1,0))&amp;""),""),6,2)),VALUE(MID(IFERROR(TRIM(INDEX($A148:$AD148,MATCH(Settings!$B$11,$A$1:$AD$1,0))&amp;""),""),9,2)))+TIME(VALUE(MID(IFERROR(TRIM(INDEX($A148:$AD148,MATCH(Settings!$B$11,$A$1:$AD$1,0))&amp;""),""),12,2)),VALUE(MID(IFERROR(TRIM(INDEX($A148:$AD148,MATCH(Settings!$B$11,$A$1:$AD$1,0))&amp;""),""),15,2)),VALUE(MID(IFERROR(TRIM(INDEX($A148:$AD148,MATCH(Settings!$B$11,$A$1:$AD$1,0))&amp;""),""),18,2)))),"")),""))</f>
        <v/>
      </c>
      <c r="AT148" s="23">
        <f>IF($BB148=0,"",IF(NOT(ISNUMBER($AF148)),"Waiting for the gift",IF(ISNUMBER($AJ148),"Acknowledged",IF(AND(ISNUMBER(Settings!$D$3),$AU148&gt;Settings!$D$3),"Past your window","Send acknowledgment"))))</f>
        <v/>
      </c>
      <c r="AU148" s="24">
        <f>IF(AND(ISNUMBER($AF148),NOT(ISNUMBER($AJ148))),Settings!$D$4-$AF148,"")</f>
        <v/>
      </c>
      <c r="AV148" s="27">
        <f>IF($BB148=0,"",IF((IF($AO148="Services","; services: describe the work, no value",IF(NOT(ISNUMBER($AR148)),"; no donor value given",IF($AX148=1,"; donor value $"&amp;FIXED(Settings!$D$5,0)&amp;" or more: written acknowledgment","")&amp;IF($AY148=1,"; over $"&amp;FIXED(Settings!$D$6,0)&amp;": donor may need Form 8283","")&amp;IF($AZ148=1,"; over $"&amp;FIXED(Settings!$D$7,0)&amp;": Section B, you may sign Part V",""))))="","Thank-you note",MID(IF($AO148="Services","; services: describe the work, no value",IF(NOT(ISNUMBER($AR148)),"; no donor value given",IF($AX148=1,"; donor value $"&amp;FIXED(Settings!$D$5,0)&amp;" or more: written acknowledgment","")&amp;IF($AY148=1,"; over $"&amp;FIXED(Settings!$D$6,0)&amp;": donor may need Form 8283","")&amp;IF($AZ148=1,"; over $"&amp;FIXED(Settings!$D$7,0)&amp;": Section B, you may sign Part V",""))),3,300)))</f>
        <v/>
      </c>
      <c r="AW148" s="27">
        <f>IF(OR($BB148=0,NOT(ISNUMBER($AF148)),$AP148=""),"","Thank you for your contribution of "&amp;$AP148&amp;" that "&amp;IF(TRIM(Settings!$D$2&amp;"")="","(your organization's name)",Settings!$D$2)&amp;" received on "&amp;CHOOSE(MONTH($AF148),"January","February","March","April","May","June","July","August","September","October","November","December")&amp;" "&amp;DAY($AF148)&amp;", "&amp;YEAR($AF148)&amp;". "&amp;IF(TRIM($AH148&amp;"")="","No goods or services were provided in exchange for your contribution.","In exchange for your contribution, we gave you "&amp;$AH148&amp;IF(ISNUMBER($AI148)," with an estimated fair market value of $"&amp;FIXED($AI148,2),"")&amp;"."))</f>
        <v/>
      </c>
      <c r="AX148" s="28">
        <f>IF(AND(ISNUMBER($AR148),ISNUMBER(Settings!$D$5)),IF($AR148&gt;=Settings!$D$5,1,0),0)</f>
        <v/>
      </c>
      <c r="AY148" s="28">
        <f>IF(AND(ISNUMBER($AR148),ISNUMBER(Settings!$D$6)),IF($AR148&gt;Settings!$D$6,1,0),0)</f>
        <v/>
      </c>
      <c r="AZ148" s="28">
        <f>IF(AND(ISNUMBER($AR148),ISNUMBER(Settings!$D$7)),IF($AR148&gt;Settings!$D$7,1,0),0)</f>
        <v/>
      </c>
      <c r="BA148" s="28">
        <f>IF(AND(ISNUMBER($AR148),ISNUMBER($AF148)),$AR148,0)</f>
        <v/>
      </c>
      <c r="BB148" s="28">
        <f>IF(OR(IFERROR(TRIM(INDEX($A148:$AD148,MATCH(Settings!$B$14,$A$1:$AD$1,0))&amp;""),"")&lt;&gt;"",IFERROR(TRIM(INDEX($A148:$AD148,MATCH(Settings!$B$13,$A$1:$AD$1,0))&amp;""),"")&lt;&gt;"",IFERROR(TRIM(INDEX($A148:$AD148,MATCH(Settings!$B$17,$A$1:$AD$1,0))&amp;""),"")&lt;&gt;"",IFERROR(TRIM(INDEX($A148:$AD148,MATCH(Settings!$B$22,$A$1:$AD$1,0))&amp;""),"")&lt;&gt;""),1,0)</f>
        <v/>
      </c>
    </row>
    <row r="149">
      <c r="AF149" s="29" t="n"/>
      <c r="AG149" s="30" t="n"/>
      <c r="AH149" s="30" t="n"/>
      <c r="AI149" s="31" t="n"/>
      <c r="AJ149" s="29" t="n"/>
      <c r="AK149" s="30" t="n"/>
      <c r="AM149" s="23">
        <f>IF(IFERROR(TRIM(INDEX($A149:$AD149,MATCH(Settings!$B$13,$A$1:$AD$1,0))&amp;""),"")&lt;&gt;"",IFERROR(TRIM(INDEX($A149:$AD149,MATCH(Settings!$B$13,$A$1:$AD$1,0))&amp;""),"")&amp;IF(IFERROR(TRIM(INDEX($A149:$AD149,MATCH(Settings!$B$14,$A$1:$AD$1,0))&amp;""),"")&lt;&gt;""," ("&amp;IFERROR(TRIM(INDEX($A149:$AD149,MATCH(Settings!$B$14,$A$1:$AD$1,0))&amp;""),"")&amp;")",""),IFERROR(TRIM(INDEX($A149:$AD149,MATCH(Settings!$B$14,$A$1:$AD$1,0))&amp;""),""))</f>
        <v/>
      </c>
      <c r="AN149" s="23">
        <f>IFERROR(TRIM(INDEX($A149:$AD149,MATCH(Settings!$B$15,$A$1:$AD$1,0))&amp;""),"")</f>
        <v/>
      </c>
      <c r="AO149" s="23">
        <f>IF($BB149=0,"",IF(LEFT(IFERROR(TRIM(INDEX($A149:$AD149,MATCH(Settings!$B$16,$A$1:$AD$1,0))&amp;""),""),5)="Goods","Goods",IF(LEFT(IFERROR(TRIM(INDEX($A149:$AD149,MATCH(Settings!$B$16,$A$1:$AD$1,0))&amp;""),""),8)="Services","Services",IF(IFERROR(TRIM(INDEX($A149:$AD149,MATCH(Settings!$B$22,$A$1:$AD$1,0))&amp;""),"")&lt;&gt;"","Services","Goods"))))</f>
        <v/>
      </c>
      <c r="AP149" s="23">
        <f>IF($AO149="Services",IFERROR(TRIM(INDEX($A149:$AD149,MATCH(Settings!$B$22,$A$1:$AD$1,0))&amp;""),""),IFERROR(TRIM(INDEX($A149:$AD149,MATCH(Settings!$B$17,$A$1:$AD$1,0))&amp;""),""))</f>
        <v/>
      </c>
      <c r="AQ149" s="24">
        <f>IFERROR(IF(TRIM(INDEX($A149:$AD149,MATCH(Settings!$B$18,$A$1:$AD$1,0))&amp;"")="","",VALUE(TRIM(INDEX($A149:$AD149,MATCH(Settings!$B$18,$A$1:$AD$1,0))&amp;""))),"")</f>
        <v/>
      </c>
      <c r="AR149" s="25">
        <f>IF($AO149="Goods",IFERROR(IF(TRIM(INDEX($A149:$AD149,MATCH(Settings!$B$20,$A$1:$AD$1,0))&amp;"")="","",VALUE(TRIM(INDEX($A149:$AD149,MATCH(Settings!$B$20,$A$1:$AD$1,0))&amp;""))),""),"")</f>
        <v/>
      </c>
      <c r="AS149" s="26">
        <f>IF($BB149=0,"",IFERROR(INT(IFERROR(IF(ISNUMBER(INDEX($A149:$AD149,MATCH(Settings!$B$11,$A$1:$AD$1,0))),INDEX($A149:$AD149,MATCH(Settings!$B$11,$A$1:$AD$1,0)),DATE(VALUE(LEFT(IFERROR(TRIM(INDEX($A149:$AD149,MATCH(Settings!$B$11,$A$1:$AD$1,0))&amp;""),""),4)),VALUE(MID(IFERROR(TRIM(INDEX($A149:$AD149,MATCH(Settings!$B$11,$A$1:$AD$1,0))&amp;""),""),6,2)),VALUE(MID(IFERROR(TRIM(INDEX($A149:$AD149,MATCH(Settings!$B$11,$A$1:$AD$1,0))&amp;""),""),9,2)))+TIME(VALUE(MID(IFERROR(TRIM(INDEX($A149:$AD149,MATCH(Settings!$B$11,$A$1:$AD$1,0))&amp;""),""),12,2)),VALUE(MID(IFERROR(TRIM(INDEX($A149:$AD149,MATCH(Settings!$B$11,$A$1:$AD$1,0))&amp;""),""),15,2)),VALUE(MID(IFERROR(TRIM(INDEX($A149:$AD149,MATCH(Settings!$B$11,$A$1:$AD$1,0))&amp;""),""),18,2)))),"")),""))</f>
        <v/>
      </c>
      <c r="AT149" s="23">
        <f>IF($BB149=0,"",IF(NOT(ISNUMBER($AF149)),"Waiting for the gift",IF(ISNUMBER($AJ149),"Acknowledged",IF(AND(ISNUMBER(Settings!$D$3),$AU149&gt;Settings!$D$3),"Past your window","Send acknowledgment"))))</f>
        <v/>
      </c>
      <c r="AU149" s="24">
        <f>IF(AND(ISNUMBER($AF149),NOT(ISNUMBER($AJ149))),Settings!$D$4-$AF149,"")</f>
        <v/>
      </c>
      <c r="AV149" s="27">
        <f>IF($BB149=0,"",IF((IF($AO149="Services","; services: describe the work, no value",IF(NOT(ISNUMBER($AR149)),"; no donor value given",IF($AX149=1,"; donor value $"&amp;FIXED(Settings!$D$5,0)&amp;" or more: written acknowledgment","")&amp;IF($AY149=1,"; over $"&amp;FIXED(Settings!$D$6,0)&amp;": donor may need Form 8283","")&amp;IF($AZ149=1,"; over $"&amp;FIXED(Settings!$D$7,0)&amp;": Section B, you may sign Part V",""))))="","Thank-you note",MID(IF($AO149="Services","; services: describe the work, no value",IF(NOT(ISNUMBER($AR149)),"; no donor value given",IF($AX149=1,"; donor value $"&amp;FIXED(Settings!$D$5,0)&amp;" or more: written acknowledgment","")&amp;IF($AY149=1,"; over $"&amp;FIXED(Settings!$D$6,0)&amp;": donor may need Form 8283","")&amp;IF($AZ149=1,"; over $"&amp;FIXED(Settings!$D$7,0)&amp;": Section B, you may sign Part V",""))),3,300)))</f>
        <v/>
      </c>
      <c r="AW149" s="27">
        <f>IF(OR($BB149=0,NOT(ISNUMBER($AF149)),$AP149=""),"","Thank you for your contribution of "&amp;$AP149&amp;" that "&amp;IF(TRIM(Settings!$D$2&amp;"")="","(your organization's name)",Settings!$D$2)&amp;" received on "&amp;CHOOSE(MONTH($AF149),"January","February","March","April","May","June","July","August","September","October","November","December")&amp;" "&amp;DAY($AF149)&amp;", "&amp;YEAR($AF149)&amp;". "&amp;IF(TRIM($AH149&amp;"")="","No goods or services were provided in exchange for your contribution.","In exchange for your contribution, we gave you "&amp;$AH149&amp;IF(ISNUMBER($AI149)," with an estimated fair market value of $"&amp;FIXED($AI149,2),"")&amp;"."))</f>
        <v/>
      </c>
      <c r="AX149" s="28">
        <f>IF(AND(ISNUMBER($AR149),ISNUMBER(Settings!$D$5)),IF($AR149&gt;=Settings!$D$5,1,0),0)</f>
        <v/>
      </c>
      <c r="AY149" s="28">
        <f>IF(AND(ISNUMBER($AR149),ISNUMBER(Settings!$D$6)),IF($AR149&gt;Settings!$D$6,1,0),0)</f>
        <v/>
      </c>
      <c r="AZ149" s="28">
        <f>IF(AND(ISNUMBER($AR149),ISNUMBER(Settings!$D$7)),IF($AR149&gt;Settings!$D$7,1,0),0)</f>
        <v/>
      </c>
      <c r="BA149" s="28">
        <f>IF(AND(ISNUMBER($AR149),ISNUMBER($AF149)),$AR149,0)</f>
        <v/>
      </c>
      <c r="BB149" s="28">
        <f>IF(OR(IFERROR(TRIM(INDEX($A149:$AD149,MATCH(Settings!$B$14,$A$1:$AD$1,0))&amp;""),"")&lt;&gt;"",IFERROR(TRIM(INDEX($A149:$AD149,MATCH(Settings!$B$13,$A$1:$AD$1,0))&amp;""),"")&lt;&gt;"",IFERROR(TRIM(INDEX($A149:$AD149,MATCH(Settings!$B$17,$A$1:$AD$1,0))&amp;""),"")&lt;&gt;"",IFERROR(TRIM(INDEX($A149:$AD149,MATCH(Settings!$B$22,$A$1:$AD$1,0))&amp;""),"")&lt;&gt;""),1,0)</f>
        <v/>
      </c>
    </row>
    <row r="150">
      <c r="AF150" s="29" t="n"/>
      <c r="AG150" s="30" t="n"/>
      <c r="AH150" s="30" t="n"/>
      <c r="AI150" s="31" t="n"/>
      <c r="AJ150" s="29" t="n"/>
      <c r="AK150" s="30" t="n"/>
      <c r="AM150" s="23">
        <f>IF(IFERROR(TRIM(INDEX($A150:$AD150,MATCH(Settings!$B$13,$A$1:$AD$1,0))&amp;""),"")&lt;&gt;"",IFERROR(TRIM(INDEX($A150:$AD150,MATCH(Settings!$B$13,$A$1:$AD$1,0))&amp;""),"")&amp;IF(IFERROR(TRIM(INDEX($A150:$AD150,MATCH(Settings!$B$14,$A$1:$AD$1,0))&amp;""),"")&lt;&gt;""," ("&amp;IFERROR(TRIM(INDEX($A150:$AD150,MATCH(Settings!$B$14,$A$1:$AD$1,0))&amp;""),"")&amp;")",""),IFERROR(TRIM(INDEX($A150:$AD150,MATCH(Settings!$B$14,$A$1:$AD$1,0))&amp;""),""))</f>
        <v/>
      </c>
      <c r="AN150" s="23">
        <f>IFERROR(TRIM(INDEX($A150:$AD150,MATCH(Settings!$B$15,$A$1:$AD$1,0))&amp;""),"")</f>
        <v/>
      </c>
      <c r="AO150" s="23">
        <f>IF($BB150=0,"",IF(LEFT(IFERROR(TRIM(INDEX($A150:$AD150,MATCH(Settings!$B$16,$A$1:$AD$1,0))&amp;""),""),5)="Goods","Goods",IF(LEFT(IFERROR(TRIM(INDEX($A150:$AD150,MATCH(Settings!$B$16,$A$1:$AD$1,0))&amp;""),""),8)="Services","Services",IF(IFERROR(TRIM(INDEX($A150:$AD150,MATCH(Settings!$B$22,$A$1:$AD$1,0))&amp;""),"")&lt;&gt;"","Services","Goods"))))</f>
        <v/>
      </c>
      <c r="AP150" s="23">
        <f>IF($AO150="Services",IFERROR(TRIM(INDEX($A150:$AD150,MATCH(Settings!$B$22,$A$1:$AD$1,0))&amp;""),""),IFERROR(TRIM(INDEX($A150:$AD150,MATCH(Settings!$B$17,$A$1:$AD$1,0))&amp;""),""))</f>
        <v/>
      </c>
      <c r="AQ150" s="24">
        <f>IFERROR(IF(TRIM(INDEX($A150:$AD150,MATCH(Settings!$B$18,$A$1:$AD$1,0))&amp;"")="","",VALUE(TRIM(INDEX($A150:$AD150,MATCH(Settings!$B$18,$A$1:$AD$1,0))&amp;""))),"")</f>
        <v/>
      </c>
      <c r="AR150" s="25">
        <f>IF($AO150="Goods",IFERROR(IF(TRIM(INDEX($A150:$AD150,MATCH(Settings!$B$20,$A$1:$AD$1,0))&amp;"")="","",VALUE(TRIM(INDEX($A150:$AD150,MATCH(Settings!$B$20,$A$1:$AD$1,0))&amp;""))),""),"")</f>
        <v/>
      </c>
      <c r="AS150" s="26">
        <f>IF($BB150=0,"",IFERROR(INT(IFERROR(IF(ISNUMBER(INDEX($A150:$AD150,MATCH(Settings!$B$11,$A$1:$AD$1,0))),INDEX($A150:$AD150,MATCH(Settings!$B$11,$A$1:$AD$1,0)),DATE(VALUE(LEFT(IFERROR(TRIM(INDEX($A150:$AD150,MATCH(Settings!$B$11,$A$1:$AD$1,0))&amp;""),""),4)),VALUE(MID(IFERROR(TRIM(INDEX($A150:$AD150,MATCH(Settings!$B$11,$A$1:$AD$1,0))&amp;""),""),6,2)),VALUE(MID(IFERROR(TRIM(INDEX($A150:$AD150,MATCH(Settings!$B$11,$A$1:$AD$1,0))&amp;""),""),9,2)))+TIME(VALUE(MID(IFERROR(TRIM(INDEX($A150:$AD150,MATCH(Settings!$B$11,$A$1:$AD$1,0))&amp;""),""),12,2)),VALUE(MID(IFERROR(TRIM(INDEX($A150:$AD150,MATCH(Settings!$B$11,$A$1:$AD$1,0))&amp;""),""),15,2)),VALUE(MID(IFERROR(TRIM(INDEX($A150:$AD150,MATCH(Settings!$B$11,$A$1:$AD$1,0))&amp;""),""),18,2)))),"")),""))</f>
        <v/>
      </c>
      <c r="AT150" s="23">
        <f>IF($BB150=0,"",IF(NOT(ISNUMBER($AF150)),"Waiting for the gift",IF(ISNUMBER($AJ150),"Acknowledged",IF(AND(ISNUMBER(Settings!$D$3),$AU150&gt;Settings!$D$3),"Past your window","Send acknowledgment"))))</f>
        <v/>
      </c>
      <c r="AU150" s="24">
        <f>IF(AND(ISNUMBER($AF150),NOT(ISNUMBER($AJ150))),Settings!$D$4-$AF150,"")</f>
        <v/>
      </c>
      <c r="AV150" s="27">
        <f>IF($BB150=0,"",IF((IF($AO150="Services","; services: describe the work, no value",IF(NOT(ISNUMBER($AR150)),"; no donor value given",IF($AX150=1,"; donor value $"&amp;FIXED(Settings!$D$5,0)&amp;" or more: written acknowledgment","")&amp;IF($AY150=1,"; over $"&amp;FIXED(Settings!$D$6,0)&amp;": donor may need Form 8283","")&amp;IF($AZ150=1,"; over $"&amp;FIXED(Settings!$D$7,0)&amp;": Section B, you may sign Part V",""))))="","Thank-you note",MID(IF($AO150="Services","; services: describe the work, no value",IF(NOT(ISNUMBER($AR150)),"; no donor value given",IF($AX150=1,"; donor value $"&amp;FIXED(Settings!$D$5,0)&amp;" or more: written acknowledgment","")&amp;IF($AY150=1,"; over $"&amp;FIXED(Settings!$D$6,0)&amp;": donor may need Form 8283","")&amp;IF($AZ150=1,"; over $"&amp;FIXED(Settings!$D$7,0)&amp;": Section B, you may sign Part V",""))),3,300)))</f>
        <v/>
      </c>
      <c r="AW150" s="27">
        <f>IF(OR($BB150=0,NOT(ISNUMBER($AF150)),$AP150=""),"","Thank you for your contribution of "&amp;$AP150&amp;" that "&amp;IF(TRIM(Settings!$D$2&amp;"")="","(your organization's name)",Settings!$D$2)&amp;" received on "&amp;CHOOSE(MONTH($AF150),"January","February","March","April","May","June","July","August","September","October","November","December")&amp;" "&amp;DAY($AF150)&amp;", "&amp;YEAR($AF150)&amp;". "&amp;IF(TRIM($AH150&amp;"")="","No goods or services were provided in exchange for your contribution.","In exchange for your contribution, we gave you "&amp;$AH150&amp;IF(ISNUMBER($AI150)," with an estimated fair market value of $"&amp;FIXED($AI150,2),"")&amp;"."))</f>
        <v/>
      </c>
      <c r="AX150" s="28">
        <f>IF(AND(ISNUMBER($AR150),ISNUMBER(Settings!$D$5)),IF($AR150&gt;=Settings!$D$5,1,0),0)</f>
        <v/>
      </c>
      <c r="AY150" s="28">
        <f>IF(AND(ISNUMBER($AR150),ISNUMBER(Settings!$D$6)),IF($AR150&gt;Settings!$D$6,1,0),0)</f>
        <v/>
      </c>
      <c r="AZ150" s="28">
        <f>IF(AND(ISNUMBER($AR150),ISNUMBER(Settings!$D$7)),IF($AR150&gt;Settings!$D$7,1,0),0)</f>
        <v/>
      </c>
      <c r="BA150" s="28">
        <f>IF(AND(ISNUMBER($AR150),ISNUMBER($AF150)),$AR150,0)</f>
        <v/>
      </c>
      <c r="BB150" s="28">
        <f>IF(OR(IFERROR(TRIM(INDEX($A150:$AD150,MATCH(Settings!$B$14,$A$1:$AD$1,0))&amp;""),"")&lt;&gt;"",IFERROR(TRIM(INDEX($A150:$AD150,MATCH(Settings!$B$13,$A$1:$AD$1,0))&amp;""),"")&lt;&gt;"",IFERROR(TRIM(INDEX($A150:$AD150,MATCH(Settings!$B$17,$A$1:$AD$1,0))&amp;""),"")&lt;&gt;"",IFERROR(TRIM(INDEX($A150:$AD150,MATCH(Settings!$B$22,$A$1:$AD$1,0))&amp;""),"")&lt;&gt;""),1,0)</f>
        <v/>
      </c>
    </row>
    <row r="151">
      <c r="AF151" s="29" t="n"/>
      <c r="AG151" s="30" t="n"/>
      <c r="AH151" s="30" t="n"/>
      <c r="AI151" s="31" t="n"/>
      <c r="AJ151" s="29" t="n"/>
      <c r="AK151" s="30" t="n"/>
      <c r="AM151" s="23">
        <f>IF(IFERROR(TRIM(INDEX($A151:$AD151,MATCH(Settings!$B$13,$A$1:$AD$1,0))&amp;""),"")&lt;&gt;"",IFERROR(TRIM(INDEX($A151:$AD151,MATCH(Settings!$B$13,$A$1:$AD$1,0))&amp;""),"")&amp;IF(IFERROR(TRIM(INDEX($A151:$AD151,MATCH(Settings!$B$14,$A$1:$AD$1,0))&amp;""),"")&lt;&gt;""," ("&amp;IFERROR(TRIM(INDEX($A151:$AD151,MATCH(Settings!$B$14,$A$1:$AD$1,0))&amp;""),"")&amp;")",""),IFERROR(TRIM(INDEX($A151:$AD151,MATCH(Settings!$B$14,$A$1:$AD$1,0))&amp;""),""))</f>
        <v/>
      </c>
      <c r="AN151" s="23">
        <f>IFERROR(TRIM(INDEX($A151:$AD151,MATCH(Settings!$B$15,$A$1:$AD$1,0))&amp;""),"")</f>
        <v/>
      </c>
      <c r="AO151" s="23">
        <f>IF($BB151=0,"",IF(LEFT(IFERROR(TRIM(INDEX($A151:$AD151,MATCH(Settings!$B$16,$A$1:$AD$1,0))&amp;""),""),5)="Goods","Goods",IF(LEFT(IFERROR(TRIM(INDEX($A151:$AD151,MATCH(Settings!$B$16,$A$1:$AD$1,0))&amp;""),""),8)="Services","Services",IF(IFERROR(TRIM(INDEX($A151:$AD151,MATCH(Settings!$B$22,$A$1:$AD$1,0))&amp;""),"")&lt;&gt;"","Services","Goods"))))</f>
        <v/>
      </c>
      <c r="AP151" s="23">
        <f>IF($AO151="Services",IFERROR(TRIM(INDEX($A151:$AD151,MATCH(Settings!$B$22,$A$1:$AD$1,0))&amp;""),""),IFERROR(TRIM(INDEX($A151:$AD151,MATCH(Settings!$B$17,$A$1:$AD$1,0))&amp;""),""))</f>
        <v/>
      </c>
      <c r="AQ151" s="24">
        <f>IFERROR(IF(TRIM(INDEX($A151:$AD151,MATCH(Settings!$B$18,$A$1:$AD$1,0))&amp;"")="","",VALUE(TRIM(INDEX($A151:$AD151,MATCH(Settings!$B$18,$A$1:$AD$1,0))&amp;""))),"")</f>
        <v/>
      </c>
      <c r="AR151" s="25">
        <f>IF($AO151="Goods",IFERROR(IF(TRIM(INDEX($A151:$AD151,MATCH(Settings!$B$20,$A$1:$AD$1,0))&amp;"")="","",VALUE(TRIM(INDEX($A151:$AD151,MATCH(Settings!$B$20,$A$1:$AD$1,0))&amp;""))),""),"")</f>
        <v/>
      </c>
      <c r="AS151" s="26">
        <f>IF($BB151=0,"",IFERROR(INT(IFERROR(IF(ISNUMBER(INDEX($A151:$AD151,MATCH(Settings!$B$11,$A$1:$AD$1,0))),INDEX($A151:$AD151,MATCH(Settings!$B$11,$A$1:$AD$1,0)),DATE(VALUE(LEFT(IFERROR(TRIM(INDEX($A151:$AD151,MATCH(Settings!$B$11,$A$1:$AD$1,0))&amp;""),""),4)),VALUE(MID(IFERROR(TRIM(INDEX($A151:$AD151,MATCH(Settings!$B$11,$A$1:$AD$1,0))&amp;""),""),6,2)),VALUE(MID(IFERROR(TRIM(INDEX($A151:$AD151,MATCH(Settings!$B$11,$A$1:$AD$1,0))&amp;""),""),9,2)))+TIME(VALUE(MID(IFERROR(TRIM(INDEX($A151:$AD151,MATCH(Settings!$B$11,$A$1:$AD$1,0))&amp;""),""),12,2)),VALUE(MID(IFERROR(TRIM(INDEX($A151:$AD151,MATCH(Settings!$B$11,$A$1:$AD$1,0))&amp;""),""),15,2)),VALUE(MID(IFERROR(TRIM(INDEX($A151:$AD151,MATCH(Settings!$B$11,$A$1:$AD$1,0))&amp;""),""),18,2)))),"")),""))</f>
        <v/>
      </c>
      <c r="AT151" s="23">
        <f>IF($BB151=0,"",IF(NOT(ISNUMBER($AF151)),"Waiting for the gift",IF(ISNUMBER($AJ151),"Acknowledged",IF(AND(ISNUMBER(Settings!$D$3),$AU151&gt;Settings!$D$3),"Past your window","Send acknowledgment"))))</f>
        <v/>
      </c>
      <c r="AU151" s="24">
        <f>IF(AND(ISNUMBER($AF151),NOT(ISNUMBER($AJ151))),Settings!$D$4-$AF151,"")</f>
        <v/>
      </c>
      <c r="AV151" s="27">
        <f>IF($BB151=0,"",IF((IF($AO151="Services","; services: describe the work, no value",IF(NOT(ISNUMBER($AR151)),"; no donor value given",IF($AX151=1,"; donor value $"&amp;FIXED(Settings!$D$5,0)&amp;" or more: written acknowledgment","")&amp;IF($AY151=1,"; over $"&amp;FIXED(Settings!$D$6,0)&amp;": donor may need Form 8283","")&amp;IF($AZ151=1,"; over $"&amp;FIXED(Settings!$D$7,0)&amp;": Section B, you may sign Part V",""))))="","Thank-you note",MID(IF($AO151="Services","; services: describe the work, no value",IF(NOT(ISNUMBER($AR151)),"; no donor value given",IF($AX151=1,"; donor value $"&amp;FIXED(Settings!$D$5,0)&amp;" or more: written acknowledgment","")&amp;IF($AY151=1,"; over $"&amp;FIXED(Settings!$D$6,0)&amp;": donor may need Form 8283","")&amp;IF($AZ151=1,"; over $"&amp;FIXED(Settings!$D$7,0)&amp;": Section B, you may sign Part V",""))),3,300)))</f>
        <v/>
      </c>
      <c r="AW151" s="27">
        <f>IF(OR($BB151=0,NOT(ISNUMBER($AF151)),$AP151=""),"","Thank you for your contribution of "&amp;$AP151&amp;" that "&amp;IF(TRIM(Settings!$D$2&amp;"")="","(your organization's name)",Settings!$D$2)&amp;" received on "&amp;CHOOSE(MONTH($AF151),"January","February","March","April","May","June","July","August","September","October","November","December")&amp;" "&amp;DAY($AF151)&amp;", "&amp;YEAR($AF151)&amp;". "&amp;IF(TRIM($AH151&amp;"")="","No goods or services were provided in exchange for your contribution.","In exchange for your contribution, we gave you "&amp;$AH151&amp;IF(ISNUMBER($AI151)," with an estimated fair market value of $"&amp;FIXED($AI151,2),"")&amp;"."))</f>
        <v/>
      </c>
      <c r="AX151" s="28">
        <f>IF(AND(ISNUMBER($AR151),ISNUMBER(Settings!$D$5)),IF($AR151&gt;=Settings!$D$5,1,0),0)</f>
        <v/>
      </c>
      <c r="AY151" s="28">
        <f>IF(AND(ISNUMBER($AR151),ISNUMBER(Settings!$D$6)),IF($AR151&gt;Settings!$D$6,1,0),0)</f>
        <v/>
      </c>
      <c r="AZ151" s="28">
        <f>IF(AND(ISNUMBER($AR151),ISNUMBER(Settings!$D$7)),IF($AR151&gt;Settings!$D$7,1,0),0)</f>
        <v/>
      </c>
      <c r="BA151" s="28">
        <f>IF(AND(ISNUMBER($AR151),ISNUMBER($AF151)),$AR151,0)</f>
        <v/>
      </c>
      <c r="BB151" s="28">
        <f>IF(OR(IFERROR(TRIM(INDEX($A151:$AD151,MATCH(Settings!$B$14,$A$1:$AD$1,0))&amp;""),"")&lt;&gt;"",IFERROR(TRIM(INDEX($A151:$AD151,MATCH(Settings!$B$13,$A$1:$AD$1,0))&amp;""),"")&lt;&gt;"",IFERROR(TRIM(INDEX($A151:$AD151,MATCH(Settings!$B$17,$A$1:$AD$1,0))&amp;""),"")&lt;&gt;"",IFERROR(TRIM(INDEX($A151:$AD151,MATCH(Settings!$B$22,$A$1:$AD$1,0))&amp;""),"")&lt;&gt;""),1,0)</f>
        <v/>
      </c>
    </row>
    <row r="152">
      <c r="AF152" s="29" t="n"/>
      <c r="AG152" s="30" t="n"/>
      <c r="AH152" s="30" t="n"/>
      <c r="AI152" s="31" t="n"/>
      <c r="AJ152" s="29" t="n"/>
      <c r="AK152" s="30" t="n"/>
      <c r="AM152" s="23">
        <f>IF(IFERROR(TRIM(INDEX($A152:$AD152,MATCH(Settings!$B$13,$A$1:$AD$1,0))&amp;""),"")&lt;&gt;"",IFERROR(TRIM(INDEX($A152:$AD152,MATCH(Settings!$B$13,$A$1:$AD$1,0))&amp;""),"")&amp;IF(IFERROR(TRIM(INDEX($A152:$AD152,MATCH(Settings!$B$14,$A$1:$AD$1,0))&amp;""),"")&lt;&gt;""," ("&amp;IFERROR(TRIM(INDEX($A152:$AD152,MATCH(Settings!$B$14,$A$1:$AD$1,0))&amp;""),"")&amp;")",""),IFERROR(TRIM(INDEX($A152:$AD152,MATCH(Settings!$B$14,$A$1:$AD$1,0))&amp;""),""))</f>
        <v/>
      </c>
      <c r="AN152" s="23">
        <f>IFERROR(TRIM(INDEX($A152:$AD152,MATCH(Settings!$B$15,$A$1:$AD$1,0))&amp;""),"")</f>
        <v/>
      </c>
      <c r="AO152" s="23">
        <f>IF($BB152=0,"",IF(LEFT(IFERROR(TRIM(INDEX($A152:$AD152,MATCH(Settings!$B$16,$A$1:$AD$1,0))&amp;""),""),5)="Goods","Goods",IF(LEFT(IFERROR(TRIM(INDEX($A152:$AD152,MATCH(Settings!$B$16,$A$1:$AD$1,0))&amp;""),""),8)="Services","Services",IF(IFERROR(TRIM(INDEX($A152:$AD152,MATCH(Settings!$B$22,$A$1:$AD$1,0))&amp;""),"")&lt;&gt;"","Services","Goods"))))</f>
        <v/>
      </c>
      <c r="AP152" s="23">
        <f>IF($AO152="Services",IFERROR(TRIM(INDEX($A152:$AD152,MATCH(Settings!$B$22,$A$1:$AD$1,0))&amp;""),""),IFERROR(TRIM(INDEX($A152:$AD152,MATCH(Settings!$B$17,$A$1:$AD$1,0))&amp;""),""))</f>
        <v/>
      </c>
      <c r="AQ152" s="24">
        <f>IFERROR(IF(TRIM(INDEX($A152:$AD152,MATCH(Settings!$B$18,$A$1:$AD$1,0))&amp;"")="","",VALUE(TRIM(INDEX($A152:$AD152,MATCH(Settings!$B$18,$A$1:$AD$1,0))&amp;""))),"")</f>
        <v/>
      </c>
      <c r="AR152" s="25">
        <f>IF($AO152="Goods",IFERROR(IF(TRIM(INDEX($A152:$AD152,MATCH(Settings!$B$20,$A$1:$AD$1,0))&amp;"")="","",VALUE(TRIM(INDEX($A152:$AD152,MATCH(Settings!$B$20,$A$1:$AD$1,0))&amp;""))),""),"")</f>
        <v/>
      </c>
      <c r="AS152" s="26">
        <f>IF($BB152=0,"",IFERROR(INT(IFERROR(IF(ISNUMBER(INDEX($A152:$AD152,MATCH(Settings!$B$11,$A$1:$AD$1,0))),INDEX($A152:$AD152,MATCH(Settings!$B$11,$A$1:$AD$1,0)),DATE(VALUE(LEFT(IFERROR(TRIM(INDEX($A152:$AD152,MATCH(Settings!$B$11,$A$1:$AD$1,0))&amp;""),""),4)),VALUE(MID(IFERROR(TRIM(INDEX($A152:$AD152,MATCH(Settings!$B$11,$A$1:$AD$1,0))&amp;""),""),6,2)),VALUE(MID(IFERROR(TRIM(INDEX($A152:$AD152,MATCH(Settings!$B$11,$A$1:$AD$1,0))&amp;""),""),9,2)))+TIME(VALUE(MID(IFERROR(TRIM(INDEX($A152:$AD152,MATCH(Settings!$B$11,$A$1:$AD$1,0))&amp;""),""),12,2)),VALUE(MID(IFERROR(TRIM(INDEX($A152:$AD152,MATCH(Settings!$B$11,$A$1:$AD$1,0))&amp;""),""),15,2)),VALUE(MID(IFERROR(TRIM(INDEX($A152:$AD152,MATCH(Settings!$B$11,$A$1:$AD$1,0))&amp;""),""),18,2)))),"")),""))</f>
        <v/>
      </c>
      <c r="AT152" s="23">
        <f>IF($BB152=0,"",IF(NOT(ISNUMBER($AF152)),"Waiting for the gift",IF(ISNUMBER($AJ152),"Acknowledged",IF(AND(ISNUMBER(Settings!$D$3),$AU152&gt;Settings!$D$3),"Past your window","Send acknowledgment"))))</f>
        <v/>
      </c>
      <c r="AU152" s="24">
        <f>IF(AND(ISNUMBER($AF152),NOT(ISNUMBER($AJ152))),Settings!$D$4-$AF152,"")</f>
        <v/>
      </c>
      <c r="AV152" s="27">
        <f>IF($BB152=0,"",IF((IF($AO152="Services","; services: describe the work, no value",IF(NOT(ISNUMBER($AR152)),"; no donor value given",IF($AX152=1,"; donor value $"&amp;FIXED(Settings!$D$5,0)&amp;" or more: written acknowledgment","")&amp;IF($AY152=1,"; over $"&amp;FIXED(Settings!$D$6,0)&amp;": donor may need Form 8283","")&amp;IF($AZ152=1,"; over $"&amp;FIXED(Settings!$D$7,0)&amp;": Section B, you may sign Part V",""))))="","Thank-you note",MID(IF($AO152="Services","; services: describe the work, no value",IF(NOT(ISNUMBER($AR152)),"; no donor value given",IF($AX152=1,"; donor value $"&amp;FIXED(Settings!$D$5,0)&amp;" or more: written acknowledgment","")&amp;IF($AY152=1,"; over $"&amp;FIXED(Settings!$D$6,0)&amp;": donor may need Form 8283","")&amp;IF($AZ152=1,"; over $"&amp;FIXED(Settings!$D$7,0)&amp;": Section B, you may sign Part V",""))),3,300)))</f>
        <v/>
      </c>
      <c r="AW152" s="27">
        <f>IF(OR($BB152=0,NOT(ISNUMBER($AF152)),$AP152=""),"","Thank you for your contribution of "&amp;$AP152&amp;" that "&amp;IF(TRIM(Settings!$D$2&amp;"")="","(your organization's name)",Settings!$D$2)&amp;" received on "&amp;CHOOSE(MONTH($AF152),"January","February","March","April","May","June","July","August","September","October","November","December")&amp;" "&amp;DAY($AF152)&amp;", "&amp;YEAR($AF152)&amp;". "&amp;IF(TRIM($AH152&amp;"")="","No goods or services were provided in exchange for your contribution.","In exchange for your contribution, we gave you "&amp;$AH152&amp;IF(ISNUMBER($AI152)," with an estimated fair market value of $"&amp;FIXED($AI152,2),"")&amp;"."))</f>
        <v/>
      </c>
      <c r="AX152" s="28">
        <f>IF(AND(ISNUMBER($AR152),ISNUMBER(Settings!$D$5)),IF($AR152&gt;=Settings!$D$5,1,0),0)</f>
        <v/>
      </c>
      <c r="AY152" s="28">
        <f>IF(AND(ISNUMBER($AR152),ISNUMBER(Settings!$D$6)),IF($AR152&gt;Settings!$D$6,1,0),0)</f>
        <v/>
      </c>
      <c r="AZ152" s="28">
        <f>IF(AND(ISNUMBER($AR152),ISNUMBER(Settings!$D$7)),IF($AR152&gt;Settings!$D$7,1,0),0)</f>
        <v/>
      </c>
      <c r="BA152" s="28">
        <f>IF(AND(ISNUMBER($AR152),ISNUMBER($AF152)),$AR152,0)</f>
        <v/>
      </c>
      <c r="BB152" s="28">
        <f>IF(OR(IFERROR(TRIM(INDEX($A152:$AD152,MATCH(Settings!$B$14,$A$1:$AD$1,0))&amp;""),"")&lt;&gt;"",IFERROR(TRIM(INDEX($A152:$AD152,MATCH(Settings!$B$13,$A$1:$AD$1,0))&amp;""),"")&lt;&gt;"",IFERROR(TRIM(INDEX($A152:$AD152,MATCH(Settings!$B$17,$A$1:$AD$1,0))&amp;""),"")&lt;&gt;"",IFERROR(TRIM(INDEX($A152:$AD152,MATCH(Settings!$B$22,$A$1:$AD$1,0))&amp;""),"")&lt;&gt;""),1,0)</f>
        <v/>
      </c>
    </row>
    <row r="153">
      <c r="AF153" s="29" t="n"/>
      <c r="AG153" s="30" t="n"/>
      <c r="AH153" s="30" t="n"/>
      <c r="AI153" s="31" t="n"/>
      <c r="AJ153" s="29" t="n"/>
      <c r="AK153" s="30" t="n"/>
      <c r="AM153" s="23">
        <f>IF(IFERROR(TRIM(INDEX($A153:$AD153,MATCH(Settings!$B$13,$A$1:$AD$1,0))&amp;""),"")&lt;&gt;"",IFERROR(TRIM(INDEX($A153:$AD153,MATCH(Settings!$B$13,$A$1:$AD$1,0))&amp;""),"")&amp;IF(IFERROR(TRIM(INDEX($A153:$AD153,MATCH(Settings!$B$14,$A$1:$AD$1,0))&amp;""),"")&lt;&gt;""," ("&amp;IFERROR(TRIM(INDEX($A153:$AD153,MATCH(Settings!$B$14,$A$1:$AD$1,0))&amp;""),"")&amp;")",""),IFERROR(TRIM(INDEX($A153:$AD153,MATCH(Settings!$B$14,$A$1:$AD$1,0))&amp;""),""))</f>
        <v/>
      </c>
      <c r="AN153" s="23">
        <f>IFERROR(TRIM(INDEX($A153:$AD153,MATCH(Settings!$B$15,$A$1:$AD$1,0))&amp;""),"")</f>
        <v/>
      </c>
      <c r="AO153" s="23">
        <f>IF($BB153=0,"",IF(LEFT(IFERROR(TRIM(INDEX($A153:$AD153,MATCH(Settings!$B$16,$A$1:$AD$1,0))&amp;""),""),5)="Goods","Goods",IF(LEFT(IFERROR(TRIM(INDEX($A153:$AD153,MATCH(Settings!$B$16,$A$1:$AD$1,0))&amp;""),""),8)="Services","Services",IF(IFERROR(TRIM(INDEX($A153:$AD153,MATCH(Settings!$B$22,$A$1:$AD$1,0))&amp;""),"")&lt;&gt;"","Services","Goods"))))</f>
        <v/>
      </c>
      <c r="AP153" s="23">
        <f>IF($AO153="Services",IFERROR(TRIM(INDEX($A153:$AD153,MATCH(Settings!$B$22,$A$1:$AD$1,0))&amp;""),""),IFERROR(TRIM(INDEX($A153:$AD153,MATCH(Settings!$B$17,$A$1:$AD$1,0))&amp;""),""))</f>
        <v/>
      </c>
      <c r="AQ153" s="24">
        <f>IFERROR(IF(TRIM(INDEX($A153:$AD153,MATCH(Settings!$B$18,$A$1:$AD$1,0))&amp;"")="","",VALUE(TRIM(INDEX($A153:$AD153,MATCH(Settings!$B$18,$A$1:$AD$1,0))&amp;""))),"")</f>
        <v/>
      </c>
      <c r="AR153" s="25">
        <f>IF($AO153="Goods",IFERROR(IF(TRIM(INDEX($A153:$AD153,MATCH(Settings!$B$20,$A$1:$AD$1,0))&amp;"")="","",VALUE(TRIM(INDEX($A153:$AD153,MATCH(Settings!$B$20,$A$1:$AD$1,0))&amp;""))),""),"")</f>
        <v/>
      </c>
      <c r="AS153" s="26">
        <f>IF($BB153=0,"",IFERROR(INT(IFERROR(IF(ISNUMBER(INDEX($A153:$AD153,MATCH(Settings!$B$11,$A$1:$AD$1,0))),INDEX($A153:$AD153,MATCH(Settings!$B$11,$A$1:$AD$1,0)),DATE(VALUE(LEFT(IFERROR(TRIM(INDEX($A153:$AD153,MATCH(Settings!$B$11,$A$1:$AD$1,0))&amp;""),""),4)),VALUE(MID(IFERROR(TRIM(INDEX($A153:$AD153,MATCH(Settings!$B$11,$A$1:$AD$1,0))&amp;""),""),6,2)),VALUE(MID(IFERROR(TRIM(INDEX($A153:$AD153,MATCH(Settings!$B$11,$A$1:$AD$1,0))&amp;""),""),9,2)))+TIME(VALUE(MID(IFERROR(TRIM(INDEX($A153:$AD153,MATCH(Settings!$B$11,$A$1:$AD$1,0))&amp;""),""),12,2)),VALUE(MID(IFERROR(TRIM(INDEX($A153:$AD153,MATCH(Settings!$B$11,$A$1:$AD$1,0))&amp;""),""),15,2)),VALUE(MID(IFERROR(TRIM(INDEX($A153:$AD153,MATCH(Settings!$B$11,$A$1:$AD$1,0))&amp;""),""),18,2)))),"")),""))</f>
        <v/>
      </c>
      <c r="AT153" s="23">
        <f>IF($BB153=0,"",IF(NOT(ISNUMBER($AF153)),"Waiting for the gift",IF(ISNUMBER($AJ153),"Acknowledged",IF(AND(ISNUMBER(Settings!$D$3),$AU153&gt;Settings!$D$3),"Past your window","Send acknowledgment"))))</f>
        <v/>
      </c>
      <c r="AU153" s="24">
        <f>IF(AND(ISNUMBER($AF153),NOT(ISNUMBER($AJ153))),Settings!$D$4-$AF153,"")</f>
        <v/>
      </c>
      <c r="AV153" s="27">
        <f>IF($BB153=0,"",IF((IF($AO153="Services","; services: describe the work, no value",IF(NOT(ISNUMBER($AR153)),"; no donor value given",IF($AX153=1,"; donor value $"&amp;FIXED(Settings!$D$5,0)&amp;" or more: written acknowledgment","")&amp;IF($AY153=1,"; over $"&amp;FIXED(Settings!$D$6,0)&amp;": donor may need Form 8283","")&amp;IF($AZ153=1,"; over $"&amp;FIXED(Settings!$D$7,0)&amp;": Section B, you may sign Part V",""))))="","Thank-you note",MID(IF($AO153="Services","; services: describe the work, no value",IF(NOT(ISNUMBER($AR153)),"; no donor value given",IF($AX153=1,"; donor value $"&amp;FIXED(Settings!$D$5,0)&amp;" or more: written acknowledgment","")&amp;IF($AY153=1,"; over $"&amp;FIXED(Settings!$D$6,0)&amp;": donor may need Form 8283","")&amp;IF($AZ153=1,"; over $"&amp;FIXED(Settings!$D$7,0)&amp;": Section B, you may sign Part V",""))),3,300)))</f>
        <v/>
      </c>
      <c r="AW153" s="27">
        <f>IF(OR($BB153=0,NOT(ISNUMBER($AF153)),$AP153=""),"","Thank you for your contribution of "&amp;$AP153&amp;" that "&amp;IF(TRIM(Settings!$D$2&amp;"")="","(your organization's name)",Settings!$D$2)&amp;" received on "&amp;CHOOSE(MONTH($AF153),"January","February","March","April","May","June","July","August","September","October","November","December")&amp;" "&amp;DAY($AF153)&amp;", "&amp;YEAR($AF153)&amp;". "&amp;IF(TRIM($AH153&amp;"")="","No goods or services were provided in exchange for your contribution.","In exchange for your contribution, we gave you "&amp;$AH153&amp;IF(ISNUMBER($AI153)," with an estimated fair market value of $"&amp;FIXED($AI153,2),"")&amp;"."))</f>
        <v/>
      </c>
      <c r="AX153" s="28">
        <f>IF(AND(ISNUMBER($AR153),ISNUMBER(Settings!$D$5)),IF($AR153&gt;=Settings!$D$5,1,0),0)</f>
        <v/>
      </c>
      <c r="AY153" s="28">
        <f>IF(AND(ISNUMBER($AR153),ISNUMBER(Settings!$D$6)),IF($AR153&gt;Settings!$D$6,1,0),0)</f>
        <v/>
      </c>
      <c r="AZ153" s="28">
        <f>IF(AND(ISNUMBER($AR153),ISNUMBER(Settings!$D$7)),IF($AR153&gt;Settings!$D$7,1,0),0)</f>
        <v/>
      </c>
      <c r="BA153" s="28">
        <f>IF(AND(ISNUMBER($AR153),ISNUMBER($AF153)),$AR153,0)</f>
        <v/>
      </c>
      <c r="BB153" s="28">
        <f>IF(OR(IFERROR(TRIM(INDEX($A153:$AD153,MATCH(Settings!$B$14,$A$1:$AD$1,0))&amp;""),"")&lt;&gt;"",IFERROR(TRIM(INDEX($A153:$AD153,MATCH(Settings!$B$13,$A$1:$AD$1,0))&amp;""),"")&lt;&gt;"",IFERROR(TRIM(INDEX($A153:$AD153,MATCH(Settings!$B$17,$A$1:$AD$1,0))&amp;""),"")&lt;&gt;"",IFERROR(TRIM(INDEX($A153:$AD153,MATCH(Settings!$B$22,$A$1:$AD$1,0))&amp;""),"")&lt;&gt;""),1,0)</f>
        <v/>
      </c>
    </row>
    <row r="154">
      <c r="AF154" s="29" t="n"/>
      <c r="AG154" s="30" t="n"/>
      <c r="AH154" s="30" t="n"/>
      <c r="AI154" s="31" t="n"/>
      <c r="AJ154" s="29" t="n"/>
      <c r="AK154" s="30" t="n"/>
      <c r="AM154" s="23">
        <f>IF(IFERROR(TRIM(INDEX($A154:$AD154,MATCH(Settings!$B$13,$A$1:$AD$1,0))&amp;""),"")&lt;&gt;"",IFERROR(TRIM(INDEX($A154:$AD154,MATCH(Settings!$B$13,$A$1:$AD$1,0))&amp;""),"")&amp;IF(IFERROR(TRIM(INDEX($A154:$AD154,MATCH(Settings!$B$14,$A$1:$AD$1,0))&amp;""),"")&lt;&gt;""," ("&amp;IFERROR(TRIM(INDEX($A154:$AD154,MATCH(Settings!$B$14,$A$1:$AD$1,0))&amp;""),"")&amp;")",""),IFERROR(TRIM(INDEX($A154:$AD154,MATCH(Settings!$B$14,$A$1:$AD$1,0))&amp;""),""))</f>
        <v/>
      </c>
      <c r="AN154" s="23">
        <f>IFERROR(TRIM(INDEX($A154:$AD154,MATCH(Settings!$B$15,$A$1:$AD$1,0))&amp;""),"")</f>
        <v/>
      </c>
      <c r="AO154" s="23">
        <f>IF($BB154=0,"",IF(LEFT(IFERROR(TRIM(INDEX($A154:$AD154,MATCH(Settings!$B$16,$A$1:$AD$1,0))&amp;""),""),5)="Goods","Goods",IF(LEFT(IFERROR(TRIM(INDEX($A154:$AD154,MATCH(Settings!$B$16,$A$1:$AD$1,0))&amp;""),""),8)="Services","Services",IF(IFERROR(TRIM(INDEX($A154:$AD154,MATCH(Settings!$B$22,$A$1:$AD$1,0))&amp;""),"")&lt;&gt;"","Services","Goods"))))</f>
        <v/>
      </c>
      <c r="AP154" s="23">
        <f>IF($AO154="Services",IFERROR(TRIM(INDEX($A154:$AD154,MATCH(Settings!$B$22,$A$1:$AD$1,0))&amp;""),""),IFERROR(TRIM(INDEX($A154:$AD154,MATCH(Settings!$B$17,$A$1:$AD$1,0))&amp;""),""))</f>
        <v/>
      </c>
      <c r="AQ154" s="24">
        <f>IFERROR(IF(TRIM(INDEX($A154:$AD154,MATCH(Settings!$B$18,$A$1:$AD$1,0))&amp;"")="","",VALUE(TRIM(INDEX($A154:$AD154,MATCH(Settings!$B$18,$A$1:$AD$1,0))&amp;""))),"")</f>
        <v/>
      </c>
      <c r="AR154" s="25">
        <f>IF($AO154="Goods",IFERROR(IF(TRIM(INDEX($A154:$AD154,MATCH(Settings!$B$20,$A$1:$AD$1,0))&amp;"")="","",VALUE(TRIM(INDEX($A154:$AD154,MATCH(Settings!$B$20,$A$1:$AD$1,0))&amp;""))),""),"")</f>
        <v/>
      </c>
      <c r="AS154" s="26">
        <f>IF($BB154=0,"",IFERROR(INT(IFERROR(IF(ISNUMBER(INDEX($A154:$AD154,MATCH(Settings!$B$11,$A$1:$AD$1,0))),INDEX($A154:$AD154,MATCH(Settings!$B$11,$A$1:$AD$1,0)),DATE(VALUE(LEFT(IFERROR(TRIM(INDEX($A154:$AD154,MATCH(Settings!$B$11,$A$1:$AD$1,0))&amp;""),""),4)),VALUE(MID(IFERROR(TRIM(INDEX($A154:$AD154,MATCH(Settings!$B$11,$A$1:$AD$1,0))&amp;""),""),6,2)),VALUE(MID(IFERROR(TRIM(INDEX($A154:$AD154,MATCH(Settings!$B$11,$A$1:$AD$1,0))&amp;""),""),9,2)))+TIME(VALUE(MID(IFERROR(TRIM(INDEX($A154:$AD154,MATCH(Settings!$B$11,$A$1:$AD$1,0))&amp;""),""),12,2)),VALUE(MID(IFERROR(TRIM(INDEX($A154:$AD154,MATCH(Settings!$B$11,$A$1:$AD$1,0))&amp;""),""),15,2)),VALUE(MID(IFERROR(TRIM(INDEX($A154:$AD154,MATCH(Settings!$B$11,$A$1:$AD$1,0))&amp;""),""),18,2)))),"")),""))</f>
        <v/>
      </c>
      <c r="AT154" s="23">
        <f>IF($BB154=0,"",IF(NOT(ISNUMBER($AF154)),"Waiting for the gift",IF(ISNUMBER($AJ154),"Acknowledged",IF(AND(ISNUMBER(Settings!$D$3),$AU154&gt;Settings!$D$3),"Past your window","Send acknowledgment"))))</f>
        <v/>
      </c>
      <c r="AU154" s="24">
        <f>IF(AND(ISNUMBER($AF154),NOT(ISNUMBER($AJ154))),Settings!$D$4-$AF154,"")</f>
        <v/>
      </c>
      <c r="AV154" s="27">
        <f>IF($BB154=0,"",IF((IF($AO154="Services","; services: describe the work, no value",IF(NOT(ISNUMBER($AR154)),"; no donor value given",IF($AX154=1,"; donor value $"&amp;FIXED(Settings!$D$5,0)&amp;" or more: written acknowledgment","")&amp;IF($AY154=1,"; over $"&amp;FIXED(Settings!$D$6,0)&amp;": donor may need Form 8283","")&amp;IF($AZ154=1,"; over $"&amp;FIXED(Settings!$D$7,0)&amp;": Section B, you may sign Part V",""))))="","Thank-you note",MID(IF($AO154="Services","; services: describe the work, no value",IF(NOT(ISNUMBER($AR154)),"; no donor value given",IF($AX154=1,"; donor value $"&amp;FIXED(Settings!$D$5,0)&amp;" or more: written acknowledgment","")&amp;IF($AY154=1,"; over $"&amp;FIXED(Settings!$D$6,0)&amp;": donor may need Form 8283","")&amp;IF($AZ154=1,"; over $"&amp;FIXED(Settings!$D$7,0)&amp;": Section B, you may sign Part V",""))),3,300)))</f>
        <v/>
      </c>
      <c r="AW154" s="27">
        <f>IF(OR($BB154=0,NOT(ISNUMBER($AF154)),$AP154=""),"","Thank you for your contribution of "&amp;$AP154&amp;" that "&amp;IF(TRIM(Settings!$D$2&amp;"")="","(your organization's name)",Settings!$D$2)&amp;" received on "&amp;CHOOSE(MONTH($AF154),"January","February","March","April","May","June","July","August","September","October","November","December")&amp;" "&amp;DAY($AF154)&amp;", "&amp;YEAR($AF154)&amp;". "&amp;IF(TRIM($AH154&amp;"")="","No goods or services were provided in exchange for your contribution.","In exchange for your contribution, we gave you "&amp;$AH154&amp;IF(ISNUMBER($AI154)," with an estimated fair market value of $"&amp;FIXED($AI154,2),"")&amp;"."))</f>
        <v/>
      </c>
      <c r="AX154" s="28">
        <f>IF(AND(ISNUMBER($AR154),ISNUMBER(Settings!$D$5)),IF($AR154&gt;=Settings!$D$5,1,0),0)</f>
        <v/>
      </c>
      <c r="AY154" s="28">
        <f>IF(AND(ISNUMBER($AR154),ISNUMBER(Settings!$D$6)),IF($AR154&gt;Settings!$D$6,1,0),0)</f>
        <v/>
      </c>
      <c r="AZ154" s="28">
        <f>IF(AND(ISNUMBER($AR154),ISNUMBER(Settings!$D$7)),IF($AR154&gt;Settings!$D$7,1,0),0)</f>
        <v/>
      </c>
      <c r="BA154" s="28">
        <f>IF(AND(ISNUMBER($AR154),ISNUMBER($AF154)),$AR154,0)</f>
        <v/>
      </c>
      <c r="BB154" s="28">
        <f>IF(OR(IFERROR(TRIM(INDEX($A154:$AD154,MATCH(Settings!$B$14,$A$1:$AD$1,0))&amp;""),"")&lt;&gt;"",IFERROR(TRIM(INDEX($A154:$AD154,MATCH(Settings!$B$13,$A$1:$AD$1,0))&amp;""),"")&lt;&gt;"",IFERROR(TRIM(INDEX($A154:$AD154,MATCH(Settings!$B$17,$A$1:$AD$1,0))&amp;""),"")&lt;&gt;"",IFERROR(TRIM(INDEX($A154:$AD154,MATCH(Settings!$B$22,$A$1:$AD$1,0))&amp;""),"")&lt;&gt;""),1,0)</f>
        <v/>
      </c>
    </row>
    <row r="155">
      <c r="AF155" s="29" t="n"/>
      <c r="AG155" s="30" t="n"/>
      <c r="AH155" s="30" t="n"/>
      <c r="AI155" s="31" t="n"/>
      <c r="AJ155" s="29" t="n"/>
      <c r="AK155" s="30" t="n"/>
      <c r="AM155" s="23">
        <f>IF(IFERROR(TRIM(INDEX($A155:$AD155,MATCH(Settings!$B$13,$A$1:$AD$1,0))&amp;""),"")&lt;&gt;"",IFERROR(TRIM(INDEX($A155:$AD155,MATCH(Settings!$B$13,$A$1:$AD$1,0))&amp;""),"")&amp;IF(IFERROR(TRIM(INDEX($A155:$AD155,MATCH(Settings!$B$14,$A$1:$AD$1,0))&amp;""),"")&lt;&gt;""," ("&amp;IFERROR(TRIM(INDEX($A155:$AD155,MATCH(Settings!$B$14,$A$1:$AD$1,0))&amp;""),"")&amp;")",""),IFERROR(TRIM(INDEX($A155:$AD155,MATCH(Settings!$B$14,$A$1:$AD$1,0))&amp;""),""))</f>
        <v/>
      </c>
      <c r="AN155" s="23">
        <f>IFERROR(TRIM(INDEX($A155:$AD155,MATCH(Settings!$B$15,$A$1:$AD$1,0))&amp;""),"")</f>
        <v/>
      </c>
      <c r="AO155" s="23">
        <f>IF($BB155=0,"",IF(LEFT(IFERROR(TRIM(INDEX($A155:$AD155,MATCH(Settings!$B$16,$A$1:$AD$1,0))&amp;""),""),5)="Goods","Goods",IF(LEFT(IFERROR(TRIM(INDEX($A155:$AD155,MATCH(Settings!$B$16,$A$1:$AD$1,0))&amp;""),""),8)="Services","Services",IF(IFERROR(TRIM(INDEX($A155:$AD155,MATCH(Settings!$B$22,$A$1:$AD$1,0))&amp;""),"")&lt;&gt;"","Services","Goods"))))</f>
        <v/>
      </c>
      <c r="AP155" s="23">
        <f>IF($AO155="Services",IFERROR(TRIM(INDEX($A155:$AD155,MATCH(Settings!$B$22,$A$1:$AD$1,0))&amp;""),""),IFERROR(TRIM(INDEX($A155:$AD155,MATCH(Settings!$B$17,$A$1:$AD$1,0))&amp;""),""))</f>
        <v/>
      </c>
      <c r="AQ155" s="24">
        <f>IFERROR(IF(TRIM(INDEX($A155:$AD155,MATCH(Settings!$B$18,$A$1:$AD$1,0))&amp;"")="","",VALUE(TRIM(INDEX($A155:$AD155,MATCH(Settings!$B$18,$A$1:$AD$1,0))&amp;""))),"")</f>
        <v/>
      </c>
      <c r="AR155" s="25">
        <f>IF($AO155="Goods",IFERROR(IF(TRIM(INDEX($A155:$AD155,MATCH(Settings!$B$20,$A$1:$AD$1,0))&amp;"")="","",VALUE(TRIM(INDEX($A155:$AD155,MATCH(Settings!$B$20,$A$1:$AD$1,0))&amp;""))),""),"")</f>
        <v/>
      </c>
      <c r="AS155" s="26">
        <f>IF($BB155=0,"",IFERROR(INT(IFERROR(IF(ISNUMBER(INDEX($A155:$AD155,MATCH(Settings!$B$11,$A$1:$AD$1,0))),INDEX($A155:$AD155,MATCH(Settings!$B$11,$A$1:$AD$1,0)),DATE(VALUE(LEFT(IFERROR(TRIM(INDEX($A155:$AD155,MATCH(Settings!$B$11,$A$1:$AD$1,0))&amp;""),""),4)),VALUE(MID(IFERROR(TRIM(INDEX($A155:$AD155,MATCH(Settings!$B$11,$A$1:$AD$1,0))&amp;""),""),6,2)),VALUE(MID(IFERROR(TRIM(INDEX($A155:$AD155,MATCH(Settings!$B$11,$A$1:$AD$1,0))&amp;""),""),9,2)))+TIME(VALUE(MID(IFERROR(TRIM(INDEX($A155:$AD155,MATCH(Settings!$B$11,$A$1:$AD$1,0))&amp;""),""),12,2)),VALUE(MID(IFERROR(TRIM(INDEX($A155:$AD155,MATCH(Settings!$B$11,$A$1:$AD$1,0))&amp;""),""),15,2)),VALUE(MID(IFERROR(TRIM(INDEX($A155:$AD155,MATCH(Settings!$B$11,$A$1:$AD$1,0))&amp;""),""),18,2)))),"")),""))</f>
        <v/>
      </c>
      <c r="AT155" s="23">
        <f>IF($BB155=0,"",IF(NOT(ISNUMBER($AF155)),"Waiting for the gift",IF(ISNUMBER($AJ155),"Acknowledged",IF(AND(ISNUMBER(Settings!$D$3),$AU155&gt;Settings!$D$3),"Past your window","Send acknowledgment"))))</f>
        <v/>
      </c>
      <c r="AU155" s="24">
        <f>IF(AND(ISNUMBER($AF155),NOT(ISNUMBER($AJ155))),Settings!$D$4-$AF155,"")</f>
        <v/>
      </c>
      <c r="AV155" s="27">
        <f>IF($BB155=0,"",IF((IF($AO155="Services","; services: describe the work, no value",IF(NOT(ISNUMBER($AR155)),"; no donor value given",IF($AX155=1,"; donor value $"&amp;FIXED(Settings!$D$5,0)&amp;" or more: written acknowledgment","")&amp;IF($AY155=1,"; over $"&amp;FIXED(Settings!$D$6,0)&amp;": donor may need Form 8283","")&amp;IF($AZ155=1,"; over $"&amp;FIXED(Settings!$D$7,0)&amp;": Section B, you may sign Part V",""))))="","Thank-you note",MID(IF($AO155="Services","; services: describe the work, no value",IF(NOT(ISNUMBER($AR155)),"; no donor value given",IF($AX155=1,"; donor value $"&amp;FIXED(Settings!$D$5,0)&amp;" or more: written acknowledgment","")&amp;IF($AY155=1,"; over $"&amp;FIXED(Settings!$D$6,0)&amp;": donor may need Form 8283","")&amp;IF($AZ155=1,"; over $"&amp;FIXED(Settings!$D$7,0)&amp;": Section B, you may sign Part V",""))),3,300)))</f>
        <v/>
      </c>
      <c r="AW155" s="27">
        <f>IF(OR($BB155=0,NOT(ISNUMBER($AF155)),$AP155=""),"","Thank you for your contribution of "&amp;$AP155&amp;" that "&amp;IF(TRIM(Settings!$D$2&amp;"")="","(your organization's name)",Settings!$D$2)&amp;" received on "&amp;CHOOSE(MONTH($AF155),"January","February","March","April","May","June","July","August","September","October","November","December")&amp;" "&amp;DAY($AF155)&amp;", "&amp;YEAR($AF155)&amp;". "&amp;IF(TRIM($AH155&amp;"")="","No goods or services were provided in exchange for your contribution.","In exchange for your contribution, we gave you "&amp;$AH155&amp;IF(ISNUMBER($AI155)," with an estimated fair market value of $"&amp;FIXED($AI155,2),"")&amp;"."))</f>
        <v/>
      </c>
      <c r="AX155" s="28">
        <f>IF(AND(ISNUMBER($AR155),ISNUMBER(Settings!$D$5)),IF($AR155&gt;=Settings!$D$5,1,0),0)</f>
        <v/>
      </c>
      <c r="AY155" s="28">
        <f>IF(AND(ISNUMBER($AR155),ISNUMBER(Settings!$D$6)),IF($AR155&gt;Settings!$D$6,1,0),0)</f>
        <v/>
      </c>
      <c r="AZ155" s="28">
        <f>IF(AND(ISNUMBER($AR155),ISNUMBER(Settings!$D$7)),IF($AR155&gt;Settings!$D$7,1,0),0)</f>
        <v/>
      </c>
      <c r="BA155" s="28">
        <f>IF(AND(ISNUMBER($AR155),ISNUMBER($AF155)),$AR155,0)</f>
        <v/>
      </c>
      <c r="BB155" s="28">
        <f>IF(OR(IFERROR(TRIM(INDEX($A155:$AD155,MATCH(Settings!$B$14,$A$1:$AD$1,0))&amp;""),"")&lt;&gt;"",IFERROR(TRIM(INDEX($A155:$AD155,MATCH(Settings!$B$13,$A$1:$AD$1,0))&amp;""),"")&lt;&gt;"",IFERROR(TRIM(INDEX($A155:$AD155,MATCH(Settings!$B$17,$A$1:$AD$1,0))&amp;""),"")&lt;&gt;"",IFERROR(TRIM(INDEX($A155:$AD155,MATCH(Settings!$B$22,$A$1:$AD$1,0))&amp;""),"")&lt;&gt;""),1,0)</f>
        <v/>
      </c>
    </row>
    <row r="156">
      <c r="AF156" s="29" t="n"/>
      <c r="AG156" s="30" t="n"/>
      <c r="AH156" s="30" t="n"/>
      <c r="AI156" s="31" t="n"/>
      <c r="AJ156" s="29" t="n"/>
      <c r="AK156" s="30" t="n"/>
      <c r="AM156" s="23">
        <f>IF(IFERROR(TRIM(INDEX($A156:$AD156,MATCH(Settings!$B$13,$A$1:$AD$1,0))&amp;""),"")&lt;&gt;"",IFERROR(TRIM(INDEX($A156:$AD156,MATCH(Settings!$B$13,$A$1:$AD$1,0))&amp;""),"")&amp;IF(IFERROR(TRIM(INDEX($A156:$AD156,MATCH(Settings!$B$14,$A$1:$AD$1,0))&amp;""),"")&lt;&gt;""," ("&amp;IFERROR(TRIM(INDEX($A156:$AD156,MATCH(Settings!$B$14,$A$1:$AD$1,0))&amp;""),"")&amp;")",""),IFERROR(TRIM(INDEX($A156:$AD156,MATCH(Settings!$B$14,$A$1:$AD$1,0))&amp;""),""))</f>
        <v/>
      </c>
      <c r="AN156" s="23">
        <f>IFERROR(TRIM(INDEX($A156:$AD156,MATCH(Settings!$B$15,$A$1:$AD$1,0))&amp;""),"")</f>
        <v/>
      </c>
      <c r="AO156" s="23">
        <f>IF($BB156=0,"",IF(LEFT(IFERROR(TRIM(INDEX($A156:$AD156,MATCH(Settings!$B$16,$A$1:$AD$1,0))&amp;""),""),5)="Goods","Goods",IF(LEFT(IFERROR(TRIM(INDEX($A156:$AD156,MATCH(Settings!$B$16,$A$1:$AD$1,0))&amp;""),""),8)="Services","Services",IF(IFERROR(TRIM(INDEX($A156:$AD156,MATCH(Settings!$B$22,$A$1:$AD$1,0))&amp;""),"")&lt;&gt;"","Services","Goods"))))</f>
        <v/>
      </c>
      <c r="AP156" s="23">
        <f>IF($AO156="Services",IFERROR(TRIM(INDEX($A156:$AD156,MATCH(Settings!$B$22,$A$1:$AD$1,0))&amp;""),""),IFERROR(TRIM(INDEX($A156:$AD156,MATCH(Settings!$B$17,$A$1:$AD$1,0))&amp;""),""))</f>
        <v/>
      </c>
      <c r="AQ156" s="24">
        <f>IFERROR(IF(TRIM(INDEX($A156:$AD156,MATCH(Settings!$B$18,$A$1:$AD$1,0))&amp;"")="","",VALUE(TRIM(INDEX($A156:$AD156,MATCH(Settings!$B$18,$A$1:$AD$1,0))&amp;""))),"")</f>
        <v/>
      </c>
      <c r="AR156" s="25">
        <f>IF($AO156="Goods",IFERROR(IF(TRIM(INDEX($A156:$AD156,MATCH(Settings!$B$20,$A$1:$AD$1,0))&amp;"")="","",VALUE(TRIM(INDEX($A156:$AD156,MATCH(Settings!$B$20,$A$1:$AD$1,0))&amp;""))),""),"")</f>
        <v/>
      </c>
      <c r="AS156" s="26">
        <f>IF($BB156=0,"",IFERROR(INT(IFERROR(IF(ISNUMBER(INDEX($A156:$AD156,MATCH(Settings!$B$11,$A$1:$AD$1,0))),INDEX($A156:$AD156,MATCH(Settings!$B$11,$A$1:$AD$1,0)),DATE(VALUE(LEFT(IFERROR(TRIM(INDEX($A156:$AD156,MATCH(Settings!$B$11,$A$1:$AD$1,0))&amp;""),""),4)),VALUE(MID(IFERROR(TRIM(INDEX($A156:$AD156,MATCH(Settings!$B$11,$A$1:$AD$1,0))&amp;""),""),6,2)),VALUE(MID(IFERROR(TRIM(INDEX($A156:$AD156,MATCH(Settings!$B$11,$A$1:$AD$1,0))&amp;""),""),9,2)))+TIME(VALUE(MID(IFERROR(TRIM(INDEX($A156:$AD156,MATCH(Settings!$B$11,$A$1:$AD$1,0))&amp;""),""),12,2)),VALUE(MID(IFERROR(TRIM(INDEX($A156:$AD156,MATCH(Settings!$B$11,$A$1:$AD$1,0))&amp;""),""),15,2)),VALUE(MID(IFERROR(TRIM(INDEX($A156:$AD156,MATCH(Settings!$B$11,$A$1:$AD$1,0))&amp;""),""),18,2)))),"")),""))</f>
        <v/>
      </c>
      <c r="AT156" s="23">
        <f>IF($BB156=0,"",IF(NOT(ISNUMBER($AF156)),"Waiting for the gift",IF(ISNUMBER($AJ156),"Acknowledged",IF(AND(ISNUMBER(Settings!$D$3),$AU156&gt;Settings!$D$3),"Past your window","Send acknowledgment"))))</f>
        <v/>
      </c>
      <c r="AU156" s="24">
        <f>IF(AND(ISNUMBER($AF156),NOT(ISNUMBER($AJ156))),Settings!$D$4-$AF156,"")</f>
        <v/>
      </c>
      <c r="AV156" s="27">
        <f>IF($BB156=0,"",IF((IF($AO156="Services","; services: describe the work, no value",IF(NOT(ISNUMBER($AR156)),"; no donor value given",IF($AX156=1,"; donor value $"&amp;FIXED(Settings!$D$5,0)&amp;" or more: written acknowledgment","")&amp;IF($AY156=1,"; over $"&amp;FIXED(Settings!$D$6,0)&amp;": donor may need Form 8283","")&amp;IF($AZ156=1,"; over $"&amp;FIXED(Settings!$D$7,0)&amp;": Section B, you may sign Part V",""))))="","Thank-you note",MID(IF($AO156="Services","; services: describe the work, no value",IF(NOT(ISNUMBER($AR156)),"; no donor value given",IF($AX156=1,"; donor value $"&amp;FIXED(Settings!$D$5,0)&amp;" or more: written acknowledgment","")&amp;IF($AY156=1,"; over $"&amp;FIXED(Settings!$D$6,0)&amp;": donor may need Form 8283","")&amp;IF($AZ156=1,"; over $"&amp;FIXED(Settings!$D$7,0)&amp;": Section B, you may sign Part V",""))),3,300)))</f>
        <v/>
      </c>
      <c r="AW156" s="27">
        <f>IF(OR($BB156=0,NOT(ISNUMBER($AF156)),$AP156=""),"","Thank you for your contribution of "&amp;$AP156&amp;" that "&amp;IF(TRIM(Settings!$D$2&amp;"")="","(your organization's name)",Settings!$D$2)&amp;" received on "&amp;CHOOSE(MONTH($AF156),"January","February","March","April","May","June","July","August","September","October","November","December")&amp;" "&amp;DAY($AF156)&amp;", "&amp;YEAR($AF156)&amp;". "&amp;IF(TRIM($AH156&amp;"")="","No goods or services were provided in exchange for your contribution.","In exchange for your contribution, we gave you "&amp;$AH156&amp;IF(ISNUMBER($AI156)," with an estimated fair market value of $"&amp;FIXED($AI156,2),"")&amp;"."))</f>
        <v/>
      </c>
      <c r="AX156" s="28">
        <f>IF(AND(ISNUMBER($AR156),ISNUMBER(Settings!$D$5)),IF($AR156&gt;=Settings!$D$5,1,0),0)</f>
        <v/>
      </c>
      <c r="AY156" s="28">
        <f>IF(AND(ISNUMBER($AR156),ISNUMBER(Settings!$D$6)),IF($AR156&gt;Settings!$D$6,1,0),0)</f>
        <v/>
      </c>
      <c r="AZ156" s="28">
        <f>IF(AND(ISNUMBER($AR156),ISNUMBER(Settings!$D$7)),IF($AR156&gt;Settings!$D$7,1,0),0)</f>
        <v/>
      </c>
      <c r="BA156" s="28">
        <f>IF(AND(ISNUMBER($AR156),ISNUMBER($AF156)),$AR156,0)</f>
        <v/>
      </c>
      <c r="BB156" s="28">
        <f>IF(OR(IFERROR(TRIM(INDEX($A156:$AD156,MATCH(Settings!$B$14,$A$1:$AD$1,0))&amp;""),"")&lt;&gt;"",IFERROR(TRIM(INDEX($A156:$AD156,MATCH(Settings!$B$13,$A$1:$AD$1,0))&amp;""),"")&lt;&gt;"",IFERROR(TRIM(INDEX($A156:$AD156,MATCH(Settings!$B$17,$A$1:$AD$1,0))&amp;""),"")&lt;&gt;"",IFERROR(TRIM(INDEX($A156:$AD156,MATCH(Settings!$B$22,$A$1:$AD$1,0))&amp;""),"")&lt;&gt;""),1,0)</f>
        <v/>
      </c>
    </row>
    <row r="157">
      <c r="AF157" s="29" t="n"/>
      <c r="AG157" s="30" t="n"/>
      <c r="AH157" s="30" t="n"/>
      <c r="AI157" s="31" t="n"/>
      <c r="AJ157" s="29" t="n"/>
      <c r="AK157" s="30" t="n"/>
      <c r="AM157" s="23">
        <f>IF(IFERROR(TRIM(INDEX($A157:$AD157,MATCH(Settings!$B$13,$A$1:$AD$1,0))&amp;""),"")&lt;&gt;"",IFERROR(TRIM(INDEX($A157:$AD157,MATCH(Settings!$B$13,$A$1:$AD$1,0))&amp;""),"")&amp;IF(IFERROR(TRIM(INDEX($A157:$AD157,MATCH(Settings!$B$14,$A$1:$AD$1,0))&amp;""),"")&lt;&gt;""," ("&amp;IFERROR(TRIM(INDEX($A157:$AD157,MATCH(Settings!$B$14,$A$1:$AD$1,0))&amp;""),"")&amp;")",""),IFERROR(TRIM(INDEX($A157:$AD157,MATCH(Settings!$B$14,$A$1:$AD$1,0))&amp;""),""))</f>
        <v/>
      </c>
      <c r="AN157" s="23">
        <f>IFERROR(TRIM(INDEX($A157:$AD157,MATCH(Settings!$B$15,$A$1:$AD$1,0))&amp;""),"")</f>
        <v/>
      </c>
      <c r="AO157" s="23">
        <f>IF($BB157=0,"",IF(LEFT(IFERROR(TRIM(INDEX($A157:$AD157,MATCH(Settings!$B$16,$A$1:$AD$1,0))&amp;""),""),5)="Goods","Goods",IF(LEFT(IFERROR(TRIM(INDEX($A157:$AD157,MATCH(Settings!$B$16,$A$1:$AD$1,0))&amp;""),""),8)="Services","Services",IF(IFERROR(TRIM(INDEX($A157:$AD157,MATCH(Settings!$B$22,$A$1:$AD$1,0))&amp;""),"")&lt;&gt;"","Services","Goods"))))</f>
        <v/>
      </c>
      <c r="AP157" s="23">
        <f>IF($AO157="Services",IFERROR(TRIM(INDEX($A157:$AD157,MATCH(Settings!$B$22,$A$1:$AD$1,0))&amp;""),""),IFERROR(TRIM(INDEX($A157:$AD157,MATCH(Settings!$B$17,$A$1:$AD$1,0))&amp;""),""))</f>
        <v/>
      </c>
      <c r="AQ157" s="24">
        <f>IFERROR(IF(TRIM(INDEX($A157:$AD157,MATCH(Settings!$B$18,$A$1:$AD$1,0))&amp;"")="","",VALUE(TRIM(INDEX($A157:$AD157,MATCH(Settings!$B$18,$A$1:$AD$1,0))&amp;""))),"")</f>
        <v/>
      </c>
      <c r="AR157" s="25">
        <f>IF($AO157="Goods",IFERROR(IF(TRIM(INDEX($A157:$AD157,MATCH(Settings!$B$20,$A$1:$AD$1,0))&amp;"")="","",VALUE(TRIM(INDEX($A157:$AD157,MATCH(Settings!$B$20,$A$1:$AD$1,0))&amp;""))),""),"")</f>
        <v/>
      </c>
      <c r="AS157" s="26">
        <f>IF($BB157=0,"",IFERROR(INT(IFERROR(IF(ISNUMBER(INDEX($A157:$AD157,MATCH(Settings!$B$11,$A$1:$AD$1,0))),INDEX($A157:$AD157,MATCH(Settings!$B$11,$A$1:$AD$1,0)),DATE(VALUE(LEFT(IFERROR(TRIM(INDEX($A157:$AD157,MATCH(Settings!$B$11,$A$1:$AD$1,0))&amp;""),""),4)),VALUE(MID(IFERROR(TRIM(INDEX($A157:$AD157,MATCH(Settings!$B$11,$A$1:$AD$1,0))&amp;""),""),6,2)),VALUE(MID(IFERROR(TRIM(INDEX($A157:$AD157,MATCH(Settings!$B$11,$A$1:$AD$1,0))&amp;""),""),9,2)))+TIME(VALUE(MID(IFERROR(TRIM(INDEX($A157:$AD157,MATCH(Settings!$B$11,$A$1:$AD$1,0))&amp;""),""),12,2)),VALUE(MID(IFERROR(TRIM(INDEX($A157:$AD157,MATCH(Settings!$B$11,$A$1:$AD$1,0))&amp;""),""),15,2)),VALUE(MID(IFERROR(TRIM(INDEX($A157:$AD157,MATCH(Settings!$B$11,$A$1:$AD$1,0))&amp;""),""),18,2)))),"")),""))</f>
        <v/>
      </c>
      <c r="AT157" s="23">
        <f>IF($BB157=0,"",IF(NOT(ISNUMBER($AF157)),"Waiting for the gift",IF(ISNUMBER($AJ157),"Acknowledged",IF(AND(ISNUMBER(Settings!$D$3),$AU157&gt;Settings!$D$3),"Past your window","Send acknowledgment"))))</f>
        <v/>
      </c>
      <c r="AU157" s="24">
        <f>IF(AND(ISNUMBER($AF157),NOT(ISNUMBER($AJ157))),Settings!$D$4-$AF157,"")</f>
        <v/>
      </c>
      <c r="AV157" s="27">
        <f>IF($BB157=0,"",IF((IF($AO157="Services","; services: describe the work, no value",IF(NOT(ISNUMBER($AR157)),"; no donor value given",IF($AX157=1,"; donor value $"&amp;FIXED(Settings!$D$5,0)&amp;" or more: written acknowledgment","")&amp;IF($AY157=1,"; over $"&amp;FIXED(Settings!$D$6,0)&amp;": donor may need Form 8283","")&amp;IF($AZ157=1,"; over $"&amp;FIXED(Settings!$D$7,0)&amp;": Section B, you may sign Part V",""))))="","Thank-you note",MID(IF($AO157="Services","; services: describe the work, no value",IF(NOT(ISNUMBER($AR157)),"; no donor value given",IF($AX157=1,"; donor value $"&amp;FIXED(Settings!$D$5,0)&amp;" or more: written acknowledgment","")&amp;IF($AY157=1,"; over $"&amp;FIXED(Settings!$D$6,0)&amp;": donor may need Form 8283","")&amp;IF($AZ157=1,"; over $"&amp;FIXED(Settings!$D$7,0)&amp;": Section B, you may sign Part V",""))),3,300)))</f>
        <v/>
      </c>
      <c r="AW157" s="27">
        <f>IF(OR($BB157=0,NOT(ISNUMBER($AF157)),$AP157=""),"","Thank you for your contribution of "&amp;$AP157&amp;" that "&amp;IF(TRIM(Settings!$D$2&amp;"")="","(your organization's name)",Settings!$D$2)&amp;" received on "&amp;CHOOSE(MONTH($AF157),"January","February","March","April","May","June","July","August","September","October","November","December")&amp;" "&amp;DAY($AF157)&amp;", "&amp;YEAR($AF157)&amp;". "&amp;IF(TRIM($AH157&amp;"")="","No goods or services were provided in exchange for your contribution.","In exchange for your contribution, we gave you "&amp;$AH157&amp;IF(ISNUMBER($AI157)," with an estimated fair market value of $"&amp;FIXED($AI157,2),"")&amp;"."))</f>
        <v/>
      </c>
      <c r="AX157" s="28">
        <f>IF(AND(ISNUMBER($AR157),ISNUMBER(Settings!$D$5)),IF($AR157&gt;=Settings!$D$5,1,0),0)</f>
        <v/>
      </c>
      <c r="AY157" s="28">
        <f>IF(AND(ISNUMBER($AR157),ISNUMBER(Settings!$D$6)),IF($AR157&gt;Settings!$D$6,1,0),0)</f>
        <v/>
      </c>
      <c r="AZ157" s="28">
        <f>IF(AND(ISNUMBER($AR157),ISNUMBER(Settings!$D$7)),IF($AR157&gt;Settings!$D$7,1,0),0)</f>
        <v/>
      </c>
      <c r="BA157" s="28">
        <f>IF(AND(ISNUMBER($AR157),ISNUMBER($AF157)),$AR157,0)</f>
        <v/>
      </c>
      <c r="BB157" s="28">
        <f>IF(OR(IFERROR(TRIM(INDEX($A157:$AD157,MATCH(Settings!$B$14,$A$1:$AD$1,0))&amp;""),"")&lt;&gt;"",IFERROR(TRIM(INDEX($A157:$AD157,MATCH(Settings!$B$13,$A$1:$AD$1,0))&amp;""),"")&lt;&gt;"",IFERROR(TRIM(INDEX($A157:$AD157,MATCH(Settings!$B$17,$A$1:$AD$1,0))&amp;""),"")&lt;&gt;"",IFERROR(TRIM(INDEX($A157:$AD157,MATCH(Settings!$B$22,$A$1:$AD$1,0))&amp;""),"")&lt;&gt;""),1,0)</f>
        <v/>
      </c>
    </row>
    <row r="158">
      <c r="AF158" s="29" t="n"/>
      <c r="AG158" s="30" t="n"/>
      <c r="AH158" s="30" t="n"/>
      <c r="AI158" s="31" t="n"/>
      <c r="AJ158" s="29" t="n"/>
      <c r="AK158" s="30" t="n"/>
      <c r="AM158" s="23">
        <f>IF(IFERROR(TRIM(INDEX($A158:$AD158,MATCH(Settings!$B$13,$A$1:$AD$1,0))&amp;""),"")&lt;&gt;"",IFERROR(TRIM(INDEX($A158:$AD158,MATCH(Settings!$B$13,$A$1:$AD$1,0))&amp;""),"")&amp;IF(IFERROR(TRIM(INDEX($A158:$AD158,MATCH(Settings!$B$14,$A$1:$AD$1,0))&amp;""),"")&lt;&gt;""," ("&amp;IFERROR(TRIM(INDEX($A158:$AD158,MATCH(Settings!$B$14,$A$1:$AD$1,0))&amp;""),"")&amp;")",""),IFERROR(TRIM(INDEX($A158:$AD158,MATCH(Settings!$B$14,$A$1:$AD$1,0))&amp;""),""))</f>
        <v/>
      </c>
      <c r="AN158" s="23">
        <f>IFERROR(TRIM(INDEX($A158:$AD158,MATCH(Settings!$B$15,$A$1:$AD$1,0))&amp;""),"")</f>
        <v/>
      </c>
      <c r="AO158" s="23">
        <f>IF($BB158=0,"",IF(LEFT(IFERROR(TRIM(INDEX($A158:$AD158,MATCH(Settings!$B$16,$A$1:$AD$1,0))&amp;""),""),5)="Goods","Goods",IF(LEFT(IFERROR(TRIM(INDEX($A158:$AD158,MATCH(Settings!$B$16,$A$1:$AD$1,0))&amp;""),""),8)="Services","Services",IF(IFERROR(TRIM(INDEX($A158:$AD158,MATCH(Settings!$B$22,$A$1:$AD$1,0))&amp;""),"")&lt;&gt;"","Services","Goods"))))</f>
        <v/>
      </c>
      <c r="AP158" s="23">
        <f>IF($AO158="Services",IFERROR(TRIM(INDEX($A158:$AD158,MATCH(Settings!$B$22,$A$1:$AD$1,0))&amp;""),""),IFERROR(TRIM(INDEX($A158:$AD158,MATCH(Settings!$B$17,$A$1:$AD$1,0))&amp;""),""))</f>
        <v/>
      </c>
      <c r="AQ158" s="24">
        <f>IFERROR(IF(TRIM(INDEX($A158:$AD158,MATCH(Settings!$B$18,$A$1:$AD$1,0))&amp;"")="","",VALUE(TRIM(INDEX($A158:$AD158,MATCH(Settings!$B$18,$A$1:$AD$1,0))&amp;""))),"")</f>
        <v/>
      </c>
      <c r="AR158" s="25">
        <f>IF($AO158="Goods",IFERROR(IF(TRIM(INDEX($A158:$AD158,MATCH(Settings!$B$20,$A$1:$AD$1,0))&amp;"")="","",VALUE(TRIM(INDEX($A158:$AD158,MATCH(Settings!$B$20,$A$1:$AD$1,0))&amp;""))),""),"")</f>
        <v/>
      </c>
      <c r="AS158" s="26">
        <f>IF($BB158=0,"",IFERROR(INT(IFERROR(IF(ISNUMBER(INDEX($A158:$AD158,MATCH(Settings!$B$11,$A$1:$AD$1,0))),INDEX($A158:$AD158,MATCH(Settings!$B$11,$A$1:$AD$1,0)),DATE(VALUE(LEFT(IFERROR(TRIM(INDEX($A158:$AD158,MATCH(Settings!$B$11,$A$1:$AD$1,0))&amp;""),""),4)),VALUE(MID(IFERROR(TRIM(INDEX($A158:$AD158,MATCH(Settings!$B$11,$A$1:$AD$1,0))&amp;""),""),6,2)),VALUE(MID(IFERROR(TRIM(INDEX($A158:$AD158,MATCH(Settings!$B$11,$A$1:$AD$1,0))&amp;""),""),9,2)))+TIME(VALUE(MID(IFERROR(TRIM(INDEX($A158:$AD158,MATCH(Settings!$B$11,$A$1:$AD$1,0))&amp;""),""),12,2)),VALUE(MID(IFERROR(TRIM(INDEX($A158:$AD158,MATCH(Settings!$B$11,$A$1:$AD$1,0))&amp;""),""),15,2)),VALUE(MID(IFERROR(TRIM(INDEX($A158:$AD158,MATCH(Settings!$B$11,$A$1:$AD$1,0))&amp;""),""),18,2)))),"")),""))</f>
        <v/>
      </c>
      <c r="AT158" s="23">
        <f>IF($BB158=0,"",IF(NOT(ISNUMBER($AF158)),"Waiting for the gift",IF(ISNUMBER($AJ158),"Acknowledged",IF(AND(ISNUMBER(Settings!$D$3),$AU158&gt;Settings!$D$3),"Past your window","Send acknowledgment"))))</f>
        <v/>
      </c>
      <c r="AU158" s="24">
        <f>IF(AND(ISNUMBER($AF158),NOT(ISNUMBER($AJ158))),Settings!$D$4-$AF158,"")</f>
        <v/>
      </c>
      <c r="AV158" s="27">
        <f>IF($BB158=0,"",IF((IF($AO158="Services","; services: describe the work, no value",IF(NOT(ISNUMBER($AR158)),"; no donor value given",IF($AX158=1,"; donor value $"&amp;FIXED(Settings!$D$5,0)&amp;" or more: written acknowledgment","")&amp;IF($AY158=1,"; over $"&amp;FIXED(Settings!$D$6,0)&amp;": donor may need Form 8283","")&amp;IF($AZ158=1,"; over $"&amp;FIXED(Settings!$D$7,0)&amp;": Section B, you may sign Part V",""))))="","Thank-you note",MID(IF($AO158="Services","; services: describe the work, no value",IF(NOT(ISNUMBER($AR158)),"; no donor value given",IF($AX158=1,"; donor value $"&amp;FIXED(Settings!$D$5,0)&amp;" or more: written acknowledgment","")&amp;IF($AY158=1,"; over $"&amp;FIXED(Settings!$D$6,0)&amp;": donor may need Form 8283","")&amp;IF($AZ158=1,"; over $"&amp;FIXED(Settings!$D$7,0)&amp;": Section B, you may sign Part V",""))),3,300)))</f>
        <v/>
      </c>
      <c r="AW158" s="27">
        <f>IF(OR($BB158=0,NOT(ISNUMBER($AF158)),$AP158=""),"","Thank you for your contribution of "&amp;$AP158&amp;" that "&amp;IF(TRIM(Settings!$D$2&amp;"")="","(your organization's name)",Settings!$D$2)&amp;" received on "&amp;CHOOSE(MONTH($AF158),"January","February","March","April","May","June","July","August","September","October","November","December")&amp;" "&amp;DAY($AF158)&amp;", "&amp;YEAR($AF158)&amp;". "&amp;IF(TRIM($AH158&amp;"")="","No goods or services were provided in exchange for your contribution.","In exchange for your contribution, we gave you "&amp;$AH158&amp;IF(ISNUMBER($AI158)," with an estimated fair market value of $"&amp;FIXED($AI158,2),"")&amp;"."))</f>
        <v/>
      </c>
      <c r="AX158" s="28">
        <f>IF(AND(ISNUMBER($AR158),ISNUMBER(Settings!$D$5)),IF($AR158&gt;=Settings!$D$5,1,0),0)</f>
        <v/>
      </c>
      <c r="AY158" s="28">
        <f>IF(AND(ISNUMBER($AR158),ISNUMBER(Settings!$D$6)),IF($AR158&gt;Settings!$D$6,1,0),0)</f>
        <v/>
      </c>
      <c r="AZ158" s="28">
        <f>IF(AND(ISNUMBER($AR158),ISNUMBER(Settings!$D$7)),IF($AR158&gt;Settings!$D$7,1,0),0)</f>
        <v/>
      </c>
      <c r="BA158" s="28">
        <f>IF(AND(ISNUMBER($AR158),ISNUMBER($AF158)),$AR158,0)</f>
        <v/>
      </c>
      <c r="BB158" s="28">
        <f>IF(OR(IFERROR(TRIM(INDEX($A158:$AD158,MATCH(Settings!$B$14,$A$1:$AD$1,0))&amp;""),"")&lt;&gt;"",IFERROR(TRIM(INDEX($A158:$AD158,MATCH(Settings!$B$13,$A$1:$AD$1,0))&amp;""),"")&lt;&gt;"",IFERROR(TRIM(INDEX($A158:$AD158,MATCH(Settings!$B$17,$A$1:$AD$1,0))&amp;""),"")&lt;&gt;"",IFERROR(TRIM(INDEX($A158:$AD158,MATCH(Settings!$B$22,$A$1:$AD$1,0))&amp;""),"")&lt;&gt;""),1,0)</f>
        <v/>
      </c>
    </row>
    <row r="159">
      <c r="AF159" s="29" t="n"/>
      <c r="AG159" s="30" t="n"/>
      <c r="AH159" s="30" t="n"/>
      <c r="AI159" s="31" t="n"/>
      <c r="AJ159" s="29" t="n"/>
      <c r="AK159" s="30" t="n"/>
      <c r="AM159" s="23">
        <f>IF(IFERROR(TRIM(INDEX($A159:$AD159,MATCH(Settings!$B$13,$A$1:$AD$1,0))&amp;""),"")&lt;&gt;"",IFERROR(TRIM(INDEX($A159:$AD159,MATCH(Settings!$B$13,$A$1:$AD$1,0))&amp;""),"")&amp;IF(IFERROR(TRIM(INDEX($A159:$AD159,MATCH(Settings!$B$14,$A$1:$AD$1,0))&amp;""),"")&lt;&gt;""," ("&amp;IFERROR(TRIM(INDEX($A159:$AD159,MATCH(Settings!$B$14,$A$1:$AD$1,0))&amp;""),"")&amp;")",""),IFERROR(TRIM(INDEX($A159:$AD159,MATCH(Settings!$B$14,$A$1:$AD$1,0))&amp;""),""))</f>
        <v/>
      </c>
      <c r="AN159" s="23">
        <f>IFERROR(TRIM(INDEX($A159:$AD159,MATCH(Settings!$B$15,$A$1:$AD$1,0))&amp;""),"")</f>
        <v/>
      </c>
      <c r="AO159" s="23">
        <f>IF($BB159=0,"",IF(LEFT(IFERROR(TRIM(INDEX($A159:$AD159,MATCH(Settings!$B$16,$A$1:$AD$1,0))&amp;""),""),5)="Goods","Goods",IF(LEFT(IFERROR(TRIM(INDEX($A159:$AD159,MATCH(Settings!$B$16,$A$1:$AD$1,0))&amp;""),""),8)="Services","Services",IF(IFERROR(TRIM(INDEX($A159:$AD159,MATCH(Settings!$B$22,$A$1:$AD$1,0))&amp;""),"")&lt;&gt;"","Services","Goods"))))</f>
        <v/>
      </c>
      <c r="AP159" s="23">
        <f>IF($AO159="Services",IFERROR(TRIM(INDEX($A159:$AD159,MATCH(Settings!$B$22,$A$1:$AD$1,0))&amp;""),""),IFERROR(TRIM(INDEX($A159:$AD159,MATCH(Settings!$B$17,$A$1:$AD$1,0))&amp;""),""))</f>
        <v/>
      </c>
      <c r="AQ159" s="24">
        <f>IFERROR(IF(TRIM(INDEX($A159:$AD159,MATCH(Settings!$B$18,$A$1:$AD$1,0))&amp;"")="","",VALUE(TRIM(INDEX($A159:$AD159,MATCH(Settings!$B$18,$A$1:$AD$1,0))&amp;""))),"")</f>
        <v/>
      </c>
      <c r="AR159" s="25">
        <f>IF($AO159="Goods",IFERROR(IF(TRIM(INDEX($A159:$AD159,MATCH(Settings!$B$20,$A$1:$AD$1,0))&amp;"")="","",VALUE(TRIM(INDEX($A159:$AD159,MATCH(Settings!$B$20,$A$1:$AD$1,0))&amp;""))),""),"")</f>
        <v/>
      </c>
      <c r="AS159" s="26">
        <f>IF($BB159=0,"",IFERROR(INT(IFERROR(IF(ISNUMBER(INDEX($A159:$AD159,MATCH(Settings!$B$11,$A$1:$AD$1,0))),INDEX($A159:$AD159,MATCH(Settings!$B$11,$A$1:$AD$1,0)),DATE(VALUE(LEFT(IFERROR(TRIM(INDEX($A159:$AD159,MATCH(Settings!$B$11,$A$1:$AD$1,0))&amp;""),""),4)),VALUE(MID(IFERROR(TRIM(INDEX($A159:$AD159,MATCH(Settings!$B$11,$A$1:$AD$1,0))&amp;""),""),6,2)),VALUE(MID(IFERROR(TRIM(INDEX($A159:$AD159,MATCH(Settings!$B$11,$A$1:$AD$1,0))&amp;""),""),9,2)))+TIME(VALUE(MID(IFERROR(TRIM(INDEX($A159:$AD159,MATCH(Settings!$B$11,$A$1:$AD$1,0))&amp;""),""),12,2)),VALUE(MID(IFERROR(TRIM(INDEX($A159:$AD159,MATCH(Settings!$B$11,$A$1:$AD$1,0))&amp;""),""),15,2)),VALUE(MID(IFERROR(TRIM(INDEX($A159:$AD159,MATCH(Settings!$B$11,$A$1:$AD$1,0))&amp;""),""),18,2)))),"")),""))</f>
        <v/>
      </c>
      <c r="AT159" s="23">
        <f>IF($BB159=0,"",IF(NOT(ISNUMBER($AF159)),"Waiting for the gift",IF(ISNUMBER($AJ159),"Acknowledged",IF(AND(ISNUMBER(Settings!$D$3),$AU159&gt;Settings!$D$3),"Past your window","Send acknowledgment"))))</f>
        <v/>
      </c>
      <c r="AU159" s="24">
        <f>IF(AND(ISNUMBER($AF159),NOT(ISNUMBER($AJ159))),Settings!$D$4-$AF159,"")</f>
        <v/>
      </c>
      <c r="AV159" s="27">
        <f>IF($BB159=0,"",IF((IF($AO159="Services","; services: describe the work, no value",IF(NOT(ISNUMBER($AR159)),"; no donor value given",IF($AX159=1,"; donor value $"&amp;FIXED(Settings!$D$5,0)&amp;" or more: written acknowledgment","")&amp;IF($AY159=1,"; over $"&amp;FIXED(Settings!$D$6,0)&amp;": donor may need Form 8283","")&amp;IF($AZ159=1,"; over $"&amp;FIXED(Settings!$D$7,0)&amp;": Section B, you may sign Part V",""))))="","Thank-you note",MID(IF($AO159="Services","; services: describe the work, no value",IF(NOT(ISNUMBER($AR159)),"; no donor value given",IF($AX159=1,"; donor value $"&amp;FIXED(Settings!$D$5,0)&amp;" or more: written acknowledgment","")&amp;IF($AY159=1,"; over $"&amp;FIXED(Settings!$D$6,0)&amp;": donor may need Form 8283","")&amp;IF($AZ159=1,"; over $"&amp;FIXED(Settings!$D$7,0)&amp;": Section B, you may sign Part V",""))),3,300)))</f>
        <v/>
      </c>
      <c r="AW159" s="27">
        <f>IF(OR($BB159=0,NOT(ISNUMBER($AF159)),$AP159=""),"","Thank you for your contribution of "&amp;$AP159&amp;" that "&amp;IF(TRIM(Settings!$D$2&amp;"")="","(your organization's name)",Settings!$D$2)&amp;" received on "&amp;CHOOSE(MONTH($AF159),"January","February","March","April","May","June","July","August","September","October","November","December")&amp;" "&amp;DAY($AF159)&amp;", "&amp;YEAR($AF159)&amp;". "&amp;IF(TRIM($AH159&amp;"")="","No goods or services were provided in exchange for your contribution.","In exchange for your contribution, we gave you "&amp;$AH159&amp;IF(ISNUMBER($AI159)," with an estimated fair market value of $"&amp;FIXED($AI159,2),"")&amp;"."))</f>
        <v/>
      </c>
      <c r="AX159" s="28">
        <f>IF(AND(ISNUMBER($AR159),ISNUMBER(Settings!$D$5)),IF($AR159&gt;=Settings!$D$5,1,0),0)</f>
        <v/>
      </c>
      <c r="AY159" s="28">
        <f>IF(AND(ISNUMBER($AR159),ISNUMBER(Settings!$D$6)),IF($AR159&gt;Settings!$D$6,1,0),0)</f>
        <v/>
      </c>
      <c r="AZ159" s="28">
        <f>IF(AND(ISNUMBER($AR159),ISNUMBER(Settings!$D$7)),IF($AR159&gt;Settings!$D$7,1,0),0)</f>
        <v/>
      </c>
      <c r="BA159" s="28">
        <f>IF(AND(ISNUMBER($AR159),ISNUMBER($AF159)),$AR159,0)</f>
        <v/>
      </c>
      <c r="BB159" s="28">
        <f>IF(OR(IFERROR(TRIM(INDEX($A159:$AD159,MATCH(Settings!$B$14,$A$1:$AD$1,0))&amp;""),"")&lt;&gt;"",IFERROR(TRIM(INDEX($A159:$AD159,MATCH(Settings!$B$13,$A$1:$AD$1,0))&amp;""),"")&lt;&gt;"",IFERROR(TRIM(INDEX($A159:$AD159,MATCH(Settings!$B$17,$A$1:$AD$1,0))&amp;""),"")&lt;&gt;"",IFERROR(TRIM(INDEX($A159:$AD159,MATCH(Settings!$B$22,$A$1:$AD$1,0))&amp;""),"")&lt;&gt;""),1,0)</f>
        <v/>
      </c>
    </row>
    <row r="160">
      <c r="AF160" s="29" t="n"/>
      <c r="AG160" s="30" t="n"/>
      <c r="AH160" s="30" t="n"/>
      <c r="AI160" s="31" t="n"/>
      <c r="AJ160" s="29" t="n"/>
      <c r="AK160" s="30" t="n"/>
      <c r="AM160" s="23">
        <f>IF(IFERROR(TRIM(INDEX($A160:$AD160,MATCH(Settings!$B$13,$A$1:$AD$1,0))&amp;""),"")&lt;&gt;"",IFERROR(TRIM(INDEX($A160:$AD160,MATCH(Settings!$B$13,$A$1:$AD$1,0))&amp;""),"")&amp;IF(IFERROR(TRIM(INDEX($A160:$AD160,MATCH(Settings!$B$14,$A$1:$AD$1,0))&amp;""),"")&lt;&gt;""," ("&amp;IFERROR(TRIM(INDEX($A160:$AD160,MATCH(Settings!$B$14,$A$1:$AD$1,0))&amp;""),"")&amp;")",""),IFERROR(TRIM(INDEX($A160:$AD160,MATCH(Settings!$B$14,$A$1:$AD$1,0))&amp;""),""))</f>
        <v/>
      </c>
      <c r="AN160" s="23">
        <f>IFERROR(TRIM(INDEX($A160:$AD160,MATCH(Settings!$B$15,$A$1:$AD$1,0))&amp;""),"")</f>
        <v/>
      </c>
      <c r="AO160" s="23">
        <f>IF($BB160=0,"",IF(LEFT(IFERROR(TRIM(INDEX($A160:$AD160,MATCH(Settings!$B$16,$A$1:$AD$1,0))&amp;""),""),5)="Goods","Goods",IF(LEFT(IFERROR(TRIM(INDEX($A160:$AD160,MATCH(Settings!$B$16,$A$1:$AD$1,0))&amp;""),""),8)="Services","Services",IF(IFERROR(TRIM(INDEX($A160:$AD160,MATCH(Settings!$B$22,$A$1:$AD$1,0))&amp;""),"")&lt;&gt;"","Services","Goods"))))</f>
        <v/>
      </c>
      <c r="AP160" s="23">
        <f>IF($AO160="Services",IFERROR(TRIM(INDEX($A160:$AD160,MATCH(Settings!$B$22,$A$1:$AD$1,0))&amp;""),""),IFERROR(TRIM(INDEX($A160:$AD160,MATCH(Settings!$B$17,$A$1:$AD$1,0))&amp;""),""))</f>
        <v/>
      </c>
      <c r="AQ160" s="24">
        <f>IFERROR(IF(TRIM(INDEX($A160:$AD160,MATCH(Settings!$B$18,$A$1:$AD$1,0))&amp;"")="","",VALUE(TRIM(INDEX($A160:$AD160,MATCH(Settings!$B$18,$A$1:$AD$1,0))&amp;""))),"")</f>
        <v/>
      </c>
      <c r="AR160" s="25">
        <f>IF($AO160="Goods",IFERROR(IF(TRIM(INDEX($A160:$AD160,MATCH(Settings!$B$20,$A$1:$AD$1,0))&amp;"")="","",VALUE(TRIM(INDEX($A160:$AD160,MATCH(Settings!$B$20,$A$1:$AD$1,0))&amp;""))),""),"")</f>
        <v/>
      </c>
      <c r="AS160" s="26">
        <f>IF($BB160=0,"",IFERROR(INT(IFERROR(IF(ISNUMBER(INDEX($A160:$AD160,MATCH(Settings!$B$11,$A$1:$AD$1,0))),INDEX($A160:$AD160,MATCH(Settings!$B$11,$A$1:$AD$1,0)),DATE(VALUE(LEFT(IFERROR(TRIM(INDEX($A160:$AD160,MATCH(Settings!$B$11,$A$1:$AD$1,0))&amp;""),""),4)),VALUE(MID(IFERROR(TRIM(INDEX($A160:$AD160,MATCH(Settings!$B$11,$A$1:$AD$1,0))&amp;""),""),6,2)),VALUE(MID(IFERROR(TRIM(INDEX($A160:$AD160,MATCH(Settings!$B$11,$A$1:$AD$1,0))&amp;""),""),9,2)))+TIME(VALUE(MID(IFERROR(TRIM(INDEX($A160:$AD160,MATCH(Settings!$B$11,$A$1:$AD$1,0))&amp;""),""),12,2)),VALUE(MID(IFERROR(TRIM(INDEX($A160:$AD160,MATCH(Settings!$B$11,$A$1:$AD$1,0))&amp;""),""),15,2)),VALUE(MID(IFERROR(TRIM(INDEX($A160:$AD160,MATCH(Settings!$B$11,$A$1:$AD$1,0))&amp;""),""),18,2)))),"")),""))</f>
        <v/>
      </c>
      <c r="AT160" s="23">
        <f>IF($BB160=0,"",IF(NOT(ISNUMBER($AF160)),"Waiting for the gift",IF(ISNUMBER($AJ160),"Acknowledged",IF(AND(ISNUMBER(Settings!$D$3),$AU160&gt;Settings!$D$3),"Past your window","Send acknowledgment"))))</f>
        <v/>
      </c>
      <c r="AU160" s="24">
        <f>IF(AND(ISNUMBER($AF160),NOT(ISNUMBER($AJ160))),Settings!$D$4-$AF160,"")</f>
        <v/>
      </c>
      <c r="AV160" s="27">
        <f>IF($BB160=0,"",IF((IF($AO160="Services","; services: describe the work, no value",IF(NOT(ISNUMBER($AR160)),"; no donor value given",IF($AX160=1,"; donor value $"&amp;FIXED(Settings!$D$5,0)&amp;" or more: written acknowledgment","")&amp;IF($AY160=1,"; over $"&amp;FIXED(Settings!$D$6,0)&amp;": donor may need Form 8283","")&amp;IF($AZ160=1,"; over $"&amp;FIXED(Settings!$D$7,0)&amp;": Section B, you may sign Part V",""))))="","Thank-you note",MID(IF($AO160="Services","; services: describe the work, no value",IF(NOT(ISNUMBER($AR160)),"; no donor value given",IF($AX160=1,"; donor value $"&amp;FIXED(Settings!$D$5,0)&amp;" or more: written acknowledgment","")&amp;IF($AY160=1,"; over $"&amp;FIXED(Settings!$D$6,0)&amp;": donor may need Form 8283","")&amp;IF($AZ160=1,"; over $"&amp;FIXED(Settings!$D$7,0)&amp;": Section B, you may sign Part V",""))),3,300)))</f>
        <v/>
      </c>
      <c r="AW160" s="27">
        <f>IF(OR($BB160=0,NOT(ISNUMBER($AF160)),$AP160=""),"","Thank you for your contribution of "&amp;$AP160&amp;" that "&amp;IF(TRIM(Settings!$D$2&amp;"")="","(your organization's name)",Settings!$D$2)&amp;" received on "&amp;CHOOSE(MONTH($AF160),"January","February","March","April","May","June","July","August","September","October","November","December")&amp;" "&amp;DAY($AF160)&amp;", "&amp;YEAR($AF160)&amp;". "&amp;IF(TRIM($AH160&amp;"")="","No goods or services were provided in exchange for your contribution.","In exchange for your contribution, we gave you "&amp;$AH160&amp;IF(ISNUMBER($AI160)," with an estimated fair market value of $"&amp;FIXED($AI160,2),"")&amp;"."))</f>
        <v/>
      </c>
      <c r="AX160" s="28">
        <f>IF(AND(ISNUMBER($AR160),ISNUMBER(Settings!$D$5)),IF($AR160&gt;=Settings!$D$5,1,0),0)</f>
        <v/>
      </c>
      <c r="AY160" s="28">
        <f>IF(AND(ISNUMBER($AR160),ISNUMBER(Settings!$D$6)),IF($AR160&gt;Settings!$D$6,1,0),0)</f>
        <v/>
      </c>
      <c r="AZ160" s="28">
        <f>IF(AND(ISNUMBER($AR160),ISNUMBER(Settings!$D$7)),IF($AR160&gt;Settings!$D$7,1,0),0)</f>
        <v/>
      </c>
      <c r="BA160" s="28">
        <f>IF(AND(ISNUMBER($AR160),ISNUMBER($AF160)),$AR160,0)</f>
        <v/>
      </c>
      <c r="BB160" s="28">
        <f>IF(OR(IFERROR(TRIM(INDEX($A160:$AD160,MATCH(Settings!$B$14,$A$1:$AD$1,0))&amp;""),"")&lt;&gt;"",IFERROR(TRIM(INDEX($A160:$AD160,MATCH(Settings!$B$13,$A$1:$AD$1,0))&amp;""),"")&lt;&gt;"",IFERROR(TRIM(INDEX($A160:$AD160,MATCH(Settings!$B$17,$A$1:$AD$1,0))&amp;""),"")&lt;&gt;"",IFERROR(TRIM(INDEX($A160:$AD160,MATCH(Settings!$B$22,$A$1:$AD$1,0))&amp;""),"")&lt;&gt;""),1,0)</f>
        <v/>
      </c>
    </row>
    <row r="161">
      <c r="AF161" s="29" t="n"/>
      <c r="AG161" s="30" t="n"/>
      <c r="AH161" s="30" t="n"/>
      <c r="AI161" s="31" t="n"/>
      <c r="AJ161" s="29" t="n"/>
      <c r="AK161" s="30" t="n"/>
      <c r="AM161" s="23">
        <f>IF(IFERROR(TRIM(INDEX($A161:$AD161,MATCH(Settings!$B$13,$A$1:$AD$1,0))&amp;""),"")&lt;&gt;"",IFERROR(TRIM(INDEX($A161:$AD161,MATCH(Settings!$B$13,$A$1:$AD$1,0))&amp;""),"")&amp;IF(IFERROR(TRIM(INDEX($A161:$AD161,MATCH(Settings!$B$14,$A$1:$AD$1,0))&amp;""),"")&lt;&gt;""," ("&amp;IFERROR(TRIM(INDEX($A161:$AD161,MATCH(Settings!$B$14,$A$1:$AD$1,0))&amp;""),"")&amp;")",""),IFERROR(TRIM(INDEX($A161:$AD161,MATCH(Settings!$B$14,$A$1:$AD$1,0))&amp;""),""))</f>
        <v/>
      </c>
      <c r="AN161" s="23">
        <f>IFERROR(TRIM(INDEX($A161:$AD161,MATCH(Settings!$B$15,$A$1:$AD$1,0))&amp;""),"")</f>
        <v/>
      </c>
      <c r="AO161" s="23">
        <f>IF($BB161=0,"",IF(LEFT(IFERROR(TRIM(INDEX($A161:$AD161,MATCH(Settings!$B$16,$A$1:$AD$1,0))&amp;""),""),5)="Goods","Goods",IF(LEFT(IFERROR(TRIM(INDEX($A161:$AD161,MATCH(Settings!$B$16,$A$1:$AD$1,0))&amp;""),""),8)="Services","Services",IF(IFERROR(TRIM(INDEX($A161:$AD161,MATCH(Settings!$B$22,$A$1:$AD$1,0))&amp;""),"")&lt;&gt;"","Services","Goods"))))</f>
        <v/>
      </c>
      <c r="AP161" s="23">
        <f>IF($AO161="Services",IFERROR(TRIM(INDEX($A161:$AD161,MATCH(Settings!$B$22,$A$1:$AD$1,0))&amp;""),""),IFERROR(TRIM(INDEX($A161:$AD161,MATCH(Settings!$B$17,$A$1:$AD$1,0))&amp;""),""))</f>
        <v/>
      </c>
      <c r="AQ161" s="24">
        <f>IFERROR(IF(TRIM(INDEX($A161:$AD161,MATCH(Settings!$B$18,$A$1:$AD$1,0))&amp;"")="","",VALUE(TRIM(INDEX($A161:$AD161,MATCH(Settings!$B$18,$A$1:$AD$1,0))&amp;""))),"")</f>
        <v/>
      </c>
      <c r="AR161" s="25">
        <f>IF($AO161="Goods",IFERROR(IF(TRIM(INDEX($A161:$AD161,MATCH(Settings!$B$20,$A$1:$AD$1,0))&amp;"")="","",VALUE(TRIM(INDEX($A161:$AD161,MATCH(Settings!$B$20,$A$1:$AD$1,0))&amp;""))),""),"")</f>
        <v/>
      </c>
      <c r="AS161" s="26">
        <f>IF($BB161=0,"",IFERROR(INT(IFERROR(IF(ISNUMBER(INDEX($A161:$AD161,MATCH(Settings!$B$11,$A$1:$AD$1,0))),INDEX($A161:$AD161,MATCH(Settings!$B$11,$A$1:$AD$1,0)),DATE(VALUE(LEFT(IFERROR(TRIM(INDEX($A161:$AD161,MATCH(Settings!$B$11,$A$1:$AD$1,0))&amp;""),""),4)),VALUE(MID(IFERROR(TRIM(INDEX($A161:$AD161,MATCH(Settings!$B$11,$A$1:$AD$1,0))&amp;""),""),6,2)),VALUE(MID(IFERROR(TRIM(INDEX($A161:$AD161,MATCH(Settings!$B$11,$A$1:$AD$1,0))&amp;""),""),9,2)))+TIME(VALUE(MID(IFERROR(TRIM(INDEX($A161:$AD161,MATCH(Settings!$B$11,$A$1:$AD$1,0))&amp;""),""),12,2)),VALUE(MID(IFERROR(TRIM(INDEX($A161:$AD161,MATCH(Settings!$B$11,$A$1:$AD$1,0))&amp;""),""),15,2)),VALUE(MID(IFERROR(TRIM(INDEX($A161:$AD161,MATCH(Settings!$B$11,$A$1:$AD$1,0))&amp;""),""),18,2)))),"")),""))</f>
        <v/>
      </c>
      <c r="AT161" s="23">
        <f>IF($BB161=0,"",IF(NOT(ISNUMBER($AF161)),"Waiting for the gift",IF(ISNUMBER($AJ161),"Acknowledged",IF(AND(ISNUMBER(Settings!$D$3),$AU161&gt;Settings!$D$3),"Past your window","Send acknowledgment"))))</f>
        <v/>
      </c>
      <c r="AU161" s="24">
        <f>IF(AND(ISNUMBER($AF161),NOT(ISNUMBER($AJ161))),Settings!$D$4-$AF161,"")</f>
        <v/>
      </c>
      <c r="AV161" s="27">
        <f>IF($BB161=0,"",IF((IF($AO161="Services","; services: describe the work, no value",IF(NOT(ISNUMBER($AR161)),"; no donor value given",IF($AX161=1,"; donor value $"&amp;FIXED(Settings!$D$5,0)&amp;" or more: written acknowledgment","")&amp;IF($AY161=1,"; over $"&amp;FIXED(Settings!$D$6,0)&amp;": donor may need Form 8283","")&amp;IF($AZ161=1,"; over $"&amp;FIXED(Settings!$D$7,0)&amp;": Section B, you may sign Part V",""))))="","Thank-you note",MID(IF($AO161="Services","; services: describe the work, no value",IF(NOT(ISNUMBER($AR161)),"; no donor value given",IF($AX161=1,"; donor value $"&amp;FIXED(Settings!$D$5,0)&amp;" or more: written acknowledgment","")&amp;IF($AY161=1,"; over $"&amp;FIXED(Settings!$D$6,0)&amp;": donor may need Form 8283","")&amp;IF($AZ161=1,"; over $"&amp;FIXED(Settings!$D$7,0)&amp;": Section B, you may sign Part V",""))),3,300)))</f>
        <v/>
      </c>
      <c r="AW161" s="27">
        <f>IF(OR($BB161=0,NOT(ISNUMBER($AF161)),$AP161=""),"","Thank you for your contribution of "&amp;$AP161&amp;" that "&amp;IF(TRIM(Settings!$D$2&amp;"")="","(your organization's name)",Settings!$D$2)&amp;" received on "&amp;CHOOSE(MONTH($AF161),"January","February","March","April","May","June","July","August","September","October","November","December")&amp;" "&amp;DAY($AF161)&amp;", "&amp;YEAR($AF161)&amp;". "&amp;IF(TRIM($AH161&amp;"")="","No goods or services were provided in exchange for your contribution.","In exchange for your contribution, we gave you "&amp;$AH161&amp;IF(ISNUMBER($AI161)," with an estimated fair market value of $"&amp;FIXED($AI161,2),"")&amp;"."))</f>
        <v/>
      </c>
      <c r="AX161" s="28">
        <f>IF(AND(ISNUMBER($AR161),ISNUMBER(Settings!$D$5)),IF($AR161&gt;=Settings!$D$5,1,0),0)</f>
        <v/>
      </c>
      <c r="AY161" s="28">
        <f>IF(AND(ISNUMBER($AR161),ISNUMBER(Settings!$D$6)),IF($AR161&gt;Settings!$D$6,1,0),0)</f>
        <v/>
      </c>
      <c r="AZ161" s="28">
        <f>IF(AND(ISNUMBER($AR161),ISNUMBER(Settings!$D$7)),IF($AR161&gt;Settings!$D$7,1,0),0)</f>
        <v/>
      </c>
      <c r="BA161" s="28">
        <f>IF(AND(ISNUMBER($AR161),ISNUMBER($AF161)),$AR161,0)</f>
        <v/>
      </c>
      <c r="BB161" s="28">
        <f>IF(OR(IFERROR(TRIM(INDEX($A161:$AD161,MATCH(Settings!$B$14,$A$1:$AD$1,0))&amp;""),"")&lt;&gt;"",IFERROR(TRIM(INDEX($A161:$AD161,MATCH(Settings!$B$13,$A$1:$AD$1,0))&amp;""),"")&lt;&gt;"",IFERROR(TRIM(INDEX($A161:$AD161,MATCH(Settings!$B$17,$A$1:$AD$1,0))&amp;""),"")&lt;&gt;"",IFERROR(TRIM(INDEX($A161:$AD161,MATCH(Settings!$B$22,$A$1:$AD$1,0))&amp;""),"")&lt;&gt;""),1,0)</f>
        <v/>
      </c>
    </row>
    <row r="162">
      <c r="AF162" s="29" t="n"/>
      <c r="AG162" s="30" t="n"/>
      <c r="AH162" s="30" t="n"/>
      <c r="AI162" s="31" t="n"/>
      <c r="AJ162" s="29" t="n"/>
      <c r="AK162" s="30" t="n"/>
      <c r="AM162" s="23">
        <f>IF(IFERROR(TRIM(INDEX($A162:$AD162,MATCH(Settings!$B$13,$A$1:$AD$1,0))&amp;""),"")&lt;&gt;"",IFERROR(TRIM(INDEX($A162:$AD162,MATCH(Settings!$B$13,$A$1:$AD$1,0))&amp;""),"")&amp;IF(IFERROR(TRIM(INDEX($A162:$AD162,MATCH(Settings!$B$14,$A$1:$AD$1,0))&amp;""),"")&lt;&gt;""," ("&amp;IFERROR(TRIM(INDEX($A162:$AD162,MATCH(Settings!$B$14,$A$1:$AD$1,0))&amp;""),"")&amp;")",""),IFERROR(TRIM(INDEX($A162:$AD162,MATCH(Settings!$B$14,$A$1:$AD$1,0))&amp;""),""))</f>
        <v/>
      </c>
      <c r="AN162" s="23">
        <f>IFERROR(TRIM(INDEX($A162:$AD162,MATCH(Settings!$B$15,$A$1:$AD$1,0))&amp;""),"")</f>
        <v/>
      </c>
      <c r="AO162" s="23">
        <f>IF($BB162=0,"",IF(LEFT(IFERROR(TRIM(INDEX($A162:$AD162,MATCH(Settings!$B$16,$A$1:$AD$1,0))&amp;""),""),5)="Goods","Goods",IF(LEFT(IFERROR(TRIM(INDEX($A162:$AD162,MATCH(Settings!$B$16,$A$1:$AD$1,0))&amp;""),""),8)="Services","Services",IF(IFERROR(TRIM(INDEX($A162:$AD162,MATCH(Settings!$B$22,$A$1:$AD$1,0))&amp;""),"")&lt;&gt;"","Services","Goods"))))</f>
        <v/>
      </c>
      <c r="AP162" s="23">
        <f>IF($AO162="Services",IFERROR(TRIM(INDEX($A162:$AD162,MATCH(Settings!$B$22,$A$1:$AD$1,0))&amp;""),""),IFERROR(TRIM(INDEX($A162:$AD162,MATCH(Settings!$B$17,$A$1:$AD$1,0))&amp;""),""))</f>
        <v/>
      </c>
      <c r="AQ162" s="24">
        <f>IFERROR(IF(TRIM(INDEX($A162:$AD162,MATCH(Settings!$B$18,$A$1:$AD$1,0))&amp;"")="","",VALUE(TRIM(INDEX($A162:$AD162,MATCH(Settings!$B$18,$A$1:$AD$1,0))&amp;""))),"")</f>
        <v/>
      </c>
      <c r="AR162" s="25">
        <f>IF($AO162="Goods",IFERROR(IF(TRIM(INDEX($A162:$AD162,MATCH(Settings!$B$20,$A$1:$AD$1,0))&amp;"")="","",VALUE(TRIM(INDEX($A162:$AD162,MATCH(Settings!$B$20,$A$1:$AD$1,0))&amp;""))),""),"")</f>
        <v/>
      </c>
      <c r="AS162" s="26">
        <f>IF($BB162=0,"",IFERROR(INT(IFERROR(IF(ISNUMBER(INDEX($A162:$AD162,MATCH(Settings!$B$11,$A$1:$AD$1,0))),INDEX($A162:$AD162,MATCH(Settings!$B$11,$A$1:$AD$1,0)),DATE(VALUE(LEFT(IFERROR(TRIM(INDEX($A162:$AD162,MATCH(Settings!$B$11,$A$1:$AD$1,0))&amp;""),""),4)),VALUE(MID(IFERROR(TRIM(INDEX($A162:$AD162,MATCH(Settings!$B$11,$A$1:$AD$1,0))&amp;""),""),6,2)),VALUE(MID(IFERROR(TRIM(INDEX($A162:$AD162,MATCH(Settings!$B$11,$A$1:$AD$1,0))&amp;""),""),9,2)))+TIME(VALUE(MID(IFERROR(TRIM(INDEX($A162:$AD162,MATCH(Settings!$B$11,$A$1:$AD$1,0))&amp;""),""),12,2)),VALUE(MID(IFERROR(TRIM(INDEX($A162:$AD162,MATCH(Settings!$B$11,$A$1:$AD$1,0))&amp;""),""),15,2)),VALUE(MID(IFERROR(TRIM(INDEX($A162:$AD162,MATCH(Settings!$B$11,$A$1:$AD$1,0))&amp;""),""),18,2)))),"")),""))</f>
        <v/>
      </c>
      <c r="AT162" s="23">
        <f>IF($BB162=0,"",IF(NOT(ISNUMBER($AF162)),"Waiting for the gift",IF(ISNUMBER($AJ162),"Acknowledged",IF(AND(ISNUMBER(Settings!$D$3),$AU162&gt;Settings!$D$3),"Past your window","Send acknowledgment"))))</f>
        <v/>
      </c>
      <c r="AU162" s="24">
        <f>IF(AND(ISNUMBER($AF162),NOT(ISNUMBER($AJ162))),Settings!$D$4-$AF162,"")</f>
        <v/>
      </c>
      <c r="AV162" s="27">
        <f>IF($BB162=0,"",IF((IF($AO162="Services","; services: describe the work, no value",IF(NOT(ISNUMBER($AR162)),"; no donor value given",IF($AX162=1,"; donor value $"&amp;FIXED(Settings!$D$5,0)&amp;" or more: written acknowledgment","")&amp;IF($AY162=1,"; over $"&amp;FIXED(Settings!$D$6,0)&amp;": donor may need Form 8283","")&amp;IF($AZ162=1,"; over $"&amp;FIXED(Settings!$D$7,0)&amp;": Section B, you may sign Part V",""))))="","Thank-you note",MID(IF($AO162="Services","; services: describe the work, no value",IF(NOT(ISNUMBER($AR162)),"; no donor value given",IF($AX162=1,"; donor value $"&amp;FIXED(Settings!$D$5,0)&amp;" or more: written acknowledgment","")&amp;IF($AY162=1,"; over $"&amp;FIXED(Settings!$D$6,0)&amp;": donor may need Form 8283","")&amp;IF($AZ162=1,"; over $"&amp;FIXED(Settings!$D$7,0)&amp;": Section B, you may sign Part V",""))),3,300)))</f>
        <v/>
      </c>
      <c r="AW162" s="27">
        <f>IF(OR($BB162=0,NOT(ISNUMBER($AF162)),$AP162=""),"","Thank you for your contribution of "&amp;$AP162&amp;" that "&amp;IF(TRIM(Settings!$D$2&amp;"")="","(your organization's name)",Settings!$D$2)&amp;" received on "&amp;CHOOSE(MONTH($AF162),"January","February","March","April","May","June","July","August","September","October","November","December")&amp;" "&amp;DAY($AF162)&amp;", "&amp;YEAR($AF162)&amp;". "&amp;IF(TRIM($AH162&amp;"")="","No goods or services were provided in exchange for your contribution.","In exchange for your contribution, we gave you "&amp;$AH162&amp;IF(ISNUMBER($AI162)," with an estimated fair market value of $"&amp;FIXED($AI162,2),"")&amp;"."))</f>
        <v/>
      </c>
      <c r="AX162" s="28">
        <f>IF(AND(ISNUMBER($AR162),ISNUMBER(Settings!$D$5)),IF($AR162&gt;=Settings!$D$5,1,0),0)</f>
        <v/>
      </c>
      <c r="AY162" s="28">
        <f>IF(AND(ISNUMBER($AR162),ISNUMBER(Settings!$D$6)),IF($AR162&gt;Settings!$D$6,1,0),0)</f>
        <v/>
      </c>
      <c r="AZ162" s="28">
        <f>IF(AND(ISNUMBER($AR162),ISNUMBER(Settings!$D$7)),IF($AR162&gt;Settings!$D$7,1,0),0)</f>
        <v/>
      </c>
      <c r="BA162" s="28">
        <f>IF(AND(ISNUMBER($AR162),ISNUMBER($AF162)),$AR162,0)</f>
        <v/>
      </c>
      <c r="BB162" s="28">
        <f>IF(OR(IFERROR(TRIM(INDEX($A162:$AD162,MATCH(Settings!$B$14,$A$1:$AD$1,0))&amp;""),"")&lt;&gt;"",IFERROR(TRIM(INDEX($A162:$AD162,MATCH(Settings!$B$13,$A$1:$AD$1,0))&amp;""),"")&lt;&gt;"",IFERROR(TRIM(INDEX($A162:$AD162,MATCH(Settings!$B$17,$A$1:$AD$1,0))&amp;""),"")&lt;&gt;"",IFERROR(TRIM(INDEX($A162:$AD162,MATCH(Settings!$B$22,$A$1:$AD$1,0))&amp;""),"")&lt;&gt;""),1,0)</f>
        <v/>
      </c>
    </row>
    <row r="163">
      <c r="AF163" s="29" t="n"/>
      <c r="AG163" s="30" t="n"/>
      <c r="AH163" s="30" t="n"/>
      <c r="AI163" s="31" t="n"/>
      <c r="AJ163" s="29" t="n"/>
      <c r="AK163" s="30" t="n"/>
      <c r="AM163" s="23">
        <f>IF(IFERROR(TRIM(INDEX($A163:$AD163,MATCH(Settings!$B$13,$A$1:$AD$1,0))&amp;""),"")&lt;&gt;"",IFERROR(TRIM(INDEX($A163:$AD163,MATCH(Settings!$B$13,$A$1:$AD$1,0))&amp;""),"")&amp;IF(IFERROR(TRIM(INDEX($A163:$AD163,MATCH(Settings!$B$14,$A$1:$AD$1,0))&amp;""),"")&lt;&gt;""," ("&amp;IFERROR(TRIM(INDEX($A163:$AD163,MATCH(Settings!$B$14,$A$1:$AD$1,0))&amp;""),"")&amp;")",""),IFERROR(TRIM(INDEX($A163:$AD163,MATCH(Settings!$B$14,$A$1:$AD$1,0))&amp;""),""))</f>
        <v/>
      </c>
      <c r="AN163" s="23">
        <f>IFERROR(TRIM(INDEX($A163:$AD163,MATCH(Settings!$B$15,$A$1:$AD$1,0))&amp;""),"")</f>
        <v/>
      </c>
      <c r="AO163" s="23">
        <f>IF($BB163=0,"",IF(LEFT(IFERROR(TRIM(INDEX($A163:$AD163,MATCH(Settings!$B$16,$A$1:$AD$1,0))&amp;""),""),5)="Goods","Goods",IF(LEFT(IFERROR(TRIM(INDEX($A163:$AD163,MATCH(Settings!$B$16,$A$1:$AD$1,0))&amp;""),""),8)="Services","Services",IF(IFERROR(TRIM(INDEX($A163:$AD163,MATCH(Settings!$B$22,$A$1:$AD$1,0))&amp;""),"")&lt;&gt;"","Services","Goods"))))</f>
        <v/>
      </c>
      <c r="AP163" s="23">
        <f>IF($AO163="Services",IFERROR(TRIM(INDEX($A163:$AD163,MATCH(Settings!$B$22,$A$1:$AD$1,0))&amp;""),""),IFERROR(TRIM(INDEX($A163:$AD163,MATCH(Settings!$B$17,$A$1:$AD$1,0))&amp;""),""))</f>
        <v/>
      </c>
      <c r="AQ163" s="24">
        <f>IFERROR(IF(TRIM(INDEX($A163:$AD163,MATCH(Settings!$B$18,$A$1:$AD$1,0))&amp;"")="","",VALUE(TRIM(INDEX($A163:$AD163,MATCH(Settings!$B$18,$A$1:$AD$1,0))&amp;""))),"")</f>
        <v/>
      </c>
      <c r="AR163" s="25">
        <f>IF($AO163="Goods",IFERROR(IF(TRIM(INDEX($A163:$AD163,MATCH(Settings!$B$20,$A$1:$AD$1,0))&amp;"")="","",VALUE(TRIM(INDEX($A163:$AD163,MATCH(Settings!$B$20,$A$1:$AD$1,0))&amp;""))),""),"")</f>
        <v/>
      </c>
      <c r="AS163" s="26">
        <f>IF($BB163=0,"",IFERROR(INT(IFERROR(IF(ISNUMBER(INDEX($A163:$AD163,MATCH(Settings!$B$11,$A$1:$AD$1,0))),INDEX($A163:$AD163,MATCH(Settings!$B$11,$A$1:$AD$1,0)),DATE(VALUE(LEFT(IFERROR(TRIM(INDEX($A163:$AD163,MATCH(Settings!$B$11,$A$1:$AD$1,0))&amp;""),""),4)),VALUE(MID(IFERROR(TRIM(INDEX($A163:$AD163,MATCH(Settings!$B$11,$A$1:$AD$1,0))&amp;""),""),6,2)),VALUE(MID(IFERROR(TRIM(INDEX($A163:$AD163,MATCH(Settings!$B$11,$A$1:$AD$1,0))&amp;""),""),9,2)))+TIME(VALUE(MID(IFERROR(TRIM(INDEX($A163:$AD163,MATCH(Settings!$B$11,$A$1:$AD$1,0))&amp;""),""),12,2)),VALUE(MID(IFERROR(TRIM(INDEX($A163:$AD163,MATCH(Settings!$B$11,$A$1:$AD$1,0))&amp;""),""),15,2)),VALUE(MID(IFERROR(TRIM(INDEX($A163:$AD163,MATCH(Settings!$B$11,$A$1:$AD$1,0))&amp;""),""),18,2)))),"")),""))</f>
        <v/>
      </c>
      <c r="AT163" s="23">
        <f>IF($BB163=0,"",IF(NOT(ISNUMBER($AF163)),"Waiting for the gift",IF(ISNUMBER($AJ163),"Acknowledged",IF(AND(ISNUMBER(Settings!$D$3),$AU163&gt;Settings!$D$3),"Past your window","Send acknowledgment"))))</f>
        <v/>
      </c>
      <c r="AU163" s="24">
        <f>IF(AND(ISNUMBER($AF163),NOT(ISNUMBER($AJ163))),Settings!$D$4-$AF163,"")</f>
        <v/>
      </c>
      <c r="AV163" s="27">
        <f>IF($BB163=0,"",IF((IF($AO163="Services","; services: describe the work, no value",IF(NOT(ISNUMBER($AR163)),"; no donor value given",IF($AX163=1,"; donor value $"&amp;FIXED(Settings!$D$5,0)&amp;" or more: written acknowledgment","")&amp;IF($AY163=1,"; over $"&amp;FIXED(Settings!$D$6,0)&amp;": donor may need Form 8283","")&amp;IF($AZ163=1,"; over $"&amp;FIXED(Settings!$D$7,0)&amp;": Section B, you may sign Part V",""))))="","Thank-you note",MID(IF($AO163="Services","; services: describe the work, no value",IF(NOT(ISNUMBER($AR163)),"; no donor value given",IF($AX163=1,"; donor value $"&amp;FIXED(Settings!$D$5,0)&amp;" or more: written acknowledgment","")&amp;IF($AY163=1,"; over $"&amp;FIXED(Settings!$D$6,0)&amp;": donor may need Form 8283","")&amp;IF($AZ163=1,"; over $"&amp;FIXED(Settings!$D$7,0)&amp;": Section B, you may sign Part V",""))),3,300)))</f>
        <v/>
      </c>
      <c r="AW163" s="27">
        <f>IF(OR($BB163=0,NOT(ISNUMBER($AF163)),$AP163=""),"","Thank you for your contribution of "&amp;$AP163&amp;" that "&amp;IF(TRIM(Settings!$D$2&amp;"")="","(your organization's name)",Settings!$D$2)&amp;" received on "&amp;CHOOSE(MONTH($AF163),"January","February","March","April","May","June","July","August","September","October","November","December")&amp;" "&amp;DAY($AF163)&amp;", "&amp;YEAR($AF163)&amp;". "&amp;IF(TRIM($AH163&amp;"")="","No goods or services were provided in exchange for your contribution.","In exchange for your contribution, we gave you "&amp;$AH163&amp;IF(ISNUMBER($AI163)," with an estimated fair market value of $"&amp;FIXED($AI163,2),"")&amp;"."))</f>
        <v/>
      </c>
      <c r="AX163" s="28">
        <f>IF(AND(ISNUMBER($AR163),ISNUMBER(Settings!$D$5)),IF($AR163&gt;=Settings!$D$5,1,0),0)</f>
        <v/>
      </c>
      <c r="AY163" s="28">
        <f>IF(AND(ISNUMBER($AR163),ISNUMBER(Settings!$D$6)),IF($AR163&gt;Settings!$D$6,1,0),0)</f>
        <v/>
      </c>
      <c r="AZ163" s="28">
        <f>IF(AND(ISNUMBER($AR163),ISNUMBER(Settings!$D$7)),IF($AR163&gt;Settings!$D$7,1,0),0)</f>
        <v/>
      </c>
      <c r="BA163" s="28">
        <f>IF(AND(ISNUMBER($AR163),ISNUMBER($AF163)),$AR163,0)</f>
        <v/>
      </c>
      <c r="BB163" s="28">
        <f>IF(OR(IFERROR(TRIM(INDEX($A163:$AD163,MATCH(Settings!$B$14,$A$1:$AD$1,0))&amp;""),"")&lt;&gt;"",IFERROR(TRIM(INDEX($A163:$AD163,MATCH(Settings!$B$13,$A$1:$AD$1,0))&amp;""),"")&lt;&gt;"",IFERROR(TRIM(INDEX($A163:$AD163,MATCH(Settings!$B$17,$A$1:$AD$1,0))&amp;""),"")&lt;&gt;"",IFERROR(TRIM(INDEX($A163:$AD163,MATCH(Settings!$B$22,$A$1:$AD$1,0))&amp;""),"")&lt;&gt;""),1,0)</f>
        <v/>
      </c>
    </row>
    <row r="164">
      <c r="AF164" s="29" t="n"/>
      <c r="AG164" s="30" t="n"/>
      <c r="AH164" s="30" t="n"/>
      <c r="AI164" s="31" t="n"/>
      <c r="AJ164" s="29" t="n"/>
      <c r="AK164" s="30" t="n"/>
      <c r="AM164" s="23">
        <f>IF(IFERROR(TRIM(INDEX($A164:$AD164,MATCH(Settings!$B$13,$A$1:$AD$1,0))&amp;""),"")&lt;&gt;"",IFERROR(TRIM(INDEX($A164:$AD164,MATCH(Settings!$B$13,$A$1:$AD$1,0))&amp;""),"")&amp;IF(IFERROR(TRIM(INDEX($A164:$AD164,MATCH(Settings!$B$14,$A$1:$AD$1,0))&amp;""),"")&lt;&gt;""," ("&amp;IFERROR(TRIM(INDEX($A164:$AD164,MATCH(Settings!$B$14,$A$1:$AD$1,0))&amp;""),"")&amp;")",""),IFERROR(TRIM(INDEX($A164:$AD164,MATCH(Settings!$B$14,$A$1:$AD$1,0))&amp;""),""))</f>
        <v/>
      </c>
      <c r="AN164" s="23">
        <f>IFERROR(TRIM(INDEX($A164:$AD164,MATCH(Settings!$B$15,$A$1:$AD$1,0))&amp;""),"")</f>
        <v/>
      </c>
      <c r="AO164" s="23">
        <f>IF($BB164=0,"",IF(LEFT(IFERROR(TRIM(INDEX($A164:$AD164,MATCH(Settings!$B$16,$A$1:$AD$1,0))&amp;""),""),5)="Goods","Goods",IF(LEFT(IFERROR(TRIM(INDEX($A164:$AD164,MATCH(Settings!$B$16,$A$1:$AD$1,0))&amp;""),""),8)="Services","Services",IF(IFERROR(TRIM(INDEX($A164:$AD164,MATCH(Settings!$B$22,$A$1:$AD$1,0))&amp;""),"")&lt;&gt;"","Services","Goods"))))</f>
        <v/>
      </c>
      <c r="AP164" s="23">
        <f>IF($AO164="Services",IFERROR(TRIM(INDEX($A164:$AD164,MATCH(Settings!$B$22,$A$1:$AD$1,0))&amp;""),""),IFERROR(TRIM(INDEX($A164:$AD164,MATCH(Settings!$B$17,$A$1:$AD$1,0))&amp;""),""))</f>
        <v/>
      </c>
      <c r="AQ164" s="24">
        <f>IFERROR(IF(TRIM(INDEX($A164:$AD164,MATCH(Settings!$B$18,$A$1:$AD$1,0))&amp;"")="","",VALUE(TRIM(INDEX($A164:$AD164,MATCH(Settings!$B$18,$A$1:$AD$1,0))&amp;""))),"")</f>
        <v/>
      </c>
      <c r="AR164" s="25">
        <f>IF($AO164="Goods",IFERROR(IF(TRIM(INDEX($A164:$AD164,MATCH(Settings!$B$20,$A$1:$AD$1,0))&amp;"")="","",VALUE(TRIM(INDEX($A164:$AD164,MATCH(Settings!$B$20,$A$1:$AD$1,0))&amp;""))),""),"")</f>
        <v/>
      </c>
      <c r="AS164" s="26">
        <f>IF($BB164=0,"",IFERROR(INT(IFERROR(IF(ISNUMBER(INDEX($A164:$AD164,MATCH(Settings!$B$11,$A$1:$AD$1,0))),INDEX($A164:$AD164,MATCH(Settings!$B$11,$A$1:$AD$1,0)),DATE(VALUE(LEFT(IFERROR(TRIM(INDEX($A164:$AD164,MATCH(Settings!$B$11,$A$1:$AD$1,0))&amp;""),""),4)),VALUE(MID(IFERROR(TRIM(INDEX($A164:$AD164,MATCH(Settings!$B$11,$A$1:$AD$1,0))&amp;""),""),6,2)),VALUE(MID(IFERROR(TRIM(INDEX($A164:$AD164,MATCH(Settings!$B$11,$A$1:$AD$1,0))&amp;""),""),9,2)))+TIME(VALUE(MID(IFERROR(TRIM(INDEX($A164:$AD164,MATCH(Settings!$B$11,$A$1:$AD$1,0))&amp;""),""),12,2)),VALUE(MID(IFERROR(TRIM(INDEX($A164:$AD164,MATCH(Settings!$B$11,$A$1:$AD$1,0))&amp;""),""),15,2)),VALUE(MID(IFERROR(TRIM(INDEX($A164:$AD164,MATCH(Settings!$B$11,$A$1:$AD$1,0))&amp;""),""),18,2)))),"")),""))</f>
        <v/>
      </c>
      <c r="AT164" s="23">
        <f>IF($BB164=0,"",IF(NOT(ISNUMBER($AF164)),"Waiting for the gift",IF(ISNUMBER($AJ164),"Acknowledged",IF(AND(ISNUMBER(Settings!$D$3),$AU164&gt;Settings!$D$3),"Past your window","Send acknowledgment"))))</f>
        <v/>
      </c>
      <c r="AU164" s="24">
        <f>IF(AND(ISNUMBER($AF164),NOT(ISNUMBER($AJ164))),Settings!$D$4-$AF164,"")</f>
        <v/>
      </c>
      <c r="AV164" s="27">
        <f>IF($BB164=0,"",IF((IF($AO164="Services","; services: describe the work, no value",IF(NOT(ISNUMBER($AR164)),"; no donor value given",IF($AX164=1,"; donor value $"&amp;FIXED(Settings!$D$5,0)&amp;" or more: written acknowledgment","")&amp;IF($AY164=1,"; over $"&amp;FIXED(Settings!$D$6,0)&amp;": donor may need Form 8283","")&amp;IF($AZ164=1,"; over $"&amp;FIXED(Settings!$D$7,0)&amp;": Section B, you may sign Part V",""))))="","Thank-you note",MID(IF($AO164="Services","; services: describe the work, no value",IF(NOT(ISNUMBER($AR164)),"; no donor value given",IF($AX164=1,"; donor value $"&amp;FIXED(Settings!$D$5,0)&amp;" or more: written acknowledgment","")&amp;IF($AY164=1,"; over $"&amp;FIXED(Settings!$D$6,0)&amp;": donor may need Form 8283","")&amp;IF($AZ164=1,"; over $"&amp;FIXED(Settings!$D$7,0)&amp;": Section B, you may sign Part V",""))),3,300)))</f>
        <v/>
      </c>
      <c r="AW164" s="27">
        <f>IF(OR($BB164=0,NOT(ISNUMBER($AF164)),$AP164=""),"","Thank you for your contribution of "&amp;$AP164&amp;" that "&amp;IF(TRIM(Settings!$D$2&amp;"")="","(your organization's name)",Settings!$D$2)&amp;" received on "&amp;CHOOSE(MONTH($AF164),"January","February","March","April","May","June","July","August","September","October","November","December")&amp;" "&amp;DAY($AF164)&amp;", "&amp;YEAR($AF164)&amp;". "&amp;IF(TRIM($AH164&amp;"")="","No goods or services were provided in exchange for your contribution.","In exchange for your contribution, we gave you "&amp;$AH164&amp;IF(ISNUMBER($AI164)," with an estimated fair market value of $"&amp;FIXED($AI164,2),"")&amp;"."))</f>
        <v/>
      </c>
      <c r="AX164" s="28">
        <f>IF(AND(ISNUMBER($AR164),ISNUMBER(Settings!$D$5)),IF($AR164&gt;=Settings!$D$5,1,0),0)</f>
        <v/>
      </c>
      <c r="AY164" s="28">
        <f>IF(AND(ISNUMBER($AR164),ISNUMBER(Settings!$D$6)),IF($AR164&gt;Settings!$D$6,1,0),0)</f>
        <v/>
      </c>
      <c r="AZ164" s="28">
        <f>IF(AND(ISNUMBER($AR164),ISNUMBER(Settings!$D$7)),IF($AR164&gt;Settings!$D$7,1,0),0)</f>
        <v/>
      </c>
      <c r="BA164" s="28">
        <f>IF(AND(ISNUMBER($AR164),ISNUMBER($AF164)),$AR164,0)</f>
        <v/>
      </c>
      <c r="BB164" s="28">
        <f>IF(OR(IFERROR(TRIM(INDEX($A164:$AD164,MATCH(Settings!$B$14,$A$1:$AD$1,0))&amp;""),"")&lt;&gt;"",IFERROR(TRIM(INDEX($A164:$AD164,MATCH(Settings!$B$13,$A$1:$AD$1,0))&amp;""),"")&lt;&gt;"",IFERROR(TRIM(INDEX($A164:$AD164,MATCH(Settings!$B$17,$A$1:$AD$1,0))&amp;""),"")&lt;&gt;"",IFERROR(TRIM(INDEX($A164:$AD164,MATCH(Settings!$B$22,$A$1:$AD$1,0))&amp;""),"")&lt;&gt;""),1,0)</f>
        <v/>
      </c>
    </row>
    <row r="165">
      <c r="AF165" s="29" t="n"/>
      <c r="AG165" s="30" t="n"/>
      <c r="AH165" s="30" t="n"/>
      <c r="AI165" s="31" t="n"/>
      <c r="AJ165" s="29" t="n"/>
      <c r="AK165" s="30" t="n"/>
      <c r="AM165" s="23">
        <f>IF(IFERROR(TRIM(INDEX($A165:$AD165,MATCH(Settings!$B$13,$A$1:$AD$1,0))&amp;""),"")&lt;&gt;"",IFERROR(TRIM(INDEX($A165:$AD165,MATCH(Settings!$B$13,$A$1:$AD$1,0))&amp;""),"")&amp;IF(IFERROR(TRIM(INDEX($A165:$AD165,MATCH(Settings!$B$14,$A$1:$AD$1,0))&amp;""),"")&lt;&gt;""," ("&amp;IFERROR(TRIM(INDEX($A165:$AD165,MATCH(Settings!$B$14,$A$1:$AD$1,0))&amp;""),"")&amp;")",""),IFERROR(TRIM(INDEX($A165:$AD165,MATCH(Settings!$B$14,$A$1:$AD$1,0))&amp;""),""))</f>
        <v/>
      </c>
      <c r="AN165" s="23">
        <f>IFERROR(TRIM(INDEX($A165:$AD165,MATCH(Settings!$B$15,$A$1:$AD$1,0))&amp;""),"")</f>
        <v/>
      </c>
      <c r="AO165" s="23">
        <f>IF($BB165=0,"",IF(LEFT(IFERROR(TRIM(INDEX($A165:$AD165,MATCH(Settings!$B$16,$A$1:$AD$1,0))&amp;""),""),5)="Goods","Goods",IF(LEFT(IFERROR(TRIM(INDEX($A165:$AD165,MATCH(Settings!$B$16,$A$1:$AD$1,0))&amp;""),""),8)="Services","Services",IF(IFERROR(TRIM(INDEX($A165:$AD165,MATCH(Settings!$B$22,$A$1:$AD$1,0))&amp;""),"")&lt;&gt;"","Services","Goods"))))</f>
        <v/>
      </c>
      <c r="AP165" s="23">
        <f>IF($AO165="Services",IFERROR(TRIM(INDEX($A165:$AD165,MATCH(Settings!$B$22,$A$1:$AD$1,0))&amp;""),""),IFERROR(TRIM(INDEX($A165:$AD165,MATCH(Settings!$B$17,$A$1:$AD$1,0))&amp;""),""))</f>
        <v/>
      </c>
      <c r="AQ165" s="24">
        <f>IFERROR(IF(TRIM(INDEX($A165:$AD165,MATCH(Settings!$B$18,$A$1:$AD$1,0))&amp;"")="","",VALUE(TRIM(INDEX($A165:$AD165,MATCH(Settings!$B$18,$A$1:$AD$1,0))&amp;""))),"")</f>
        <v/>
      </c>
      <c r="AR165" s="25">
        <f>IF($AO165="Goods",IFERROR(IF(TRIM(INDEX($A165:$AD165,MATCH(Settings!$B$20,$A$1:$AD$1,0))&amp;"")="","",VALUE(TRIM(INDEX($A165:$AD165,MATCH(Settings!$B$20,$A$1:$AD$1,0))&amp;""))),""),"")</f>
        <v/>
      </c>
      <c r="AS165" s="26">
        <f>IF($BB165=0,"",IFERROR(INT(IFERROR(IF(ISNUMBER(INDEX($A165:$AD165,MATCH(Settings!$B$11,$A$1:$AD$1,0))),INDEX($A165:$AD165,MATCH(Settings!$B$11,$A$1:$AD$1,0)),DATE(VALUE(LEFT(IFERROR(TRIM(INDEX($A165:$AD165,MATCH(Settings!$B$11,$A$1:$AD$1,0))&amp;""),""),4)),VALUE(MID(IFERROR(TRIM(INDEX($A165:$AD165,MATCH(Settings!$B$11,$A$1:$AD$1,0))&amp;""),""),6,2)),VALUE(MID(IFERROR(TRIM(INDEX($A165:$AD165,MATCH(Settings!$B$11,$A$1:$AD$1,0))&amp;""),""),9,2)))+TIME(VALUE(MID(IFERROR(TRIM(INDEX($A165:$AD165,MATCH(Settings!$B$11,$A$1:$AD$1,0))&amp;""),""),12,2)),VALUE(MID(IFERROR(TRIM(INDEX($A165:$AD165,MATCH(Settings!$B$11,$A$1:$AD$1,0))&amp;""),""),15,2)),VALUE(MID(IFERROR(TRIM(INDEX($A165:$AD165,MATCH(Settings!$B$11,$A$1:$AD$1,0))&amp;""),""),18,2)))),"")),""))</f>
        <v/>
      </c>
      <c r="AT165" s="23">
        <f>IF($BB165=0,"",IF(NOT(ISNUMBER($AF165)),"Waiting for the gift",IF(ISNUMBER($AJ165),"Acknowledged",IF(AND(ISNUMBER(Settings!$D$3),$AU165&gt;Settings!$D$3),"Past your window","Send acknowledgment"))))</f>
        <v/>
      </c>
      <c r="AU165" s="24">
        <f>IF(AND(ISNUMBER($AF165),NOT(ISNUMBER($AJ165))),Settings!$D$4-$AF165,"")</f>
        <v/>
      </c>
      <c r="AV165" s="27">
        <f>IF($BB165=0,"",IF((IF($AO165="Services","; services: describe the work, no value",IF(NOT(ISNUMBER($AR165)),"; no donor value given",IF($AX165=1,"; donor value $"&amp;FIXED(Settings!$D$5,0)&amp;" or more: written acknowledgment","")&amp;IF($AY165=1,"; over $"&amp;FIXED(Settings!$D$6,0)&amp;": donor may need Form 8283","")&amp;IF($AZ165=1,"; over $"&amp;FIXED(Settings!$D$7,0)&amp;": Section B, you may sign Part V",""))))="","Thank-you note",MID(IF($AO165="Services","; services: describe the work, no value",IF(NOT(ISNUMBER($AR165)),"; no donor value given",IF($AX165=1,"; donor value $"&amp;FIXED(Settings!$D$5,0)&amp;" or more: written acknowledgment","")&amp;IF($AY165=1,"; over $"&amp;FIXED(Settings!$D$6,0)&amp;": donor may need Form 8283","")&amp;IF($AZ165=1,"; over $"&amp;FIXED(Settings!$D$7,0)&amp;": Section B, you may sign Part V",""))),3,300)))</f>
        <v/>
      </c>
      <c r="AW165" s="27">
        <f>IF(OR($BB165=0,NOT(ISNUMBER($AF165)),$AP165=""),"","Thank you for your contribution of "&amp;$AP165&amp;" that "&amp;IF(TRIM(Settings!$D$2&amp;"")="","(your organization's name)",Settings!$D$2)&amp;" received on "&amp;CHOOSE(MONTH($AF165),"January","February","March","April","May","June","July","August","September","October","November","December")&amp;" "&amp;DAY($AF165)&amp;", "&amp;YEAR($AF165)&amp;". "&amp;IF(TRIM($AH165&amp;"")="","No goods or services were provided in exchange for your contribution.","In exchange for your contribution, we gave you "&amp;$AH165&amp;IF(ISNUMBER($AI165)," with an estimated fair market value of $"&amp;FIXED($AI165,2),"")&amp;"."))</f>
        <v/>
      </c>
      <c r="AX165" s="28">
        <f>IF(AND(ISNUMBER($AR165),ISNUMBER(Settings!$D$5)),IF($AR165&gt;=Settings!$D$5,1,0),0)</f>
        <v/>
      </c>
      <c r="AY165" s="28">
        <f>IF(AND(ISNUMBER($AR165),ISNUMBER(Settings!$D$6)),IF($AR165&gt;Settings!$D$6,1,0),0)</f>
        <v/>
      </c>
      <c r="AZ165" s="28">
        <f>IF(AND(ISNUMBER($AR165),ISNUMBER(Settings!$D$7)),IF($AR165&gt;Settings!$D$7,1,0),0)</f>
        <v/>
      </c>
      <c r="BA165" s="28">
        <f>IF(AND(ISNUMBER($AR165),ISNUMBER($AF165)),$AR165,0)</f>
        <v/>
      </c>
      <c r="BB165" s="28">
        <f>IF(OR(IFERROR(TRIM(INDEX($A165:$AD165,MATCH(Settings!$B$14,$A$1:$AD$1,0))&amp;""),"")&lt;&gt;"",IFERROR(TRIM(INDEX($A165:$AD165,MATCH(Settings!$B$13,$A$1:$AD$1,0))&amp;""),"")&lt;&gt;"",IFERROR(TRIM(INDEX($A165:$AD165,MATCH(Settings!$B$17,$A$1:$AD$1,0))&amp;""),"")&lt;&gt;"",IFERROR(TRIM(INDEX($A165:$AD165,MATCH(Settings!$B$22,$A$1:$AD$1,0))&amp;""),"")&lt;&gt;""),1,0)</f>
        <v/>
      </c>
    </row>
    <row r="166">
      <c r="AF166" s="29" t="n"/>
      <c r="AG166" s="30" t="n"/>
      <c r="AH166" s="30" t="n"/>
      <c r="AI166" s="31" t="n"/>
      <c r="AJ166" s="29" t="n"/>
      <c r="AK166" s="30" t="n"/>
      <c r="AM166" s="23">
        <f>IF(IFERROR(TRIM(INDEX($A166:$AD166,MATCH(Settings!$B$13,$A$1:$AD$1,0))&amp;""),"")&lt;&gt;"",IFERROR(TRIM(INDEX($A166:$AD166,MATCH(Settings!$B$13,$A$1:$AD$1,0))&amp;""),"")&amp;IF(IFERROR(TRIM(INDEX($A166:$AD166,MATCH(Settings!$B$14,$A$1:$AD$1,0))&amp;""),"")&lt;&gt;""," ("&amp;IFERROR(TRIM(INDEX($A166:$AD166,MATCH(Settings!$B$14,$A$1:$AD$1,0))&amp;""),"")&amp;")",""),IFERROR(TRIM(INDEX($A166:$AD166,MATCH(Settings!$B$14,$A$1:$AD$1,0))&amp;""),""))</f>
        <v/>
      </c>
      <c r="AN166" s="23">
        <f>IFERROR(TRIM(INDEX($A166:$AD166,MATCH(Settings!$B$15,$A$1:$AD$1,0))&amp;""),"")</f>
        <v/>
      </c>
      <c r="AO166" s="23">
        <f>IF($BB166=0,"",IF(LEFT(IFERROR(TRIM(INDEX($A166:$AD166,MATCH(Settings!$B$16,$A$1:$AD$1,0))&amp;""),""),5)="Goods","Goods",IF(LEFT(IFERROR(TRIM(INDEX($A166:$AD166,MATCH(Settings!$B$16,$A$1:$AD$1,0))&amp;""),""),8)="Services","Services",IF(IFERROR(TRIM(INDEX($A166:$AD166,MATCH(Settings!$B$22,$A$1:$AD$1,0))&amp;""),"")&lt;&gt;"","Services","Goods"))))</f>
        <v/>
      </c>
      <c r="AP166" s="23">
        <f>IF($AO166="Services",IFERROR(TRIM(INDEX($A166:$AD166,MATCH(Settings!$B$22,$A$1:$AD$1,0))&amp;""),""),IFERROR(TRIM(INDEX($A166:$AD166,MATCH(Settings!$B$17,$A$1:$AD$1,0))&amp;""),""))</f>
        <v/>
      </c>
      <c r="AQ166" s="24">
        <f>IFERROR(IF(TRIM(INDEX($A166:$AD166,MATCH(Settings!$B$18,$A$1:$AD$1,0))&amp;"")="","",VALUE(TRIM(INDEX($A166:$AD166,MATCH(Settings!$B$18,$A$1:$AD$1,0))&amp;""))),"")</f>
        <v/>
      </c>
      <c r="AR166" s="25">
        <f>IF($AO166="Goods",IFERROR(IF(TRIM(INDEX($A166:$AD166,MATCH(Settings!$B$20,$A$1:$AD$1,0))&amp;"")="","",VALUE(TRIM(INDEX($A166:$AD166,MATCH(Settings!$B$20,$A$1:$AD$1,0))&amp;""))),""),"")</f>
        <v/>
      </c>
      <c r="AS166" s="26">
        <f>IF($BB166=0,"",IFERROR(INT(IFERROR(IF(ISNUMBER(INDEX($A166:$AD166,MATCH(Settings!$B$11,$A$1:$AD$1,0))),INDEX($A166:$AD166,MATCH(Settings!$B$11,$A$1:$AD$1,0)),DATE(VALUE(LEFT(IFERROR(TRIM(INDEX($A166:$AD166,MATCH(Settings!$B$11,$A$1:$AD$1,0))&amp;""),""),4)),VALUE(MID(IFERROR(TRIM(INDEX($A166:$AD166,MATCH(Settings!$B$11,$A$1:$AD$1,0))&amp;""),""),6,2)),VALUE(MID(IFERROR(TRIM(INDEX($A166:$AD166,MATCH(Settings!$B$11,$A$1:$AD$1,0))&amp;""),""),9,2)))+TIME(VALUE(MID(IFERROR(TRIM(INDEX($A166:$AD166,MATCH(Settings!$B$11,$A$1:$AD$1,0))&amp;""),""),12,2)),VALUE(MID(IFERROR(TRIM(INDEX($A166:$AD166,MATCH(Settings!$B$11,$A$1:$AD$1,0))&amp;""),""),15,2)),VALUE(MID(IFERROR(TRIM(INDEX($A166:$AD166,MATCH(Settings!$B$11,$A$1:$AD$1,0))&amp;""),""),18,2)))),"")),""))</f>
        <v/>
      </c>
      <c r="AT166" s="23">
        <f>IF($BB166=0,"",IF(NOT(ISNUMBER($AF166)),"Waiting for the gift",IF(ISNUMBER($AJ166),"Acknowledged",IF(AND(ISNUMBER(Settings!$D$3),$AU166&gt;Settings!$D$3),"Past your window","Send acknowledgment"))))</f>
        <v/>
      </c>
      <c r="AU166" s="24">
        <f>IF(AND(ISNUMBER($AF166),NOT(ISNUMBER($AJ166))),Settings!$D$4-$AF166,"")</f>
        <v/>
      </c>
      <c r="AV166" s="27">
        <f>IF($BB166=0,"",IF((IF($AO166="Services","; services: describe the work, no value",IF(NOT(ISNUMBER($AR166)),"; no donor value given",IF($AX166=1,"; donor value $"&amp;FIXED(Settings!$D$5,0)&amp;" or more: written acknowledgment","")&amp;IF($AY166=1,"; over $"&amp;FIXED(Settings!$D$6,0)&amp;": donor may need Form 8283","")&amp;IF($AZ166=1,"; over $"&amp;FIXED(Settings!$D$7,0)&amp;": Section B, you may sign Part V",""))))="","Thank-you note",MID(IF($AO166="Services","; services: describe the work, no value",IF(NOT(ISNUMBER($AR166)),"; no donor value given",IF($AX166=1,"; donor value $"&amp;FIXED(Settings!$D$5,0)&amp;" or more: written acknowledgment","")&amp;IF($AY166=1,"; over $"&amp;FIXED(Settings!$D$6,0)&amp;": donor may need Form 8283","")&amp;IF($AZ166=1,"; over $"&amp;FIXED(Settings!$D$7,0)&amp;": Section B, you may sign Part V",""))),3,300)))</f>
        <v/>
      </c>
      <c r="AW166" s="27">
        <f>IF(OR($BB166=0,NOT(ISNUMBER($AF166)),$AP166=""),"","Thank you for your contribution of "&amp;$AP166&amp;" that "&amp;IF(TRIM(Settings!$D$2&amp;"")="","(your organization's name)",Settings!$D$2)&amp;" received on "&amp;CHOOSE(MONTH($AF166),"January","February","March","April","May","June","July","August","September","October","November","December")&amp;" "&amp;DAY($AF166)&amp;", "&amp;YEAR($AF166)&amp;". "&amp;IF(TRIM($AH166&amp;"")="","No goods or services were provided in exchange for your contribution.","In exchange for your contribution, we gave you "&amp;$AH166&amp;IF(ISNUMBER($AI166)," with an estimated fair market value of $"&amp;FIXED($AI166,2),"")&amp;"."))</f>
        <v/>
      </c>
      <c r="AX166" s="28">
        <f>IF(AND(ISNUMBER($AR166),ISNUMBER(Settings!$D$5)),IF($AR166&gt;=Settings!$D$5,1,0),0)</f>
        <v/>
      </c>
      <c r="AY166" s="28">
        <f>IF(AND(ISNUMBER($AR166),ISNUMBER(Settings!$D$6)),IF($AR166&gt;Settings!$D$6,1,0),0)</f>
        <v/>
      </c>
      <c r="AZ166" s="28">
        <f>IF(AND(ISNUMBER($AR166),ISNUMBER(Settings!$D$7)),IF($AR166&gt;Settings!$D$7,1,0),0)</f>
        <v/>
      </c>
      <c r="BA166" s="28">
        <f>IF(AND(ISNUMBER($AR166),ISNUMBER($AF166)),$AR166,0)</f>
        <v/>
      </c>
      <c r="BB166" s="28">
        <f>IF(OR(IFERROR(TRIM(INDEX($A166:$AD166,MATCH(Settings!$B$14,$A$1:$AD$1,0))&amp;""),"")&lt;&gt;"",IFERROR(TRIM(INDEX($A166:$AD166,MATCH(Settings!$B$13,$A$1:$AD$1,0))&amp;""),"")&lt;&gt;"",IFERROR(TRIM(INDEX($A166:$AD166,MATCH(Settings!$B$17,$A$1:$AD$1,0))&amp;""),"")&lt;&gt;"",IFERROR(TRIM(INDEX($A166:$AD166,MATCH(Settings!$B$22,$A$1:$AD$1,0))&amp;""),"")&lt;&gt;""),1,0)</f>
        <v/>
      </c>
    </row>
    <row r="167">
      <c r="AF167" s="29" t="n"/>
      <c r="AG167" s="30" t="n"/>
      <c r="AH167" s="30" t="n"/>
      <c r="AI167" s="31" t="n"/>
      <c r="AJ167" s="29" t="n"/>
      <c r="AK167" s="30" t="n"/>
      <c r="AM167" s="23">
        <f>IF(IFERROR(TRIM(INDEX($A167:$AD167,MATCH(Settings!$B$13,$A$1:$AD$1,0))&amp;""),"")&lt;&gt;"",IFERROR(TRIM(INDEX($A167:$AD167,MATCH(Settings!$B$13,$A$1:$AD$1,0))&amp;""),"")&amp;IF(IFERROR(TRIM(INDEX($A167:$AD167,MATCH(Settings!$B$14,$A$1:$AD$1,0))&amp;""),"")&lt;&gt;""," ("&amp;IFERROR(TRIM(INDEX($A167:$AD167,MATCH(Settings!$B$14,$A$1:$AD$1,0))&amp;""),"")&amp;")",""),IFERROR(TRIM(INDEX($A167:$AD167,MATCH(Settings!$B$14,$A$1:$AD$1,0))&amp;""),""))</f>
        <v/>
      </c>
      <c r="AN167" s="23">
        <f>IFERROR(TRIM(INDEX($A167:$AD167,MATCH(Settings!$B$15,$A$1:$AD$1,0))&amp;""),"")</f>
        <v/>
      </c>
      <c r="AO167" s="23">
        <f>IF($BB167=0,"",IF(LEFT(IFERROR(TRIM(INDEX($A167:$AD167,MATCH(Settings!$B$16,$A$1:$AD$1,0))&amp;""),""),5)="Goods","Goods",IF(LEFT(IFERROR(TRIM(INDEX($A167:$AD167,MATCH(Settings!$B$16,$A$1:$AD$1,0))&amp;""),""),8)="Services","Services",IF(IFERROR(TRIM(INDEX($A167:$AD167,MATCH(Settings!$B$22,$A$1:$AD$1,0))&amp;""),"")&lt;&gt;"","Services","Goods"))))</f>
        <v/>
      </c>
      <c r="AP167" s="23">
        <f>IF($AO167="Services",IFERROR(TRIM(INDEX($A167:$AD167,MATCH(Settings!$B$22,$A$1:$AD$1,0))&amp;""),""),IFERROR(TRIM(INDEX($A167:$AD167,MATCH(Settings!$B$17,$A$1:$AD$1,0))&amp;""),""))</f>
        <v/>
      </c>
      <c r="AQ167" s="24">
        <f>IFERROR(IF(TRIM(INDEX($A167:$AD167,MATCH(Settings!$B$18,$A$1:$AD$1,0))&amp;"")="","",VALUE(TRIM(INDEX($A167:$AD167,MATCH(Settings!$B$18,$A$1:$AD$1,0))&amp;""))),"")</f>
        <v/>
      </c>
      <c r="AR167" s="25">
        <f>IF($AO167="Goods",IFERROR(IF(TRIM(INDEX($A167:$AD167,MATCH(Settings!$B$20,$A$1:$AD$1,0))&amp;"")="","",VALUE(TRIM(INDEX($A167:$AD167,MATCH(Settings!$B$20,$A$1:$AD$1,0))&amp;""))),""),"")</f>
        <v/>
      </c>
      <c r="AS167" s="26">
        <f>IF($BB167=0,"",IFERROR(INT(IFERROR(IF(ISNUMBER(INDEX($A167:$AD167,MATCH(Settings!$B$11,$A$1:$AD$1,0))),INDEX($A167:$AD167,MATCH(Settings!$B$11,$A$1:$AD$1,0)),DATE(VALUE(LEFT(IFERROR(TRIM(INDEX($A167:$AD167,MATCH(Settings!$B$11,$A$1:$AD$1,0))&amp;""),""),4)),VALUE(MID(IFERROR(TRIM(INDEX($A167:$AD167,MATCH(Settings!$B$11,$A$1:$AD$1,0))&amp;""),""),6,2)),VALUE(MID(IFERROR(TRIM(INDEX($A167:$AD167,MATCH(Settings!$B$11,$A$1:$AD$1,0))&amp;""),""),9,2)))+TIME(VALUE(MID(IFERROR(TRIM(INDEX($A167:$AD167,MATCH(Settings!$B$11,$A$1:$AD$1,0))&amp;""),""),12,2)),VALUE(MID(IFERROR(TRIM(INDEX($A167:$AD167,MATCH(Settings!$B$11,$A$1:$AD$1,0))&amp;""),""),15,2)),VALUE(MID(IFERROR(TRIM(INDEX($A167:$AD167,MATCH(Settings!$B$11,$A$1:$AD$1,0))&amp;""),""),18,2)))),"")),""))</f>
        <v/>
      </c>
      <c r="AT167" s="23">
        <f>IF($BB167=0,"",IF(NOT(ISNUMBER($AF167)),"Waiting for the gift",IF(ISNUMBER($AJ167),"Acknowledged",IF(AND(ISNUMBER(Settings!$D$3),$AU167&gt;Settings!$D$3),"Past your window","Send acknowledgment"))))</f>
        <v/>
      </c>
      <c r="AU167" s="24">
        <f>IF(AND(ISNUMBER($AF167),NOT(ISNUMBER($AJ167))),Settings!$D$4-$AF167,"")</f>
        <v/>
      </c>
      <c r="AV167" s="27">
        <f>IF($BB167=0,"",IF((IF($AO167="Services","; services: describe the work, no value",IF(NOT(ISNUMBER($AR167)),"; no donor value given",IF($AX167=1,"; donor value $"&amp;FIXED(Settings!$D$5,0)&amp;" or more: written acknowledgment","")&amp;IF($AY167=1,"; over $"&amp;FIXED(Settings!$D$6,0)&amp;": donor may need Form 8283","")&amp;IF($AZ167=1,"; over $"&amp;FIXED(Settings!$D$7,0)&amp;": Section B, you may sign Part V",""))))="","Thank-you note",MID(IF($AO167="Services","; services: describe the work, no value",IF(NOT(ISNUMBER($AR167)),"; no donor value given",IF($AX167=1,"; donor value $"&amp;FIXED(Settings!$D$5,0)&amp;" or more: written acknowledgment","")&amp;IF($AY167=1,"; over $"&amp;FIXED(Settings!$D$6,0)&amp;": donor may need Form 8283","")&amp;IF($AZ167=1,"; over $"&amp;FIXED(Settings!$D$7,0)&amp;": Section B, you may sign Part V",""))),3,300)))</f>
        <v/>
      </c>
      <c r="AW167" s="27">
        <f>IF(OR($BB167=0,NOT(ISNUMBER($AF167)),$AP167=""),"","Thank you for your contribution of "&amp;$AP167&amp;" that "&amp;IF(TRIM(Settings!$D$2&amp;"")="","(your organization's name)",Settings!$D$2)&amp;" received on "&amp;CHOOSE(MONTH($AF167),"January","February","March","April","May","June","July","August","September","October","November","December")&amp;" "&amp;DAY($AF167)&amp;", "&amp;YEAR($AF167)&amp;". "&amp;IF(TRIM($AH167&amp;"")="","No goods or services were provided in exchange for your contribution.","In exchange for your contribution, we gave you "&amp;$AH167&amp;IF(ISNUMBER($AI167)," with an estimated fair market value of $"&amp;FIXED($AI167,2),"")&amp;"."))</f>
        <v/>
      </c>
      <c r="AX167" s="28">
        <f>IF(AND(ISNUMBER($AR167),ISNUMBER(Settings!$D$5)),IF($AR167&gt;=Settings!$D$5,1,0),0)</f>
        <v/>
      </c>
      <c r="AY167" s="28">
        <f>IF(AND(ISNUMBER($AR167),ISNUMBER(Settings!$D$6)),IF($AR167&gt;Settings!$D$6,1,0),0)</f>
        <v/>
      </c>
      <c r="AZ167" s="28">
        <f>IF(AND(ISNUMBER($AR167),ISNUMBER(Settings!$D$7)),IF($AR167&gt;Settings!$D$7,1,0),0)</f>
        <v/>
      </c>
      <c r="BA167" s="28">
        <f>IF(AND(ISNUMBER($AR167),ISNUMBER($AF167)),$AR167,0)</f>
        <v/>
      </c>
      <c r="BB167" s="28">
        <f>IF(OR(IFERROR(TRIM(INDEX($A167:$AD167,MATCH(Settings!$B$14,$A$1:$AD$1,0))&amp;""),"")&lt;&gt;"",IFERROR(TRIM(INDEX($A167:$AD167,MATCH(Settings!$B$13,$A$1:$AD$1,0))&amp;""),"")&lt;&gt;"",IFERROR(TRIM(INDEX($A167:$AD167,MATCH(Settings!$B$17,$A$1:$AD$1,0))&amp;""),"")&lt;&gt;"",IFERROR(TRIM(INDEX($A167:$AD167,MATCH(Settings!$B$22,$A$1:$AD$1,0))&amp;""),"")&lt;&gt;""),1,0)</f>
        <v/>
      </c>
    </row>
    <row r="168">
      <c r="AF168" s="29" t="n"/>
      <c r="AG168" s="30" t="n"/>
      <c r="AH168" s="30" t="n"/>
      <c r="AI168" s="31" t="n"/>
      <c r="AJ168" s="29" t="n"/>
      <c r="AK168" s="30" t="n"/>
      <c r="AM168" s="23">
        <f>IF(IFERROR(TRIM(INDEX($A168:$AD168,MATCH(Settings!$B$13,$A$1:$AD$1,0))&amp;""),"")&lt;&gt;"",IFERROR(TRIM(INDEX($A168:$AD168,MATCH(Settings!$B$13,$A$1:$AD$1,0))&amp;""),"")&amp;IF(IFERROR(TRIM(INDEX($A168:$AD168,MATCH(Settings!$B$14,$A$1:$AD$1,0))&amp;""),"")&lt;&gt;""," ("&amp;IFERROR(TRIM(INDEX($A168:$AD168,MATCH(Settings!$B$14,$A$1:$AD$1,0))&amp;""),"")&amp;")",""),IFERROR(TRIM(INDEX($A168:$AD168,MATCH(Settings!$B$14,$A$1:$AD$1,0))&amp;""),""))</f>
        <v/>
      </c>
      <c r="AN168" s="23">
        <f>IFERROR(TRIM(INDEX($A168:$AD168,MATCH(Settings!$B$15,$A$1:$AD$1,0))&amp;""),"")</f>
        <v/>
      </c>
      <c r="AO168" s="23">
        <f>IF($BB168=0,"",IF(LEFT(IFERROR(TRIM(INDEX($A168:$AD168,MATCH(Settings!$B$16,$A$1:$AD$1,0))&amp;""),""),5)="Goods","Goods",IF(LEFT(IFERROR(TRIM(INDEX($A168:$AD168,MATCH(Settings!$B$16,$A$1:$AD$1,0))&amp;""),""),8)="Services","Services",IF(IFERROR(TRIM(INDEX($A168:$AD168,MATCH(Settings!$B$22,$A$1:$AD$1,0))&amp;""),"")&lt;&gt;"","Services","Goods"))))</f>
        <v/>
      </c>
      <c r="AP168" s="23">
        <f>IF($AO168="Services",IFERROR(TRIM(INDEX($A168:$AD168,MATCH(Settings!$B$22,$A$1:$AD$1,0))&amp;""),""),IFERROR(TRIM(INDEX($A168:$AD168,MATCH(Settings!$B$17,$A$1:$AD$1,0))&amp;""),""))</f>
        <v/>
      </c>
      <c r="AQ168" s="24">
        <f>IFERROR(IF(TRIM(INDEX($A168:$AD168,MATCH(Settings!$B$18,$A$1:$AD$1,0))&amp;"")="","",VALUE(TRIM(INDEX($A168:$AD168,MATCH(Settings!$B$18,$A$1:$AD$1,0))&amp;""))),"")</f>
        <v/>
      </c>
      <c r="AR168" s="25">
        <f>IF($AO168="Goods",IFERROR(IF(TRIM(INDEX($A168:$AD168,MATCH(Settings!$B$20,$A$1:$AD$1,0))&amp;"")="","",VALUE(TRIM(INDEX($A168:$AD168,MATCH(Settings!$B$20,$A$1:$AD$1,0))&amp;""))),""),"")</f>
        <v/>
      </c>
      <c r="AS168" s="26">
        <f>IF($BB168=0,"",IFERROR(INT(IFERROR(IF(ISNUMBER(INDEX($A168:$AD168,MATCH(Settings!$B$11,$A$1:$AD$1,0))),INDEX($A168:$AD168,MATCH(Settings!$B$11,$A$1:$AD$1,0)),DATE(VALUE(LEFT(IFERROR(TRIM(INDEX($A168:$AD168,MATCH(Settings!$B$11,$A$1:$AD$1,0))&amp;""),""),4)),VALUE(MID(IFERROR(TRIM(INDEX($A168:$AD168,MATCH(Settings!$B$11,$A$1:$AD$1,0))&amp;""),""),6,2)),VALUE(MID(IFERROR(TRIM(INDEX($A168:$AD168,MATCH(Settings!$B$11,$A$1:$AD$1,0))&amp;""),""),9,2)))+TIME(VALUE(MID(IFERROR(TRIM(INDEX($A168:$AD168,MATCH(Settings!$B$11,$A$1:$AD$1,0))&amp;""),""),12,2)),VALUE(MID(IFERROR(TRIM(INDEX($A168:$AD168,MATCH(Settings!$B$11,$A$1:$AD$1,0))&amp;""),""),15,2)),VALUE(MID(IFERROR(TRIM(INDEX($A168:$AD168,MATCH(Settings!$B$11,$A$1:$AD$1,0))&amp;""),""),18,2)))),"")),""))</f>
        <v/>
      </c>
      <c r="AT168" s="23">
        <f>IF($BB168=0,"",IF(NOT(ISNUMBER($AF168)),"Waiting for the gift",IF(ISNUMBER($AJ168),"Acknowledged",IF(AND(ISNUMBER(Settings!$D$3),$AU168&gt;Settings!$D$3),"Past your window","Send acknowledgment"))))</f>
        <v/>
      </c>
      <c r="AU168" s="24">
        <f>IF(AND(ISNUMBER($AF168),NOT(ISNUMBER($AJ168))),Settings!$D$4-$AF168,"")</f>
        <v/>
      </c>
      <c r="AV168" s="27">
        <f>IF($BB168=0,"",IF((IF($AO168="Services","; services: describe the work, no value",IF(NOT(ISNUMBER($AR168)),"; no donor value given",IF($AX168=1,"; donor value $"&amp;FIXED(Settings!$D$5,0)&amp;" or more: written acknowledgment","")&amp;IF($AY168=1,"; over $"&amp;FIXED(Settings!$D$6,0)&amp;": donor may need Form 8283","")&amp;IF($AZ168=1,"; over $"&amp;FIXED(Settings!$D$7,0)&amp;": Section B, you may sign Part V",""))))="","Thank-you note",MID(IF($AO168="Services","; services: describe the work, no value",IF(NOT(ISNUMBER($AR168)),"; no donor value given",IF($AX168=1,"; donor value $"&amp;FIXED(Settings!$D$5,0)&amp;" or more: written acknowledgment","")&amp;IF($AY168=1,"; over $"&amp;FIXED(Settings!$D$6,0)&amp;": donor may need Form 8283","")&amp;IF($AZ168=1,"; over $"&amp;FIXED(Settings!$D$7,0)&amp;": Section B, you may sign Part V",""))),3,300)))</f>
        <v/>
      </c>
      <c r="AW168" s="27">
        <f>IF(OR($BB168=0,NOT(ISNUMBER($AF168)),$AP168=""),"","Thank you for your contribution of "&amp;$AP168&amp;" that "&amp;IF(TRIM(Settings!$D$2&amp;"")="","(your organization's name)",Settings!$D$2)&amp;" received on "&amp;CHOOSE(MONTH($AF168),"January","February","March","April","May","June","July","August","September","October","November","December")&amp;" "&amp;DAY($AF168)&amp;", "&amp;YEAR($AF168)&amp;". "&amp;IF(TRIM($AH168&amp;"")="","No goods or services were provided in exchange for your contribution.","In exchange for your contribution, we gave you "&amp;$AH168&amp;IF(ISNUMBER($AI168)," with an estimated fair market value of $"&amp;FIXED($AI168,2),"")&amp;"."))</f>
        <v/>
      </c>
      <c r="AX168" s="28">
        <f>IF(AND(ISNUMBER($AR168),ISNUMBER(Settings!$D$5)),IF($AR168&gt;=Settings!$D$5,1,0),0)</f>
        <v/>
      </c>
      <c r="AY168" s="28">
        <f>IF(AND(ISNUMBER($AR168),ISNUMBER(Settings!$D$6)),IF($AR168&gt;Settings!$D$6,1,0),0)</f>
        <v/>
      </c>
      <c r="AZ168" s="28">
        <f>IF(AND(ISNUMBER($AR168),ISNUMBER(Settings!$D$7)),IF($AR168&gt;Settings!$D$7,1,0),0)</f>
        <v/>
      </c>
      <c r="BA168" s="28">
        <f>IF(AND(ISNUMBER($AR168),ISNUMBER($AF168)),$AR168,0)</f>
        <v/>
      </c>
      <c r="BB168" s="28">
        <f>IF(OR(IFERROR(TRIM(INDEX($A168:$AD168,MATCH(Settings!$B$14,$A$1:$AD$1,0))&amp;""),"")&lt;&gt;"",IFERROR(TRIM(INDEX($A168:$AD168,MATCH(Settings!$B$13,$A$1:$AD$1,0))&amp;""),"")&lt;&gt;"",IFERROR(TRIM(INDEX($A168:$AD168,MATCH(Settings!$B$17,$A$1:$AD$1,0))&amp;""),"")&lt;&gt;"",IFERROR(TRIM(INDEX($A168:$AD168,MATCH(Settings!$B$22,$A$1:$AD$1,0))&amp;""),"")&lt;&gt;""),1,0)</f>
        <v/>
      </c>
    </row>
    <row r="169">
      <c r="AF169" s="29" t="n"/>
      <c r="AG169" s="30" t="n"/>
      <c r="AH169" s="30" t="n"/>
      <c r="AI169" s="31" t="n"/>
      <c r="AJ169" s="29" t="n"/>
      <c r="AK169" s="30" t="n"/>
      <c r="AM169" s="23">
        <f>IF(IFERROR(TRIM(INDEX($A169:$AD169,MATCH(Settings!$B$13,$A$1:$AD$1,0))&amp;""),"")&lt;&gt;"",IFERROR(TRIM(INDEX($A169:$AD169,MATCH(Settings!$B$13,$A$1:$AD$1,0))&amp;""),"")&amp;IF(IFERROR(TRIM(INDEX($A169:$AD169,MATCH(Settings!$B$14,$A$1:$AD$1,0))&amp;""),"")&lt;&gt;""," ("&amp;IFERROR(TRIM(INDEX($A169:$AD169,MATCH(Settings!$B$14,$A$1:$AD$1,0))&amp;""),"")&amp;")",""),IFERROR(TRIM(INDEX($A169:$AD169,MATCH(Settings!$B$14,$A$1:$AD$1,0))&amp;""),""))</f>
        <v/>
      </c>
      <c r="AN169" s="23">
        <f>IFERROR(TRIM(INDEX($A169:$AD169,MATCH(Settings!$B$15,$A$1:$AD$1,0))&amp;""),"")</f>
        <v/>
      </c>
      <c r="AO169" s="23">
        <f>IF($BB169=0,"",IF(LEFT(IFERROR(TRIM(INDEX($A169:$AD169,MATCH(Settings!$B$16,$A$1:$AD$1,0))&amp;""),""),5)="Goods","Goods",IF(LEFT(IFERROR(TRIM(INDEX($A169:$AD169,MATCH(Settings!$B$16,$A$1:$AD$1,0))&amp;""),""),8)="Services","Services",IF(IFERROR(TRIM(INDEX($A169:$AD169,MATCH(Settings!$B$22,$A$1:$AD$1,0))&amp;""),"")&lt;&gt;"","Services","Goods"))))</f>
        <v/>
      </c>
      <c r="AP169" s="23">
        <f>IF($AO169="Services",IFERROR(TRIM(INDEX($A169:$AD169,MATCH(Settings!$B$22,$A$1:$AD$1,0))&amp;""),""),IFERROR(TRIM(INDEX($A169:$AD169,MATCH(Settings!$B$17,$A$1:$AD$1,0))&amp;""),""))</f>
        <v/>
      </c>
      <c r="AQ169" s="24">
        <f>IFERROR(IF(TRIM(INDEX($A169:$AD169,MATCH(Settings!$B$18,$A$1:$AD$1,0))&amp;"")="","",VALUE(TRIM(INDEX($A169:$AD169,MATCH(Settings!$B$18,$A$1:$AD$1,0))&amp;""))),"")</f>
        <v/>
      </c>
      <c r="AR169" s="25">
        <f>IF($AO169="Goods",IFERROR(IF(TRIM(INDEX($A169:$AD169,MATCH(Settings!$B$20,$A$1:$AD$1,0))&amp;"")="","",VALUE(TRIM(INDEX($A169:$AD169,MATCH(Settings!$B$20,$A$1:$AD$1,0))&amp;""))),""),"")</f>
        <v/>
      </c>
      <c r="AS169" s="26">
        <f>IF($BB169=0,"",IFERROR(INT(IFERROR(IF(ISNUMBER(INDEX($A169:$AD169,MATCH(Settings!$B$11,$A$1:$AD$1,0))),INDEX($A169:$AD169,MATCH(Settings!$B$11,$A$1:$AD$1,0)),DATE(VALUE(LEFT(IFERROR(TRIM(INDEX($A169:$AD169,MATCH(Settings!$B$11,$A$1:$AD$1,0))&amp;""),""),4)),VALUE(MID(IFERROR(TRIM(INDEX($A169:$AD169,MATCH(Settings!$B$11,$A$1:$AD$1,0))&amp;""),""),6,2)),VALUE(MID(IFERROR(TRIM(INDEX($A169:$AD169,MATCH(Settings!$B$11,$A$1:$AD$1,0))&amp;""),""),9,2)))+TIME(VALUE(MID(IFERROR(TRIM(INDEX($A169:$AD169,MATCH(Settings!$B$11,$A$1:$AD$1,0))&amp;""),""),12,2)),VALUE(MID(IFERROR(TRIM(INDEX($A169:$AD169,MATCH(Settings!$B$11,$A$1:$AD$1,0))&amp;""),""),15,2)),VALUE(MID(IFERROR(TRIM(INDEX($A169:$AD169,MATCH(Settings!$B$11,$A$1:$AD$1,0))&amp;""),""),18,2)))),"")),""))</f>
        <v/>
      </c>
      <c r="AT169" s="23">
        <f>IF($BB169=0,"",IF(NOT(ISNUMBER($AF169)),"Waiting for the gift",IF(ISNUMBER($AJ169),"Acknowledged",IF(AND(ISNUMBER(Settings!$D$3),$AU169&gt;Settings!$D$3),"Past your window","Send acknowledgment"))))</f>
        <v/>
      </c>
      <c r="AU169" s="24">
        <f>IF(AND(ISNUMBER($AF169),NOT(ISNUMBER($AJ169))),Settings!$D$4-$AF169,"")</f>
        <v/>
      </c>
      <c r="AV169" s="27">
        <f>IF($BB169=0,"",IF((IF($AO169="Services","; services: describe the work, no value",IF(NOT(ISNUMBER($AR169)),"; no donor value given",IF($AX169=1,"; donor value $"&amp;FIXED(Settings!$D$5,0)&amp;" or more: written acknowledgment","")&amp;IF($AY169=1,"; over $"&amp;FIXED(Settings!$D$6,0)&amp;": donor may need Form 8283","")&amp;IF($AZ169=1,"; over $"&amp;FIXED(Settings!$D$7,0)&amp;": Section B, you may sign Part V",""))))="","Thank-you note",MID(IF($AO169="Services","; services: describe the work, no value",IF(NOT(ISNUMBER($AR169)),"; no donor value given",IF($AX169=1,"; donor value $"&amp;FIXED(Settings!$D$5,0)&amp;" or more: written acknowledgment","")&amp;IF($AY169=1,"; over $"&amp;FIXED(Settings!$D$6,0)&amp;": donor may need Form 8283","")&amp;IF($AZ169=1,"; over $"&amp;FIXED(Settings!$D$7,0)&amp;": Section B, you may sign Part V",""))),3,300)))</f>
        <v/>
      </c>
      <c r="AW169" s="27">
        <f>IF(OR($BB169=0,NOT(ISNUMBER($AF169)),$AP169=""),"","Thank you for your contribution of "&amp;$AP169&amp;" that "&amp;IF(TRIM(Settings!$D$2&amp;"")="","(your organization's name)",Settings!$D$2)&amp;" received on "&amp;CHOOSE(MONTH($AF169),"January","February","March","April","May","June","July","August","September","October","November","December")&amp;" "&amp;DAY($AF169)&amp;", "&amp;YEAR($AF169)&amp;". "&amp;IF(TRIM($AH169&amp;"")="","No goods or services were provided in exchange for your contribution.","In exchange for your contribution, we gave you "&amp;$AH169&amp;IF(ISNUMBER($AI169)," with an estimated fair market value of $"&amp;FIXED($AI169,2),"")&amp;"."))</f>
        <v/>
      </c>
      <c r="AX169" s="28">
        <f>IF(AND(ISNUMBER($AR169),ISNUMBER(Settings!$D$5)),IF($AR169&gt;=Settings!$D$5,1,0),0)</f>
        <v/>
      </c>
      <c r="AY169" s="28">
        <f>IF(AND(ISNUMBER($AR169),ISNUMBER(Settings!$D$6)),IF($AR169&gt;Settings!$D$6,1,0),0)</f>
        <v/>
      </c>
      <c r="AZ169" s="28">
        <f>IF(AND(ISNUMBER($AR169),ISNUMBER(Settings!$D$7)),IF($AR169&gt;Settings!$D$7,1,0),0)</f>
        <v/>
      </c>
      <c r="BA169" s="28">
        <f>IF(AND(ISNUMBER($AR169),ISNUMBER($AF169)),$AR169,0)</f>
        <v/>
      </c>
      <c r="BB169" s="28">
        <f>IF(OR(IFERROR(TRIM(INDEX($A169:$AD169,MATCH(Settings!$B$14,$A$1:$AD$1,0))&amp;""),"")&lt;&gt;"",IFERROR(TRIM(INDEX($A169:$AD169,MATCH(Settings!$B$13,$A$1:$AD$1,0))&amp;""),"")&lt;&gt;"",IFERROR(TRIM(INDEX($A169:$AD169,MATCH(Settings!$B$17,$A$1:$AD$1,0))&amp;""),"")&lt;&gt;"",IFERROR(TRIM(INDEX($A169:$AD169,MATCH(Settings!$B$22,$A$1:$AD$1,0))&amp;""),"")&lt;&gt;""),1,0)</f>
        <v/>
      </c>
    </row>
    <row r="170">
      <c r="AF170" s="29" t="n"/>
      <c r="AG170" s="30" t="n"/>
      <c r="AH170" s="30" t="n"/>
      <c r="AI170" s="31" t="n"/>
      <c r="AJ170" s="29" t="n"/>
      <c r="AK170" s="30" t="n"/>
      <c r="AM170" s="23">
        <f>IF(IFERROR(TRIM(INDEX($A170:$AD170,MATCH(Settings!$B$13,$A$1:$AD$1,0))&amp;""),"")&lt;&gt;"",IFERROR(TRIM(INDEX($A170:$AD170,MATCH(Settings!$B$13,$A$1:$AD$1,0))&amp;""),"")&amp;IF(IFERROR(TRIM(INDEX($A170:$AD170,MATCH(Settings!$B$14,$A$1:$AD$1,0))&amp;""),"")&lt;&gt;""," ("&amp;IFERROR(TRIM(INDEX($A170:$AD170,MATCH(Settings!$B$14,$A$1:$AD$1,0))&amp;""),"")&amp;")",""),IFERROR(TRIM(INDEX($A170:$AD170,MATCH(Settings!$B$14,$A$1:$AD$1,0))&amp;""),""))</f>
        <v/>
      </c>
      <c r="AN170" s="23">
        <f>IFERROR(TRIM(INDEX($A170:$AD170,MATCH(Settings!$B$15,$A$1:$AD$1,0))&amp;""),"")</f>
        <v/>
      </c>
      <c r="AO170" s="23">
        <f>IF($BB170=0,"",IF(LEFT(IFERROR(TRIM(INDEX($A170:$AD170,MATCH(Settings!$B$16,$A$1:$AD$1,0))&amp;""),""),5)="Goods","Goods",IF(LEFT(IFERROR(TRIM(INDEX($A170:$AD170,MATCH(Settings!$B$16,$A$1:$AD$1,0))&amp;""),""),8)="Services","Services",IF(IFERROR(TRIM(INDEX($A170:$AD170,MATCH(Settings!$B$22,$A$1:$AD$1,0))&amp;""),"")&lt;&gt;"","Services","Goods"))))</f>
        <v/>
      </c>
      <c r="AP170" s="23">
        <f>IF($AO170="Services",IFERROR(TRIM(INDEX($A170:$AD170,MATCH(Settings!$B$22,$A$1:$AD$1,0))&amp;""),""),IFERROR(TRIM(INDEX($A170:$AD170,MATCH(Settings!$B$17,$A$1:$AD$1,0))&amp;""),""))</f>
        <v/>
      </c>
      <c r="AQ170" s="24">
        <f>IFERROR(IF(TRIM(INDEX($A170:$AD170,MATCH(Settings!$B$18,$A$1:$AD$1,0))&amp;"")="","",VALUE(TRIM(INDEX($A170:$AD170,MATCH(Settings!$B$18,$A$1:$AD$1,0))&amp;""))),"")</f>
        <v/>
      </c>
      <c r="AR170" s="25">
        <f>IF($AO170="Goods",IFERROR(IF(TRIM(INDEX($A170:$AD170,MATCH(Settings!$B$20,$A$1:$AD$1,0))&amp;"")="","",VALUE(TRIM(INDEX($A170:$AD170,MATCH(Settings!$B$20,$A$1:$AD$1,0))&amp;""))),""),"")</f>
        <v/>
      </c>
      <c r="AS170" s="26">
        <f>IF($BB170=0,"",IFERROR(INT(IFERROR(IF(ISNUMBER(INDEX($A170:$AD170,MATCH(Settings!$B$11,$A$1:$AD$1,0))),INDEX($A170:$AD170,MATCH(Settings!$B$11,$A$1:$AD$1,0)),DATE(VALUE(LEFT(IFERROR(TRIM(INDEX($A170:$AD170,MATCH(Settings!$B$11,$A$1:$AD$1,0))&amp;""),""),4)),VALUE(MID(IFERROR(TRIM(INDEX($A170:$AD170,MATCH(Settings!$B$11,$A$1:$AD$1,0))&amp;""),""),6,2)),VALUE(MID(IFERROR(TRIM(INDEX($A170:$AD170,MATCH(Settings!$B$11,$A$1:$AD$1,0))&amp;""),""),9,2)))+TIME(VALUE(MID(IFERROR(TRIM(INDEX($A170:$AD170,MATCH(Settings!$B$11,$A$1:$AD$1,0))&amp;""),""),12,2)),VALUE(MID(IFERROR(TRIM(INDEX($A170:$AD170,MATCH(Settings!$B$11,$A$1:$AD$1,0))&amp;""),""),15,2)),VALUE(MID(IFERROR(TRIM(INDEX($A170:$AD170,MATCH(Settings!$B$11,$A$1:$AD$1,0))&amp;""),""),18,2)))),"")),""))</f>
        <v/>
      </c>
      <c r="AT170" s="23">
        <f>IF($BB170=0,"",IF(NOT(ISNUMBER($AF170)),"Waiting for the gift",IF(ISNUMBER($AJ170),"Acknowledged",IF(AND(ISNUMBER(Settings!$D$3),$AU170&gt;Settings!$D$3),"Past your window","Send acknowledgment"))))</f>
        <v/>
      </c>
      <c r="AU170" s="24">
        <f>IF(AND(ISNUMBER($AF170),NOT(ISNUMBER($AJ170))),Settings!$D$4-$AF170,"")</f>
        <v/>
      </c>
      <c r="AV170" s="27">
        <f>IF($BB170=0,"",IF((IF($AO170="Services","; services: describe the work, no value",IF(NOT(ISNUMBER($AR170)),"; no donor value given",IF($AX170=1,"; donor value $"&amp;FIXED(Settings!$D$5,0)&amp;" or more: written acknowledgment","")&amp;IF($AY170=1,"; over $"&amp;FIXED(Settings!$D$6,0)&amp;": donor may need Form 8283","")&amp;IF($AZ170=1,"; over $"&amp;FIXED(Settings!$D$7,0)&amp;": Section B, you may sign Part V",""))))="","Thank-you note",MID(IF($AO170="Services","; services: describe the work, no value",IF(NOT(ISNUMBER($AR170)),"; no donor value given",IF($AX170=1,"; donor value $"&amp;FIXED(Settings!$D$5,0)&amp;" or more: written acknowledgment","")&amp;IF($AY170=1,"; over $"&amp;FIXED(Settings!$D$6,0)&amp;": donor may need Form 8283","")&amp;IF($AZ170=1,"; over $"&amp;FIXED(Settings!$D$7,0)&amp;": Section B, you may sign Part V",""))),3,300)))</f>
        <v/>
      </c>
      <c r="AW170" s="27">
        <f>IF(OR($BB170=0,NOT(ISNUMBER($AF170)),$AP170=""),"","Thank you for your contribution of "&amp;$AP170&amp;" that "&amp;IF(TRIM(Settings!$D$2&amp;"")="","(your organization's name)",Settings!$D$2)&amp;" received on "&amp;CHOOSE(MONTH($AF170),"January","February","March","April","May","June","July","August","September","October","November","December")&amp;" "&amp;DAY($AF170)&amp;", "&amp;YEAR($AF170)&amp;". "&amp;IF(TRIM($AH170&amp;"")="","No goods or services were provided in exchange for your contribution.","In exchange for your contribution, we gave you "&amp;$AH170&amp;IF(ISNUMBER($AI170)," with an estimated fair market value of $"&amp;FIXED($AI170,2),"")&amp;"."))</f>
        <v/>
      </c>
      <c r="AX170" s="28">
        <f>IF(AND(ISNUMBER($AR170),ISNUMBER(Settings!$D$5)),IF($AR170&gt;=Settings!$D$5,1,0),0)</f>
        <v/>
      </c>
      <c r="AY170" s="28">
        <f>IF(AND(ISNUMBER($AR170),ISNUMBER(Settings!$D$6)),IF($AR170&gt;Settings!$D$6,1,0),0)</f>
        <v/>
      </c>
      <c r="AZ170" s="28">
        <f>IF(AND(ISNUMBER($AR170),ISNUMBER(Settings!$D$7)),IF($AR170&gt;Settings!$D$7,1,0),0)</f>
        <v/>
      </c>
      <c r="BA170" s="28">
        <f>IF(AND(ISNUMBER($AR170),ISNUMBER($AF170)),$AR170,0)</f>
        <v/>
      </c>
      <c r="BB170" s="28">
        <f>IF(OR(IFERROR(TRIM(INDEX($A170:$AD170,MATCH(Settings!$B$14,$A$1:$AD$1,0))&amp;""),"")&lt;&gt;"",IFERROR(TRIM(INDEX($A170:$AD170,MATCH(Settings!$B$13,$A$1:$AD$1,0))&amp;""),"")&lt;&gt;"",IFERROR(TRIM(INDEX($A170:$AD170,MATCH(Settings!$B$17,$A$1:$AD$1,0))&amp;""),"")&lt;&gt;"",IFERROR(TRIM(INDEX($A170:$AD170,MATCH(Settings!$B$22,$A$1:$AD$1,0))&amp;""),"")&lt;&gt;""),1,0)</f>
        <v/>
      </c>
    </row>
    <row r="171">
      <c r="AF171" s="29" t="n"/>
      <c r="AG171" s="30" t="n"/>
      <c r="AH171" s="30" t="n"/>
      <c r="AI171" s="31" t="n"/>
      <c r="AJ171" s="29" t="n"/>
      <c r="AK171" s="30" t="n"/>
      <c r="AM171" s="23">
        <f>IF(IFERROR(TRIM(INDEX($A171:$AD171,MATCH(Settings!$B$13,$A$1:$AD$1,0))&amp;""),"")&lt;&gt;"",IFERROR(TRIM(INDEX($A171:$AD171,MATCH(Settings!$B$13,$A$1:$AD$1,0))&amp;""),"")&amp;IF(IFERROR(TRIM(INDEX($A171:$AD171,MATCH(Settings!$B$14,$A$1:$AD$1,0))&amp;""),"")&lt;&gt;""," ("&amp;IFERROR(TRIM(INDEX($A171:$AD171,MATCH(Settings!$B$14,$A$1:$AD$1,0))&amp;""),"")&amp;")",""),IFERROR(TRIM(INDEX($A171:$AD171,MATCH(Settings!$B$14,$A$1:$AD$1,0))&amp;""),""))</f>
        <v/>
      </c>
      <c r="AN171" s="23">
        <f>IFERROR(TRIM(INDEX($A171:$AD171,MATCH(Settings!$B$15,$A$1:$AD$1,0))&amp;""),"")</f>
        <v/>
      </c>
      <c r="AO171" s="23">
        <f>IF($BB171=0,"",IF(LEFT(IFERROR(TRIM(INDEX($A171:$AD171,MATCH(Settings!$B$16,$A$1:$AD$1,0))&amp;""),""),5)="Goods","Goods",IF(LEFT(IFERROR(TRIM(INDEX($A171:$AD171,MATCH(Settings!$B$16,$A$1:$AD$1,0))&amp;""),""),8)="Services","Services",IF(IFERROR(TRIM(INDEX($A171:$AD171,MATCH(Settings!$B$22,$A$1:$AD$1,0))&amp;""),"")&lt;&gt;"","Services","Goods"))))</f>
        <v/>
      </c>
      <c r="AP171" s="23">
        <f>IF($AO171="Services",IFERROR(TRIM(INDEX($A171:$AD171,MATCH(Settings!$B$22,$A$1:$AD$1,0))&amp;""),""),IFERROR(TRIM(INDEX($A171:$AD171,MATCH(Settings!$B$17,$A$1:$AD$1,0))&amp;""),""))</f>
        <v/>
      </c>
      <c r="AQ171" s="24">
        <f>IFERROR(IF(TRIM(INDEX($A171:$AD171,MATCH(Settings!$B$18,$A$1:$AD$1,0))&amp;"")="","",VALUE(TRIM(INDEX($A171:$AD171,MATCH(Settings!$B$18,$A$1:$AD$1,0))&amp;""))),"")</f>
        <v/>
      </c>
      <c r="AR171" s="25">
        <f>IF($AO171="Goods",IFERROR(IF(TRIM(INDEX($A171:$AD171,MATCH(Settings!$B$20,$A$1:$AD$1,0))&amp;"")="","",VALUE(TRIM(INDEX($A171:$AD171,MATCH(Settings!$B$20,$A$1:$AD$1,0))&amp;""))),""),"")</f>
        <v/>
      </c>
      <c r="AS171" s="26">
        <f>IF($BB171=0,"",IFERROR(INT(IFERROR(IF(ISNUMBER(INDEX($A171:$AD171,MATCH(Settings!$B$11,$A$1:$AD$1,0))),INDEX($A171:$AD171,MATCH(Settings!$B$11,$A$1:$AD$1,0)),DATE(VALUE(LEFT(IFERROR(TRIM(INDEX($A171:$AD171,MATCH(Settings!$B$11,$A$1:$AD$1,0))&amp;""),""),4)),VALUE(MID(IFERROR(TRIM(INDEX($A171:$AD171,MATCH(Settings!$B$11,$A$1:$AD$1,0))&amp;""),""),6,2)),VALUE(MID(IFERROR(TRIM(INDEX($A171:$AD171,MATCH(Settings!$B$11,$A$1:$AD$1,0))&amp;""),""),9,2)))+TIME(VALUE(MID(IFERROR(TRIM(INDEX($A171:$AD171,MATCH(Settings!$B$11,$A$1:$AD$1,0))&amp;""),""),12,2)),VALUE(MID(IFERROR(TRIM(INDEX($A171:$AD171,MATCH(Settings!$B$11,$A$1:$AD$1,0))&amp;""),""),15,2)),VALUE(MID(IFERROR(TRIM(INDEX($A171:$AD171,MATCH(Settings!$B$11,$A$1:$AD$1,0))&amp;""),""),18,2)))),"")),""))</f>
        <v/>
      </c>
      <c r="AT171" s="23">
        <f>IF($BB171=0,"",IF(NOT(ISNUMBER($AF171)),"Waiting for the gift",IF(ISNUMBER($AJ171),"Acknowledged",IF(AND(ISNUMBER(Settings!$D$3),$AU171&gt;Settings!$D$3),"Past your window","Send acknowledgment"))))</f>
        <v/>
      </c>
      <c r="AU171" s="24">
        <f>IF(AND(ISNUMBER($AF171),NOT(ISNUMBER($AJ171))),Settings!$D$4-$AF171,"")</f>
        <v/>
      </c>
      <c r="AV171" s="27">
        <f>IF($BB171=0,"",IF((IF($AO171="Services","; services: describe the work, no value",IF(NOT(ISNUMBER($AR171)),"; no donor value given",IF($AX171=1,"; donor value $"&amp;FIXED(Settings!$D$5,0)&amp;" or more: written acknowledgment","")&amp;IF($AY171=1,"; over $"&amp;FIXED(Settings!$D$6,0)&amp;": donor may need Form 8283","")&amp;IF($AZ171=1,"; over $"&amp;FIXED(Settings!$D$7,0)&amp;": Section B, you may sign Part V",""))))="","Thank-you note",MID(IF($AO171="Services","; services: describe the work, no value",IF(NOT(ISNUMBER($AR171)),"; no donor value given",IF($AX171=1,"; donor value $"&amp;FIXED(Settings!$D$5,0)&amp;" or more: written acknowledgment","")&amp;IF($AY171=1,"; over $"&amp;FIXED(Settings!$D$6,0)&amp;": donor may need Form 8283","")&amp;IF($AZ171=1,"; over $"&amp;FIXED(Settings!$D$7,0)&amp;": Section B, you may sign Part V",""))),3,300)))</f>
        <v/>
      </c>
      <c r="AW171" s="27">
        <f>IF(OR($BB171=0,NOT(ISNUMBER($AF171)),$AP171=""),"","Thank you for your contribution of "&amp;$AP171&amp;" that "&amp;IF(TRIM(Settings!$D$2&amp;"")="","(your organization's name)",Settings!$D$2)&amp;" received on "&amp;CHOOSE(MONTH($AF171),"January","February","March","April","May","June","July","August","September","October","November","December")&amp;" "&amp;DAY($AF171)&amp;", "&amp;YEAR($AF171)&amp;". "&amp;IF(TRIM($AH171&amp;"")="","No goods or services were provided in exchange for your contribution.","In exchange for your contribution, we gave you "&amp;$AH171&amp;IF(ISNUMBER($AI171)," with an estimated fair market value of $"&amp;FIXED($AI171,2),"")&amp;"."))</f>
        <v/>
      </c>
      <c r="AX171" s="28">
        <f>IF(AND(ISNUMBER($AR171),ISNUMBER(Settings!$D$5)),IF($AR171&gt;=Settings!$D$5,1,0),0)</f>
        <v/>
      </c>
      <c r="AY171" s="28">
        <f>IF(AND(ISNUMBER($AR171),ISNUMBER(Settings!$D$6)),IF($AR171&gt;Settings!$D$6,1,0),0)</f>
        <v/>
      </c>
      <c r="AZ171" s="28">
        <f>IF(AND(ISNUMBER($AR171),ISNUMBER(Settings!$D$7)),IF($AR171&gt;Settings!$D$7,1,0),0)</f>
        <v/>
      </c>
      <c r="BA171" s="28">
        <f>IF(AND(ISNUMBER($AR171),ISNUMBER($AF171)),$AR171,0)</f>
        <v/>
      </c>
      <c r="BB171" s="28">
        <f>IF(OR(IFERROR(TRIM(INDEX($A171:$AD171,MATCH(Settings!$B$14,$A$1:$AD$1,0))&amp;""),"")&lt;&gt;"",IFERROR(TRIM(INDEX($A171:$AD171,MATCH(Settings!$B$13,$A$1:$AD$1,0))&amp;""),"")&lt;&gt;"",IFERROR(TRIM(INDEX($A171:$AD171,MATCH(Settings!$B$17,$A$1:$AD$1,0))&amp;""),"")&lt;&gt;"",IFERROR(TRIM(INDEX($A171:$AD171,MATCH(Settings!$B$22,$A$1:$AD$1,0))&amp;""),"")&lt;&gt;""),1,0)</f>
        <v/>
      </c>
    </row>
    <row r="172">
      <c r="AF172" s="29" t="n"/>
      <c r="AG172" s="30" t="n"/>
      <c r="AH172" s="30" t="n"/>
      <c r="AI172" s="31" t="n"/>
      <c r="AJ172" s="29" t="n"/>
      <c r="AK172" s="30" t="n"/>
      <c r="AM172" s="23">
        <f>IF(IFERROR(TRIM(INDEX($A172:$AD172,MATCH(Settings!$B$13,$A$1:$AD$1,0))&amp;""),"")&lt;&gt;"",IFERROR(TRIM(INDEX($A172:$AD172,MATCH(Settings!$B$13,$A$1:$AD$1,0))&amp;""),"")&amp;IF(IFERROR(TRIM(INDEX($A172:$AD172,MATCH(Settings!$B$14,$A$1:$AD$1,0))&amp;""),"")&lt;&gt;""," ("&amp;IFERROR(TRIM(INDEX($A172:$AD172,MATCH(Settings!$B$14,$A$1:$AD$1,0))&amp;""),"")&amp;")",""),IFERROR(TRIM(INDEX($A172:$AD172,MATCH(Settings!$B$14,$A$1:$AD$1,0))&amp;""),""))</f>
        <v/>
      </c>
      <c r="AN172" s="23">
        <f>IFERROR(TRIM(INDEX($A172:$AD172,MATCH(Settings!$B$15,$A$1:$AD$1,0))&amp;""),"")</f>
        <v/>
      </c>
      <c r="AO172" s="23">
        <f>IF($BB172=0,"",IF(LEFT(IFERROR(TRIM(INDEX($A172:$AD172,MATCH(Settings!$B$16,$A$1:$AD$1,0))&amp;""),""),5)="Goods","Goods",IF(LEFT(IFERROR(TRIM(INDEX($A172:$AD172,MATCH(Settings!$B$16,$A$1:$AD$1,0))&amp;""),""),8)="Services","Services",IF(IFERROR(TRIM(INDEX($A172:$AD172,MATCH(Settings!$B$22,$A$1:$AD$1,0))&amp;""),"")&lt;&gt;"","Services","Goods"))))</f>
        <v/>
      </c>
      <c r="AP172" s="23">
        <f>IF($AO172="Services",IFERROR(TRIM(INDEX($A172:$AD172,MATCH(Settings!$B$22,$A$1:$AD$1,0))&amp;""),""),IFERROR(TRIM(INDEX($A172:$AD172,MATCH(Settings!$B$17,$A$1:$AD$1,0))&amp;""),""))</f>
        <v/>
      </c>
      <c r="AQ172" s="24">
        <f>IFERROR(IF(TRIM(INDEX($A172:$AD172,MATCH(Settings!$B$18,$A$1:$AD$1,0))&amp;"")="","",VALUE(TRIM(INDEX($A172:$AD172,MATCH(Settings!$B$18,$A$1:$AD$1,0))&amp;""))),"")</f>
        <v/>
      </c>
      <c r="AR172" s="25">
        <f>IF($AO172="Goods",IFERROR(IF(TRIM(INDEX($A172:$AD172,MATCH(Settings!$B$20,$A$1:$AD$1,0))&amp;"")="","",VALUE(TRIM(INDEX($A172:$AD172,MATCH(Settings!$B$20,$A$1:$AD$1,0))&amp;""))),""),"")</f>
        <v/>
      </c>
      <c r="AS172" s="26">
        <f>IF($BB172=0,"",IFERROR(INT(IFERROR(IF(ISNUMBER(INDEX($A172:$AD172,MATCH(Settings!$B$11,$A$1:$AD$1,0))),INDEX($A172:$AD172,MATCH(Settings!$B$11,$A$1:$AD$1,0)),DATE(VALUE(LEFT(IFERROR(TRIM(INDEX($A172:$AD172,MATCH(Settings!$B$11,$A$1:$AD$1,0))&amp;""),""),4)),VALUE(MID(IFERROR(TRIM(INDEX($A172:$AD172,MATCH(Settings!$B$11,$A$1:$AD$1,0))&amp;""),""),6,2)),VALUE(MID(IFERROR(TRIM(INDEX($A172:$AD172,MATCH(Settings!$B$11,$A$1:$AD$1,0))&amp;""),""),9,2)))+TIME(VALUE(MID(IFERROR(TRIM(INDEX($A172:$AD172,MATCH(Settings!$B$11,$A$1:$AD$1,0))&amp;""),""),12,2)),VALUE(MID(IFERROR(TRIM(INDEX($A172:$AD172,MATCH(Settings!$B$11,$A$1:$AD$1,0))&amp;""),""),15,2)),VALUE(MID(IFERROR(TRIM(INDEX($A172:$AD172,MATCH(Settings!$B$11,$A$1:$AD$1,0))&amp;""),""),18,2)))),"")),""))</f>
        <v/>
      </c>
      <c r="AT172" s="23">
        <f>IF($BB172=0,"",IF(NOT(ISNUMBER($AF172)),"Waiting for the gift",IF(ISNUMBER($AJ172),"Acknowledged",IF(AND(ISNUMBER(Settings!$D$3),$AU172&gt;Settings!$D$3),"Past your window","Send acknowledgment"))))</f>
        <v/>
      </c>
      <c r="AU172" s="24">
        <f>IF(AND(ISNUMBER($AF172),NOT(ISNUMBER($AJ172))),Settings!$D$4-$AF172,"")</f>
        <v/>
      </c>
      <c r="AV172" s="27">
        <f>IF($BB172=0,"",IF((IF($AO172="Services","; services: describe the work, no value",IF(NOT(ISNUMBER($AR172)),"; no donor value given",IF($AX172=1,"; donor value $"&amp;FIXED(Settings!$D$5,0)&amp;" or more: written acknowledgment","")&amp;IF($AY172=1,"; over $"&amp;FIXED(Settings!$D$6,0)&amp;": donor may need Form 8283","")&amp;IF($AZ172=1,"; over $"&amp;FIXED(Settings!$D$7,0)&amp;": Section B, you may sign Part V",""))))="","Thank-you note",MID(IF($AO172="Services","; services: describe the work, no value",IF(NOT(ISNUMBER($AR172)),"; no donor value given",IF($AX172=1,"; donor value $"&amp;FIXED(Settings!$D$5,0)&amp;" or more: written acknowledgment","")&amp;IF($AY172=1,"; over $"&amp;FIXED(Settings!$D$6,0)&amp;": donor may need Form 8283","")&amp;IF($AZ172=1,"; over $"&amp;FIXED(Settings!$D$7,0)&amp;": Section B, you may sign Part V",""))),3,300)))</f>
        <v/>
      </c>
      <c r="AW172" s="27">
        <f>IF(OR($BB172=0,NOT(ISNUMBER($AF172)),$AP172=""),"","Thank you for your contribution of "&amp;$AP172&amp;" that "&amp;IF(TRIM(Settings!$D$2&amp;"")="","(your organization's name)",Settings!$D$2)&amp;" received on "&amp;CHOOSE(MONTH($AF172),"January","February","March","April","May","June","July","August","September","October","November","December")&amp;" "&amp;DAY($AF172)&amp;", "&amp;YEAR($AF172)&amp;". "&amp;IF(TRIM($AH172&amp;"")="","No goods or services were provided in exchange for your contribution.","In exchange for your contribution, we gave you "&amp;$AH172&amp;IF(ISNUMBER($AI172)," with an estimated fair market value of $"&amp;FIXED($AI172,2),"")&amp;"."))</f>
        <v/>
      </c>
      <c r="AX172" s="28">
        <f>IF(AND(ISNUMBER($AR172),ISNUMBER(Settings!$D$5)),IF($AR172&gt;=Settings!$D$5,1,0),0)</f>
        <v/>
      </c>
      <c r="AY172" s="28">
        <f>IF(AND(ISNUMBER($AR172),ISNUMBER(Settings!$D$6)),IF($AR172&gt;Settings!$D$6,1,0),0)</f>
        <v/>
      </c>
      <c r="AZ172" s="28">
        <f>IF(AND(ISNUMBER($AR172),ISNUMBER(Settings!$D$7)),IF($AR172&gt;Settings!$D$7,1,0),0)</f>
        <v/>
      </c>
      <c r="BA172" s="28">
        <f>IF(AND(ISNUMBER($AR172),ISNUMBER($AF172)),$AR172,0)</f>
        <v/>
      </c>
      <c r="BB172" s="28">
        <f>IF(OR(IFERROR(TRIM(INDEX($A172:$AD172,MATCH(Settings!$B$14,$A$1:$AD$1,0))&amp;""),"")&lt;&gt;"",IFERROR(TRIM(INDEX($A172:$AD172,MATCH(Settings!$B$13,$A$1:$AD$1,0))&amp;""),"")&lt;&gt;"",IFERROR(TRIM(INDEX($A172:$AD172,MATCH(Settings!$B$17,$A$1:$AD$1,0))&amp;""),"")&lt;&gt;"",IFERROR(TRIM(INDEX($A172:$AD172,MATCH(Settings!$B$22,$A$1:$AD$1,0))&amp;""),"")&lt;&gt;""),1,0)</f>
        <v/>
      </c>
    </row>
    <row r="173">
      <c r="AF173" s="29" t="n"/>
      <c r="AG173" s="30" t="n"/>
      <c r="AH173" s="30" t="n"/>
      <c r="AI173" s="31" t="n"/>
      <c r="AJ173" s="29" t="n"/>
      <c r="AK173" s="30" t="n"/>
      <c r="AM173" s="23">
        <f>IF(IFERROR(TRIM(INDEX($A173:$AD173,MATCH(Settings!$B$13,$A$1:$AD$1,0))&amp;""),"")&lt;&gt;"",IFERROR(TRIM(INDEX($A173:$AD173,MATCH(Settings!$B$13,$A$1:$AD$1,0))&amp;""),"")&amp;IF(IFERROR(TRIM(INDEX($A173:$AD173,MATCH(Settings!$B$14,$A$1:$AD$1,0))&amp;""),"")&lt;&gt;""," ("&amp;IFERROR(TRIM(INDEX($A173:$AD173,MATCH(Settings!$B$14,$A$1:$AD$1,0))&amp;""),"")&amp;")",""),IFERROR(TRIM(INDEX($A173:$AD173,MATCH(Settings!$B$14,$A$1:$AD$1,0))&amp;""),""))</f>
        <v/>
      </c>
      <c r="AN173" s="23">
        <f>IFERROR(TRIM(INDEX($A173:$AD173,MATCH(Settings!$B$15,$A$1:$AD$1,0))&amp;""),"")</f>
        <v/>
      </c>
      <c r="AO173" s="23">
        <f>IF($BB173=0,"",IF(LEFT(IFERROR(TRIM(INDEX($A173:$AD173,MATCH(Settings!$B$16,$A$1:$AD$1,0))&amp;""),""),5)="Goods","Goods",IF(LEFT(IFERROR(TRIM(INDEX($A173:$AD173,MATCH(Settings!$B$16,$A$1:$AD$1,0))&amp;""),""),8)="Services","Services",IF(IFERROR(TRIM(INDEX($A173:$AD173,MATCH(Settings!$B$22,$A$1:$AD$1,0))&amp;""),"")&lt;&gt;"","Services","Goods"))))</f>
        <v/>
      </c>
      <c r="AP173" s="23">
        <f>IF($AO173="Services",IFERROR(TRIM(INDEX($A173:$AD173,MATCH(Settings!$B$22,$A$1:$AD$1,0))&amp;""),""),IFERROR(TRIM(INDEX($A173:$AD173,MATCH(Settings!$B$17,$A$1:$AD$1,0))&amp;""),""))</f>
        <v/>
      </c>
      <c r="AQ173" s="24">
        <f>IFERROR(IF(TRIM(INDEX($A173:$AD173,MATCH(Settings!$B$18,$A$1:$AD$1,0))&amp;"")="","",VALUE(TRIM(INDEX($A173:$AD173,MATCH(Settings!$B$18,$A$1:$AD$1,0))&amp;""))),"")</f>
        <v/>
      </c>
      <c r="AR173" s="25">
        <f>IF($AO173="Goods",IFERROR(IF(TRIM(INDEX($A173:$AD173,MATCH(Settings!$B$20,$A$1:$AD$1,0))&amp;"")="","",VALUE(TRIM(INDEX($A173:$AD173,MATCH(Settings!$B$20,$A$1:$AD$1,0))&amp;""))),""),"")</f>
        <v/>
      </c>
      <c r="AS173" s="26">
        <f>IF($BB173=0,"",IFERROR(INT(IFERROR(IF(ISNUMBER(INDEX($A173:$AD173,MATCH(Settings!$B$11,$A$1:$AD$1,0))),INDEX($A173:$AD173,MATCH(Settings!$B$11,$A$1:$AD$1,0)),DATE(VALUE(LEFT(IFERROR(TRIM(INDEX($A173:$AD173,MATCH(Settings!$B$11,$A$1:$AD$1,0))&amp;""),""),4)),VALUE(MID(IFERROR(TRIM(INDEX($A173:$AD173,MATCH(Settings!$B$11,$A$1:$AD$1,0))&amp;""),""),6,2)),VALUE(MID(IFERROR(TRIM(INDEX($A173:$AD173,MATCH(Settings!$B$11,$A$1:$AD$1,0))&amp;""),""),9,2)))+TIME(VALUE(MID(IFERROR(TRIM(INDEX($A173:$AD173,MATCH(Settings!$B$11,$A$1:$AD$1,0))&amp;""),""),12,2)),VALUE(MID(IFERROR(TRIM(INDEX($A173:$AD173,MATCH(Settings!$B$11,$A$1:$AD$1,0))&amp;""),""),15,2)),VALUE(MID(IFERROR(TRIM(INDEX($A173:$AD173,MATCH(Settings!$B$11,$A$1:$AD$1,0))&amp;""),""),18,2)))),"")),""))</f>
        <v/>
      </c>
      <c r="AT173" s="23">
        <f>IF($BB173=0,"",IF(NOT(ISNUMBER($AF173)),"Waiting for the gift",IF(ISNUMBER($AJ173),"Acknowledged",IF(AND(ISNUMBER(Settings!$D$3),$AU173&gt;Settings!$D$3),"Past your window","Send acknowledgment"))))</f>
        <v/>
      </c>
      <c r="AU173" s="24">
        <f>IF(AND(ISNUMBER($AF173),NOT(ISNUMBER($AJ173))),Settings!$D$4-$AF173,"")</f>
        <v/>
      </c>
      <c r="AV173" s="27">
        <f>IF($BB173=0,"",IF((IF($AO173="Services","; services: describe the work, no value",IF(NOT(ISNUMBER($AR173)),"; no donor value given",IF($AX173=1,"; donor value $"&amp;FIXED(Settings!$D$5,0)&amp;" or more: written acknowledgment","")&amp;IF($AY173=1,"; over $"&amp;FIXED(Settings!$D$6,0)&amp;": donor may need Form 8283","")&amp;IF($AZ173=1,"; over $"&amp;FIXED(Settings!$D$7,0)&amp;": Section B, you may sign Part V",""))))="","Thank-you note",MID(IF($AO173="Services","; services: describe the work, no value",IF(NOT(ISNUMBER($AR173)),"; no donor value given",IF($AX173=1,"; donor value $"&amp;FIXED(Settings!$D$5,0)&amp;" or more: written acknowledgment","")&amp;IF($AY173=1,"; over $"&amp;FIXED(Settings!$D$6,0)&amp;": donor may need Form 8283","")&amp;IF($AZ173=1,"; over $"&amp;FIXED(Settings!$D$7,0)&amp;": Section B, you may sign Part V",""))),3,300)))</f>
        <v/>
      </c>
      <c r="AW173" s="27">
        <f>IF(OR($BB173=0,NOT(ISNUMBER($AF173)),$AP173=""),"","Thank you for your contribution of "&amp;$AP173&amp;" that "&amp;IF(TRIM(Settings!$D$2&amp;"")="","(your organization's name)",Settings!$D$2)&amp;" received on "&amp;CHOOSE(MONTH($AF173),"January","February","March","April","May","June","July","August","September","October","November","December")&amp;" "&amp;DAY($AF173)&amp;", "&amp;YEAR($AF173)&amp;". "&amp;IF(TRIM($AH173&amp;"")="","No goods or services were provided in exchange for your contribution.","In exchange for your contribution, we gave you "&amp;$AH173&amp;IF(ISNUMBER($AI173)," with an estimated fair market value of $"&amp;FIXED($AI173,2),"")&amp;"."))</f>
        <v/>
      </c>
      <c r="AX173" s="28">
        <f>IF(AND(ISNUMBER($AR173),ISNUMBER(Settings!$D$5)),IF($AR173&gt;=Settings!$D$5,1,0),0)</f>
        <v/>
      </c>
      <c r="AY173" s="28">
        <f>IF(AND(ISNUMBER($AR173),ISNUMBER(Settings!$D$6)),IF($AR173&gt;Settings!$D$6,1,0),0)</f>
        <v/>
      </c>
      <c r="AZ173" s="28">
        <f>IF(AND(ISNUMBER($AR173),ISNUMBER(Settings!$D$7)),IF($AR173&gt;Settings!$D$7,1,0),0)</f>
        <v/>
      </c>
      <c r="BA173" s="28">
        <f>IF(AND(ISNUMBER($AR173),ISNUMBER($AF173)),$AR173,0)</f>
        <v/>
      </c>
      <c r="BB173" s="28">
        <f>IF(OR(IFERROR(TRIM(INDEX($A173:$AD173,MATCH(Settings!$B$14,$A$1:$AD$1,0))&amp;""),"")&lt;&gt;"",IFERROR(TRIM(INDEX($A173:$AD173,MATCH(Settings!$B$13,$A$1:$AD$1,0))&amp;""),"")&lt;&gt;"",IFERROR(TRIM(INDEX($A173:$AD173,MATCH(Settings!$B$17,$A$1:$AD$1,0))&amp;""),"")&lt;&gt;"",IFERROR(TRIM(INDEX($A173:$AD173,MATCH(Settings!$B$22,$A$1:$AD$1,0))&amp;""),"")&lt;&gt;""),1,0)</f>
        <v/>
      </c>
    </row>
    <row r="174">
      <c r="AF174" s="29" t="n"/>
      <c r="AG174" s="30" t="n"/>
      <c r="AH174" s="30" t="n"/>
      <c r="AI174" s="31" t="n"/>
      <c r="AJ174" s="29" t="n"/>
      <c r="AK174" s="30" t="n"/>
      <c r="AM174" s="23">
        <f>IF(IFERROR(TRIM(INDEX($A174:$AD174,MATCH(Settings!$B$13,$A$1:$AD$1,0))&amp;""),"")&lt;&gt;"",IFERROR(TRIM(INDEX($A174:$AD174,MATCH(Settings!$B$13,$A$1:$AD$1,0))&amp;""),"")&amp;IF(IFERROR(TRIM(INDEX($A174:$AD174,MATCH(Settings!$B$14,$A$1:$AD$1,0))&amp;""),"")&lt;&gt;""," ("&amp;IFERROR(TRIM(INDEX($A174:$AD174,MATCH(Settings!$B$14,$A$1:$AD$1,0))&amp;""),"")&amp;")",""),IFERROR(TRIM(INDEX($A174:$AD174,MATCH(Settings!$B$14,$A$1:$AD$1,0))&amp;""),""))</f>
        <v/>
      </c>
      <c r="AN174" s="23">
        <f>IFERROR(TRIM(INDEX($A174:$AD174,MATCH(Settings!$B$15,$A$1:$AD$1,0))&amp;""),"")</f>
        <v/>
      </c>
      <c r="AO174" s="23">
        <f>IF($BB174=0,"",IF(LEFT(IFERROR(TRIM(INDEX($A174:$AD174,MATCH(Settings!$B$16,$A$1:$AD$1,0))&amp;""),""),5)="Goods","Goods",IF(LEFT(IFERROR(TRIM(INDEX($A174:$AD174,MATCH(Settings!$B$16,$A$1:$AD$1,0))&amp;""),""),8)="Services","Services",IF(IFERROR(TRIM(INDEX($A174:$AD174,MATCH(Settings!$B$22,$A$1:$AD$1,0))&amp;""),"")&lt;&gt;"","Services","Goods"))))</f>
        <v/>
      </c>
      <c r="AP174" s="23">
        <f>IF($AO174="Services",IFERROR(TRIM(INDEX($A174:$AD174,MATCH(Settings!$B$22,$A$1:$AD$1,0))&amp;""),""),IFERROR(TRIM(INDEX($A174:$AD174,MATCH(Settings!$B$17,$A$1:$AD$1,0))&amp;""),""))</f>
        <v/>
      </c>
      <c r="AQ174" s="24">
        <f>IFERROR(IF(TRIM(INDEX($A174:$AD174,MATCH(Settings!$B$18,$A$1:$AD$1,0))&amp;"")="","",VALUE(TRIM(INDEX($A174:$AD174,MATCH(Settings!$B$18,$A$1:$AD$1,0))&amp;""))),"")</f>
        <v/>
      </c>
      <c r="AR174" s="25">
        <f>IF($AO174="Goods",IFERROR(IF(TRIM(INDEX($A174:$AD174,MATCH(Settings!$B$20,$A$1:$AD$1,0))&amp;"")="","",VALUE(TRIM(INDEX($A174:$AD174,MATCH(Settings!$B$20,$A$1:$AD$1,0))&amp;""))),""),"")</f>
        <v/>
      </c>
      <c r="AS174" s="26">
        <f>IF($BB174=0,"",IFERROR(INT(IFERROR(IF(ISNUMBER(INDEX($A174:$AD174,MATCH(Settings!$B$11,$A$1:$AD$1,0))),INDEX($A174:$AD174,MATCH(Settings!$B$11,$A$1:$AD$1,0)),DATE(VALUE(LEFT(IFERROR(TRIM(INDEX($A174:$AD174,MATCH(Settings!$B$11,$A$1:$AD$1,0))&amp;""),""),4)),VALUE(MID(IFERROR(TRIM(INDEX($A174:$AD174,MATCH(Settings!$B$11,$A$1:$AD$1,0))&amp;""),""),6,2)),VALUE(MID(IFERROR(TRIM(INDEX($A174:$AD174,MATCH(Settings!$B$11,$A$1:$AD$1,0))&amp;""),""),9,2)))+TIME(VALUE(MID(IFERROR(TRIM(INDEX($A174:$AD174,MATCH(Settings!$B$11,$A$1:$AD$1,0))&amp;""),""),12,2)),VALUE(MID(IFERROR(TRIM(INDEX($A174:$AD174,MATCH(Settings!$B$11,$A$1:$AD$1,0))&amp;""),""),15,2)),VALUE(MID(IFERROR(TRIM(INDEX($A174:$AD174,MATCH(Settings!$B$11,$A$1:$AD$1,0))&amp;""),""),18,2)))),"")),""))</f>
        <v/>
      </c>
      <c r="AT174" s="23">
        <f>IF($BB174=0,"",IF(NOT(ISNUMBER($AF174)),"Waiting for the gift",IF(ISNUMBER($AJ174),"Acknowledged",IF(AND(ISNUMBER(Settings!$D$3),$AU174&gt;Settings!$D$3),"Past your window","Send acknowledgment"))))</f>
        <v/>
      </c>
      <c r="AU174" s="24">
        <f>IF(AND(ISNUMBER($AF174),NOT(ISNUMBER($AJ174))),Settings!$D$4-$AF174,"")</f>
        <v/>
      </c>
      <c r="AV174" s="27">
        <f>IF($BB174=0,"",IF((IF($AO174="Services","; services: describe the work, no value",IF(NOT(ISNUMBER($AR174)),"; no donor value given",IF($AX174=1,"; donor value $"&amp;FIXED(Settings!$D$5,0)&amp;" or more: written acknowledgment","")&amp;IF($AY174=1,"; over $"&amp;FIXED(Settings!$D$6,0)&amp;": donor may need Form 8283","")&amp;IF($AZ174=1,"; over $"&amp;FIXED(Settings!$D$7,0)&amp;": Section B, you may sign Part V",""))))="","Thank-you note",MID(IF($AO174="Services","; services: describe the work, no value",IF(NOT(ISNUMBER($AR174)),"; no donor value given",IF($AX174=1,"; donor value $"&amp;FIXED(Settings!$D$5,0)&amp;" or more: written acknowledgment","")&amp;IF($AY174=1,"; over $"&amp;FIXED(Settings!$D$6,0)&amp;": donor may need Form 8283","")&amp;IF($AZ174=1,"; over $"&amp;FIXED(Settings!$D$7,0)&amp;": Section B, you may sign Part V",""))),3,300)))</f>
        <v/>
      </c>
      <c r="AW174" s="27">
        <f>IF(OR($BB174=0,NOT(ISNUMBER($AF174)),$AP174=""),"","Thank you for your contribution of "&amp;$AP174&amp;" that "&amp;IF(TRIM(Settings!$D$2&amp;"")="","(your organization's name)",Settings!$D$2)&amp;" received on "&amp;CHOOSE(MONTH($AF174),"January","February","March","April","May","June","July","August","September","October","November","December")&amp;" "&amp;DAY($AF174)&amp;", "&amp;YEAR($AF174)&amp;". "&amp;IF(TRIM($AH174&amp;"")="","No goods or services were provided in exchange for your contribution.","In exchange for your contribution, we gave you "&amp;$AH174&amp;IF(ISNUMBER($AI174)," with an estimated fair market value of $"&amp;FIXED($AI174,2),"")&amp;"."))</f>
        <v/>
      </c>
      <c r="AX174" s="28">
        <f>IF(AND(ISNUMBER($AR174),ISNUMBER(Settings!$D$5)),IF($AR174&gt;=Settings!$D$5,1,0),0)</f>
        <v/>
      </c>
      <c r="AY174" s="28">
        <f>IF(AND(ISNUMBER($AR174),ISNUMBER(Settings!$D$6)),IF($AR174&gt;Settings!$D$6,1,0),0)</f>
        <v/>
      </c>
      <c r="AZ174" s="28">
        <f>IF(AND(ISNUMBER($AR174),ISNUMBER(Settings!$D$7)),IF($AR174&gt;Settings!$D$7,1,0),0)</f>
        <v/>
      </c>
      <c r="BA174" s="28">
        <f>IF(AND(ISNUMBER($AR174),ISNUMBER($AF174)),$AR174,0)</f>
        <v/>
      </c>
      <c r="BB174" s="28">
        <f>IF(OR(IFERROR(TRIM(INDEX($A174:$AD174,MATCH(Settings!$B$14,$A$1:$AD$1,0))&amp;""),"")&lt;&gt;"",IFERROR(TRIM(INDEX($A174:$AD174,MATCH(Settings!$B$13,$A$1:$AD$1,0))&amp;""),"")&lt;&gt;"",IFERROR(TRIM(INDEX($A174:$AD174,MATCH(Settings!$B$17,$A$1:$AD$1,0))&amp;""),"")&lt;&gt;"",IFERROR(TRIM(INDEX($A174:$AD174,MATCH(Settings!$B$22,$A$1:$AD$1,0))&amp;""),"")&lt;&gt;""),1,0)</f>
        <v/>
      </c>
    </row>
    <row r="175">
      <c r="AF175" s="29" t="n"/>
      <c r="AG175" s="30" t="n"/>
      <c r="AH175" s="30" t="n"/>
      <c r="AI175" s="31" t="n"/>
      <c r="AJ175" s="29" t="n"/>
      <c r="AK175" s="30" t="n"/>
      <c r="AM175" s="23">
        <f>IF(IFERROR(TRIM(INDEX($A175:$AD175,MATCH(Settings!$B$13,$A$1:$AD$1,0))&amp;""),"")&lt;&gt;"",IFERROR(TRIM(INDEX($A175:$AD175,MATCH(Settings!$B$13,$A$1:$AD$1,0))&amp;""),"")&amp;IF(IFERROR(TRIM(INDEX($A175:$AD175,MATCH(Settings!$B$14,$A$1:$AD$1,0))&amp;""),"")&lt;&gt;""," ("&amp;IFERROR(TRIM(INDEX($A175:$AD175,MATCH(Settings!$B$14,$A$1:$AD$1,0))&amp;""),"")&amp;")",""),IFERROR(TRIM(INDEX($A175:$AD175,MATCH(Settings!$B$14,$A$1:$AD$1,0))&amp;""),""))</f>
        <v/>
      </c>
      <c r="AN175" s="23">
        <f>IFERROR(TRIM(INDEX($A175:$AD175,MATCH(Settings!$B$15,$A$1:$AD$1,0))&amp;""),"")</f>
        <v/>
      </c>
      <c r="AO175" s="23">
        <f>IF($BB175=0,"",IF(LEFT(IFERROR(TRIM(INDEX($A175:$AD175,MATCH(Settings!$B$16,$A$1:$AD$1,0))&amp;""),""),5)="Goods","Goods",IF(LEFT(IFERROR(TRIM(INDEX($A175:$AD175,MATCH(Settings!$B$16,$A$1:$AD$1,0))&amp;""),""),8)="Services","Services",IF(IFERROR(TRIM(INDEX($A175:$AD175,MATCH(Settings!$B$22,$A$1:$AD$1,0))&amp;""),"")&lt;&gt;"","Services","Goods"))))</f>
        <v/>
      </c>
      <c r="AP175" s="23">
        <f>IF($AO175="Services",IFERROR(TRIM(INDEX($A175:$AD175,MATCH(Settings!$B$22,$A$1:$AD$1,0))&amp;""),""),IFERROR(TRIM(INDEX($A175:$AD175,MATCH(Settings!$B$17,$A$1:$AD$1,0))&amp;""),""))</f>
        <v/>
      </c>
      <c r="AQ175" s="24">
        <f>IFERROR(IF(TRIM(INDEX($A175:$AD175,MATCH(Settings!$B$18,$A$1:$AD$1,0))&amp;"")="","",VALUE(TRIM(INDEX($A175:$AD175,MATCH(Settings!$B$18,$A$1:$AD$1,0))&amp;""))),"")</f>
        <v/>
      </c>
      <c r="AR175" s="25">
        <f>IF($AO175="Goods",IFERROR(IF(TRIM(INDEX($A175:$AD175,MATCH(Settings!$B$20,$A$1:$AD$1,0))&amp;"")="","",VALUE(TRIM(INDEX($A175:$AD175,MATCH(Settings!$B$20,$A$1:$AD$1,0))&amp;""))),""),"")</f>
        <v/>
      </c>
      <c r="AS175" s="26">
        <f>IF($BB175=0,"",IFERROR(INT(IFERROR(IF(ISNUMBER(INDEX($A175:$AD175,MATCH(Settings!$B$11,$A$1:$AD$1,0))),INDEX($A175:$AD175,MATCH(Settings!$B$11,$A$1:$AD$1,0)),DATE(VALUE(LEFT(IFERROR(TRIM(INDEX($A175:$AD175,MATCH(Settings!$B$11,$A$1:$AD$1,0))&amp;""),""),4)),VALUE(MID(IFERROR(TRIM(INDEX($A175:$AD175,MATCH(Settings!$B$11,$A$1:$AD$1,0))&amp;""),""),6,2)),VALUE(MID(IFERROR(TRIM(INDEX($A175:$AD175,MATCH(Settings!$B$11,$A$1:$AD$1,0))&amp;""),""),9,2)))+TIME(VALUE(MID(IFERROR(TRIM(INDEX($A175:$AD175,MATCH(Settings!$B$11,$A$1:$AD$1,0))&amp;""),""),12,2)),VALUE(MID(IFERROR(TRIM(INDEX($A175:$AD175,MATCH(Settings!$B$11,$A$1:$AD$1,0))&amp;""),""),15,2)),VALUE(MID(IFERROR(TRIM(INDEX($A175:$AD175,MATCH(Settings!$B$11,$A$1:$AD$1,0))&amp;""),""),18,2)))),"")),""))</f>
        <v/>
      </c>
      <c r="AT175" s="23">
        <f>IF($BB175=0,"",IF(NOT(ISNUMBER($AF175)),"Waiting for the gift",IF(ISNUMBER($AJ175),"Acknowledged",IF(AND(ISNUMBER(Settings!$D$3),$AU175&gt;Settings!$D$3),"Past your window","Send acknowledgment"))))</f>
        <v/>
      </c>
      <c r="AU175" s="24">
        <f>IF(AND(ISNUMBER($AF175),NOT(ISNUMBER($AJ175))),Settings!$D$4-$AF175,"")</f>
        <v/>
      </c>
      <c r="AV175" s="27">
        <f>IF($BB175=0,"",IF((IF($AO175="Services","; services: describe the work, no value",IF(NOT(ISNUMBER($AR175)),"; no donor value given",IF($AX175=1,"; donor value $"&amp;FIXED(Settings!$D$5,0)&amp;" or more: written acknowledgment","")&amp;IF($AY175=1,"; over $"&amp;FIXED(Settings!$D$6,0)&amp;": donor may need Form 8283","")&amp;IF($AZ175=1,"; over $"&amp;FIXED(Settings!$D$7,0)&amp;": Section B, you may sign Part V",""))))="","Thank-you note",MID(IF($AO175="Services","; services: describe the work, no value",IF(NOT(ISNUMBER($AR175)),"; no donor value given",IF($AX175=1,"; donor value $"&amp;FIXED(Settings!$D$5,0)&amp;" or more: written acknowledgment","")&amp;IF($AY175=1,"; over $"&amp;FIXED(Settings!$D$6,0)&amp;": donor may need Form 8283","")&amp;IF($AZ175=1,"; over $"&amp;FIXED(Settings!$D$7,0)&amp;": Section B, you may sign Part V",""))),3,300)))</f>
        <v/>
      </c>
      <c r="AW175" s="27">
        <f>IF(OR($BB175=0,NOT(ISNUMBER($AF175)),$AP175=""),"","Thank you for your contribution of "&amp;$AP175&amp;" that "&amp;IF(TRIM(Settings!$D$2&amp;"")="","(your organization's name)",Settings!$D$2)&amp;" received on "&amp;CHOOSE(MONTH($AF175),"January","February","March","April","May","June","July","August","September","October","November","December")&amp;" "&amp;DAY($AF175)&amp;", "&amp;YEAR($AF175)&amp;". "&amp;IF(TRIM($AH175&amp;"")="","No goods or services were provided in exchange for your contribution.","In exchange for your contribution, we gave you "&amp;$AH175&amp;IF(ISNUMBER($AI175)," with an estimated fair market value of $"&amp;FIXED($AI175,2),"")&amp;"."))</f>
        <v/>
      </c>
      <c r="AX175" s="28">
        <f>IF(AND(ISNUMBER($AR175),ISNUMBER(Settings!$D$5)),IF($AR175&gt;=Settings!$D$5,1,0),0)</f>
        <v/>
      </c>
      <c r="AY175" s="28">
        <f>IF(AND(ISNUMBER($AR175),ISNUMBER(Settings!$D$6)),IF($AR175&gt;Settings!$D$6,1,0),0)</f>
        <v/>
      </c>
      <c r="AZ175" s="28">
        <f>IF(AND(ISNUMBER($AR175),ISNUMBER(Settings!$D$7)),IF($AR175&gt;Settings!$D$7,1,0),0)</f>
        <v/>
      </c>
      <c r="BA175" s="28">
        <f>IF(AND(ISNUMBER($AR175),ISNUMBER($AF175)),$AR175,0)</f>
        <v/>
      </c>
      <c r="BB175" s="28">
        <f>IF(OR(IFERROR(TRIM(INDEX($A175:$AD175,MATCH(Settings!$B$14,$A$1:$AD$1,0))&amp;""),"")&lt;&gt;"",IFERROR(TRIM(INDEX($A175:$AD175,MATCH(Settings!$B$13,$A$1:$AD$1,0))&amp;""),"")&lt;&gt;"",IFERROR(TRIM(INDEX($A175:$AD175,MATCH(Settings!$B$17,$A$1:$AD$1,0))&amp;""),"")&lt;&gt;"",IFERROR(TRIM(INDEX($A175:$AD175,MATCH(Settings!$B$22,$A$1:$AD$1,0))&amp;""),"")&lt;&gt;""),1,0)</f>
        <v/>
      </c>
    </row>
    <row r="176">
      <c r="AF176" s="29" t="n"/>
      <c r="AG176" s="30" t="n"/>
      <c r="AH176" s="30" t="n"/>
      <c r="AI176" s="31" t="n"/>
      <c r="AJ176" s="29" t="n"/>
      <c r="AK176" s="30" t="n"/>
      <c r="AM176" s="23">
        <f>IF(IFERROR(TRIM(INDEX($A176:$AD176,MATCH(Settings!$B$13,$A$1:$AD$1,0))&amp;""),"")&lt;&gt;"",IFERROR(TRIM(INDEX($A176:$AD176,MATCH(Settings!$B$13,$A$1:$AD$1,0))&amp;""),"")&amp;IF(IFERROR(TRIM(INDEX($A176:$AD176,MATCH(Settings!$B$14,$A$1:$AD$1,0))&amp;""),"")&lt;&gt;""," ("&amp;IFERROR(TRIM(INDEX($A176:$AD176,MATCH(Settings!$B$14,$A$1:$AD$1,0))&amp;""),"")&amp;")",""),IFERROR(TRIM(INDEX($A176:$AD176,MATCH(Settings!$B$14,$A$1:$AD$1,0))&amp;""),""))</f>
        <v/>
      </c>
      <c r="AN176" s="23">
        <f>IFERROR(TRIM(INDEX($A176:$AD176,MATCH(Settings!$B$15,$A$1:$AD$1,0))&amp;""),"")</f>
        <v/>
      </c>
      <c r="AO176" s="23">
        <f>IF($BB176=0,"",IF(LEFT(IFERROR(TRIM(INDEX($A176:$AD176,MATCH(Settings!$B$16,$A$1:$AD$1,0))&amp;""),""),5)="Goods","Goods",IF(LEFT(IFERROR(TRIM(INDEX($A176:$AD176,MATCH(Settings!$B$16,$A$1:$AD$1,0))&amp;""),""),8)="Services","Services",IF(IFERROR(TRIM(INDEX($A176:$AD176,MATCH(Settings!$B$22,$A$1:$AD$1,0))&amp;""),"")&lt;&gt;"","Services","Goods"))))</f>
        <v/>
      </c>
      <c r="AP176" s="23">
        <f>IF($AO176="Services",IFERROR(TRIM(INDEX($A176:$AD176,MATCH(Settings!$B$22,$A$1:$AD$1,0))&amp;""),""),IFERROR(TRIM(INDEX($A176:$AD176,MATCH(Settings!$B$17,$A$1:$AD$1,0))&amp;""),""))</f>
        <v/>
      </c>
      <c r="AQ176" s="24">
        <f>IFERROR(IF(TRIM(INDEX($A176:$AD176,MATCH(Settings!$B$18,$A$1:$AD$1,0))&amp;"")="","",VALUE(TRIM(INDEX($A176:$AD176,MATCH(Settings!$B$18,$A$1:$AD$1,0))&amp;""))),"")</f>
        <v/>
      </c>
      <c r="AR176" s="25">
        <f>IF($AO176="Goods",IFERROR(IF(TRIM(INDEX($A176:$AD176,MATCH(Settings!$B$20,$A$1:$AD$1,0))&amp;"")="","",VALUE(TRIM(INDEX($A176:$AD176,MATCH(Settings!$B$20,$A$1:$AD$1,0))&amp;""))),""),"")</f>
        <v/>
      </c>
      <c r="AS176" s="26">
        <f>IF($BB176=0,"",IFERROR(INT(IFERROR(IF(ISNUMBER(INDEX($A176:$AD176,MATCH(Settings!$B$11,$A$1:$AD$1,0))),INDEX($A176:$AD176,MATCH(Settings!$B$11,$A$1:$AD$1,0)),DATE(VALUE(LEFT(IFERROR(TRIM(INDEX($A176:$AD176,MATCH(Settings!$B$11,$A$1:$AD$1,0))&amp;""),""),4)),VALUE(MID(IFERROR(TRIM(INDEX($A176:$AD176,MATCH(Settings!$B$11,$A$1:$AD$1,0))&amp;""),""),6,2)),VALUE(MID(IFERROR(TRIM(INDEX($A176:$AD176,MATCH(Settings!$B$11,$A$1:$AD$1,0))&amp;""),""),9,2)))+TIME(VALUE(MID(IFERROR(TRIM(INDEX($A176:$AD176,MATCH(Settings!$B$11,$A$1:$AD$1,0))&amp;""),""),12,2)),VALUE(MID(IFERROR(TRIM(INDEX($A176:$AD176,MATCH(Settings!$B$11,$A$1:$AD$1,0))&amp;""),""),15,2)),VALUE(MID(IFERROR(TRIM(INDEX($A176:$AD176,MATCH(Settings!$B$11,$A$1:$AD$1,0))&amp;""),""),18,2)))),"")),""))</f>
        <v/>
      </c>
      <c r="AT176" s="23">
        <f>IF($BB176=0,"",IF(NOT(ISNUMBER($AF176)),"Waiting for the gift",IF(ISNUMBER($AJ176),"Acknowledged",IF(AND(ISNUMBER(Settings!$D$3),$AU176&gt;Settings!$D$3),"Past your window","Send acknowledgment"))))</f>
        <v/>
      </c>
      <c r="AU176" s="24">
        <f>IF(AND(ISNUMBER($AF176),NOT(ISNUMBER($AJ176))),Settings!$D$4-$AF176,"")</f>
        <v/>
      </c>
      <c r="AV176" s="27">
        <f>IF($BB176=0,"",IF((IF($AO176="Services","; services: describe the work, no value",IF(NOT(ISNUMBER($AR176)),"; no donor value given",IF($AX176=1,"; donor value $"&amp;FIXED(Settings!$D$5,0)&amp;" or more: written acknowledgment","")&amp;IF($AY176=1,"; over $"&amp;FIXED(Settings!$D$6,0)&amp;": donor may need Form 8283","")&amp;IF($AZ176=1,"; over $"&amp;FIXED(Settings!$D$7,0)&amp;": Section B, you may sign Part V",""))))="","Thank-you note",MID(IF($AO176="Services","; services: describe the work, no value",IF(NOT(ISNUMBER($AR176)),"; no donor value given",IF($AX176=1,"; donor value $"&amp;FIXED(Settings!$D$5,0)&amp;" or more: written acknowledgment","")&amp;IF($AY176=1,"; over $"&amp;FIXED(Settings!$D$6,0)&amp;": donor may need Form 8283","")&amp;IF($AZ176=1,"; over $"&amp;FIXED(Settings!$D$7,0)&amp;": Section B, you may sign Part V",""))),3,300)))</f>
        <v/>
      </c>
      <c r="AW176" s="27">
        <f>IF(OR($BB176=0,NOT(ISNUMBER($AF176)),$AP176=""),"","Thank you for your contribution of "&amp;$AP176&amp;" that "&amp;IF(TRIM(Settings!$D$2&amp;"")="","(your organization's name)",Settings!$D$2)&amp;" received on "&amp;CHOOSE(MONTH($AF176),"January","February","March","April","May","June","July","August","September","October","November","December")&amp;" "&amp;DAY($AF176)&amp;", "&amp;YEAR($AF176)&amp;". "&amp;IF(TRIM($AH176&amp;"")="","No goods or services were provided in exchange for your contribution.","In exchange for your contribution, we gave you "&amp;$AH176&amp;IF(ISNUMBER($AI176)," with an estimated fair market value of $"&amp;FIXED($AI176,2),"")&amp;"."))</f>
        <v/>
      </c>
      <c r="AX176" s="28">
        <f>IF(AND(ISNUMBER($AR176),ISNUMBER(Settings!$D$5)),IF($AR176&gt;=Settings!$D$5,1,0),0)</f>
        <v/>
      </c>
      <c r="AY176" s="28">
        <f>IF(AND(ISNUMBER($AR176),ISNUMBER(Settings!$D$6)),IF($AR176&gt;Settings!$D$6,1,0),0)</f>
        <v/>
      </c>
      <c r="AZ176" s="28">
        <f>IF(AND(ISNUMBER($AR176),ISNUMBER(Settings!$D$7)),IF($AR176&gt;Settings!$D$7,1,0),0)</f>
        <v/>
      </c>
      <c r="BA176" s="28">
        <f>IF(AND(ISNUMBER($AR176),ISNUMBER($AF176)),$AR176,0)</f>
        <v/>
      </c>
      <c r="BB176" s="28">
        <f>IF(OR(IFERROR(TRIM(INDEX($A176:$AD176,MATCH(Settings!$B$14,$A$1:$AD$1,0))&amp;""),"")&lt;&gt;"",IFERROR(TRIM(INDEX($A176:$AD176,MATCH(Settings!$B$13,$A$1:$AD$1,0))&amp;""),"")&lt;&gt;"",IFERROR(TRIM(INDEX($A176:$AD176,MATCH(Settings!$B$17,$A$1:$AD$1,0))&amp;""),"")&lt;&gt;"",IFERROR(TRIM(INDEX($A176:$AD176,MATCH(Settings!$B$22,$A$1:$AD$1,0))&amp;""),"")&lt;&gt;""),1,0)</f>
        <v/>
      </c>
    </row>
    <row r="177">
      <c r="AF177" s="29" t="n"/>
      <c r="AG177" s="30" t="n"/>
      <c r="AH177" s="30" t="n"/>
      <c r="AI177" s="31" t="n"/>
      <c r="AJ177" s="29" t="n"/>
      <c r="AK177" s="30" t="n"/>
      <c r="AM177" s="23">
        <f>IF(IFERROR(TRIM(INDEX($A177:$AD177,MATCH(Settings!$B$13,$A$1:$AD$1,0))&amp;""),"")&lt;&gt;"",IFERROR(TRIM(INDEX($A177:$AD177,MATCH(Settings!$B$13,$A$1:$AD$1,0))&amp;""),"")&amp;IF(IFERROR(TRIM(INDEX($A177:$AD177,MATCH(Settings!$B$14,$A$1:$AD$1,0))&amp;""),"")&lt;&gt;""," ("&amp;IFERROR(TRIM(INDEX($A177:$AD177,MATCH(Settings!$B$14,$A$1:$AD$1,0))&amp;""),"")&amp;")",""),IFERROR(TRIM(INDEX($A177:$AD177,MATCH(Settings!$B$14,$A$1:$AD$1,0))&amp;""),""))</f>
        <v/>
      </c>
      <c r="AN177" s="23">
        <f>IFERROR(TRIM(INDEX($A177:$AD177,MATCH(Settings!$B$15,$A$1:$AD$1,0))&amp;""),"")</f>
        <v/>
      </c>
      <c r="AO177" s="23">
        <f>IF($BB177=0,"",IF(LEFT(IFERROR(TRIM(INDEX($A177:$AD177,MATCH(Settings!$B$16,$A$1:$AD$1,0))&amp;""),""),5)="Goods","Goods",IF(LEFT(IFERROR(TRIM(INDEX($A177:$AD177,MATCH(Settings!$B$16,$A$1:$AD$1,0))&amp;""),""),8)="Services","Services",IF(IFERROR(TRIM(INDEX($A177:$AD177,MATCH(Settings!$B$22,$A$1:$AD$1,0))&amp;""),"")&lt;&gt;"","Services","Goods"))))</f>
        <v/>
      </c>
      <c r="AP177" s="23">
        <f>IF($AO177="Services",IFERROR(TRIM(INDEX($A177:$AD177,MATCH(Settings!$B$22,$A$1:$AD$1,0))&amp;""),""),IFERROR(TRIM(INDEX($A177:$AD177,MATCH(Settings!$B$17,$A$1:$AD$1,0))&amp;""),""))</f>
        <v/>
      </c>
      <c r="AQ177" s="24">
        <f>IFERROR(IF(TRIM(INDEX($A177:$AD177,MATCH(Settings!$B$18,$A$1:$AD$1,0))&amp;"")="","",VALUE(TRIM(INDEX($A177:$AD177,MATCH(Settings!$B$18,$A$1:$AD$1,0))&amp;""))),"")</f>
        <v/>
      </c>
      <c r="AR177" s="25">
        <f>IF($AO177="Goods",IFERROR(IF(TRIM(INDEX($A177:$AD177,MATCH(Settings!$B$20,$A$1:$AD$1,0))&amp;"")="","",VALUE(TRIM(INDEX($A177:$AD177,MATCH(Settings!$B$20,$A$1:$AD$1,0))&amp;""))),""),"")</f>
        <v/>
      </c>
      <c r="AS177" s="26">
        <f>IF($BB177=0,"",IFERROR(INT(IFERROR(IF(ISNUMBER(INDEX($A177:$AD177,MATCH(Settings!$B$11,$A$1:$AD$1,0))),INDEX($A177:$AD177,MATCH(Settings!$B$11,$A$1:$AD$1,0)),DATE(VALUE(LEFT(IFERROR(TRIM(INDEX($A177:$AD177,MATCH(Settings!$B$11,$A$1:$AD$1,0))&amp;""),""),4)),VALUE(MID(IFERROR(TRIM(INDEX($A177:$AD177,MATCH(Settings!$B$11,$A$1:$AD$1,0))&amp;""),""),6,2)),VALUE(MID(IFERROR(TRIM(INDEX($A177:$AD177,MATCH(Settings!$B$11,$A$1:$AD$1,0))&amp;""),""),9,2)))+TIME(VALUE(MID(IFERROR(TRIM(INDEX($A177:$AD177,MATCH(Settings!$B$11,$A$1:$AD$1,0))&amp;""),""),12,2)),VALUE(MID(IFERROR(TRIM(INDEX($A177:$AD177,MATCH(Settings!$B$11,$A$1:$AD$1,0))&amp;""),""),15,2)),VALUE(MID(IFERROR(TRIM(INDEX($A177:$AD177,MATCH(Settings!$B$11,$A$1:$AD$1,0))&amp;""),""),18,2)))),"")),""))</f>
        <v/>
      </c>
      <c r="AT177" s="23">
        <f>IF($BB177=0,"",IF(NOT(ISNUMBER($AF177)),"Waiting for the gift",IF(ISNUMBER($AJ177),"Acknowledged",IF(AND(ISNUMBER(Settings!$D$3),$AU177&gt;Settings!$D$3),"Past your window","Send acknowledgment"))))</f>
        <v/>
      </c>
      <c r="AU177" s="24">
        <f>IF(AND(ISNUMBER($AF177),NOT(ISNUMBER($AJ177))),Settings!$D$4-$AF177,"")</f>
        <v/>
      </c>
      <c r="AV177" s="27">
        <f>IF($BB177=0,"",IF((IF($AO177="Services","; services: describe the work, no value",IF(NOT(ISNUMBER($AR177)),"; no donor value given",IF($AX177=1,"; donor value $"&amp;FIXED(Settings!$D$5,0)&amp;" or more: written acknowledgment","")&amp;IF($AY177=1,"; over $"&amp;FIXED(Settings!$D$6,0)&amp;": donor may need Form 8283","")&amp;IF($AZ177=1,"; over $"&amp;FIXED(Settings!$D$7,0)&amp;": Section B, you may sign Part V",""))))="","Thank-you note",MID(IF($AO177="Services","; services: describe the work, no value",IF(NOT(ISNUMBER($AR177)),"; no donor value given",IF($AX177=1,"; donor value $"&amp;FIXED(Settings!$D$5,0)&amp;" or more: written acknowledgment","")&amp;IF($AY177=1,"; over $"&amp;FIXED(Settings!$D$6,0)&amp;": donor may need Form 8283","")&amp;IF($AZ177=1,"; over $"&amp;FIXED(Settings!$D$7,0)&amp;": Section B, you may sign Part V",""))),3,300)))</f>
        <v/>
      </c>
      <c r="AW177" s="27">
        <f>IF(OR($BB177=0,NOT(ISNUMBER($AF177)),$AP177=""),"","Thank you for your contribution of "&amp;$AP177&amp;" that "&amp;IF(TRIM(Settings!$D$2&amp;"")="","(your organization's name)",Settings!$D$2)&amp;" received on "&amp;CHOOSE(MONTH($AF177),"January","February","March","April","May","June","July","August","September","October","November","December")&amp;" "&amp;DAY($AF177)&amp;", "&amp;YEAR($AF177)&amp;". "&amp;IF(TRIM($AH177&amp;"")="","No goods or services were provided in exchange for your contribution.","In exchange for your contribution, we gave you "&amp;$AH177&amp;IF(ISNUMBER($AI177)," with an estimated fair market value of $"&amp;FIXED($AI177,2),"")&amp;"."))</f>
        <v/>
      </c>
      <c r="AX177" s="28">
        <f>IF(AND(ISNUMBER($AR177),ISNUMBER(Settings!$D$5)),IF($AR177&gt;=Settings!$D$5,1,0),0)</f>
        <v/>
      </c>
      <c r="AY177" s="28">
        <f>IF(AND(ISNUMBER($AR177),ISNUMBER(Settings!$D$6)),IF($AR177&gt;Settings!$D$6,1,0),0)</f>
        <v/>
      </c>
      <c r="AZ177" s="28">
        <f>IF(AND(ISNUMBER($AR177),ISNUMBER(Settings!$D$7)),IF($AR177&gt;Settings!$D$7,1,0),0)</f>
        <v/>
      </c>
      <c r="BA177" s="28">
        <f>IF(AND(ISNUMBER($AR177),ISNUMBER($AF177)),$AR177,0)</f>
        <v/>
      </c>
      <c r="BB177" s="28">
        <f>IF(OR(IFERROR(TRIM(INDEX($A177:$AD177,MATCH(Settings!$B$14,$A$1:$AD$1,0))&amp;""),"")&lt;&gt;"",IFERROR(TRIM(INDEX($A177:$AD177,MATCH(Settings!$B$13,$A$1:$AD$1,0))&amp;""),"")&lt;&gt;"",IFERROR(TRIM(INDEX($A177:$AD177,MATCH(Settings!$B$17,$A$1:$AD$1,0))&amp;""),"")&lt;&gt;"",IFERROR(TRIM(INDEX($A177:$AD177,MATCH(Settings!$B$22,$A$1:$AD$1,0))&amp;""),"")&lt;&gt;""),1,0)</f>
        <v/>
      </c>
    </row>
    <row r="178">
      <c r="AF178" s="29" t="n"/>
      <c r="AG178" s="30" t="n"/>
      <c r="AH178" s="30" t="n"/>
      <c r="AI178" s="31" t="n"/>
      <c r="AJ178" s="29" t="n"/>
      <c r="AK178" s="30" t="n"/>
      <c r="AM178" s="23">
        <f>IF(IFERROR(TRIM(INDEX($A178:$AD178,MATCH(Settings!$B$13,$A$1:$AD$1,0))&amp;""),"")&lt;&gt;"",IFERROR(TRIM(INDEX($A178:$AD178,MATCH(Settings!$B$13,$A$1:$AD$1,0))&amp;""),"")&amp;IF(IFERROR(TRIM(INDEX($A178:$AD178,MATCH(Settings!$B$14,$A$1:$AD$1,0))&amp;""),"")&lt;&gt;""," ("&amp;IFERROR(TRIM(INDEX($A178:$AD178,MATCH(Settings!$B$14,$A$1:$AD$1,0))&amp;""),"")&amp;")",""),IFERROR(TRIM(INDEX($A178:$AD178,MATCH(Settings!$B$14,$A$1:$AD$1,0))&amp;""),""))</f>
        <v/>
      </c>
      <c r="AN178" s="23">
        <f>IFERROR(TRIM(INDEX($A178:$AD178,MATCH(Settings!$B$15,$A$1:$AD$1,0))&amp;""),"")</f>
        <v/>
      </c>
      <c r="AO178" s="23">
        <f>IF($BB178=0,"",IF(LEFT(IFERROR(TRIM(INDEX($A178:$AD178,MATCH(Settings!$B$16,$A$1:$AD$1,0))&amp;""),""),5)="Goods","Goods",IF(LEFT(IFERROR(TRIM(INDEX($A178:$AD178,MATCH(Settings!$B$16,$A$1:$AD$1,0))&amp;""),""),8)="Services","Services",IF(IFERROR(TRIM(INDEX($A178:$AD178,MATCH(Settings!$B$22,$A$1:$AD$1,0))&amp;""),"")&lt;&gt;"","Services","Goods"))))</f>
        <v/>
      </c>
      <c r="AP178" s="23">
        <f>IF($AO178="Services",IFERROR(TRIM(INDEX($A178:$AD178,MATCH(Settings!$B$22,$A$1:$AD$1,0))&amp;""),""),IFERROR(TRIM(INDEX($A178:$AD178,MATCH(Settings!$B$17,$A$1:$AD$1,0))&amp;""),""))</f>
        <v/>
      </c>
      <c r="AQ178" s="24">
        <f>IFERROR(IF(TRIM(INDEX($A178:$AD178,MATCH(Settings!$B$18,$A$1:$AD$1,0))&amp;"")="","",VALUE(TRIM(INDEX($A178:$AD178,MATCH(Settings!$B$18,$A$1:$AD$1,0))&amp;""))),"")</f>
        <v/>
      </c>
      <c r="AR178" s="25">
        <f>IF($AO178="Goods",IFERROR(IF(TRIM(INDEX($A178:$AD178,MATCH(Settings!$B$20,$A$1:$AD$1,0))&amp;"")="","",VALUE(TRIM(INDEX($A178:$AD178,MATCH(Settings!$B$20,$A$1:$AD$1,0))&amp;""))),""),"")</f>
        <v/>
      </c>
      <c r="AS178" s="26">
        <f>IF($BB178=0,"",IFERROR(INT(IFERROR(IF(ISNUMBER(INDEX($A178:$AD178,MATCH(Settings!$B$11,$A$1:$AD$1,0))),INDEX($A178:$AD178,MATCH(Settings!$B$11,$A$1:$AD$1,0)),DATE(VALUE(LEFT(IFERROR(TRIM(INDEX($A178:$AD178,MATCH(Settings!$B$11,$A$1:$AD$1,0))&amp;""),""),4)),VALUE(MID(IFERROR(TRIM(INDEX($A178:$AD178,MATCH(Settings!$B$11,$A$1:$AD$1,0))&amp;""),""),6,2)),VALUE(MID(IFERROR(TRIM(INDEX($A178:$AD178,MATCH(Settings!$B$11,$A$1:$AD$1,0))&amp;""),""),9,2)))+TIME(VALUE(MID(IFERROR(TRIM(INDEX($A178:$AD178,MATCH(Settings!$B$11,$A$1:$AD$1,0))&amp;""),""),12,2)),VALUE(MID(IFERROR(TRIM(INDEX($A178:$AD178,MATCH(Settings!$B$11,$A$1:$AD$1,0))&amp;""),""),15,2)),VALUE(MID(IFERROR(TRIM(INDEX($A178:$AD178,MATCH(Settings!$B$11,$A$1:$AD$1,0))&amp;""),""),18,2)))),"")),""))</f>
        <v/>
      </c>
      <c r="AT178" s="23">
        <f>IF($BB178=0,"",IF(NOT(ISNUMBER($AF178)),"Waiting for the gift",IF(ISNUMBER($AJ178),"Acknowledged",IF(AND(ISNUMBER(Settings!$D$3),$AU178&gt;Settings!$D$3),"Past your window","Send acknowledgment"))))</f>
        <v/>
      </c>
      <c r="AU178" s="24">
        <f>IF(AND(ISNUMBER($AF178),NOT(ISNUMBER($AJ178))),Settings!$D$4-$AF178,"")</f>
        <v/>
      </c>
      <c r="AV178" s="27">
        <f>IF($BB178=0,"",IF((IF($AO178="Services","; services: describe the work, no value",IF(NOT(ISNUMBER($AR178)),"; no donor value given",IF($AX178=1,"; donor value $"&amp;FIXED(Settings!$D$5,0)&amp;" or more: written acknowledgment","")&amp;IF($AY178=1,"; over $"&amp;FIXED(Settings!$D$6,0)&amp;": donor may need Form 8283","")&amp;IF($AZ178=1,"; over $"&amp;FIXED(Settings!$D$7,0)&amp;": Section B, you may sign Part V",""))))="","Thank-you note",MID(IF($AO178="Services","; services: describe the work, no value",IF(NOT(ISNUMBER($AR178)),"; no donor value given",IF($AX178=1,"; donor value $"&amp;FIXED(Settings!$D$5,0)&amp;" or more: written acknowledgment","")&amp;IF($AY178=1,"; over $"&amp;FIXED(Settings!$D$6,0)&amp;": donor may need Form 8283","")&amp;IF($AZ178=1,"; over $"&amp;FIXED(Settings!$D$7,0)&amp;": Section B, you may sign Part V",""))),3,300)))</f>
        <v/>
      </c>
      <c r="AW178" s="27">
        <f>IF(OR($BB178=0,NOT(ISNUMBER($AF178)),$AP178=""),"","Thank you for your contribution of "&amp;$AP178&amp;" that "&amp;IF(TRIM(Settings!$D$2&amp;"")="","(your organization's name)",Settings!$D$2)&amp;" received on "&amp;CHOOSE(MONTH($AF178),"January","February","March","April","May","June","July","August","September","October","November","December")&amp;" "&amp;DAY($AF178)&amp;", "&amp;YEAR($AF178)&amp;". "&amp;IF(TRIM($AH178&amp;"")="","No goods or services were provided in exchange for your contribution.","In exchange for your contribution, we gave you "&amp;$AH178&amp;IF(ISNUMBER($AI178)," with an estimated fair market value of $"&amp;FIXED($AI178,2),"")&amp;"."))</f>
        <v/>
      </c>
      <c r="AX178" s="28">
        <f>IF(AND(ISNUMBER($AR178),ISNUMBER(Settings!$D$5)),IF($AR178&gt;=Settings!$D$5,1,0),0)</f>
        <v/>
      </c>
      <c r="AY178" s="28">
        <f>IF(AND(ISNUMBER($AR178),ISNUMBER(Settings!$D$6)),IF($AR178&gt;Settings!$D$6,1,0),0)</f>
        <v/>
      </c>
      <c r="AZ178" s="28">
        <f>IF(AND(ISNUMBER($AR178),ISNUMBER(Settings!$D$7)),IF($AR178&gt;Settings!$D$7,1,0),0)</f>
        <v/>
      </c>
      <c r="BA178" s="28">
        <f>IF(AND(ISNUMBER($AR178),ISNUMBER($AF178)),$AR178,0)</f>
        <v/>
      </c>
      <c r="BB178" s="28">
        <f>IF(OR(IFERROR(TRIM(INDEX($A178:$AD178,MATCH(Settings!$B$14,$A$1:$AD$1,0))&amp;""),"")&lt;&gt;"",IFERROR(TRIM(INDEX($A178:$AD178,MATCH(Settings!$B$13,$A$1:$AD$1,0))&amp;""),"")&lt;&gt;"",IFERROR(TRIM(INDEX($A178:$AD178,MATCH(Settings!$B$17,$A$1:$AD$1,0))&amp;""),"")&lt;&gt;"",IFERROR(TRIM(INDEX($A178:$AD178,MATCH(Settings!$B$22,$A$1:$AD$1,0))&amp;""),"")&lt;&gt;""),1,0)</f>
        <v/>
      </c>
    </row>
    <row r="179">
      <c r="AF179" s="29" t="n"/>
      <c r="AG179" s="30" t="n"/>
      <c r="AH179" s="30" t="n"/>
      <c r="AI179" s="31" t="n"/>
      <c r="AJ179" s="29" t="n"/>
      <c r="AK179" s="30" t="n"/>
      <c r="AM179" s="23">
        <f>IF(IFERROR(TRIM(INDEX($A179:$AD179,MATCH(Settings!$B$13,$A$1:$AD$1,0))&amp;""),"")&lt;&gt;"",IFERROR(TRIM(INDEX($A179:$AD179,MATCH(Settings!$B$13,$A$1:$AD$1,0))&amp;""),"")&amp;IF(IFERROR(TRIM(INDEX($A179:$AD179,MATCH(Settings!$B$14,$A$1:$AD$1,0))&amp;""),"")&lt;&gt;""," ("&amp;IFERROR(TRIM(INDEX($A179:$AD179,MATCH(Settings!$B$14,$A$1:$AD$1,0))&amp;""),"")&amp;")",""),IFERROR(TRIM(INDEX($A179:$AD179,MATCH(Settings!$B$14,$A$1:$AD$1,0))&amp;""),""))</f>
        <v/>
      </c>
      <c r="AN179" s="23">
        <f>IFERROR(TRIM(INDEX($A179:$AD179,MATCH(Settings!$B$15,$A$1:$AD$1,0))&amp;""),"")</f>
        <v/>
      </c>
      <c r="AO179" s="23">
        <f>IF($BB179=0,"",IF(LEFT(IFERROR(TRIM(INDEX($A179:$AD179,MATCH(Settings!$B$16,$A$1:$AD$1,0))&amp;""),""),5)="Goods","Goods",IF(LEFT(IFERROR(TRIM(INDEX($A179:$AD179,MATCH(Settings!$B$16,$A$1:$AD$1,0))&amp;""),""),8)="Services","Services",IF(IFERROR(TRIM(INDEX($A179:$AD179,MATCH(Settings!$B$22,$A$1:$AD$1,0))&amp;""),"")&lt;&gt;"","Services","Goods"))))</f>
        <v/>
      </c>
      <c r="AP179" s="23">
        <f>IF($AO179="Services",IFERROR(TRIM(INDEX($A179:$AD179,MATCH(Settings!$B$22,$A$1:$AD$1,0))&amp;""),""),IFERROR(TRIM(INDEX($A179:$AD179,MATCH(Settings!$B$17,$A$1:$AD$1,0))&amp;""),""))</f>
        <v/>
      </c>
      <c r="AQ179" s="24">
        <f>IFERROR(IF(TRIM(INDEX($A179:$AD179,MATCH(Settings!$B$18,$A$1:$AD$1,0))&amp;"")="","",VALUE(TRIM(INDEX($A179:$AD179,MATCH(Settings!$B$18,$A$1:$AD$1,0))&amp;""))),"")</f>
        <v/>
      </c>
      <c r="AR179" s="25">
        <f>IF($AO179="Goods",IFERROR(IF(TRIM(INDEX($A179:$AD179,MATCH(Settings!$B$20,$A$1:$AD$1,0))&amp;"")="","",VALUE(TRIM(INDEX($A179:$AD179,MATCH(Settings!$B$20,$A$1:$AD$1,0))&amp;""))),""),"")</f>
        <v/>
      </c>
      <c r="AS179" s="26">
        <f>IF($BB179=0,"",IFERROR(INT(IFERROR(IF(ISNUMBER(INDEX($A179:$AD179,MATCH(Settings!$B$11,$A$1:$AD$1,0))),INDEX($A179:$AD179,MATCH(Settings!$B$11,$A$1:$AD$1,0)),DATE(VALUE(LEFT(IFERROR(TRIM(INDEX($A179:$AD179,MATCH(Settings!$B$11,$A$1:$AD$1,0))&amp;""),""),4)),VALUE(MID(IFERROR(TRIM(INDEX($A179:$AD179,MATCH(Settings!$B$11,$A$1:$AD$1,0))&amp;""),""),6,2)),VALUE(MID(IFERROR(TRIM(INDEX($A179:$AD179,MATCH(Settings!$B$11,$A$1:$AD$1,0))&amp;""),""),9,2)))+TIME(VALUE(MID(IFERROR(TRIM(INDEX($A179:$AD179,MATCH(Settings!$B$11,$A$1:$AD$1,0))&amp;""),""),12,2)),VALUE(MID(IFERROR(TRIM(INDEX($A179:$AD179,MATCH(Settings!$B$11,$A$1:$AD$1,0))&amp;""),""),15,2)),VALUE(MID(IFERROR(TRIM(INDEX($A179:$AD179,MATCH(Settings!$B$11,$A$1:$AD$1,0))&amp;""),""),18,2)))),"")),""))</f>
        <v/>
      </c>
      <c r="AT179" s="23">
        <f>IF($BB179=0,"",IF(NOT(ISNUMBER($AF179)),"Waiting for the gift",IF(ISNUMBER($AJ179),"Acknowledged",IF(AND(ISNUMBER(Settings!$D$3),$AU179&gt;Settings!$D$3),"Past your window","Send acknowledgment"))))</f>
        <v/>
      </c>
      <c r="AU179" s="24">
        <f>IF(AND(ISNUMBER($AF179),NOT(ISNUMBER($AJ179))),Settings!$D$4-$AF179,"")</f>
        <v/>
      </c>
      <c r="AV179" s="27">
        <f>IF($BB179=0,"",IF((IF($AO179="Services","; services: describe the work, no value",IF(NOT(ISNUMBER($AR179)),"; no donor value given",IF($AX179=1,"; donor value $"&amp;FIXED(Settings!$D$5,0)&amp;" or more: written acknowledgment","")&amp;IF($AY179=1,"; over $"&amp;FIXED(Settings!$D$6,0)&amp;": donor may need Form 8283","")&amp;IF($AZ179=1,"; over $"&amp;FIXED(Settings!$D$7,0)&amp;": Section B, you may sign Part V",""))))="","Thank-you note",MID(IF($AO179="Services","; services: describe the work, no value",IF(NOT(ISNUMBER($AR179)),"; no donor value given",IF($AX179=1,"; donor value $"&amp;FIXED(Settings!$D$5,0)&amp;" or more: written acknowledgment","")&amp;IF($AY179=1,"; over $"&amp;FIXED(Settings!$D$6,0)&amp;": donor may need Form 8283","")&amp;IF($AZ179=1,"; over $"&amp;FIXED(Settings!$D$7,0)&amp;": Section B, you may sign Part V",""))),3,300)))</f>
        <v/>
      </c>
      <c r="AW179" s="27">
        <f>IF(OR($BB179=0,NOT(ISNUMBER($AF179)),$AP179=""),"","Thank you for your contribution of "&amp;$AP179&amp;" that "&amp;IF(TRIM(Settings!$D$2&amp;"")="","(your organization's name)",Settings!$D$2)&amp;" received on "&amp;CHOOSE(MONTH($AF179),"January","February","March","April","May","June","July","August","September","October","November","December")&amp;" "&amp;DAY($AF179)&amp;", "&amp;YEAR($AF179)&amp;". "&amp;IF(TRIM($AH179&amp;"")="","No goods or services were provided in exchange for your contribution.","In exchange for your contribution, we gave you "&amp;$AH179&amp;IF(ISNUMBER($AI179)," with an estimated fair market value of $"&amp;FIXED($AI179,2),"")&amp;"."))</f>
        <v/>
      </c>
      <c r="AX179" s="28">
        <f>IF(AND(ISNUMBER($AR179),ISNUMBER(Settings!$D$5)),IF($AR179&gt;=Settings!$D$5,1,0),0)</f>
        <v/>
      </c>
      <c r="AY179" s="28">
        <f>IF(AND(ISNUMBER($AR179),ISNUMBER(Settings!$D$6)),IF($AR179&gt;Settings!$D$6,1,0),0)</f>
        <v/>
      </c>
      <c r="AZ179" s="28">
        <f>IF(AND(ISNUMBER($AR179),ISNUMBER(Settings!$D$7)),IF($AR179&gt;Settings!$D$7,1,0),0)</f>
        <v/>
      </c>
      <c r="BA179" s="28">
        <f>IF(AND(ISNUMBER($AR179),ISNUMBER($AF179)),$AR179,0)</f>
        <v/>
      </c>
      <c r="BB179" s="28">
        <f>IF(OR(IFERROR(TRIM(INDEX($A179:$AD179,MATCH(Settings!$B$14,$A$1:$AD$1,0))&amp;""),"")&lt;&gt;"",IFERROR(TRIM(INDEX($A179:$AD179,MATCH(Settings!$B$13,$A$1:$AD$1,0))&amp;""),"")&lt;&gt;"",IFERROR(TRIM(INDEX($A179:$AD179,MATCH(Settings!$B$17,$A$1:$AD$1,0))&amp;""),"")&lt;&gt;"",IFERROR(TRIM(INDEX($A179:$AD179,MATCH(Settings!$B$22,$A$1:$AD$1,0))&amp;""),"")&lt;&gt;""),1,0)</f>
        <v/>
      </c>
    </row>
    <row r="180">
      <c r="AF180" s="29" t="n"/>
      <c r="AG180" s="30" t="n"/>
      <c r="AH180" s="30" t="n"/>
      <c r="AI180" s="31" t="n"/>
      <c r="AJ180" s="29" t="n"/>
      <c r="AK180" s="30" t="n"/>
      <c r="AM180" s="23">
        <f>IF(IFERROR(TRIM(INDEX($A180:$AD180,MATCH(Settings!$B$13,$A$1:$AD$1,0))&amp;""),"")&lt;&gt;"",IFERROR(TRIM(INDEX($A180:$AD180,MATCH(Settings!$B$13,$A$1:$AD$1,0))&amp;""),"")&amp;IF(IFERROR(TRIM(INDEX($A180:$AD180,MATCH(Settings!$B$14,$A$1:$AD$1,0))&amp;""),"")&lt;&gt;""," ("&amp;IFERROR(TRIM(INDEX($A180:$AD180,MATCH(Settings!$B$14,$A$1:$AD$1,0))&amp;""),"")&amp;")",""),IFERROR(TRIM(INDEX($A180:$AD180,MATCH(Settings!$B$14,$A$1:$AD$1,0))&amp;""),""))</f>
        <v/>
      </c>
      <c r="AN180" s="23">
        <f>IFERROR(TRIM(INDEX($A180:$AD180,MATCH(Settings!$B$15,$A$1:$AD$1,0))&amp;""),"")</f>
        <v/>
      </c>
      <c r="AO180" s="23">
        <f>IF($BB180=0,"",IF(LEFT(IFERROR(TRIM(INDEX($A180:$AD180,MATCH(Settings!$B$16,$A$1:$AD$1,0))&amp;""),""),5)="Goods","Goods",IF(LEFT(IFERROR(TRIM(INDEX($A180:$AD180,MATCH(Settings!$B$16,$A$1:$AD$1,0))&amp;""),""),8)="Services","Services",IF(IFERROR(TRIM(INDEX($A180:$AD180,MATCH(Settings!$B$22,$A$1:$AD$1,0))&amp;""),"")&lt;&gt;"","Services","Goods"))))</f>
        <v/>
      </c>
      <c r="AP180" s="23">
        <f>IF($AO180="Services",IFERROR(TRIM(INDEX($A180:$AD180,MATCH(Settings!$B$22,$A$1:$AD$1,0))&amp;""),""),IFERROR(TRIM(INDEX($A180:$AD180,MATCH(Settings!$B$17,$A$1:$AD$1,0))&amp;""),""))</f>
        <v/>
      </c>
      <c r="AQ180" s="24">
        <f>IFERROR(IF(TRIM(INDEX($A180:$AD180,MATCH(Settings!$B$18,$A$1:$AD$1,0))&amp;"")="","",VALUE(TRIM(INDEX($A180:$AD180,MATCH(Settings!$B$18,$A$1:$AD$1,0))&amp;""))),"")</f>
        <v/>
      </c>
      <c r="AR180" s="25">
        <f>IF($AO180="Goods",IFERROR(IF(TRIM(INDEX($A180:$AD180,MATCH(Settings!$B$20,$A$1:$AD$1,0))&amp;"")="","",VALUE(TRIM(INDEX($A180:$AD180,MATCH(Settings!$B$20,$A$1:$AD$1,0))&amp;""))),""),"")</f>
        <v/>
      </c>
      <c r="AS180" s="26">
        <f>IF($BB180=0,"",IFERROR(INT(IFERROR(IF(ISNUMBER(INDEX($A180:$AD180,MATCH(Settings!$B$11,$A$1:$AD$1,0))),INDEX($A180:$AD180,MATCH(Settings!$B$11,$A$1:$AD$1,0)),DATE(VALUE(LEFT(IFERROR(TRIM(INDEX($A180:$AD180,MATCH(Settings!$B$11,$A$1:$AD$1,0))&amp;""),""),4)),VALUE(MID(IFERROR(TRIM(INDEX($A180:$AD180,MATCH(Settings!$B$11,$A$1:$AD$1,0))&amp;""),""),6,2)),VALUE(MID(IFERROR(TRIM(INDEX($A180:$AD180,MATCH(Settings!$B$11,$A$1:$AD$1,0))&amp;""),""),9,2)))+TIME(VALUE(MID(IFERROR(TRIM(INDEX($A180:$AD180,MATCH(Settings!$B$11,$A$1:$AD$1,0))&amp;""),""),12,2)),VALUE(MID(IFERROR(TRIM(INDEX($A180:$AD180,MATCH(Settings!$B$11,$A$1:$AD$1,0))&amp;""),""),15,2)),VALUE(MID(IFERROR(TRIM(INDEX($A180:$AD180,MATCH(Settings!$B$11,$A$1:$AD$1,0))&amp;""),""),18,2)))),"")),""))</f>
        <v/>
      </c>
      <c r="AT180" s="23">
        <f>IF($BB180=0,"",IF(NOT(ISNUMBER($AF180)),"Waiting for the gift",IF(ISNUMBER($AJ180),"Acknowledged",IF(AND(ISNUMBER(Settings!$D$3),$AU180&gt;Settings!$D$3),"Past your window","Send acknowledgment"))))</f>
        <v/>
      </c>
      <c r="AU180" s="24">
        <f>IF(AND(ISNUMBER($AF180),NOT(ISNUMBER($AJ180))),Settings!$D$4-$AF180,"")</f>
        <v/>
      </c>
      <c r="AV180" s="27">
        <f>IF($BB180=0,"",IF((IF($AO180="Services","; services: describe the work, no value",IF(NOT(ISNUMBER($AR180)),"; no donor value given",IF($AX180=1,"; donor value $"&amp;FIXED(Settings!$D$5,0)&amp;" or more: written acknowledgment","")&amp;IF($AY180=1,"; over $"&amp;FIXED(Settings!$D$6,0)&amp;": donor may need Form 8283","")&amp;IF($AZ180=1,"; over $"&amp;FIXED(Settings!$D$7,0)&amp;": Section B, you may sign Part V",""))))="","Thank-you note",MID(IF($AO180="Services","; services: describe the work, no value",IF(NOT(ISNUMBER($AR180)),"; no donor value given",IF($AX180=1,"; donor value $"&amp;FIXED(Settings!$D$5,0)&amp;" or more: written acknowledgment","")&amp;IF($AY180=1,"; over $"&amp;FIXED(Settings!$D$6,0)&amp;": donor may need Form 8283","")&amp;IF($AZ180=1,"; over $"&amp;FIXED(Settings!$D$7,0)&amp;": Section B, you may sign Part V",""))),3,300)))</f>
        <v/>
      </c>
      <c r="AW180" s="27">
        <f>IF(OR($BB180=0,NOT(ISNUMBER($AF180)),$AP180=""),"","Thank you for your contribution of "&amp;$AP180&amp;" that "&amp;IF(TRIM(Settings!$D$2&amp;"")="","(your organization's name)",Settings!$D$2)&amp;" received on "&amp;CHOOSE(MONTH($AF180),"January","February","March","April","May","June","July","August","September","October","November","December")&amp;" "&amp;DAY($AF180)&amp;", "&amp;YEAR($AF180)&amp;". "&amp;IF(TRIM($AH180&amp;"")="","No goods or services were provided in exchange for your contribution.","In exchange for your contribution, we gave you "&amp;$AH180&amp;IF(ISNUMBER($AI180)," with an estimated fair market value of $"&amp;FIXED($AI180,2),"")&amp;"."))</f>
        <v/>
      </c>
      <c r="AX180" s="28">
        <f>IF(AND(ISNUMBER($AR180),ISNUMBER(Settings!$D$5)),IF($AR180&gt;=Settings!$D$5,1,0),0)</f>
        <v/>
      </c>
      <c r="AY180" s="28">
        <f>IF(AND(ISNUMBER($AR180),ISNUMBER(Settings!$D$6)),IF($AR180&gt;Settings!$D$6,1,0),0)</f>
        <v/>
      </c>
      <c r="AZ180" s="28">
        <f>IF(AND(ISNUMBER($AR180),ISNUMBER(Settings!$D$7)),IF($AR180&gt;Settings!$D$7,1,0),0)</f>
        <v/>
      </c>
      <c r="BA180" s="28">
        <f>IF(AND(ISNUMBER($AR180),ISNUMBER($AF180)),$AR180,0)</f>
        <v/>
      </c>
      <c r="BB180" s="28">
        <f>IF(OR(IFERROR(TRIM(INDEX($A180:$AD180,MATCH(Settings!$B$14,$A$1:$AD$1,0))&amp;""),"")&lt;&gt;"",IFERROR(TRIM(INDEX($A180:$AD180,MATCH(Settings!$B$13,$A$1:$AD$1,0))&amp;""),"")&lt;&gt;"",IFERROR(TRIM(INDEX($A180:$AD180,MATCH(Settings!$B$17,$A$1:$AD$1,0))&amp;""),"")&lt;&gt;"",IFERROR(TRIM(INDEX($A180:$AD180,MATCH(Settings!$B$22,$A$1:$AD$1,0))&amp;""),"")&lt;&gt;""),1,0)</f>
        <v/>
      </c>
    </row>
    <row r="181">
      <c r="AF181" s="29" t="n"/>
      <c r="AG181" s="30" t="n"/>
      <c r="AH181" s="30" t="n"/>
      <c r="AI181" s="31" t="n"/>
      <c r="AJ181" s="29" t="n"/>
      <c r="AK181" s="30" t="n"/>
      <c r="AM181" s="23">
        <f>IF(IFERROR(TRIM(INDEX($A181:$AD181,MATCH(Settings!$B$13,$A$1:$AD$1,0))&amp;""),"")&lt;&gt;"",IFERROR(TRIM(INDEX($A181:$AD181,MATCH(Settings!$B$13,$A$1:$AD$1,0))&amp;""),"")&amp;IF(IFERROR(TRIM(INDEX($A181:$AD181,MATCH(Settings!$B$14,$A$1:$AD$1,0))&amp;""),"")&lt;&gt;""," ("&amp;IFERROR(TRIM(INDEX($A181:$AD181,MATCH(Settings!$B$14,$A$1:$AD$1,0))&amp;""),"")&amp;")",""),IFERROR(TRIM(INDEX($A181:$AD181,MATCH(Settings!$B$14,$A$1:$AD$1,0))&amp;""),""))</f>
        <v/>
      </c>
      <c r="AN181" s="23">
        <f>IFERROR(TRIM(INDEX($A181:$AD181,MATCH(Settings!$B$15,$A$1:$AD$1,0))&amp;""),"")</f>
        <v/>
      </c>
      <c r="AO181" s="23">
        <f>IF($BB181=0,"",IF(LEFT(IFERROR(TRIM(INDEX($A181:$AD181,MATCH(Settings!$B$16,$A$1:$AD$1,0))&amp;""),""),5)="Goods","Goods",IF(LEFT(IFERROR(TRIM(INDEX($A181:$AD181,MATCH(Settings!$B$16,$A$1:$AD$1,0))&amp;""),""),8)="Services","Services",IF(IFERROR(TRIM(INDEX($A181:$AD181,MATCH(Settings!$B$22,$A$1:$AD$1,0))&amp;""),"")&lt;&gt;"","Services","Goods"))))</f>
        <v/>
      </c>
      <c r="AP181" s="23">
        <f>IF($AO181="Services",IFERROR(TRIM(INDEX($A181:$AD181,MATCH(Settings!$B$22,$A$1:$AD$1,0))&amp;""),""),IFERROR(TRIM(INDEX($A181:$AD181,MATCH(Settings!$B$17,$A$1:$AD$1,0))&amp;""),""))</f>
        <v/>
      </c>
      <c r="AQ181" s="24">
        <f>IFERROR(IF(TRIM(INDEX($A181:$AD181,MATCH(Settings!$B$18,$A$1:$AD$1,0))&amp;"")="","",VALUE(TRIM(INDEX($A181:$AD181,MATCH(Settings!$B$18,$A$1:$AD$1,0))&amp;""))),"")</f>
        <v/>
      </c>
      <c r="AR181" s="25">
        <f>IF($AO181="Goods",IFERROR(IF(TRIM(INDEX($A181:$AD181,MATCH(Settings!$B$20,$A$1:$AD$1,0))&amp;"")="","",VALUE(TRIM(INDEX($A181:$AD181,MATCH(Settings!$B$20,$A$1:$AD$1,0))&amp;""))),""),"")</f>
        <v/>
      </c>
      <c r="AS181" s="26">
        <f>IF($BB181=0,"",IFERROR(INT(IFERROR(IF(ISNUMBER(INDEX($A181:$AD181,MATCH(Settings!$B$11,$A$1:$AD$1,0))),INDEX($A181:$AD181,MATCH(Settings!$B$11,$A$1:$AD$1,0)),DATE(VALUE(LEFT(IFERROR(TRIM(INDEX($A181:$AD181,MATCH(Settings!$B$11,$A$1:$AD$1,0))&amp;""),""),4)),VALUE(MID(IFERROR(TRIM(INDEX($A181:$AD181,MATCH(Settings!$B$11,$A$1:$AD$1,0))&amp;""),""),6,2)),VALUE(MID(IFERROR(TRIM(INDEX($A181:$AD181,MATCH(Settings!$B$11,$A$1:$AD$1,0))&amp;""),""),9,2)))+TIME(VALUE(MID(IFERROR(TRIM(INDEX($A181:$AD181,MATCH(Settings!$B$11,$A$1:$AD$1,0))&amp;""),""),12,2)),VALUE(MID(IFERROR(TRIM(INDEX($A181:$AD181,MATCH(Settings!$B$11,$A$1:$AD$1,0))&amp;""),""),15,2)),VALUE(MID(IFERROR(TRIM(INDEX($A181:$AD181,MATCH(Settings!$B$11,$A$1:$AD$1,0))&amp;""),""),18,2)))),"")),""))</f>
        <v/>
      </c>
      <c r="AT181" s="23">
        <f>IF($BB181=0,"",IF(NOT(ISNUMBER($AF181)),"Waiting for the gift",IF(ISNUMBER($AJ181),"Acknowledged",IF(AND(ISNUMBER(Settings!$D$3),$AU181&gt;Settings!$D$3),"Past your window","Send acknowledgment"))))</f>
        <v/>
      </c>
      <c r="AU181" s="24">
        <f>IF(AND(ISNUMBER($AF181),NOT(ISNUMBER($AJ181))),Settings!$D$4-$AF181,"")</f>
        <v/>
      </c>
      <c r="AV181" s="27">
        <f>IF($BB181=0,"",IF((IF($AO181="Services","; services: describe the work, no value",IF(NOT(ISNUMBER($AR181)),"; no donor value given",IF($AX181=1,"; donor value $"&amp;FIXED(Settings!$D$5,0)&amp;" or more: written acknowledgment","")&amp;IF($AY181=1,"; over $"&amp;FIXED(Settings!$D$6,0)&amp;": donor may need Form 8283","")&amp;IF($AZ181=1,"; over $"&amp;FIXED(Settings!$D$7,0)&amp;": Section B, you may sign Part V",""))))="","Thank-you note",MID(IF($AO181="Services","; services: describe the work, no value",IF(NOT(ISNUMBER($AR181)),"; no donor value given",IF($AX181=1,"; donor value $"&amp;FIXED(Settings!$D$5,0)&amp;" or more: written acknowledgment","")&amp;IF($AY181=1,"; over $"&amp;FIXED(Settings!$D$6,0)&amp;": donor may need Form 8283","")&amp;IF($AZ181=1,"; over $"&amp;FIXED(Settings!$D$7,0)&amp;": Section B, you may sign Part V",""))),3,300)))</f>
        <v/>
      </c>
      <c r="AW181" s="27">
        <f>IF(OR($BB181=0,NOT(ISNUMBER($AF181)),$AP181=""),"","Thank you for your contribution of "&amp;$AP181&amp;" that "&amp;IF(TRIM(Settings!$D$2&amp;"")="","(your organization's name)",Settings!$D$2)&amp;" received on "&amp;CHOOSE(MONTH($AF181),"January","February","March","April","May","June","July","August","September","October","November","December")&amp;" "&amp;DAY($AF181)&amp;", "&amp;YEAR($AF181)&amp;". "&amp;IF(TRIM($AH181&amp;"")="","No goods or services were provided in exchange for your contribution.","In exchange for your contribution, we gave you "&amp;$AH181&amp;IF(ISNUMBER($AI181)," with an estimated fair market value of $"&amp;FIXED($AI181,2),"")&amp;"."))</f>
        <v/>
      </c>
      <c r="AX181" s="28">
        <f>IF(AND(ISNUMBER($AR181),ISNUMBER(Settings!$D$5)),IF($AR181&gt;=Settings!$D$5,1,0),0)</f>
        <v/>
      </c>
      <c r="AY181" s="28">
        <f>IF(AND(ISNUMBER($AR181),ISNUMBER(Settings!$D$6)),IF($AR181&gt;Settings!$D$6,1,0),0)</f>
        <v/>
      </c>
      <c r="AZ181" s="28">
        <f>IF(AND(ISNUMBER($AR181),ISNUMBER(Settings!$D$7)),IF($AR181&gt;Settings!$D$7,1,0),0)</f>
        <v/>
      </c>
      <c r="BA181" s="28">
        <f>IF(AND(ISNUMBER($AR181),ISNUMBER($AF181)),$AR181,0)</f>
        <v/>
      </c>
      <c r="BB181" s="28">
        <f>IF(OR(IFERROR(TRIM(INDEX($A181:$AD181,MATCH(Settings!$B$14,$A$1:$AD$1,0))&amp;""),"")&lt;&gt;"",IFERROR(TRIM(INDEX($A181:$AD181,MATCH(Settings!$B$13,$A$1:$AD$1,0))&amp;""),"")&lt;&gt;"",IFERROR(TRIM(INDEX($A181:$AD181,MATCH(Settings!$B$17,$A$1:$AD$1,0))&amp;""),"")&lt;&gt;"",IFERROR(TRIM(INDEX($A181:$AD181,MATCH(Settings!$B$22,$A$1:$AD$1,0))&amp;""),"")&lt;&gt;""),1,0)</f>
        <v/>
      </c>
    </row>
    <row r="182">
      <c r="AF182" s="29" t="n"/>
      <c r="AG182" s="30" t="n"/>
      <c r="AH182" s="30" t="n"/>
      <c r="AI182" s="31" t="n"/>
      <c r="AJ182" s="29" t="n"/>
      <c r="AK182" s="30" t="n"/>
      <c r="AM182" s="23">
        <f>IF(IFERROR(TRIM(INDEX($A182:$AD182,MATCH(Settings!$B$13,$A$1:$AD$1,0))&amp;""),"")&lt;&gt;"",IFERROR(TRIM(INDEX($A182:$AD182,MATCH(Settings!$B$13,$A$1:$AD$1,0))&amp;""),"")&amp;IF(IFERROR(TRIM(INDEX($A182:$AD182,MATCH(Settings!$B$14,$A$1:$AD$1,0))&amp;""),"")&lt;&gt;""," ("&amp;IFERROR(TRIM(INDEX($A182:$AD182,MATCH(Settings!$B$14,$A$1:$AD$1,0))&amp;""),"")&amp;")",""),IFERROR(TRIM(INDEX($A182:$AD182,MATCH(Settings!$B$14,$A$1:$AD$1,0))&amp;""),""))</f>
        <v/>
      </c>
      <c r="AN182" s="23">
        <f>IFERROR(TRIM(INDEX($A182:$AD182,MATCH(Settings!$B$15,$A$1:$AD$1,0))&amp;""),"")</f>
        <v/>
      </c>
      <c r="AO182" s="23">
        <f>IF($BB182=0,"",IF(LEFT(IFERROR(TRIM(INDEX($A182:$AD182,MATCH(Settings!$B$16,$A$1:$AD$1,0))&amp;""),""),5)="Goods","Goods",IF(LEFT(IFERROR(TRIM(INDEX($A182:$AD182,MATCH(Settings!$B$16,$A$1:$AD$1,0))&amp;""),""),8)="Services","Services",IF(IFERROR(TRIM(INDEX($A182:$AD182,MATCH(Settings!$B$22,$A$1:$AD$1,0))&amp;""),"")&lt;&gt;"","Services","Goods"))))</f>
        <v/>
      </c>
      <c r="AP182" s="23">
        <f>IF($AO182="Services",IFERROR(TRIM(INDEX($A182:$AD182,MATCH(Settings!$B$22,$A$1:$AD$1,0))&amp;""),""),IFERROR(TRIM(INDEX($A182:$AD182,MATCH(Settings!$B$17,$A$1:$AD$1,0))&amp;""),""))</f>
        <v/>
      </c>
      <c r="AQ182" s="24">
        <f>IFERROR(IF(TRIM(INDEX($A182:$AD182,MATCH(Settings!$B$18,$A$1:$AD$1,0))&amp;"")="","",VALUE(TRIM(INDEX($A182:$AD182,MATCH(Settings!$B$18,$A$1:$AD$1,0))&amp;""))),"")</f>
        <v/>
      </c>
      <c r="AR182" s="25">
        <f>IF($AO182="Goods",IFERROR(IF(TRIM(INDEX($A182:$AD182,MATCH(Settings!$B$20,$A$1:$AD$1,0))&amp;"")="","",VALUE(TRIM(INDEX($A182:$AD182,MATCH(Settings!$B$20,$A$1:$AD$1,0))&amp;""))),""),"")</f>
        <v/>
      </c>
      <c r="AS182" s="26">
        <f>IF($BB182=0,"",IFERROR(INT(IFERROR(IF(ISNUMBER(INDEX($A182:$AD182,MATCH(Settings!$B$11,$A$1:$AD$1,0))),INDEX($A182:$AD182,MATCH(Settings!$B$11,$A$1:$AD$1,0)),DATE(VALUE(LEFT(IFERROR(TRIM(INDEX($A182:$AD182,MATCH(Settings!$B$11,$A$1:$AD$1,0))&amp;""),""),4)),VALUE(MID(IFERROR(TRIM(INDEX($A182:$AD182,MATCH(Settings!$B$11,$A$1:$AD$1,0))&amp;""),""),6,2)),VALUE(MID(IFERROR(TRIM(INDEX($A182:$AD182,MATCH(Settings!$B$11,$A$1:$AD$1,0))&amp;""),""),9,2)))+TIME(VALUE(MID(IFERROR(TRIM(INDEX($A182:$AD182,MATCH(Settings!$B$11,$A$1:$AD$1,0))&amp;""),""),12,2)),VALUE(MID(IFERROR(TRIM(INDEX($A182:$AD182,MATCH(Settings!$B$11,$A$1:$AD$1,0))&amp;""),""),15,2)),VALUE(MID(IFERROR(TRIM(INDEX($A182:$AD182,MATCH(Settings!$B$11,$A$1:$AD$1,0))&amp;""),""),18,2)))),"")),""))</f>
        <v/>
      </c>
      <c r="AT182" s="23">
        <f>IF($BB182=0,"",IF(NOT(ISNUMBER($AF182)),"Waiting for the gift",IF(ISNUMBER($AJ182),"Acknowledged",IF(AND(ISNUMBER(Settings!$D$3),$AU182&gt;Settings!$D$3),"Past your window","Send acknowledgment"))))</f>
        <v/>
      </c>
      <c r="AU182" s="24">
        <f>IF(AND(ISNUMBER($AF182),NOT(ISNUMBER($AJ182))),Settings!$D$4-$AF182,"")</f>
        <v/>
      </c>
      <c r="AV182" s="27">
        <f>IF($BB182=0,"",IF((IF($AO182="Services","; services: describe the work, no value",IF(NOT(ISNUMBER($AR182)),"; no donor value given",IF($AX182=1,"; donor value $"&amp;FIXED(Settings!$D$5,0)&amp;" or more: written acknowledgment","")&amp;IF($AY182=1,"; over $"&amp;FIXED(Settings!$D$6,0)&amp;": donor may need Form 8283","")&amp;IF($AZ182=1,"; over $"&amp;FIXED(Settings!$D$7,0)&amp;": Section B, you may sign Part V",""))))="","Thank-you note",MID(IF($AO182="Services","; services: describe the work, no value",IF(NOT(ISNUMBER($AR182)),"; no donor value given",IF($AX182=1,"; donor value $"&amp;FIXED(Settings!$D$5,0)&amp;" or more: written acknowledgment","")&amp;IF($AY182=1,"; over $"&amp;FIXED(Settings!$D$6,0)&amp;": donor may need Form 8283","")&amp;IF($AZ182=1,"; over $"&amp;FIXED(Settings!$D$7,0)&amp;": Section B, you may sign Part V",""))),3,300)))</f>
        <v/>
      </c>
      <c r="AW182" s="27">
        <f>IF(OR($BB182=0,NOT(ISNUMBER($AF182)),$AP182=""),"","Thank you for your contribution of "&amp;$AP182&amp;" that "&amp;IF(TRIM(Settings!$D$2&amp;"")="","(your organization's name)",Settings!$D$2)&amp;" received on "&amp;CHOOSE(MONTH($AF182),"January","February","March","April","May","June","July","August","September","October","November","December")&amp;" "&amp;DAY($AF182)&amp;", "&amp;YEAR($AF182)&amp;". "&amp;IF(TRIM($AH182&amp;"")="","No goods or services were provided in exchange for your contribution.","In exchange for your contribution, we gave you "&amp;$AH182&amp;IF(ISNUMBER($AI182)," with an estimated fair market value of $"&amp;FIXED($AI182,2),"")&amp;"."))</f>
        <v/>
      </c>
      <c r="AX182" s="28">
        <f>IF(AND(ISNUMBER($AR182),ISNUMBER(Settings!$D$5)),IF($AR182&gt;=Settings!$D$5,1,0),0)</f>
        <v/>
      </c>
      <c r="AY182" s="28">
        <f>IF(AND(ISNUMBER($AR182),ISNUMBER(Settings!$D$6)),IF($AR182&gt;Settings!$D$6,1,0),0)</f>
        <v/>
      </c>
      <c r="AZ182" s="28">
        <f>IF(AND(ISNUMBER($AR182),ISNUMBER(Settings!$D$7)),IF($AR182&gt;Settings!$D$7,1,0),0)</f>
        <v/>
      </c>
      <c r="BA182" s="28">
        <f>IF(AND(ISNUMBER($AR182),ISNUMBER($AF182)),$AR182,0)</f>
        <v/>
      </c>
      <c r="BB182" s="28">
        <f>IF(OR(IFERROR(TRIM(INDEX($A182:$AD182,MATCH(Settings!$B$14,$A$1:$AD$1,0))&amp;""),"")&lt;&gt;"",IFERROR(TRIM(INDEX($A182:$AD182,MATCH(Settings!$B$13,$A$1:$AD$1,0))&amp;""),"")&lt;&gt;"",IFERROR(TRIM(INDEX($A182:$AD182,MATCH(Settings!$B$17,$A$1:$AD$1,0))&amp;""),"")&lt;&gt;"",IFERROR(TRIM(INDEX($A182:$AD182,MATCH(Settings!$B$22,$A$1:$AD$1,0))&amp;""),"")&lt;&gt;""),1,0)</f>
        <v/>
      </c>
    </row>
    <row r="183">
      <c r="AF183" s="29" t="n"/>
      <c r="AG183" s="30" t="n"/>
      <c r="AH183" s="30" t="n"/>
      <c r="AI183" s="31" t="n"/>
      <c r="AJ183" s="29" t="n"/>
      <c r="AK183" s="30" t="n"/>
      <c r="AM183" s="23">
        <f>IF(IFERROR(TRIM(INDEX($A183:$AD183,MATCH(Settings!$B$13,$A$1:$AD$1,0))&amp;""),"")&lt;&gt;"",IFERROR(TRIM(INDEX($A183:$AD183,MATCH(Settings!$B$13,$A$1:$AD$1,0))&amp;""),"")&amp;IF(IFERROR(TRIM(INDEX($A183:$AD183,MATCH(Settings!$B$14,$A$1:$AD$1,0))&amp;""),"")&lt;&gt;""," ("&amp;IFERROR(TRIM(INDEX($A183:$AD183,MATCH(Settings!$B$14,$A$1:$AD$1,0))&amp;""),"")&amp;")",""),IFERROR(TRIM(INDEX($A183:$AD183,MATCH(Settings!$B$14,$A$1:$AD$1,0))&amp;""),""))</f>
        <v/>
      </c>
      <c r="AN183" s="23">
        <f>IFERROR(TRIM(INDEX($A183:$AD183,MATCH(Settings!$B$15,$A$1:$AD$1,0))&amp;""),"")</f>
        <v/>
      </c>
      <c r="AO183" s="23">
        <f>IF($BB183=0,"",IF(LEFT(IFERROR(TRIM(INDEX($A183:$AD183,MATCH(Settings!$B$16,$A$1:$AD$1,0))&amp;""),""),5)="Goods","Goods",IF(LEFT(IFERROR(TRIM(INDEX($A183:$AD183,MATCH(Settings!$B$16,$A$1:$AD$1,0))&amp;""),""),8)="Services","Services",IF(IFERROR(TRIM(INDEX($A183:$AD183,MATCH(Settings!$B$22,$A$1:$AD$1,0))&amp;""),"")&lt;&gt;"","Services","Goods"))))</f>
        <v/>
      </c>
      <c r="AP183" s="23">
        <f>IF($AO183="Services",IFERROR(TRIM(INDEX($A183:$AD183,MATCH(Settings!$B$22,$A$1:$AD$1,0))&amp;""),""),IFERROR(TRIM(INDEX($A183:$AD183,MATCH(Settings!$B$17,$A$1:$AD$1,0))&amp;""),""))</f>
        <v/>
      </c>
      <c r="AQ183" s="24">
        <f>IFERROR(IF(TRIM(INDEX($A183:$AD183,MATCH(Settings!$B$18,$A$1:$AD$1,0))&amp;"")="","",VALUE(TRIM(INDEX($A183:$AD183,MATCH(Settings!$B$18,$A$1:$AD$1,0))&amp;""))),"")</f>
        <v/>
      </c>
      <c r="AR183" s="25">
        <f>IF($AO183="Goods",IFERROR(IF(TRIM(INDEX($A183:$AD183,MATCH(Settings!$B$20,$A$1:$AD$1,0))&amp;"")="","",VALUE(TRIM(INDEX($A183:$AD183,MATCH(Settings!$B$20,$A$1:$AD$1,0))&amp;""))),""),"")</f>
        <v/>
      </c>
      <c r="AS183" s="26">
        <f>IF($BB183=0,"",IFERROR(INT(IFERROR(IF(ISNUMBER(INDEX($A183:$AD183,MATCH(Settings!$B$11,$A$1:$AD$1,0))),INDEX($A183:$AD183,MATCH(Settings!$B$11,$A$1:$AD$1,0)),DATE(VALUE(LEFT(IFERROR(TRIM(INDEX($A183:$AD183,MATCH(Settings!$B$11,$A$1:$AD$1,0))&amp;""),""),4)),VALUE(MID(IFERROR(TRIM(INDEX($A183:$AD183,MATCH(Settings!$B$11,$A$1:$AD$1,0))&amp;""),""),6,2)),VALUE(MID(IFERROR(TRIM(INDEX($A183:$AD183,MATCH(Settings!$B$11,$A$1:$AD$1,0))&amp;""),""),9,2)))+TIME(VALUE(MID(IFERROR(TRIM(INDEX($A183:$AD183,MATCH(Settings!$B$11,$A$1:$AD$1,0))&amp;""),""),12,2)),VALUE(MID(IFERROR(TRIM(INDEX($A183:$AD183,MATCH(Settings!$B$11,$A$1:$AD$1,0))&amp;""),""),15,2)),VALUE(MID(IFERROR(TRIM(INDEX($A183:$AD183,MATCH(Settings!$B$11,$A$1:$AD$1,0))&amp;""),""),18,2)))),"")),""))</f>
        <v/>
      </c>
      <c r="AT183" s="23">
        <f>IF($BB183=0,"",IF(NOT(ISNUMBER($AF183)),"Waiting for the gift",IF(ISNUMBER($AJ183),"Acknowledged",IF(AND(ISNUMBER(Settings!$D$3),$AU183&gt;Settings!$D$3),"Past your window","Send acknowledgment"))))</f>
        <v/>
      </c>
      <c r="AU183" s="24">
        <f>IF(AND(ISNUMBER($AF183),NOT(ISNUMBER($AJ183))),Settings!$D$4-$AF183,"")</f>
        <v/>
      </c>
      <c r="AV183" s="27">
        <f>IF($BB183=0,"",IF((IF($AO183="Services","; services: describe the work, no value",IF(NOT(ISNUMBER($AR183)),"; no donor value given",IF($AX183=1,"; donor value $"&amp;FIXED(Settings!$D$5,0)&amp;" or more: written acknowledgment","")&amp;IF($AY183=1,"; over $"&amp;FIXED(Settings!$D$6,0)&amp;": donor may need Form 8283","")&amp;IF($AZ183=1,"; over $"&amp;FIXED(Settings!$D$7,0)&amp;": Section B, you may sign Part V",""))))="","Thank-you note",MID(IF($AO183="Services","; services: describe the work, no value",IF(NOT(ISNUMBER($AR183)),"; no donor value given",IF($AX183=1,"; donor value $"&amp;FIXED(Settings!$D$5,0)&amp;" or more: written acknowledgment","")&amp;IF($AY183=1,"; over $"&amp;FIXED(Settings!$D$6,0)&amp;": donor may need Form 8283","")&amp;IF($AZ183=1,"; over $"&amp;FIXED(Settings!$D$7,0)&amp;": Section B, you may sign Part V",""))),3,300)))</f>
        <v/>
      </c>
      <c r="AW183" s="27">
        <f>IF(OR($BB183=0,NOT(ISNUMBER($AF183)),$AP183=""),"","Thank you for your contribution of "&amp;$AP183&amp;" that "&amp;IF(TRIM(Settings!$D$2&amp;"")="","(your organization's name)",Settings!$D$2)&amp;" received on "&amp;CHOOSE(MONTH($AF183),"January","February","March","April","May","June","July","August","September","October","November","December")&amp;" "&amp;DAY($AF183)&amp;", "&amp;YEAR($AF183)&amp;". "&amp;IF(TRIM($AH183&amp;"")="","No goods or services were provided in exchange for your contribution.","In exchange for your contribution, we gave you "&amp;$AH183&amp;IF(ISNUMBER($AI183)," with an estimated fair market value of $"&amp;FIXED($AI183,2),"")&amp;"."))</f>
        <v/>
      </c>
      <c r="AX183" s="28">
        <f>IF(AND(ISNUMBER($AR183),ISNUMBER(Settings!$D$5)),IF($AR183&gt;=Settings!$D$5,1,0),0)</f>
        <v/>
      </c>
      <c r="AY183" s="28">
        <f>IF(AND(ISNUMBER($AR183),ISNUMBER(Settings!$D$6)),IF($AR183&gt;Settings!$D$6,1,0),0)</f>
        <v/>
      </c>
      <c r="AZ183" s="28">
        <f>IF(AND(ISNUMBER($AR183),ISNUMBER(Settings!$D$7)),IF($AR183&gt;Settings!$D$7,1,0),0)</f>
        <v/>
      </c>
      <c r="BA183" s="28">
        <f>IF(AND(ISNUMBER($AR183),ISNUMBER($AF183)),$AR183,0)</f>
        <v/>
      </c>
      <c r="BB183" s="28">
        <f>IF(OR(IFERROR(TRIM(INDEX($A183:$AD183,MATCH(Settings!$B$14,$A$1:$AD$1,0))&amp;""),"")&lt;&gt;"",IFERROR(TRIM(INDEX($A183:$AD183,MATCH(Settings!$B$13,$A$1:$AD$1,0))&amp;""),"")&lt;&gt;"",IFERROR(TRIM(INDEX($A183:$AD183,MATCH(Settings!$B$17,$A$1:$AD$1,0))&amp;""),"")&lt;&gt;"",IFERROR(TRIM(INDEX($A183:$AD183,MATCH(Settings!$B$22,$A$1:$AD$1,0))&amp;""),"")&lt;&gt;""),1,0)</f>
        <v/>
      </c>
    </row>
    <row r="184">
      <c r="AF184" s="29" t="n"/>
      <c r="AG184" s="30" t="n"/>
      <c r="AH184" s="30" t="n"/>
      <c r="AI184" s="31" t="n"/>
      <c r="AJ184" s="29" t="n"/>
      <c r="AK184" s="30" t="n"/>
      <c r="AM184" s="23">
        <f>IF(IFERROR(TRIM(INDEX($A184:$AD184,MATCH(Settings!$B$13,$A$1:$AD$1,0))&amp;""),"")&lt;&gt;"",IFERROR(TRIM(INDEX($A184:$AD184,MATCH(Settings!$B$13,$A$1:$AD$1,0))&amp;""),"")&amp;IF(IFERROR(TRIM(INDEX($A184:$AD184,MATCH(Settings!$B$14,$A$1:$AD$1,0))&amp;""),"")&lt;&gt;""," ("&amp;IFERROR(TRIM(INDEX($A184:$AD184,MATCH(Settings!$B$14,$A$1:$AD$1,0))&amp;""),"")&amp;")",""),IFERROR(TRIM(INDEX($A184:$AD184,MATCH(Settings!$B$14,$A$1:$AD$1,0))&amp;""),""))</f>
        <v/>
      </c>
      <c r="AN184" s="23">
        <f>IFERROR(TRIM(INDEX($A184:$AD184,MATCH(Settings!$B$15,$A$1:$AD$1,0))&amp;""),"")</f>
        <v/>
      </c>
      <c r="AO184" s="23">
        <f>IF($BB184=0,"",IF(LEFT(IFERROR(TRIM(INDEX($A184:$AD184,MATCH(Settings!$B$16,$A$1:$AD$1,0))&amp;""),""),5)="Goods","Goods",IF(LEFT(IFERROR(TRIM(INDEX($A184:$AD184,MATCH(Settings!$B$16,$A$1:$AD$1,0))&amp;""),""),8)="Services","Services",IF(IFERROR(TRIM(INDEX($A184:$AD184,MATCH(Settings!$B$22,$A$1:$AD$1,0))&amp;""),"")&lt;&gt;"","Services","Goods"))))</f>
        <v/>
      </c>
      <c r="AP184" s="23">
        <f>IF($AO184="Services",IFERROR(TRIM(INDEX($A184:$AD184,MATCH(Settings!$B$22,$A$1:$AD$1,0))&amp;""),""),IFERROR(TRIM(INDEX($A184:$AD184,MATCH(Settings!$B$17,$A$1:$AD$1,0))&amp;""),""))</f>
        <v/>
      </c>
      <c r="AQ184" s="24">
        <f>IFERROR(IF(TRIM(INDEX($A184:$AD184,MATCH(Settings!$B$18,$A$1:$AD$1,0))&amp;"")="","",VALUE(TRIM(INDEX($A184:$AD184,MATCH(Settings!$B$18,$A$1:$AD$1,0))&amp;""))),"")</f>
        <v/>
      </c>
      <c r="AR184" s="25">
        <f>IF($AO184="Goods",IFERROR(IF(TRIM(INDEX($A184:$AD184,MATCH(Settings!$B$20,$A$1:$AD$1,0))&amp;"")="","",VALUE(TRIM(INDEX($A184:$AD184,MATCH(Settings!$B$20,$A$1:$AD$1,0))&amp;""))),""),"")</f>
        <v/>
      </c>
      <c r="AS184" s="26">
        <f>IF($BB184=0,"",IFERROR(INT(IFERROR(IF(ISNUMBER(INDEX($A184:$AD184,MATCH(Settings!$B$11,$A$1:$AD$1,0))),INDEX($A184:$AD184,MATCH(Settings!$B$11,$A$1:$AD$1,0)),DATE(VALUE(LEFT(IFERROR(TRIM(INDEX($A184:$AD184,MATCH(Settings!$B$11,$A$1:$AD$1,0))&amp;""),""),4)),VALUE(MID(IFERROR(TRIM(INDEX($A184:$AD184,MATCH(Settings!$B$11,$A$1:$AD$1,0))&amp;""),""),6,2)),VALUE(MID(IFERROR(TRIM(INDEX($A184:$AD184,MATCH(Settings!$B$11,$A$1:$AD$1,0))&amp;""),""),9,2)))+TIME(VALUE(MID(IFERROR(TRIM(INDEX($A184:$AD184,MATCH(Settings!$B$11,$A$1:$AD$1,0))&amp;""),""),12,2)),VALUE(MID(IFERROR(TRIM(INDEX($A184:$AD184,MATCH(Settings!$B$11,$A$1:$AD$1,0))&amp;""),""),15,2)),VALUE(MID(IFERROR(TRIM(INDEX($A184:$AD184,MATCH(Settings!$B$11,$A$1:$AD$1,0))&amp;""),""),18,2)))),"")),""))</f>
        <v/>
      </c>
      <c r="AT184" s="23">
        <f>IF($BB184=0,"",IF(NOT(ISNUMBER($AF184)),"Waiting for the gift",IF(ISNUMBER($AJ184),"Acknowledged",IF(AND(ISNUMBER(Settings!$D$3),$AU184&gt;Settings!$D$3),"Past your window","Send acknowledgment"))))</f>
        <v/>
      </c>
      <c r="AU184" s="24">
        <f>IF(AND(ISNUMBER($AF184),NOT(ISNUMBER($AJ184))),Settings!$D$4-$AF184,"")</f>
        <v/>
      </c>
      <c r="AV184" s="27">
        <f>IF($BB184=0,"",IF((IF($AO184="Services","; services: describe the work, no value",IF(NOT(ISNUMBER($AR184)),"; no donor value given",IF($AX184=1,"; donor value $"&amp;FIXED(Settings!$D$5,0)&amp;" or more: written acknowledgment","")&amp;IF($AY184=1,"; over $"&amp;FIXED(Settings!$D$6,0)&amp;": donor may need Form 8283","")&amp;IF($AZ184=1,"; over $"&amp;FIXED(Settings!$D$7,0)&amp;": Section B, you may sign Part V",""))))="","Thank-you note",MID(IF($AO184="Services","; services: describe the work, no value",IF(NOT(ISNUMBER($AR184)),"; no donor value given",IF($AX184=1,"; donor value $"&amp;FIXED(Settings!$D$5,0)&amp;" or more: written acknowledgment","")&amp;IF($AY184=1,"; over $"&amp;FIXED(Settings!$D$6,0)&amp;": donor may need Form 8283","")&amp;IF($AZ184=1,"; over $"&amp;FIXED(Settings!$D$7,0)&amp;": Section B, you may sign Part V",""))),3,300)))</f>
        <v/>
      </c>
      <c r="AW184" s="27">
        <f>IF(OR($BB184=0,NOT(ISNUMBER($AF184)),$AP184=""),"","Thank you for your contribution of "&amp;$AP184&amp;" that "&amp;IF(TRIM(Settings!$D$2&amp;"")="","(your organization's name)",Settings!$D$2)&amp;" received on "&amp;CHOOSE(MONTH($AF184),"January","February","March","April","May","June","July","August","September","October","November","December")&amp;" "&amp;DAY($AF184)&amp;", "&amp;YEAR($AF184)&amp;". "&amp;IF(TRIM($AH184&amp;"")="","No goods or services were provided in exchange for your contribution.","In exchange for your contribution, we gave you "&amp;$AH184&amp;IF(ISNUMBER($AI184)," with an estimated fair market value of $"&amp;FIXED($AI184,2),"")&amp;"."))</f>
        <v/>
      </c>
      <c r="AX184" s="28">
        <f>IF(AND(ISNUMBER($AR184),ISNUMBER(Settings!$D$5)),IF($AR184&gt;=Settings!$D$5,1,0),0)</f>
        <v/>
      </c>
      <c r="AY184" s="28">
        <f>IF(AND(ISNUMBER($AR184),ISNUMBER(Settings!$D$6)),IF($AR184&gt;Settings!$D$6,1,0),0)</f>
        <v/>
      </c>
      <c r="AZ184" s="28">
        <f>IF(AND(ISNUMBER($AR184),ISNUMBER(Settings!$D$7)),IF($AR184&gt;Settings!$D$7,1,0),0)</f>
        <v/>
      </c>
      <c r="BA184" s="28">
        <f>IF(AND(ISNUMBER($AR184),ISNUMBER($AF184)),$AR184,0)</f>
        <v/>
      </c>
      <c r="BB184" s="28">
        <f>IF(OR(IFERROR(TRIM(INDEX($A184:$AD184,MATCH(Settings!$B$14,$A$1:$AD$1,0))&amp;""),"")&lt;&gt;"",IFERROR(TRIM(INDEX($A184:$AD184,MATCH(Settings!$B$13,$A$1:$AD$1,0))&amp;""),"")&lt;&gt;"",IFERROR(TRIM(INDEX($A184:$AD184,MATCH(Settings!$B$17,$A$1:$AD$1,0))&amp;""),"")&lt;&gt;"",IFERROR(TRIM(INDEX($A184:$AD184,MATCH(Settings!$B$22,$A$1:$AD$1,0))&amp;""),"")&lt;&gt;""),1,0)</f>
        <v/>
      </c>
    </row>
    <row r="185">
      <c r="AF185" s="29" t="n"/>
      <c r="AG185" s="30" t="n"/>
      <c r="AH185" s="30" t="n"/>
      <c r="AI185" s="31" t="n"/>
      <c r="AJ185" s="29" t="n"/>
      <c r="AK185" s="30" t="n"/>
      <c r="AM185" s="23">
        <f>IF(IFERROR(TRIM(INDEX($A185:$AD185,MATCH(Settings!$B$13,$A$1:$AD$1,0))&amp;""),"")&lt;&gt;"",IFERROR(TRIM(INDEX($A185:$AD185,MATCH(Settings!$B$13,$A$1:$AD$1,0))&amp;""),"")&amp;IF(IFERROR(TRIM(INDEX($A185:$AD185,MATCH(Settings!$B$14,$A$1:$AD$1,0))&amp;""),"")&lt;&gt;""," ("&amp;IFERROR(TRIM(INDEX($A185:$AD185,MATCH(Settings!$B$14,$A$1:$AD$1,0))&amp;""),"")&amp;")",""),IFERROR(TRIM(INDEX($A185:$AD185,MATCH(Settings!$B$14,$A$1:$AD$1,0))&amp;""),""))</f>
        <v/>
      </c>
      <c r="AN185" s="23">
        <f>IFERROR(TRIM(INDEX($A185:$AD185,MATCH(Settings!$B$15,$A$1:$AD$1,0))&amp;""),"")</f>
        <v/>
      </c>
      <c r="AO185" s="23">
        <f>IF($BB185=0,"",IF(LEFT(IFERROR(TRIM(INDEX($A185:$AD185,MATCH(Settings!$B$16,$A$1:$AD$1,0))&amp;""),""),5)="Goods","Goods",IF(LEFT(IFERROR(TRIM(INDEX($A185:$AD185,MATCH(Settings!$B$16,$A$1:$AD$1,0))&amp;""),""),8)="Services","Services",IF(IFERROR(TRIM(INDEX($A185:$AD185,MATCH(Settings!$B$22,$A$1:$AD$1,0))&amp;""),"")&lt;&gt;"","Services","Goods"))))</f>
        <v/>
      </c>
      <c r="AP185" s="23">
        <f>IF($AO185="Services",IFERROR(TRIM(INDEX($A185:$AD185,MATCH(Settings!$B$22,$A$1:$AD$1,0))&amp;""),""),IFERROR(TRIM(INDEX($A185:$AD185,MATCH(Settings!$B$17,$A$1:$AD$1,0))&amp;""),""))</f>
        <v/>
      </c>
      <c r="AQ185" s="24">
        <f>IFERROR(IF(TRIM(INDEX($A185:$AD185,MATCH(Settings!$B$18,$A$1:$AD$1,0))&amp;"")="","",VALUE(TRIM(INDEX($A185:$AD185,MATCH(Settings!$B$18,$A$1:$AD$1,0))&amp;""))),"")</f>
        <v/>
      </c>
      <c r="AR185" s="25">
        <f>IF($AO185="Goods",IFERROR(IF(TRIM(INDEX($A185:$AD185,MATCH(Settings!$B$20,$A$1:$AD$1,0))&amp;"")="","",VALUE(TRIM(INDEX($A185:$AD185,MATCH(Settings!$B$20,$A$1:$AD$1,0))&amp;""))),""),"")</f>
        <v/>
      </c>
      <c r="AS185" s="26">
        <f>IF($BB185=0,"",IFERROR(INT(IFERROR(IF(ISNUMBER(INDEX($A185:$AD185,MATCH(Settings!$B$11,$A$1:$AD$1,0))),INDEX($A185:$AD185,MATCH(Settings!$B$11,$A$1:$AD$1,0)),DATE(VALUE(LEFT(IFERROR(TRIM(INDEX($A185:$AD185,MATCH(Settings!$B$11,$A$1:$AD$1,0))&amp;""),""),4)),VALUE(MID(IFERROR(TRIM(INDEX($A185:$AD185,MATCH(Settings!$B$11,$A$1:$AD$1,0))&amp;""),""),6,2)),VALUE(MID(IFERROR(TRIM(INDEX($A185:$AD185,MATCH(Settings!$B$11,$A$1:$AD$1,0))&amp;""),""),9,2)))+TIME(VALUE(MID(IFERROR(TRIM(INDEX($A185:$AD185,MATCH(Settings!$B$11,$A$1:$AD$1,0))&amp;""),""),12,2)),VALUE(MID(IFERROR(TRIM(INDEX($A185:$AD185,MATCH(Settings!$B$11,$A$1:$AD$1,0))&amp;""),""),15,2)),VALUE(MID(IFERROR(TRIM(INDEX($A185:$AD185,MATCH(Settings!$B$11,$A$1:$AD$1,0))&amp;""),""),18,2)))),"")),""))</f>
        <v/>
      </c>
      <c r="AT185" s="23">
        <f>IF($BB185=0,"",IF(NOT(ISNUMBER($AF185)),"Waiting for the gift",IF(ISNUMBER($AJ185),"Acknowledged",IF(AND(ISNUMBER(Settings!$D$3),$AU185&gt;Settings!$D$3),"Past your window","Send acknowledgment"))))</f>
        <v/>
      </c>
      <c r="AU185" s="24">
        <f>IF(AND(ISNUMBER($AF185),NOT(ISNUMBER($AJ185))),Settings!$D$4-$AF185,"")</f>
        <v/>
      </c>
      <c r="AV185" s="27">
        <f>IF($BB185=0,"",IF((IF($AO185="Services","; services: describe the work, no value",IF(NOT(ISNUMBER($AR185)),"; no donor value given",IF($AX185=1,"; donor value $"&amp;FIXED(Settings!$D$5,0)&amp;" or more: written acknowledgment","")&amp;IF($AY185=1,"; over $"&amp;FIXED(Settings!$D$6,0)&amp;": donor may need Form 8283","")&amp;IF($AZ185=1,"; over $"&amp;FIXED(Settings!$D$7,0)&amp;": Section B, you may sign Part V",""))))="","Thank-you note",MID(IF($AO185="Services","; services: describe the work, no value",IF(NOT(ISNUMBER($AR185)),"; no donor value given",IF($AX185=1,"; donor value $"&amp;FIXED(Settings!$D$5,0)&amp;" or more: written acknowledgment","")&amp;IF($AY185=1,"; over $"&amp;FIXED(Settings!$D$6,0)&amp;": donor may need Form 8283","")&amp;IF($AZ185=1,"; over $"&amp;FIXED(Settings!$D$7,0)&amp;": Section B, you may sign Part V",""))),3,300)))</f>
        <v/>
      </c>
      <c r="AW185" s="27">
        <f>IF(OR($BB185=0,NOT(ISNUMBER($AF185)),$AP185=""),"","Thank you for your contribution of "&amp;$AP185&amp;" that "&amp;IF(TRIM(Settings!$D$2&amp;"")="","(your organization's name)",Settings!$D$2)&amp;" received on "&amp;CHOOSE(MONTH($AF185),"January","February","March","April","May","June","July","August","September","October","November","December")&amp;" "&amp;DAY($AF185)&amp;", "&amp;YEAR($AF185)&amp;". "&amp;IF(TRIM($AH185&amp;"")="","No goods or services were provided in exchange for your contribution.","In exchange for your contribution, we gave you "&amp;$AH185&amp;IF(ISNUMBER($AI185)," with an estimated fair market value of $"&amp;FIXED($AI185,2),"")&amp;"."))</f>
        <v/>
      </c>
      <c r="AX185" s="28">
        <f>IF(AND(ISNUMBER($AR185),ISNUMBER(Settings!$D$5)),IF($AR185&gt;=Settings!$D$5,1,0),0)</f>
        <v/>
      </c>
      <c r="AY185" s="28">
        <f>IF(AND(ISNUMBER($AR185),ISNUMBER(Settings!$D$6)),IF($AR185&gt;Settings!$D$6,1,0),0)</f>
        <v/>
      </c>
      <c r="AZ185" s="28">
        <f>IF(AND(ISNUMBER($AR185),ISNUMBER(Settings!$D$7)),IF($AR185&gt;Settings!$D$7,1,0),0)</f>
        <v/>
      </c>
      <c r="BA185" s="28">
        <f>IF(AND(ISNUMBER($AR185),ISNUMBER($AF185)),$AR185,0)</f>
        <v/>
      </c>
      <c r="BB185" s="28">
        <f>IF(OR(IFERROR(TRIM(INDEX($A185:$AD185,MATCH(Settings!$B$14,$A$1:$AD$1,0))&amp;""),"")&lt;&gt;"",IFERROR(TRIM(INDEX($A185:$AD185,MATCH(Settings!$B$13,$A$1:$AD$1,0))&amp;""),"")&lt;&gt;"",IFERROR(TRIM(INDEX($A185:$AD185,MATCH(Settings!$B$17,$A$1:$AD$1,0))&amp;""),"")&lt;&gt;"",IFERROR(TRIM(INDEX($A185:$AD185,MATCH(Settings!$B$22,$A$1:$AD$1,0))&amp;""),"")&lt;&gt;""),1,0)</f>
        <v/>
      </c>
    </row>
    <row r="186">
      <c r="AF186" s="29" t="n"/>
      <c r="AG186" s="30" t="n"/>
      <c r="AH186" s="30" t="n"/>
      <c r="AI186" s="31" t="n"/>
      <c r="AJ186" s="29" t="n"/>
      <c r="AK186" s="30" t="n"/>
      <c r="AM186" s="23">
        <f>IF(IFERROR(TRIM(INDEX($A186:$AD186,MATCH(Settings!$B$13,$A$1:$AD$1,0))&amp;""),"")&lt;&gt;"",IFERROR(TRIM(INDEX($A186:$AD186,MATCH(Settings!$B$13,$A$1:$AD$1,0))&amp;""),"")&amp;IF(IFERROR(TRIM(INDEX($A186:$AD186,MATCH(Settings!$B$14,$A$1:$AD$1,0))&amp;""),"")&lt;&gt;""," ("&amp;IFERROR(TRIM(INDEX($A186:$AD186,MATCH(Settings!$B$14,$A$1:$AD$1,0))&amp;""),"")&amp;")",""),IFERROR(TRIM(INDEX($A186:$AD186,MATCH(Settings!$B$14,$A$1:$AD$1,0))&amp;""),""))</f>
        <v/>
      </c>
      <c r="AN186" s="23">
        <f>IFERROR(TRIM(INDEX($A186:$AD186,MATCH(Settings!$B$15,$A$1:$AD$1,0))&amp;""),"")</f>
        <v/>
      </c>
      <c r="AO186" s="23">
        <f>IF($BB186=0,"",IF(LEFT(IFERROR(TRIM(INDEX($A186:$AD186,MATCH(Settings!$B$16,$A$1:$AD$1,0))&amp;""),""),5)="Goods","Goods",IF(LEFT(IFERROR(TRIM(INDEX($A186:$AD186,MATCH(Settings!$B$16,$A$1:$AD$1,0))&amp;""),""),8)="Services","Services",IF(IFERROR(TRIM(INDEX($A186:$AD186,MATCH(Settings!$B$22,$A$1:$AD$1,0))&amp;""),"")&lt;&gt;"","Services","Goods"))))</f>
        <v/>
      </c>
      <c r="AP186" s="23">
        <f>IF($AO186="Services",IFERROR(TRIM(INDEX($A186:$AD186,MATCH(Settings!$B$22,$A$1:$AD$1,0))&amp;""),""),IFERROR(TRIM(INDEX($A186:$AD186,MATCH(Settings!$B$17,$A$1:$AD$1,0))&amp;""),""))</f>
        <v/>
      </c>
      <c r="AQ186" s="24">
        <f>IFERROR(IF(TRIM(INDEX($A186:$AD186,MATCH(Settings!$B$18,$A$1:$AD$1,0))&amp;"")="","",VALUE(TRIM(INDEX($A186:$AD186,MATCH(Settings!$B$18,$A$1:$AD$1,0))&amp;""))),"")</f>
        <v/>
      </c>
      <c r="AR186" s="25">
        <f>IF($AO186="Goods",IFERROR(IF(TRIM(INDEX($A186:$AD186,MATCH(Settings!$B$20,$A$1:$AD$1,0))&amp;"")="","",VALUE(TRIM(INDEX($A186:$AD186,MATCH(Settings!$B$20,$A$1:$AD$1,0))&amp;""))),""),"")</f>
        <v/>
      </c>
      <c r="AS186" s="26">
        <f>IF($BB186=0,"",IFERROR(INT(IFERROR(IF(ISNUMBER(INDEX($A186:$AD186,MATCH(Settings!$B$11,$A$1:$AD$1,0))),INDEX($A186:$AD186,MATCH(Settings!$B$11,$A$1:$AD$1,0)),DATE(VALUE(LEFT(IFERROR(TRIM(INDEX($A186:$AD186,MATCH(Settings!$B$11,$A$1:$AD$1,0))&amp;""),""),4)),VALUE(MID(IFERROR(TRIM(INDEX($A186:$AD186,MATCH(Settings!$B$11,$A$1:$AD$1,0))&amp;""),""),6,2)),VALUE(MID(IFERROR(TRIM(INDEX($A186:$AD186,MATCH(Settings!$B$11,$A$1:$AD$1,0))&amp;""),""),9,2)))+TIME(VALUE(MID(IFERROR(TRIM(INDEX($A186:$AD186,MATCH(Settings!$B$11,$A$1:$AD$1,0))&amp;""),""),12,2)),VALUE(MID(IFERROR(TRIM(INDEX($A186:$AD186,MATCH(Settings!$B$11,$A$1:$AD$1,0))&amp;""),""),15,2)),VALUE(MID(IFERROR(TRIM(INDEX($A186:$AD186,MATCH(Settings!$B$11,$A$1:$AD$1,0))&amp;""),""),18,2)))),"")),""))</f>
        <v/>
      </c>
      <c r="AT186" s="23">
        <f>IF($BB186=0,"",IF(NOT(ISNUMBER($AF186)),"Waiting for the gift",IF(ISNUMBER($AJ186),"Acknowledged",IF(AND(ISNUMBER(Settings!$D$3),$AU186&gt;Settings!$D$3),"Past your window","Send acknowledgment"))))</f>
        <v/>
      </c>
      <c r="AU186" s="24">
        <f>IF(AND(ISNUMBER($AF186),NOT(ISNUMBER($AJ186))),Settings!$D$4-$AF186,"")</f>
        <v/>
      </c>
      <c r="AV186" s="27">
        <f>IF($BB186=0,"",IF((IF($AO186="Services","; services: describe the work, no value",IF(NOT(ISNUMBER($AR186)),"; no donor value given",IF($AX186=1,"; donor value $"&amp;FIXED(Settings!$D$5,0)&amp;" or more: written acknowledgment","")&amp;IF($AY186=1,"; over $"&amp;FIXED(Settings!$D$6,0)&amp;": donor may need Form 8283","")&amp;IF($AZ186=1,"; over $"&amp;FIXED(Settings!$D$7,0)&amp;": Section B, you may sign Part V",""))))="","Thank-you note",MID(IF($AO186="Services","; services: describe the work, no value",IF(NOT(ISNUMBER($AR186)),"; no donor value given",IF($AX186=1,"; donor value $"&amp;FIXED(Settings!$D$5,0)&amp;" or more: written acknowledgment","")&amp;IF($AY186=1,"; over $"&amp;FIXED(Settings!$D$6,0)&amp;": donor may need Form 8283","")&amp;IF($AZ186=1,"; over $"&amp;FIXED(Settings!$D$7,0)&amp;": Section B, you may sign Part V",""))),3,300)))</f>
        <v/>
      </c>
      <c r="AW186" s="27">
        <f>IF(OR($BB186=0,NOT(ISNUMBER($AF186)),$AP186=""),"","Thank you for your contribution of "&amp;$AP186&amp;" that "&amp;IF(TRIM(Settings!$D$2&amp;"")="","(your organization's name)",Settings!$D$2)&amp;" received on "&amp;CHOOSE(MONTH($AF186),"January","February","March","April","May","June","July","August","September","October","November","December")&amp;" "&amp;DAY($AF186)&amp;", "&amp;YEAR($AF186)&amp;". "&amp;IF(TRIM($AH186&amp;"")="","No goods or services were provided in exchange for your contribution.","In exchange for your contribution, we gave you "&amp;$AH186&amp;IF(ISNUMBER($AI186)," with an estimated fair market value of $"&amp;FIXED($AI186,2),"")&amp;"."))</f>
        <v/>
      </c>
      <c r="AX186" s="28">
        <f>IF(AND(ISNUMBER($AR186),ISNUMBER(Settings!$D$5)),IF($AR186&gt;=Settings!$D$5,1,0),0)</f>
        <v/>
      </c>
      <c r="AY186" s="28">
        <f>IF(AND(ISNUMBER($AR186),ISNUMBER(Settings!$D$6)),IF($AR186&gt;Settings!$D$6,1,0),0)</f>
        <v/>
      </c>
      <c r="AZ186" s="28">
        <f>IF(AND(ISNUMBER($AR186),ISNUMBER(Settings!$D$7)),IF($AR186&gt;Settings!$D$7,1,0),0)</f>
        <v/>
      </c>
      <c r="BA186" s="28">
        <f>IF(AND(ISNUMBER($AR186),ISNUMBER($AF186)),$AR186,0)</f>
        <v/>
      </c>
      <c r="BB186" s="28">
        <f>IF(OR(IFERROR(TRIM(INDEX($A186:$AD186,MATCH(Settings!$B$14,$A$1:$AD$1,0))&amp;""),"")&lt;&gt;"",IFERROR(TRIM(INDEX($A186:$AD186,MATCH(Settings!$B$13,$A$1:$AD$1,0))&amp;""),"")&lt;&gt;"",IFERROR(TRIM(INDEX($A186:$AD186,MATCH(Settings!$B$17,$A$1:$AD$1,0))&amp;""),"")&lt;&gt;"",IFERROR(TRIM(INDEX($A186:$AD186,MATCH(Settings!$B$22,$A$1:$AD$1,0))&amp;""),"")&lt;&gt;""),1,0)</f>
        <v/>
      </c>
    </row>
    <row r="187">
      <c r="AF187" s="29" t="n"/>
      <c r="AG187" s="30" t="n"/>
      <c r="AH187" s="30" t="n"/>
      <c r="AI187" s="31" t="n"/>
      <c r="AJ187" s="29" t="n"/>
      <c r="AK187" s="30" t="n"/>
      <c r="AM187" s="23">
        <f>IF(IFERROR(TRIM(INDEX($A187:$AD187,MATCH(Settings!$B$13,$A$1:$AD$1,0))&amp;""),"")&lt;&gt;"",IFERROR(TRIM(INDEX($A187:$AD187,MATCH(Settings!$B$13,$A$1:$AD$1,0))&amp;""),"")&amp;IF(IFERROR(TRIM(INDEX($A187:$AD187,MATCH(Settings!$B$14,$A$1:$AD$1,0))&amp;""),"")&lt;&gt;""," ("&amp;IFERROR(TRIM(INDEX($A187:$AD187,MATCH(Settings!$B$14,$A$1:$AD$1,0))&amp;""),"")&amp;")",""),IFERROR(TRIM(INDEX($A187:$AD187,MATCH(Settings!$B$14,$A$1:$AD$1,0))&amp;""),""))</f>
        <v/>
      </c>
      <c r="AN187" s="23">
        <f>IFERROR(TRIM(INDEX($A187:$AD187,MATCH(Settings!$B$15,$A$1:$AD$1,0))&amp;""),"")</f>
        <v/>
      </c>
      <c r="AO187" s="23">
        <f>IF($BB187=0,"",IF(LEFT(IFERROR(TRIM(INDEX($A187:$AD187,MATCH(Settings!$B$16,$A$1:$AD$1,0))&amp;""),""),5)="Goods","Goods",IF(LEFT(IFERROR(TRIM(INDEX($A187:$AD187,MATCH(Settings!$B$16,$A$1:$AD$1,0))&amp;""),""),8)="Services","Services",IF(IFERROR(TRIM(INDEX($A187:$AD187,MATCH(Settings!$B$22,$A$1:$AD$1,0))&amp;""),"")&lt;&gt;"","Services","Goods"))))</f>
        <v/>
      </c>
      <c r="AP187" s="23">
        <f>IF($AO187="Services",IFERROR(TRIM(INDEX($A187:$AD187,MATCH(Settings!$B$22,$A$1:$AD$1,0))&amp;""),""),IFERROR(TRIM(INDEX($A187:$AD187,MATCH(Settings!$B$17,$A$1:$AD$1,0))&amp;""),""))</f>
        <v/>
      </c>
      <c r="AQ187" s="24">
        <f>IFERROR(IF(TRIM(INDEX($A187:$AD187,MATCH(Settings!$B$18,$A$1:$AD$1,0))&amp;"")="","",VALUE(TRIM(INDEX($A187:$AD187,MATCH(Settings!$B$18,$A$1:$AD$1,0))&amp;""))),"")</f>
        <v/>
      </c>
      <c r="AR187" s="25">
        <f>IF($AO187="Goods",IFERROR(IF(TRIM(INDEX($A187:$AD187,MATCH(Settings!$B$20,$A$1:$AD$1,0))&amp;"")="","",VALUE(TRIM(INDEX($A187:$AD187,MATCH(Settings!$B$20,$A$1:$AD$1,0))&amp;""))),""),"")</f>
        <v/>
      </c>
      <c r="AS187" s="26">
        <f>IF($BB187=0,"",IFERROR(INT(IFERROR(IF(ISNUMBER(INDEX($A187:$AD187,MATCH(Settings!$B$11,$A$1:$AD$1,0))),INDEX($A187:$AD187,MATCH(Settings!$B$11,$A$1:$AD$1,0)),DATE(VALUE(LEFT(IFERROR(TRIM(INDEX($A187:$AD187,MATCH(Settings!$B$11,$A$1:$AD$1,0))&amp;""),""),4)),VALUE(MID(IFERROR(TRIM(INDEX($A187:$AD187,MATCH(Settings!$B$11,$A$1:$AD$1,0))&amp;""),""),6,2)),VALUE(MID(IFERROR(TRIM(INDEX($A187:$AD187,MATCH(Settings!$B$11,$A$1:$AD$1,0))&amp;""),""),9,2)))+TIME(VALUE(MID(IFERROR(TRIM(INDEX($A187:$AD187,MATCH(Settings!$B$11,$A$1:$AD$1,0))&amp;""),""),12,2)),VALUE(MID(IFERROR(TRIM(INDEX($A187:$AD187,MATCH(Settings!$B$11,$A$1:$AD$1,0))&amp;""),""),15,2)),VALUE(MID(IFERROR(TRIM(INDEX($A187:$AD187,MATCH(Settings!$B$11,$A$1:$AD$1,0))&amp;""),""),18,2)))),"")),""))</f>
        <v/>
      </c>
      <c r="AT187" s="23">
        <f>IF($BB187=0,"",IF(NOT(ISNUMBER($AF187)),"Waiting for the gift",IF(ISNUMBER($AJ187),"Acknowledged",IF(AND(ISNUMBER(Settings!$D$3),$AU187&gt;Settings!$D$3),"Past your window","Send acknowledgment"))))</f>
        <v/>
      </c>
      <c r="AU187" s="24">
        <f>IF(AND(ISNUMBER($AF187),NOT(ISNUMBER($AJ187))),Settings!$D$4-$AF187,"")</f>
        <v/>
      </c>
      <c r="AV187" s="27">
        <f>IF($BB187=0,"",IF((IF($AO187="Services","; services: describe the work, no value",IF(NOT(ISNUMBER($AR187)),"; no donor value given",IF($AX187=1,"; donor value $"&amp;FIXED(Settings!$D$5,0)&amp;" or more: written acknowledgment","")&amp;IF($AY187=1,"; over $"&amp;FIXED(Settings!$D$6,0)&amp;": donor may need Form 8283","")&amp;IF($AZ187=1,"; over $"&amp;FIXED(Settings!$D$7,0)&amp;": Section B, you may sign Part V",""))))="","Thank-you note",MID(IF($AO187="Services","; services: describe the work, no value",IF(NOT(ISNUMBER($AR187)),"; no donor value given",IF($AX187=1,"; donor value $"&amp;FIXED(Settings!$D$5,0)&amp;" or more: written acknowledgment","")&amp;IF($AY187=1,"; over $"&amp;FIXED(Settings!$D$6,0)&amp;": donor may need Form 8283","")&amp;IF($AZ187=1,"; over $"&amp;FIXED(Settings!$D$7,0)&amp;": Section B, you may sign Part V",""))),3,300)))</f>
        <v/>
      </c>
      <c r="AW187" s="27">
        <f>IF(OR($BB187=0,NOT(ISNUMBER($AF187)),$AP187=""),"","Thank you for your contribution of "&amp;$AP187&amp;" that "&amp;IF(TRIM(Settings!$D$2&amp;"")="","(your organization's name)",Settings!$D$2)&amp;" received on "&amp;CHOOSE(MONTH($AF187),"January","February","March","April","May","June","July","August","September","October","November","December")&amp;" "&amp;DAY($AF187)&amp;", "&amp;YEAR($AF187)&amp;". "&amp;IF(TRIM($AH187&amp;"")="","No goods or services were provided in exchange for your contribution.","In exchange for your contribution, we gave you "&amp;$AH187&amp;IF(ISNUMBER($AI187)," with an estimated fair market value of $"&amp;FIXED($AI187,2),"")&amp;"."))</f>
        <v/>
      </c>
      <c r="AX187" s="28">
        <f>IF(AND(ISNUMBER($AR187),ISNUMBER(Settings!$D$5)),IF($AR187&gt;=Settings!$D$5,1,0),0)</f>
        <v/>
      </c>
      <c r="AY187" s="28">
        <f>IF(AND(ISNUMBER($AR187),ISNUMBER(Settings!$D$6)),IF($AR187&gt;Settings!$D$6,1,0),0)</f>
        <v/>
      </c>
      <c r="AZ187" s="28">
        <f>IF(AND(ISNUMBER($AR187),ISNUMBER(Settings!$D$7)),IF($AR187&gt;Settings!$D$7,1,0),0)</f>
        <v/>
      </c>
      <c r="BA187" s="28">
        <f>IF(AND(ISNUMBER($AR187),ISNUMBER($AF187)),$AR187,0)</f>
        <v/>
      </c>
      <c r="BB187" s="28">
        <f>IF(OR(IFERROR(TRIM(INDEX($A187:$AD187,MATCH(Settings!$B$14,$A$1:$AD$1,0))&amp;""),"")&lt;&gt;"",IFERROR(TRIM(INDEX($A187:$AD187,MATCH(Settings!$B$13,$A$1:$AD$1,0))&amp;""),"")&lt;&gt;"",IFERROR(TRIM(INDEX($A187:$AD187,MATCH(Settings!$B$17,$A$1:$AD$1,0))&amp;""),"")&lt;&gt;"",IFERROR(TRIM(INDEX($A187:$AD187,MATCH(Settings!$B$22,$A$1:$AD$1,0))&amp;""),"")&lt;&gt;""),1,0)</f>
        <v/>
      </c>
    </row>
    <row r="188">
      <c r="AF188" s="29" t="n"/>
      <c r="AG188" s="30" t="n"/>
      <c r="AH188" s="30" t="n"/>
      <c r="AI188" s="31" t="n"/>
      <c r="AJ188" s="29" t="n"/>
      <c r="AK188" s="30" t="n"/>
      <c r="AM188" s="23">
        <f>IF(IFERROR(TRIM(INDEX($A188:$AD188,MATCH(Settings!$B$13,$A$1:$AD$1,0))&amp;""),"")&lt;&gt;"",IFERROR(TRIM(INDEX($A188:$AD188,MATCH(Settings!$B$13,$A$1:$AD$1,0))&amp;""),"")&amp;IF(IFERROR(TRIM(INDEX($A188:$AD188,MATCH(Settings!$B$14,$A$1:$AD$1,0))&amp;""),"")&lt;&gt;""," ("&amp;IFERROR(TRIM(INDEX($A188:$AD188,MATCH(Settings!$B$14,$A$1:$AD$1,0))&amp;""),"")&amp;")",""),IFERROR(TRIM(INDEX($A188:$AD188,MATCH(Settings!$B$14,$A$1:$AD$1,0))&amp;""),""))</f>
        <v/>
      </c>
      <c r="AN188" s="23">
        <f>IFERROR(TRIM(INDEX($A188:$AD188,MATCH(Settings!$B$15,$A$1:$AD$1,0))&amp;""),"")</f>
        <v/>
      </c>
      <c r="AO188" s="23">
        <f>IF($BB188=0,"",IF(LEFT(IFERROR(TRIM(INDEX($A188:$AD188,MATCH(Settings!$B$16,$A$1:$AD$1,0))&amp;""),""),5)="Goods","Goods",IF(LEFT(IFERROR(TRIM(INDEX($A188:$AD188,MATCH(Settings!$B$16,$A$1:$AD$1,0))&amp;""),""),8)="Services","Services",IF(IFERROR(TRIM(INDEX($A188:$AD188,MATCH(Settings!$B$22,$A$1:$AD$1,0))&amp;""),"")&lt;&gt;"","Services","Goods"))))</f>
        <v/>
      </c>
      <c r="AP188" s="23">
        <f>IF($AO188="Services",IFERROR(TRIM(INDEX($A188:$AD188,MATCH(Settings!$B$22,$A$1:$AD$1,0))&amp;""),""),IFERROR(TRIM(INDEX($A188:$AD188,MATCH(Settings!$B$17,$A$1:$AD$1,0))&amp;""),""))</f>
        <v/>
      </c>
      <c r="AQ188" s="24">
        <f>IFERROR(IF(TRIM(INDEX($A188:$AD188,MATCH(Settings!$B$18,$A$1:$AD$1,0))&amp;"")="","",VALUE(TRIM(INDEX($A188:$AD188,MATCH(Settings!$B$18,$A$1:$AD$1,0))&amp;""))),"")</f>
        <v/>
      </c>
      <c r="AR188" s="25">
        <f>IF($AO188="Goods",IFERROR(IF(TRIM(INDEX($A188:$AD188,MATCH(Settings!$B$20,$A$1:$AD$1,0))&amp;"")="","",VALUE(TRIM(INDEX($A188:$AD188,MATCH(Settings!$B$20,$A$1:$AD$1,0))&amp;""))),""),"")</f>
        <v/>
      </c>
      <c r="AS188" s="26">
        <f>IF($BB188=0,"",IFERROR(INT(IFERROR(IF(ISNUMBER(INDEX($A188:$AD188,MATCH(Settings!$B$11,$A$1:$AD$1,0))),INDEX($A188:$AD188,MATCH(Settings!$B$11,$A$1:$AD$1,0)),DATE(VALUE(LEFT(IFERROR(TRIM(INDEX($A188:$AD188,MATCH(Settings!$B$11,$A$1:$AD$1,0))&amp;""),""),4)),VALUE(MID(IFERROR(TRIM(INDEX($A188:$AD188,MATCH(Settings!$B$11,$A$1:$AD$1,0))&amp;""),""),6,2)),VALUE(MID(IFERROR(TRIM(INDEX($A188:$AD188,MATCH(Settings!$B$11,$A$1:$AD$1,0))&amp;""),""),9,2)))+TIME(VALUE(MID(IFERROR(TRIM(INDEX($A188:$AD188,MATCH(Settings!$B$11,$A$1:$AD$1,0))&amp;""),""),12,2)),VALUE(MID(IFERROR(TRIM(INDEX($A188:$AD188,MATCH(Settings!$B$11,$A$1:$AD$1,0))&amp;""),""),15,2)),VALUE(MID(IFERROR(TRIM(INDEX($A188:$AD188,MATCH(Settings!$B$11,$A$1:$AD$1,0))&amp;""),""),18,2)))),"")),""))</f>
        <v/>
      </c>
      <c r="AT188" s="23">
        <f>IF($BB188=0,"",IF(NOT(ISNUMBER($AF188)),"Waiting for the gift",IF(ISNUMBER($AJ188),"Acknowledged",IF(AND(ISNUMBER(Settings!$D$3),$AU188&gt;Settings!$D$3),"Past your window","Send acknowledgment"))))</f>
        <v/>
      </c>
      <c r="AU188" s="24">
        <f>IF(AND(ISNUMBER($AF188),NOT(ISNUMBER($AJ188))),Settings!$D$4-$AF188,"")</f>
        <v/>
      </c>
      <c r="AV188" s="27">
        <f>IF($BB188=0,"",IF((IF($AO188="Services","; services: describe the work, no value",IF(NOT(ISNUMBER($AR188)),"; no donor value given",IF($AX188=1,"; donor value $"&amp;FIXED(Settings!$D$5,0)&amp;" or more: written acknowledgment","")&amp;IF($AY188=1,"; over $"&amp;FIXED(Settings!$D$6,0)&amp;": donor may need Form 8283","")&amp;IF($AZ188=1,"; over $"&amp;FIXED(Settings!$D$7,0)&amp;": Section B, you may sign Part V",""))))="","Thank-you note",MID(IF($AO188="Services","; services: describe the work, no value",IF(NOT(ISNUMBER($AR188)),"; no donor value given",IF($AX188=1,"; donor value $"&amp;FIXED(Settings!$D$5,0)&amp;" or more: written acknowledgment","")&amp;IF($AY188=1,"; over $"&amp;FIXED(Settings!$D$6,0)&amp;": donor may need Form 8283","")&amp;IF($AZ188=1,"; over $"&amp;FIXED(Settings!$D$7,0)&amp;": Section B, you may sign Part V",""))),3,300)))</f>
        <v/>
      </c>
      <c r="AW188" s="27">
        <f>IF(OR($BB188=0,NOT(ISNUMBER($AF188)),$AP188=""),"","Thank you for your contribution of "&amp;$AP188&amp;" that "&amp;IF(TRIM(Settings!$D$2&amp;"")="","(your organization's name)",Settings!$D$2)&amp;" received on "&amp;CHOOSE(MONTH($AF188),"January","February","March","April","May","June","July","August","September","October","November","December")&amp;" "&amp;DAY($AF188)&amp;", "&amp;YEAR($AF188)&amp;". "&amp;IF(TRIM($AH188&amp;"")="","No goods or services were provided in exchange for your contribution.","In exchange for your contribution, we gave you "&amp;$AH188&amp;IF(ISNUMBER($AI188)," with an estimated fair market value of $"&amp;FIXED($AI188,2),"")&amp;"."))</f>
        <v/>
      </c>
      <c r="AX188" s="28">
        <f>IF(AND(ISNUMBER($AR188),ISNUMBER(Settings!$D$5)),IF($AR188&gt;=Settings!$D$5,1,0),0)</f>
        <v/>
      </c>
      <c r="AY188" s="28">
        <f>IF(AND(ISNUMBER($AR188),ISNUMBER(Settings!$D$6)),IF($AR188&gt;Settings!$D$6,1,0),0)</f>
        <v/>
      </c>
      <c r="AZ188" s="28">
        <f>IF(AND(ISNUMBER($AR188),ISNUMBER(Settings!$D$7)),IF($AR188&gt;Settings!$D$7,1,0),0)</f>
        <v/>
      </c>
      <c r="BA188" s="28">
        <f>IF(AND(ISNUMBER($AR188),ISNUMBER($AF188)),$AR188,0)</f>
        <v/>
      </c>
      <c r="BB188" s="28">
        <f>IF(OR(IFERROR(TRIM(INDEX($A188:$AD188,MATCH(Settings!$B$14,$A$1:$AD$1,0))&amp;""),"")&lt;&gt;"",IFERROR(TRIM(INDEX($A188:$AD188,MATCH(Settings!$B$13,$A$1:$AD$1,0))&amp;""),"")&lt;&gt;"",IFERROR(TRIM(INDEX($A188:$AD188,MATCH(Settings!$B$17,$A$1:$AD$1,0))&amp;""),"")&lt;&gt;"",IFERROR(TRIM(INDEX($A188:$AD188,MATCH(Settings!$B$22,$A$1:$AD$1,0))&amp;""),"")&lt;&gt;""),1,0)</f>
        <v/>
      </c>
    </row>
    <row r="189">
      <c r="AF189" s="29" t="n"/>
      <c r="AG189" s="30" t="n"/>
      <c r="AH189" s="30" t="n"/>
      <c r="AI189" s="31" t="n"/>
      <c r="AJ189" s="29" t="n"/>
      <c r="AK189" s="30" t="n"/>
      <c r="AM189" s="23">
        <f>IF(IFERROR(TRIM(INDEX($A189:$AD189,MATCH(Settings!$B$13,$A$1:$AD$1,0))&amp;""),"")&lt;&gt;"",IFERROR(TRIM(INDEX($A189:$AD189,MATCH(Settings!$B$13,$A$1:$AD$1,0))&amp;""),"")&amp;IF(IFERROR(TRIM(INDEX($A189:$AD189,MATCH(Settings!$B$14,$A$1:$AD$1,0))&amp;""),"")&lt;&gt;""," ("&amp;IFERROR(TRIM(INDEX($A189:$AD189,MATCH(Settings!$B$14,$A$1:$AD$1,0))&amp;""),"")&amp;")",""),IFERROR(TRIM(INDEX($A189:$AD189,MATCH(Settings!$B$14,$A$1:$AD$1,0))&amp;""),""))</f>
        <v/>
      </c>
      <c r="AN189" s="23">
        <f>IFERROR(TRIM(INDEX($A189:$AD189,MATCH(Settings!$B$15,$A$1:$AD$1,0))&amp;""),"")</f>
        <v/>
      </c>
      <c r="AO189" s="23">
        <f>IF($BB189=0,"",IF(LEFT(IFERROR(TRIM(INDEX($A189:$AD189,MATCH(Settings!$B$16,$A$1:$AD$1,0))&amp;""),""),5)="Goods","Goods",IF(LEFT(IFERROR(TRIM(INDEX($A189:$AD189,MATCH(Settings!$B$16,$A$1:$AD$1,0))&amp;""),""),8)="Services","Services",IF(IFERROR(TRIM(INDEX($A189:$AD189,MATCH(Settings!$B$22,$A$1:$AD$1,0))&amp;""),"")&lt;&gt;"","Services","Goods"))))</f>
        <v/>
      </c>
      <c r="AP189" s="23">
        <f>IF($AO189="Services",IFERROR(TRIM(INDEX($A189:$AD189,MATCH(Settings!$B$22,$A$1:$AD$1,0))&amp;""),""),IFERROR(TRIM(INDEX($A189:$AD189,MATCH(Settings!$B$17,$A$1:$AD$1,0))&amp;""),""))</f>
        <v/>
      </c>
      <c r="AQ189" s="24">
        <f>IFERROR(IF(TRIM(INDEX($A189:$AD189,MATCH(Settings!$B$18,$A$1:$AD$1,0))&amp;"")="","",VALUE(TRIM(INDEX($A189:$AD189,MATCH(Settings!$B$18,$A$1:$AD$1,0))&amp;""))),"")</f>
        <v/>
      </c>
      <c r="AR189" s="25">
        <f>IF($AO189="Goods",IFERROR(IF(TRIM(INDEX($A189:$AD189,MATCH(Settings!$B$20,$A$1:$AD$1,0))&amp;"")="","",VALUE(TRIM(INDEX($A189:$AD189,MATCH(Settings!$B$20,$A$1:$AD$1,0))&amp;""))),""),"")</f>
        <v/>
      </c>
      <c r="AS189" s="26">
        <f>IF($BB189=0,"",IFERROR(INT(IFERROR(IF(ISNUMBER(INDEX($A189:$AD189,MATCH(Settings!$B$11,$A$1:$AD$1,0))),INDEX($A189:$AD189,MATCH(Settings!$B$11,$A$1:$AD$1,0)),DATE(VALUE(LEFT(IFERROR(TRIM(INDEX($A189:$AD189,MATCH(Settings!$B$11,$A$1:$AD$1,0))&amp;""),""),4)),VALUE(MID(IFERROR(TRIM(INDEX($A189:$AD189,MATCH(Settings!$B$11,$A$1:$AD$1,0))&amp;""),""),6,2)),VALUE(MID(IFERROR(TRIM(INDEX($A189:$AD189,MATCH(Settings!$B$11,$A$1:$AD$1,0))&amp;""),""),9,2)))+TIME(VALUE(MID(IFERROR(TRIM(INDEX($A189:$AD189,MATCH(Settings!$B$11,$A$1:$AD$1,0))&amp;""),""),12,2)),VALUE(MID(IFERROR(TRIM(INDEX($A189:$AD189,MATCH(Settings!$B$11,$A$1:$AD$1,0))&amp;""),""),15,2)),VALUE(MID(IFERROR(TRIM(INDEX($A189:$AD189,MATCH(Settings!$B$11,$A$1:$AD$1,0))&amp;""),""),18,2)))),"")),""))</f>
        <v/>
      </c>
      <c r="AT189" s="23">
        <f>IF($BB189=0,"",IF(NOT(ISNUMBER($AF189)),"Waiting for the gift",IF(ISNUMBER($AJ189),"Acknowledged",IF(AND(ISNUMBER(Settings!$D$3),$AU189&gt;Settings!$D$3),"Past your window","Send acknowledgment"))))</f>
        <v/>
      </c>
      <c r="AU189" s="24">
        <f>IF(AND(ISNUMBER($AF189),NOT(ISNUMBER($AJ189))),Settings!$D$4-$AF189,"")</f>
        <v/>
      </c>
      <c r="AV189" s="27">
        <f>IF($BB189=0,"",IF((IF($AO189="Services","; services: describe the work, no value",IF(NOT(ISNUMBER($AR189)),"; no donor value given",IF($AX189=1,"; donor value $"&amp;FIXED(Settings!$D$5,0)&amp;" or more: written acknowledgment","")&amp;IF($AY189=1,"; over $"&amp;FIXED(Settings!$D$6,0)&amp;": donor may need Form 8283","")&amp;IF($AZ189=1,"; over $"&amp;FIXED(Settings!$D$7,0)&amp;": Section B, you may sign Part V",""))))="","Thank-you note",MID(IF($AO189="Services","; services: describe the work, no value",IF(NOT(ISNUMBER($AR189)),"; no donor value given",IF($AX189=1,"; donor value $"&amp;FIXED(Settings!$D$5,0)&amp;" or more: written acknowledgment","")&amp;IF($AY189=1,"; over $"&amp;FIXED(Settings!$D$6,0)&amp;": donor may need Form 8283","")&amp;IF($AZ189=1,"; over $"&amp;FIXED(Settings!$D$7,0)&amp;": Section B, you may sign Part V",""))),3,300)))</f>
        <v/>
      </c>
      <c r="AW189" s="27">
        <f>IF(OR($BB189=0,NOT(ISNUMBER($AF189)),$AP189=""),"","Thank you for your contribution of "&amp;$AP189&amp;" that "&amp;IF(TRIM(Settings!$D$2&amp;"")="","(your organization's name)",Settings!$D$2)&amp;" received on "&amp;CHOOSE(MONTH($AF189),"January","February","March","April","May","June","July","August","September","October","November","December")&amp;" "&amp;DAY($AF189)&amp;", "&amp;YEAR($AF189)&amp;". "&amp;IF(TRIM($AH189&amp;"")="","No goods or services were provided in exchange for your contribution.","In exchange for your contribution, we gave you "&amp;$AH189&amp;IF(ISNUMBER($AI189)," with an estimated fair market value of $"&amp;FIXED($AI189,2),"")&amp;"."))</f>
        <v/>
      </c>
      <c r="AX189" s="28">
        <f>IF(AND(ISNUMBER($AR189),ISNUMBER(Settings!$D$5)),IF($AR189&gt;=Settings!$D$5,1,0),0)</f>
        <v/>
      </c>
      <c r="AY189" s="28">
        <f>IF(AND(ISNUMBER($AR189),ISNUMBER(Settings!$D$6)),IF($AR189&gt;Settings!$D$6,1,0),0)</f>
        <v/>
      </c>
      <c r="AZ189" s="28">
        <f>IF(AND(ISNUMBER($AR189),ISNUMBER(Settings!$D$7)),IF($AR189&gt;Settings!$D$7,1,0),0)</f>
        <v/>
      </c>
      <c r="BA189" s="28">
        <f>IF(AND(ISNUMBER($AR189),ISNUMBER($AF189)),$AR189,0)</f>
        <v/>
      </c>
      <c r="BB189" s="28">
        <f>IF(OR(IFERROR(TRIM(INDEX($A189:$AD189,MATCH(Settings!$B$14,$A$1:$AD$1,0))&amp;""),"")&lt;&gt;"",IFERROR(TRIM(INDEX($A189:$AD189,MATCH(Settings!$B$13,$A$1:$AD$1,0))&amp;""),"")&lt;&gt;"",IFERROR(TRIM(INDEX($A189:$AD189,MATCH(Settings!$B$17,$A$1:$AD$1,0))&amp;""),"")&lt;&gt;"",IFERROR(TRIM(INDEX($A189:$AD189,MATCH(Settings!$B$22,$A$1:$AD$1,0))&amp;""),"")&lt;&gt;""),1,0)</f>
        <v/>
      </c>
    </row>
    <row r="190">
      <c r="AF190" s="29" t="n"/>
      <c r="AG190" s="30" t="n"/>
      <c r="AH190" s="30" t="n"/>
      <c r="AI190" s="31" t="n"/>
      <c r="AJ190" s="29" t="n"/>
      <c r="AK190" s="30" t="n"/>
      <c r="AM190" s="23">
        <f>IF(IFERROR(TRIM(INDEX($A190:$AD190,MATCH(Settings!$B$13,$A$1:$AD$1,0))&amp;""),"")&lt;&gt;"",IFERROR(TRIM(INDEX($A190:$AD190,MATCH(Settings!$B$13,$A$1:$AD$1,0))&amp;""),"")&amp;IF(IFERROR(TRIM(INDEX($A190:$AD190,MATCH(Settings!$B$14,$A$1:$AD$1,0))&amp;""),"")&lt;&gt;""," ("&amp;IFERROR(TRIM(INDEX($A190:$AD190,MATCH(Settings!$B$14,$A$1:$AD$1,0))&amp;""),"")&amp;")",""),IFERROR(TRIM(INDEX($A190:$AD190,MATCH(Settings!$B$14,$A$1:$AD$1,0))&amp;""),""))</f>
        <v/>
      </c>
      <c r="AN190" s="23">
        <f>IFERROR(TRIM(INDEX($A190:$AD190,MATCH(Settings!$B$15,$A$1:$AD$1,0))&amp;""),"")</f>
        <v/>
      </c>
      <c r="AO190" s="23">
        <f>IF($BB190=0,"",IF(LEFT(IFERROR(TRIM(INDEX($A190:$AD190,MATCH(Settings!$B$16,$A$1:$AD$1,0))&amp;""),""),5)="Goods","Goods",IF(LEFT(IFERROR(TRIM(INDEX($A190:$AD190,MATCH(Settings!$B$16,$A$1:$AD$1,0))&amp;""),""),8)="Services","Services",IF(IFERROR(TRIM(INDEX($A190:$AD190,MATCH(Settings!$B$22,$A$1:$AD$1,0))&amp;""),"")&lt;&gt;"","Services","Goods"))))</f>
        <v/>
      </c>
      <c r="AP190" s="23">
        <f>IF($AO190="Services",IFERROR(TRIM(INDEX($A190:$AD190,MATCH(Settings!$B$22,$A$1:$AD$1,0))&amp;""),""),IFERROR(TRIM(INDEX($A190:$AD190,MATCH(Settings!$B$17,$A$1:$AD$1,0))&amp;""),""))</f>
        <v/>
      </c>
      <c r="AQ190" s="24">
        <f>IFERROR(IF(TRIM(INDEX($A190:$AD190,MATCH(Settings!$B$18,$A$1:$AD$1,0))&amp;"")="","",VALUE(TRIM(INDEX($A190:$AD190,MATCH(Settings!$B$18,$A$1:$AD$1,0))&amp;""))),"")</f>
        <v/>
      </c>
      <c r="AR190" s="25">
        <f>IF($AO190="Goods",IFERROR(IF(TRIM(INDEX($A190:$AD190,MATCH(Settings!$B$20,$A$1:$AD$1,0))&amp;"")="","",VALUE(TRIM(INDEX($A190:$AD190,MATCH(Settings!$B$20,$A$1:$AD$1,0))&amp;""))),""),"")</f>
        <v/>
      </c>
      <c r="AS190" s="26">
        <f>IF($BB190=0,"",IFERROR(INT(IFERROR(IF(ISNUMBER(INDEX($A190:$AD190,MATCH(Settings!$B$11,$A$1:$AD$1,0))),INDEX($A190:$AD190,MATCH(Settings!$B$11,$A$1:$AD$1,0)),DATE(VALUE(LEFT(IFERROR(TRIM(INDEX($A190:$AD190,MATCH(Settings!$B$11,$A$1:$AD$1,0))&amp;""),""),4)),VALUE(MID(IFERROR(TRIM(INDEX($A190:$AD190,MATCH(Settings!$B$11,$A$1:$AD$1,0))&amp;""),""),6,2)),VALUE(MID(IFERROR(TRIM(INDEX($A190:$AD190,MATCH(Settings!$B$11,$A$1:$AD$1,0))&amp;""),""),9,2)))+TIME(VALUE(MID(IFERROR(TRIM(INDEX($A190:$AD190,MATCH(Settings!$B$11,$A$1:$AD$1,0))&amp;""),""),12,2)),VALUE(MID(IFERROR(TRIM(INDEX($A190:$AD190,MATCH(Settings!$B$11,$A$1:$AD$1,0))&amp;""),""),15,2)),VALUE(MID(IFERROR(TRIM(INDEX($A190:$AD190,MATCH(Settings!$B$11,$A$1:$AD$1,0))&amp;""),""),18,2)))),"")),""))</f>
        <v/>
      </c>
      <c r="AT190" s="23">
        <f>IF($BB190=0,"",IF(NOT(ISNUMBER($AF190)),"Waiting for the gift",IF(ISNUMBER($AJ190),"Acknowledged",IF(AND(ISNUMBER(Settings!$D$3),$AU190&gt;Settings!$D$3),"Past your window","Send acknowledgment"))))</f>
        <v/>
      </c>
      <c r="AU190" s="24">
        <f>IF(AND(ISNUMBER($AF190),NOT(ISNUMBER($AJ190))),Settings!$D$4-$AF190,"")</f>
        <v/>
      </c>
      <c r="AV190" s="27">
        <f>IF($BB190=0,"",IF((IF($AO190="Services","; services: describe the work, no value",IF(NOT(ISNUMBER($AR190)),"; no donor value given",IF($AX190=1,"; donor value $"&amp;FIXED(Settings!$D$5,0)&amp;" or more: written acknowledgment","")&amp;IF($AY190=1,"; over $"&amp;FIXED(Settings!$D$6,0)&amp;": donor may need Form 8283","")&amp;IF($AZ190=1,"; over $"&amp;FIXED(Settings!$D$7,0)&amp;": Section B, you may sign Part V",""))))="","Thank-you note",MID(IF($AO190="Services","; services: describe the work, no value",IF(NOT(ISNUMBER($AR190)),"; no donor value given",IF($AX190=1,"; donor value $"&amp;FIXED(Settings!$D$5,0)&amp;" or more: written acknowledgment","")&amp;IF($AY190=1,"; over $"&amp;FIXED(Settings!$D$6,0)&amp;": donor may need Form 8283","")&amp;IF($AZ190=1,"; over $"&amp;FIXED(Settings!$D$7,0)&amp;": Section B, you may sign Part V",""))),3,300)))</f>
        <v/>
      </c>
      <c r="AW190" s="27">
        <f>IF(OR($BB190=0,NOT(ISNUMBER($AF190)),$AP190=""),"","Thank you for your contribution of "&amp;$AP190&amp;" that "&amp;IF(TRIM(Settings!$D$2&amp;"")="","(your organization's name)",Settings!$D$2)&amp;" received on "&amp;CHOOSE(MONTH($AF190),"January","February","March","April","May","June","July","August","September","October","November","December")&amp;" "&amp;DAY($AF190)&amp;", "&amp;YEAR($AF190)&amp;". "&amp;IF(TRIM($AH190&amp;"")="","No goods or services were provided in exchange for your contribution.","In exchange for your contribution, we gave you "&amp;$AH190&amp;IF(ISNUMBER($AI190)," with an estimated fair market value of $"&amp;FIXED($AI190,2),"")&amp;"."))</f>
        <v/>
      </c>
      <c r="AX190" s="28">
        <f>IF(AND(ISNUMBER($AR190),ISNUMBER(Settings!$D$5)),IF($AR190&gt;=Settings!$D$5,1,0),0)</f>
        <v/>
      </c>
      <c r="AY190" s="28">
        <f>IF(AND(ISNUMBER($AR190),ISNUMBER(Settings!$D$6)),IF($AR190&gt;Settings!$D$6,1,0),0)</f>
        <v/>
      </c>
      <c r="AZ190" s="28">
        <f>IF(AND(ISNUMBER($AR190),ISNUMBER(Settings!$D$7)),IF($AR190&gt;Settings!$D$7,1,0),0)</f>
        <v/>
      </c>
      <c r="BA190" s="28">
        <f>IF(AND(ISNUMBER($AR190),ISNUMBER($AF190)),$AR190,0)</f>
        <v/>
      </c>
      <c r="BB190" s="28">
        <f>IF(OR(IFERROR(TRIM(INDEX($A190:$AD190,MATCH(Settings!$B$14,$A$1:$AD$1,0))&amp;""),"")&lt;&gt;"",IFERROR(TRIM(INDEX($A190:$AD190,MATCH(Settings!$B$13,$A$1:$AD$1,0))&amp;""),"")&lt;&gt;"",IFERROR(TRIM(INDEX($A190:$AD190,MATCH(Settings!$B$17,$A$1:$AD$1,0))&amp;""),"")&lt;&gt;"",IFERROR(TRIM(INDEX($A190:$AD190,MATCH(Settings!$B$22,$A$1:$AD$1,0))&amp;""),"")&lt;&gt;""),1,0)</f>
        <v/>
      </c>
    </row>
    <row r="191">
      <c r="AF191" s="29" t="n"/>
      <c r="AG191" s="30" t="n"/>
      <c r="AH191" s="30" t="n"/>
      <c r="AI191" s="31" t="n"/>
      <c r="AJ191" s="29" t="n"/>
      <c r="AK191" s="30" t="n"/>
      <c r="AM191" s="23">
        <f>IF(IFERROR(TRIM(INDEX($A191:$AD191,MATCH(Settings!$B$13,$A$1:$AD$1,0))&amp;""),"")&lt;&gt;"",IFERROR(TRIM(INDEX($A191:$AD191,MATCH(Settings!$B$13,$A$1:$AD$1,0))&amp;""),"")&amp;IF(IFERROR(TRIM(INDEX($A191:$AD191,MATCH(Settings!$B$14,$A$1:$AD$1,0))&amp;""),"")&lt;&gt;""," ("&amp;IFERROR(TRIM(INDEX($A191:$AD191,MATCH(Settings!$B$14,$A$1:$AD$1,0))&amp;""),"")&amp;")",""),IFERROR(TRIM(INDEX($A191:$AD191,MATCH(Settings!$B$14,$A$1:$AD$1,0))&amp;""),""))</f>
        <v/>
      </c>
      <c r="AN191" s="23">
        <f>IFERROR(TRIM(INDEX($A191:$AD191,MATCH(Settings!$B$15,$A$1:$AD$1,0))&amp;""),"")</f>
        <v/>
      </c>
      <c r="AO191" s="23">
        <f>IF($BB191=0,"",IF(LEFT(IFERROR(TRIM(INDEX($A191:$AD191,MATCH(Settings!$B$16,$A$1:$AD$1,0))&amp;""),""),5)="Goods","Goods",IF(LEFT(IFERROR(TRIM(INDEX($A191:$AD191,MATCH(Settings!$B$16,$A$1:$AD$1,0))&amp;""),""),8)="Services","Services",IF(IFERROR(TRIM(INDEX($A191:$AD191,MATCH(Settings!$B$22,$A$1:$AD$1,0))&amp;""),"")&lt;&gt;"","Services","Goods"))))</f>
        <v/>
      </c>
      <c r="AP191" s="23">
        <f>IF($AO191="Services",IFERROR(TRIM(INDEX($A191:$AD191,MATCH(Settings!$B$22,$A$1:$AD$1,0))&amp;""),""),IFERROR(TRIM(INDEX($A191:$AD191,MATCH(Settings!$B$17,$A$1:$AD$1,0))&amp;""),""))</f>
        <v/>
      </c>
      <c r="AQ191" s="24">
        <f>IFERROR(IF(TRIM(INDEX($A191:$AD191,MATCH(Settings!$B$18,$A$1:$AD$1,0))&amp;"")="","",VALUE(TRIM(INDEX($A191:$AD191,MATCH(Settings!$B$18,$A$1:$AD$1,0))&amp;""))),"")</f>
        <v/>
      </c>
      <c r="AR191" s="25">
        <f>IF($AO191="Goods",IFERROR(IF(TRIM(INDEX($A191:$AD191,MATCH(Settings!$B$20,$A$1:$AD$1,0))&amp;"")="","",VALUE(TRIM(INDEX($A191:$AD191,MATCH(Settings!$B$20,$A$1:$AD$1,0))&amp;""))),""),"")</f>
        <v/>
      </c>
      <c r="AS191" s="26">
        <f>IF($BB191=0,"",IFERROR(INT(IFERROR(IF(ISNUMBER(INDEX($A191:$AD191,MATCH(Settings!$B$11,$A$1:$AD$1,0))),INDEX($A191:$AD191,MATCH(Settings!$B$11,$A$1:$AD$1,0)),DATE(VALUE(LEFT(IFERROR(TRIM(INDEX($A191:$AD191,MATCH(Settings!$B$11,$A$1:$AD$1,0))&amp;""),""),4)),VALUE(MID(IFERROR(TRIM(INDEX($A191:$AD191,MATCH(Settings!$B$11,$A$1:$AD$1,0))&amp;""),""),6,2)),VALUE(MID(IFERROR(TRIM(INDEX($A191:$AD191,MATCH(Settings!$B$11,$A$1:$AD$1,0))&amp;""),""),9,2)))+TIME(VALUE(MID(IFERROR(TRIM(INDEX($A191:$AD191,MATCH(Settings!$B$11,$A$1:$AD$1,0))&amp;""),""),12,2)),VALUE(MID(IFERROR(TRIM(INDEX($A191:$AD191,MATCH(Settings!$B$11,$A$1:$AD$1,0))&amp;""),""),15,2)),VALUE(MID(IFERROR(TRIM(INDEX($A191:$AD191,MATCH(Settings!$B$11,$A$1:$AD$1,0))&amp;""),""),18,2)))),"")),""))</f>
        <v/>
      </c>
      <c r="AT191" s="23">
        <f>IF($BB191=0,"",IF(NOT(ISNUMBER($AF191)),"Waiting for the gift",IF(ISNUMBER($AJ191),"Acknowledged",IF(AND(ISNUMBER(Settings!$D$3),$AU191&gt;Settings!$D$3),"Past your window","Send acknowledgment"))))</f>
        <v/>
      </c>
      <c r="AU191" s="24">
        <f>IF(AND(ISNUMBER($AF191),NOT(ISNUMBER($AJ191))),Settings!$D$4-$AF191,"")</f>
        <v/>
      </c>
      <c r="AV191" s="27">
        <f>IF($BB191=0,"",IF((IF($AO191="Services","; services: describe the work, no value",IF(NOT(ISNUMBER($AR191)),"; no donor value given",IF($AX191=1,"; donor value $"&amp;FIXED(Settings!$D$5,0)&amp;" or more: written acknowledgment","")&amp;IF($AY191=1,"; over $"&amp;FIXED(Settings!$D$6,0)&amp;": donor may need Form 8283","")&amp;IF($AZ191=1,"; over $"&amp;FIXED(Settings!$D$7,0)&amp;": Section B, you may sign Part V",""))))="","Thank-you note",MID(IF($AO191="Services","; services: describe the work, no value",IF(NOT(ISNUMBER($AR191)),"; no donor value given",IF($AX191=1,"; donor value $"&amp;FIXED(Settings!$D$5,0)&amp;" or more: written acknowledgment","")&amp;IF($AY191=1,"; over $"&amp;FIXED(Settings!$D$6,0)&amp;": donor may need Form 8283","")&amp;IF($AZ191=1,"; over $"&amp;FIXED(Settings!$D$7,0)&amp;": Section B, you may sign Part V",""))),3,300)))</f>
        <v/>
      </c>
      <c r="AW191" s="27">
        <f>IF(OR($BB191=0,NOT(ISNUMBER($AF191)),$AP191=""),"","Thank you for your contribution of "&amp;$AP191&amp;" that "&amp;IF(TRIM(Settings!$D$2&amp;"")="","(your organization's name)",Settings!$D$2)&amp;" received on "&amp;CHOOSE(MONTH($AF191),"January","February","March","April","May","June","July","August","September","October","November","December")&amp;" "&amp;DAY($AF191)&amp;", "&amp;YEAR($AF191)&amp;". "&amp;IF(TRIM($AH191&amp;"")="","No goods or services were provided in exchange for your contribution.","In exchange for your contribution, we gave you "&amp;$AH191&amp;IF(ISNUMBER($AI191)," with an estimated fair market value of $"&amp;FIXED($AI191,2),"")&amp;"."))</f>
        <v/>
      </c>
      <c r="AX191" s="28">
        <f>IF(AND(ISNUMBER($AR191),ISNUMBER(Settings!$D$5)),IF($AR191&gt;=Settings!$D$5,1,0),0)</f>
        <v/>
      </c>
      <c r="AY191" s="28">
        <f>IF(AND(ISNUMBER($AR191),ISNUMBER(Settings!$D$6)),IF($AR191&gt;Settings!$D$6,1,0),0)</f>
        <v/>
      </c>
      <c r="AZ191" s="28">
        <f>IF(AND(ISNUMBER($AR191),ISNUMBER(Settings!$D$7)),IF($AR191&gt;Settings!$D$7,1,0),0)</f>
        <v/>
      </c>
      <c r="BA191" s="28">
        <f>IF(AND(ISNUMBER($AR191),ISNUMBER($AF191)),$AR191,0)</f>
        <v/>
      </c>
      <c r="BB191" s="28">
        <f>IF(OR(IFERROR(TRIM(INDEX($A191:$AD191,MATCH(Settings!$B$14,$A$1:$AD$1,0))&amp;""),"")&lt;&gt;"",IFERROR(TRIM(INDEX($A191:$AD191,MATCH(Settings!$B$13,$A$1:$AD$1,0))&amp;""),"")&lt;&gt;"",IFERROR(TRIM(INDEX($A191:$AD191,MATCH(Settings!$B$17,$A$1:$AD$1,0))&amp;""),"")&lt;&gt;"",IFERROR(TRIM(INDEX($A191:$AD191,MATCH(Settings!$B$22,$A$1:$AD$1,0))&amp;""),"")&lt;&gt;""),1,0)</f>
        <v/>
      </c>
    </row>
    <row r="192">
      <c r="AF192" s="29" t="n"/>
      <c r="AG192" s="30" t="n"/>
      <c r="AH192" s="30" t="n"/>
      <c r="AI192" s="31" t="n"/>
      <c r="AJ192" s="29" t="n"/>
      <c r="AK192" s="30" t="n"/>
      <c r="AM192" s="23">
        <f>IF(IFERROR(TRIM(INDEX($A192:$AD192,MATCH(Settings!$B$13,$A$1:$AD$1,0))&amp;""),"")&lt;&gt;"",IFERROR(TRIM(INDEX($A192:$AD192,MATCH(Settings!$B$13,$A$1:$AD$1,0))&amp;""),"")&amp;IF(IFERROR(TRIM(INDEX($A192:$AD192,MATCH(Settings!$B$14,$A$1:$AD$1,0))&amp;""),"")&lt;&gt;""," ("&amp;IFERROR(TRIM(INDEX($A192:$AD192,MATCH(Settings!$B$14,$A$1:$AD$1,0))&amp;""),"")&amp;")",""),IFERROR(TRIM(INDEX($A192:$AD192,MATCH(Settings!$B$14,$A$1:$AD$1,0))&amp;""),""))</f>
        <v/>
      </c>
      <c r="AN192" s="23">
        <f>IFERROR(TRIM(INDEX($A192:$AD192,MATCH(Settings!$B$15,$A$1:$AD$1,0))&amp;""),"")</f>
        <v/>
      </c>
      <c r="AO192" s="23">
        <f>IF($BB192=0,"",IF(LEFT(IFERROR(TRIM(INDEX($A192:$AD192,MATCH(Settings!$B$16,$A$1:$AD$1,0))&amp;""),""),5)="Goods","Goods",IF(LEFT(IFERROR(TRIM(INDEX($A192:$AD192,MATCH(Settings!$B$16,$A$1:$AD$1,0))&amp;""),""),8)="Services","Services",IF(IFERROR(TRIM(INDEX($A192:$AD192,MATCH(Settings!$B$22,$A$1:$AD$1,0))&amp;""),"")&lt;&gt;"","Services","Goods"))))</f>
        <v/>
      </c>
      <c r="AP192" s="23">
        <f>IF($AO192="Services",IFERROR(TRIM(INDEX($A192:$AD192,MATCH(Settings!$B$22,$A$1:$AD$1,0))&amp;""),""),IFERROR(TRIM(INDEX($A192:$AD192,MATCH(Settings!$B$17,$A$1:$AD$1,0))&amp;""),""))</f>
        <v/>
      </c>
      <c r="AQ192" s="24">
        <f>IFERROR(IF(TRIM(INDEX($A192:$AD192,MATCH(Settings!$B$18,$A$1:$AD$1,0))&amp;"")="","",VALUE(TRIM(INDEX($A192:$AD192,MATCH(Settings!$B$18,$A$1:$AD$1,0))&amp;""))),"")</f>
        <v/>
      </c>
      <c r="AR192" s="25">
        <f>IF($AO192="Goods",IFERROR(IF(TRIM(INDEX($A192:$AD192,MATCH(Settings!$B$20,$A$1:$AD$1,0))&amp;"")="","",VALUE(TRIM(INDEX($A192:$AD192,MATCH(Settings!$B$20,$A$1:$AD$1,0))&amp;""))),""),"")</f>
        <v/>
      </c>
      <c r="AS192" s="26">
        <f>IF($BB192=0,"",IFERROR(INT(IFERROR(IF(ISNUMBER(INDEX($A192:$AD192,MATCH(Settings!$B$11,$A$1:$AD$1,0))),INDEX($A192:$AD192,MATCH(Settings!$B$11,$A$1:$AD$1,0)),DATE(VALUE(LEFT(IFERROR(TRIM(INDEX($A192:$AD192,MATCH(Settings!$B$11,$A$1:$AD$1,0))&amp;""),""),4)),VALUE(MID(IFERROR(TRIM(INDEX($A192:$AD192,MATCH(Settings!$B$11,$A$1:$AD$1,0))&amp;""),""),6,2)),VALUE(MID(IFERROR(TRIM(INDEX($A192:$AD192,MATCH(Settings!$B$11,$A$1:$AD$1,0))&amp;""),""),9,2)))+TIME(VALUE(MID(IFERROR(TRIM(INDEX($A192:$AD192,MATCH(Settings!$B$11,$A$1:$AD$1,0))&amp;""),""),12,2)),VALUE(MID(IFERROR(TRIM(INDEX($A192:$AD192,MATCH(Settings!$B$11,$A$1:$AD$1,0))&amp;""),""),15,2)),VALUE(MID(IFERROR(TRIM(INDEX($A192:$AD192,MATCH(Settings!$B$11,$A$1:$AD$1,0))&amp;""),""),18,2)))),"")),""))</f>
        <v/>
      </c>
      <c r="AT192" s="23">
        <f>IF($BB192=0,"",IF(NOT(ISNUMBER($AF192)),"Waiting for the gift",IF(ISNUMBER($AJ192),"Acknowledged",IF(AND(ISNUMBER(Settings!$D$3),$AU192&gt;Settings!$D$3),"Past your window","Send acknowledgment"))))</f>
        <v/>
      </c>
      <c r="AU192" s="24">
        <f>IF(AND(ISNUMBER($AF192),NOT(ISNUMBER($AJ192))),Settings!$D$4-$AF192,"")</f>
        <v/>
      </c>
      <c r="AV192" s="27">
        <f>IF($BB192=0,"",IF((IF($AO192="Services","; services: describe the work, no value",IF(NOT(ISNUMBER($AR192)),"; no donor value given",IF($AX192=1,"; donor value $"&amp;FIXED(Settings!$D$5,0)&amp;" or more: written acknowledgment","")&amp;IF($AY192=1,"; over $"&amp;FIXED(Settings!$D$6,0)&amp;": donor may need Form 8283","")&amp;IF($AZ192=1,"; over $"&amp;FIXED(Settings!$D$7,0)&amp;": Section B, you may sign Part V",""))))="","Thank-you note",MID(IF($AO192="Services","; services: describe the work, no value",IF(NOT(ISNUMBER($AR192)),"; no donor value given",IF($AX192=1,"; donor value $"&amp;FIXED(Settings!$D$5,0)&amp;" or more: written acknowledgment","")&amp;IF($AY192=1,"; over $"&amp;FIXED(Settings!$D$6,0)&amp;": donor may need Form 8283","")&amp;IF($AZ192=1,"; over $"&amp;FIXED(Settings!$D$7,0)&amp;": Section B, you may sign Part V",""))),3,300)))</f>
        <v/>
      </c>
      <c r="AW192" s="27">
        <f>IF(OR($BB192=0,NOT(ISNUMBER($AF192)),$AP192=""),"","Thank you for your contribution of "&amp;$AP192&amp;" that "&amp;IF(TRIM(Settings!$D$2&amp;"")="","(your organization's name)",Settings!$D$2)&amp;" received on "&amp;CHOOSE(MONTH($AF192),"January","February","March","April","May","June","July","August","September","October","November","December")&amp;" "&amp;DAY($AF192)&amp;", "&amp;YEAR($AF192)&amp;". "&amp;IF(TRIM($AH192&amp;"")="","No goods or services were provided in exchange for your contribution.","In exchange for your contribution, we gave you "&amp;$AH192&amp;IF(ISNUMBER($AI192)," with an estimated fair market value of $"&amp;FIXED($AI192,2),"")&amp;"."))</f>
        <v/>
      </c>
      <c r="AX192" s="28">
        <f>IF(AND(ISNUMBER($AR192),ISNUMBER(Settings!$D$5)),IF($AR192&gt;=Settings!$D$5,1,0),0)</f>
        <v/>
      </c>
      <c r="AY192" s="28">
        <f>IF(AND(ISNUMBER($AR192),ISNUMBER(Settings!$D$6)),IF($AR192&gt;Settings!$D$6,1,0),0)</f>
        <v/>
      </c>
      <c r="AZ192" s="28">
        <f>IF(AND(ISNUMBER($AR192),ISNUMBER(Settings!$D$7)),IF($AR192&gt;Settings!$D$7,1,0),0)</f>
        <v/>
      </c>
      <c r="BA192" s="28">
        <f>IF(AND(ISNUMBER($AR192),ISNUMBER($AF192)),$AR192,0)</f>
        <v/>
      </c>
      <c r="BB192" s="28">
        <f>IF(OR(IFERROR(TRIM(INDEX($A192:$AD192,MATCH(Settings!$B$14,$A$1:$AD$1,0))&amp;""),"")&lt;&gt;"",IFERROR(TRIM(INDEX($A192:$AD192,MATCH(Settings!$B$13,$A$1:$AD$1,0))&amp;""),"")&lt;&gt;"",IFERROR(TRIM(INDEX($A192:$AD192,MATCH(Settings!$B$17,$A$1:$AD$1,0))&amp;""),"")&lt;&gt;"",IFERROR(TRIM(INDEX($A192:$AD192,MATCH(Settings!$B$22,$A$1:$AD$1,0))&amp;""),"")&lt;&gt;""),1,0)</f>
        <v/>
      </c>
    </row>
    <row r="193">
      <c r="AF193" s="29" t="n"/>
      <c r="AG193" s="30" t="n"/>
      <c r="AH193" s="30" t="n"/>
      <c r="AI193" s="31" t="n"/>
      <c r="AJ193" s="29" t="n"/>
      <c r="AK193" s="30" t="n"/>
      <c r="AM193" s="23">
        <f>IF(IFERROR(TRIM(INDEX($A193:$AD193,MATCH(Settings!$B$13,$A$1:$AD$1,0))&amp;""),"")&lt;&gt;"",IFERROR(TRIM(INDEX($A193:$AD193,MATCH(Settings!$B$13,$A$1:$AD$1,0))&amp;""),"")&amp;IF(IFERROR(TRIM(INDEX($A193:$AD193,MATCH(Settings!$B$14,$A$1:$AD$1,0))&amp;""),"")&lt;&gt;""," ("&amp;IFERROR(TRIM(INDEX($A193:$AD193,MATCH(Settings!$B$14,$A$1:$AD$1,0))&amp;""),"")&amp;")",""),IFERROR(TRIM(INDEX($A193:$AD193,MATCH(Settings!$B$14,$A$1:$AD$1,0))&amp;""),""))</f>
        <v/>
      </c>
      <c r="AN193" s="23">
        <f>IFERROR(TRIM(INDEX($A193:$AD193,MATCH(Settings!$B$15,$A$1:$AD$1,0))&amp;""),"")</f>
        <v/>
      </c>
      <c r="AO193" s="23">
        <f>IF($BB193=0,"",IF(LEFT(IFERROR(TRIM(INDEX($A193:$AD193,MATCH(Settings!$B$16,$A$1:$AD$1,0))&amp;""),""),5)="Goods","Goods",IF(LEFT(IFERROR(TRIM(INDEX($A193:$AD193,MATCH(Settings!$B$16,$A$1:$AD$1,0))&amp;""),""),8)="Services","Services",IF(IFERROR(TRIM(INDEX($A193:$AD193,MATCH(Settings!$B$22,$A$1:$AD$1,0))&amp;""),"")&lt;&gt;"","Services","Goods"))))</f>
        <v/>
      </c>
      <c r="AP193" s="23">
        <f>IF($AO193="Services",IFERROR(TRIM(INDEX($A193:$AD193,MATCH(Settings!$B$22,$A$1:$AD$1,0))&amp;""),""),IFERROR(TRIM(INDEX($A193:$AD193,MATCH(Settings!$B$17,$A$1:$AD$1,0))&amp;""),""))</f>
        <v/>
      </c>
      <c r="AQ193" s="24">
        <f>IFERROR(IF(TRIM(INDEX($A193:$AD193,MATCH(Settings!$B$18,$A$1:$AD$1,0))&amp;"")="","",VALUE(TRIM(INDEX($A193:$AD193,MATCH(Settings!$B$18,$A$1:$AD$1,0))&amp;""))),"")</f>
        <v/>
      </c>
      <c r="AR193" s="25">
        <f>IF($AO193="Goods",IFERROR(IF(TRIM(INDEX($A193:$AD193,MATCH(Settings!$B$20,$A$1:$AD$1,0))&amp;"")="","",VALUE(TRIM(INDEX($A193:$AD193,MATCH(Settings!$B$20,$A$1:$AD$1,0))&amp;""))),""),"")</f>
        <v/>
      </c>
      <c r="AS193" s="26">
        <f>IF($BB193=0,"",IFERROR(INT(IFERROR(IF(ISNUMBER(INDEX($A193:$AD193,MATCH(Settings!$B$11,$A$1:$AD$1,0))),INDEX($A193:$AD193,MATCH(Settings!$B$11,$A$1:$AD$1,0)),DATE(VALUE(LEFT(IFERROR(TRIM(INDEX($A193:$AD193,MATCH(Settings!$B$11,$A$1:$AD$1,0))&amp;""),""),4)),VALUE(MID(IFERROR(TRIM(INDEX($A193:$AD193,MATCH(Settings!$B$11,$A$1:$AD$1,0))&amp;""),""),6,2)),VALUE(MID(IFERROR(TRIM(INDEX($A193:$AD193,MATCH(Settings!$B$11,$A$1:$AD$1,0))&amp;""),""),9,2)))+TIME(VALUE(MID(IFERROR(TRIM(INDEX($A193:$AD193,MATCH(Settings!$B$11,$A$1:$AD$1,0))&amp;""),""),12,2)),VALUE(MID(IFERROR(TRIM(INDEX($A193:$AD193,MATCH(Settings!$B$11,$A$1:$AD$1,0))&amp;""),""),15,2)),VALUE(MID(IFERROR(TRIM(INDEX($A193:$AD193,MATCH(Settings!$B$11,$A$1:$AD$1,0))&amp;""),""),18,2)))),"")),""))</f>
        <v/>
      </c>
      <c r="AT193" s="23">
        <f>IF($BB193=0,"",IF(NOT(ISNUMBER($AF193)),"Waiting for the gift",IF(ISNUMBER($AJ193),"Acknowledged",IF(AND(ISNUMBER(Settings!$D$3),$AU193&gt;Settings!$D$3),"Past your window","Send acknowledgment"))))</f>
        <v/>
      </c>
      <c r="AU193" s="24">
        <f>IF(AND(ISNUMBER($AF193),NOT(ISNUMBER($AJ193))),Settings!$D$4-$AF193,"")</f>
        <v/>
      </c>
      <c r="AV193" s="27">
        <f>IF($BB193=0,"",IF((IF($AO193="Services","; services: describe the work, no value",IF(NOT(ISNUMBER($AR193)),"; no donor value given",IF($AX193=1,"; donor value $"&amp;FIXED(Settings!$D$5,0)&amp;" or more: written acknowledgment","")&amp;IF($AY193=1,"; over $"&amp;FIXED(Settings!$D$6,0)&amp;": donor may need Form 8283","")&amp;IF($AZ193=1,"; over $"&amp;FIXED(Settings!$D$7,0)&amp;": Section B, you may sign Part V",""))))="","Thank-you note",MID(IF($AO193="Services","; services: describe the work, no value",IF(NOT(ISNUMBER($AR193)),"; no donor value given",IF($AX193=1,"; donor value $"&amp;FIXED(Settings!$D$5,0)&amp;" or more: written acknowledgment","")&amp;IF($AY193=1,"; over $"&amp;FIXED(Settings!$D$6,0)&amp;": donor may need Form 8283","")&amp;IF($AZ193=1,"; over $"&amp;FIXED(Settings!$D$7,0)&amp;": Section B, you may sign Part V",""))),3,300)))</f>
        <v/>
      </c>
      <c r="AW193" s="27">
        <f>IF(OR($BB193=0,NOT(ISNUMBER($AF193)),$AP193=""),"","Thank you for your contribution of "&amp;$AP193&amp;" that "&amp;IF(TRIM(Settings!$D$2&amp;"")="","(your organization's name)",Settings!$D$2)&amp;" received on "&amp;CHOOSE(MONTH($AF193),"January","February","March","April","May","June","July","August","September","October","November","December")&amp;" "&amp;DAY($AF193)&amp;", "&amp;YEAR($AF193)&amp;". "&amp;IF(TRIM($AH193&amp;"")="","No goods or services were provided in exchange for your contribution.","In exchange for your contribution, we gave you "&amp;$AH193&amp;IF(ISNUMBER($AI193)," with an estimated fair market value of $"&amp;FIXED($AI193,2),"")&amp;"."))</f>
        <v/>
      </c>
      <c r="AX193" s="28">
        <f>IF(AND(ISNUMBER($AR193),ISNUMBER(Settings!$D$5)),IF($AR193&gt;=Settings!$D$5,1,0),0)</f>
        <v/>
      </c>
      <c r="AY193" s="28">
        <f>IF(AND(ISNUMBER($AR193),ISNUMBER(Settings!$D$6)),IF($AR193&gt;Settings!$D$6,1,0),0)</f>
        <v/>
      </c>
      <c r="AZ193" s="28">
        <f>IF(AND(ISNUMBER($AR193),ISNUMBER(Settings!$D$7)),IF($AR193&gt;Settings!$D$7,1,0),0)</f>
        <v/>
      </c>
      <c r="BA193" s="28">
        <f>IF(AND(ISNUMBER($AR193),ISNUMBER($AF193)),$AR193,0)</f>
        <v/>
      </c>
      <c r="BB193" s="28">
        <f>IF(OR(IFERROR(TRIM(INDEX($A193:$AD193,MATCH(Settings!$B$14,$A$1:$AD$1,0))&amp;""),"")&lt;&gt;"",IFERROR(TRIM(INDEX($A193:$AD193,MATCH(Settings!$B$13,$A$1:$AD$1,0))&amp;""),"")&lt;&gt;"",IFERROR(TRIM(INDEX($A193:$AD193,MATCH(Settings!$B$17,$A$1:$AD$1,0))&amp;""),"")&lt;&gt;"",IFERROR(TRIM(INDEX($A193:$AD193,MATCH(Settings!$B$22,$A$1:$AD$1,0))&amp;""),"")&lt;&gt;""),1,0)</f>
        <v/>
      </c>
    </row>
    <row r="194">
      <c r="AF194" s="29" t="n"/>
      <c r="AG194" s="30" t="n"/>
      <c r="AH194" s="30" t="n"/>
      <c r="AI194" s="31" t="n"/>
      <c r="AJ194" s="29" t="n"/>
      <c r="AK194" s="30" t="n"/>
      <c r="AM194" s="23">
        <f>IF(IFERROR(TRIM(INDEX($A194:$AD194,MATCH(Settings!$B$13,$A$1:$AD$1,0))&amp;""),"")&lt;&gt;"",IFERROR(TRIM(INDEX($A194:$AD194,MATCH(Settings!$B$13,$A$1:$AD$1,0))&amp;""),"")&amp;IF(IFERROR(TRIM(INDEX($A194:$AD194,MATCH(Settings!$B$14,$A$1:$AD$1,0))&amp;""),"")&lt;&gt;""," ("&amp;IFERROR(TRIM(INDEX($A194:$AD194,MATCH(Settings!$B$14,$A$1:$AD$1,0))&amp;""),"")&amp;")",""),IFERROR(TRIM(INDEX($A194:$AD194,MATCH(Settings!$B$14,$A$1:$AD$1,0))&amp;""),""))</f>
        <v/>
      </c>
      <c r="AN194" s="23">
        <f>IFERROR(TRIM(INDEX($A194:$AD194,MATCH(Settings!$B$15,$A$1:$AD$1,0))&amp;""),"")</f>
        <v/>
      </c>
      <c r="AO194" s="23">
        <f>IF($BB194=0,"",IF(LEFT(IFERROR(TRIM(INDEX($A194:$AD194,MATCH(Settings!$B$16,$A$1:$AD$1,0))&amp;""),""),5)="Goods","Goods",IF(LEFT(IFERROR(TRIM(INDEX($A194:$AD194,MATCH(Settings!$B$16,$A$1:$AD$1,0))&amp;""),""),8)="Services","Services",IF(IFERROR(TRIM(INDEX($A194:$AD194,MATCH(Settings!$B$22,$A$1:$AD$1,0))&amp;""),"")&lt;&gt;"","Services","Goods"))))</f>
        <v/>
      </c>
      <c r="AP194" s="23">
        <f>IF($AO194="Services",IFERROR(TRIM(INDEX($A194:$AD194,MATCH(Settings!$B$22,$A$1:$AD$1,0))&amp;""),""),IFERROR(TRIM(INDEX($A194:$AD194,MATCH(Settings!$B$17,$A$1:$AD$1,0))&amp;""),""))</f>
        <v/>
      </c>
      <c r="AQ194" s="24">
        <f>IFERROR(IF(TRIM(INDEX($A194:$AD194,MATCH(Settings!$B$18,$A$1:$AD$1,0))&amp;"")="","",VALUE(TRIM(INDEX($A194:$AD194,MATCH(Settings!$B$18,$A$1:$AD$1,0))&amp;""))),"")</f>
        <v/>
      </c>
      <c r="AR194" s="25">
        <f>IF($AO194="Goods",IFERROR(IF(TRIM(INDEX($A194:$AD194,MATCH(Settings!$B$20,$A$1:$AD$1,0))&amp;"")="","",VALUE(TRIM(INDEX($A194:$AD194,MATCH(Settings!$B$20,$A$1:$AD$1,0))&amp;""))),""),"")</f>
        <v/>
      </c>
      <c r="AS194" s="26">
        <f>IF($BB194=0,"",IFERROR(INT(IFERROR(IF(ISNUMBER(INDEX($A194:$AD194,MATCH(Settings!$B$11,$A$1:$AD$1,0))),INDEX($A194:$AD194,MATCH(Settings!$B$11,$A$1:$AD$1,0)),DATE(VALUE(LEFT(IFERROR(TRIM(INDEX($A194:$AD194,MATCH(Settings!$B$11,$A$1:$AD$1,0))&amp;""),""),4)),VALUE(MID(IFERROR(TRIM(INDEX($A194:$AD194,MATCH(Settings!$B$11,$A$1:$AD$1,0))&amp;""),""),6,2)),VALUE(MID(IFERROR(TRIM(INDEX($A194:$AD194,MATCH(Settings!$B$11,$A$1:$AD$1,0))&amp;""),""),9,2)))+TIME(VALUE(MID(IFERROR(TRIM(INDEX($A194:$AD194,MATCH(Settings!$B$11,$A$1:$AD$1,0))&amp;""),""),12,2)),VALUE(MID(IFERROR(TRIM(INDEX($A194:$AD194,MATCH(Settings!$B$11,$A$1:$AD$1,0))&amp;""),""),15,2)),VALUE(MID(IFERROR(TRIM(INDEX($A194:$AD194,MATCH(Settings!$B$11,$A$1:$AD$1,0))&amp;""),""),18,2)))),"")),""))</f>
        <v/>
      </c>
      <c r="AT194" s="23">
        <f>IF($BB194=0,"",IF(NOT(ISNUMBER($AF194)),"Waiting for the gift",IF(ISNUMBER($AJ194),"Acknowledged",IF(AND(ISNUMBER(Settings!$D$3),$AU194&gt;Settings!$D$3),"Past your window","Send acknowledgment"))))</f>
        <v/>
      </c>
      <c r="AU194" s="24">
        <f>IF(AND(ISNUMBER($AF194),NOT(ISNUMBER($AJ194))),Settings!$D$4-$AF194,"")</f>
        <v/>
      </c>
      <c r="AV194" s="27">
        <f>IF($BB194=0,"",IF((IF($AO194="Services","; services: describe the work, no value",IF(NOT(ISNUMBER($AR194)),"; no donor value given",IF($AX194=1,"; donor value $"&amp;FIXED(Settings!$D$5,0)&amp;" or more: written acknowledgment","")&amp;IF($AY194=1,"; over $"&amp;FIXED(Settings!$D$6,0)&amp;": donor may need Form 8283","")&amp;IF($AZ194=1,"; over $"&amp;FIXED(Settings!$D$7,0)&amp;": Section B, you may sign Part V",""))))="","Thank-you note",MID(IF($AO194="Services","; services: describe the work, no value",IF(NOT(ISNUMBER($AR194)),"; no donor value given",IF($AX194=1,"; donor value $"&amp;FIXED(Settings!$D$5,0)&amp;" or more: written acknowledgment","")&amp;IF($AY194=1,"; over $"&amp;FIXED(Settings!$D$6,0)&amp;": donor may need Form 8283","")&amp;IF($AZ194=1,"; over $"&amp;FIXED(Settings!$D$7,0)&amp;": Section B, you may sign Part V",""))),3,300)))</f>
        <v/>
      </c>
      <c r="AW194" s="27">
        <f>IF(OR($BB194=0,NOT(ISNUMBER($AF194)),$AP194=""),"","Thank you for your contribution of "&amp;$AP194&amp;" that "&amp;IF(TRIM(Settings!$D$2&amp;"")="","(your organization's name)",Settings!$D$2)&amp;" received on "&amp;CHOOSE(MONTH($AF194),"January","February","March","April","May","June","July","August","September","October","November","December")&amp;" "&amp;DAY($AF194)&amp;", "&amp;YEAR($AF194)&amp;". "&amp;IF(TRIM($AH194&amp;"")="","No goods or services were provided in exchange for your contribution.","In exchange for your contribution, we gave you "&amp;$AH194&amp;IF(ISNUMBER($AI194)," with an estimated fair market value of $"&amp;FIXED($AI194,2),"")&amp;"."))</f>
        <v/>
      </c>
      <c r="AX194" s="28">
        <f>IF(AND(ISNUMBER($AR194),ISNUMBER(Settings!$D$5)),IF($AR194&gt;=Settings!$D$5,1,0),0)</f>
        <v/>
      </c>
      <c r="AY194" s="28">
        <f>IF(AND(ISNUMBER($AR194),ISNUMBER(Settings!$D$6)),IF($AR194&gt;Settings!$D$6,1,0),0)</f>
        <v/>
      </c>
      <c r="AZ194" s="28">
        <f>IF(AND(ISNUMBER($AR194),ISNUMBER(Settings!$D$7)),IF($AR194&gt;Settings!$D$7,1,0),0)</f>
        <v/>
      </c>
      <c r="BA194" s="28">
        <f>IF(AND(ISNUMBER($AR194),ISNUMBER($AF194)),$AR194,0)</f>
        <v/>
      </c>
      <c r="BB194" s="28">
        <f>IF(OR(IFERROR(TRIM(INDEX($A194:$AD194,MATCH(Settings!$B$14,$A$1:$AD$1,0))&amp;""),"")&lt;&gt;"",IFERROR(TRIM(INDEX($A194:$AD194,MATCH(Settings!$B$13,$A$1:$AD$1,0))&amp;""),"")&lt;&gt;"",IFERROR(TRIM(INDEX($A194:$AD194,MATCH(Settings!$B$17,$A$1:$AD$1,0))&amp;""),"")&lt;&gt;"",IFERROR(TRIM(INDEX($A194:$AD194,MATCH(Settings!$B$22,$A$1:$AD$1,0))&amp;""),"")&lt;&gt;""),1,0)</f>
        <v/>
      </c>
    </row>
    <row r="195">
      <c r="AF195" s="29" t="n"/>
      <c r="AG195" s="30" t="n"/>
      <c r="AH195" s="30" t="n"/>
      <c r="AI195" s="31" t="n"/>
      <c r="AJ195" s="29" t="n"/>
      <c r="AK195" s="30" t="n"/>
      <c r="AM195" s="23">
        <f>IF(IFERROR(TRIM(INDEX($A195:$AD195,MATCH(Settings!$B$13,$A$1:$AD$1,0))&amp;""),"")&lt;&gt;"",IFERROR(TRIM(INDEX($A195:$AD195,MATCH(Settings!$B$13,$A$1:$AD$1,0))&amp;""),"")&amp;IF(IFERROR(TRIM(INDEX($A195:$AD195,MATCH(Settings!$B$14,$A$1:$AD$1,0))&amp;""),"")&lt;&gt;""," ("&amp;IFERROR(TRIM(INDEX($A195:$AD195,MATCH(Settings!$B$14,$A$1:$AD$1,0))&amp;""),"")&amp;")",""),IFERROR(TRIM(INDEX($A195:$AD195,MATCH(Settings!$B$14,$A$1:$AD$1,0))&amp;""),""))</f>
        <v/>
      </c>
      <c r="AN195" s="23">
        <f>IFERROR(TRIM(INDEX($A195:$AD195,MATCH(Settings!$B$15,$A$1:$AD$1,0))&amp;""),"")</f>
        <v/>
      </c>
      <c r="AO195" s="23">
        <f>IF($BB195=0,"",IF(LEFT(IFERROR(TRIM(INDEX($A195:$AD195,MATCH(Settings!$B$16,$A$1:$AD$1,0))&amp;""),""),5)="Goods","Goods",IF(LEFT(IFERROR(TRIM(INDEX($A195:$AD195,MATCH(Settings!$B$16,$A$1:$AD$1,0))&amp;""),""),8)="Services","Services",IF(IFERROR(TRIM(INDEX($A195:$AD195,MATCH(Settings!$B$22,$A$1:$AD$1,0))&amp;""),"")&lt;&gt;"","Services","Goods"))))</f>
        <v/>
      </c>
      <c r="AP195" s="23">
        <f>IF($AO195="Services",IFERROR(TRIM(INDEX($A195:$AD195,MATCH(Settings!$B$22,$A$1:$AD$1,0))&amp;""),""),IFERROR(TRIM(INDEX($A195:$AD195,MATCH(Settings!$B$17,$A$1:$AD$1,0))&amp;""),""))</f>
        <v/>
      </c>
      <c r="AQ195" s="24">
        <f>IFERROR(IF(TRIM(INDEX($A195:$AD195,MATCH(Settings!$B$18,$A$1:$AD$1,0))&amp;"")="","",VALUE(TRIM(INDEX($A195:$AD195,MATCH(Settings!$B$18,$A$1:$AD$1,0))&amp;""))),"")</f>
        <v/>
      </c>
      <c r="AR195" s="25">
        <f>IF($AO195="Goods",IFERROR(IF(TRIM(INDEX($A195:$AD195,MATCH(Settings!$B$20,$A$1:$AD$1,0))&amp;"")="","",VALUE(TRIM(INDEX($A195:$AD195,MATCH(Settings!$B$20,$A$1:$AD$1,0))&amp;""))),""),"")</f>
        <v/>
      </c>
      <c r="AS195" s="26">
        <f>IF($BB195=0,"",IFERROR(INT(IFERROR(IF(ISNUMBER(INDEX($A195:$AD195,MATCH(Settings!$B$11,$A$1:$AD$1,0))),INDEX($A195:$AD195,MATCH(Settings!$B$11,$A$1:$AD$1,0)),DATE(VALUE(LEFT(IFERROR(TRIM(INDEX($A195:$AD195,MATCH(Settings!$B$11,$A$1:$AD$1,0))&amp;""),""),4)),VALUE(MID(IFERROR(TRIM(INDEX($A195:$AD195,MATCH(Settings!$B$11,$A$1:$AD$1,0))&amp;""),""),6,2)),VALUE(MID(IFERROR(TRIM(INDEX($A195:$AD195,MATCH(Settings!$B$11,$A$1:$AD$1,0))&amp;""),""),9,2)))+TIME(VALUE(MID(IFERROR(TRIM(INDEX($A195:$AD195,MATCH(Settings!$B$11,$A$1:$AD$1,0))&amp;""),""),12,2)),VALUE(MID(IFERROR(TRIM(INDEX($A195:$AD195,MATCH(Settings!$B$11,$A$1:$AD$1,0))&amp;""),""),15,2)),VALUE(MID(IFERROR(TRIM(INDEX($A195:$AD195,MATCH(Settings!$B$11,$A$1:$AD$1,0))&amp;""),""),18,2)))),"")),""))</f>
        <v/>
      </c>
      <c r="AT195" s="23">
        <f>IF($BB195=0,"",IF(NOT(ISNUMBER($AF195)),"Waiting for the gift",IF(ISNUMBER($AJ195),"Acknowledged",IF(AND(ISNUMBER(Settings!$D$3),$AU195&gt;Settings!$D$3),"Past your window","Send acknowledgment"))))</f>
        <v/>
      </c>
      <c r="AU195" s="24">
        <f>IF(AND(ISNUMBER($AF195),NOT(ISNUMBER($AJ195))),Settings!$D$4-$AF195,"")</f>
        <v/>
      </c>
      <c r="AV195" s="27">
        <f>IF($BB195=0,"",IF((IF($AO195="Services","; services: describe the work, no value",IF(NOT(ISNUMBER($AR195)),"; no donor value given",IF($AX195=1,"; donor value $"&amp;FIXED(Settings!$D$5,0)&amp;" or more: written acknowledgment","")&amp;IF($AY195=1,"; over $"&amp;FIXED(Settings!$D$6,0)&amp;": donor may need Form 8283","")&amp;IF($AZ195=1,"; over $"&amp;FIXED(Settings!$D$7,0)&amp;": Section B, you may sign Part V",""))))="","Thank-you note",MID(IF($AO195="Services","; services: describe the work, no value",IF(NOT(ISNUMBER($AR195)),"; no donor value given",IF($AX195=1,"; donor value $"&amp;FIXED(Settings!$D$5,0)&amp;" or more: written acknowledgment","")&amp;IF($AY195=1,"; over $"&amp;FIXED(Settings!$D$6,0)&amp;": donor may need Form 8283","")&amp;IF($AZ195=1,"; over $"&amp;FIXED(Settings!$D$7,0)&amp;": Section B, you may sign Part V",""))),3,300)))</f>
        <v/>
      </c>
      <c r="AW195" s="27">
        <f>IF(OR($BB195=0,NOT(ISNUMBER($AF195)),$AP195=""),"","Thank you for your contribution of "&amp;$AP195&amp;" that "&amp;IF(TRIM(Settings!$D$2&amp;"")="","(your organization's name)",Settings!$D$2)&amp;" received on "&amp;CHOOSE(MONTH($AF195),"January","February","March","April","May","June","July","August","September","October","November","December")&amp;" "&amp;DAY($AF195)&amp;", "&amp;YEAR($AF195)&amp;". "&amp;IF(TRIM($AH195&amp;"")="","No goods or services were provided in exchange for your contribution.","In exchange for your contribution, we gave you "&amp;$AH195&amp;IF(ISNUMBER($AI195)," with an estimated fair market value of $"&amp;FIXED($AI195,2),"")&amp;"."))</f>
        <v/>
      </c>
      <c r="AX195" s="28">
        <f>IF(AND(ISNUMBER($AR195),ISNUMBER(Settings!$D$5)),IF($AR195&gt;=Settings!$D$5,1,0),0)</f>
        <v/>
      </c>
      <c r="AY195" s="28">
        <f>IF(AND(ISNUMBER($AR195),ISNUMBER(Settings!$D$6)),IF($AR195&gt;Settings!$D$6,1,0),0)</f>
        <v/>
      </c>
      <c r="AZ195" s="28">
        <f>IF(AND(ISNUMBER($AR195),ISNUMBER(Settings!$D$7)),IF($AR195&gt;Settings!$D$7,1,0),0)</f>
        <v/>
      </c>
      <c r="BA195" s="28">
        <f>IF(AND(ISNUMBER($AR195),ISNUMBER($AF195)),$AR195,0)</f>
        <v/>
      </c>
      <c r="BB195" s="28">
        <f>IF(OR(IFERROR(TRIM(INDEX($A195:$AD195,MATCH(Settings!$B$14,$A$1:$AD$1,0))&amp;""),"")&lt;&gt;"",IFERROR(TRIM(INDEX($A195:$AD195,MATCH(Settings!$B$13,$A$1:$AD$1,0))&amp;""),"")&lt;&gt;"",IFERROR(TRIM(INDEX($A195:$AD195,MATCH(Settings!$B$17,$A$1:$AD$1,0))&amp;""),"")&lt;&gt;"",IFERROR(TRIM(INDEX($A195:$AD195,MATCH(Settings!$B$22,$A$1:$AD$1,0))&amp;""),"")&lt;&gt;""),1,0)</f>
        <v/>
      </c>
    </row>
    <row r="196">
      <c r="AF196" s="29" t="n"/>
      <c r="AG196" s="30" t="n"/>
      <c r="AH196" s="30" t="n"/>
      <c r="AI196" s="31" t="n"/>
      <c r="AJ196" s="29" t="n"/>
      <c r="AK196" s="30" t="n"/>
      <c r="AM196" s="23">
        <f>IF(IFERROR(TRIM(INDEX($A196:$AD196,MATCH(Settings!$B$13,$A$1:$AD$1,0))&amp;""),"")&lt;&gt;"",IFERROR(TRIM(INDEX($A196:$AD196,MATCH(Settings!$B$13,$A$1:$AD$1,0))&amp;""),"")&amp;IF(IFERROR(TRIM(INDEX($A196:$AD196,MATCH(Settings!$B$14,$A$1:$AD$1,0))&amp;""),"")&lt;&gt;""," ("&amp;IFERROR(TRIM(INDEX($A196:$AD196,MATCH(Settings!$B$14,$A$1:$AD$1,0))&amp;""),"")&amp;")",""),IFERROR(TRIM(INDEX($A196:$AD196,MATCH(Settings!$B$14,$A$1:$AD$1,0))&amp;""),""))</f>
        <v/>
      </c>
      <c r="AN196" s="23">
        <f>IFERROR(TRIM(INDEX($A196:$AD196,MATCH(Settings!$B$15,$A$1:$AD$1,0))&amp;""),"")</f>
        <v/>
      </c>
      <c r="AO196" s="23">
        <f>IF($BB196=0,"",IF(LEFT(IFERROR(TRIM(INDEX($A196:$AD196,MATCH(Settings!$B$16,$A$1:$AD$1,0))&amp;""),""),5)="Goods","Goods",IF(LEFT(IFERROR(TRIM(INDEX($A196:$AD196,MATCH(Settings!$B$16,$A$1:$AD$1,0))&amp;""),""),8)="Services","Services",IF(IFERROR(TRIM(INDEX($A196:$AD196,MATCH(Settings!$B$22,$A$1:$AD$1,0))&amp;""),"")&lt;&gt;"","Services","Goods"))))</f>
        <v/>
      </c>
      <c r="AP196" s="23">
        <f>IF($AO196="Services",IFERROR(TRIM(INDEX($A196:$AD196,MATCH(Settings!$B$22,$A$1:$AD$1,0))&amp;""),""),IFERROR(TRIM(INDEX($A196:$AD196,MATCH(Settings!$B$17,$A$1:$AD$1,0))&amp;""),""))</f>
        <v/>
      </c>
      <c r="AQ196" s="24">
        <f>IFERROR(IF(TRIM(INDEX($A196:$AD196,MATCH(Settings!$B$18,$A$1:$AD$1,0))&amp;"")="","",VALUE(TRIM(INDEX($A196:$AD196,MATCH(Settings!$B$18,$A$1:$AD$1,0))&amp;""))),"")</f>
        <v/>
      </c>
      <c r="AR196" s="25">
        <f>IF($AO196="Goods",IFERROR(IF(TRIM(INDEX($A196:$AD196,MATCH(Settings!$B$20,$A$1:$AD$1,0))&amp;"")="","",VALUE(TRIM(INDEX($A196:$AD196,MATCH(Settings!$B$20,$A$1:$AD$1,0))&amp;""))),""),"")</f>
        <v/>
      </c>
      <c r="AS196" s="26">
        <f>IF($BB196=0,"",IFERROR(INT(IFERROR(IF(ISNUMBER(INDEX($A196:$AD196,MATCH(Settings!$B$11,$A$1:$AD$1,0))),INDEX($A196:$AD196,MATCH(Settings!$B$11,$A$1:$AD$1,0)),DATE(VALUE(LEFT(IFERROR(TRIM(INDEX($A196:$AD196,MATCH(Settings!$B$11,$A$1:$AD$1,0))&amp;""),""),4)),VALUE(MID(IFERROR(TRIM(INDEX($A196:$AD196,MATCH(Settings!$B$11,$A$1:$AD$1,0))&amp;""),""),6,2)),VALUE(MID(IFERROR(TRIM(INDEX($A196:$AD196,MATCH(Settings!$B$11,$A$1:$AD$1,0))&amp;""),""),9,2)))+TIME(VALUE(MID(IFERROR(TRIM(INDEX($A196:$AD196,MATCH(Settings!$B$11,$A$1:$AD$1,0))&amp;""),""),12,2)),VALUE(MID(IFERROR(TRIM(INDEX($A196:$AD196,MATCH(Settings!$B$11,$A$1:$AD$1,0))&amp;""),""),15,2)),VALUE(MID(IFERROR(TRIM(INDEX($A196:$AD196,MATCH(Settings!$B$11,$A$1:$AD$1,0))&amp;""),""),18,2)))),"")),""))</f>
        <v/>
      </c>
      <c r="AT196" s="23">
        <f>IF($BB196=0,"",IF(NOT(ISNUMBER($AF196)),"Waiting for the gift",IF(ISNUMBER($AJ196),"Acknowledged",IF(AND(ISNUMBER(Settings!$D$3),$AU196&gt;Settings!$D$3),"Past your window","Send acknowledgment"))))</f>
        <v/>
      </c>
      <c r="AU196" s="24">
        <f>IF(AND(ISNUMBER($AF196),NOT(ISNUMBER($AJ196))),Settings!$D$4-$AF196,"")</f>
        <v/>
      </c>
      <c r="AV196" s="27">
        <f>IF($BB196=0,"",IF((IF($AO196="Services","; services: describe the work, no value",IF(NOT(ISNUMBER($AR196)),"; no donor value given",IF($AX196=1,"; donor value $"&amp;FIXED(Settings!$D$5,0)&amp;" or more: written acknowledgment","")&amp;IF($AY196=1,"; over $"&amp;FIXED(Settings!$D$6,0)&amp;": donor may need Form 8283","")&amp;IF($AZ196=1,"; over $"&amp;FIXED(Settings!$D$7,0)&amp;": Section B, you may sign Part V",""))))="","Thank-you note",MID(IF($AO196="Services","; services: describe the work, no value",IF(NOT(ISNUMBER($AR196)),"; no donor value given",IF($AX196=1,"; donor value $"&amp;FIXED(Settings!$D$5,0)&amp;" or more: written acknowledgment","")&amp;IF($AY196=1,"; over $"&amp;FIXED(Settings!$D$6,0)&amp;": donor may need Form 8283","")&amp;IF($AZ196=1,"; over $"&amp;FIXED(Settings!$D$7,0)&amp;": Section B, you may sign Part V",""))),3,300)))</f>
        <v/>
      </c>
      <c r="AW196" s="27">
        <f>IF(OR($BB196=0,NOT(ISNUMBER($AF196)),$AP196=""),"","Thank you for your contribution of "&amp;$AP196&amp;" that "&amp;IF(TRIM(Settings!$D$2&amp;"")="","(your organization's name)",Settings!$D$2)&amp;" received on "&amp;CHOOSE(MONTH($AF196),"January","February","March","April","May","June","July","August","September","October","November","December")&amp;" "&amp;DAY($AF196)&amp;", "&amp;YEAR($AF196)&amp;". "&amp;IF(TRIM($AH196&amp;"")="","No goods or services were provided in exchange for your contribution.","In exchange for your contribution, we gave you "&amp;$AH196&amp;IF(ISNUMBER($AI196)," with an estimated fair market value of $"&amp;FIXED($AI196,2),"")&amp;"."))</f>
        <v/>
      </c>
      <c r="AX196" s="28">
        <f>IF(AND(ISNUMBER($AR196),ISNUMBER(Settings!$D$5)),IF($AR196&gt;=Settings!$D$5,1,0),0)</f>
        <v/>
      </c>
      <c r="AY196" s="28">
        <f>IF(AND(ISNUMBER($AR196),ISNUMBER(Settings!$D$6)),IF($AR196&gt;Settings!$D$6,1,0),0)</f>
        <v/>
      </c>
      <c r="AZ196" s="28">
        <f>IF(AND(ISNUMBER($AR196),ISNUMBER(Settings!$D$7)),IF($AR196&gt;Settings!$D$7,1,0),0)</f>
        <v/>
      </c>
      <c r="BA196" s="28">
        <f>IF(AND(ISNUMBER($AR196),ISNUMBER($AF196)),$AR196,0)</f>
        <v/>
      </c>
      <c r="BB196" s="28">
        <f>IF(OR(IFERROR(TRIM(INDEX($A196:$AD196,MATCH(Settings!$B$14,$A$1:$AD$1,0))&amp;""),"")&lt;&gt;"",IFERROR(TRIM(INDEX($A196:$AD196,MATCH(Settings!$B$13,$A$1:$AD$1,0))&amp;""),"")&lt;&gt;"",IFERROR(TRIM(INDEX($A196:$AD196,MATCH(Settings!$B$17,$A$1:$AD$1,0))&amp;""),"")&lt;&gt;"",IFERROR(TRIM(INDEX($A196:$AD196,MATCH(Settings!$B$22,$A$1:$AD$1,0))&amp;""),"")&lt;&gt;""),1,0)</f>
        <v/>
      </c>
    </row>
    <row r="197">
      <c r="AF197" s="29" t="n"/>
      <c r="AG197" s="30" t="n"/>
      <c r="AH197" s="30" t="n"/>
      <c r="AI197" s="31" t="n"/>
      <c r="AJ197" s="29" t="n"/>
      <c r="AK197" s="30" t="n"/>
      <c r="AM197" s="23">
        <f>IF(IFERROR(TRIM(INDEX($A197:$AD197,MATCH(Settings!$B$13,$A$1:$AD$1,0))&amp;""),"")&lt;&gt;"",IFERROR(TRIM(INDEX($A197:$AD197,MATCH(Settings!$B$13,$A$1:$AD$1,0))&amp;""),"")&amp;IF(IFERROR(TRIM(INDEX($A197:$AD197,MATCH(Settings!$B$14,$A$1:$AD$1,0))&amp;""),"")&lt;&gt;""," ("&amp;IFERROR(TRIM(INDEX($A197:$AD197,MATCH(Settings!$B$14,$A$1:$AD$1,0))&amp;""),"")&amp;")",""),IFERROR(TRIM(INDEX($A197:$AD197,MATCH(Settings!$B$14,$A$1:$AD$1,0))&amp;""),""))</f>
        <v/>
      </c>
      <c r="AN197" s="23">
        <f>IFERROR(TRIM(INDEX($A197:$AD197,MATCH(Settings!$B$15,$A$1:$AD$1,0))&amp;""),"")</f>
        <v/>
      </c>
      <c r="AO197" s="23">
        <f>IF($BB197=0,"",IF(LEFT(IFERROR(TRIM(INDEX($A197:$AD197,MATCH(Settings!$B$16,$A$1:$AD$1,0))&amp;""),""),5)="Goods","Goods",IF(LEFT(IFERROR(TRIM(INDEX($A197:$AD197,MATCH(Settings!$B$16,$A$1:$AD$1,0))&amp;""),""),8)="Services","Services",IF(IFERROR(TRIM(INDEX($A197:$AD197,MATCH(Settings!$B$22,$A$1:$AD$1,0))&amp;""),"")&lt;&gt;"","Services","Goods"))))</f>
        <v/>
      </c>
      <c r="AP197" s="23">
        <f>IF($AO197="Services",IFERROR(TRIM(INDEX($A197:$AD197,MATCH(Settings!$B$22,$A$1:$AD$1,0))&amp;""),""),IFERROR(TRIM(INDEX($A197:$AD197,MATCH(Settings!$B$17,$A$1:$AD$1,0))&amp;""),""))</f>
        <v/>
      </c>
      <c r="AQ197" s="24">
        <f>IFERROR(IF(TRIM(INDEX($A197:$AD197,MATCH(Settings!$B$18,$A$1:$AD$1,0))&amp;"")="","",VALUE(TRIM(INDEX($A197:$AD197,MATCH(Settings!$B$18,$A$1:$AD$1,0))&amp;""))),"")</f>
        <v/>
      </c>
      <c r="AR197" s="25">
        <f>IF($AO197="Goods",IFERROR(IF(TRIM(INDEX($A197:$AD197,MATCH(Settings!$B$20,$A$1:$AD$1,0))&amp;"")="","",VALUE(TRIM(INDEX($A197:$AD197,MATCH(Settings!$B$20,$A$1:$AD$1,0))&amp;""))),""),"")</f>
        <v/>
      </c>
      <c r="AS197" s="26">
        <f>IF($BB197=0,"",IFERROR(INT(IFERROR(IF(ISNUMBER(INDEX($A197:$AD197,MATCH(Settings!$B$11,$A$1:$AD$1,0))),INDEX($A197:$AD197,MATCH(Settings!$B$11,$A$1:$AD$1,0)),DATE(VALUE(LEFT(IFERROR(TRIM(INDEX($A197:$AD197,MATCH(Settings!$B$11,$A$1:$AD$1,0))&amp;""),""),4)),VALUE(MID(IFERROR(TRIM(INDEX($A197:$AD197,MATCH(Settings!$B$11,$A$1:$AD$1,0))&amp;""),""),6,2)),VALUE(MID(IFERROR(TRIM(INDEX($A197:$AD197,MATCH(Settings!$B$11,$A$1:$AD$1,0))&amp;""),""),9,2)))+TIME(VALUE(MID(IFERROR(TRIM(INDEX($A197:$AD197,MATCH(Settings!$B$11,$A$1:$AD$1,0))&amp;""),""),12,2)),VALUE(MID(IFERROR(TRIM(INDEX($A197:$AD197,MATCH(Settings!$B$11,$A$1:$AD$1,0))&amp;""),""),15,2)),VALUE(MID(IFERROR(TRIM(INDEX($A197:$AD197,MATCH(Settings!$B$11,$A$1:$AD$1,0))&amp;""),""),18,2)))),"")),""))</f>
        <v/>
      </c>
      <c r="AT197" s="23">
        <f>IF($BB197=0,"",IF(NOT(ISNUMBER($AF197)),"Waiting for the gift",IF(ISNUMBER($AJ197),"Acknowledged",IF(AND(ISNUMBER(Settings!$D$3),$AU197&gt;Settings!$D$3),"Past your window","Send acknowledgment"))))</f>
        <v/>
      </c>
      <c r="AU197" s="24">
        <f>IF(AND(ISNUMBER($AF197),NOT(ISNUMBER($AJ197))),Settings!$D$4-$AF197,"")</f>
        <v/>
      </c>
      <c r="AV197" s="27">
        <f>IF($BB197=0,"",IF((IF($AO197="Services","; services: describe the work, no value",IF(NOT(ISNUMBER($AR197)),"; no donor value given",IF($AX197=1,"; donor value $"&amp;FIXED(Settings!$D$5,0)&amp;" or more: written acknowledgment","")&amp;IF($AY197=1,"; over $"&amp;FIXED(Settings!$D$6,0)&amp;": donor may need Form 8283","")&amp;IF($AZ197=1,"; over $"&amp;FIXED(Settings!$D$7,0)&amp;": Section B, you may sign Part V",""))))="","Thank-you note",MID(IF($AO197="Services","; services: describe the work, no value",IF(NOT(ISNUMBER($AR197)),"; no donor value given",IF($AX197=1,"; donor value $"&amp;FIXED(Settings!$D$5,0)&amp;" or more: written acknowledgment","")&amp;IF($AY197=1,"; over $"&amp;FIXED(Settings!$D$6,0)&amp;": donor may need Form 8283","")&amp;IF($AZ197=1,"; over $"&amp;FIXED(Settings!$D$7,0)&amp;": Section B, you may sign Part V",""))),3,300)))</f>
        <v/>
      </c>
      <c r="AW197" s="27">
        <f>IF(OR($BB197=0,NOT(ISNUMBER($AF197)),$AP197=""),"","Thank you for your contribution of "&amp;$AP197&amp;" that "&amp;IF(TRIM(Settings!$D$2&amp;"")="","(your organization's name)",Settings!$D$2)&amp;" received on "&amp;CHOOSE(MONTH($AF197),"January","February","March","April","May","June","July","August","September","October","November","December")&amp;" "&amp;DAY($AF197)&amp;", "&amp;YEAR($AF197)&amp;". "&amp;IF(TRIM($AH197&amp;"")="","No goods or services were provided in exchange for your contribution.","In exchange for your contribution, we gave you "&amp;$AH197&amp;IF(ISNUMBER($AI197)," with an estimated fair market value of $"&amp;FIXED($AI197,2),"")&amp;"."))</f>
        <v/>
      </c>
      <c r="AX197" s="28">
        <f>IF(AND(ISNUMBER($AR197),ISNUMBER(Settings!$D$5)),IF($AR197&gt;=Settings!$D$5,1,0),0)</f>
        <v/>
      </c>
      <c r="AY197" s="28">
        <f>IF(AND(ISNUMBER($AR197),ISNUMBER(Settings!$D$6)),IF($AR197&gt;Settings!$D$6,1,0),0)</f>
        <v/>
      </c>
      <c r="AZ197" s="28">
        <f>IF(AND(ISNUMBER($AR197),ISNUMBER(Settings!$D$7)),IF($AR197&gt;Settings!$D$7,1,0),0)</f>
        <v/>
      </c>
      <c r="BA197" s="28">
        <f>IF(AND(ISNUMBER($AR197),ISNUMBER($AF197)),$AR197,0)</f>
        <v/>
      </c>
      <c r="BB197" s="28">
        <f>IF(OR(IFERROR(TRIM(INDEX($A197:$AD197,MATCH(Settings!$B$14,$A$1:$AD$1,0))&amp;""),"")&lt;&gt;"",IFERROR(TRIM(INDEX($A197:$AD197,MATCH(Settings!$B$13,$A$1:$AD$1,0))&amp;""),"")&lt;&gt;"",IFERROR(TRIM(INDEX($A197:$AD197,MATCH(Settings!$B$17,$A$1:$AD$1,0))&amp;""),"")&lt;&gt;"",IFERROR(TRIM(INDEX($A197:$AD197,MATCH(Settings!$B$22,$A$1:$AD$1,0))&amp;""),"")&lt;&gt;""),1,0)</f>
        <v/>
      </c>
    </row>
    <row r="198">
      <c r="AF198" s="29" t="n"/>
      <c r="AG198" s="30" t="n"/>
      <c r="AH198" s="30" t="n"/>
      <c r="AI198" s="31" t="n"/>
      <c r="AJ198" s="29" t="n"/>
      <c r="AK198" s="30" t="n"/>
      <c r="AM198" s="23">
        <f>IF(IFERROR(TRIM(INDEX($A198:$AD198,MATCH(Settings!$B$13,$A$1:$AD$1,0))&amp;""),"")&lt;&gt;"",IFERROR(TRIM(INDEX($A198:$AD198,MATCH(Settings!$B$13,$A$1:$AD$1,0))&amp;""),"")&amp;IF(IFERROR(TRIM(INDEX($A198:$AD198,MATCH(Settings!$B$14,$A$1:$AD$1,0))&amp;""),"")&lt;&gt;""," ("&amp;IFERROR(TRIM(INDEX($A198:$AD198,MATCH(Settings!$B$14,$A$1:$AD$1,0))&amp;""),"")&amp;")",""),IFERROR(TRIM(INDEX($A198:$AD198,MATCH(Settings!$B$14,$A$1:$AD$1,0))&amp;""),""))</f>
        <v/>
      </c>
      <c r="AN198" s="23">
        <f>IFERROR(TRIM(INDEX($A198:$AD198,MATCH(Settings!$B$15,$A$1:$AD$1,0))&amp;""),"")</f>
        <v/>
      </c>
      <c r="AO198" s="23">
        <f>IF($BB198=0,"",IF(LEFT(IFERROR(TRIM(INDEX($A198:$AD198,MATCH(Settings!$B$16,$A$1:$AD$1,0))&amp;""),""),5)="Goods","Goods",IF(LEFT(IFERROR(TRIM(INDEX($A198:$AD198,MATCH(Settings!$B$16,$A$1:$AD$1,0))&amp;""),""),8)="Services","Services",IF(IFERROR(TRIM(INDEX($A198:$AD198,MATCH(Settings!$B$22,$A$1:$AD$1,0))&amp;""),"")&lt;&gt;"","Services","Goods"))))</f>
        <v/>
      </c>
      <c r="AP198" s="23">
        <f>IF($AO198="Services",IFERROR(TRIM(INDEX($A198:$AD198,MATCH(Settings!$B$22,$A$1:$AD$1,0))&amp;""),""),IFERROR(TRIM(INDEX($A198:$AD198,MATCH(Settings!$B$17,$A$1:$AD$1,0))&amp;""),""))</f>
        <v/>
      </c>
      <c r="AQ198" s="24">
        <f>IFERROR(IF(TRIM(INDEX($A198:$AD198,MATCH(Settings!$B$18,$A$1:$AD$1,0))&amp;"")="","",VALUE(TRIM(INDEX($A198:$AD198,MATCH(Settings!$B$18,$A$1:$AD$1,0))&amp;""))),"")</f>
        <v/>
      </c>
      <c r="AR198" s="25">
        <f>IF($AO198="Goods",IFERROR(IF(TRIM(INDEX($A198:$AD198,MATCH(Settings!$B$20,$A$1:$AD$1,0))&amp;"")="","",VALUE(TRIM(INDEX($A198:$AD198,MATCH(Settings!$B$20,$A$1:$AD$1,0))&amp;""))),""),"")</f>
        <v/>
      </c>
      <c r="AS198" s="26">
        <f>IF($BB198=0,"",IFERROR(INT(IFERROR(IF(ISNUMBER(INDEX($A198:$AD198,MATCH(Settings!$B$11,$A$1:$AD$1,0))),INDEX($A198:$AD198,MATCH(Settings!$B$11,$A$1:$AD$1,0)),DATE(VALUE(LEFT(IFERROR(TRIM(INDEX($A198:$AD198,MATCH(Settings!$B$11,$A$1:$AD$1,0))&amp;""),""),4)),VALUE(MID(IFERROR(TRIM(INDEX($A198:$AD198,MATCH(Settings!$B$11,$A$1:$AD$1,0))&amp;""),""),6,2)),VALUE(MID(IFERROR(TRIM(INDEX($A198:$AD198,MATCH(Settings!$B$11,$A$1:$AD$1,0))&amp;""),""),9,2)))+TIME(VALUE(MID(IFERROR(TRIM(INDEX($A198:$AD198,MATCH(Settings!$B$11,$A$1:$AD$1,0))&amp;""),""),12,2)),VALUE(MID(IFERROR(TRIM(INDEX($A198:$AD198,MATCH(Settings!$B$11,$A$1:$AD$1,0))&amp;""),""),15,2)),VALUE(MID(IFERROR(TRIM(INDEX($A198:$AD198,MATCH(Settings!$B$11,$A$1:$AD$1,0))&amp;""),""),18,2)))),"")),""))</f>
        <v/>
      </c>
      <c r="AT198" s="23">
        <f>IF($BB198=0,"",IF(NOT(ISNUMBER($AF198)),"Waiting for the gift",IF(ISNUMBER($AJ198),"Acknowledged",IF(AND(ISNUMBER(Settings!$D$3),$AU198&gt;Settings!$D$3),"Past your window","Send acknowledgment"))))</f>
        <v/>
      </c>
      <c r="AU198" s="24">
        <f>IF(AND(ISNUMBER($AF198),NOT(ISNUMBER($AJ198))),Settings!$D$4-$AF198,"")</f>
        <v/>
      </c>
      <c r="AV198" s="27">
        <f>IF($BB198=0,"",IF((IF($AO198="Services","; services: describe the work, no value",IF(NOT(ISNUMBER($AR198)),"; no donor value given",IF($AX198=1,"; donor value $"&amp;FIXED(Settings!$D$5,0)&amp;" or more: written acknowledgment","")&amp;IF($AY198=1,"; over $"&amp;FIXED(Settings!$D$6,0)&amp;": donor may need Form 8283","")&amp;IF($AZ198=1,"; over $"&amp;FIXED(Settings!$D$7,0)&amp;": Section B, you may sign Part V",""))))="","Thank-you note",MID(IF($AO198="Services","; services: describe the work, no value",IF(NOT(ISNUMBER($AR198)),"; no donor value given",IF($AX198=1,"; donor value $"&amp;FIXED(Settings!$D$5,0)&amp;" or more: written acknowledgment","")&amp;IF($AY198=1,"; over $"&amp;FIXED(Settings!$D$6,0)&amp;": donor may need Form 8283","")&amp;IF($AZ198=1,"; over $"&amp;FIXED(Settings!$D$7,0)&amp;": Section B, you may sign Part V",""))),3,300)))</f>
        <v/>
      </c>
      <c r="AW198" s="27">
        <f>IF(OR($BB198=0,NOT(ISNUMBER($AF198)),$AP198=""),"","Thank you for your contribution of "&amp;$AP198&amp;" that "&amp;IF(TRIM(Settings!$D$2&amp;"")="","(your organization's name)",Settings!$D$2)&amp;" received on "&amp;CHOOSE(MONTH($AF198),"January","February","March","April","May","June","July","August","September","October","November","December")&amp;" "&amp;DAY($AF198)&amp;", "&amp;YEAR($AF198)&amp;". "&amp;IF(TRIM($AH198&amp;"")="","No goods or services were provided in exchange for your contribution.","In exchange for your contribution, we gave you "&amp;$AH198&amp;IF(ISNUMBER($AI198)," with an estimated fair market value of $"&amp;FIXED($AI198,2),"")&amp;"."))</f>
        <v/>
      </c>
      <c r="AX198" s="28">
        <f>IF(AND(ISNUMBER($AR198),ISNUMBER(Settings!$D$5)),IF($AR198&gt;=Settings!$D$5,1,0),0)</f>
        <v/>
      </c>
      <c r="AY198" s="28">
        <f>IF(AND(ISNUMBER($AR198),ISNUMBER(Settings!$D$6)),IF($AR198&gt;Settings!$D$6,1,0),0)</f>
        <v/>
      </c>
      <c r="AZ198" s="28">
        <f>IF(AND(ISNUMBER($AR198),ISNUMBER(Settings!$D$7)),IF($AR198&gt;Settings!$D$7,1,0),0)</f>
        <v/>
      </c>
      <c r="BA198" s="28">
        <f>IF(AND(ISNUMBER($AR198),ISNUMBER($AF198)),$AR198,0)</f>
        <v/>
      </c>
      <c r="BB198" s="28">
        <f>IF(OR(IFERROR(TRIM(INDEX($A198:$AD198,MATCH(Settings!$B$14,$A$1:$AD$1,0))&amp;""),"")&lt;&gt;"",IFERROR(TRIM(INDEX($A198:$AD198,MATCH(Settings!$B$13,$A$1:$AD$1,0))&amp;""),"")&lt;&gt;"",IFERROR(TRIM(INDEX($A198:$AD198,MATCH(Settings!$B$17,$A$1:$AD$1,0))&amp;""),"")&lt;&gt;"",IFERROR(TRIM(INDEX($A198:$AD198,MATCH(Settings!$B$22,$A$1:$AD$1,0))&amp;""),"")&lt;&gt;""),1,0)</f>
        <v/>
      </c>
    </row>
    <row r="199">
      <c r="AF199" s="29" t="n"/>
      <c r="AG199" s="30" t="n"/>
      <c r="AH199" s="30" t="n"/>
      <c r="AI199" s="31" t="n"/>
      <c r="AJ199" s="29" t="n"/>
      <c r="AK199" s="30" t="n"/>
      <c r="AM199" s="23">
        <f>IF(IFERROR(TRIM(INDEX($A199:$AD199,MATCH(Settings!$B$13,$A$1:$AD$1,0))&amp;""),"")&lt;&gt;"",IFERROR(TRIM(INDEX($A199:$AD199,MATCH(Settings!$B$13,$A$1:$AD$1,0))&amp;""),"")&amp;IF(IFERROR(TRIM(INDEX($A199:$AD199,MATCH(Settings!$B$14,$A$1:$AD$1,0))&amp;""),"")&lt;&gt;""," ("&amp;IFERROR(TRIM(INDEX($A199:$AD199,MATCH(Settings!$B$14,$A$1:$AD$1,0))&amp;""),"")&amp;")",""),IFERROR(TRIM(INDEX($A199:$AD199,MATCH(Settings!$B$14,$A$1:$AD$1,0))&amp;""),""))</f>
        <v/>
      </c>
      <c r="AN199" s="23">
        <f>IFERROR(TRIM(INDEX($A199:$AD199,MATCH(Settings!$B$15,$A$1:$AD$1,0))&amp;""),"")</f>
        <v/>
      </c>
      <c r="AO199" s="23">
        <f>IF($BB199=0,"",IF(LEFT(IFERROR(TRIM(INDEX($A199:$AD199,MATCH(Settings!$B$16,$A$1:$AD$1,0))&amp;""),""),5)="Goods","Goods",IF(LEFT(IFERROR(TRIM(INDEX($A199:$AD199,MATCH(Settings!$B$16,$A$1:$AD$1,0))&amp;""),""),8)="Services","Services",IF(IFERROR(TRIM(INDEX($A199:$AD199,MATCH(Settings!$B$22,$A$1:$AD$1,0))&amp;""),"")&lt;&gt;"","Services","Goods"))))</f>
        <v/>
      </c>
      <c r="AP199" s="23">
        <f>IF($AO199="Services",IFERROR(TRIM(INDEX($A199:$AD199,MATCH(Settings!$B$22,$A$1:$AD$1,0))&amp;""),""),IFERROR(TRIM(INDEX($A199:$AD199,MATCH(Settings!$B$17,$A$1:$AD$1,0))&amp;""),""))</f>
        <v/>
      </c>
      <c r="AQ199" s="24">
        <f>IFERROR(IF(TRIM(INDEX($A199:$AD199,MATCH(Settings!$B$18,$A$1:$AD$1,0))&amp;"")="","",VALUE(TRIM(INDEX($A199:$AD199,MATCH(Settings!$B$18,$A$1:$AD$1,0))&amp;""))),"")</f>
        <v/>
      </c>
      <c r="AR199" s="25">
        <f>IF($AO199="Goods",IFERROR(IF(TRIM(INDEX($A199:$AD199,MATCH(Settings!$B$20,$A$1:$AD$1,0))&amp;"")="","",VALUE(TRIM(INDEX($A199:$AD199,MATCH(Settings!$B$20,$A$1:$AD$1,0))&amp;""))),""),"")</f>
        <v/>
      </c>
      <c r="AS199" s="26">
        <f>IF($BB199=0,"",IFERROR(INT(IFERROR(IF(ISNUMBER(INDEX($A199:$AD199,MATCH(Settings!$B$11,$A$1:$AD$1,0))),INDEX($A199:$AD199,MATCH(Settings!$B$11,$A$1:$AD$1,0)),DATE(VALUE(LEFT(IFERROR(TRIM(INDEX($A199:$AD199,MATCH(Settings!$B$11,$A$1:$AD$1,0))&amp;""),""),4)),VALUE(MID(IFERROR(TRIM(INDEX($A199:$AD199,MATCH(Settings!$B$11,$A$1:$AD$1,0))&amp;""),""),6,2)),VALUE(MID(IFERROR(TRIM(INDEX($A199:$AD199,MATCH(Settings!$B$11,$A$1:$AD$1,0))&amp;""),""),9,2)))+TIME(VALUE(MID(IFERROR(TRIM(INDEX($A199:$AD199,MATCH(Settings!$B$11,$A$1:$AD$1,0))&amp;""),""),12,2)),VALUE(MID(IFERROR(TRIM(INDEX($A199:$AD199,MATCH(Settings!$B$11,$A$1:$AD$1,0))&amp;""),""),15,2)),VALUE(MID(IFERROR(TRIM(INDEX($A199:$AD199,MATCH(Settings!$B$11,$A$1:$AD$1,0))&amp;""),""),18,2)))),"")),""))</f>
        <v/>
      </c>
      <c r="AT199" s="23">
        <f>IF($BB199=0,"",IF(NOT(ISNUMBER($AF199)),"Waiting for the gift",IF(ISNUMBER($AJ199),"Acknowledged",IF(AND(ISNUMBER(Settings!$D$3),$AU199&gt;Settings!$D$3),"Past your window","Send acknowledgment"))))</f>
        <v/>
      </c>
      <c r="AU199" s="24">
        <f>IF(AND(ISNUMBER($AF199),NOT(ISNUMBER($AJ199))),Settings!$D$4-$AF199,"")</f>
        <v/>
      </c>
      <c r="AV199" s="27">
        <f>IF($BB199=0,"",IF((IF($AO199="Services","; services: describe the work, no value",IF(NOT(ISNUMBER($AR199)),"; no donor value given",IF($AX199=1,"; donor value $"&amp;FIXED(Settings!$D$5,0)&amp;" or more: written acknowledgment","")&amp;IF($AY199=1,"; over $"&amp;FIXED(Settings!$D$6,0)&amp;": donor may need Form 8283","")&amp;IF($AZ199=1,"; over $"&amp;FIXED(Settings!$D$7,0)&amp;": Section B, you may sign Part V",""))))="","Thank-you note",MID(IF($AO199="Services","; services: describe the work, no value",IF(NOT(ISNUMBER($AR199)),"; no donor value given",IF($AX199=1,"; donor value $"&amp;FIXED(Settings!$D$5,0)&amp;" or more: written acknowledgment","")&amp;IF($AY199=1,"; over $"&amp;FIXED(Settings!$D$6,0)&amp;": donor may need Form 8283","")&amp;IF($AZ199=1,"; over $"&amp;FIXED(Settings!$D$7,0)&amp;": Section B, you may sign Part V",""))),3,300)))</f>
        <v/>
      </c>
      <c r="AW199" s="27">
        <f>IF(OR($BB199=0,NOT(ISNUMBER($AF199)),$AP199=""),"","Thank you for your contribution of "&amp;$AP199&amp;" that "&amp;IF(TRIM(Settings!$D$2&amp;"")="","(your organization's name)",Settings!$D$2)&amp;" received on "&amp;CHOOSE(MONTH($AF199),"January","February","March","April","May","June","July","August","September","October","November","December")&amp;" "&amp;DAY($AF199)&amp;", "&amp;YEAR($AF199)&amp;". "&amp;IF(TRIM($AH199&amp;"")="","No goods or services were provided in exchange for your contribution.","In exchange for your contribution, we gave you "&amp;$AH199&amp;IF(ISNUMBER($AI199)," with an estimated fair market value of $"&amp;FIXED($AI199,2),"")&amp;"."))</f>
        <v/>
      </c>
      <c r="AX199" s="28">
        <f>IF(AND(ISNUMBER($AR199),ISNUMBER(Settings!$D$5)),IF($AR199&gt;=Settings!$D$5,1,0),0)</f>
        <v/>
      </c>
      <c r="AY199" s="28">
        <f>IF(AND(ISNUMBER($AR199),ISNUMBER(Settings!$D$6)),IF($AR199&gt;Settings!$D$6,1,0),0)</f>
        <v/>
      </c>
      <c r="AZ199" s="28">
        <f>IF(AND(ISNUMBER($AR199),ISNUMBER(Settings!$D$7)),IF($AR199&gt;Settings!$D$7,1,0),0)</f>
        <v/>
      </c>
      <c r="BA199" s="28">
        <f>IF(AND(ISNUMBER($AR199),ISNUMBER($AF199)),$AR199,0)</f>
        <v/>
      </c>
      <c r="BB199" s="28">
        <f>IF(OR(IFERROR(TRIM(INDEX($A199:$AD199,MATCH(Settings!$B$14,$A$1:$AD$1,0))&amp;""),"")&lt;&gt;"",IFERROR(TRIM(INDEX($A199:$AD199,MATCH(Settings!$B$13,$A$1:$AD$1,0))&amp;""),"")&lt;&gt;"",IFERROR(TRIM(INDEX($A199:$AD199,MATCH(Settings!$B$17,$A$1:$AD$1,0))&amp;""),"")&lt;&gt;"",IFERROR(TRIM(INDEX($A199:$AD199,MATCH(Settings!$B$22,$A$1:$AD$1,0))&amp;""),"")&lt;&gt;""),1,0)</f>
        <v/>
      </c>
    </row>
    <row r="200">
      <c r="AF200" s="29" t="n"/>
      <c r="AG200" s="30" t="n"/>
      <c r="AH200" s="30" t="n"/>
      <c r="AI200" s="31" t="n"/>
      <c r="AJ200" s="29" t="n"/>
      <c r="AK200" s="30" t="n"/>
      <c r="AM200" s="23">
        <f>IF(IFERROR(TRIM(INDEX($A200:$AD200,MATCH(Settings!$B$13,$A$1:$AD$1,0))&amp;""),"")&lt;&gt;"",IFERROR(TRIM(INDEX($A200:$AD200,MATCH(Settings!$B$13,$A$1:$AD$1,0))&amp;""),"")&amp;IF(IFERROR(TRIM(INDEX($A200:$AD200,MATCH(Settings!$B$14,$A$1:$AD$1,0))&amp;""),"")&lt;&gt;""," ("&amp;IFERROR(TRIM(INDEX($A200:$AD200,MATCH(Settings!$B$14,$A$1:$AD$1,0))&amp;""),"")&amp;")",""),IFERROR(TRIM(INDEX($A200:$AD200,MATCH(Settings!$B$14,$A$1:$AD$1,0))&amp;""),""))</f>
        <v/>
      </c>
      <c r="AN200" s="23">
        <f>IFERROR(TRIM(INDEX($A200:$AD200,MATCH(Settings!$B$15,$A$1:$AD$1,0))&amp;""),"")</f>
        <v/>
      </c>
      <c r="AO200" s="23">
        <f>IF($BB200=0,"",IF(LEFT(IFERROR(TRIM(INDEX($A200:$AD200,MATCH(Settings!$B$16,$A$1:$AD$1,0))&amp;""),""),5)="Goods","Goods",IF(LEFT(IFERROR(TRIM(INDEX($A200:$AD200,MATCH(Settings!$B$16,$A$1:$AD$1,0))&amp;""),""),8)="Services","Services",IF(IFERROR(TRIM(INDEX($A200:$AD200,MATCH(Settings!$B$22,$A$1:$AD$1,0))&amp;""),"")&lt;&gt;"","Services","Goods"))))</f>
        <v/>
      </c>
      <c r="AP200" s="23">
        <f>IF($AO200="Services",IFERROR(TRIM(INDEX($A200:$AD200,MATCH(Settings!$B$22,$A$1:$AD$1,0))&amp;""),""),IFERROR(TRIM(INDEX($A200:$AD200,MATCH(Settings!$B$17,$A$1:$AD$1,0))&amp;""),""))</f>
        <v/>
      </c>
      <c r="AQ200" s="24">
        <f>IFERROR(IF(TRIM(INDEX($A200:$AD200,MATCH(Settings!$B$18,$A$1:$AD$1,0))&amp;"")="","",VALUE(TRIM(INDEX($A200:$AD200,MATCH(Settings!$B$18,$A$1:$AD$1,0))&amp;""))),"")</f>
        <v/>
      </c>
      <c r="AR200" s="25">
        <f>IF($AO200="Goods",IFERROR(IF(TRIM(INDEX($A200:$AD200,MATCH(Settings!$B$20,$A$1:$AD$1,0))&amp;"")="","",VALUE(TRIM(INDEX($A200:$AD200,MATCH(Settings!$B$20,$A$1:$AD$1,0))&amp;""))),""),"")</f>
        <v/>
      </c>
      <c r="AS200" s="26">
        <f>IF($BB200=0,"",IFERROR(INT(IFERROR(IF(ISNUMBER(INDEX($A200:$AD200,MATCH(Settings!$B$11,$A$1:$AD$1,0))),INDEX($A200:$AD200,MATCH(Settings!$B$11,$A$1:$AD$1,0)),DATE(VALUE(LEFT(IFERROR(TRIM(INDEX($A200:$AD200,MATCH(Settings!$B$11,$A$1:$AD$1,0))&amp;""),""),4)),VALUE(MID(IFERROR(TRIM(INDEX($A200:$AD200,MATCH(Settings!$B$11,$A$1:$AD$1,0))&amp;""),""),6,2)),VALUE(MID(IFERROR(TRIM(INDEX($A200:$AD200,MATCH(Settings!$B$11,$A$1:$AD$1,0))&amp;""),""),9,2)))+TIME(VALUE(MID(IFERROR(TRIM(INDEX($A200:$AD200,MATCH(Settings!$B$11,$A$1:$AD$1,0))&amp;""),""),12,2)),VALUE(MID(IFERROR(TRIM(INDEX($A200:$AD200,MATCH(Settings!$B$11,$A$1:$AD$1,0))&amp;""),""),15,2)),VALUE(MID(IFERROR(TRIM(INDEX($A200:$AD200,MATCH(Settings!$B$11,$A$1:$AD$1,0))&amp;""),""),18,2)))),"")),""))</f>
        <v/>
      </c>
      <c r="AT200" s="23">
        <f>IF($BB200=0,"",IF(NOT(ISNUMBER($AF200)),"Waiting for the gift",IF(ISNUMBER($AJ200),"Acknowledged",IF(AND(ISNUMBER(Settings!$D$3),$AU200&gt;Settings!$D$3),"Past your window","Send acknowledgment"))))</f>
        <v/>
      </c>
      <c r="AU200" s="24">
        <f>IF(AND(ISNUMBER($AF200),NOT(ISNUMBER($AJ200))),Settings!$D$4-$AF200,"")</f>
        <v/>
      </c>
      <c r="AV200" s="27">
        <f>IF($BB200=0,"",IF((IF($AO200="Services","; services: describe the work, no value",IF(NOT(ISNUMBER($AR200)),"; no donor value given",IF($AX200=1,"; donor value $"&amp;FIXED(Settings!$D$5,0)&amp;" or more: written acknowledgment","")&amp;IF($AY200=1,"; over $"&amp;FIXED(Settings!$D$6,0)&amp;": donor may need Form 8283","")&amp;IF($AZ200=1,"; over $"&amp;FIXED(Settings!$D$7,0)&amp;": Section B, you may sign Part V",""))))="","Thank-you note",MID(IF($AO200="Services","; services: describe the work, no value",IF(NOT(ISNUMBER($AR200)),"; no donor value given",IF($AX200=1,"; donor value $"&amp;FIXED(Settings!$D$5,0)&amp;" or more: written acknowledgment","")&amp;IF($AY200=1,"; over $"&amp;FIXED(Settings!$D$6,0)&amp;": donor may need Form 8283","")&amp;IF($AZ200=1,"; over $"&amp;FIXED(Settings!$D$7,0)&amp;": Section B, you may sign Part V",""))),3,300)))</f>
        <v/>
      </c>
      <c r="AW200" s="27">
        <f>IF(OR($BB200=0,NOT(ISNUMBER($AF200)),$AP200=""),"","Thank you for your contribution of "&amp;$AP200&amp;" that "&amp;IF(TRIM(Settings!$D$2&amp;"")="","(your organization's name)",Settings!$D$2)&amp;" received on "&amp;CHOOSE(MONTH($AF200),"January","February","March","April","May","June","July","August","September","October","November","December")&amp;" "&amp;DAY($AF200)&amp;", "&amp;YEAR($AF200)&amp;". "&amp;IF(TRIM($AH200&amp;"")="","No goods or services were provided in exchange for your contribution.","In exchange for your contribution, we gave you "&amp;$AH200&amp;IF(ISNUMBER($AI200)," with an estimated fair market value of $"&amp;FIXED($AI200,2),"")&amp;"."))</f>
        <v/>
      </c>
      <c r="AX200" s="28">
        <f>IF(AND(ISNUMBER($AR200),ISNUMBER(Settings!$D$5)),IF($AR200&gt;=Settings!$D$5,1,0),0)</f>
        <v/>
      </c>
      <c r="AY200" s="28">
        <f>IF(AND(ISNUMBER($AR200),ISNUMBER(Settings!$D$6)),IF($AR200&gt;Settings!$D$6,1,0),0)</f>
        <v/>
      </c>
      <c r="AZ200" s="28">
        <f>IF(AND(ISNUMBER($AR200),ISNUMBER(Settings!$D$7)),IF($AR200&gt;Settings!$D$7,1,0),0)</f>
        <v/>
      </c>
      <c r="BA200" s="28">
        <f>IF(AND(ISNUMBER($AR200),ISNUMBER($AF200)),$AR200,0)</f>
        <v/>
      </c>
      <c r="BB200" s="28">
        <f>IF(OR(IFERROR(TRIM(INDEX($A200:$AD200,MATCH(Settings!$B$14,$A$1:$AD$1,0))&amp;""),"")&lt;&gt;"",IFERROR(TRIM(INDEX($A200:$AD200,MATCH(Settings!$B$13,$A$1:$AD$1,0))&amp;""),"")&lt;&gt;"",IFERROR(TRIM(INDEX($A200:$AD200,MATCH(Settings!$B$17,$A$1:$AD$1,0))&amp;""),"")&lt;&gt;"",IFERROR(TRIM(INDEX($A200:$AD200,MATCH(Settings!$B$22,$A$1:$AD$1,0))&amp;""),"")&lt;&gt;""),1,0)</f>
        <v/>
      </c>
    </row>
    <row r="201">
      <c r="AF201" s="29" t="n"/>
      <c r="AG201" s="30" t="n"/>
      <c r="AH201" s="30" t="n"/>
      <c r="AI201" s="31" t="n"/>
      <c r="AJ201" s="29" t="n"/>
      <c r="AK201" s="30" t="n"/>
      <c r="AM201" s="23">
        <f>IF(IFERROR(TRIM(INDEX($A201:$AD201,MATCH(Settings!$B$13,$A$1:$AD$1,0))&amp;""),"")&lt;&gt;"",IFERROR(TRIM(INDEX($A201:$AD201,MATCH(Settings!$B$13,$A$1:$AD$1,0))&amp;""),"")&amp;IF(IFERROR(TRIM(INDEX($A201:$AD201,MATCH(Settings!$B$14,$A$1:$AD$1,0))&amp;""),"")&lt;&gt;""," ("&amp;IFERROR(TRIM(INDEX($A201:$AD201,MATCH(Settings!$B$14,$A$1:$AD$1,0))&amp;""),"")&amp;")",""),IFERROR(TRIM(INDEX($A201:$AD201,MATCH(Settings!$B$14,$A$1:$AD$1,0))&amp;""),""))</f>
        <v/>
      </c>
      <c r="AN201" s="23">
        <f>IFERROR(TRIM(INDEX($A201:$AD201,MATCH(Settings!$B$15,$A$1:$AD$1,0))&amp;""),"")</f>
        <v/>
      </c>
      <c r="AO201" s="23">
        <f>IF($BB201=0,"",IF(LEFT(IFERROR(TRIM(INDEX($A201:$AD201,MATCH(Settings!$B$16,$A$1:$AD$1,0))&amp;""),""),5)="Goods","Goods",IF(LEFT(IFERROR(TRIM(INDEX($A201:$AD201,MATCH(Settings!$B$16,$A$1:$AD$1,0))&amp;""),""),8)="Services","Services",IF(IFERROR(TRIM(INDEX($A201:$AD201,MATCH(Settings!$B$22,$A$1:$AD$1,0))&amp;""),"")&lt;&gt;"","Services","Goods"))))</f>
        <v/>
      </c>
      <c r="AP201" s="23">
        <f>IF($AO201="Services",IFERROR(TRIM(INDEX($A201:$AD201,MATCH(Settings!$B$22,$A$1:$AD$1,0))&amp;""),""),IFERROR(TRIM(INDEX($A201:$AD201,MATCH(Settings!$B$17,$A$1:$AD$1,0))&amp;""),""))</f>
        <v/>
      </c>
      <c r="AQ201" s="24">
        <f>IFERROR(IF(TRIM(INDEX($A201:$AD201,MATCH(Settings!$B$18,$A$1:$AD$1,0))&amp;"")="","",VALUE(TRIM(INDEX($A201:$AD201,MATCH(Settings!$B$18,$A$1:$AD$1,0))&amp;""))),"")</f>
        <v/>
      </c>
      <c r="AR201" s="25">
        <f>IF($AO201="Goods",IFERROR(IF(TRIM(INDEX($A201:$AD201,MATCH(Settings!$B$20,$A$1:$AD$1,0))&amp;"")="","",VALUE(TRIM(INDEX($A201:$AD201,MATCH(Settings!$B$20,$A$1:$AD$1,0))&amp;""))),""),"")</f>
        <v/>
      </c>
      <c r="AS201" s="26">
        <f>IF($BB201=0,"",IFERROR(INT(IFERROR(IF(ISNUMBER(INDEX($A201:$AD201,MATCH(Settings!$B$11,$A$1:$AD$1,0))),INDEX($A201:$AD201,MATCH(Settings!$B$11,$A$1:$AD$1,0)),DATE(VALUE(LEFT(IFERROR(TRIM(INDEX($A201:$AD201,MATCH(Settings!$B$11,$A$1:$AD$1,0))&amp;""),""),4)),VALUE(MID(IFERROR(TRIM(INDEX($A201:$AD201,MATCH(Settings!$B$11,$A$1:$AD$1,0))&amp;""),""),6,2)),VALUE(MID(IFERROR(TRIM(INDEX($A201:$AD201,MATCH(Settings!$B$11,$A$1:$AD$1,0))&amp;""),""),9,2)))+TIME(VALUE(MID(IFERROR(TRIM(INDEX($A201:$AD201,MATCH(Settings!$B$11,$A$1:$AD$1,0))&amp;""),""),12,2)),VALUE(MID(IFERROR(TRIM(INDEX($A201:$AD201,MATCH(Settings!$B$11,$A$1:$AD$1,0))&amp;""),""),15,2)),VALUE(MID(IFERROR(TRIM(INDEX($A201:$AD201,MATCH(Settings!$B$11,$A$1:$AD$1,0))&amp;""),""),18,2)))),"")),""))</f>
        <v/>
      </c>
      <c r="AT201" s="23">
        <f>IF($BB201=0,"",IF(NOT(ISNUMBER($AF201)),"Waiting for the gift",IF(ISNUMBER($AJ201),"Acknowledged",IF(AND(ISNUMBER(Settings!$D$3),$AU201&gt;Settings!$D$3),"Past your window","Send acknowledgment"))))</f>
        <v/>
      </c>
      <c r="AU201" s="24">
        <f>IF(AND(ISNUMBER($AF201),NOT(ISNUMBER($AJ201))),Settings!$D$4-$AF201,"")</f>
        <v/>
      </c>
      <c r="AV201" s="27">
        <f>IF($BB201=0,"",IF((IF($AO201="Services","; services: describe the work, no value",IF(NOT(ISNUMBER($AR201)),"; no donor value given",IF($AX201=1,"; donor value $"&amp;FIXED(Settings!$D$5,0)&amp;" or more: written acknowledgment","")&amp;IF($AY201=1,"; over $"&amp;FIXED(Settings!$D$6,0)&amp;": donor may need Form 8283","")&amp;IF($AZ201=1,"; over $"&amp;FIXED(Settings!$D$7,0)&amp;": Section B, you may sign Part V",""))))="","Thank-you note",MID(IF($AO201="Services","; services: describe the work, no value",IF(NOT(ISNUMBER($AR201)),"; no donor value given",IF($AX201=1,"; donor value $"&amp;FIXED(Settings!$D$5,0)&amp;" or more: written acknowledgment","")&amp;IF($AY201=1,"; over $"&amp;FIXED(Settings!$D$6,0)&amp;": donor may need Form 8283","")&amp;IF($AZ201=1,"; over $"&amp;FIXED(Settings!$D$7,0)&amp;": Section B, you may sign Part V",""))),3,300)))</f>
        <v/>
      </c>
      <c r="AW201" s="27">
        <f>IF(OR($BB201=0,NOT(ISNUMBER($AF201)),$AP201=""),"","Thank you for your contribution of "&amp;$AP201&amp;" that "&amp;IF(TRIM(Settings!$D$2&amp;"")="","(your organization's name)",Settings!$D$2)&amp;" received on "&amp;CHOOSE(MONTH($AF201),"January","February","March","April","May","June","July","August","September","October","November","December")&amp;" "&amp;DAY($AF201)&amp;", "&amp;YEAR($AF201)&amp;". "&amp;IF(TRIM($AH201&amp;"")="","No goods or services were provided in exchange for your contribution.","In exchange for your contribution, we gave you "&amp;$AH201&amp;IF(ISNUMBER($AI201)," with an estimated fair market value of $"&amp;FIXED($AI201,2),"")&amp;"."))</f>
        <v/>
      </c>
      <c r="AX201" s="28">
        <f>IF(AND(ISNUMBER($AR201),ISNUMBER(Settings!$D$5)),IF($AR201&gt;=Settings!$D$5,1,0),0)</f>
        <v/>
      </c>
      <c r="AY201" s="28">
        <f>IF(AND(ISNUMBER($AR201),ISNUMBER(Settings!$D$6)),IF($AR201&gt;Settings!$D$6,1,0),0)</f>
        <v/>
      </c>
      <c r="AZ201" s="28">
        <f>IF(AND(ISNUMBER($AR201),ISNUMBER(Settings!$D$7)),IF($AR201&gt;Settings!$D$7,1,0),0)</f>
        <v/>
      </c>
      <c r="BA201" s="28">
        <f>IF(AND(ISNUMBER($AR201),ISNUMBER($AF201)),$AR201,0)</f>
        <v/>
      </c>
      <c r="BB201" s="28">
        <f>IF(OR(IFERROR(TRIM(INDEX($A201:$AD201,MATCH(Settings!$B$14,$A$1:$AD$1,0))&amp;""),"")&lt;&gt;"",IFERROR(TRIM(INDEX($A201:$AD201,MATCH(Settings!$B$13,$A$1:$AD$1,0))&amp;""),"")&lt;&gt;"",IFERROR(TRIM(INDEX($A201:$AD201,MATCH(Settings!$B$17,$A$1:$AD$1,0))&amp;""),"")&lt;&gt;"",IFERROR(TRIM(INDEX($A201:$AD201,MATCH(Settings!$B$22,$A$1:$AD$1,0))&amp;""),"")&lt;&gt;""),1,0)</f>
        <v/>
      </c>
    </row>
    <row r="202">
      <c r="AF202" s="29" t="n"/>
      <c r="AG202" s="30" t="n"/>
      <c r="AH202" s="30" t="n"/>
      <c r="AI202" s="31" t="n"/>
      <c r="AJ202" s="29" t="n"/>
      <c r="AK202" s="30" t="n"/>
      <c r="AM202" s="23">
        <f>IF(IFERROR(TRIM(INDEX($A202:$AD202,MATCH(Settings!$B$13,$A$1:$AD$1,0))&amp;""),"")&lt;&gt;"",IFERROR(TRIM(INDEX($A202:$AD202,MATCH(Settings!$B$13,$A$1:$AD$1,0))&amp;""),"")&amp;IF(IFERROR(TRIM(INDEX($A202:$AD202,MATCH(Settings!$B$14,$A$1:$AD$1,0))&amp;""),"")&lt;&gt;""," ("&amp;IFERROR(TRIM(INDEX($A202:$AD202,MATCH(Settings!$B$14,$A$1:$AD$1,0))&amp;""),"")&amp;")",""),IFERROR(TRIM(INDEX($A202:$AD202,MATCH(Settings!$B$14,$A$1:$AD$1,0))&amp;""),""))</f>
        <v/>
      </c>
      <c r="AN202" s="23">
        <f>IFERROR(TRIM(INDEX($A202:$AD202,MATCH(Settings!$B$15,$A$1:$AD$1,0))&amp;""),"")</f>
        <v/>
      </c>
      <c r="AO202" s="23">
        <f>IF($BB202=0,"",IF(LEFT(IFERROR(TRIM(INDEX($A202:$AD202,MATCH(Settings!$B$16,$A$1:$AD$1,0))&amp;""),""),5)="Goods","Goods",IF(LEFT(IFERROR(TRIM(INDEX($A202:$AD202,MATCH(Settings!$B$16,$A$1:$AD$1,0))&amp;""),""),8)="Services","Services",IF(IFERROR(TRIM(INDEX($A202:$AD202,MATCH(Settings!$B$22,$A$1:$AD$1,0))&amp;""),"")&lt;&gt;"","Services","Goods"))))</f>
        <v/>
      </c>
      <c r="AP202" s="23">
        <f>IF($AO202="Services",IFERROR(TRIM(INDEX($A202:$AD202,MATCH(Settings!$B$22,$A$1:$AD$1,0))&amp;""),""),IFERROR(TRIM(INDEX($A202:$AD202,MATCH(Settings!$B$17,$A$1:$AD$1,0))&amp;""),""))</f>
        <v/>
      </c>
      <c r="AQ202" s="24">
        <f>IFERROR(IF(TRIM(INDEX($A202:$AD202,MATCH(Settings!$B$18,$A$1:$AD$1,0))&amp;"")="","",VALUE(TRIM(INDEX($A202:$AD202,MATCH(Settings!$B$18,$A$1:$AD$1,0))&amp;""))),"")</f>
        <v/>
      </c>
      <c r="AR202" s="25">
        <f>IF($AO202="Goods",IFERROR(IF(TRIM(INDEX($A202:$AD202,MATCH(Settings!$B$20,$A$1:$AD$1,0))&amp;"")="","",VALUE(TRIM(INDEX($A202:$AD202,MATCH(Settings!$B$20,$A$1:$AD$1,0))&amp;""))),""),"")</f>
        <v/>
      </c>
      <c r="AS202" s="26">
        <f>IF($BB202=0,"",IFERROR(INT(IFERROR(IF(ISNUMBER(INDEX($A202:$AD202,MATCH(Settings!$B$11,$A$1:$AD$1,0))),INDEX($A202:$AD202,MATCH(Settings!$B$11,$A$1:$AD$1,0)),DATE(VALUE(LEFT(IFERROR(TRIM(INDEX($A202:$AD202,MATCH(Settings!$B$11,$A$1:$AD$1,0))&amp;""),""),4)),VALUE(MID(IFERROR(TRIM(INDEX($A202:$AD202,MATCH(Settings!$B$11,$A$1:$AD$1,0))&amp;""),""),6,2)),VALUE(MID(IFERROR(TRIM(INDEX($A202:$AD202,MATCH(Settings!$B$11,$A$1:$AD$1,0))&amp;""),""),9,2)))+TIME(VALUE(MID(IFERROR(TRIM(INDEX($A202:$AD202,MATCH(Settings!$B$11,$A$1:$AD$1,0))&amp;""),""),12,2)),VALUE(MID(IFERROR(TRIM(INDEX($A202:$AD202,MATCH(Settings!$B$11,$A$1:$AD$1,0))&amp;""),""),15,2)),VALUE(MID(IFERROR(TRIM(INDEX($A202:$AD202,MATCH(Settings!$B$11,$A$1:$AD$1,0))&amp;""),""),18,2)))),"")),""))</f>
        <v/>
      </c>
      <c r="AT202" s="23">
        <f>IF($BB202=0,"",IF(NOT(ISNUMBER($AF202)),"Waiting for the gift",IF(ISNUMBER($AJ202),"Acknowledged",IF(AND(ISNUMBER(Settings!$D$3),$AU202&gt;Settings!$D$3),"Past your window","Send acknowledgment"))))</f>
        <v/>
      </c>
      <c r="AU202" s="24">
        <f>IF(AND(ISNUMBER($AF202),NOT(ISNUMBER($AJ202))),Settings!$D$4-$AF202,"")</f>
        <v/>
      </c>
      <c r="AV202" s="27">
        <f>IF($BB202=0,"",IF((IF($AO202="Services","; services: describe the work, no value",IF(NOT(ISNUMBER($AR202)),"; no donor value given",IF($AX202=1,"; donor value $"&amp;FIXED(Settings!$D$5,0)&amp;" or more: written acknowledgment","")&amp;IF($AY202=1,"; over $"&amp;FIXED(Settings!$D$6,0)&amp;": donor may need Form 8283","")&amp;IF($AZ202=1,"; over $"&amp;FIXED(Settings!$D$7,0)&amp;": Section B, you may sign Part V",""))))="","Thank-you note",MID(IF($AO202="Services","; services: describe the work, no value",IF(NOT(ISNUMBER($AR202)),"; no donor value given",IF($AX202=1,"; donor value $"&amp;FIXED(Settings!$D$5,0)&amp;" or more: written acknowledgment","")&amp;IF($AY202=1,"; over $"&amp;FIXED(Settings!$D$6,0)&amp;": donor may need Form 8283","")&amp;IF($AZ202=1,"; over $"&amp;FIXED(Settings!$D$7,0)&amp;": Section B, you may sign Part V",""))),3,300)))</f>
        <v/>
      </c>
      <c r="AW202" s="27">
        <f>IF(OR($BB202=0,NOT(ISNUMBER($AF202)),$AP202=""),"","Thank you for your contribution of "&amp;$AP202&amp;" that "&amp;IF(TRIM(Settings!$D$2&amp;"")="","(your organization's name)",Settings!$D$2)&amp;" received on "&amp;CHOOSE(MONTH($AF202),"January","February","March","April","May","June","July","August","September","October","November","December")&amp;" "&amp;DAY($AF202)&amp;", "&amp;YEAR($AF202)&amp;". "&amp;IF(TRIM($AH202&amp;"")="","No goods or services were provided in exchange for your contribution.","In exchange for your contribution, we gave you "&amp;$AH202&amp;IF(ISNUMBER($AI202)," with an estimated fair market value of $"&amp;FIXED($AI202,2),"")&amp;"."))</f>
        <v/>
      </c>
      <c r="AX202" s="28">
        <f>IF(AND(ISNUMBER($AR202),ISNUMBER(Settings!$D$5)),IF($AR202&gt;=Settings!$D$5,1,0),0)</f>
        <v/>
      </c>
      <c r="AY202" s="28">
        <f>IF(AND(ISNUMBER($AR202),ISNUMBER(Settings!$D$6)),IF($AR202&gt;Settings!$D$6,1,0),0)</f>
        <v/>
      </c>
      <c r="AZ202" s="28">
        <f>IF(AND(ISNUMBER($AR202),ISNUMBER(Settings!$D$7)),IF($AR202&gt;Settings!$D$7,1,0),0)</f>
        <v/>
      </c>
      <c r="BA202" s="28">
        <f>IF(AND(ISNUMBER($AR202),ISNUMBER($AF202)),$AR202,0)</f>
        <v/>
      </c>
      <c r="BB202" s="28">
        <f>IF(OR(IFERROR(TRIM(INDEX($A202:$AD202,MATCH(Settings!$B$14,$A$1:$AD$1,0))&amp;""),"")&lt;&gt;"",IFERROR(TRIM(INDEX($A202:$AD202,MATCH(Settings!$B$13,$A$1:$AD$1,0))&amp;""),"")&lt;&gt;"",IFERROR(TRIM(INDEX($A202:$AD202,MATCH(Settings!$B$17,$A$1:$AD$1,0))&amp;""),"")&lt;&gt;"",IFERROR(TRIM(INDEX($A202:$AD202,MATCH(Settings!$B$22,$A$1:$AD$1,0))&amp;""),"")&lt;&gt;""),1,0)</f>
        <v/>
      </c>
    </row>
    <row r="203">
      <c r="AF203" s="29" t="n"/>
      <c r="AG203" s="30" t="n"/>
      <c r="AH203" s="30" t="n"/>
      <c r="AI203" s="31" t="n"/>
      <c r="AJ203" s="29" t="n"/>
      <c r="AK203" s="30" t="n"/>
      <c r="AM203" s="23">
        <f>IF(IFERROR(TRIM(INDEX($A203:$AD203,MATCH(Settings!$B$13,$A$1:$AD$1,0))&amp;""),"")&lt;&gt;"",IFERROR(TRIM(INDEX($A203:$AD203,MATCH(Settings!$B$13,$A$1:$AD$1,0))&amp;""),"")&amp;IF(IFERROR(TRIM(INDEX($A203:$AD203,MATCH(Settings!$B$14,$A$1:$AD$1,0))&amp;""),"")&lt;&gt;""," ("&amp;IFERROR(TRIM(INDEX($A203:$AD203,MATCH(Settings!$B$14,$A$1:$AD$1,0))&amp;""),"")&amp;")",""),IFERROR(TRIM(INDEX($A203:$AD203,MATCH(Settings!$B$14,$A$1:$AD$1,0))&amp;""),""))</f>
        <v/>
      </c>
      <c r="AN203" s="23">
        <f>IFERROR(TRIM(INDEX($A203:$AD203,MATCH(Settings!$B$15,$A$1:$AD$1,0))&amp;""),"")</f>
        <v/>
      </c>
      <c r="AO203" s="23">
        <f>IF($BB203=0,"",IF(LEFT(IFERROR(TRIM(INDEX($A203:$AD203,MATCH(Settings!$B$16,$A$1:$AD$1,0))&amp;""),""),5)="Goods","Goods",IF(LEFT(IFERROR(TRIM(INDEX($A203:$AD203,MATCH(Settings!$B$16,$A$1:$AD$1,0))&amp;""),""),8)="Services","Services",IF(IFERROR(TRIM(INDEX($A203:$AD203,MATCH(Settings!$B$22,$A$1:$AD$1,0))&amp;""),"")&lt;&gt;"","Services","Goods"))))</f>
        <v/>
      </c>
      <c r="AP203" s="23">
        <f>IF($AO203="Services",IFERROR(TRIM(INDEX($A203:$AD203,MATCH(Settings!$B$22,$A$1:$AD$1,0))&amp;""),""),IFERROR(TRIM(INDEX($A203:$AD203,MATCH(Settings!$B$17,$A$1:$AD$1,0))&amp;""),""))</f>
        <v/>
      </c>
      <c r="AQ203" s="24">
        <f>IFERROR(IF(TRIM(INDEX($A203:$AD203,MATCH(Settings!$B$18,$A$1:$AD$1,0))&amp;"")="","",VALUE(TRIM(INDEX($A203:$AD203,MATCH(Settings!$B$18,$A$1:$AD$1,0))&amp;""))),"")</f>
        <v/>
      </c>
      <c r="AR203" s="25">
        <f>IF($AO203="Goods",IFERROR(IF(TRIM(INDEX($A203:$AD203,MATCH(Settings!$B$20,$A$1:$AD$1,0))&amp;"")="","",VALUE(TRIM(INDEX($A203:$AD203,MATCH(Settings!$B$20,$A$1:$AD$1,0))&amp;""))),""),"")</f>
        <v/>
      </c>
      <c r="AS203" s="26">
        <f>IF($BB203=0,"",IFERROR(INT(IFERROR(IF(ISNUMBER(INDEX($A203:$AD203,MATCH(Settings!$B$11,$A$1:$AD$1,0))),INDEX($A203:$AD203,MATCH(Settings!$B$11,$A$1:$AD$1,0)),DATE(VALUE(LEFT(IFERROR(TRIM(INDEX($A203:$AD203,MATCH(Settings!$B$11,$A$1:$AD$1,0))&amp;""),""),4)),VALUE(MID(IFERROR(TRIM(INDEX($A203:$AD203,MATCH(Settings!$B$11,$A$1:$AD$1,0))&amp;""),""),6,2)),VALUE(MID(IFERROR(TRIM(INDEX($A203:$AD203,MATCH(Settings!$B$11,$A$1:$AD$1,0))&amp;""),""),9,2)))+TIME(VALUE(MID(IFERROR(TRIM(INDEX($A203:$AD203,MATCH(Settings!$B$11,$A$1:$AD$1,0))&amp;""),""),12,2)),VALUE(MID(IFERROR(TRIM(INDEX($A203:$AD203,MATCH(Settings!$B$11,$A$1:$AD$1,0))&amp;""),""),15,2)),VALUE(MID(IFERROR(TRIM(INDEX($A203:$AD203,MATCH(Settings!$B$11,$A$1:$AD$1,0))&amp;""),""),18,2)))),"")),""))</f>
        <v/>
      </c>
      <c r="AT203" s="23">
        <f>IF($BB203=0,"",IF(NOT(ISNUMBER($AF203)),"Waiting for the gift",IF(ISNUMBER($AJ203),"Acknowledged",IF(AND(ISNUMBER(Settings!$D$3),$AU203&gt;Settings!$D$3),"Past your window","Send acknowledgment"))))</f>
        <v/>
      </c>
      <c r="AU203" s="24">
        <f>IF(AND(ISNUMBER($AF203),NOT(ISNUMBER($AJ203))),Settings!$D$4-$AF203,"")</f>
        <v/>
      </c>
      <c r="AV203" s="27">
        <f>IF($BB203=0,"",IF((IF($AO203="Services","; services: describe the work, no value",IF(NOT(ISNUMBER($AR203)),"; no donor value given",IF($AX203=1,"; donor value $"&amp;FIXED(Settings!$D$5,0)&amp;" or more: written acknowledgment","")&amp;IF($AY203=1,"; over $"&amp;FIXED(Settings!$D$6,0)&amp;": donor may need Form 8283","")&amp;IF($AZ203=1,"; over $"&amp;FIXED(Settings!$D$7,0)&amp;": Section B, you may sign Part V",""))))="","Thank-you note",MID(IF($AO203="Services","; services: describe the work, no value",IF(NOT(ISNUMBER($AR203)),"; no donor value given",IF($AX203=1,"; donor value $"&amp;FIXED(Settings!$D$5,0)&amp;" or more: written acknowledgment","")&amp;IF($AY203=1,"; over $"&amp;FIXED(Settings!$D$6,0)&amp;": donor may need Form 8283","")&amp;IF($AZ203=1,"; over $"&amp;FIXED(Settings!$D$7,0)&amp;": Section B, you may sign Part V",""))),3,300)))</f>
        <v/>
      </c>
      <c r="AW203" s="27">
        <f>IF(OR($BB203=0,NOT(ISNUMBER($AF203)),$AP203=""),"","Thank you for your contribution of "&amp;$AP203&amp;" that "&amp;IF(TRIM(Settings!$D$2&amp;"")="","(your organization's name)",Settings!$D$2)&amp;" received on "&amp;CHOOSE(MONTH($AF203),"January","February","March","April","May","June","July","August","September","October","November","December")&amp;" "&amp;DAY($AF203)&amp;", "&amp;YEAR($AF203)&amp;". "&amp;IF(TRIM($AH203&amp;"")="","No goods or services were provided in exchange for your contribution.","In exchange for your contribution, we gave you "&amp;$AH203&amp;IF(ISNUMBER($AI203)," with an estimated fair market value of $"&amp;FIXED($AI203,2),"")&amp;"."))</f>
        <v/>
      </c>
      <c r="AX203" s="28">
        <f>IF(AND(ISNUMBER($AR203),ISNUMBER(Settings!$D$5)),IF($AR203&gt;=Settings!$D$5,1,0),0)</f>
        <v/>
      </c>
      <c r="AY203" s="28">
        <f>IF(AND(ISNUMBER($AR203),ISNUMBER(Settings!$D$6)),IF($AR203&gt;Settings!$D$6,1,0),0)</f>
        <v/>
      </c>
      <c r="AZ203" s="28">
        <f>IF(AND(ISNUMBER($AR203),ISNUMBER(Settings!$D$7)),IF($AR203&gt;Settings!$D$7,1,0),0)</f>
        <v/>
      </c>
      <c r="BA203" s="28">
        <f>IF(AND(ISNUMBER($AR203),ISNUMBER($AF203)),$AR203,0)</f>
        <v/>
      </c>
      <c r="BB203" s="28">
        <f>IF(OR(IFERROR(TRIM(INDEX($A203:$AD203,MATCH(Settings!$B$14,$A$1:$AD$1,0))&amp;""),"")&lt;&gt;"",IFERROR(TRIM(INDEX($A203:$AD203,MATCH(Settings!$B$13,$A$1:$AD$1,0))&amp;""),"")&lt;&gt;"",IFERROR(TRIM(INDEX($A203:$AD203,MATCH(Settings!$B$17,$A$1:$AD$1,0))&amp;""),"")&lt;&gt;"",IFERROR(TRIM(INDEX($A203:$AD203,MATCH(Settings!$B$22,$A$1:$AD$1,0))&amp;""),"")&lt;&gt;""),1,0)</f>
        <v/>
      </c>
    </row>
    <row r="204">
      <c r="AF204" s="29" t="n"/>
      <c r="AG204" s="30" t="n"/>
      <c r="AH204" s="30" t="n"/>
      <c r="AI204" s="31" t="n"/>
      <c r="AJ204" s="29" t="n"/>
      <c r="AK204" s="30" t="n"/>
      <c r="AM204" s="23">
        <f>IF(IFERROR(TRIM(INDEX($A204:$AD204,MATCH(Settings!$B$13,$A$1:$AD$1,0))&amp;""),"")&lt;&gt;"",IFERROR(TRIM(INDEX($A204:$AD204,MATCH(Settings!$B$13,$A$1:$AD$1,0))&amp;""),"")&amp;IF(IFERROR(TRIM(INDEX($A204:$AD204,MATCH(Settings!$B$14,$A$1:$AD$1,0))&amp;""),"")&lt;&gt;""," ("&amp;IFERROR(TRIM(INDEX($A204:$AD204,MATCH(Settings!$B$14,$A$1:$AD$1,0))&amp;""),"")&amp;")",""),IFERROR(TRIM(INDEX($A204:$AD204,MATCH(Settings!$B$14,$A$1:$AD$1,0))&amp;""),""))</f>
        <v/>
      </c>
      <c r="AN204" s="23">
        <f>IFERROR(TRIM(INDEX($A204:$AD204,MATCH(Settings!$B$15,$A$1:$AD$1,0))&amp;""),"")</f>
        <v/>
      </c>
      <c r="AO204" s="23">
        <f>IF($BB204=0,"",IF(LEFT(IFERROR(TRIM(INDEX($A204:$AD204,MATCH(Settings!$B$16,$A$1:$AD$1,0))&amp;""),""),5)="Goods","Goods",IF(LEFT(IFERROR(TRIM(INDEX($A204:$AD204,MATCH(Settings!$B$16,$A$1:$AD$1,0))&amp;""),""),8)="Services","Services",IF(IFERROR(TRIM(INDEX($A204:$AD204,MATCH(Settings!$B$22,$A$1:$AD$1,0))&amp;""),"")&lt;&gt;"","Services","Goods"))))</f>
        <v/>
      </c>
      <c r="AP204" s="23">
        <f>IF($AO204="Services",IFERROR(TRIM(INDEX($A204:$AD204,MATCH(Settings!$B$22,$A$1:$AD$1,0))&amp;""),""),IFERROR(TRIM(INDEX($A204:$AD204,MATCH(Settings!$B$17,$A$1:$AD$1,0))&amp;""),""))</f>
        <v/>
      </c>
      <c r="AQ204" s="24">
        <f>IFERROR(IF(TRIM(INDEX($A204:$AD204,MATCH(Settings!$B$18,$A$1:$AD$1,0))&amp;"")="","",VALUE(TRIM(INDEX($A204:$AD204,MATCH(Settings!$B$18,$A$1:$AD$1,0))&amp;""))),"")</f>
        <v/>
      </c>
      <c r="AR204" s="25">
        <f>IF($AO204="Goods",IFERROR(IF(TRIM(INDEX($A204:$AD204,MATCH(Settings!$B$20,$A$1:$AD$1,0))&amp;"")="","",VALUE(TRIM(INDEX($A204:$AD204,MATCH(Settings!$B$20,$A$1:$AD$1,0))&amp;""))),""),"")</f>
        <v/>
      </c>
      <c r="AS204" s="26">
        <f>IF($BB204=0,"",IFERROR(INT(IFERROR(IF(ISNUMBER(INDEX($A204:$AD204,MATCH(Settings!$B$11,$A$1:$AD$1,0))),INDEX($A204:$AD204,MATCH(Settings!$B$11,$A$1:$AD$1,0)),DATE(VALUE(LEFT(IFERROR(TRIM(INDEX($A204:$AD204,MATCH(Settings!$B$11,$A$1:$AD$1,0))&amp;""),""),4)),VALUE(MID(IFERROR(TRIM(INDEX($A204:$AD204,MATCH(Settings!$B$11,$A$1:$AD$1,0))&amp;""),""),6,2)),VALUE(MID(IFERROR(TRIM(INDEX($A204:$AD204,MATCH(Settings!$B$11,$A$1:$AD$1,0))&amp;""),""),9,2)))+TIME(VALUE(MID(IFERROR(TRIM(INDEX($A204:$AD204,MATCH(Settings!$B$11,$A$1:$AD$1,0))&amp;""),""),12,2)),VALUE(MID(IFERROR(TRIM(INDEX($A204:$AD204,MATCH(Settings!$B$11,$A$1:$AD$1,0))&amp;""),""),15,2)),VALUE(MID(IFERROR(TRIM(INDEX($A204:$AD204,MATCH(Settings!$B$11,$A$1:$AD$1,0))&amp;""),""),18,2)))),"")),""))</f>
        <v/>
      </c>
      <c r="AT204" s="23">
        <f>IF($BB204=0,"",IF(NOT(ISNUMBER($AF204)),"Waiting for the gift",IF(ISNUMBER($AJ204),"Acknowledged",IF(AND(ISNUMBER(Settings!$D$3),$AU204&gt;Settings!$D$3),"Past your window","Send acknowledgment"))))</f>
        <v/>
      </c>
      <c r="AU204" s="24">
        <f>IF(AND(ISNUMBER($AF204),NOT(ISNUMBER($AJ204))),Settings!$D$4-$AF204,"")</f>
        <v/>
      </c>
      <c r="AV204" s="27">
        <f>IF($BB204=0,"",IF((IF($AO204="Services","; services: describe the work, no value",IF(NOT(ISNUMBER($AR204)),"; no donor value given",IF($AX204=1,"; donor value $"&amp;FIXED(Settings!$D$5,0)&amp;" or more: written acknowledgment","")&amp;IF($AY204=1,"; over $"&amp;FIXED(Settings!$D$6,0)&amp;": donor may need Form 8283","")&amp;IF($AZ204=1,"; over $"&amp;FIXED(Settings!$D$7,0)&amp;": Section B, you may sign Part V",""))))="","Thank-you note",MID(IF($AO204="Services","; services: describe the work, no value",IF(NOT(ISNUMBER($AR204)),"; no donor value given",IF($AX204=1,"; donor value $"&amp;FIXED(Settings!$D$5,0)&amp;" or more: written acknowledgment","")&amp;IF($AY204=1,"; over $"&amp;FIXED(Settings!$D$6,0)&amp;": donor may need Form 8283","")&amp;IF($AZ204=1,"; over $"&amp;FIXED(Settings!$D$7,0)&amp;": Section B, you may sign Part V",""))),3,300)))</f>
        <v/>
      </c>
      <c r="AW204" s="27">
        <f>IF(OR($BB204=0,NOT(ISNUMBER($AF204)),$AP204=""),"","Thank you for your contribution of "&amp;$AP204&amp;" that "&amp;IF(TRIM(Settings!$D$2&amp;"")="","(your organization's name)",Settings!$D$2)&amp;" received on "&amp;CHOOSE(MONTH($AF204),"January","February","March","April","May","June","July","August","September","October","November","December")&amp;" "&amp;DAY($AF204)&amp;", "&amp;YEAR($AF204)&amp;". "&amp;IF(TRIM($AH204&amp;"")="","No goods or services were provided in exchange for your contribution.","In exchange for your contribution, we gave you "&amp;$AH204&amp;IF(ISNUMBER($AI204)," with an estimated fair market value of $"&amp;FIXED($AI204,2),"")&amp;"."))</f>
        <v/>
      </c>
      <c r="AX204" s="28">
        <f>IF(AND(ISNUMBER($AR204),ISNUMBER(Settings!$D$5)),IF($AR204&gt;=Settings!$D$5,1,0),0)</f>
        <v/>
      </c>
      <c r="AY204" s="28">
        <f>IF(AND(ISNUMBER($AR204),ISNUMBER(Settings!$D$6)),IF($AR204&gt;Settings!$D$6,1,0),0)</f>
        <v/>
      </c>
      <c r="AZ204" s="28">
        <f>IF(AND(ISNUMBER($AR204),ISNUMBER(Settings!$D$7)),IF($AR204&gt;Settings!$D$7,1,0),0)</f>
        <v/>
      </c>
      <c r="BA204" s="28">
        <f>IF(AND(ISNUMBER($AR204),ISNUMBER($AF204)),$AR204,0)</f>
        <v/>
      </c>
      <c r="BB204" s="28">
        <f>IF(OR(IFERROR(TRIM(INDEX($A204:$AD204,MATCH(Settings!$B$14,$A$1:$AD$1,0))&amp;""),"")&lt;&gt;"",IFERROR(TRIM(INDEX($A204:$AD204,MATCH(Settings!$B$13,$A$1:$AD$1,0))&amp;""),"")&lt;&gt;"",IFERROR(TRIM(INDEX($A204:$AD204,MATCH(Settings!$B$17,$A$1:$AD$1,0))&amp;""),"")&lt;&gt;"",IFERROR(TRIM(INDEX($A204:$AD204,MATCH(Settings!$B$22,$A$1:$AD$1,0))&amp;""),"")&lt;&gt;""),1,0)</f>
        <v/>
      </c>
    </row>
    <row r="205">
      <c r="AF205" s="29" t="n"/>
      <c r="AG205" s="30" t="n"/>
      <c r="AH205" s="30" t="n"/>
      <c r="AI205" s="31" t="n"/>
      <c r="AJ205" s="29" t="n"/>
      <c r="AK205" s="30" t="n"/>
      <c r="AM205" s="23">
        <f>IF(IFERROR(TRIM(INDEX($A205:$AD205,MATCH(Settings!$B$13,$A$1:$AD$1,0))&amp;""),"")&lt;&gt;"",IFERROR(TRIM(INDEX($A205:$AD205,MATCH(Settings!$B$13,$A$1:$AD$1,0))&amp;""),"")&amp;IF(IFERROR(TRIM(INDEX($A205:$AD205,MATCH(Settings!$B$14,$A$1:$AD$1,0))&amp;""),"")&lt;&gt;""," ("&amp;IFERROR(TRIM(INDEX($A205:$AD205,MATCH(Settings!$B$14,$A$1:$AD$1,0))&amp;""),"")&amp;")",""),IFERROR(TRIM(INDEX($A205:$AD205,MATCH(Settings!$B$14,$A$1:$AD$1,0))&amp;""),""))</f>
        <v/>
      </c>
      <c r="AN205" s="23">
        <f>IFERROR(TRIM(INDEX($A205:$AD205,MATCH(Settings!$B$15,$A$1:$AD$1,0))&amp;""),"")</f>
        <v/>
      </c>
      <c r="AO205" s="23">
        <f>IF($BB205=0,"",IF(LEFT(IFERROR(TRIM(INDEX($A205:$AD205,MATCH(Settings!$B$16,$A$1:$AD$1,0))&amp;""),""),5)="Goods","Goods",IF(LEFT(IFERROR(TRIM(INDEX($A205:$AD205,MATCH(Settings!$B$16,$A$1:$AD$1,0))&amp;""),""),8)="Services","Services",IF(IFERROR(TRIM(INDEX($A205:$AD205,MATCH(Settings!$B$22,$A$1:$AD$1,0))&amp;""),"")&lt;&gt;"","Services","Goods"))))</f>
        <v/>
      </c>
      <c r="AP205" s="23">
        <f>IF($AO205="Services",IFERROR(TRIM(INDEX($A205:$AD205,MATCH(Settings!$B$22,$A$1:$AD$1,0))&amp;""),""),IFERROR(TRIM(INDEX($A205:$AD205,MATCH(Settings!$B$17,$A$1:$AD$1,0))&amp;""),""))</f>
        <v/>
      </c>
      <c r="AQ205" s="24">
        <f>IFERROR(IF(TRIM(INDEX($A205:$AD205,MATCH(Settings!$B$18,$A$1:$AD$1,0))&amp;"")="","",VALUE(TRIM(INDEX($A205:$AD205,MATCH(Settings!$B$18,$A$1:$AD$1,0))&amp;""))),"")</f>
        <v/>
      </c>
      <c r="AR205" s="25">
        <f>IF($AO205="Goods",IFERROR(IF(TRIM(INDEX($A205:$AD205,MATCH(Settings!$B$20,$A$1:$AD$1,0))&amp;"")="","",VALUE(TRIM(INDEX($A205:$AD205,MATCH(Settings!$B$20,$A$1:$AD$1,0))&amp;""))),""),"")</f>
        <v/>
      </c>
      <c r="AS205" s="26">
        <f>IF($BB205=0,"",IFERROR(INT(IFERROR(IF(ISNUMBER(INDEX($A205:$AD205,MATCH(Settings!$B$11,$A$1:$AD$1,0))),INDEX($A205:$AD205,MATCH(Settings!$B$11,$A$1:$AD$1,0)),DATE(VALUE(LEFT(IFERROR(TRIM(INDEX($A205:$AD205,MATCH(Settings!$B$11,$A$1:$AD$1,0))&amp;""),""),4)),VALUE(MID(IFERROR(TRIM(INDEX($A205:$AD205,MATCH(Settings!$B$11,$A$1:$AD$1,0))&amp;""),""),6,2)),VALUE(MID(IFERROR(TRIM(INDEX($A205:$AD205,MATCH(Settings!$B$11,$A$1:$AD$1,0))&amp;""),""),9,2)))+TIME(VALUE(MID(IFERROR(TRIM(INDEX($A205:$AD205,MATCH(Settings!$B$11,$A$1:$AD$1,0))&amp;""),""),12,2)),VALUE(MID(IFERROR(TRIM(INDEX($A205:$AD205,MATCH(Settings!$B$11,$A$1:$AD$1,0))&amp;""),""),15,2)),VALUE(MID(IFERROR(TRIM(INDEX($A205:$AD205,MATCH(Settings!$B$11,$A$1:$AD$1,0))&amp;""),""),18,2)))),"")),""))</f>
        <v/>
      </c>
      <c r="AT205" s="23">
        <f>IF($BB205=0,"",IF(NOT(ISNUMBER($AF205)),"Waiting for the gift",IF(ISNUMBER($AJ205),"Acknowledged",IF(AND(ISNUMBER(Settings!$D$3),$AU205&gt;Settings!$D$3),"Past your window","Send acknowledgment"))))</f>
        <v/>
      </c>
      <c r="AU205" s="24">
        <f>IF(AND(ISNUMBER($AF205),NOT(ISNUMBER($AJ205))),Settings!$D$4-$AF205,"")</f>
        <v/>
      </c>
      <c r="AV205" s="27">
        <f>IF($BB205=0,"",IF((IF($AO205="Services","; services: describe the work, no value",IF(NOT(ISNUMBER($AR205)),"; no donor value given",IF($AX205=1,"; donor value $"&amp;FIXED(Settings!$D$5,0)&amp;" or more: written acknowledgment","")&amp;IF($AY205=1,"; over $"&amp;FIXED(Settings!$D$6,0)&amp;": donor may need Form 8283","")&amp;IF($AZ205=1,"; over $"&amp;FIXED(Settings!$D$7,0)&amp;": Section B, you may sign Part V",""))))="","Thank-you note",MID(IF($AO205="Services","; services: describe the work, no value",IF(NOT(ISNUMBER($AR205)),"; no donor value given",IF($AX205=1,"; donor value $"&amp;FIXED(Settings!$D$5,0)&amp;" or more: written acknowledgment","")&amp;IF($AY205=1,"; over $"&amp;FIXED(Settings!$D$6,0)&amp;": donor may need Form 8283","")&amp;IF($AZ205=1,"; over $"&amp;FIXED(Settings!$D$7,0)&amp;": Section B, you may sign Part V",""))),3,300)))</f>
        <v/>
      </c>
      <c r="AW205" s="27">
        <f>IF(OR($BB205=0,NOT(ISNUMBER($AF205)),$AP205=""),"","Thank you for your contribution of "&amp;$AP205&amp;" that "&amp;IF(TRIM(Settings!$D$2&amp;"")="","(your organization's name)",Settings!$D$2)&amp;" received on "&amp;CHOOSE(MONTH($AF205),"January","February","March","April","May","June","July","August","September","October","November","December")&amp;" "&amp;DAY($AF205)&amp;", "&amp;YEAR($AF205)&amp;". "&amp;IF(TRIM($AH205&amp;"")="","No goods or services were provided in exchange for your contribution.","In exchange for your contribution, we gave you "&amp;$AH205&amp;IF(ISNUMBER($AI205)," with an estimated fair market value of $"&amp;FIXED($AI205,2),"")&amp;"."))</f>
        <v/>
      </c>
      <c r="AX205" s="28">
        <f>IF(AND(ISNUMBER($AR205),ISNUMBER(Settings!$D$5)),IF($AR205&gt;=Settings!$D$5,1,0),0)</f>
        <v/>
      </c>
      <c r="AY205" s="28">
        <f>IF(AND(ISNUMBER($AR205),ISNUMBER(Settings!$D$6)),IF($AR205&gt;Settings!$D$6,1,0),0)</f>
        <v/>
      </c>
      <c r="AZ205" s="28">
        <f>IF(AND(ISNUMBER($AR205),ISNUMBER(Settings!$D$7)),IF($AR205&gt;Settings!$D$7,1,0),0)</f>
        <v/>
      </c>
      <c r="BA205" s="28">
        <f>IF(AND(ISNUMBER($AR205),ISNUMBER($AF205)),$AR205,0)</f>
        <v/>
      </c>
      <c r="BB205" s="28">
        <f>IF(OR(IFERROR(TRIM(INDEX($A205:$AD205,MATCH(Settings!$B$14,$A$1:$AD$1,0))&amp;""),"")&lt;&gt;"",IFERROR(TRIM(INDEX($A205:$AD205,MATCH(Settings!$B$13,$A$1:$AD$1,0))&amp;""),"")&lt;&gt;"",IFERROR(TRIM(INDEX($A205:$AD205,MATCH(Settings!$B$17,$A$1:$AD$1,0))&amp;""),"")&lt;&gt;"",IFERROR(TRIM(INDEX($A205:$AD205,MATCH(Settings!$B$22,$A$1:$AD$1,0))&amp;""),"")&lt;&gt;""),1,0)</f>
        <v/>
      </c>
    </row>
    <row r="206">
      <c r="AF206" s="29" t="n"/>
      <c r="AG206" s="30" t="n"/>
      <c r="AH206" s="30" t="n"/>
      <c r="AI206" s="31" t="n"/>
      <c r="AJ206" s="29" t="n"/>
      <c r="AK206" s="30" t="n"/>
      <c r="AM206" s="23">
        <f>IF(IFERROR(TRIM(INDEX($A206:$AD206,MATCH(Settings!$B$13,$A$1:$AD$1,0))&amp;""),"")&lt;&gt;"",IFERROR(TRIM(INDEX($A206:$AD206,MATCH(Settings!$B$13,$A$1:$AD$1,0))&amp;""),"")&amp;IF(IFERROR(TRIM(INDEX($A206:$AD206,MATCH(Settings!$B$14,$A$1:$AD$1,0))&amp;""),"")&lt;&gt;""," ("&amp;IFERROR(TRIM(INDEX($A206:$AD206,MATCH(Settings!$B$14,$A$1:$AD$1,0))&amp;""),"")&amp;")",""),IFERROR(TRIM(INDEX($A206:$AD206,MATCH(Settings!$B$14,$A$1:$AD$1,0))&amp;""),""))</f>
        <v/>
      </c>
      <c r="AN206" s="23">
        <f>IFERROR(TRIM(INDEX($A206:$AD206,MATCH(Settings!$B$15,$A$1:$AD$1,0))&amp;""),"")</f>
        <v/>
      </c>
      <c r="AO206" s="23">
        <f>IF($BB206=0,"",IF(LEFT(IFERROR(TRIM(INDEX($A206:$AD206,MATCH(Settings!$B$16,$A$1:$AD$1,0))&amp;""),""),5)="Goods","Goods",IF(LEFT(IFERROR(TRIM(INDEX($A206:$AD206,MATCH(Settings!$B$16,$A$1:$AD$1,0))&amp;""),""),8)="Services","Services",IF(IFERROR(TRIM(INDEX($A206:$AD206,MATCH(Settings!$B$22,$A$1:$AD$1,0))&amp;""),"")&lt;&gt;"","Services","Goods"))))</f>
        <v/>
      </c>
      <c r="AP206" s="23">
        <f>IF($AO206="Services",IFERROR(TRIM(INDEX($A206:$AD206,MATCH(Settings!$B$22,$A$1:$AD$1,0))&amp;""),""),IFERROR(TRIM(INDEX($A206:$AD206,MATCH(Settings!$B$17,$A$1:$AD$1,0))&amp;""),""))</f>
        <v/>
      </c>
      <c r="AQ206" s="24">
        <f>IFERROR(IF(TRIM(INDEX($A206:$AD206,MATCH(Settings!$B$18,$A$1:$AD$1,0))&amp;"")="","",VALUE(TRIM(INDEX($A206:$AD206,MATCH(Settings!$B$18,$A$1:$AD$1,0))&amp;""))),"")</f>
        <v/>
      </c>
      <c r="AR206" s="25">
        <f>IF($AO206="Goods",IFERROR(IF(TRIM(INDEX($A206:$AD206,MATCH(Settings!$B$20,$A$1:$AD$1,0))&amp;"")="","",VALUE(TRIM(INDEX($A206:$AD206,MATCH(Settings!$B$20,$A$1:$AD$1,0))&amp;""))),""),"")</f>
        <v/>
      </c>
      <c r="AS206" s="26">
        <f>IF($BB206=0,"",IFERROR(INT(IFERROR(IF(ISNUMBER(INDEX($A206:$AD206,MATCH(Settings!$B$11,$A$1:$AD$1,0))),INDEX($A206:$AD206,MATCH(Settings!$B$11,$A$1:$AD$1,0)),DATE(VALUE(LEFT(IFERROR(TRIM(INDEX($A206:$AD206,MATCH(Settings!$B$11,$A$1:$AD$1,0))&amp;""),""),4)),VALUE(MID(IFERROR(TRIM(INDEX($A206:$AD206,MATCH(Settings!$B$11,$A$1:$AD$1,0))&amp;""),""),6,2)),VALUE(MID(IFERROR(TRIM(INDEX($A206:$AD206,MATCH(Settings!$B$11,$A$1:$AD$1,0))&amp;""),""),9,2)))+TIME(VALUE(MID(IFERROR(TRIM(INDEX($A206:$AD206,MATCH(Settings!$B$11,$A$1:$AD$1,0))&amp;""),""),12,2)),VALUE(MID(IFERROR(TRIM(INDEX($A206:$AD206,MATCH(Settings!$B$11,$A$1:$AD$1,0))&amp;""),""),15,2)),VALUE(MID(IFERROR(TRIM(INDEX($A206:$AD206,MATCH(Settings!$B$11,$A$1:$AD$1,0))&amp;""),""),18,2)))),"")),""))</f>
        <v/>
      </c>
      <c r="AT206" s="23">
        <f>IF($BB206=0,"",IF(NOT(ISNUMBER($AF206)),"Waiting for the gift",IF(ISNUMBER($AJ206),"Acknowledged",IF(AND(ISNUMBER(Settings!$D$3),$AU206&gt;Settings!$D$3),"Past your window","Send acknowledgment"))))</f>
        <v/>
      </c>
      <c r="AU206" s="24">
        <f>IF(AND(ISNUMBER($AF206),NOT(ISNUMBER($AJ206))),Settings!$D$4-$AF206,"")</f>
        <v/>
      </c>
      <c r="AV206" s="27">
        <f>IF($BB206=0,"",IF((IF($AO206="Services","; services: describe the work, no value",IF(NOT(ISNUMBER($AR206)),"; no donor value given",IF($AX206=1,"; donor value $"&amp;FIXED(Settings!$D$5,0)&amp;" or more: written acknowledgment","")&amp;IF($AY206=1,"; over $"&amp;FIXED(Settings!$D$6,0)&amp;": donor may need Form 8283","")&amp;IF($AZ206=1,"; over $"&amp;FIXED(Settings!$D$7,0)&amp;": Section B, you may sign Part V",""))))="","Thank-you note",MID(IF($AO206="Services","; services: describe the work, no value",IF(NOT(ISNUMBER($AR206)),"; no donor value given",IF($AX206=1,"; donor value $"&amp;FIXED(Settings!$D$5,0)&amp;" or more: written acknowledgment","")&amp;IF($AY206=1,"; over $"&amp;FIXED(Settings!$D$6,0)&amp;": donor may need Form 8283","")&amp;IF($AZ206=1,"; over $"&amp;FIXED(Settings!$D$7,0)&amp;": Section B, you may sign Part V",""))),3,300)))</f>
        <v/>
      </c>
      <c r="AW206" s="27">
        <f>IF(OR($BB206=0,NOT(ISNUMBER($AF206)),$AP206=""),"","Thank you for your contribution of "&amp;$AP206&amp;" that "&amp;IF(TRIM(Settings!$D$2&amp;"")="","(your organization's name)",Settings!$D$2)&amp;" received on "&amp;CHOOSE(MONTH($AF206),"January","February","March","April","May","June","July","August","September","October","November","December")&amp;" "&amp;DAY($AF206)&amp;", "&amp;YEAR($AF206)&amp;". "&amp;IF(TRIM($AH206&amp;"")="","No goods or services were provided in exchange for your contribution.","In exchange for your contribution, we gave you "&amp;$AH206&amp;IF(ISNUMBER($AI206)," with an estimated fair market value of $"&amp;FIXED($AI206,2),"")&amp;"."))</f>
        <v/>
      </c>
      <c r="AX206" s="28">
        <f>IF(AND(ISNUMBER($AR206),ISNUMBER(Settings!$D$5)),IF($AR206&gt;=Settings!$D$5,1,0),0)</f>
        <v/>
      </c>
      <c r="AY206" s="28">
        <f>IF(AND(ISNUMBER($AR206),ISNUMBER(Settings!$D$6)),IF($AR206&gt;Settings!$D$6,1,0),0)</f>
        <v/>
      </c>
      <c r="AZ206" s="28">
        <f>IF(AND(ISNUMBER($AR206),ISNUMBER(Settings!$D$7)),IF($AR206&gt;Settings!$D$7,1,0),0)</f>
        <v/>
      </c>
      <c r="BA206" s="28">
        <f>IF(AND(ISNUMBER($AR206),ISNUMBER($AF206)),$AR206,0)</f>
        <v/>
      </c>
      <c r="BB206" s="28">
        <f>IF(OR(IFERROR(TRIM(INDEX($A206:$AD206,MATCH(Settings!$B$14,$A$1:$AD$1,0))&amp;""),"")&lt;&gt;"",IFERROR(TRIM(INDEX($A206:$AD206,MATCH(Settings!$B$13,$A$1:$AD$1,0))&amp;""),"")&lt;&gt;"",IFERROR(TRIM(INDEX($A206:$AD206,MATCH(Settings!$B$17,$A$1:$AD$1,0))&amp;""),"")&lt;&gt;"",IFERROR(TRIM(INDEX($A206:$AD206,MATCH(Settings!$B$22,$A$1:$AD$1,0))&amp;""),"")&lt;&gt;""),1,0)</f>
        <v/>
      </c>
    </row>
    <row r="207">
      <c r="AF207" s="29" t="n"/>
      <c r="AG207" s="30" t="n"/>
      <c r="AH207" s="30" t="n"/>
      <c r="AI207" s="31" t="n"/>
      <c r="AJ207" s="29" t="n"/>
      <c r="AK207" s="30" t="n"/>
      <c r="AM207" s="23">
        <f>IF(IFERROR(TRIM(INDEX($A207:$AD207,MATCH(Settings!$B$13,$A$1:$AD$1,0))&amp;""),"")&lt;&gt;"",IFERROR(TRIM(INDEX($A207:$AD207,MATCH(Settings!$B$13,$A$1:$AD$1,0))&amp;""),"")&amp;IF(IFERROR(TRIM(INDEX($A207:$AD207,MATCH(Settings!$B$14,$A$1:$AD$1,0))&amp;""),"")&lt;&gt;""," ("&amp;IFERROR(TRIM(INDEX($A207:$AD207,MATCH(Settings!$B$14,$A$1:$AD$1,0))&amp;""),"")&amp;")",""),IFERROR(TRIM(INDEX($A207:$AD207,MATCH(Settings!$B$14,$A$1:$AD$1,0))&amp;""),""))</f>
        <v/>
      </c>
      <c r="AN207" s="23">
        <f>IFERROR(TRIM(INDEX($A207:$AD207,MATCH(Settings!$B$15,$A$1:$AD$1,0))&amp;""),"")</f>
        <v/>
      </c>
      <c r="AO207" s="23">
        <f>IF($BB207=0,"",IF(LEFT(IFERROR(TRIM(INDEX($A207:$AD207,MATCH(Settings!$B$16,$A$1:$AD$1,0))&amp;""),""),5)="Goods","Goods",IF(LEFT(IFERROR(TRIM(INDEX($A207:$AD207,MATCH(Settings!$B$16,$A$1:$AD$1,0))&amp;""),""),8)="Services","Services",IF(IFERROR(TRIM(INDEX($A207:$AD207,MATCH(Settings!$B$22,$A$1:$AD$1,0))&amp;""),"")&lt;&gt;"","Services","Goods"))))</f>
        <v/>
      </c>
      <c r="AP207" s="23">
        <f>IF($AO207="Services",IFERROR(TRIM(INDEX($A207:$AD207,MATCH(Settings!$B$22,$A$1:$AD$1,0))&amp;""),""),IFERROR(TRIM(INDEX($A207:$AD207,MATCH(Settings!$B$17,$A$1:$AD$1,0))&amp;""),""))</f>
        <v/>
      </c>
      <c r="AQ207" s="24">
        <f>IFERROR(IF(TRIM(INDEX($A207:$AD207,MATCH(Settings!$B$18,$A$1:$AD$1,0))&amp;"")="","",VALUE(TRIM(INDEX($A207:$AD207,MATCH(Settings!$B$18,$A$1:$AD$1,0))&amp;""))),"")</f>
        <v/>
      </c>
      <c r="AR207" s="25">
        <f>IF($AO207="Goods",IFERROR(IF(TRIM(INDEX($A207:$AD207,MATCH(Settings!$B$20,$A$1:$AD$1,0))&amp;"")="","",VALUE(TRIM(INDEX($A207:$AD207,MATCH(Settings!$B$20,$A$1:$AD$1,0))&amp;""))),""),"")</f>
        <v/>
      </c>
      <c r="AS207" s="26">
        <f>IF($BB207=0,"",IFERROR(INT(IFERROR(IF(ISNUMBER(INDEX($A207:$AD207,MATCH(Settings!$B$11,$A$1:$AD$1,0))),INDEX($A207:$AD207,MATCH(Settings!$B$11,$A$1:$AD$1,0)),DATE(VALUE(LEFT(IFERROR(TRIM(INDEX($A207:$AD207,MATCH(Settings!$B$11,$A$1:$AD$1,0))&amp;""),""),4)),VALUE(MID(IFERROR(TRIM(INDEX($A207:$AD207,MATCH(Settings!$B$11,$A$1:$AD$1,0))&amp;""),""),6,2)),VALUE(MID(IFERROR(TRIM(INDEX($A207:$AD207,MATCH(Settings!$B$11,$A$1:$AD$1,0))&amp;""),""),9,2)))+TIME(VALUE(MID(IFERROR(TRIM(INDEX($A207:$AD207,MATCH(Settings!$B$11,$A$1:$AD$1,0))&amp;""),""),12,2)),VALUE(MID(IFERROR(TRIM(INDEX($A207:$AD207,MATCH(Settings!$B$11,$A$1:$AD$1,0))&amp;""),""),15,2)),VALUE(MID(IFERROR(TRIM(INDEX($A207:$AD207,MATCH(Settings!$B$11,$A$1:$AD$1,0))&amp;""),""),18,2)))),"")),""))</f>
        <v/>
      </c>
      <c r="AT207" s="23">
        <f>IF($BB207=0,"",IF(NOT(ISNUMBER($AF207)),"Waiting for the gift",IF(ISNUMBER($AJ207),"Acknowledged",IF(AND(ISNUMBER(Settings!$D$3),$AU207&gt;Settings!$D$3),"Past your window","Send acknowledgment"))))</f>
        <v/>
      </c>
      <c r="AU207" s="24">
        <f>IF(AND(ISNUMBER($AF207),NOT(ISNUMBER($AJ207))),Settings!$D$4-$AF207,"")</f>
        <v/>
      </c>
      <c r="AV207" s="27">
        <f>IF($BB207=0,"",IF((IF($AO207="Services","; services: describe the work, no value",IF(NOT(ISNUMBER($AR207)),"; no donor value given",IF($AX207=1,"; donor value $"&amp;FIXED(Settings!$D$5,0)&amp;" or more: written acknowledgment","")&amp;IF($AY207=1,"; over $"&amp;FIXED(Settings!$D$6,0)&amp;": donor may need Form 8283","")&amp;IF($AZ207=1,"; over $"&amp;FIXED(Settings!$D$7,0)&amp;": Section B, you may sign Part V",""))))="","Thank-you note",MID(IF($AO207="Services","; services: describe the work, no value",IF(NOT(ISNUMBER($AR207)),"; no donor value given",IF($AX207=1,"; donor value $"&amp;FIXED(Settings!$D$5,0)&amp;" or more: written acknowledgment","")&amp;IF($AY207=1,"; over $"&amp;FIXED(Settings!$D$6,0)&amp;": donor may need Form 8283","")&amp;IF($AZ207=1,"; over $"&amp;FIXED(Settings!$D$7,0)&amp;": Section B, you may sign Part V",""))),3,300)))</f>
        <v/>
      </c>
      <c r="AW207" s="27">
        <f>IF(OR($BB207=0,NOT(ISNUMBER($AF207)),$AP207=""),"","Thank you for your contribution of "&amp;$AP207&amp;" that "&amp;IF(TRIM(Settings!$D$2&amp;"")="","(your organization's name)",Settings!$D$2)&amp;" received on "&amp;CHOOSE(MONTH($AF207),"January","February","March","April","May","June","July","August","September","October","November","December")&amp;" "&amp;DAY($AF207)&amp;", "&amp;YEAR($AF207)&amp;". "&amp;IF(TRIM($AH207&amp;"")="","No goods or services were provided in exchange for your contribution.","In exchange for your contribution, we gave you "&amp;$AH207&amp;IF(ISNUMBER($AI207)," with an estimated fair market value of $"&amp;FIXED($AI207,2),"")&amp;"."))</f>
        <v/>
      </c>
      <c r="AX207" s="28">
        <f>IF(AND(ISNUMBER($AR207),ISNUMBER(Settings!$D$5)),IF($AR207&gt;=Settings!$D$5,1,0),0)</f>
        <v/>
      </c>
      <c r="AY207" s="28">
        <f>IF(AND(ISNUMBER($AR207),ISNUMBER(Settings!$D$6)),IF($AR207&gt;Settings!$D$6,1,0),0)</f>
        <v/>
      </c>
      <c r="AZ207" s="28">
        <f>IF(AND(ISNUMBER($AR207),ISNUMBER(Settings!$D$7)),IF($AR207&gt;Settings!$D$7,1,0),0)</f>
        <v/>
      </c>
      <c r="BA207" s="28">
        <f>IF(AND(ISNUMBER($AR207),ISNUMBER($AF207)),$AR207,0)</f>
        <v/>
      </c>
      <c r="BB207" s="28">
        <f>IF(OR(IFERROR(TRIM(INDEX($A207:$AD207,MATCH(Settings!$B$14,$A$1:$AD$1,0))&amp;""),"")&lt;&gt;"",IFERROR(TRIM(INDEX($A207:$AD207,MATCH(Settings!$B$13,$A$1:$AD$1,0))&amp;""),"")&lt;&gt;"",IFERROR(TRIM(INDEX($A207:$AD207,MATCH(Settings!$B$17,$A$1:$AD$1,0))&amp;""),"")&lt;&gt;"",IFERROR(TRIM(INDEX($A207:$AD207,MATCH(Settings!$B$22,$A$1:$AD$1,0))&amp;""),"")&lt;&gt;""),1,0)</f>
        <v/>
      </c>
    </row>
    <row r="208">
      <c r="AF208" s="29" t="n"/>
      <c r="AG208" s="30" t="n"/>
      <c r="AH208" s="30" t="n"/>
      <c r="AI208" s="31" t="n"/>
      <c r="AJ208" s="29" t="n"/>
      <c r="AK208" s="30" t="n"/>
      <c r="AM208" s="23">
        <f>IF(IFERROR(TRIM(INDEX($A208:$AD208,MATCH(Settings!$B$13,$A$1:$AD$1,0))&amp;""),"")&lt;&gt;"",IFERROR(TRIM(INDEX($A208:$AD208,MATCH(Settings!$B$13,$A$1:$AD$1,0))&amp;""),"")&amp;IF(IFERROR(TRIM(INDEX($A208:$AD208,MATCH(Settings!$B$14,$A$1:$AD$1,0))&amp;""),"")&lt;&gt;""," ("&amp;IFERROR(TRIM(INDEX($A208:$AD208,MATCH(Settings!$B$14,$A$1:$AD$1,0))&amp;""),"")&amp;")",""),IFERROR(TRIM(INDEX($A208:$AD208,MATCH(Settings!$B$14,$A$1:$AD$1,0))&amp;""),""))</f>
        <v/>
      </c>
      <c r="AN208" s="23">
        <f>IFERROR(TRIM(INDEX($A208:$AD208,MATCH(Settings!$B$15,$A$1:$AD$1,0))&amp;""),"")</f>
        <v/>
      </c>
      <c r="AO208" s="23">
        <f>IF($BB208=0,"",IF(LEFT(IFERROR(TRIM(INDEX($A208:$AD208,MATCH(Settings!$B$16,$A$1:$AD$1,0))&amp;""),""),5)="Goods","Goods",IF(LEFT(IFERROR(TRIM(INDEX($A208:$AD208,MATCH(Settings!$B$16,$A$1:$AD$1,0))&amp;""),""),8)="Services","Services",IF(IFERROR(TRIM(INDEX($A208:$AD208,MATCH(Settings!$B$22,$A$1:$AD$1,0))&amp;""),"")&lt;&gt;"","Services","Goods"))))</f>
        <v/>
      </c>
      <c r="AP208" s="23">
        <f>IF($AO208="Services",IFERROR(TRIM(INDEX($A208:$AD208,MATCH(Settings!$B$22,$A$1:$AD$1,0))&amp;""),""),IFERROR(TRIM(INDEX($A208:$AD208,MATCH(Settings!$B$17,$A$1:$AD$1,0))&amp;""),""))</f>
        <v/>
      </c>
      <c r="AQ208" s="24">
        <f>IFERROR(IF(TRIM(INDEX($A208:$AD208,MATCH(Settings!$B$18,$A$1:$AD$1,0))&amp;"")="","",VALUE(TRIM(INDEX($A208:$AD208,MATCH(Settings!$B$18,$A$1:$AD$1,0))&amp;""))),"")</f>
        <v/>
      </c>
      <c r="AR208" s="25">
        <f>IF($AO208="Goods",IFERROR(IF(TRIM(INDEX($A208:$AD208,MATCH(Settings!$B$20,$A$1:$AD$1,0))&amp;"")="","",VALUE(TRIM(INDEX($A208:$AD208,MATCH(Settings!$B$20,$A$1:$AD$1,0))&amp;""))),""),"")</f>
        <v/>
      </c>
      <c r="AS208" s="26">
        <f>IF($BB208=0,"",IFERROR(INT(IFERROR(IF(ISNUMBER(INDEX($A208:$AD208,MATCH(Settings!$B$11,$A$1:$AD$1,0))),INDEX($A208:$AD208,MATCH(Settings!$B$11,$A$1:$AD$1,0)),DATE(VALUE(LEFT(IFERROR(TRIM(INDEX($A208:$AD208,MATCH(Settings!$B$11,$A$1:$AD$1,0))&amp;""),""),4)),VALUE(MID(IFERROR(TRIM(INDEX($A208:$AD208,MATCH(Settings!$B$11,$A$1:$AD$1,0))&amp;""),""),6,2)),VALUE(MID(IFERROR(TRIM(INDEX($A208:$AD208,MATCH(Settings!$B$11,$A$1:$AD$1,0))&amp;""),""),9,2)))+TIME(VALUE(MID(IFERROR(TRIM(INDEX($A208:$AD208,MATCH(Settings!$B$11,$A$1:$AD$1,0))&amp;""),""),12,2)),VALUE(MID(IFERROR(TRIM(INDEX($A208:$AD208,MATCH(Settings!$B$11,$A$1:$AD$1,0))&amp;""),""),15,2)),VALUE(MID(IFERROR(TRIM(INDEX($A208:$AD208,MATCH(Settings!$B$11,$A$1:$AD$1,0))&amp;""),""),18,2)))),"")),""))</f>
        <v/>
      </c>
      <c r="AT208" s="23">
        <f>IF($BB208=0,"",IF(NOT(ISNUMBER($AF208)),"Waiting for the gift",IF(ISNUMBER($AJ208),"Acknowledged",IF(AND(ISNUMBER(Settings!$D$3),$AU208&gt;Settings!$D$3),"Past your window","Send acknowledgment"))))</f>
        <v/>
      </c>
      <c r="AU208" s="24">
        <f>IF(AND(ISNUMBER($AF208),NOT(ISNUMBER($AJ208))),Settings!$D$4-$AF208,"")</f>
        <v/>
      </c>
      <c r="AV208" s="27">
        <f>IF($BB208=0,"",IF((IF($AO208="Services","; services: describe the work, no value",IF(NOT(ISNUMBER($AR208)),"; no donor value given",IF($AX208=1,"; donor value $"&amp;FIXED(Settings!$D$5,0)&amp;" or more: written acknowledgment","")&amp;IF($AY208=1,"; over $"&amp;FIXED(Settings!$D$6,0)&amp;": donor may need Form 8283","")&amp;IF($AZ208=1,"; over $"&amp;FIXED(Settings!$D$7,0)&amp;": Section B, you may sign Part V",""))))="","Thank-you note",MID(IF($AO208="Services","; services: describe the work, no value",IF(NOT(ISNUMBER($AR208)),"; no donor value given",IF($AX208=1,"; donor value $"&amp;FIXED(Settings!$D$5,0)&amp;" or more: written acknowledgment","")&amp;IF($AY208=1,"; over $"&amp;FIXED(Settings!$D$6,0)&amp;": donor may need Form 8283","")&amp;IF($AZ208=1,"; over $"&amp;FIXED(Settings!$D$7,0)&amp;": Section B, you may sign Part V",""))),3,300)))</f>
        <v/>
      </c>
      <c r="AW208" s="27">
        <f>IF(OR($BB208=0,NOT(ISNUMBER($AF208)),$AP208=""),"","Thank you for your contribution of "&amp;$AP208&amp;" that "&amp;IF(TRIM(Settings!$D$2&amp;"")="","(your organization's name)",Settings!$D$2)&amp;" received on "&amp;CHOOSE(MONTH($AF208),"January","February","March","April","May","June","July","August","September","October","November","December")&amp;" "&amp;DAY($AF208)&amp;", "&amp;YEAR($AF208)&amp;". "&amp;IF(TRIM($AH208&amp;"")="","No goods or services were provided in exchange for your contribution.","In exchange for your contribution, we gave you "&amp;$AH208&amp;IF(ISNUMBER($AI208)," with an estimated fair market value of $"&amp;FIXED($AI208,2),"")&amp;"."))</f>
        <v/>
      </c>
      <c r="AX208" s="28">
        <f>IF(AND(ISNUMBER($AR208),ISNUMBER(Settings!$D$5)),IF($AR208&gt;=Settings!$D$5,1,0),0)</f>
        <v/>
      </c>
      <c r="AY208" s="28">
        <f>IF(AND(ISNUMBER($AR208),ISNUMBER(Settings!$D$6)),IF($AR208&gt;Settings!$D$6,1,0),0)</f>
        <v/>
      </c>
      <c r="AZ208" s="28">
        <f>IF(AND(ISNUMBER($AR208),ISNUMBER(Settings!$D$7)),IF($AR208&gt;Settings!$D$7,1,0),0)</f>
        <v/>
      </c>
      <c r="BA208" s="28">
        <f>IF(AND(ISNUMBER($AR208),ISNUMBER($AF208)),$AR208,0)</f>
        <v/>
      </c>
      <c r="BB208" s="28">
        <f>IF(OR(IFERROR(TRIM(INDEX($A208:$AD208,MATCH(Settings!$B$14,$A$1:$AD$1,0))&amp;""),"")&lt;&gt;"",IFERROR(TRIM(INDEX($A208:$AD208,MATCH(Settings!$B$13,$A$1:$AD$1,0))&amp;""),"")&lt;&gt;"",IFERROR(TRIM(INDEX($A208:$AD208,MATCH(Settings!$B$17,$A$1:$AD$1,0))&amp;""),"")&lt;&gt;"",IFERROR(TRIM(INDEX($A208:$AD208,MATCH(Settings!$B$22,$A$1:$AD$1,0))&amp;""),"")&lt;&gt;""),1,0)</f>
        <v/>
      </c>
    </row>
    <row r="209">
      <c r="AF209" s="29" t="n"/>
      <c r="AG209" s="30" t="n"/>
      <c r="AH209" s="30" t="n"/>
      <c r="AI209" s="31" t="n"/>
      <c r="AJ209" s="29" t="n"/>
      <c r="AK209" s="30" t="n"/>
      <c r="AM209" s="23">
        <f>IF(IFERROR(TRIM(INDEX($A209:$AD209,MATCH(Settings!$B$13,$A$1:$AD$1,0))&amp;""),"")&lt;&gt;"",IFERROR(TRIM(INDEX($A209:$AD209,MATCH(Settings!$B$13,$A$1:$AD$1,0))&amp;""),"")&amp;IF(IFERROR(TRIM(INDEX($A209:$AD209,MATCH(Settings!$B$14,$A$1:$AD$1,0))&amp;""),"")&lt;&gt;""," ("&amp;IFERROR(TRIM(INDEX($A209:$AD209,MATCH(Settings!$B$14,$A$1:$AD$1,0))&amp;""),"")&amp;")",""),IFERROR(TRIM(INDEX($A209:$AD209,MATCH(Settings!$B$14,$A$1:$AD$1,0))&amp;""),""))</f>
        <v/>
      </c>
      <c r="AN209" s="23">
        <f>IFERROR(TRIM(INDEX($A209:$AD209,MATCH(Settings!$B$15,$A$1:$AD$1,0))&amp;""),"")</f>
        <v/>
      </c>
      <c r="AO209" s="23">
        <f>IF($BB209=0,"",IF(LEFT(IFERROR(TRIM(INDEX($A209:$AD209,MATCH(Settings!$B$16,$A$1:$AD$1,0))&amp;""),""),5)="Goods","Goods",IF(LEFT(IFERROR(TRIM(INDEX($A209:$AD209,MATCH(Settings!$B$16,$A$1:$AD$1,0))&amp;""),""),8)="Services","Services",IF(IFERROR(TRIM(INDEX($A209:$AD209,MATCH(Settings!$B$22,$A$1:$AD$1,0))&amp;""),"")&lt;&gt;"","Services","Goods"))))</f>
        <v/>
      </c>
      <c r="AP209" s="23">
        <f>IF($AO209="Services",IFERROR(TRIM(INDEX($A209:$AD209,MATCH(Settings!$B$22,$A$1:$AD$1,0))&amp;""),""),IFERROR(TRIM(INDEX($A209:$AD209,MATCH(Settings!$B$17,$A$1:$AD$1,0))&amp;""),""))</f>
        <v/>
      </c>
      <c r="AQ209" s="24">
        <f>IFERROR(IF(TRIM(INDEX($A209:$AD209,MATCH(Settings!$B$18,$A$1:$AD$1,0))&amp;"")="","",VALUE(TRIM(INDEX($A209:$AD209,MATCH(Settings!$B$18,$A$1:$AD$1,0))&amp;""))),"")</f>
        <v/>
      </c>
      <c r="AR209" s="25">
        <f>IF($AO209="Goods",IFERROR(IF(TRIM(INDEX($A209:$AD209,MATCH(Settings!$B$20,$A$1:$AD$1,0))&amp;"")="","",VALUE(TRIM(INDEX($A209:$AD209,MATCH(Settings!$B$20,$A$1:$AD$1,0))&amp;""))),""),"")</f>
        <v/>
      </c>
      <c r="AS209" s="26">
        <f>IF($BB209=0,"",IFERROR(INT(IFERROR(IF(ISNUMBER(INDEX($A209:$AD209,MATCH(Settings!$B$11,$A$1:$AD$1,0))),INDEX($A209:$AD209,MATCH(Settings!$B$11,$A$1:$AD$1,0)),DATE(VALUE(LEFT(IFERROR(TRIM(INDEX($A209:$AD209,MATCH(Settings!$B$11,$A$1:$AD$1,0))&amp;""),""),4)),VALUE(MID(IFERROR(TRIM(INDEX($A209:$AD209,MATCH(Settings!$B$11,$A$1:$AD$1,0))&amp;""),""),6,2)),VALUE(MID(IFERROR(TRIM(INDEX($A209:$AD209,MATCH(Settings!$B$11,$A$1:$AD$1,0))&amp;""),""),9,2)))+TIME(VALUE(MID(IFERROR(TRIM(INDEX($A209:$AD209,MATCH(Settings!$B$11,$A$1:$AD$1,0))&amp;""),""),12,2)),VALUE(MID(IFERROR(TRIM(INDEX($A209:$AD209,MATCH(Settings!$B$11,$A$1:$AD$1,0))&amp;""),""),15,2)),VALUE(MID(IFERROR(TRIM(INDEX($A209:$AD209,MATCH(Settings!$B$11,$A$1:$AD$1,0))&amp;""),""),18,2)))),"")),""))</f>
        <v/>
      </c>
      <c r="AT209" s="23">
        <f>IF($BB209=0,"",IF(NOT(ISNUMBER($AF209)),"Waiting for the gift",IF(ISNUMBER($AJ209),"Acknowledged",IF(AND(ISNUMBER(Settings!$D$3),$AU209&gt;Settings!$D$3),"Past your window","Send acknowledgment"))))</f>
        <v/>
      </c>
      <c r="AU209" s="24">
        <f>IF(AND(ISNUMBER($AF209),NOT(ISNUMBER($AJ209))),Settings!$D$4-$AF209,"")</f>
        <v/>
      </c>
      <c r="AV209" s="27">
        <f>IF($BB209=0,"",IF((IF($AO209="Services","; services: describe the work, no value",IF(NOT(ISNUMBER($AR209)),"; no donor value given",IF($AX209=1,"; donor value $"&amp;FIXED(Settings!$D$5,0)&amp;" or more: written acknowledgment","")&amp;IF($AY209=1,"; over $"&amp;FIXED(Settings!$D$6,0)&amp;": donor may need Form 8283","")&amp;IF($AZ209=1,"; over $"&amp;FIXED(Settings!$D$7,0)&amp;": Section B, you may sign Part V",""))))="","Thank-you note",MID(IF($AO209="Services","; services: describe the work, no value",IF(NOT(ISNUMBER($AR209)),"; no donor value given",IF($AX209=1,"; donor value $"&amp;FIXED(Settings!$D$5,0)&amp;" or more: written acknowledgment","")&amp;IF($AY209=1,"; over $"&amp;FIXED(Settings!$D$6,0)&amp;": donor may need Form 8283","")&amp;IF($AZ209=1,"; over $"&amp;FIXED(Settings!$D$7,0)&amp;": Section B, you may sign Part V",""))),3,300)))</f>
        <v/>
      </c>
      <c r="AW209" s="27">
        <f>IF(OR($BB209=0,NOT(ISNUMBER($AF209)),$AP209=""),"","Thank you for your contribution of "&amp;$AP209&amp;" that "&amp;IF(TRIM(Settings!$D$2&amp;"")="","(your organization's name)",Settings!$D$2)&amp;" received on "&amp;CHOOSE(MONTH($AF209),"January","February","March","April","May","June","July","August","September","October","November","December")&amp;" "&amp;DAY($AF209)&amp;", "&amp;YEAR($AF209)&amp;". "&amp;IF(TRIM($AH209&amp;"")="","No goods or services were provided in exchange for your contribution.","In exchange for your contribution, we gave you "&amp;$AH209&amp;IF(ISNUMBER($AI209)," with an estimated fair market value of $"&amp;FIXED($AI209,2),"")&amp;"."))</f>
        <v/>
      </c>
      <c r="AX209" s="28">
        <f>IF(AND(ISNUMBER($AR209),ISNUMBER(Settings!$D$5)),IF($AR209&gt;=Settings!$D$5,1,0),0)</f>
        <v/>
      </c>
      <c r="AY209" s="28">
        <f>IF(AND(ISNUMBER($AR209),ISNUMBER(Settings!$D$6)),IF($AR209&gt;Settings!$D$6,1,0),0)</f>
        <v/>
      </c>
      <c r="AZ209" s="28">
        <f>IF(AND(ISNUMBER($AR209),ISNUMBER(Settings!$D$7)),IF($AR209&gt;Settings!$D$7,1,0),0)</f>
        <v/>
      </c>
      <c r="BA209" s="28">
        <f>IF(AND(ISNUMBER($AR209),ISNUMBER($AF209)),$AR209,0)</f>
        <v/>
      </c>
      <c r="BB209" s="28">
        <f>IF(OR(IFERROR(TRIM(INDEX($A209:$AD209,MATCH(Settings!$B$14,$A$1:$AD$1,0))&amp;""),"")&lt;&gt;"",IFERROR(TRIM(INDEX($A209:$AD209,MATCH(Settings!$B$13,$A$1:$AD$1,0))&amp;""),"")&lt;&gt;"",IFERROR(TRIM(INDEX($A209:$AD209,MATCH(Settings!$B$17,$A$1:$AD$1,0))&amp;""),"")&lt;&gt;"",IFERROR(TRIM(INDEX($A209:$AD209,MATCH(Settings!$B$22,$A$1:$AD$1,0))&amp;""),"")&lt;&gt;""),1,0)</f>
        <v/>
      </c>
    </row>
    <row r="210">
      <c r="AF210" s="29" t="n"/>
      <c r="AG210" s="30" t="n"/>
      <c r="AH210" s="30" t="n"/>
      <c r="AI210" s="31" t="n"/>
      <c r="AJ210" s="29" t="n"/>
      <c r="AK210" s="30" t="n"/>
      <c r="AM210" s="23">
        <f>IF(IFERROR(TRIM(INDEX($A210:$AD210,MATCH(Settings!$B$13,$A$1:$AD$1,0))&amp;""),"")&lt;&gt;"",IFERROR(TRIM(INDEX($A210:$AD210,MATCH(Settings!$B$13,$A$1:$AD$1,0))&amp;""),"")&amp;IF(IFERROR(TRIM(INDEX($A210:$AD210,MATCH(Settings!$B$14,$A$1:$AD$1,0))&amp;""),"")&lt;&gt;""," ("&amp;IFERROR(TRIM(INDEX($A210:$AD210,MATCH(Settings!$B$14,$A$1:$AD$1,0))&amp;""),"")&amp;")",""),IFERROR(TRIM(INDEX($A210:$AD210,MATCH(Settings!$B$14,$A$1:$AD$1,0))&amp;""),""))</f>
        <v/>
      </c>
      <c r="AN210" s="23">
        <f>IFERROR(TRIM(INDEX($A210:$AD210,MATCH(Settings!$B$15,$A$1:$AD$1,0))&amp;""),"")</f>
        <v/>
      </c>
      <c r="AO210" s="23">
        <f>IF($BB210=0,"",IF(LEFT(IFERROR(TRIM(INDEX($A210:$AD210,MATCH(Settings!$B$16,$A$1:$AD$1,0))&amp;""),""),5)="Goods","Goods",IF(LEFT(IFERROR(TRIM(INDEX($A210:$AD210,MATCH(Settings!$B$16,$A$1:$AD$1,0))&amp;""),""),8)="Services","Services",IF(IFERROR(TRIM(INDEX($A210:$AD210,MATCH(Settings!$B$22,$A$1:$AD$1,0))&amp;""),"")&lt;&gt;"","Services","Goods"))))</f>
        <v/>
      </c>
      <c r="AP210" s="23">
        <f>IF($AO210="Services",IFERROR(TRIM(INDEX($A210:$AD210,MATCH(Settings!$B$22,$A$1:$AD$1,0))&amp;""),""),IFERROR(TRIM(INDEX($A210:$AD210,MATCH(Settings!$B$17,$A$1:$AD$1,0))&amp;""),""))</f>
        <v/>
      </c>
      <c r="AQ210" s="24">
        <f>IFERROR(IF(TRIM(INDEX($A210:$AD210,MATCH(Settings!$B$18,$A$1:$AD$1,0))&amp;"")="","",VALUE(TRIM(INDEX($A210:$AD210,MATCH(Settings!$B$18,$A$1:$AD$1,0))&amp;""))),"")</f>
        <v/>
      </c>
      <c r="AR210" s="25">
        <f>IF($AO210="Goods",IFERROR(IF(TRIM(INDEX($A210:$AD210,MATCH(Settings!$B$20,$A$1:$AD$1,0))&amp;"")="","",VALUE(TRIM(INDEX($A210:$AD210,MATCH(Settings!$B$20,$A$1:$AD$1,0))&amp;""))),""),"")</f>
        <v/>
      </c>
      <c r="AS210" s="26">
        <f>IF($BB210=0,"",IFERROR(INT(IFERROR(IF(ISNUMBER(INDEX($A210:$AD210,MATCH(Settings!$B$11,$A$1:$AD$1,0))),INDEX($A210:$AD210,MATCH(Settings!$B$11,$A$1:$AD$1,0)),DATE(VALUE(LEFT(IFERROR(TRIM(INDEX($A210:$AD210,MATCH(Settings!$B$11,$A$1:$AD$1,0))&amp;""),""),4)),VALUE(MID(IFERROR(TRIM(INDEX($A210:$AD210,MATCH(Settings!$B$11,$A$1:$AD$1,0))&amp;""),""),6,2)),VALUE(MID(IFERROR(TRIM(INDEX($A210:$AD210,MATCH(Settings!$B$11,$A$1:$AD$1,0))&amp;""),""),9,2)))+TIME(VALUE(MID(IFERROR(TRIM(INDEX($A210:$AD210,MATCH(Settings!$B$11,$A$1:$AD$1,0))&amp;""),""),12,2)),VALUE(MID(IFERROR(TRIM(INDEX($A210:$AD210,MATCH(Settings!$B$11,$A$1:$AD$1,0))&amp;""),""),15,2)),VALUE(MID(IFERROR(TRIM(INDEX($A210:$AD210,MATCH(Settings!$B$11,$A$1:$AD$1,0))&amp;""),""),18,2)))),"")),""))</f>
        <v/>
      </c>
      <c r="AT210" s="23">
        <f>IF($BB210=0,"",IF(NOT(ISNUMBER($AF210)),"Waiting for the gift",IF(ISNUMBER($AJ210),"Acknowledged",IF(AND(ISNUMBER(Settings!$D$3),$AU210&gt;Settings!$D$3),"Past your window","Send acknowledgment"))))</f>
        <v/>
      </c>
      <c r="AU210" s="24">
        <f>IF(AND(ISNUMBER($AF210),NOT(ISNUMBER($AJ210))),Settings!$D$4-$AF210,"")</f>
        <v/>
      </c>
      <c r="AV210" s="27">
        <f>IF($BB210=0,"",IF((IF($AO210="Services","; services: describe the work, no value",IF(NOT(ISNUMBER($AR210)),"; no donor value given",IF($AX210=1,"; donor value $"&amp;FIXED(Settings!$D$5,0)&amp;" or more: written acknowledgment","")&amp;IF($AY210=1,"; over $"&amp;FIXED(Settings!$D$6,0)&amp;": donor may need Form 8283","")&amp;IF($AZ210=1,"; over $"&amp;FIXED(Settings!$D$7,0)&amp;": Section B, you may sign Part V",""))))="","Thank-you note",MID(IF($AO210="Services","; services: describe the work, no value",IF(NOT(ISNUMBER($AR210)),"; no donor value given",IF($AX210=1,"; donor value $"&amp;FIXED(Settings!$D$5,0)&amp;" or more: written acknowledgment","")&amp;IF($AY210=1,"; over $"&amp;FIXED(Settings!$D$6,0)&amp;": donor may need Form 8283","")&amp;IF($AZ210=1,"; over $"&amp;FIXED(Settings!$D$7,0)&amp;": Section B, you may sign Part V",""))),3,300)))</f>
        <v/>
      </c>
      <c r="AW210" s="27">
        <f>IF(OR($BB210=0,NOT(ISNUMBER($AF210)),$AP210=""),"","Thank you for your contribution of "&amp;$AP210&amp;" that "&amp;IF(TRIM(Settings!$D$2&amp;"")="","(your organization's name)",Settings!$D$2)&amp;" received on "&amp;CHOOSE(MONTH($AF210),"January","February","March","April","May","June","July","August","September","October","November","December")&amp;" "&amp;DAY($AF210)&amp;", "&amp;YEAR($AF210)&amp;". "&amp;IF(TRIM($AH210&amp;"")="","No goods or services were provided in exchange for your contribution.","In exchange for your contribution, we gave you "&amp;$AH210&amp;IF(ISNUMBER($AI210)," with an estimated fair market value of $"&amp;FIXED($AI210,2),"")&amp;"."))</f>
        <v/>
      </c>
      <c r="AX210" s="28">
        <f>IF(AND(ISNUMBER($AR210),ISNUMBER(Settings!$D$5)),IF($AR210&gt;=Settings!$D$5,1,0),0)</f>
        <v/>
      </c>
      <c r="AY210" s="28">
        <f>IF(AND(ISNUMBER($AR210),ISNUMBER(Settings!$D$6)),IF($AR210&gt;Settings!$D$6,1,0),0)</f>
        <v/>
      </c>
      <c r="AZ210" s="28">
        <f>IF(AND(ISNUMBER($AR210),ISNUMBER(Settings!$D$7)),IF($AR210&gt;Settings!$D$7,1,0),0)</f>
        <v/>
      </c>
      <c r="BA210" s="28">
        <f>IF(AND(ISNUMBER($AR210),ISNUMBER($AF210)),$AR210,0)</f>
        <v/>
      </c>
      <c r="BB210" s="28">
        <f>IF(OR(IFERROR(TRIM(INDEX($A210:$AD210,MATCH(Settings!$B$14,$A$1:$AD$1,0))&amp;""),"")&lt;&gt;"",IFERROR(TRIM(INDEX($A210:$AD210,MATCH(Settings!$B$13,$A$1:$AD$1,0))&amp;""),"")&lt;&gt;"",IFERROR(TRIM(INDEX($A210:$AD210,MATCH(Settings!$B$17,$A$1:$AD$1,0))&amp;""),"")&lt;&gt;"",IFERROR(TRIM(INDEX($A210:$AD210,MATCH(Settings!$B$22,$A$1:$AD$1,0))&amp;""),"")&lt;&gt;""),1,0)</f>
        <v/>
      </c>
    </row>
    <row r="211">
      <c r="AF211" s="29" t="n"/>
      <c r="AG211" s="30" t="n"/>
      <c r="AH211" s="30" t="n"/>
      <c r="AI211" s="31" t="n"/>
      <c r="AJ211" s="29" t="n"/>
      <c r="AK211" s="30" t="n"/>
      <c r="AM211" s="23">
        <f>IF(IFERROR(TRIM(INDEX($A211:$AD211,MATCH(Settings!$B$13,$A$1:$AD$1,0))&amp;""),"")&lt;&gt;"",IFERROR(TRIM(INDEX($A211:$AD211,MATCH(Settings!$B$13,$A$1:$AD$1,0))&amp;""),"")&amp;IF(IFERROR(TRIM(INDEX($A211:$AD211,MATCH(Settings!$B$14,$A$1:$AD$1,0))&amp;""),"")&lt;&gt;""," ("&amp;IFERROR(TRIM(INDEX($A211:$AD211,MATCH(Settings!$B$14,$A$1:$AD$1,0))&amp;""),"")&amp;")",""),IFERROR(TRIM(INDEX($A211:$AD211,MATCH(Settings!$B$14,$A$1:$AD$1,0))&amp;""),""))</f>
        <v/>
      </c>
      <c r="AN211" s="23">
        <f>IFERROR(TRIM(INDEX($A211:$AD211,MATCH(Settings!$B$15,$A$1:$AD$1,0))&amp;""),"")</f>
        <v/>
      </c>
      <c r="AO211" s="23">
        <f>IF($BB211=0,"",IF(LEFT(IFERROR(TRIM(INDEX($A211:$AD211,MATCH(Settings!$B$16,$A$1:$AD$1,0))&amp;""),""),5)="Goods","Goods",IF(LEFT(IFERROR(TRIM(INDEX($A211:$AD211,MATCH(Settings!$B$16,$A$1:$AD$1,0))&amp;""),""),8)="Services","Services",IF(IFERROR(TRIM(INDEX($A211:$AD211,MATCH(Settings!$B$22,$A$1:$AD$1,0))&amp;""),"")&lt;&gt;"","Services","Goods"))))</f>
        <v/>
      </c>
      <c r="AP211" s="23">
        <f>IF($AO211="Services",IFERROR(TRIM(INDEX($A211:$AD211,MATCH(Settings!$B$22,$A$1:$AD$1,0))&amp;""),""),IFERROR(TRIM(INDEX($A211:$AD211,MATCH(Settings!$B$17,$A$1:$AD$1,0))&amp;""),""))</f>
        <v/>
      </c>
      <c r="AQ211" s="24">
        <f>IFERROR(IF(TRIM(INDEX($A211:$AD211,MATCH(Settings!$B$18,$A$1:$AD$1,0))&amp;"")="","",VALUE(TRIM(INDEX($A211:$AD211,MATCH(Settings!$B$18,$A$1:$AD$1,0))&amp;""))),"")</f>
        <v/>
      </c>
      <c r="AR211" s="25">
        <f>IF($AO211="Goods",IFERROR(IF(TRIM(INDEX($A211:$AD211,MATCH(Settings!$B$20,$A$1:$AD$1,0))&amp;"")="","",VALUE(TRIM(INDEX($A211:$AD211,MATCH(Settings!$B$20,$A$1:$AD$1,0))&amp;""))),""),"")</f>
        <v/>
      </c>
      <c r="AS211" s="26">
        <f>IF($BB211=0,"",IFERROR(INT(IFERROR(IF(ISNUMBER(INDEX($A211:$AD211,MATCH(Settings!$B$11,$A$1:$AD$1,0))),INDEX($A211:$AD211,MATCH(Settings!$B$11,$A$1:$AD$1,0)),DATE(VALUE(LEFT(IFERROR(TRIM(INDEX($A211:$AD211,MATCH(Settings!$B$11,$A$1:$AD$1,0))&amp;""),""),4)),VALUE(MID(IFERROR(TRIM(INDEX($A211:$AD211,MATCH(Settings!$B$11,$A$1:$AD$1,0))&amp;""),""),6,2)),VALUE(MID(IFERROR(TRIM(INDEX($A211:$AD211,MATCH(Settings!$B$11,$A$1:$AD$1,0))&amp;""),""),9,2)))+TIME(VALUE(MID(IFERROR(TRIM(INDEX($A211:$AD211,MATCH(Settings!$B$11,$A$1:$AD$1,0))&amp;""),""),12,2)),VALUE(MID(IFERROR(TRIM(INDEX($A211:$AD211,MATCH(Settings!$B$11,$A$1:$AD$1,0))&amp;""),""),15,2)),VALUE(MID(IFERROR(TRIM(INDEX($A211:$AD211,MATCH(Settings!$B$11,$A$1:$AD$1,0))&amp;""),""),18,2)))),"")),""))</f>
        <v/>
      </c>
      <c r="AT211" s="23">
        <f>IF($BB211=0,"",IF(NOT(ISNUMBER($AF211)),"Waiting for the gift",IF(ISNUMBER($AJ211),"Acknowledged",IF(AND(ISNUMBER(Settings!$D$3),$AU211&gt;Settings!$D$3),"Past your window","Send acknowledgment"))))</f>
        <v/>
      </c>
      <c r="AU211" s="24">
        <f>IF(AND(ISNUMBER($AF211),NOT(ISNUMBER($AJ211))),Settings!$D$4-$AF211,"")</f>
        <v/>
      </c>
      <c r="AV211" s="27">
        <f>IF($BB211=0,"",IF((IF($AO211="Services","; services: describe the work, no value",IF(NOT(ISNUMBER($AR211)),"; no donor value given",IF($AX211=1,"; donor value $"&amp;FIXED(Settings!$D$5,0)&amp;" or more: written acknowledgment","")&amp;IF($AY211=1,"; over $"&amp;FIXED(Settings!$D$6,0)&amp;": donor may need Form 8283","")&amp;IF($AZ211=1,"; over $"&amp;FIXED(Settings!$D$7,0)&amp;": Section B, you may sign Part V",""))))="","Thank-you note",MID(IF($AO211="Services","; services: describe the work, no value",IF(NOT(ISNUMBER($AR211)),"; no donor value given",IF($AX211=1,"; donor value $"&amp;FIXED(Settings!$D$5,0)&amp;" or more: written acknowledgment","")&amp;IF($AY211=1,"; over $"&amp;FIXED(Settings!$D$6,0)&amp;": donor may need Form 8283","")&amp;IF($AZ211=1,"; over $"&amp;FIXED(Settings!$D$7,0)&amp;": Section B, you may sign Part V",""))),3,300)))</f>
        <v/>
      </c>
      <c r="AW211" s="27">
        <f>IF(OR($BB211=0,NOT(ISNUMBER($AF211)),$AP211=""),"","Thank you for your contribution of "&amp;$AP211&amp;" that "&amp;IF(TRIM(Settings!$D$2&amp;"")="","(your organization's name)",Settings!$D$2)&amp;" received on "&amp;CHOOSE(MONTH($AF211),"January","February","March","April","May","June","July","August","September","October","November","December")&amp;" "&amp;DAY($AF211)&amp;", "&amp;YEAR($AF211)&amp;". "&amp;IF(TRIM($AH211&amp;"")="","No goods or services were provided in exchange for your contribution.","In exchange for your contribution, we gave you "&amp;$AH211&amp;IF(ISNUMBER($AI211)," with an estimated fair market value of $"&amp;FIXED($AI211,2),"")&amp;"."))</f>
        <v/>
      </c>
      <c r="AX211" s="28">
        <f>IF(AND(ISNUMBER($AR211),ISNUMBER(Settings!$D$5)),IF($AR211&gt;=Settings!$D$5,1,0),0)</f>
        <v/>
      </c>
      <c r="AY211" s="28">
        <f>IF(AND(ISNUMBER($AR211),ISNUMBER(Settings!$D$6)),IF($AR211&gt;Settings!$D$6,1,0),0)</f>
        <v/>
      </c>
      <c r="AZ211" s="28">
        <f>IF(AND(ISNUMBER($AR211),ISNUMBER(Settings!$D$7)),IF($AR211&gt;Settings!$D$7,1,0),0)</f>
        <v/>
      </c>
      <c r="BA211" s="28">
        <f>IF(AND(ISNUMBER($AR211),ISNUMBER($AF211)),$AR211,0)</f>
        <v/>
      </c>
      <c r="BB211" s="28">
        <f>IF(OR(IFERROR(TRIM(INDEX($A211:$AD211,MATCH(Settings!$B$14,$A$1:$AD$1,0))&amp;""),"")&lt;&gt;"",IFERROR(TRIM(INDEX($A211:$AD211,MATCH(Settings!$B$13,$A$1:$AD$1,0))&amp;""),"")&lt;&gt;"",IFERROR(TRIM(INDEX($A211:$AD211,MATCH(Settings!$B$17,$A$1:$AD$1,0))&amp;""),"")&lt;&gt;"",IFERROR(TRIM(INDEX($A211:$AD211,MATCH(Settings!$B$22,$A$1:$AD$1,0))&amp;""),"")&lt;&gt;""),1,0)</f>
        <v/>
      </c>
    </row>
    <row r="212">
      <c r="AF212" s="29" t="n"/>
      <c r="AG212" s="30" t="n"/>
      <c r="AH212" s="30" t="n"/>
      <c r="AI212" s="31" t="n"/>
      <c r="AJ212" s="29" t="n"/>
      <c r="AK212" s="30" t="n"/>
      <c r="AM212" s="23">
        <f>IF(IFERROR(TRIM(INDEX($A212:$AD212,MATCH(Settings!$B$13,$A$1:$AD$1,0))&amp;""),"")&lt;&gt;"",IFERROR(TRIM(INDEX($A212:$AD212,MATCH(Settings!$B$13,$A$1:$AD$1,0))&amp;""),"")&amp;IF(IFERROR(TRIM(INDEX($A212:$AD212,MATCH(Settings!$B$14,$A$1:$AD$1,0))&amp;""),"")&lt;&gt;""," ("&amp;IFERROR(TRIM(INDEX($A212:$AD212,MATCH(Settings!$B$14,$A$1:$AD$1,0))&amp;""),"")&amp;")",""),IFERROR(TRIM(INDEX($A212:$AD212,MATCH(Settings!$B$14,$A$1:$AD$1,0))&amp;""),""))</f>
        <v/>
      </c>
      <c r="AN212" s="23">
        <f>IFERROR(TRIM(INDEX($A212:$AD212,MATCH(Settings!$B$15,$A$1:$AD$1,0))&amp;""),"")</f>
        <v/>
      </c>
      <c r="AO212" s="23">
        <f>IF($BB212=0,"",IF(LEFT(IFERROR(TRIM(INDEX($A212:$AD212,MATCH(Settings!$B$16,$A$1:$AD$1,0))&amp;""),""),5)="Goods","Goods",IF(LEFT(IFERROR(TRIM(INDEX($A212:$AD212,MATCH(Settings!$B$16,$A$1:$AD$1,0))&amp;""),""),8)="Services","Services",IF(IFERROR(TRIM(INDEX($A212:$AD212,MATCH(Settings!$B$22,$A$1:$AD$1,0))&amp;""),"")&lt;&gt;"","Services","Goods"))))</f>
        <v/>
      </c>
      <c r="AP212" s="23">
        <f>IF($AO212="Services",IFERROR(TRIM(INDEX($A212:$AD212,MATCH(Settings!$B$22,$A$1:$AD$1,0))&amp;""),""),IFERROR(TRIM(INDEX($A212:$AD212,MATCH(Settings!$B$17,$A$1:$AD$1,0))&amp;""),""))</f>
        <v/>
      </c>
      <c r="AQ212" s="24">
        <f>IFERROR(IF(TRIM(INDEX($A212:$AD212,MATCH(Settings!$B$18,$A$1:$AD$1,0))&amp;"")="","",VALUE(TRIM(INDEX($A212:$AD212,MATCH(Settings!$B$18,$A$1:$AD$1,0))&amp;""))),"")</f>
        <v/>
      </c>
      <c r="AR212" s="25">
        <f>IF($AO212="Goods",IFERROR(IF(TRIM(INDEX($A212:$AD212,MATCH(Settings!$B$20,$A$1:$AD$1,0))&amp;"")="","",VALUE(TRIM(INDEX($A212:$AD212,MATCH(Settings!$B$20,$A$1:$AD$1,0))&amp;""))),""),"")</f>
        <v/>
      </c>
      <c r="AS212" s="26">
        <f>IF($BB212=0,"",IFERROR(INT(IFERROR(IF(ISNUMBER(INDEX($A212:$AD212,MATCH(Settings!$B$11,$A$1:$AD$1,0))),INDEX($A212:$AD212,MATCH(Settings!$B$11,$A$1:$AD$1,0)),DATE(VALUE(LEFT(IFERROR(TRIM(INDEX($A212:$AD212,MATCH(Settings!$B$11,$A$1:$AD$1,0))&amp;""),""),4)),VALUE(MID(IFERROR(TRIM(INDEX($A212:$AD212,MATCH(Settings!$B$11,$A$1:$AD$1,0))&amp;""),""),6,2)),VALUE(MID(IFERROR(TRIM(INDEX($A212:$AD212,MATCH(Settings!$B$11,$A$1:$AD$1,0))&amp;""),""),9,2)))+TIME(VALUE(MID(IFERROR(TRIM(INDEX($A212:$AD212,MATCH(Settings!$B$11,$A$1:$AD$1,0))&amp;""),""),12,2)),VALUE(MID(IFERROR(TRIM(INDEX($A212:$AD212,MATCH(Settings!$B$11,$A$1:$AD$1,0))&amp;""),""),15,2)),VALUE(MID(IFERROR(TRIM(INDEX($A212:$AD212,MATCH(Settings!$B$11,$A$1:$AD$1,0))&amp;""),""),18,2)))),"")),""))</f>
        <v/>
      </c>
      <c r="AT212" s="23">
        <f>IF($BB212=0,"",IF(NOT(ISNUMBER($AF212)),"Waiting for the gift",IF(ISNUMBER($AJ212),"Acknowledged",IF(AND(ISNUMBER(Settings!$D$3),$AU212&gt;Settings!$D$3),"Past your window","Send acknowledgment"))))</f>
        <v/>
      </c>
      <c r="AU212" s="24">
        <f>IF(AND(ISNUMBER($AF212),NOT(ISNUMBER($AJ212))),Settings!$D$4-$AF212,"")</f>
        <v/>
      </c>
      <c r="AV212" s="27">
        <f>IF($BB212=0,"",IF((IF($AO212="Services","; services: describe the work, no value",IF(NOT(ISNUMBER($AR212)),"; no donor value given",IF($AX212=1,"; donor value $"&amp;FIXED(Settings!$D$5,0)&amp;" or more: written acknowledgment","")&amp;IF($AY212=1,"; over $"&amp;FIXED(Settings!$D$6,0)&amp;": donor may need Form 8283","")&amp;IF($AZ212=1,"; over $"&amp;FIXED(Settings!$D$7,0)&amp;": Section B, you may sign Part V",""))))="","Thank-you note",MID(IF($AO212="Services","; services: describe the work, no value",IF(NOT(ISNUMBER($AR212)),"; no donor value given",IF($AX212=1,"; donor value $"&amp;FIXED(Settings!$D$5,0)&amp;" or more: written acknowledgment","")&amp;IF($AY212=1,"; over $"&amp;FIXED(Settings!$D$6,0)&amp;": donor may need Form 8283","")&amp;IF($AZ212=1,"; over $"&amp;FIXED(Settings!$D$7,0)&amp;": Section B, you may sign Part V",""))),3,300)))</f>
        <v/>
      </c>
      <c r="AW212" s="27">
        <f>IF(OR($BB212=0,NOT(ISNUMBER($AF212)),$AP212=""),"","Thank you for your contribution of "&amp;$AP212&amp;" that "&amp;IF(TRIM(Settings!$D$2&amp;"")="","(your organization's name)",Settings!$D$2)&amp;" received on "&amp;CHOOSE(MONTH($AF212),"January","February","March","April","May","June","July","August","September","October","November","December")&amp;" "&amp;DAY($AF212)&amp;", "&amp;YEAR($AF212)&amp;". "&amp;IF(TRIM($AH212&amp;"")="","No goods or services were provided in exchange for your contribution.","In exchange for your contribution, we gave you "&amp;$AH212&amp;IF(ISNUMBER($AI212)," with an estimated fair market value of $"&amp;FIXED($AI212,2),"")&amp;"."))</f>
        <v/>
      </c>
      <c r="AX212" s="28">
        <f>IF(AND(ISNUMBER($AR212),ISNUMBER(Settings!$D$5)),IF($AR212&gt;=Settings!$D$5,1,0),0)</f>
        <v/>
      </c>
      <c r="AY212" s="28">
        <f>IF(AND(ISNUMBER($AR212),ISNUMBER(Settings!$D$6)),IF($AR212&gt;Settings!$D$6,1,0),0)</f>
        <v/>
      </c>
      <c r="AZ212" s="28">
        <f>IF(AND(ISNUMBER($AR212),ISNUMBER(Settings!$D$7)),IF($AR212&gt;Settings!$D$7,1,0),0)</f>
        <v/>
      </c>
      <c r="BA212" s="28">
        <f>IF(AND(ISNUMBER($AR212),ISNUMBER($AF212)),$AR212,0)</f>
        <v/>
      </c>
      <c r="BB212" s="28">
        <f>IF(OR(IFERROR(TRIM(INDEX($A212:$AD212,MATCH(Settings!$B$14,$A$1:$AD$1,0))&amp;""),"")&lt;&gt;"",IFERROR(TRIM(INDEX($A212:$AD212,MATCH(Settings!$B$13,$A$1:$AD$1,0))&amp;""),"")&lt;&gt;"",IFERROR(TRIM(INDEX($A212:$AD212,MATCH(Settings!$B$17,$A$1:$AD$1,0))&amp;""),"")&lt;&gt;"",IFERROR(TRIM(INDEX($A212:$AD212,MATCH(Settings!$B$22,$A$1:$AD$1,0))&amp;""),"")&lt;&gt;""),1,0)</f>
        <v/>
      </c>
    </row>
    <row r="213">
      <c r="AF213" s="29" t="n"/>
      <c r="AG213" s="30" t="n"/>
      <c r="AH213" s="30" t="n"/>
      <c r="AI213" s="31" t="n"/>
      <c r="AJ213" s="29" t="n"/>
      <c r="AK213" s="30" t="n"/>
      <c r="AM213" s="23">
        <f>IF(IFERROR(TRIM(INDEX($A213:$AD213,MATCH(Settings!$B$13,$A$1:$AD$1,0))&amp;""),"")&lt;&gt;"",IFERROR(TRIM(INDEX($A213:$AD213,MATCH(Settings!$B$13,$A$1:$AD$1,0))&amp;""),"")&amp;IF(IFERROR(TRIM(INDEX($A213:$AD213,MATCH(Settings!$B$14,$A$1:$AD$1,0))&amp;""),"")&lt;&gt;""," ("&amp;IFERROR(TRIM(INDEX($A213:$AD213,MATCH(Settings!$B$14,$A$1:$AD$1,0))&amp;""),"")&amp;")",""),IFERROR(TRIM(INDEX($A213:$AD213,MATCH(Settings!$B$14,$A$1:$AD$1,0))&amp;""),""))</f>
        <v/>
      </c>
      <c r="AN213" s="23">
        <f>IFERROR(TRIM(INDEX($A213:$AD213,MATCH(Settings!$B$15,$A$1:$AD$1,0))&amp;""),"")</f>
        <v/>
      </c>
      <c r="AO213" s="23">
        <f>IF($BB213=0,"",IF(LEFT(IFERROR(TRIM(INDEX($A213:$AD213,MATCH(Settings!$B$16,$A$1:$AD$1,0))&amp;""),""),5)="Goods","Goods",IF(LEFT(IFERROR(TRIM(INDEX($A213:$AD213,MATCH(Settings!$B$16,$A$1:$AD$1,0))&amp;""),""),8)="Services","Services",IF(IFERROR(TRIM(INDEX($A213:$AD213,MATCH(Settings!$B$22,$A$1:$AD$1,0))&amp;""),"")&lt;&gt;"","Services","Goods"))))</f>
        <v/>
      </c>
      <c r="AP213" s="23">
        <f>IF($AO213="Services",IFERROR(TRIM(INDEX($A213:$AD213,MATCH(Settings!$B$22,$A$1:$AD$1,0))&amp;""),""),IFERROR(TRIM(INDEX($A213:$AD213,MATCH(Settings!$B$17,$A$1:$AD$1,0))&amp;""),""))</f>
        <v/>
      </c>
      <c r="AQ213" s="24">
        <f>IFERROR(IF(TRIM(INDEX($A213:$AD213,MATCH(Settings!$B$18,$A$1:$AD$1,0))&amp;"")="","",VALUE(TRIM(INDEX($A213:$AD213,MATCH(Settings!$B$18,$A$1:$AD$1,0))&amp;""))),"")</f>
        <v/>
      </c>
      <c r="AR213" s="25">
        <f>IF($AO213="Goods",IFERROR(IF(TRIM(INDEX($A213:$AD213,MATCH(Settings!$B$20,$A$1:$AD$1,0))&amp;"")="","",VALUE(TRIM(INDEX($A213:$AD213,MATCH(Settings!$B$20,$A$1:$AD$1,0))&amp;""))),""),"")</f>
        <v/>
      </c>
      <c r="AS213" s="26">
        <f>IF($BB213=0,"",IFERROR(INT(IFERROR(IF(ISNUMBER(INDEX($A213:$AD213,MATCH(Settings!$B$11,$A$1:$AD$1,0))),INDEX($A213:$AD213,MATCH(Settings!$B$11,$A$1:$AD$1,0)),DATE(VALUE(LEFT(IFERROR(TRIM(INDEX($A213:$AD213,MATCH(Settings!$B$11,$A$1:$AD$1,0))&amp;""),""),4)),VALUE(MID(IFERROR(TRIM(INDEX($A213:$AD213,MATCH(Settings!$B$11,$A$1:$AD$1,0))&amp;""),""),6,2)),VALUE(MID(IFERROR(TRIM(INDEX($A213:$AD213,MATCH(Settings!$B$11,$A$1:$AD$1,0))&amp;""),""),9,2)))+TIME(VALUE(MID(IFERROR(TRIM(INDEX($A213:$AD213,MATCH(Settings!$B$11,$A$1:$AD$1,0))&amp;""),""),12,2)),VALUE(MID(IFERROR(TRIM(INDEX($A213:$AD213,MATCH(Settings!$B$11,$A$1:$AD$1,0))&amp;""),""),15,2)),VALUE(MID(IFERROR(TRIM(INDEX($A213:$AD213,MATCH(Settings!$B$11,$A$1:$AD$1,0))&amp;""),""),18,2)))),"")),""))</f>
        <v/>
      </c>
      <c r="AT213" s="23">
        <f>IF($BB213=0,"",IF(NOT(ISNUMBER($AF213)),"Waiting for the gift",IF(ISNUMBER($AJ213),"Acknowledged",IF(AND(ISNUMBER(Settings!$D$3),$AU213&gt;Settings!$D$3),"Past your window","Send acknowledgment"))))</f>
        <v/>
      </c>
      <c r="AU213" s="24">
        <f>IF(AND(ISNUMBER($AF213),NOT(ISNUMBER($AJ213))),Settings!$D$4-$AF213,"")</f>
        <v/>
      </c>
      <c r="AV213" s="27">
        <f>IF($BB213=0,"",IF((IF($AO213="Services","; services: describe the work, no value",IF(NOT(ISNUMBER($AR213)),"; no donor value given",IF($AX213=1,"; donor value $"&amp;FIXED(Settings!$D$5,0)&amp;" or more: written acknowledgment","")&amp;IF($AY213=1,"; over $"&amp;FIXED(Settings!$D$6,0)&amp;": donor may need Form 8283","")&amp;IF($AZ213=1,"; over $"&amp;FIXED(Settings!$D$7,0)&amp;": Section B, you may sign Part V",""))))="","Thank-you note",MID(IF($AO213="Services","; services: describe the work, no value",IF(NOT(ISNUMBER($AR213)),"; no donor value given",IF($AX213=1,"; donor value $"&amp;FIXED(Settings!$D$5,0)&amp;" or more: written acknowledgment","")&amp;IF($AY213=1,"; over $"&amp;FIXED(Settings!$D$6,0)&amp;": donor may need Form 8283","")&amp;IF($AZ213=1,"; over $"&amp;FIXED(Settings!$D$7,0)&amp;": Section B, you may sign Part V",""))),3,300)))</f>
        <v/>
      </c>
      <c r="AW213" s="27">
        <f>IF(OR($BB213=0,NOT(ISNUMBER($AF213)),$AP213=""),"","Thank you for your contribution of "&amp;$AP213&amp;" that "&amp;IF(TRIM(Settings!$D$2&amp;"")="","(your organization's name)",Settings!$D$2)&amp;" received on "&amp;CHOOSE(MONTH($AF213),"January","February","March","April","May","June","July","August","September","October","November","December")&amp;" "&amp;DAY($AF213)&amp;", "&amp;YEAR($AF213)&amp;". "&amp;IF(TRIM($AH213&amp;"")="","No goods or services were provided in exchange for your contribution.","In exchange for your contribution, we gave you "&amp;$AH213&amp;IF(ISNUMBER($AI213)," with an estimated fair market value of $"&amp;FIXED($AI213,2),"")&amp;"."))</f>
        <v/>
      </c>
      <c r="AX213" s="28">
        <f>IF(AND(ISNUMBER($AR213),ISNUMBER(Settings!$D$5)),IF($AR213&gt;=Settings!$D$5,1,0),0)</f>
        <v/>
      </c>
      <c r="AY213" s="28">
        <f>IF(AND(ISNUMBER($AR213),ISNUMBER(Settings!$D$6)),IF($AR213&gt;Settings!$D$6,1,0),0)</f>
        <v/>
      </c>
      <c r="AZ213" s="28">
        <f>IF(AND(ISNUMBER($AR213),ISNUMBER(Settings!$D$7)),IF($AR213&gt;Settings!$D$7,1,0),0)</f>
        <v/>
      </c>
      <c r="BA213" s="28">
        <f>IF(AND(ISNUMBER($AR213),ISNUMBER($AF213)),$AR213,0)</f>
        <v/>
      </c>
      <c r="BB213" s="28">
        <f>IF(OR(IFERROR(TRIM(INDEX($A213:$AD213,MATCH(Settings!$B$14,$A$1:$AD$1,0))&amp;""),"")&lt;&gt;"",IFERROR(TRIM(INDEX($A213:$AD213,MATCH(Settings!$B$13,$A$1:$AD$1,0))&amp;""),"")&lt;&gt;"",IFERROR(TRIM(INDEX($A213:$AD213,MATCH(Settings!$B$17,$A$1:$AD$1,0))&amp;""),"")&lt;&gt;"",IFERROR(TRIM(INDEX($A213:$AD213,MATCH(Settings!$B$22,$A$1:$AD$1,0))&amp;""),"")&lt;&gt;""),1,0)</f>
        <v/>
      </c>
    </row>
    <row r="214">
      <c r="AF214" s="29" t="n"/>
      <c r="AG214" s="30" t="n"/>
      <c r="AH214" s="30" t="n"/>
      <c r="AI214" s="31" t="n"/>
      <c r="AJ214" s="29" t="n"/>
      <c r="AK214" s="30" t="n"/>
      <c r="AM214" s="23">
        <f>IF(IFERROR(TRIM(INDEX($A214:$AD214,MATCH(Settings!$B$13,$A$1:$AD$1,0))&amp;""),"")&lt;&gt;"",IFERROR(TRIM(INDEX($A214:$AD214,MATCH(Settings!$B$13,$A$1:$AD$1,0))&amp;""),"")&amp;IF(IFERROR(TRIM(INDEX($A214:$AD214,MATCH(Settings!$B$14,$A$1:$AD$1,0))&amp;""),"")&lt;&gt;""," ("&amp;IFERROR(TRIM(INDEX($A214:$AD214,MATCH(Settings!$B$14,$A$1:$AD$1,0))&amp;""),"")&amp;")",""),IFERROR(TRIM(INDEX($A214:$AD214,MATCH(Settings!$B$14,$A$1:$AD$1,0))&amp;""),""))</f>
        <v/>
      </c>
      <c r="AN214" s="23">
        <f>IFERROR(TRIM(INDEX($A214:$AD214,MATCH(Settings!$B$15,$A$1:$AD$1,0))&amp;""),"")</f>
        <v/>
      </c>
      <c r="AO214" s="23">
        <f>IF($BB214=0,"",IF(LEFT(IFERROR(TRIM(INDEX($A214:$AD214,MATCH(Settings!$B$16,$A$1:$AD$1,0))&amp;""),""),5)="Goods","Goods",IF(LEFT(IFERROR(TRIM(INDEX($A214:$AD214,MATCH(Settings!$B$16,$A$1:$AD$1,0))&amp;""),""),8)="Services","Services",IF(IFERROR(TRIM(INDEX($A214:$AD214,MATCH(Settings!$B$22,$A$1:$AD$1,0))&amp;""),"")&lt;&gt;"","Services","Goods"))))</f>
        <v/>
      </c>
      <c r="AP214" s="23">
        <f>IF($AO214="Services",IFERROR(TRIM(INDEX($A214:$AD214,MATCH(Settings!$B$22,$A$1:$AD$1,0))&amp;""),""),IFERROR(TRIM(INDEX($A214:$AD214,MATCH(Settings!$B$17,$A$1:$AD$1,0))&amp;""),""))</f>
        <v/>
      </c>
      <c r="AQ214" s="24">
        <f>IFERROR(IF(TRIM(INDEX($A214:$AD214,MATCH(Settings!$B$18,$A$1:$AD$1,0))&amp;"")="","",VALUE(TRIM(INDEX($A214:$AD214,MATCH(Settings!$B$18,$A$1:$AD$1,0))&amp;""))),"")</f>
        <v/>
      </c>
      <c r="AR214" s="25">
        <f>IF($AO214="Goods",IFERROR(IF(TRIM(INDEX($A214:$AD214,MATCH(Settings!$B$20,$A$1:$AD$1,0))&amp;"")="","",VALUE(TRIM(INDEX($A214:$AD214,MATCH(Settings!$B$20,$A$1:$AD$1,0))&amp;""))),""),"")</f>
        <v/>
      </c>
      <c r="AS214" s="26">
        <f>IF($BB214=0,"",IFERROR(INT(IFERROR(IF(ISNUMBER(INDEX($A214:$AD214,MATCH(Settings!$B$11,$A$1:$AD$1,0))),INDEX($A214:$AD214,MATCH(Settings!$B$11,$A$1:$AD$1,0)),DATE(VALUE(LEFT(IFERROR(TRIM(INDEX($A214:$AD214,MATCH(Settings!$B$11,$A$1:$AD$1,0))&amp;""),""),4)),VALUE(MID(IFERROR(TRIM(INDEX($A214:$AD214,MATCH(Settings!$B$11,$A$1:$AD$1,0))&amp;""),""),6,2)),VALUE(MID(IFERROR(TRIM(INDEX($A214:$AD214,MATCH(Settings!$B$11,$A$1:$AD$1,0))&amp;""),""),9,2)))+TIME(VALUE(MID(IFERROR(TRIM(INDEX($A214:$AD214,MATCH(Settings!$B$11,$A$1:$AD$1,0))&amp;""),""),12,2)),VALUE(MID(IFERROR(TRIM(INDEX($A214:$AD214,MATCH(Settings!$B$11,$A$1:$AD$1,0))&amp;""),""),15,2)),VALUE(MID(IFERROR(TRIM(INDEX($A214:$AD214,MATCH(Settings!$B$11,$A$1:$AD$1,0))&amp;""),""),18,2)))),"")),""))</f>
        <v/>
      </c>
      <c r="AT214" s="23">
        <f>IF($BB214=0,"",IF(NOT(ISNUMBER($AF214)),"Waiting for the gift",IF(ISNUMBER($AJ214),"Acknowledged",IF(AND(ISNUMBER(Settings!$D$3),$AU214&gt;Settings!$D$3),"Past your window","Send acknowledgment"))))</f>
        <v/>
      </c>
      <c r="AU214" s="24">
        <f>IF(AND(ISNUMBER($AF214),NOT(ISNUMBER($AJ214))),Settings!$D$4-$AF214,"")</f>
        <v/>
      </c>
      <c r="AV214" s="27">
        <f>IF($BB214=0,"",IF((IF($AO214="Services","; services: describe the work, no value",IF(NOT(ISNUMBER($AR214)),"; no donor value given",IF($AX214=1,"; donor value $"&amp;FIXED(Settings!$D$5,0)&amp;" or more: written acknowledgment","")&amp;IF($AY214=1,"; over $"&amp;FIXED(Settings!$D$6,0)&amp;": donor may need Form 8283","")&amp;IF($AZ214=1,"; over $"&amp;FIXED(Settings!$D$7,0)&amp;": Section B, you may sign Part V",""))))="","Thank-you note",MID(IF($AO214="Services","; services: describe the work, no value",IF(NOT(ISNUMBER($AR214)),"; no donor value given",IF($AX214=1,"; donor value $"&amp;FIXED(Settings!$D$5,0)&amp;" or more: written acknowledgment","")&amp;IF($AY214=1,"; over $"&amp;FIXED(Settings!$D$6,0)&amp;": donor may need Form 8283","")&amp;IF($AZ214=1,"; over $"&amp;FIXED(Settings!$D$7,0)&amp;": Section B, you may sign Part V",""))),3,300)))</f>
        <v/>
      </c>
      <c r="AW214" s="27">
        <f>IF(OR($BB214=0,NOT(ISNUMBER($AF214)),$AP214=""),"","Thank you for your contribution of "&amp;$AP214&amp;" that "&amp;IF(TRIM(Settings!$D$2&amp;"")="","(your organization's name)",Settings!$D$2)&amp;" received on "&amp;CHOOSE(MONTH($AF214),"January","February","March","April","May","June","July","August","September","October","November","December")&amp;" "&amp;DAY($AF214)&amp;", "&amp;YEAR($AF214)&amp;". "&amp;IF(TRIM($AH214&amp;"")="","No goods or services were provided in exchange for your contribution.","In exchange for your contribution, we gave you "&amp;$AH214&amp;IF(ISNUMBER($AI214)," with an estimated fair market value of $"&amp;FIXED($AI214,2),"")&amp;"."))</f>
        <v/>
      </c>
      <c r="AX214" s="28">
        <f>IF(AND(ISNUMBER($AR214),ISNUMBER(Settings!$D$5)),IF($AR214&gt;=Settings!$D$5,1,0),0)</f>
        <v/>
      </c>
      <c r="AY214" s="28">
        <f>IF(AND(ISNUMBER($AR214),ISNUMBER(Settings!$D$6)),IF($AR214&gt;Settings!$D$6,1,0),0)</f>
        <v/>
      </c>
      <c r="AZ214" s="28">
        <f>IF(AND(ISNUMBER($AR214),ISNUMBER(Settings!$D$7)),IF($AR214&gt;Settings!$D$7,1,0),0)</f>
        <v/>
      </c>
      <c r="BA214" s="28">
        <f>IF(AND(ISNUMBER($AR214),ISNUMBER($AF214)),$AR214,0)</f>
        <v/>
      </c>
      <c r="BB214" s="28">
        <f>IF(OR(IFERROR(TRIM(INDEX($A214:$AD214,MATCH(Settings!$B$14,$A$1:$AD$1,0))&amp;""),"")&lt;&gt;"",IFERROR(TRIM(INDEX($A214:$AD214,MATCH(Settings!$B$13,$A$1:$AD$1,0))&amp;""),"")&lt;&gt;"",IFERROR(TRIM(INDEX($A214:$AD214,MATCH(Settings!$B$17,$A$1:$AD$1,0))&amp;""),"")&lt;&gt;"",IFERROR(TRIM(INDEX($A214:$AD214,MATCH(Settings!$B$22,$A$1:$AD$1,0))&amp;""),"")&lt;&gt;""),1,0)</f>
        <v/>
      </c>
    </row>
    <row r="215">
      <c r="AF215" s="29" t="n"/>
      <c r="AG215" s="30" t="n"/>
      <c r="AH215" s="30" t="n"/>
      <c r="AI215" s="31" t="n"/>
      <c r="AJ215" s="29" t="n"/>
      <c r="AK215" s="30" t="n"/>
      <c r="AM215" s="23">
        <f>IF(IFERROR(TRIM(INDEX($A215:$AD215,MATCH(Settings!$B$13,$A$1:$AD$1,0))&amp;""),"")&lt;&gt;"",IFERROR(TRIM(INDEX($A215:$AD215,MATCH(Settings!$B$13,$A$1:$AD$1,0))&amp;""),"")&amp;IF(IFERROR(TRIM(INDEX($A215:$AD215,MATCH(Settings!$B$14,$A$1:$AD$1,0))&amp;""),"")&lt;&gt;""," ("&amp;IFERROR(TRIM(INDEX($A215:$AD215,MATCH(Settings!$B$14,$A$1:$AD$1,0))&amp;""),"")&amp;")",""),IFERROR(TRIM(INDEX($A215:$AD215,MATCH(Settings!$B$14,$A$1:$AD$1,0))&amp;""),""))</f>
        <v/>
      </c>
      <c r="AN215" s="23">
        <f>IFERROR(TRIM(INDEX($A215:$AD215,MATCH(Settings!$B$15,$A$1:$AD$1,0))&amp;""),"")</f>
        <v/>
      </c>
      <c r="AO215" s="23">
        <f>IF($BB215=0,"",IF(LEFT(IFERROR(TRIM(INDEX($A215:$AD215,MATCH(Settings!$B$16,$A$1:$AD$1,0))&amp;""),""),5)="Goods","Goods",IF(LEFT(IFERROR(TRIM(INDEX($A215:$AD215,MATCH(Settings!$B$16,$A$1:$AD$1,0))&amp;""),""),8)="Services","Services",IF(IFERROR(TRIM(INDEX($A215:$AD215,MATCH(Settings!$B$22,$A$1:$AD$1,0))&amp;""),"")&lt;&gt;"","Services","Goods"))))</f>
        <v/>
      </c>
      <c r="AP215" s="23">
        <f>IF($AO215="Services",IFERROR(TRIM(INDEX($A215:$AD215,MATCH(Settings!$B$22,$A$1:$AD$1,0))&amp;""),""),IFERROR(TRIM(INDEX($A215:$AD215,MATCH(Settings!$B$17,$A$1:$AD$1,0))&amp;""),""))</f>
        <v/>
      </c>
      <c r="AQ215" s="24">
        <f>IFERROR(IF(TRIM(INDEX($A215:$AD215,MATCH(Settings!$B$18,$A$1:$AD$1,0))&amp;"")="","",VALUE(TRIM(INDEX($A215:$AD215,MATCH(Settings!$B$18,$A$1:$AD$1,0))&amp;""))),"")</f>
        <v/>
      </c>
      <c r="AR215" s="25">
        <f>IF($AO215="Goods",IFERROR(IF(TRIM(INDEX($A215:$AD215,MATCH(Settings!$B$20,$A$1:$AD$1,0))&amp;"")="","",VALUE(TRIM(INDEX($A215:$AD215,MATCH(Settings!$B$20,$A$1:$AD$1,0))&amp;""))),""),"")</f>
        <v/>
      </c>
      <c r="AS215" s="26">
        <f>IF($BB215=0,"",IFERROR(INT(IFERROR(IF(ISNUMBER(INDEX($A215:$AD215,MATCH(Settings!$B$11,$A$1:$AD$1,0))),INDEX($A215:$AD215,MATCH(Settings!$B$11,$A$1:$AD$1,0)),DATE(VALUE(LEFT(IFERROR(TRIM(INDEX($A215:$AD215,MATCH(Settings!$B$11,$A$1:$AD$1,0))&amp;""),""),4)),VALUE(MID(IFERROR(TRIM(INDEX($A215:$AD215,MATCH(Settings!$B$11,$A$1:$AD$1,0))&amp;""),""),6,2)),VALUE(MID(IFERROR(TRIM(INDEX($A215:$AD215,MATCH(Settings!$B$11,$A$1:$AD$1,0))&amp;""),""),9,2)))+TIME(VALUE(MID(IFERROR(TRIM(INDEX($A215:$AD215,MATCH(Settings!$B$11,$A$1:$AD$1,0))&amp;""),""),12,2)),VALUE(MID(IFERROR(TRIM(INDEX($A215:$AD215,MATCH(Settings!$B$11,$A$1:$AD$1,0))&amp;""),""),15,2)),VALUE(MID(IFERROR(TRIM(INDEX($A215:$AD215,MATCH(Settings!$B$11,$A$1:$AD$1,0))&amp;""),""),18,2)))),"")),""))</f>
        <v/>
      </c>
      <c r="AT215" s="23">
        <f>IF($BB215=0,"",IF(NOT(ISNUMBER($AF215)),"Waiting for the gift",IF(ISNUMBER($AJ215),"Acknowledged",IF(AND(ISNUMBER(Settings!$D$3),$AU215&gt;Settings!$D$3),"Past your window","Send acknowledgment"))))</f>
        <v/>
      </c>
      <c r="AU215" s="24">
        <f>IF(AND(ISNUMBER($AF215),NOT(ISNUMBER($AJ215))),Settings!$D$4-$AF215,"")</f>
        <v/>
      </c>
      <c r="AV215" s="27">
        <f>IF($BB215=0,"",IF((IF($AO215="Services","; services: describe the work, no value",IF(NOT(ISNUMBER($AR215)),"; no donor value given",IF($AX215=1,"; donor value $"&amp;FIXED(Settings!$D$5,0)&amp;" or more: written acknowledgment","")&amp;IF($AY215=1,"; over $"&amp;FIXED(Settings!$D$6,0)&amp;": donor may need Form 8283","")&amp;IF($AZ215=1,"; over $"&amp;FIXED(Settings!$D$7,0)&amp;": Section B, you may sign Part V",""))))="","Thank-you note",MID(IF($AO215="Services","; services: describe the work, no value",IF(NOT(ISNUMBER($AR215)),"; no donor value given",IF($AX215=1,"; donor value $"&amp;FIXED(Settings!$D$5,0)&amp;" or more: written acknowledgment","")&amp;IF($AY215=1,"; over $"&amp;FIXED(Settings!$D$6,0)&amp;": donor may need Form 8283","")&amp;IF($AZ215=1,"; over $"&amp;FIXED(Settings!$D$7,0)&amp;": Section B, you may sign Part V",""))),3,300)))</f>
        <v/>
      </c>
      <c r="AW215" s="27">
        <f>IF(OR($BB215=0,NOT(ISNUMBER($AF215)),$AP215=""),"","Thank you for your contribution of "&amp;$AP215&amp;" that "&amp;IF(TRIM(Settings!$D$2&amp;"")="","(your organization's name)",Settings!$D$2)&amp;" received on "&amp;CHOOSE(MONTH($AF215),"January","February","March","April","May","June","July","August","September","October","November","December")&amp;" "&amp;DAY($AF215)&amp;", "&amp;YEAR($AF215)&amp;". "&amp;IF(TRIM($AH215&amp;"")="","No goods or services were provided in exchange for your contribution.","In exchange for your contribution, we gave you "&amp;$AH215&amp;IF(ISNUMBER($AI215)," with an estimated fair market value of $"&amp;FIXED($AI215,2),"")&amp;"."))</f>
        <v/>
      </c>
      <c r="AX215" s="28">
        <f>IF(AND(ISNUMBER($AR215),ISNUMBER(Settings!$D$5)),IF($AR215&gt;=Settings!$D$5,1,0),0)</f>
        <v/>
      </c>
      <c r="AY215" s="28">
        <f>IF(AND(ISNUMBER($AR215),ISNUMBER(Settings!$D$6)),IF($AR215&gt;Settings!$D$6,1,0),0)</f>
        <v/>
      </c>
      <c r="AZ215" s="28">
        <f>IF(AND(ISNUMBER($AR215),ISNUMBER(Settings!$D$7)),IF($AR215&gt;Settings!$D$7,1,0),0)</f>
        <v/>
      </c>
      <c r="BA215" s="28">
        <f>IF(AND(ISNUMBER($AR215),ISNUMBER($AF215)),$AR215,0)</f>
        <v/>
      </c>
      <c r="BB215" s="28">
        <f>IF(OR(IFERROR(TRIM(INDEX($A215:$AD215,MATCH(Settings!$B$14,$A$1:$AD$1,0))&amp;""),"")&lt;&gt;"",IFERROR(TRIM(INDEX($A215:$AD215,MATCH(Settings!$B$13,$A$1:$AD$1,0))&amp;""),"")&lt;&gt;"",IFERROR(TRIM(INDEX($A215:$AD215,MATCH(Settings!$B$17,$A$1:$AD$1,0))&amp;""),"")&lt;&gt;"",IFERROR(TRIM(INDEX($A215:$AD215,MATCH(Settings!$B$22,$A$1:$AD$1,0))&amp;""),"")&lt;&gt;""),1,0)</f>
        <v/>
      </c>
    </row>
    <row r="216">
      <c r="AF216" s="29" t="n"/>
      <c r="AG216" s="30" t="n"/>
      <c r="AH216" s="30" t="n"/>
      <c r="AI216" s="31" t="n"/>
      <c r="AJ216" s="29" t="n"/>
      <c r="AK216" s="30" t="n"/>
      <c r="AM216" s="23">
        <f>IF(IFERROR(TRIM(INDEX($A216:$AD216,MATCH(Settings!$B$13,$A$1:$AD$1,0))&amp;""),"")&lt;&gt;"",IFERROR(TRIM(INDEX($A216:$AD216,MATCH(Settings!$B$13,$A$1:$AD$1,0))&amp;""),"")&amp;IF(IFERROR(TRIM(INDEX($A216:$AD216,MATCH(Settings!$B$14,$A$1:$AD$1,0))&amp;""),"")&lt;&gt;""," ("&amp;IFERROR(TRIM(INDEX($A216:$AD216,MATCH(Settings!$B$14,$A$1:$AD$1,0))&amp;""),"")&amp;")",""),IFERROR(TRIM(INDEX($A216:$AD216,MATCH(Settings!$B$14,$A$1:$AD$1,0))&amp;""),""))</f>
        <v/>
      </c>
      <c r="AN216" s="23">
        <f>IFERROR(TRIM(INDEX($A216:$AD216,MATCH(Settings!$B$15,$A$1:$AD$1,0))&amp;""),"")</f>
        <v/>
      </c>
      <c r="AO216" s="23">
        <f>IF($BB216=0,"",IF(LEFT(IFERROR(TRIM(INDEX($A216:$AD216,MATCH(Settings!$B$16,$A$1:$AD$1,0))&amp;""),""),5)="Goods","Goods",IF(LEFT(IFERROR(TRIM(INDEX($A216:$AD216,MATCH(Settings!$B$16,$A$1:$AD$1,0))&amp;""),""),8)="Services","Services",IF(IFERROR(TRIM(INDEX($A216:$AD216,MATCH(Settings!$B$22,$A$1:$AD$1,0))&amp;""),"")&lt;&gt;"","Services","Goods"))))</f>
        <v/>
      </c>
      <c r="AP216" s="23">
        <f>IF($AO216="Services",IFERROR(TRIM(INDEX($A216:$AD216,MATCH(Settings!$B$22,$A$1:$AD$1,0))&amp;""),""),IFERROR(TRIM(INDEX($A216:$AD216,MATCH(Settings!$B$17,$A$1:$AD$1,0))&amp;""),""))</f>
        <v/>
      </c>
      <c r="AQ216" s="24">
        <f>IFERROR(IF(TRIM(INDEX($A216:$AD216,MATCH(Settings!$B$18,$A$1:$AD$1,0))&amp;"")="","",VALUE(TRIM(INDEX($A216:$AD216,MATCH(Settings!$B$18,$A$1:$AD$1,0))&amp;""))),"")</f>
        <v/>
      </c>
      <c r="AR216" s="25">
        <f>IF($AO216="Goods",IFERROR(IF(TRIM(INDEX($A216:$AD216,MATCH(Settings!$B$20,$A$1:$AD$1,0))&amp;"")="","",VALUE(TRIM(INDEX($A216:$AD216,MATCH(Settings!$B$20,$A$1:$AD$1,0))&amp;""))),""),"")</f>
        <v/>
      </c>
      <c r="AS216" s="26">
        <f>IF($BB216=0,"",IFERROR(INT(IFERROR(IF(ISNUMBER(INDEX($A216:$AD216,MATCH(Settings!$B$11,$A$1:$AD$1,0))),INDEX($A216:$AD216,MATCH(Settings!$B$11,$A$1:$AD$1,0)),DATE(VALUE(LEFT(IFERROR(TRIM(INDEX($A216:$AD216,MATCH(Settings!$B$11,$A$1:$AD$1,0))&amp;""),""),4)),VALUE(MID(IFERROR(TRIM(INDEX($A216:$AD216,MATCH(Settings!$B$11,$A$1:$AD$1,0))&amp;""),""),6,2)),VALUE(MID(IFERROR(TRIM(INDEX($A216:$AD216,MATCH(Settings!$B$11,$A$1:$AD$1,0))&amp;""),""),9,2)))+TIME(VALUE(MID(IFERROR(TRIM(INDEX($A216:$AD216,MATCH(Settings!$B$11,$A$1:$AD$1,0))&amp;""),""),12,2)),VALUE(MID(IFERROR(TRIM(INDEX($A216:$AD216,MATCH(Settings!$B$11,$A$1:$AD$1,0))&amp;""),""),15,2)),VALUE(MID(IFERROR(TRIM(INDEX($A216:$AD216,MATCH(Settings!$B$11,$A$1:$AD$1,0))&amp;""),""),18,2)))),"")),""))</f>
        <v/>
      </c>
      <c r="AT216" s="23">
        <f>IF($BB216=0,"",IF(NOT(ISNUMBER($AF216)),"Waiting for the gift",IF(ISNUMBER($AJ216),"Acknowledged",IF(AND(ISNUMBER(Settings!$D$3),$AU216&gt;Settings!$D$3),"Past your window","Send acknowledgment"))))</f>
        <v/>
      </c>
      <c r="AU216" s="24">
        <f>IF(AND(ISNUMBER($AF216),NOT(ISNUMBER($AJ216))),Settings!$D$4-$AF216,"")</f>
        <v/>
      </c>
      <c r="AV216" s="27">
        <f>IF($BB216=0,"",IF((IF($AO216="Services","; services: describe the work, no value",IF(NOT(ISNUMBER($AR216)),"; no donor value given",IF($AX216=1,"; donor value $"&amp;FIXED(Settings!$D$5,0)&amp;" or more: written acknowledgment","")&amp;IF($AY216=1,"; over $"&amp;FIXED(Settings!$D$6,0)&amp;": donor may need Form 8283","")&amp;IF($AZ216=1,"; over $"&amp;FIXED(Settings!$D$7,0)&amp;": Section B, you may sign Part V",""))))="","Thank-you note",MID(IF($AO216="Services","; services: describe the work, no value",IF(NOT(ISNUMBER($AR216)),"; no donor value given",IF($AX216=1,"; donor value $"&amp;FIXED(Settings!$D$5,0)&amp;" or more: written acknowledgment","")&amp;IF($AY216=1,"; over $"&amp;FIXED(Settings!$D$6,0)&amp;": donor may need Form 8283","")&amp;IF($AZ216=1,"; over $"&amp;FIXED(Settings!$D$7,0)&amp;": Section B, you may sign Part V",""))),3,300)))</f>
        <v/>
      </c>
      <c r="AW216" s="27">
        <f>IF(OR($BB216=0,NOT(ISNUMBER($AF216)),$AP216=""),"","Thank you for your contribution of "&amp;$AP216&amp;" that "&amp;IF(TRIM(Settings!$D$2&amp;"")="","(your organization's name)",Settings!$D$2)&amp;" received on "&amp;CHOOSE(MONTH($AF216),"January","February","March","April","May","June","July","August","September","October","November","December")&amp;" "&amp;DAY($AF216)&amp;", "&amp;YEAR($AF216)&amp;". "&amp;IF(TRIM($AH216&amp;"")="","No goods or services were provided in exchange for your contribution.","In exchange for your contribution, we gave you "&amp;$AH216&amp;IF(ISNUMBER($AI216)," with an estimated fair market value of $"&amp;FIXED($AI216,2),"")&amp;"."))</f>
        <v/>
      </c>
      <c r="AX216" s="28">
        <f>IF(AND(ISNUMBER($AR216),ISNUMBER(Settings!$D$5)),IF($AR216&gt;=Settings!$D$5,1,0),0)</f>
        <v/>
      </c>
      <c r="AY216" s="28">
        <f>IF(AND(ISNUMBER($AR216),ISNUMBER(Settings!$D$6)),IF($AR216&gt;Settings!$D$6,1,0),0)</f>
        <v/>
      </c>
      <c r="AZ216" s="28">
        <f>IF(AND(ISNUMBER($AR216),ISNUMBER(Settings!$D$7)),IF($AR216&gt;Settings!$D$7,1,0),0)</f>
        <v/>
      </c>
      <c r="BA216" s="28">
        <f>IF(AND(ISNUMBER($AR216),ISNUMBER($AF216)),$AR216,0)</f>
        <v/>
      </c>
      <c r="BB216" s="28">
        <f>IF(OR(IFERROR(TRIM(INDEX($A216:$AD216,MATCH(Settings!$B$14,$A$1:$AD$1,0))&amp;""),"")&lt;&gt;"",IFERROR(TRIM(INDEX($A216:$AD216,MATCH(Settings!$B$13,$A$1:$AD$1,0))&amp;""),"")&lt;&gt;"",IFERROR(TRIM(INDEX($A216:$AD216,MATCH(Settings!$B$17,$A$1:$AD$1,0))&amp;""),"")&lt;&gt;"",IFERROR(TRIM(INDEX($A216:$AD216,MATCH(Settings!$B$22,$A$1:$AD$1,0))&amp;""),"")&lt;&gt;""),1,0)</f>
        <v/>
      </c>
    </row>
    <row r="217">
      <c r="AF217" s="29" t="n"/>
      <c r="AG217" s="30" t="n"/>
      <c r="AH217" s="30" t="n"/>
      <c r="AI217" s="31" t="n"/>
      <c r="AJ217" s="29" t="n"/>
      <c r="AK217" s="30" t="n"/>
      <c r="AM217" s="23">
        <f>IF(IFERROR(TRIM(INDEX($A217:$AD217,MATCH(Settings!$B$13,$A$1:$AD$1,0))&amp;""),"")&lt;&gt;"",IFERROR(TRIM(INDEX($A217:$AD217,MATCH(Settings!$B$13,$A$1:$AD$1,0))&amp;""),"")&amp;IF(IFERROR(TRIM(INDEX($A217:$AD217,MATCH(Settings!$B$14,$A$1:$AD$1,0))&amp;""),"")&lt;&gt;""," ("&amp;IFERROR(TRIM(INDEX($A217:$AD217,MATCH(Settings!$B$14,$A$1:$AD$1,0))&amp;""),"")&amp;")",""),IFERROR(TRIM(INDEX($A217:$AD217,MATCH(Settings!$B$14,$A$1:$AD$1,0))&amp;""),""))</f>
        <v/>
      </c>
      <c r="AN217" s="23">
        <f>IFERROR(TRIM(INDEX($A217:$AD217,MATCH(Settings!$B$15,$A$1:$AD$1,0))&amp;""),"")</f>
        <v/>
      </c>
      <c r="AO217" s="23">
        <f>IF($BB217=0,"",IF(LEFT(IFERROR(TRIM(INDEX($A217:$AD217,MATCH(Settings!$B$16,$A$1:$AD$1,0))&amp;""),""),5)="Goods","Goods",IF(LEFT(IFERROR(TRIM(INDEX($A217:$AD217,MATCH(Settings!$B$16,$A$1:$AD$1,0))&amp;""),""),8)="Services","Services",IF(IFERROR(TRIM(INDEX($A217:$AD217,MATCH(Settings!$B$22,$A$1:$AD$1,0))&amp;""),"")&lt;&gt;"","Services","Goods"))))</f>
        <v/>
      </c>
      <c r="AP217" s="23">
        <f>IF($AO217="Services",IFERROR(TRIM(INDEX($A217:$AD217,MATCH(Settings!$B$22,$A$1:$AD$1,0))&amp;""),""),IFERROR(TRIM(INDEX($A217:$AD217,MATCH(Settings!$B$17,$A$1:$AD$1,0))&amp;""),""))</f>
        <v/>
      </c>
      <c r="AQ217" s="24">
        <f>IFERROR(IF(TRIM(INDEX($A217:$AD217,MATCH(Settings!$B$18,$A$1:$AD$1,0))&amp;"")="","",VALUE(TRIM(INDEX($A217:$AD217,MATCH(Settings!$B$18,$A$1:$AD$1,0))&amp;""))),"")</f>
        <v/>
      </c>
      <c r="AR217" s="25">
        <f>IF($AO217="Goods",IFERROR(IF(TRIM(INDEX($A217:$AD217,MATCH(Settings!$B$20,$A$1:$AD$1,0))&amp;"")="","",VALUE(TRIM(INDEX($A217:$AD217,MATCH(Settings!$B$20,$A$1:$AD$1,0))&amp;""))),""),"")</f>
        <v/>
      </c>
      <c r="AS217" s="26">
        <f>IF($BB217=0,"",IFERROR(INT(IFERROR(IF(ISNUMBER(INDEX($A217:$AD217,MATCH(Settings!$B$11,$A$1:$AD$1,0))),INDEX($A217:$AD217,MATCH(Settings!$B$11,$A$1:$AD$1,0)),DATE(VALUE(LEFT(IFERROR(TRIM(INDEX($A217:$AD217,MATCH(Settings!$B$11,$A$1:$AD$1,0))&amp;""),""),4)),VALUE(MID(IFERROR(TRIM(INDEX($A217:$AD217,MATCH(Settings!$B$11,$A$1:$AD$1,0))&amp;""),""),6,2)),VALUE(MID(IFERROR(TRIM(INDEX($A217:$AD217,MATCH(Settings!$B$11,$A$1:$AD$1,0))&amp;""),""),9,2)))+TIME(VALUE(MID(IFERROR(TRIM(INDEX($A217:$AD217,MATCH(Settings!$B$11,$A$1:$AD$1,0))&amp;""),""),12,2)),VALUE(MID(IFERROR(TRIM(INDEX($A217:$AD217,MATCH(Settings!$B$11,$A$1:$AD$1,0))&amp;""),""),15,2)),VALUE(MID(IFERROR(TRIM(INDEX($A217:$AD217,MATCH(Settings!$B$11,$A$1:$AD$1,0))&amp;""),""),18,2)))),"")),""))</f>
        <v/>
      </c>
      <c r="AT217" s="23">
        <f>IF($BB217=0,"",IF(NOT(ISNUMBER($AF217)),"Waiting for the gift",IF(ISNUMBER($AJ217),"Acknowledged",IF(AND(ISNUMBER(Settings!$D$3),$AU217&gt;Settings!$D$3),"Past your window","Send acknowledgment"))))</f>
        <v/>
      </c>
      <c r="AU217" s="24">
        <f>IF(AND(ISNUMBER($AF217),NOT(ISNUMBER($AJ217))),Settings!$D$4-$AF217,"")</f>
        <v/>
      </c>
      <c r="AV217" s="27">
        <f>IF($BB217=0,"",IF((IF($AO217="Services","; services: describe the work, no value",IF(NOT(ISNUMBER($AR217)),"; no donor value given",IF($AX217=1,"; donor value $"&amp;FIXED(Settings!$D$5,0)&amp;" or more: written acknowledgment","")&amp;IF($AY217=1,"; over $"&amp;FIXED(Settings!$D$6,0)&amp;": donor may need Form 8283","")&amp;IF($AZ217=1,"; over $"&amp;FIXED(Settings!$D$7,0)&amp;": Section B, you may sign Part V",""))))="","Thank-you note",MID(IF($AO217="Services","; services: describe the work, no value",IF(NOT(ISNUMBER($AR217)),"; no donor value given",IF($AX217=1,"; donor value $"&amp;FIXED(Settings!$D$5,0)&amp;" or more: written acknowledgment","")&amp;IF($AY217=1,"; over $"&amp;FIXED(Settings!$D$6,0)&amp;": donor may need Form 8283","")&amp;IF($AZ217=1,"; over $"&amp;FIXED(Settings!$D$7,0)&amp;": Section B, you may sign Part V",""))),3,300)))</f>
        <v/>
      </c>
      <c r="AW217" s="27">
        <f>IF(OR($BB217=0,NOT(ISNUMBER($AF217)),$AP217=""),"","Thank you for your contribution of "&amp;$AP217&amp;" that "&amp;IF(TRIM(Settings!$D$2&amp;"")="","(your organization's name)",Settings!$D$2)&amp;" received on "&amp;CHOOSE(MONTH($AF217),"January","February","March","April","May","June","July","August","September","October","November","December")&amp;" "&amp;DAY($AF217)&amp;", "&amp;YEAR($AF217)&amp;". "&amp;IF(TRIM($AH217&amp;"")="","No goods or services were provided in exchange for your contribution.","In exchange for your contribution, we gave you "&amp;$AH217&amp;IF(ISNUMBER($AI217)," with an estimated fair market value of $"&amp;FIXED($AI217,2),"")&amp;"."))</f>
        <v/>
      </c>
      <c r="AX217" s="28">
        <f>IF(AND(ISNUMBER($AR217),ISNUMBER(Settings!$D$5)),IF($AR217&gt;=Settings!$D$5,1,0),0)</f>
        <v/>
      </c>
      <c r="AY217" s="28">
        <f>IF(AND(ISNUMBER($AR217),ISNUMBER(Settings!$D$6)),IF($AR217&gt;Settings!$D$6,1,0),0)</f>
        <v/>
      </c>
      <c r="AZ217" s="28">
        <f>IF(AND(ISNUMBER($AR217),ISNUMBER(Settings!$D$7)),IF($AR217&gt;Settings!$D$7,1,0),0)</f>
        <v/>
      </c>
      <c r="BA217" s="28">
        <f>IF(AND(ISNUMBER($AR217),ISNUMBER($AF217)),$AR217,0)</f>
        <v/>
      </c>
      <c r="BB217" s="28">
        <f>IF(OR(IFERROR(TRIM(INDEX($A217:$AD217,MATCH(Settings!$B$14,$A$1:$AD$1,0))&amp;""),"")&lt;&gt;"",IFERROR(TRIM(INDEX($A217:$AD217,MATCH(Settings!$B$13,$A$1:$AD$1,0))&amp;""),"")&lt;&gt;"",IFERROR(TRIM(INDEX($A217:$AD217,MATCH(Settings!$B$17,$A$1:$AD$1,0))&amp;""),"")&lt;&gt;"",IFERROR(TRIM(INDEX($A217:$AD217,MATCH(Settings!$B$22,$A$1:$AD$1,0))&amp;""),"")&lt;&gt;""),1,0)</f>
        <v/>
      </c>
    </row>
    <row r="218">
      <c r="AF218" s="29" t="n"/>
      <c r="AG218" s="30" t="n"/>
      <c r="AH218" s="30" t="n"/>
      <c r="AI218" s="31" t="n"/>
      <c r="AJ218" s="29" t="n"/>
      <c r="AK218" s="30" t="n"/>
      <c r="AM218" s="23">
        <f>IF(IFERROR(TRIM(INDEX($A218:$AD218,MATCH(Settings!$B$13,$A$1:$AD$1,0))&amp;""),"")&lt;&gt;"",IFERROR(TRIM(INDEX($A218:$AD218,MATCH(Settings!$B$13,$A$1:$AD$1,0))&amp;""),"")&amp;IF(IFERROR(TRIM(INDEX($A218:$AD218,MATCH(Settings!$B$14,$A$1:$AD$1,0))&amp;""),"")&lt;&gt;""," ("&amp;IFERROR(TRIM(INDEX($A218:$AD218,MATCH(Settings!$B$14,$A$1:$AD$1,0))&amp;""),"")&amp;")",""),IFERROR(TRIM(INDEX($A218:$AD218,MATCH(Settings!$B$14,$A$1:$AD$1,0))&amp;""),""))</f>
        <v/>
      </c>
      <c r="AN218" s="23">
        <f>IFERROR(TRIM(INDEX($A218:$AD218,MATCH(Settings!$B$15,$A$1:$AD$1,0))&amp;""),"")</f>
        <v/>
      </c>
      <c r="AO218" s="23">
        <f>IF($BB218=0,"",IF(LEFT(IFERROR(TRIM(INDEX($A218:$AD218,MATCH(Settings!$B$16,$A$1:$AD$1,0))&amp;""),""),5)="Goods","Goods",IF(LEFT(IFERROR(TRIM(INDEX($A218:$AD218,MATCH(Settings!$B$16,$A$1:$AD$1,0))&amp;""),""),8)="Services","Services",IF(IFERROR(TRIM(INDEX($A218:$AD218,MATCH(Settings!$B$22,$A$1:$AD$1,0))&amp;""),"")&lt;&gt;"","Services","Goods"))))</f>
        <v/>
      </c>
      <c r="AP218" s="23">
        <f>IF($AO218="Services",IFERROR(TRIM(INDEX($A218:$AD218,MATCH(Settings!$B$22,$A$1:$AD$1,0))&amp;""),""),IFERROR(TRIM(INDEX($A218:$AD218,MATCH(Settings!$B$17,$A$1:$AD$1,0))&amp;""),""))</f>
        <v/>
      </c>
      <c r="AQ218" s="24">
        <f>IFERROR(IF(TRIM(INDEX($A218:$AD218,MATCH(Settings!$B$18,$A$1:$AD$1,0))&amp;"")="","",VALUE(TRIM(INDEX($A218:$AD218,MATCH(Settings!$B$18,$A$1:$AD$1,0))&amp;""))),"")</f>
        <v/>
      </c>
      <c r="AR218" s="25">
        <f>IF($AO218="Goods",IFERROR(IF(TRIM(INDEX($A218:$AD218,MATCH(Settings!$B$20,$A$1:$AD$1,0))&amp;"")="","",VALUE(TRIM(INDEX($A218:$AD218,MATCH(Settings!$B$20,$A$1:$AD$1,0))&amp;""))),""),"")</f>
        <v/>
      </c>
      <c r="AS218" s="26">
        <f>IF($BB218=0,"",IFERROR(INT(IFERROR(IF(ISNUMBER(INDEX($A218:$AD218,MATCH(Settings!$B$11,$A$1:$AD$1,0))),INDEX($A218:$AD218,MATCH(Settings!$B$11,$A$1:$AD$1,0)),DATE(VALUE(LEFT(IFERROR(TRIM(INDEX($A218:$AD218,MATCH(Settings!$B$11,$A$1:$AD$1,0))&amp;""),""),4)),VALUE(MID(IFERROR(TRIM(INDEX($A218:$AD218,MATCH(Settings!$B$11,$A$1:$AD$1,0))&amp;""),""),6,2)),VALUE(MID(IFERROR(TRIM(INDEX($A218:$AD218,MATCH(Settings!$B$11,$A$1:$AD$1,0))&amp;""),""),9,2)))+TIME(VALUE(MID(IFERROR(TRIM(INDEX($A218:$AD218,MATCH(Settings!$B$11,$A$1:$AD$1,0))&amp;""),""),12,2)),VALUE(MID(IFERROR(TRIM(INDEX($A218:$AD218,MATCH(Settings!$B$11,$A$1:$AD$1,0))&amp;""),""),15,2)),VALUE(MID(IFERROR(TRIM(INDEX($A218:$AD218,MATCH(Settings!$B$11,$A$1:$AD$1,0))&amp;""),""),18,2)))),"")),""))</f>
        <v/>
      </c>
      <c r="AT218" s="23">
        <f>IF($BB218=0,"",IF(NOT(ISNUMBER($AF218)),"Waiting for the gift",IF(ISNUMBER($AJ218),"Acknowledged",IF(AND(ISNUMBER(Settings!$D$3),$AU218&gt;Settings!$D$3),"Past your window","Send acknowledgment"))))</f>
        <v/>
      </c>
      <c r="AU218" s="24">
        <f>IF(AND(ISNUMBER($AF218),NOT(ISNUMBER($AJ218))),Settings!$D$4-$AF218,"")</f>
        <v/>
      </c>
      <c r="AV218" s="27">
        <f>IF($BB218=0,"",IF((IF($AO218="Services","; services: describe the work, no value",IF(NOT(ISNUMBER($AR218)),"; no donor value given",IF($AX218=1,"; donor value $"&amp;FIXED(Settings!$D$5,0)&amp;" or more: written acknowledgment","")&amp;IF($AY218=1,"; over $"&amp;FIXED(Settings!$D$6,0)&amp;": donor may need Form 8283","")&amp;IF($AZ218=1,"; over $"&amp;FIXED(Settings!$D$7,0)&amp;": Section B, you may sign Part V",""))))="","Thank-you note",MID(IF($AO218="Services","; services: describe the work, no value",IF(NOT(ISNUMBER($AR218)),"; no donor value given",IF($AX218=1,"; donor value $"&amp;FIXED(Settings!$D$5,0)&amp;" or more: written acknowledgment","")&amp;IF($AY218=1,"; over $"&amp;FIXED(Settings!$D$6,0)&amp;": donor may need Form 8283","")&amp;IF($AZ218=1,"; over $"&amp;FIXED(Settings!$D$7,0)&amp;": Section B, you may sign Part V",""))),3,300)))</f>
        <v/>
      </c>
      <c r="AW218" s="27">
        <f>IF(OR($BB218=0,NOT(ISNUMBER($AF218)),$AP218=""),"","Thank you for your contribution of "&amp;$AP218&amp;" that "&amp;IF(TRIM(Settings!$D$2&amp;"")="","(your organization's name)",Settings!$D$2)&amp;" received on "&amp;CHOOSE(MONTH($AF218),"January","February","March","April","May","June","July","August","September","October","November","December")&amp;" "&amp;DAY($AF218)&amp;", "&amp;YEAR($AF218)&amp;". "&amp;IF(TRIM($AH218&amp;"")="","No goods or services were provided in exchange for your contribution.","In exchange for your contribution, we gave you "&amp;$AH218&amp;IF(ISNUMBER($AI218)," with an estimated fair market value of $"&amp;FIXED($AI218,2),"")&amp;"."))</f>
        <v/>
      </c>
      <c r="AX218" s="28">
        <f>IF(AND(ISNUMBER($AR218),ISNUMBER(Settings!$D$5)),IF($AR218&gt;=Settings!$D$5,1,0),0)</f>
        <v/>
      </c>
      <c r="AY218" s="28">
        <f>IF(AND(ISNUMBER($AR218),ISNUMBER(Settings!$D$6)),IF($AR218&gt;Settings!$D$6,1,0),0)</f>
        <v/>
      </c>
      <c r="AZ218" s="28">
        <f>IF(AND(ISNUMBER($AR218),ISNUMBER(Settings!$D$7)),IF($AR218&gt;Settings!$D$7,1,0),0)</f>
        <v/>
      </c>
      <c r="BA218" s="28">
        <f>IF(AND(ISNUMBER($AR218),ISNUMBER($AF218)),$AR218,0)</f>
        <v/>
      </c>
      <c r="BB218" s="28">
        <f>IF(OR(IFERROR(TRIM(INDEX($A218:$AD218,MATCH(Settings!$B$14,$A$1:$AD$1,0))&amp;""),"")&lt;&gt;"",IFERROR(TRIM(INDEX($A218:$AD218,MATCH(Settings!$B$13,$A$1:$AD$1,0))&amp;""),"")&lt;&gt;"",IFERROR(TRIM(INDEX($A218:$AD218,MATCH(Settings!$B$17,$A$1:$AD$1,0))&amp;""),"")&lt;&gt;"",IFERROR(TRIM(INDEX($A218:$AD218,MATCH(Settings!$B$22,$A$1:$AD$1,0))&amp;""),"")&lt;&gt;""),1,0)</f>
        <v/>
      </c>
    </row>
    <row r="219">
      <c r="AF219" s="29" t="n"/>
      <c r="AG219" s="30" t="n"/>
      <c r="AH219" s="30" t="n"/>
      <c r="AI219" s="31" t="n"/>
      <c r="AJ219" s="29" t="n"/>
      <c r="AK219" s="30" t="n"/>
      <c r="AM219" s="23">
        <f>IF(IFERROR(TRIM(INDEX($A219:$AD219,MATCH(Settings!$B$13,$A$1:$AD$1,0))&amp;""),"")&lt;&gt;"",IFERROR(TRIM(INDEX($A219:$AD219,MATCH(Settings!$B$13,$A$1:$AD$1,0))&amp;""),"")&amp;IF(IFERROR(TRIM(INDEX($A219:$AD219,MATCH(Settings!$B$14,$A$1:$AD$1,0))&amp;""),"")&lt;&gt;""," ("&amp;IFERROR(TRIM(INDEX($A219:$AD219,MATCH(Settings!$B$14,$A$1:$AD$1,0))&amp;""),"")&amp;")",""),IFERROR(TRIM(INDEX($A219:$AD219,MATCH(Settings!$B$14,$A$1:$AD$1,0))&amp;""),""))</f>
        <v/>
      </c>
      <c r="AN219" s="23">
        <f>IFERROR(TRIM(INDEX($A219:$AD219,MATCH(Settings!$B$15,$A$1:$AD$1,0))&amp;""),"")</f>
        <v/>
      </c>
      <c r="AO219" s="23">
        <f>IF($BB219=0,"",IF(LEFT(IFERROR(TRIM(INDEX($A219:$AD219,MATCH(Settings!$B$16,$A$1:$AD$1,0))&amp;""),""),5)="Goods","Goods",IF(LEFT(IFERROR(TRIM(INDEX($A219:$AD219,MATCH(Settings!$B$16,$A$1:$AD$1,0))&amp;""),""),8)="Services","Services",IF(IFERROR(TRIM(INDEX($A219:$AD219,MATCH(Settings!$B$22,$A$1:$AD$1,0))&amp;""),"")&lt;&gt;"","Services","Goods"))))</f>
        <v/>
      </c>
      <c r="AP219" s="23">
        <f>IF($AO219="Services",IFERROR(TRIM(INDEX($A219:$AD219,MATCH(Settings!$B$22,$A$1:$AD$1,0))&amp;""),""),IFERROR(TRIM(INDEX($A219:$AD219,MATCH(Settings!$B$17,$A$1:$AD$1,0))&amp;""),""))</f>
        <v/>
      </c>
      <c r="AQ219" s="24">
        <f>IFERROR(IF(TRIM(INDEX($A219:$AD219,MATCH(Settings!$B$18,$A$1:$AD$1,0))&amp;"")="","",VALUE(TRIM(INDEX($A219:$AD219,MATCH(Settings!$B$18,$A$1:$AD$1,0))&amp;""))),"")</f>
        <v/>
      </c>
      <c r="AR219" s="25">
        <f>IF($AO219="Goods",IFERROR(IF(TRIM(INDEX($A219:$AD219,MATCH(Settings!$B$20,$A$1:$AD$1,0))&amp;"")="","",VALUE(TRIM(INDEX($A219:$AD219,MATCH(Settings!$B$20,$A$1:$AD$1,0))&amp;""))),""),"")</f>
        <v/>
      </c>
      <c r="AS219" s="26">
        <f>IF($BB219=0,"",IFERROR(INT(IFERROR(IF(ISNUMBER(INDEX($A219:$AD219,MATCH(Settings!$B$11,$A$1:$AD$1,0))),INDEX($A219:$AD219,MATCH(Settings!$B$11,$A$1:$AD$1,0)),DATE(VALUE(LEFT(IFERROR(TRIM(INDEX($A219:$AD219,MATCH(Settings!$B$11,$A$1:$AD$1,0))&amp;""),""),4)),VALUE(MID(IFERROR(TRIM(INDEX($A219:$AD219,MATCH(Settings!$B$11,$A$1:$AD$1,0))&amp;""),""),6,2)),VALUE(MID(IFERROR(TRIM(INDEX($A219:$AD219,MATCH(Settings!$B$11,$A$1:$AD$1,0))&amp;""),""),9,2)))+TIME(VALUE(MID(IFERROR(TRIM(INDEX($A219:$AD219,MATCH(Settings!$B$11,$A$1:$AD$1,0))&amp;""),""),12,2)),VALUE(MID(IFERROR(TRIM(INDEX($A219:$AD219,MATCH(Settings!$B$11,$A$1:$AD$1,0))&amp;""),""),15,2)),VALUE(MID(IFERROR(TRIM(INDEX($A219:$AD219,MATCH(Settings!$B$11,$A$1:$AD$1,0))&amp;""),""),18,2)))),"")),""))</f>
        <v/>
      </c>
      <c r="AT219" s="23">
        <f>IF($BB219=0,"",IF(NOT(ISNUMBER($AF219)),"Waiting for the gift",IF(ISNUMBER($AJ219),"Acknowledged",IF(AND(ISNUMBER(Settings!$D$3),$AU219&gt;Settings!$D$3),"Past your window","Send acknowledgment"))))</f>
        <v/>
      </c>
      <c r="AU219" s="24">
        <f>IF(AND(ISNUMBER($AF219),NOT(ISNUMBER($AJ219))),Settings!$D$4-$AF219,"")</f>
        <v/>
      </c>
      <c r="AV219" s="27">
        <f>IF($BB219=0,"",IF((IF($AO219="Services","; services: describe the work, no value",IF(NOT(ISNUMBER($AR219)),"; no donor value given",IF($AX219=1,"; donor value $"&amp;FIXED(Settings!$D$5,0)&amp;" or more: written acknowledgment","")&amp;IF($AY219=1,"; over $"&amp;FIXED(Settings!$D$6,0)&amp;": donor may need Form 8283","")&amp;IF($AZ219=1,"; over $"&amp;FIXED(Settings!$D$7,0)&amp;": Section B, you may sign Part V",""))))="","Thank-you note",MID(IF($AO219="Services","; services: describe the work, no value",IF(NOT(ISNUMBER($AR219)),"; no donor value given",IF($AX219=1,"; donor value $"&amp;FIXED(Settings!$D$5,0)&amp;" or more: written acknowledgment","")&amp;IF($AY219=1,"; over $"&amp;FIXED(Settings!$D$6,0)&amp;": donor may need Form 8283","")&amp;IF($AZ219=1,"; over $"&amp;FIXED(Settings!$D$7,0)&amp;": Section B, you may sign Part V",""))),3,300)))</f>
        <v/>
      </c>
      <c r="AW219" s="27">
        <f>IF(OR($BB219=0,NOT(ISNUMBER($AF219)),$AP219=""),"","Thank you for your contribution of "&amp;$AP219&amp;" that "&amp;IF(TRIM(Settings!$D$2&amp;"")="","(your organization's name)",Settings!$D$2)&amp;" received on "&amp;CHOOSE(MONTH($AF219),"January","February","March","April","May","June","July","August","September","October","November","December")&amp;" "&amp;DAY($AF219)&amp;", "&amp;YEAR($AF219)&amp;". "&amp;IF(TRIM($AH219&amp;"")="","No goods or services were provided in exchange for your contribution.","In exchange for your contribution, we gave you "&amp;$AH219&amp;IF(ISNUMBER($AI219)," with an estimated fair market value of $"&amp;FIXED($AI219,2),"")&amp;"."))</f>
        <v/>
      </c>
      <c r="AX219" s="28">
        <f>IF(AND(ISNUMBER($AR219),ISNUMBER(Settings!$D$5)),IF($AR219&gt;=Settings!$D$5,1,0),0)</f>
        <v/>
      </c>
      <c r="AY219" s="28">
        <f>IF(AND(ISNUMBER($AR219),ISNUMBER(Settings!$D$6)),IF($AR219&gt;Settings!$D$6,1,0),0)</f>
        <v/>
      </c>
      <c r="AZ219" s="28">
        <f>IF(AND(ISNUMBER($AR219),ISNUMBER(Settings!$D$7)),IF($AR219&gt;Settings!$D$7,1,0),0)</f>
        <v/>
      </c>
      <c r="BA219" s="28">
        <f>IF(AND(ISNUMBER($AR219),ISNUMBER($AF219)),$AR219,0)</f>
        <v/>
      </c>
      <c r="BB219" s="28">
        <f>IF(OR(IFERROR(TRIM(INDEX($A219:$AD219,MATCH(Settings!$B$14,$A$1:$AD$1,0))&amp;""),"")&lt;&gt;"",IFERROR(TRIM(INDEX($A219:$AD219,MATCH(Settings!$B$13,$A$1:$AD$1,0))&amp;""),"")&lt;&gt;"",IFERROR(TRIM(INDEX($A219:$AD219,MATCH(Settings!$B$17,$A$1:$AD$1,0))&amp;""),"")&lt;&gt;"",IFERROR(TRIM(INDEX($A219:$AD219,MATCH(Settings!$B$22,$A$1:$AD$1,0))&amp;""),"")&lt;&gt;""),1,0)</f>
        <v/>
      </c>
    </row>
    <row r="220">
      <c r="AF220" s="29" t="n"/>
      <c r="AG220" s="30" t="n"/>
      <c r="AH220" s="30" t="n"/>
      <c r="AI220" s="31" t="n"/>
      <c r="AJ220" s="29" t="n"/>
      <c r="AK220" s="30" t="n"/>
      <c r="AM220" s="23">
        <f>IF(IFERROR(TRIM(INDEX($A220:$AD220,MATCH(Settings!$B$13,$A$1:$AD$1,0))&amp;""),"")&lt;&gt;"",IFERROR(TRIM(INDEX($A220:$AD220,MATCH(Settings!$B$13,$A$1:$AD$1,0))&amp;""),"")&amp;IF(IFERROR(TRIM(INDEX($A220:$AD220,MATCH(Settings!$B$14,$A$1:$AD$1,0))&amp;""),"")&lt;&gt;""," ("&amp;IFERROR(TRIM(INDEX($A220:$AD220,MATCH(Settings!$B$14,$A$1:$AD$1,0))&amp;""),"")&amp;")",""),IFERROR(TRIM(INDEX($A220:$AD220,MATCH(Settings!$B$14,$A$1:$AD$1,0))&amp;""),""))</f>
        <v/>
      </c>
      <c r="AN220" s="23">
        <f>IFERROR(TRIM(INDEX($A220:$AD220,MATCH(Settings!$B$15,$A$1:$AD$1,0))&amp;""),"")</f>
        <v/>
      </c>
      <c r="AO220" s="23">
        <f>IF($BB220=0,"",IF(LEFT(IFERROR(TRIM(INDEX($A220:$AD220,MATCH(Settings!$B$16,$A$1:$AD$1,0))&amp;""),""),5)="Goods","Goods",IF(LEFT(IFERROR(TRIM(INDEX($A220:$AD220,MATCH(Settings!$B$16,$A$1:$AD$1,0))&amp;""),""),8)="Services","Services",IF(IFERROR(TRIM(INDEX($A220:$AD220,MATCH(Settings!$B$22,$A$1:$AD$1,0))&amp;""),"")&lt;&gt;"","Services","Goods"))))</f>
        <v/>
      </c>
      <c r="AP220" s="23">
        <f>IF($AO220="Services",IFERROR(TRIM(INDEX($A220:$AD220,MATCH(Settings!$B$22,$A$1:$AD$1,0))&amp;""),""),IFERROR(TRIM(INDEX($A220:$AD220,MATCH(Settings!$B$17,$A$1:$AD$1,0))&amp;""),""))</f>
        <v/>
      </c>
      <c r="AQ220" s="24">
        <f>IFERROR(IF(TRIM(INDEX($A220:$AD220,MATCH(Settings!$B$18,$A$1:$AD$1,0))&amp;"")="","",VALUE(TRIM(INDEX($A220:$AD220,MATCH(Settings!$B$18,$A$1:$AD$1,0))&amp;""))),"")</f>
        <v/>
      </c>
      <c r="AR220" s="25">
        <f>IF($AO220="Goods",IFERROR(IF(TRIM(INDEX($A220:$AD220,MATCH(Settings!$B$20,$A$1:$AD$1,0))&amp;"")="","",VALUE(TRIM(INDEX($A220:$AD220,MATCH(Settings!$B$20,$A$1:$AD$1,0))&amp;""))),""),"")</f>
        <v/>
      </c>
      <c r="AS220" s="26">
        <f>IF($BB220=0,"",IFERROR(INT(IFERROR(IF(ISNUMBER(INDEX($A220:$AD220,MATCH(Settings!$B$11,$A$1:$AD$1,0))),INDEX($A220:$AD220,MATCH(Settings!$B$11,$A$1:$AD$1,0)),DATE(VALUE(LEFT(IFERROR(TRIM(INDEX($A220:$AD220,MATCH(Settings!$B$11,$A$1:$AD$1,0))&amp;""),""),4)),VALUE(MID(IFERROR(TRIM(INDEX($A220:$AD220,MATCH(Settings!$B$11,$A$1:$AD$1,0))&amp;""),""),6,2)),VALUE(MID(IFERROR(TRIM(INDEX($A220:$AD220,MATCH(Settings!$B$11,$A$1:$AD$1,0))&amp;""),""),9,2)))+TIME(VALUE(MID(IFERROR(TRIM(INDEX($A220:$AD220,MATCH(Settings!$B$11,$A$1:$AD$1,0))&amp;""),""),12,2)),VALUE(MID(IFERROR(TRIM(INDEX($A220:$AD220,MATCH(Settings!$B$11,$A$1:$AD$1,0))&amp;""),""),15,2)),VALUE(MID(IFERROR(TRIM(INDEX($A220:$AD220,MATCH(Settings!$B$11,$A$1:$AD$1,0))&amp;""),""),18,2)))),"")),""))</f>
        <v/>
      </c>
      <c r="AT220" s="23">
        <f>IF($BB220=0,"",IF(NOT(ISNUMBER($AF220)),"Waiting for the gift",IF(ISNUMBER($AJ220),"Acknowledged",IF(AND(ISNUMBER(Settings!$D$3),$AU220&gt;Settings!$D$3),"Past your window","Send acknowledgment"))))</f>
        <v/>
      </c>
      <c r="AU220" s="24">
        <f>IF(AND(ISNUMBER($AF220),NOT(ISNUMBER($AJ220))),Settings!$D$4-$AF220,"")</f>
        <v/>
      </c>
      <c r="AV220" s="27">
        <f>IF($BB220=0,"",IF((IF($AO220="Services","; services: describe the work, no value",IF(NOT(ISNUMBER($AR220)),"; no donor value given",IF($AX220=1,"; donor value $"&amp;FIXED(Settings!$D$5,0)&amp;" or more: written acknowledgment","")&amp;IF($AY220=1,"; over $"&amp;FIXED(Settings!$D$6,0)&amp;": donor may need Form 8283","")&amp;IF($AZ220=1,"; over $"&amp;FIXED(Settings!$D$7,0)&amp;": Section B, you may sign Part V",""))))="","Thank-you note",MID(IF($AO220="Services","; services: describe the work, no value",IF(NOT(ISNUMBER($AR220)),"; no donor value given",IF($AX220=1,"; donor value $"&amp;FIXED(Settings!$D$5,0)&amp;" or more: written acknowledgment","")&amp;IF($AY220=1,"; over $"&amp;FIXED(Settings!$D$6,0)&amp;": donor may need Form 8283","")&amp;IF($AZ220=1,"; over $"&amp;FIXED(Settings!$D$7,0)&amp;": Section B, you may sign Part V",""))),3,300)))</f>
        <v/>
      </c>
      <c r="AW220" s="27">
        <f>IF(OR($BB220=0,NOT(ISNUMBER($AF220)),$AP220=""),"","Thank you for your contribution of "&amp;$AP220&amp;" that "&amp;IF(TRIM(Settings!$D$2&amp;"")="","(your organization's name)",Settings!$D$2)&amp;" received on "&amp;CHOOSE(MONTH($AF220),"January","February","March","April","May","June","July","August","September","October","November","December")&amp;" "&amp;DAY($AF220)&amp;", "&amp;YEAR($AF220)&amp;". "&amp;IF(TRIM($AH220&amp;"")="","No goods or services were provided in exchange for your contribution.","In exchange for your contribution, we gave you "&amp;$AH220&amp;IF(ISNUMBER($AI220)," with an estimated fair market value of $"&amp;FIXED($AI220,2),"")&amp;"."))</f>
        <v/>
      </c>
      <c r="AX220" s="28">
        <f>IF(AND(ISNUMBER($AR220),ISNUMBER(Settings!$D$5)),IF($AR220&gt;=Settings!$D$5,1,0),0)</f>
        <v/>
      </c>
      <c r="AY220" s="28">
        <f>IF(AND(ISNUMBER($AR220),ISNUMBER(Settings!$D$6)),IF($AR220&gt;Settings!$D$6,1,0),0)</f>
        <v/>
      </c>
      <c r="AZ220" s="28">
        <f>IF(AND(ISNUMBER($AR220),ISNUMBER(Settings!$D$7)),IF($AR220&gt;Settings!$D$7,1,0),0)</f>
        <v/>
      </c>
      <c r="BA220" s="28">
        <f>IF(AND(ISNUMBER($AR220),ISNUMBER($AF220)),$AR220,0)</f>
        <v/>
      </c>
      <c r="BB220" s="28">
        <f>IF(OR(IFERROR(TRIM(INDEX($A220:$AD220,MATCH(Settings!$B$14,$A$1:$AD$1,0))&amp;""),"")&lt;&gt;"",IFERROR(TRIM(INDEX($A220:$AD220,MATCH(Settings!$B$13,$A$1:$AD$1,0))&amp;""),"")&lt;&gt;"",IFERROR(TRIM(INDEX($A220:$AD220,MATCH(Settings!$B$17,$A$1:$AD$1,0))&amp;""),"")&lt;&gt;"",IFERROR(TRIM(INDEX($A220:$AD220,MATCH(Settings!$B$22,$A$1:$AD$1,0))&amp;""),"")&lt;&gt;""),1,0)</f>
        <v/>
      </c>
    </row>
    <row r="221">
      <c r="AF221" s="29" t="n"/>
      <c r="AG221" s="30" t="n"/>
      <c r="AH221" s="30" t="n"/>
      <c r="AI221" s="31" t="n"/>
      <c r="AJ221" s="29" t="n"/>
      <c r="AK221" s="30" t="n"/>
      <c r="AM221" s="23">
        <f>IF(IFERROR(TRIM(INDEX($A221:$AD221,MATCH(Settings!$B$13,$A$1:$AD$1,0))&amp;""),"")&lt;&gt;"",IFERROR(TRIM(INDEX($A221:$AD221,MATCH(Settings!$B$13,$A$1:$AD$1,0))&amp;""),"")&amp;IF(IFERROR(TRIM(INDEX($A221:$AD221,MATCH(Settings!$B$14,$A$1:$AD$1,0))&amp;""),"")&lt;&gt;""," ("&amp;IFERROR(TRIM(INDEX($A221:$AD221,MATCH(Settings!$B$14,$A$1:$AD$1,0))&amp;""),"")&amp;")",""),IFERROR(TRIM(INDEX($A221:$AD221,MATCH(Settings!$B$14,$A$1:$AD$1,0))&amp;""),""))</f>
        <v/>
      </c>
      <c r="AN221" s="23">
        <f>IFERROR(TRIM(INDEX($A221:$AD221,MATCH(Settings!$B$15,$A$1:$AD$1,0))&amp;""),"")</f>
        <v/>
      </c>
      <c r="AO221" s="23">
        <f>IF($BB221=0,"",IF(LEFT(IFERROR(TRIM(INDEX($A221:$AD221,MATCH(Settings!$B$16,$A$1:$AD$1,0))&amp;""),""),5)="Goods","Goods",IF(LEFT(IFERROR(TRIM(INDEX($A221:$AD221,MATCH(Settings!$B$16,$A$1:$AD$1,0))&amp;""),""),8)="Services","Services",IF(IFERROR(TRIM(INDEX($A221:$AD221,MATCH(Settings!$B$22,$A$1:$AD$1,0))&amp;""),"")&lt;&gt;"","Services","Goods"))))</f>
        <v/>
      </c>
      <c r="AP221" s="23">
        <f>IF($AO221="Services",IFERROR(TRIM(INDEX($A221:$AD221,MATCH(Settings!$B$22,$A$1:$AD$1,0))&amp;""),""),IFERROR(TRIM(INDEX($A221:$AD221,MATCH(Settings!$B$17,$A$1:$AD$1,0))&amp;""),""))</f>
        <v/>
      </c>
      <c r="AQ221" s="24">
        <f>IFERROR(IF(TRIM(INDEX($A221:$AD221,MATCH(Settings!$B$18,$A$1:$AD$1,0))&amp;"")="","",VALUE(TRIM(INDEX($A221:$AD221,MATCH(Settings!$B$18,$A$1:$AD$1,0))&amp;""))),"")</f>
        <v/>
      </c>
      <c r="AR221" s="25">
        <f>IF($AO221="Goods",IFERROR(IF(TRIM(INDEX($A221:$AD221,MATCH(Settings!$B$20,$A$1:$AD$1,0))&amp;"")="","",VALUE(TRIM(INDEX($A221:$AD221,MATCH(Settings!$B$20,$A$1:$AD$1,0))&amp;""))),""),"")</f>
        <v/>
      </c>
      <c r="AS221" s="26">
        <f>IF($BB221=0,"",IFERROR(INT(IFERROR(IF(ISNUMBER(INDEX($A221:$AD221,MATCH(Settings!$B$11,$A$1:$AD$1,0))),INDEX($A221:$AD221,MATCH(Settings!$B$11,$A$1:$AD$1,0)),DATE(VALUE(LEFT(IFERROR(TRIM(INDEX($A221:$AD221,MATCH(Settings!$B$11,$A$1:$AD$1,0))&amp;""),""),4)),VALUE(MID(IFERROR(TRIM(INDEX($A221:$AD221,MATCH(Settings!$B$11,$A$1:$AD$1,0))&amp;""),""),6,2)),VALUE(MID(IFERROR(TRIM(INDEX($A221:$AD221,MATCH(Settings!$B$11,$A$1:$AD$1,0))&amp;""),""),9,2)))+TIME(VALUE(MID(IFERROR(TRIM(INDEX($A221:$AD221,MATCH(Settings!$B$11,$A$1:$AD$1,0))&amp;""),""),12,2)),VALUE(MID(IFERROR(TRIM(INDEX($A221:$AD221,MATCH(Settings!$B$11,$A$1:$AD$1,0))&amp;""),""),15,2)),VALUE(MID(IFERROR(TRIM(INDEX($A221:$AD221,MATCH(Settings!$B$11,$A$1:$AD$1,0))&amp;""),""),18,2)))),"")),""))</f>
        <v/>
      </c>
      <c r="AT221" s="23">
        <f>IF($BB221=0,"",IF(NOT(ISNUMBER($AF221)),"Waiting for the gift",IF(ISNUMBER($AJ221),"Acknowledged",IF(AND(ISNUMBER(Settings!$D$3),$AU221&gt;Settings!$D$3),"Past your window","Send acknowledgment"))))</f>
        <v/>
      </c>
      <c r="AU221" s="24">
        <f>IF(AND(ISNUMBER($AF221),NOT(ISNUMBER($AJ221))),Settings!$D$4-$AF221,"")</f>
        <v/>
      </c>
      <c r="AV221" s="27">
        <f>IF($BB221=0,"",IF((IF($AO221="Services","; services: describe the work, no value",IF(NOT(ISNUMBER($AR221)),"; no donor value given",IF($AX221=1,"; donor value $"&amp;FIXED(Settings!$D$5,0)&amp;" or more: written acknowledgment","")&amp;IF($AY221=1,"; over $"&amp;FIXED(Settings!$D$6,0)&amp;": donor may need Form 8283","")&amp;IF($AZ221=1,"; over $"&amp;FIXED(Settings!$D$7,0)&amp;": Section B, you may sign Part V",""))))="","Thank-you note",MID(IF($AO221="Services","; services: describe the work, no value",IF(NOT(ISNUMBER($AR221)),"; no donor value given",IF($AX221=1,"; donor value $"&amp;FIXED(Settings!$D$5,0)&amp;" or more: written acknowledgment","")&amp;IF($AY221=1,"; over $"&amp;FIXED(Settings!$D$6,0)&amp;": donor may need Form 8283","")&amp;IF($AZ221=1,"; over $"&amp;FIXED(Settings!$D$7,0)&amp;": Section B, you may sign Part V",""))),3,300)))</f>
        <v/>
      </c>
      <c r="AW221" s="27">
        <f>IF(OR($BB221=0,NOT(ISNUMBER($AF221)),$AP221=""),"","Thank you for your contribution of "&amp;$AP221&amp;" that "&amp;IF(TRIM(Settings!$D$2&amp;"")="","(your organization's name)",Settings!$D$2)&amp;" received on "&amp;CHOOSE(MONTH($AF221),"January","February","March","April","May","June","July","August","September","October","November","December")&amp;" "&amp;DAY($AF221)&amp;", "&amp;YEAR($AF221)&amp;". "&amp;IF(TRIM($AH221&amp;"")="","No goods or services were provided in exchange for your contribution.","In exchange for your contribution, we gave you "&amp;$AH221&amp;IF(ISNUMBER($AI221)," with an estimated fair market value of $"&amp;FIXED($AI221,2),"")&amp;"."))</f>
        <v/>
      </c>
      <c r="AX221" s="28">
        <f>IF(AND(ISNUMBER($AR221),ISNUMBER(Settings!$D$5)),IF($AR221&gt;=Settings!$D$5,1,0),0)</f>
        <v/>
      </c>
      <c r="AY221" s="28">
        <f>IF(AND(ISNUMBER($AR221),ISNUMBER(Settings!$D$6)),IF($AR221&gt;Settings!$D$6,1,0),0)</f>
        <v/>
      </c>
      <c r="AZ221" s="28">
        <f>IF(AND(ISNUMBER($AR221),ISNUMBER(Settings!$D$7)),IF($AR221&gt;Settings!$D$7,1,0),0)</f>
        <v/>
      </c>
      <c r="BA221" s="28">
        <f>IF(AND(ISNUMBER($AR221),ISNUMBER($AF221)),$AR221,0)</f>
        <v/>
      </c>
      <c r="BB221" s="28">
        <f>IF(OR(IFERROR(TRIM(INDEX($A221:$AD221,MATCH(Settings!$B$14,$A$1:$AD$1,0))&amp;""),"")&lt;&gt;"",IFERROR(TRIM(INDEX($A221:$AD221,MATCH(Settings!$B$13,$A$1:$AD$1,0))&amp;""),"")&lt;&gt;"",IFERROR(TRIM(INDEX($A221:$AD221,MATCH(Settings!$B$17,$A$1:$AD$1,0))&amp;""),"")&lt;&gt;"",IFERROR(TRIM(INDEX($A221:$AD221,MATCH(Settings!$B$22,$A$1:$AD$1,0))&amp;""),"")&lt;&gt;""),1,0)</f>
        <v/>
      </c>
    </row>
    <row r="222">
      <c r="AF222" s="29" t="n"/>
      <c r="AG222" s="30" t="n"/>
      <c r="AH222" s="30" t="n"/>
      <c r="AI222" s="31" t="n"/>
      <c r="AJ222" s="29" t="n"/>
      <c r="AK222" s="30" t="n"/>
      <c r="AM222" s="23">
        <f>IF(IFERROR(TRIM(INDEX($A222:$AD222,MATCH(Settings!$B$13,$A$1:$AD$1,0))&amp;""),"")&lt;&gt;"",IFERROR(TRIM(INDEX($A222:$AD222,MATCH(Settings!$B$13,$A$1:$AD$1,0))&amp;""),"")&amp;IF(IFERROR(TRIM(INDEX($A222:$AD222,MATCH(Settings!$B$14,$A$1:$AD$1,0))&amp;""),"")&lt;&gt;""," ("&amp;IFERROR(TRIM(INDEX($A222:$AD222,MATCH(Settings!$B$14,$A$1:$AD$1,0))&amp;""),"")&amp;")",""),IFERROR(TRIM(INDEX($A222:$AD222,MATCH(Settings!$B$14,$A$1:$AD$1,0))&amp;""),""))</f>
        <v/>
      </c>
      <c r="AN222" s="23">
        <f>IFERROR(TRIM(INDEX($A222:$AD222,MATCH(Settings!$B$15,$A$1:$AD$1,0))&amp;""),"")</f>
        <v/>
      </c>
      <c r="AO222" s="23">
        <f>IF($BB222=0,"",IF(LEFT(IFERROR(TRIM(INDEX($A222:$AD222,MATCH(Settings!$B$16,$A$1:$AD$1,0))&amp;""),""),5)="Goods","Goods",IF(LEFT(IFERROR(TRIM(INDEX($A222:$AD222,MATCH(Settings!$B$16,$A$1:$AD$1,0))&amp;""),""),8)="Services","Services",IF(IFERROR(TRIM(INDEX($A222:$AD222,MATCH(Settings!$B$22,$A$1:$AD$1,0))&amp;""),"")&lt;&gt;"","Services","Goods"))))</f>
        <v/>
      </c>
      <c r="AP222" s="23">
        <f>IF($AO222="Services",IFERROR(TRIM(INDEX($A222:$AD222,MATCH(Settings!$B$22,$A$1:$AD$1,0))&amp;""),""),IFERROR(TRIM(INDEX($A222:$AD222,MATCH(Settings!$B$17,$A$1:$AD$1,0))&amp;""),""))</f>
        <v/>
      </c>
      <c r="AQ222" s="24">
        <f>IFERROR(IF(TRIM(INDEX($A222:$AD222,MATCH(Settings!$B$18,$A$1:$AD$1,0))&amp;"")="","",VALUE(TRIM(INDEX($A222:$AD222,MATCH(Settings!$B$18,$A$1:$AD$1,0))&amp;""))),"")</f>
        <v/>
      </c>
      <c r="AR222" s="25">
        <f>IF($AO222="Goods",IFERROR(IF(TRIM(INDEX($A222:$AD222,MATCH(Settings!$B$20,$A$1:$AD$1,0))&amp;"")="","",VALUE(TRIM(INDEX($A222:$AD222,MATCH(Settings!$B$20,$A$1:$AD$1,0))&amp;""))),""),"")</f>
        <v/>
      </c>
      <c r="AS222" s="26">
        <f>IF($BB222=0,"",IFERROR(INT(IFERROR(IF(ISNUMBER(INDEX($A222:$AD222,MATCH(Settings!$B$11,$A$1:$AD$1,0))),INDEX($A222:$AD222,MATCH(Settings!$B$11,$A$1:$AD$1,0)),DATE(VALUE(LEFT(IFERROR(TRIM(INDEX($A222:$AD222,MATCH(Settings!$B$11,$A$1:$AD$1,0))&amp;""),""),4)),VALUE(MID(IFERROR(TRIM(INDEX($A222:$AD222,MATCH(Settings!$B$11,$A$1:$AD$1,0))&amp;""),""),6,2)),VALUE(MID(IFERROR(TRIM(INDEX($A222:$AD222,MATCH(Settings!$B$11,$A$1:$AD$1,0))&amp;""),""),9,2)))+TIME(VALUE(MID(IFERROR(TRIM(INDEX($A222:$AD222,MATCH(Settings!$B$11,$A$1:$AD$1,0))&amp;""),""),12,2)),VALUE(MID(IFERROR(TRIM(INDEX($A222:$AD222,MATCH(Settings!$B$11,$A$1:$AD$1,0))&amp;""),""),15,2)),VALUE(MID(IFERROR(TRIM(INDEX($A222:$AD222,MATCH(Settings!$B$11,$A$1:$AD$1,0))&amp;""),""),18,2)))),"")),""))</f>
        <v/>
      </c>
      <c r="AT222" s="23">
        <f>IF($BB222=0,"",IF(NOT(ISNUMBER($AF222)),"Waiting for the gift",IF(ISNUMBER($AJ222),"Acknowledged",IF(AND(ISNUMBER(Settings!$D$3),$AU222&gt;Settings!$D$3),"Past your window","Send acknowledgment"))))</f>
        <v/>
      </c>
      <c r="AU222" s="24">
        <f>IF(AND(ISNUMBER($AF222),NOT(ISNUMBER($AJ222))),Settings!$D$4-$AF222,"")</f>
        <v/>
      </c>
      <c r="AV222" s="27">
        <f>IF($BB222=0,"",IF((IF($AO222="Services","; services: describe the work, no value",IF(NOT(ISNUMBER($AR222)),"; no donor value given",IF($AX222=1,"; donor value $"&amp;FIXED(Settings!$D$5,0)&amp;" or more: written acknowledgment","")&amp;IF($AY222=1,"; over $"&amp;FIXED(Settings!$D$6,0)&amp;": donor may need Form 8283","")&amp;IF($AZ222=1,"; over $"&amp;FIXED(Settings!$D$7,0)&amp;": Section B, you may sign Part V",""))))="","Thank-you note",MID(IF($AO222="Services","; services: describe the work, no value",IF(NOT(ISNUMBER($AR222)),"; no donor value given",IF($AX222=1,"; donor value $"&amp;FIXED(Settings!$D$5,0)&amp;" or more: written acknowledgment","")&amp;IF($AY222=1,"; over $"&amp;FIXED(Settings!$D$6,0)&amp;": donor may need Form 8283","")&amp;IF($AZ222=1,"; over $"&amp;FIXED(Settings!$D$7,0)&amp;": Section B, you may sign Part V",""))),3,300)))</f>
        <v/>
      </c>
      <c r="AW222" s="27">
        <f>IF(OR($BB222=0,NOT(ISNUMBER($AF222)),$AP222=""),"","Thank you for your contribution of "&amp;$AP222&amp;" that "&amp;IF(TRIM(Settings!$D$2&amp;"")="","(your organization's name)",Settings!$D$2)&amp;" received on "&amp;CHOOSE(MONTH($AF222),"January","February","March","April","May","June","July","August","September","October","November","December")&amp;" "&amp;DAY($AF222)&amp;", "&amp;YEAR($AF222)&amp;". "&amp;IF(TRIM($AH222&amp;"")="","No goods or services were provided in exchange for your contribution.","In exchange for your contribution, we gave you "&amp;$AH222&amp;IF(ISNUMBER($AI222)," with an estimated fair market value of $"&amp;FIXED($AI222,2),"")&amp;"."))</f>
        <v/>
      </c>
      <c r="AX222" s="28">
        <f>IF(AND(ISNUMBER($AR222),ISNUMBER(Settings!$D$5)),IF($AR222&gt;=Settings!$D$5,1,0),0)</f>
        <v/>
      </c>
      <c r="AY222" s="28">
        <f>IF(AND(ISNUMBER($AR222),ISNUMBER(Settings!$D$6)),IF($AR222&gt;Settings!$D$6,1,0),0)</f>
        <v/>
      </c>
      <c r="AZ222" s="28">
        <f>IF(AND(ISNUMBER($AR222),ISNUMBER(Settings!$D$7)),IF($AR222&gt;Settings!$D$7,1,0),0)</f>
        <v/>
      </c>
      <c r="BA222" s="28">
        <f>IF(AND(ISNUMBER($AR222),ISNUMBER($AF222)),$AR222,0)</f>
        <v/>
      </c>
      <c r="BB222" s="28">
        <f>IF(OR(IFERROR(TRIM(INDEX($A222:$AD222,MATCH(Settings!$B$14,$A$1:$AD$1,0))&amp;""),"")&lt;&gt;"",IFERROR(TRIM(INDEX($A222:$AD222,MATCH(Settings!$B$13,$A$1:$AD$1,0))&amp;""),"")&lt;&gt;"",IFERROR(TRIM(INDEX($A222:$AD222,MATCH(Settings!$B$17,$A$1:$AD$1,0))&amp;""),"")&lt;&gt;"",IFERROR(TRIM(INDEX($A222:$AD222,MATCH(Settings!$B$22,$A$1:$AD$1,0))&amp;""),"")&lt;&gt;""),1,0)</f>
        <v/>
      </c>
    </row>
    <row r="223">
      <c r="AF223" s="29" t="n"/>
      <c r="AG223" s="30" t="n"/>
      <c r="AH223" s="30" t="n"/>
      <c r="AI223" s="31" t="n"/>
      <c r="AJ223" s="29" t="n"/>
      <c r="AK223" s="30" t="n"/>
      <c r="AM223" s="23">
        <f>IF(IFERROR(TRIM(INDEX($A223:$AD223,MATCH(Settings!$B$13,$A$1:$AD$1,0))&amp;""),"")&lt;&gt;"",IFERROR(TRIM(INDEX($A223:$AD223,MATCH(Settings!$B$13,$A$1:$AD$1,0))&amp;""),"")&amp;IF(IFERROR(TRIM(INDEX($A223:$AD223,MATCH(Settings!$B$14,$A$1:$AD$1,0))&amp;""),"")&lt;&gt;""," ("&amp;IFERROR(TRIM(INDEX($A223:$AD223,MATCH(Settings!$B$14,$A$1:$AD$1,0))&amp;""),"")&amp;")",""),IFERROR(TRIM(INDEX($A223:$AD223,MATCH(Settings!$B$14,$A$1:$AD$1,0))&amp;""),""))</f>
        <v/>
      </c>
      <c r="AN223" s="23">
        <f>IFERROR(TRIM(INDEX($A223:$AD223,MATCH(Settings!$B$15,$A$1:$AD$1,0))&amp;""),"")</f>
        <v/>
      </c>
      <c r="AO223" s="23">
        <f>IF($BB223=0,"",IF(LEFT(IFERROR(TRIM(INDEX($A223:$AD223,MATCH(Settings!$B$16,$A$1:$AD$1,0))&amp;""),""),5)="Goods","Goods",IF(LEFT(IFERROR(TRIM(INDEX($A223:$AD223,MATCH(Settings!$B$16,$A$1:$AD$1,0))&amp;""),""),8)="Services","Services",IF(IFERROR(TRIM(INDEX($A223:$AD223,MATCH(Settings!$B$22,$A$1:$AD$1,0))&amp;""),"")&lt;&gt;"","Services","Goods"))))</f>
        <v/>
      </c>
      <c r="AP223" s="23">
        <f>IF($AO223="Services",IFERROR(TRIM(INDEX($A223:$AD223,MATCH(Settings!$B$22,$A$1:$AD$1,0))&amp;""),""),IFERROR(TRIM(INDEX($A223:$AD223,MATCH(Settings!$B$17,$A$1:$AD$1,0))&amp;""),""))</f>
        <v/>
      </c>
      <c r="AQ223" s="24">
        <f>IFERROR(IF(TRIM(INDEX($A223:$AD223,MATCH(Settings!$B$18,$A$1:$AD$1,0))&amp;"")="","",VALUE(TRIM(INDEX($A223:$AD223,MATCH(Settings!$B$18,$A$1:$AD$1,0))&amp;""))),"")</f>
        <v/>
      </c>
      <c r="AR223" s="25">
        <f>IF($AO223="Goods",IFERROR(IF(TRIM(INDEX($A223:$AD223,MATCH(Settings!$B$20,$A$1:$AD$1,0))&amp;"")="","",VALUE(TRIM(INDEX($A223:$AD223,MATCH(Settings!$B$20,$A$1:$AD$1,0))&amp;""))),""),"")</f>
        <v/>
      </c>
      <c r="AS223" s="26">
        <f>IF($BB223=0,"",IFERROR(INT(IFERROR(IF(ISNUMBER(INDEX($A223:$AD223,MATCH(Settings!$B$11,$A$1:$AD$1,0))),INDEX($A223:$AD223,MATCH(Settings!$B$11,$A$1:$AD$1,0)),DATE(VALUE(LEFT(IFERROR(TRIM(INDEX($A223:$AD223,MATCH(Settings!$B$11,$A$1:$AD$1,0))&amp;""),""),4)),VALUE(MID(IFERROR(TRIM(INDEX($A223:$AD223,MATCH(Settings!$B$11,$A$1:$AD$1,0))&amp;""),""),6,2)),VALUE(MID(IFERROR(TRIM(INDEX($A223:$AD223,MATCH(Settings!$B$11,$A$1:$AD$1,0))&amp;""),""),9,2)))+TIME(VALUE(MID(IFERROR(TRIM(INDEX($A223:$AD223,MATCH(Settings!$B$11,$A$1:$AD$1,0))&amp;""),""),12,2)),VALUE(MID(IFERROR(TRIM(INDEX($A223:$AD223,MATCH(Settings!$B$11,$A$1:$AD$1,0))&amp;""),""),15,2)),VALUE(MID(IFERROR(TRIM(INDEX($A223:$AD223,MATCH(Settings!$B$11,$A$1:$AD$1,0))&amp;""),""),18,2)))),"")),""))</f>
        <v/>
      </c>
      <c r="AT223" s="23">
        <f>IF($BB223=0,"",IF(NOT(ISNUMBER($AF223)),"Waiting for the gift",IF(ISNUMBER($AJ223),"Acknowledged",IF(AND(ISNUMBER(Settings!$D$3),$AU223&gt;Settings!$D$3),"Past your window","Send acknowledgment"))))</f>
        <v/>
      </c>
      <c r="AU223" s="24">
        <f>IF(AND(ISNUMBER($AF223),NOT(ISNUMBER($AJ223))),Settings!$D$4-$AF223,"")</f>
        <v/>
      </c>
      <c r="AV223" s="27">
        <f>IF($BB223=0,"",IF((IF($AO223="Services","; services: describe the work, no value",IF(NOT(ISNUMBER($AR223)),"; no donor value given",IF($AX223=1,"; donor value $"&amp;FIXED(Settings!$D$5,0)&amp;" or more: written acknowledgment","")&amp;IF($AY223=1,"; over $"&amp;FIXED(Settings!$D$6,0)&amp;": donor may need Form 8283","")&amp;IF($AZ223=1,"; over $"&amp;FIXED(Settings!$D$7,0)&amp;": Section B, you may sign Part V",""))))="","Thank-you note",MID(IF($AO223="Services","; services: describe the work, no value",IF(NOT(ISNUMBER($AR223)),"; no donor value given",IF($AX223=1,"; donor value $"&amp;FIXED(Settings!$D$5,0)&amp;" or more: written acknowledgment","")&amp;IF($AY223=1,"; over $"&amp;FIXED(Settings!$D$6,0)&amp;": donor may need Form 8283","")&amp;IF($AZ223=1,"; over $"&amp;FIXED(Settings!$D$7,0)&amp;": Section B, you may sign Part V",""))),3,300)))</f>
        <v/>
      </c>
      <c r="AW223" s="27">
        <f>IF(OR($BB223=0,NOT(ISNUMBER($AF223)),$AP223=""),"","Thank you for your contribution of "&amp;$AP223&amp;" that "&amp;IF(TRIM(Settings!$D$2&amp;"")="","(your organization's name)",Settings!$D$2)&amp;" received on "&amp;CHOOSE(MONTH($AF223),"January","February","March","April","May","June","July","August","September","October","November","December")&amp;" "&amp;DAY($AF223)&amp;", "&amp;YEAR($AF223)&amp;". "&amp;IF(TRIM($AH223&amp;"")="","No goods or services were provided in exchange for your contribution.","In exchange for your contribution, we gave you "&amp;$AH223&amp;IF(ISNUMBER($AI223)," with an estimated fair market value of $"&amp;FIXED($AI223,2),"")&amp;"."))</f>
        <v/>
      </c>
      <c r="AX223" s="28">
        <f>IF(AND(ISNUMBER($AR223),ISNUMBER(Settings!$D$5)),IF($AR223&gt;=Settings!$D$5,1,0),0)</f>
        <v/>
      </c>
      <c r="AY223" s="28">
        <f>IF(AND(ISNUMBER($AR223),ISNUMBER(Settings!$D$6)),IF($AR223&gt;Settings!$D$6,1,0),0)</f>
        <v/>
      </c>
      <c r="AZ223" s="28">
        <f>IF(AND(ISNUMBER($AR223),ISNUMBER(Settings!$D$7)),IF($AR223&gt;Settings!$D$7,1,0),0)</f>
        <v/>
      </c>
      <c r="BA223" s="28">
        <f>IF(AND(ISNUMBER($AR223),ISNUMBER($AF223)),$AR223,0)</f>
        <v/>
      </c>
      <c r="BB223" s="28">
        <f>IF(OR(IFERROR(TRIM(INDEX($A223:$AD223,MATCH(Settings!$B$14,$A$1:$AD$1,0))&amp;""),"")&lt;&gt;"",IFERROR(TRIM(INDEX($A223:$AD223,MATCH(Settings!$B$13,$A$1:$AD$1,0))&amp;""),"")&lt;&gt;"",IFERROR(TRIM(INDEX($A223:$AD223,MATCH(Settings!$B$17,$A$1:$AD$1,0))&amp;""),"")&lt;&gt;"",IFERROR(TRIM(INDEX($A223:$AD223,MATCH(Settings!$B$22,$A$1:$AD$1,0))&amp;""),"")&lt;&gt;""),1,0)</f>
        <v/>
      </c>
    </row>
    <row r="224">
      <c r="AF224" s="29" t="n"/>
      <c r="AG224" s="30" t="n"/>
      <c r="AH224" s="30" t="n"/>
      <c r="AI224" s="31" t="n"/>
      <c r="AJ224" s="29" t="n"/>
      <c r="AK224" s="30" t="n"/>
      <c r="AM224" s="23">
        <f>IF(IFERROR(TRIM(INDEX($A224:$AD224,MATCH(Settings!$B$13,$A$1:$AD$1,0))&amp;""),"")&lt;&gt;"",IFERROR(TRIM(INDEX($A224:$AD224,MATCH(Settings!$B$13,$A$1:$AD$1,0))&amp;""),"")&amp;IF(IFERROR(TRIM(INDEX($A224:$AD224,MATCH(Settings!$B$14,$A$1:$AD$1,0))&amp;""),"")&lt;&gt;""," ("&amp;IFERROR(TRIM(INDEX($A224:$AD224,MATCH(Settings!$B$14,$A$1:$AD$1,0))&amp;""),"")&amp;")",""),IFERROR(TRIM(INDEX($A224:$AD224,MATCH(Settings!$B$14,$A$1:$AD$1,0))&amp;""),""))</f>
        <v/>
      </c>
      <c r="AN224" s="23">
        <f>IFERROR(TRIM(INDEX($A224:$AD224,MATCH(Settings!$B$15,$A$1:$AD$1,0))&amp;""),"")</f>
        <v/>
      </c>
      <c r="AO224" s="23">
        <f>IF($BB224=0,"",IF(LEFT(IFERROR(TRIM(INDEX($A224:$AD224,MATCH(Settings!$B$16,$A$1:$AD$1,0))&amp;""),""),5)="Goods","Goods",IF(LEFT(IFERROR(TRIM(INDEX($A224:$AD224,MATCH(Settings!$B$16,$A$1:$AD$1,0))&amp;""),""),8)="Services","Services",IF(IFERROR(TRIM(INDEX($A224:$AD224,MATCH(Settings!$B$22,$A$1:$AD$1,0))&amp;""),"")&lt;&gt;"","Services","Goods"))))</f>
        <v/>
      </c>
      <c r="AP224" s="23">
        <f>IF($AO224="Services",IFERROR(TRIM(INDEX($A224:$AD224,MATCH(Settings!$B$22,$A$1:$AD$1,0))&amp;""),""),IFERROR(TRIM(INDEX($A224:$AD224,MATCH(Settings!$B$17,$A$1:$AD$1,0))&amp;""),""))</f>
        <v/>
      </c>
      <c r="AQ224" s="24">
        <f>IFERROR(IF(TRIM(INDEX($A224:$AD224,MATCH(Settings!$B$18,$A$1:$AD$1,0))&amp;"")="","",VALUE(TRIM(INDEX($A224:$AD224,MATCH(Settings!$B$18,$A$1:$AD$1,0))&amp;""))),"")</f>
        <v/>
      </c>
      <c r="AR224" s="25">
        <f>IF($AO224="Goods",IFERROR(IF(TRIM(INDEX($A224:$AD224,MATCH(Settings!$B$20,$A$1:$AD$1,0))&amp;"")="","",VALUE(TRIM(INDEX($A224:$AD224,MATCH(Settings!$B$20,$A$1:$AD$1,0))&amp;""))),""),"")</f>
        <v/>
      </c>
      <c r="AS224" s="26">
        <f>IF($BB224=0,"",IFERROR(INT(IFERROR(IF(ISNUMBER(INDEX($A224:$AD224,MATCH(Settings!$B$11,$A$1:$AD$1,0))),INDEX($A224:$AD224,MATCH(Settings!$B$11,$A$1:$AD$1,0)),DATE(VALUE(LEFT(IFERROR(TRIM(INDEX($A224:$AD224,MATCH(Settings!$B$11,$A$1:$AD$1,0))&amp;""),""),4)),VALUE(MID(IFERROR(TRIM(INDEX($A224:$AD224,MATCH(Settings!$B$11,$A$1:$AD$1,0))&amp;""),""),6,2)),VALUE(MID(IFERROR(TRIM(INDEX($A224:$AD224,MATCH(Settings!$B$11,$A$1:$AD$1,0))&amp;""),""),9,2)))+TIME(VALUE(MID(IFERROR(TRIM(INDEX($A224:$AD224,MATCH(Settings!$B$11,$A$1:$AD$1,0))&amp;""),""),12,2)),VALUE(MID(IFERROR(TRIM(INDEX($A224:$AD224,MATCH(Settings!$B$11,$A$1:$AD$1,0))&amp;""),""),15,2)),VALUE(MID(IFERROR(TRIM(INDEX($A224:$AD224,MATCH(Settings!$B$11,$A$1:$AD$1,0))&amp;""),""),18,2)))),"")),""))</f>
        <v/>
      </c>
      <c r="AT224" s="23">
        <f>IF($BB224=0,"",IF(NOT(ISNUMBER($AF224)),"Waiting for the gift",IF(ISNUMBER($AJ224),"Acknowledged",IF(AND(ISNUMBER(Settings!$D$3),$AU224&gt;Settings!$D$3),"Past your window","Send acknowledgment"))))</f>
        <v/>
      </c>
      <c r="AU224" s="24">
        <f>IF(AND(ISNUMBER($AF224),NOT(ISNUMBER($AJ224))),Settings!$D$4-$AF224,"")</f>
        <v/>
      </c>
      <c r="AV224" s="27">
        <f>IF($BB224=0,"",IF((IF($AO224="Services","; services: describe the work, no value",IF(NOT(ISNUMBER($AR224)),"; no donor value given",IF($AX224=1,"; donor value $"&amp;FIXED(Settings!$D$5,0)&amp;" or more: written acknowledgment","")&amp;IF($AY224=1,"; over $"&amp;FIXED(Settings!$D$6,0)&amp;": donor may need Form 8283","")&amp;IF($AZ224=1,"; over $"&amp;FIXED(Settings!$D$7,0)&amp;": Section B, you may sign Part V",""))))="","Thank-you note",MID(IF($AO224="Services","; services: describe the work, no value",IF(NOT(ISNUMBER($AR224)),"; no donor value given",IF($AX224=1,"; donor value $"&amp;FIXED(Settings!$D$5,0)&amp;" or more: written acknowledgment","")&amp;IF($AY224=1,"; over $"&amp;FIXED(Settings!$D$6,0)&amp;": donor may need Form 8283","")&amp;IF($AZ224=1,"; over $"&amp;FIXED(Settings!$D$7,0)&amp;": Section B, you may sign Part V",""))),3,300)))</f>
        <v/>
      </c>
      <c r="AW224" s="27">
        <f>IF(OR($BB224=0,NOT(ISNUMBER($AF224)),$AP224=""),"","Thank you for your contribution of "&amp;$AP224&amp;" that "&amp;IF(TRIM(Settings!$D$2&amp;"")="","(your organization's name)",Settings!$D$2)&amp;" received on "&amp;CHOOSE(MONTH($AF224),"January","February","March","April","May","June","July","August","September","October","November","December")&amp;" "&amp;DAY($AF224)&amp;", "&amp;YEAR($AF224)&amp;". "&amp;IF(TRIM($AH224&amp;"")="","No goods or services were provided in exchange for your contribution.","In exchange for your contribution, we gave you "&amp;$AH224&amp;IF(ISNUMBER($AI224)," with an estimated fair market value of $"&amp;FIXED($AI224,2),"")&amp;"."))</f>
        <v/>
      </c>
      <c r="AX224" s="28">
        <f>IF(AND(ISNUMBER($AR224),ISNUMBER(Settings!$D$5)),IF($AR224&gt;=Settings!$D$5,1,0),0)</f>
        <v/>
      </c>
      <c r="AY224" s="28">
        <f>IF(AND(ISNUMBER($AR224),ISNUMBER(Settings!$D$6)),IF($AR224&gt;Settings!$D$6,1,0),0)</f>
        <v/>
      </c>
      <c r="AZ224" s="28">
        <f>IF(AND(ISNUMBER($AR224),ISNUMBER(Settings!$D$7)),IF($AR224&gt;Settings!$D$7,1,0),0)</f>
        <v/>
      </c>
      <c r="BA224" s="28">
        <f>IF(AND(ISNUMBER($AR224),ISNUMBER($AF224)),$AR224,0)</f>
        <v/>
      </c>
      <c r="BB224" s="28">
        <f>IF(OR(IFERROR(TRIM(INDEX($A224:$AD224,MATCH(Settings!$B$14,$A$1:$AD$1,0))&amp;""),"")&lt;&gt;"",IFERROR(TRIM(INDEX($A224:$AD224,MATCH(Settings!$B$13,$A$1:$AD$1,0))&amp;""),"")&lt;&gt;"",IFERROR(TRIM(INDEX($A224:$AD224,MATCH(Settings!$B$17,$A$1:$AD$1,0))&amp;""),"")&lt;&gt;"",IFERROR(TRIM(INDEX($A224:$AD224,MATCH(Settings!$B$22,$A$1:$AD$1,0))&amp;""),"")&lt;&gt;""),1,0)</f>
        <v/>
      </c>
    </row>
    <row r="225">
      <c r="AF225" s="29" t="n"/>
      <c r="AG225" s="30" t="n"/>
      <c r="AH225" s="30" t="n"/>
      <c r="AI225" s="31" t="n"/>
      <c r="AJ225" s="29" t="n"/>
      <c r="AK225" s="30" t="n"/>
      <c r="AM225" s="23">
        <f>IF(IFERROR(TRIM(INDEX($A225:$AD225,MATCH(Settings!$B$13,$A$1:$AD$1,0))&amp;""),"")&lt;&gt;"",IFERROR(TRIM(INDEX($A225:$AD225,MATCH(Settings!$B$13,$A$1:$AD$1,0))&amp;""),"")&amp;IF(IFERROR(TRIM(INDEX($A225:$AD225,MATCH(Settings!$B$14,$A$1:$AD$1,0))&amp;""),"")&lt;&gt;""," ("&amp;IFERROR(TRIM(INDEX($A225:$AD225,MATCH(Settings!$B$14,$A$1:$AD$1,0))&amp;""),"")&amp;")",""),IFERROR(TRIM(INDEX($A225:$AD225,MATCH(Settings!$B$14,$A$1:$AD$1,0))&amp;""),""))</f>
        <v/>
      </c>
      <c r="AN225" s="23">
        <f>IFERROR(TRIM(INDEX($A225:$AD225,MATCH(Settings!$B$15,$A$1:$AD$1,0))&amp;""),"")</f>
        <v/>
      </c>
      <c r="AO225" s="23">
        <f>IF($BB225=0,"",IF(LEFT(IFERROR(TRIM(INDEX($A225:$AD225,MATCH(Settings!$B$16,$A$1:$AD$1,0))&amp;""),""),5)="Goods","Goods",IF(LEFT(IFERROR(TRIM(INDEX($A225:$AD225,MATCH(Settings!$B$16,$A$1:$AD$1,0))&amp;""),""),8)="Services","Services",IF(IFERROR(TRIM(INDEX($A225:$AD225,MATCH(Settings!$B$22,$A$1:$AD$1,0))&amp;""),"")&lt;&gt;"","Services","Goods"))))</f>
        <v/>
      </c>
      <c r="AP225" s="23">
        <f>IF($AO225="Services",IFERROR(TRIM(INDEX($A225:$AD225,MATCH(Settings!$B$22,$A$1:$AD$1,0))&amp;""),""),IFERROR(TRIM(INDEX($A225:$AD225,MATCH(Settings!$B$17,$A$1:$AD$1,0))&amp;""),""))</f>
        <v/>
      </c>
      <c r="AQ225" s="24">
        <f>IFERROR(IF(TRIM(INDEX($A225:$AD225,MATCH(Settings!$B$18,$A$1:$AD$1,0))&amp;"")="","",VALUE(TRIM(INDEX($A225:$AD225,MATCH(Settings!$B$18,$A$1:$AD$1,0))&amp;""))),"")</f>
        <v/>
      </c>
      <c r="AR225" s="25">
        <f>IF($AO225="Goods",IFERROR(IF(TRIM(INDEX($A225:$AD225,MATCH(Settings!$B$20,$A$1:$AD$1,0))&amp;"")="","",VALUE(TRIM(INDEX($A225:$AD225,MATCH(Settings!$B$20,$A$1:$AD$1,0))&amp;""))),""),"")</f>
        <v/>
      </c>
      <c r="AS225" s="26">
        <f>IF($BB225=0,"",IFERROR(INT(IFERROR(IF(ISNUMBER(INDEX($A225:$AD225,MATCH(Settings!$B$11,$A$1:$AD$1,0))),INDEX($A225:$AD225,MATCH(Settings!$B$11,$A$1:$AD$1,0)),DATE(VALUE(LEFT(IFERROR(TRIM(INDEX($A225:$AD225,MATCH(Settings!$B$11,$A$1:$AD$1,0))&amp;""),""),4)),VALUE(MID(IFERROR(TRIM(INDEX($A225:$AD225,MATCH(Settings!$B$11,$A$1:$AD$1,0))&amp;""),""),6,2)),VALUE(MID(IFERROR(TRIM(INDEX($A225:$AD225,MATCH(Settings!$B$11,$A$1:$AD$1,0))&amp;""),""),9,2)))+TIME(VALUE(MID(IFERROR(TRIM(INDEX($A225:$AD225,MATCH(Settings!$B$11,$A$1:$AD$1,0))&amp;""),""),12,2)),VALUE(MID(IFERROR(TRIM(INDEX($A225:$AD225,MATCH(Settings!$B$11,$A$1:$AD$1,0))&amp;""),""),15,2)),VALUE(MID(IFERROR(TRIM(INDEX($A225:$AD225,MATCH(Settings!$B$11,$A$1:$AD$1,0))&amp;""),""),18,2)))),"")),""))</f>
        <v/>
      </c>
      <c r="AT225" s="23">
        <f>IF($BB225=0,"",IF(NOT(ISNUMBER($AF225)),"Waiting for the gift",IF(ISNUMBER($AJ225),"Acknowledged",IF(AND(ISNUMBER(Settings!$D$3),$AU225&gt;Settings!$D$3),"Past your window","Send acknowledgment"))))</f>
        <v/>
      </c>
      <c r="AU225" s="24">
        <f>IF(AND(ISNUMBER($AF225),NOT(ISNUMBER($AJ225))),Settings!$D$4-$AF225,"")</f>
        <v/>
      </c>
      <c r="AV225" s="27">
        <f>IF($BB225=0,"",IF((IF($AO225="Services","; services: describe the work, no value",IF(NOT(ISNUMBER($AR225)),"; no donor value given",IF($AX225=1,"; donor value $"&amp;FIXED(Settings!$D$5,0)&amp;" or more: written acknowledgment","")&amp;IF($AY225=1,"; over $"&amp;FIXED(Settings!$D$6,0)&amp;": donor may need Form 8283","")&amp;IF($AZ225=1,"; over $"&amp;FIXED(Settings!$D$7,0)&amp;": Section B, you may sign Part V",""))))="","Thank-you note",MID(IF($AO225="Services","; services: describe the work, no value",IF(NOT(ISNUMBER($AR225)),"; no donor value given",IF($AX225=1,"; donor value $"&amp;FIXED(Settings!$D$5,0)&amp;" or more: written acknowledgment","")&amp;IF($AY225=1,"; over $"&amp;FIXED(Settings!$D$6,0)&amp;": donor may need Form 8283","")&amp;IF($AZ225=1,"; over $"&amp;FIXED(Settings!$D$7,0)&amp;": Section B, you may sign Part V",""))),3,300)))</f>
        <v/>
      </c>
      <c r="AW225" s="27">
        <f>IF(OR($BB225=0,NOT(ISNUMBER($AF225)),$AP225=""),"","Thank you for your contribution of "&amp;$AP225&amp;" that "&amp;IF(TRIM(Settings!$D$2&amp;"")="","(your organization's name)",Settings!$D$2)&amp;" received on "&amp;CHOOSE(MONTH($AF225),"January","February","March","April","May","June","July","August","September","October","November","December")&amp;" "&amp;DAY($AF225)&amp;", "&amp;YEAR($AF225)&amp;". "&amp;IF(TRIM($AH225&amp;"")="","No goods or services were provided in exchange for your contribution.","In exchange for your contribution, we gave you "&amp;$AH225&amp;IF(ISNUMBER($AI225)," with an estimated fair market value of $"&amp;FIXED($AI225,2),"")&amp;"."))</f>
        <v/>
      </c>
      <c r="AX225" s="28">
        <f>IF(AND(ISNUMBER($AR225),ISNUMBER(Settings!$D$5)),IF($AR225&gt;=Settings!$D$5,1,0),0)</f>
        <v/>
      </c>
      <c r="AY225" s="28">
        <f>IF(AND(ISNUMBER($AR225),ISNUMBER(Settings!$D$6)),IF($AR225&gt;Settings!$D$6,1,0),0)</f>
        <v/>
      </c>
      <c r="AZ225" s="28">
        <f>IF(AND(ISNUMBER($AR225),ISNUMBER(Settings!$D$7)),IF($AR225&gt;Settings!$D$7,1,0),0)</f>
        <v/>
      </c>
      <c r="BA225" s="28">
        <f>IF(AND(ISNUMBER($AR225),ISNUMBER($AF225)),$AR225,0)</f>
        <v/>
      </c>
      <c r="BB225" s="28">
        <f>IF(OR(IFERROR(TRIM(INDEX($A225:$AD225,MATCH(Settings!$B$14,$A$1:$AD$1,0))&amp;""),"")&lt;&gt;"",IFERROR(TRIM(INDEX($A225:$AD225,MATCH(Settings!$B$13,$A$1:$AD$1,0))&amp;""),"")&lt;&gt;"",IFERROR(TRIM(INDEX($A225:$AD225,MATCH(Settings!$B$17,$A$1:$AD$1,0))&amp;""),"")&lt;&gt;"",IFERROR(TRIM(INDEX($A225:$AD225,MATCH(Settings!$B$22,$A$1:$AD$1,0))&amp;""),"")&lt;&gt;""),1,0)</f>
        <v/>
      </c>
    </row>
    <row r="226">
      <c r="AF226" s="29" t="n"/>
      <c r="AG226" s="30" t="n"/>
      <c r="AH226" s="30" t="n"/>
      <c r="AI226" s="31" t="n"/>
      <c r="AJ226" s="29" t="n"/>
      <c r="AK226" s="30" t="n"/>
      <c r="AM226" s="23">
        <f>IF(IFERROR(TRIM(INDEX($A226:$AD226,MATCH(Settings!$B$13,$A$1:$AD$1,0))&amp;""),"")&lt;&gt;"",IFERROR(TRIM(INDEX($A226:$AD226,MATCH(Settings!$B$13,$A$1:$AD$1,0))&amp;""),"")&amp;IF(IFERROR(TRIM(INDEX($A226:$AD226,MATCH(Settings!$B$14,$A$1:$AD$1,0))&amp;""),"")&lt;&gt;""," ("&amp;IFERROR(TRIM(INDEX($A226:$AD226,MATCH(Settings!$B$14,$A$1:$AD$1,0))&amp;""),"")&amp;")",""),IFERROR(TRIM(INDEX($A226:$AD226,MATCH(Settings!$B$14,$A$1:$AD$1,0))&amp;""),""))</f>
        <v/>
      </c>
      <c r="AN226" s="23">
        <f>IFERROR(TRIM(INDEX($A226:$AD226,MATCH(Settings!$B$15,$A$1:$AD$1,0))&amp;""),"")</f>
        <v/>
      </c>
      <c r="AO226" s="23">
        <f>IF($BB226=0,"",IF(LEFT(IFERROR(TRIM(INDEX($A226:$AD226,MATCH(Settings!$B$16,$A$1:$AD$1,0))&amp;""),""),5)="Goods","Goods",IF(LEFT(IFERROR(TRIM(INDEX($A226:$AD226,MATCH(Settings!$B$16,$A$1:$AD$1,0))&amp;""),""),8)="Services","Services",IF(IFERROR(TRIM(INDEX($A226:$AD226,MATCH(Settings!$B$22,$A$1:$AD$1,0))&amp;""),"")&lt;&gt;"","Services","Goods"))))</f>
        <v/>
      </c>
      <c r="AP226" s="23">
        <f>IF($AO226="Services",IFERROR(TRIM(INDEX($A226:$AD226,MATCH(Settings!$B$22,$A$1:$AD$1,0))&amp;""),""),IFERROR(TRIM(INDEX($A226:$AD226,MATCH(Settings!$B$17,$A$1:$AD$1,0))&amp;""),""))</f>
        <v/>
      </c>
      <c r="AQ226" s="24">
        <f>IFERROR(IF(TRIM(INDEX($A226:$AD226,MATCH(Settings!$B$18,$A$1:$AD$1,0))&amp;"")="","",VALUE(TRIM(INDEX($A226:$AD226,MATCH(Settings!$B$18,$A$1:$AD$1,0))&amp;""))),"")</f>
        <v/>
      </c>
      <c r="AR226" s="25">
        <f>IF($AO226="Goods",IFERROR(IF(TRIM(INDEX($A226:$AD226,MATCH(Settings!$B$20,$A$1:$AD$1,0))&amp;"")="","",VALUE(TRIM(INDEX($A226:$AD226,MATCH(Settings!$B$20,$A$1:$AD$1,0))&amp;""))),""),"")</f>
        <v/>
      </c>
      <c r="AS226" s="26">
        <f>IF($BB226=0,"",IFERROR(INT(IFERROR(IF(ISNUMBER(INDEX($A226:$AD226,MATCH(Settings!$B$11,$A$1:$AD$1,0))),INDEX($A226:$AD226,MATCH(Settings!$B$11,$A$1:$AD$1,0)),DATE(VALUE(LEFT(IFERROR(TRIM(INDEX($A226:$AD226,MATCH(Settings!$B$11,$A$1:$AD$1,0))&amp;""),""),4)),VALUE(MID(IFERROR(TRIM(INDEX($A226:$AD226,MATCH(Settings!$B$11,$A$1:$AD$1,0))&amp;""),""),6,2)),VALUE(MID(IFERROR(TRIM(INDEX($A226:$AD226,MATCH(Settings!$B$11,$A$1:$AD$1,0))&amp;""),""),9,2)))+TIME(VALUE(MID(IFERROR(TRIM(INDEX($A226:$AD226,MATCH(Settings!$B$11,$A$1:$AD$1,0))&amp;""),""),12,2)),VALUE(MID(IFERROR(TRIM(INDEX($A226:$AD226,MATCH(Settings!$B$11,$A$1:$AD$1,0))&amp;""),""),15,2)),VALUE(MID(IFERROR(TRIM(INDEX($A226:$AD226,MATCH(Settings!$B$11,$A$1:$AD$1,0))&amp;""),""),18,2)))),"")),""))</f>
        <v/>
      </c>
      <c r="AT226" s="23">
        <f>IF($BB226=0,"",IF(NOT(ISNUMBER($AF226)),"Waiting for the gift",IF(ISNUMBER($AJ226),"Acknowledged",IF(AND(ISNUMBER(Settings!$D$3),$AU226&gt;Settings!$D$3),"Past your window","Send acknowledgment"))))</f>
        <v/>
      </c>
      <c r="AU226" s="24">
        <f>IF(AND(ISNUMBER($AF226),NOT(ISNUMBER($AJ226))),Settings!$D$4-$AF226,"")</f>
        <v/>
      </c>
      <c r="AV226" s="27">
        <f>IF($BB226=0,"",IF((IF($AO226="Services","; services: describe the work, no value",IF(NOT(ISNUMBER($AR226)),"; no donor value given",IF($AX226=1,"; donor value $"&amp;FIXED(Settings!$D$5,0)&amp;" or more: written acknowledgment","")&amp;IF($AY226=1,"; over $"&amp;FIXED(Settings!$D$6,0)&amp;": donor may need Form 8283","")&amp;IF($AZ226=1,"; over $"&amp;FIXED(Settings!$D$7,0)&amp;": Section B, you may sign Part V",""))))="","Thank-you note",MID(IF($AO226="Services","; services: describe the work, no value",IF(NOT(ISNUMBER($AR226)),"; no donor value given",IF($AX226=1,"; donor value $"&amp;FIXED(Settings!$D$5,0)&amp;" or more: written acknowledgment","")&amp;IF($AY226=1,"; over $"&amp;FIXED(Settings!$D$6,0)&amp;": donor may need Form 8283","")&amp;IF($AZ226=1,"; over $"&amp;FIXED(Settings!$D$7,0)&amp;": Section B, you may sign Part V",""))),3,300)))</f>
        <v/>
      </c>
      <c r="AW226" s="27">
        <f>IF(OR($BB226=0,NOT(ISNUMBER($AF226)),$AP226=""),"","Thank you for your contribution of "&amp;$AP226&amp;" that "&amp;IF(TRIM(Settings!$D$2&amp;"")="","(your organization's name)",Settings!$D$2)&amp;" received on "&amp;CHOOSE(MONTH($AF226),"January","February","March","April","May","June","July","August","September","October","November","December")&amp;" "&amp;DAY($AF226)&amp;", "&amp;YEAR($AF226)&amp;". "&amp;IF(TRIM($AH226&amp;"")="","No goods or services were provided in exchange for your contribution.","In exchange for your contribution, we gave you "&amp;$AH226&amp;IF(ISNUMBER($AI226)," with an estimated fair market value of $"&amp;FIXED($AI226,2),"")&amp;"."))</f>
        <v/>
      </c>
      <c r="AX226" s="28">
        <f>IF(AND(ISNUMBER($AR226),ISNUMBER(Settings!$D$5)),IF($AR226&gt;=Settings!$D$5,1,0),0)</f>
        <v/>
      </c>
      <c r="AY226" s="28">
        <f>IF(AND(ISNUMBER($AR226),ISNUMBER(Settings!$D$6)),IF($AR226&gt;Settings!$D$6,1,0),0)</f>
        <v/>
      </c>
      <c r="AZ226" s="28">
        <f>IF(AND(ISNUMBER($AR226),ISNUMBER(Settings!$D$7)),IF($AR226&gt;Settings!$D$7,1,0),0)</f>
        <v/>
      </c>
      <c r="BA226" s="28">
        <f>IF(AND(ISNUMBER($AR226),ISNUMBER($AF226)),$AR226,0)</f>
        <v/>
      </c>
      <c r="BB226" s="28">
        <f>IF(OR(IFERROR(TRIM(INDEX($A226:$AD226,MATCH(Settings!$B$14,$A$1:$AD$1,0))&amp;""),"")&lt;&gt;"",IFERROR(TRIM(INDEX($A226:$AD226,MATCH(Settings!$B$13,$A$1:$AD$1,0))&amp;""),"")&lt;&gt;"",IFERROR(TRIM(INDEX($A226:$AD226,MATCH(Settings!$B$17,$A$1:$AD$1,0))&amp;""),"")&lt;&gt;"",IFERROR(TRIM(INDEX($A226:$AD226,MATCH(Settings!$B$22,$A$1:$AD$1,0))&amp;""),"")&lt;&gt;""),1,0)</f>
        <v/>
      </c>
    </row>
    <row r="227">
      <c r="AF227" s="29" t="n"/>
      <c r="AG227" s="30" t="n"/>
      <c r="AH227" s="30" t="n"/>
      <c r="AI227" s="31" t="n"/>
      <c r="AJ227" s="29" t="n"/>
      <c r="AK227" s="30" t="n"/>
      <c r="AM227" s="23">
        <f>IF(IFERROR(TRIM(INDEX($A227:$AD227,MATCH(Settings!$B$13,$A$1:$AD$1,0))&amp;""),"")&lt;&gt;"",IFERROR(TRIM(INDEX($A227:$AD227,MATCH(Settings!$B$13,$A$1:$AD$1,0))&amp;""),"")&amp;IF(IFERROR(TRIM(INDEX($A227:$AD227,MATCH(Settings!$B$14,$A$1:$AD$1,0))&amp;""),"")&lt;&gt;""," ("&amp;IFERROR(TRIM(INDEX($A227:$AD227,MATCH(Settings!$B$14,$A$1:$AD$1,0))&amp;""),"")&amp;")",""),IFERROR(TRIM(INDEX($A227:$AD227,MATCH(Settings!$B$14,$A$1:$AD$1,0))&amp;""),""))</f>
        <v/>
      </c>
      <c r="AN227" s="23">
        <f>IFERROR(TRIM(INDEX($A227:$AD227,MATCH(Settings!$B$15,$A$1:$AD$1,0))&amp;""),"")</f>
        <v/>
      </c>
      <c r="AO227" s="23">
        <f>IF($BB227=0,"",IF(LEFT(IFERROR(TRIM(INDEX($A227:$AD227,MATCH(Settings!$B$16,$A$1:$AD$1,0))&amp;""),""),5)="Goods","Goods",IF(LEFT(IFERROR(TRIM(INDEX($A227:$AD227,MATCH(Settings!$B$16,$A$1:$AD$1,0))&amp;""),""),8)="Services","Services",IF(IFERROR(TRIM(INDEX($A227:$AD227,MATCH(Settings!$B$22,$A$1:$AD$1,0))&amp;""),"")&lt;&gt;"","Services","Goods"))))</f>
        <v/>
      </c>
      <c r="AP227" s="23">
        <f>IF($AO227="Services",IFERROR(TRIM(INDEX($A227:$AD227,MATCH(Settings!$B$22,$A$1:$AD$1,0))&amp;""),""),IFERROR(TRIM(INDEX($A227:$AD227,MATCH(Settings!$B$17,$A$1:$AD$1,0))&amp;""),""))</f>
        <v/>
      </c>
      <c r="AQ227" s="24">
        <f>IFERROR(IF(TRIM(INDEX($A227:$AD227,MATCH(Settings!$B$18,$A$1:$AD$1,0))&amp;"")="","",VALUE(TRIM(INDEX($A227:$AD227,MATCH(Settings!$B$18,$A$1:$AD$1,0))&amp;""))),"")</f>
        <v/>
      </c>
      <c r="AR227" s="25">
        <f>IF($AO227="Goods",IFERROR(IF(TRIM(INDEX($A227:$AD227,MATCH(Settings!$B$20,$A$1:$AD$1,0))&amp;"")="","",VALUE(TRIM(INDEX($A227:$AD227,MATCH(Settings!$B$20,$A$1:$AD$1,0))&amp;""))),""),"")</f>
        <v/>
      </c>
      <c r="AS227" s="26">
        <f>IF($BB227=0,"",IFERROR(INT(IFERROR(IF(ISNUMBER(INDEX($A227:$AD227,MATCH(Settings!$B$11,$A$1:$AD$1,0))),INDEX($A227:$AD227,MATCH(Settings!$B$11,$A$1:$AD$1,0)),DATE(VALUE(LEFT(IFERROR(TRIM(INDEX($A227:$AD227,MATCH(Settings!$B$11,$A$1:$AD$1,0))&amp;""),""),4)),VALUE(MID(IFERROR(TRIM(INDEX($A227:$AD227,MATCH(Settings!$B$11,$A$1:$AD$1,0))&amp;""),""),6,2)),VALUE(MID(IFERROR(TRIM(INDEX($A227:$AD227,MATCH(Settings!$B$11,$A$1:$AD$1,0))&amp;""),""),9,2)))+TIME(VALUE(MID(IFERROR(TRIM(INDEX($A227:$AD227,MATCH(Settings!$B$11,$A$1:$AD$1,0))&amp;""),""),12,2)),VALUE(MID(IFERROR(TRIM(INDEX($A227:$AD227,MATCH(Settings!$B$11,$A$1:$AD$1,0))&amp;""),""),15,2)),VALUE(MID(IFERROR(TRIM(INDEX($A227:$AD227,MATCH(Settings!$B$11,$A$1:$AD$1,0))&amp;""),""),18,2)))),"")),""))</f>
        <v/>
      </c>
      <c r="AT227" s="23">
        <f>IF($BB227=0,"",IF(NOT(ISNUMBER($AF227)),"Waiting for the gift",IF(ISNUMBER($AJ227),"Acknowledged",IF(AND(ISNUMBER(Settings!$D$3),$AU227&gt;Settings!$D$3),"Past your window","Send acknowledgment"))))</f>
        <v/>
      </c>
      <c r="AU227" s="24">
        <f>IF(AND(ISNUMBER($AF227),NOT(ISNUMBER($AJ227))),Settings!$D$4-$AF227,"")</f>
        <v/>
      </c>
      <c r="AV227" s="27">
        <f>IF($BB227=0,"",IF((IF($AO227="Services","; services: describe the work, no value",IF(NOT(ISNUMBER($AR227)),"; no donor value given",IF($AX227=1,"; donor value $"&amp;FIXED(Settings!$D$5,0)&amp;" or more: written acknowledgment","")&amp;IF($AY227=1,"; over $"&amp;FIXED(Settings!$D$6,0)&amp;": donor may need Form 8283","")&amp;IF($AZ227=1,"; over $"&amp;FIXED(Settings!$D$7,0)&amp;": Section B, you may sign Part V",""))))="","Thank-you note",MID(IF($AO227="Services","; services: describe the work, no value",IF(NOT(ISNUMBER($AR227)),"; no donor value given",IF($AX227=1,"; donor value $"&amp;FIXED(Settings!$D$5,0)&amp;" or more: written acknowledgment","")&amp;IF($AY227=1,"; over $"&amp;FIXED(Settings!$D$6,0)&amp;": donor may need Form 8283","")&amp;IF($AZ227=1,"; over $"&amp;FIXED(Settings!$D$7,0)&amp;": Section B, you may sign Part V",""))),3,300)))</f>
        <v/>
      </c>
      <c r="AW227" s="27">
        <f>IF(OR($BB227=0,NOT(ISNUMBER($AF227)),$AP227=""),"","Thank you for your contribution of "&amp;$AP227&amp;" that "&amp;IF(TRIM(Settings!$D$2&amp;"")="","(your organization's name)",Settings!$D$2)&amp;" received on "&amp;CHOOSE(MONTH($AF227),"January","February","March","April","May","June","July","August","September","October","November","December")&amp;" "&amp;DAY($AF227)&amp;", "&amp;YEAR($AF227)&amp;". "&amp;IF(TRIM($AH227&amp;"")="","No goods or services were provided in exchange for your contribution.","In exchange for your contribution, we gave you "&amp;$AH227&amp;IF(ISNUMBER($AI227)," with an estimated fair market value of $"&amp;FIXED($AI227,2),"")&amp;"."))</f>
        <v/>
      </c>
      <c r="AX227" s="28">
        <f>IF(AND(ISNUMBER($AR227),ISNUMBER(Settings!$D$5)),IF($AR227&gt;=Settings!$D$5,1,0),0)</f>
        <v/>
      </c>
      <c r="AY227" s="28">
        <f>IF(AND(ISNUMBER($AR227),ISNUMBER(Settings!$D$6)),IF($AR227&gt;Settings!$D$6,1,0),0)</f>
        <v/>
      </c>
      <c r="AZ227" s="28">
        <f>IF(AND(ISNUMBER($AR227),ISNUMBER(Settings!$D$7)),IF($AR227&gt;Settings!$D$7,1,0),0)</f>
        <v/>
      </c>
      <c r="BA227" s="28">
        <f>IF(AND(ISNUMBER($AR227),ISNUMBER($AF227)),$AR227,0)</f>
        <v/>
      </c>
      <c r="BB227" s="28">
        <f>IF(OR(IFERROR(TRIM(INDEX($A227:$AD227,MATCH(Settings!$B$14,$A$1:$AD$1,0))&amp;""),"")&lt;&gt;"",IFERROR(TRIM(INDEX($A227:$AD227,MATCH(Settings!$B$13,$A$1:$AD$1,0))&amp;""),"")&lt;&gt;"",IFERROR(TRIM(INDEX($A227:$AD227,MATCH(Settings!$B$17,$A$1:$AD$1,0))&amp;""),"")&lt;&gt;"",IFERROR(TRIM(INDEX($A227:$AD227,MATCH(Settings!$B$22,$A$1:$AD$1,0))&amp;""),"")&lt;&gt;""),1,0)</f>
        <v/>
      </c>
    </row>
    <row r="228">
      <c r="AF228" s="29" t="n"/>
      <c r="AG228" s="30" t="n"/>
      <c r="AH228" s="30" t="n"/>
      <c r="AI228" s="31" t="n"/>
      <c r="AJ228" s="29" t="n"/>
      <c r="AK228" s="30" t="n"/>
      <c r="AM228" s="23">
        <f>IF(IFERROR(TRIM(INDEX($A228:$AD228,MATCH(Settings!$B$13,$A$1:$AD$1,0))&amp;""),"")&lt;&gt;"",IFERROR(TRIM(INDEX($A228:$AD228,MATCH(Settings!$B$13,$A$1:$AD$1,0))&amp;""),"")&amp;IF(IFERROR(TRIM(INDEX($A228:$AD228,MATCH(Settings!$B$14,$A$1:$AD$1,0))&amp;""),"")&lt;&gt;""," ("&amp;IFERROR(TRIM(INDEX($A228:$AD228,MATCH(Settings!$B$14,$A$1:$AD$1,0))&amp;""),"")&amp;")",""),IFERROR(TRIM(INDEX($A228:$AD228,MATCH(Settings!$B$14,$A$1:$AD$1,0))&amp;""),""))</f>
        <v/>
      </c>
      <c r="AN228" s="23">
        <f>IFERROR(TRIM(INDEX($A228:$AD228,MATCH(Settings!$B$15,$A$1:$AD$1,0))&amp;""),"")</f>
        <v/>
      </c>
      <c r="AO228" s="23">
        <f>IF($BB228=0,"",IF(LEFT(IFERROR(TRIM(INDEX($A228:$AD228,MATCH(Settings!$B$16,$A$1:$AD$1,0))&amp;""),""),5)="Goods","Goods",IF(LEFT(IFERROR(TRIM(INDEX($A228:$AD228,MATCH(Settings!$B$16,$A$1:$AD$1,0))&amp;""),""),8)="Services","Services",IF(IFERROR(TRIM(INDEX($A228:$AD228,MATCH(Settings!$B$22,$A$1:$AD$1,0))&amp;""),"")&lt;&gt;"","Services","Goods"))))</f>
        <v/>
      </c>
      <c r="AP228" s="23">
        <f>IF($AO228="Services",IFERROR(TRIM(INDEX($A228:$AD228,MATCH(Settings!$B$22,$A$1:$AD$1,0))&amp;""),""),IFERROR(TRIM(INDEX($A228:$AD228,MATCH(Settings!$B$17,$A$1:$AD$1,0))&amp;""),""))</f>
        <v/>
      </c>
      <c r="AQ228" s="24">
        <f>IFERROR(IF(TRIM(INDEX($A228:$AD228,MATCH(Settings!$B$18,$A$1:$AD$1,0))&amp;"")="","",VALUE(TRIM(INDEX($A228:$AD228,MATCH(Settings!$B$18,$A$1:$AD$1,0))&amp;""))),"")</f>
        <v/>
      </c>
      <c r="AR228" s="25">
        <f>IF($AO228="Goods",IFERROR(IF(TRIM(INDEX($A228:$AD228,MATCH(Settings!$B$20,$A$1:$AD$1,0))&amp;"")="","",VALUE(TRIM(INDEX($A228:$AD228,MATCH(Settings!$B$20,$A$1:$AD$1,0))&amp;""))),""),"")</f>
        <v/>
      </c>
      <c r="AS228" s="26">
        <f>IF($BB228=0,"",IFERROR(INT(IFERROR(IF(ISNUMBER(INDEX($A228:$AD228,MATCH(Settings!$B$11,$A$1:$AD$1,0))),INDEX($A228:$AD228,MATCH(Settings!$B$11,$A$1:$AD$1,0)),DATE(VALUE(LEFT(IFERROR(TRIM(INDEX($A228:$AD228,MATCH(Settings!$B$11,$A$1:$AD$1,0))&amp;""),""),4)),VALUE(MID(IFERROR(TRIM(INDEX($A228:$AD228,MATCH(Settings!$B$11,$A$1:$AD$1,0))&amp;""),""),6,2)),VALUE(MID(IFERROR(TRIM(INDEX($A228:$AD228,MATCH(Settings!$B$11,$A$1:$AD$1,0))&amp;""),""),9,2)))+TIME(VALUE(MID(IFERROR(TRIM(INDEX($A228:$AD228,MATCH(Settings!$B$11,$A$1:$AD$1,0))&amp;""),""),12,2)),VALUE(MID(IFERROR(TRIM(INDEX($A228:$AD228,MATCH(Settings!$B$11,$A$1:$AD$1,0))&amp;""),""),15,2)),VALUE(MID(IFERROR(TRIM(INDEX($A228:$AD228,MATCH(Settings!$B$11,$A$1:$AD$1,0))&amp;""),""),18,2)))),"")),""))</f>
        <v/>
      </c>
      <c r="AT228" s="23">
        <f>IF($BB228=0,"",IF(NOT(ISNUMBER($AF228)),"Waiting for the gift",IF(ISNUMBER($AJ228),"Acknowledged",IF(AND(ISNUMBER(Settings!$D$3),$AU228&gt;Settings!$D$3),"Past your window","Send acknowledgment"))))</f>
        <v/>
      </c>
      <c r="AU228" s="24">
        <f>IF(AND(ISNUMBER($AF228),NOT(ISNUMBER($AJ228))),Settings!$D$4-$AF228,"")</f>
        <v/>
      </c>
      <c r="AV228" s="27">
        <f>IF($BB228=0,"",IF((IF($AO228="Services","; services: describe the work, no value",IF(NOT(ISNUMBER($AR228)),"; no donor value given",IF($AX228=1,"; donor value $"&amp;FIXED(Settings!$D$5,0)&amp;" or more: written acknowledgment","")&amp;IF($AY228=1,"; over $"&amp;FIXED(Settings!$D$6,0)&amp;": donor may need Form 8283","")&amp;IF($AZ228=1,"; over $"&amp;FIXED(Settings!$D$7,0)&amp;": Section B, you may sign Part V",""))))="","Thank-you note",MID(IF($AO228="Services","; services: describe the work, no value",IF(NOT(ISNUMBER($AR228)),"; no donor value given",IF($AX228=1,"; donor value $"&amp;FIXED(Settings!$D$5,0)&amp;" or more: written acknowledgment","")&amp;IF($AY228=1,"; over $"&amp;FIXED(Settings!$D$6,0)&amp;": donor may need Form 8283","")&amp;IF($AZ228=1,"; over $"&amp;FIXED(Settings!$D$7,0)&amp;": Section B, you may sign Part V",""))),3,300)))</f>
        <v/>
      </c>
      <c r="AW228" s="27">
        <f>IF(OR($BB228=0,NOT(ISNUMBER($AF228)),$AP228=""),"","Thank you for your contribution of "&amp;$AP228&amp;" that "&amp;IF(TRIM(Settings!$D$2&amp;"")="","(your organization's name)",Settings!$D$2)&amp;" received on "&amp;CHOOSE(MONTH($AF228),"January","February","March","April","May","June","July","August","September","October","November","December")&amp;" "&amp;DAY($AF228)&amp;", "&amp;YEAR($AF228)&amp;". "&amp;IF(TRIM($AH228&amp;"")="","No goods or services were provided in exchange for your contribution.","In exchange for your contribution, we gave you "&amp;$AH228&amp;IF(ISNUMBER($AI228)," with an estimated fair market value of $"&amp;FIXED($AI228,2),"")&amp;"."))</f>
        <v/>
      </c>
      <c r="AX228" s="28">
        <f>IF(AND(ISNUMBER($AR228),ISNUMBER(Settings!$D$5)),IF($AR228&gt;=Settings!$D$5,1,0),0)</f>
        <v/>
      </c>
      <c r="AY228" s="28">
        <f>IF(AND(ISNUMBER($AR228),ISNUMBER(Settings!$D$6)),IF($AR228&gt;Settings!$D$6,1,0),0)</f>
        <v/>
      </c>
      <c r="AZ228" s="28">
        <f>IF(AND(ISNUMBER($AR228),ISNUMBER(Settings!$D$7)),IF($AR228&gt;Settings!$D$7,1,0),0)</f>
        <v/>
      </c>
      <c r="BA228" s="28">
        <f>IF(AND(ISNUMBER($AR228),ISNUMBER($AF228)),$AR228,0)</f>
        <v/>
      </c>
      <c r="BB228" s="28">
        <f>IF(OR(IFERROR(TRIM(INDEX($A228:$AD228,MATCH(Settings!$B$14,$A$1:$AD$1,0))&amp;""),"")&lt;&gt;"",IFERROR(TRIM(INDEX($A228:$AD228,MATCH(Settings!$B$13,$A$1:$AD$1,0))&amp;""),"")&lt;&gt;"",IFERROR(TRIM(INDEX($A228:$AD228,MATCH(Settings!$B$17,$A$1:$AD$1,0))&amp;""),"")&lt;&gt;"",IFERROR(TRIM(INDEX($A228:$AD228,MATCH(Settings!$B$22,$A$1:$AD$1,0))&amp;""),"")&lt;&gt;""),1,0)</f>
        <v/>
      </c>
    </row>
    <row r="229">
      <c r="AF229" s="29" t="n"/>
      <c r="AG229" s="30" t="n"/>
      <c r="AH229" s="30" t="n"/>
      <c r="AI229" s="31" t="n"/>
      <c r="AJ229" s="29" t="n"/>
      <c r="AK229" s="30" t="n"/>
      <c r="AM229" s="23">
        <f>IF(IFERROR(TRIM(INDEX($A229:$AD229,MATCH(Settings!$B$13,$A$1:$AD$1,0))&amp;""),"")&lt;&gt;"",IFERROR(TRIM(INDEX($A229:$AD229,MATCH(Settings!$B$13,$A$1:$AD$1,0))&amp;""),"")&amp;IF(IFERROR(TRIM(INDEX($A229:$AD229,MATCH(Settings!$B$14,$A$1:$AD$1,0))&amp;""),"")&lt;&gt;""," ("&amp;IFERROR(TRIM(INDEX($A229:$AD229,MATCH(Settings!$B$14,$A$1:$AD$1,0))&amp;""),"")&amp;")",""),IFERROR(TRIM(INDEX($A229:$AD229,MATCH(Settings!$B$14,$A$1:$AD$1,0))&amp;""),""))</f>
        <v/>
      </c>
      <c r="AN229" s="23">
        <f>IFERROR(TRIM(INDEX($A229:$AD229,MATCH(Settings!$B$15,$A$1:$AD$1,0))&amp;""),"")</f>
        <v/>
      </c>
      <c r="AO229" s="23">
        <f>IF($BB229=0,"",IF(LEFT(IFERROR(TRIM(INDEX($A229:$AD229,MATCH(Settings!$B$16,$A$1:$AD$1,0))&amp;""),""),5)="Goods","Goods",IF(LEFT(IFERROR(TRIM(INDEX($A229:$AD229,MATCH(Settings!$B$16,$A$1:$AD$1,0))&amp;""),""),8)="Services","Services",IF(IFERROR(TRIM(INDEX($A229:$AD229,MATCH(Settings!$B$22,$A$1:$AD$1,0))&amp;""),"")&lt;&gt;"","Services","Goods"))))</f>
        <v/>
      </c>
      <c r="AP229" s="23">
        <f>IF($AO229="Services",IFERROR(TRIM(INDEX($A229:$AD229,MATCH(Settings!$B$22,$A$1:$AD$1,0))&amp;""),""),IFERROR(TRIM(INDEX($A229:$AD229,MATCH(Settings!$B$17,$A$1:$AD$1,0))&amp;""),""))</f>
        <v/>
      </c>
      <c r="AQ229" s="24">
        <f>IFERROR(IF(TRIM(INDEX($A229:$AD229,MATCH(Settings!$B$18,$A$1:$AD$1,0))&amp;"")="","",VALUE(TRIM(INDEX($A229:$AD229,MATCH(Settings!$B$18,$A$1:$AD$1,0))&amp;""))),"")</f>
        <v/>
      </c>
      <c r="AR229" s="25">
        <f>IF($AO229="Goods",IFERROR(IF(TRIM(INDEX($A229:$AD229,MATCH(Settings!$B$20,$A$1:$AD$1,0))&amp;"")="","",VALUE(TRIM(INDEX($A229:$AD229,MATCH(Settings!$B$20,$A$1:$AD$1,0))&amp;""))),""),"")</f>
        <v/>
      </c>
      <c r="AS229" s="26">
        <f>IF($BB229=0,"",IFERROR(INT(IFERROR(IF(ISNUMBER(INDEX($A229:$AD229,MATCH(Settings!$B$11,$A$1:$AD$1,0))),INDEX($A229:$AD229,MATCH(Settings!$B$11,$A$1:$AD$1,0)),DATE(VALUE(LEFT(IFERROR(TRIM(INDEX($A229:$AD229,MATCH(Settings!$B$11,$A$1:$AD$1,0))&amp;""),""),4)),VALUE(MID(IFERROR(TRIM(INDEX($A229:$AD229,MATCH(Settings!$B$11,$A$1:$AD$1,0))&amp;""),""),6,2)),VALUE(MID(IFERROR(TRIM(INDEX($A229:$AD229,MATCH(Settings!$B$11,$A$1:$AD$1,0))&amp;""),""),9,2)))+TIME(VALUE(MID(IFERROR(TRIM(INDEX($A229:$AD229,MATCH(Settings!$B$11,$A$1:$AD$1,0))&amp;""),""),12,2)),VALUE(MID(IFERROR(TRIM(INDEX($A229:$AD229,MATCH(Settings!$B$11,$A$1:$AD$1,0))&amp;""),""),15,2)),VALUE(MID(IFERROR(TRIM(INDEX($A229:$AD229,MATCH(Settings!$B$11,$A$1:$AD$1,0))&amp;""),""),18,2)))),"")),""))</f>
        <v/>
      </c>
      <c r="AT229" s="23">
        <f>IF($BB229=0,"",IF(NOT(ISNUMBER($AF229)),"Waiting for the gift",IF(ISNUMBER($AJ229),"Acknowledged",IF(AND(ISNUMBER(Settings!$D$3),$AU229&gt;Settings!$D$3),"Past your window","Send acknowledgment"))))</f>
        <v/>
      </c>
      <c r="AU229" s="24">
        <f>IF(AND(ISNUMBER($AF229),NOT(ISNUMBER($AJ229))),Settings!$D$4-$AF229,"")</f>
        <v/>
      </c>
      <c r="AV229" s="27">
        <f>IF($BB229=0,"",IF((IF($AO229="Services","; services: describe the work, no value",IF(NOT(ISNUMBER($AR229)),"; no donor value given",IF($AX229=1,"; donor value $"&amp;FIXED(Settings!$D$5,0)&amp;" or more: written acknowledgment","")&amp;IF($AY229=1,"; over $"&amp;FIXED(Settings!$D$6,0)&amp;": donor may need Form 8283","")&amp;IF($AZ229=1,"; over $"&amp;FIXED(Settings!$D$7,0)&amp;": Section B, you may sign Part V",""))))="","Thank-you note",MID(IF($AO229="Services","; services: describe the work, no value",IF(NOT(ISNUMBER($AR229)),"; no donor value given",IF($AX229=1,"; donor value $"&amp;FIXED(Settings!$D$5,0)&amp;" or more: written acknowledgment","")&amp;IF($AY229=1,"; over $"&amp;FIXED(Settings!$D$6,0)&amp;": donor may need Form 8283","")&amp;IF($AZ229=1,"; over $"&amp;FIXED(Settings!$D$7,0)&amp;": Section B, you may sign Part V",""))),3,300)))</f>
        <v/>
      </c>
      <c r="AW229" s="27">
        <f>IF(OR($BB229=0,NOT(ISNUMBER($AF229)),$AP229=""),"","Thank you for your contribution of "&amp;$AP229&amp;" that "&amp;IF(TRIM(Settings!$D$2&amp;"")="","(your organization's name)",Settings!$D$2)&amp;" received on "&amp;CHOOSE(MONTH($AF229),"January","February","March","April","May","June","July","August","September","October","November","December")&amp;" "&amp;DAY($AF229)&amp;", "&amp;YEAR($AF229)&amp;". "&amp;IF(TRIM($AH229&amp;"")="","No goods or services were provided in exchange for your contribution.","In exchange for your contribution, we gave you "&amp;$AH229&amp;IF(ISNUMBER($AI229)," with an estimated fair market value of $"&amp;FIXED($AI229,2),"")&amp;"."))</f>
        <v/>
      </c>
      <c r="AX229" s="28">
        <f>IF(AND(ISNUMBER($AR229),ISNUMBER(Settings!$D$5)),IF($AR229&gt;=Settings!$D$5,1,0),0)</f>
        <v/>
      </c>
      <c r="AY229" s="28">
        <f>IF(AND(ISNUMBER($AR229),ISNUMBER(Settings!$D$6)),IF($AR229&gt;Settings!$D$6,1,0),0)</f>
        <v/>
      </c>
      <c r="AZ229" s="28">
        <f>IF(AND(ISNUMBER($AR229),ISNUMBER(Settings!$D$7)),IF($AR229&gt;Settings!$D$7,1,0),0)</f>
        <v/>
      </c>
      <c r="BA229" s="28">
        <f>IF(AND(ISNUMBER($AR229),ISNUMBER($AF229)),$AR229,0)</f>
        <v/>
      </c>
      <c r="BB229" s="28">
        <f>IF(OR(IFERROR(TRIM(INDEX($A229:$AD229,MATCH(Settings!$B$14,$A$1:$AD$1,0))&amp;""),"")&lt;&gt;"",IFERROR(TRIM(INDEX($A229:$AD229,MATCH(Settings!$B$13,$A$1:$AD$1,0))&amp;""),"")&lt;&gt;"",IFERROR(TRIM(INDEX($A229:$AD229,MATCH(Settings!$B$17,$A$1:$AD$1,0))&amp;""),"")&lt;&gt;"",IFERROR(TRIM(INDEX($A229:$AD229,MATCH(Settings!$B$22,$A$1:$AD$1,0))&amp;""),"")&lt;&gt;""),1,0)</f>
        <v/>
      </c>
    </row>
    <row r="230">
      <c r="AF230" s="29" t="n"/>
      <c r="AG230" s="30" t="n"/>
      <c r="AH230" s="30" t="n"/>
      <c r="AI230" s="31" t="n"/>
      <c r="AJ230" s="29" t="n"/>
      <c r="AK230" s="30" t="n"/>
      <c r="AM230" s="23">
        <f>IF(IFERROR(TRIM(INDEX($A230:$AD230,MATCH(Settings!$B$13,$A$1:$AD$1,0))&amp;""),"")&lt;&gt;"",IFERROR(TRIM(INDEX($A230:$AD230,MATCH(Settings!$B$13,$A$1:$AD$1,0))&amp;""),"")&amp;IF(IFERROR(TRIM(INDEX($A230:$AD230,MATCH(Settings!$B$14,$A$1:$AD$1,0))&amp;""),"")&lt;&gt;""," ("&amp;IFERROR(TRIM(INDEX($A230:$AD230,MATCH(Settings!$B$14,$A$1:$AD$1,0))&amp;""),"")&amp;")",""),IFERROR(TRIM(INDEX($A230:$AD230,MATCH(Settings!$B$14,$A$1:$AD$1,0))&amp;""),""))</f>
        <v/>
      </c>
      <c r="AN230" s="23">
        <f>IFERROR(TRIM(INDEX($A230:$AD230,MATCH(Settings!$B$15,$A$1:$AD$1,0))&amp;""),"")</f>
        <v/>
      </c>
      <c r="AO230" s="23">
        <f>IF($BB230=0,"",IF(LEFT(IFERROR(TRIM(INDEX($A230:$AD230,MATCH(Settings!$B$16,$A$1:$AD$1,0))&amp;""),""),5)="Goods","Goods",IF(LEFT(IFERROR(TRIM(INDEX($A230:$AD230,MATCH(Settings!$B$16,$A$1:$AD$1,0))&amp;""),""),8)="Services","Services",IF(IFERROR(TRIM(INDEX($A230:$AD230,MATCH(Settings!$B$22,$A$1:$AD$1,0))&amp;""),"")&lt;&gt;"","Services","Goods"))))</f>
        <v/>
      </c>
      <c r="AP230" s="23">
        <f>IF($AO230="Services",IFERROR(TRIM(INDEX($A230:$AD230,MATCH(Settings!$B$22,$A$1:$AD$1,0))&amp;""),""),IFERROR(TRIM(INDEX($A230:$AD230,MATCH(Settings!$B$17,$A$1:$AD$1,0))&amp;""),""))</f>
        <v/>
      </c>
      <c r="AQ230" s="24">
        <f>IFERROR(IF(TRIM(INDEX($A230:$AD230,MATCH(Settings!$B$18,$A$1:$AD$1,0))&amp;"")="","",VALUE(TRIM(INDEX($A230:$AD230,MATCH(Settings!$B$18,$A$1:$AD$1,0))&amp;""))),"")</f>
        <v/>
      </c>
      <c r="AR230" s="25">
        <f>IF($AO230="Goods",IFERROR(IF(TRIM(INDEX($A230:$AD230,MATCH(Settings!$B$20,$A$1:$AD$1,0))&amp;"")="","",VALUE(TRIM(INDEX($A230:$AD230,MATCH(Settings!$B$20,$A$1:$AD$1,0))&amp;""))),""),"")</f>
        <v/>
      </c>
      <c r="AS230" s="26">
        <f>IF($BB230=0,"",IFERROR(INT(IFERROR(IF(ISNUMBER(INDEX($A230:$AD230,MATCH(Settings!$B$11,$A$1:$AD$1,0))),INDEX($A230:$AD230,MATCH(Settings!$B$11,$A$1:$AD$1,0)),DATE(VALUE(LEFT(IFERROR(TRIM(INDEX($A230:$AD230,MATCH(Settings!$B$11,$A$1:$AD$1,0))&amp;""),""),4)),VALUE(MID(IFERROR(TRIM(INDEX($A230:$AD230,MATCH(Settings!$B$11,$A$1:$AD$1,0))&amp;""),""),6,2)),VALUE(MID(IFERROR(TRIM(INDEX($A230:$AD230,MATCH(Settings!$B$11,$A$1:$AD$1,0))&amp;""),""),9,2)))+TIME(VALUE(MID(IFERROR(TRIM(INDEX($A230:$AD230,MATCH(Settings!$B$11,$A$1:$AD$1,0))&amp;""),""),12,2)),VALUE(MID(IFERROR(TRIM(INDEX($A230:$AD230,MATCH(Settings!$B$11,$A$1:$AD$1,0))&amp;""),""),15,2)),VALUE(MID(IFERROR(TRIM(INDEX($A230:$AD230,MATCH(Settings!$B$11,$A$1:$AD$1,0))&amp;""),""),18,2)))),"")),""))</f>
        <v/>
      </c>
      <c r="AT230" s="23">
        <f>IF($BB230=0,"",IF(NOT(ISNUMBER($AF230)),"Waiting for the gift",IF(ISNUMBER($AJ230),"Acknowledged",IF(AND(ISNUMBER(Settings!$D$3),$AU230&gt;Settings!$D$3),"Past your window","Send acknowledgment"))))</f>
        <v/>
      </c>
      <c r="AU230" s="24">
        <f>IF(AND(ISNUMBER($AF230),NOT(ISNUMBER($AJ230))),Settings!$D$4-$AF230,"")</f>
        <v/>
      </c>
      <c r="AV230" s="27">
        <f>IF($BB230=0,"",IF((IF($AO230="Services","; services: describe the work, no value",IF(NOT(ISNUMBER($AR230)),"; no donor value given",IF($AX230=1,"; donor value $"&amp;FIXED(Settings!$D$5,0)&amp;" or more: written acknowledgment","")&amp;IF($AY230=1,"; over $"&amp;FIXED(Settings!$D$6,0)&amp;": donor may need Form 8283","")&amp;IF($AZ230=1,"; over $"&amp;FIXED(Settings!$D$7,0)&amp;": Section B, you may sign Part V",""))))="","Thank-you note",MID(IF($AO230="Services","; services: describe the work, no value",IF(NOT(ISNUMBER($AR230)),"; no donor value given",IF($AX230=1,"; donor value $"&amp;FIXED(Settings!$D$5,0)&amp;" or more: written acknowledgment","")&amp;IF($AY230=1,"; over $"&amp;FIXED(Settings!$D$6,0)&amp;": donor may need Form 8283","")&amp;IF($AZ230=1,"; over $"&amp;FIXED(Settings!$D$7,0)&amp;": Section B, you may sign Part V",""))),3,300)))</f>
        <v/>
      </c>
      <c r="AW230" s="27">
        <f>IF(OR($BB230=0,NOT(ISNUMBER($AF230)),$AP230=""),"","Thank you for your contribution of "&amp;$AP230&amp;" that "&amp;IF(TRIM(Settings!$D$2&amp;"")="","(your organization's name)",Settings!$D$2)&amp;" received on "&amp;CHOOSE(MONTH($AF230),"January","February","March","April","May","June","July","August","September","October","November","December")&amp;" "&amp;DAY($AF230)&amp;", "&amp;YEAR($AF230)&amp;". "&amp;IF(TRIM($AH230&amp;"")="","No goods or services were provided in exchange for your contribution.","In exchange for your contribution, we gave you "&amp;$AH230&amp;IF(ISNUMBER($AI230)," with an estimated fair market value of $"&amp;FIXED($AI230,2),"")&amp;"."))</f>
        <v/>
      </c>
      <c r="AX230" s="28">
        <f>IF(AND(ISNUMBER($AR230),ISNUMBER(Settings!$D$5)),IF($AR230&gt;=Settings!$D$5,1,0),0)</f>
        <v/>
      </c>
      <c r="AY230" s="28">
        <f>IF(AND(ISNUMBER($AR230),ISNUMBER(Settings!$D$6)),IF($AR230&gt;Settings!$D$6,1,0),0)</f>
        <v/>
      </c>
      <c r="AZ230" s="28">
        <f>IF(AND(ISNUMBER($AR230),ISNUMBER(Settings!$D$7)),IF($AR230&gt;Settings!$D$7,1,0),0)</f>
        <v/>
      </c>
      <c r="BA230" s="28">
        <f>IF(AND(ISNUMBER($AR230),ISNUMBER($AF230)),$AR230,0)</f>
        <v/>
      </c>
      <c r="BB230" s="28">
        <f>IF(OR(IFERROR(TRIM(INDEX($A230:$AD230,MATCH(Settings!$B$14,$A$1:$AD$1,0))&amp;""),"")&lt;&gt;"",IFERROR(TRIM(INDEX($A230:$AD230,MATCH(Settings!$B$13,$A$1:$AD$1,0))&amp;""),"")&lt;&gt;"",IFERROR(TRIM(INDEX($A230:$AD230,MATCH(Settings!$B$17,$A$1:$AD$1,0))&amp;""),"")&lt;&gt;"",IFERROR(TRIM(INDEX($A230:$AD230,MATCH(Settings!$B$22,$A$1:$AD$1,0))&amp;""),"")&lt;&gt;""),1,0)</f>
        <v/>
      </c>
    </row>
    <row r="231">
      <c r="AF231" s="29" t="n"/>
      <c r="AG231" s="30" t="n"/>
      <c r="AH231" s="30" t="n"/>
      <c r="AI231" s="31" t="n"/>
      <c r="AJ231" s="29" t="n"/>
      <c r="AK231" s="30" t="n"/>
      <c r="AM231" s="23">
        <f>IF(IFERROR(TRIM(INDEX($A231:$AD231,MATCH(Settings!$B$13,$A$1:$AD$1,0))&amp;""),"")&lt;&gt;"",IFERROR(TRIM(INDEX($A231:$AD231,MATCH(Settings!$B$13,$A$1:$AD$1,0))&amp;""),"")&amp;IF(IFERROR(TRIM(INDEX($A231:$AD231,MATCH(Settings!$B$14,$A$1:$AD$1,0))&amp;""),"")&lt;&gt;""," ("&amp;IFERROR(TRIM(INDEX($A231:$AD231,MATCH(Settings!$B$14,$A$1:$AD$1,0))&amp;""),"")&amp;")",""),IFERROR(TRIM(INDEX($A231:$AD231,MATCH(Settings!$B$14,$A$1:$AD$1,0))&amp;""),""))</f>
        <v/>
      </c>
      <c r="AN231" s="23">
        <f>IFERROR(TRIM(INDEX($A231:$AD231,MATCH(Settings!$B$15,$A$1:$AD$1,0))&amp;""),"")</f>
        <v/>
      </c>
      <c r="AO231" s="23">
        <f>IF($BB231=0,"",IF(LEFT(IFERROR(TRIM(INDEX($A231:$AD231,MATCH(Settings!$B$16,$A$1:$AD$1,0))&amp;""),""),5)="Goods","Goods",IF(LEFT(IFERROR(TRIM(INDEX($A231:$AD231,MATCH(Settings!$B$16,$A$1:$AD$1,0))&amp;""),""),8)="Services","Services",IF(IFERROR(TRIM(INDEX($A231:$AD231,MATCH(Settings!$B$22,$A$1:$AD$1,0))&amp;""),"")&lt;&gt;"","Services","Goods"))))</f>
        <v/>
      </c>
      <c r="AP231" s="23">
        <f>IF($AO231="Services",IFERROR(TRIM(INDEX($A231:$AD231,MATCH(Settings!$B$22,$A$1:$AD$1,0))&amp;""),""),IFERROR(TRIM(INDEX($A231:$AD231,MATCH(Settings!$B$17,$A$1:$AD$1,0))&amp;""),""))</f>
        <v/>
      </c>
      <c r="AQ231" s="24">
        <f>IFERROR(IF(TRIM(INDEX($A231:$AD231,MATCH(Settings!$B$18,$A$1:$AD$1,0))&amp;"")="","",VALUE(TRIM(INDEX($A231:$AD231,MATCH(Settings!$B$18,$A$1:$AD$1,0))&amp;""))),"")</f>
        <v/>
      </c>
      <c r="AR231" s="25">
        <f>IF($AO231="Goods",IFERROR(IF(TRIM(INDEX($A231:$AD231,MATCH(Settings!$B$20,$A$1:$AD$1,0))&amp;"")="","",VALUE(TRIM(INDEX($A231:$AD231,MATCH(Settings!$B$20,$A$1:$AD$1,0))&amp;""))),""),"")</f>
        <v/>
      </c>
      <c r="AS231" s="26">
        <f>IF($BB231=0,"",IFERROR(INT(IFERROR(IF(ISNUMBER(INDEX($A231:$AD231,MATCH(Settings!$B$11,$A$1:$AD$1,0))),INDEX($A231:$AD231,MATCH(Settings!$B$11,$A$1:$AD$1,0)),DATE(VALUE(LEFT(IFERROR(TRIM(INDEX($A231:$AD231,MATCH(Settings!$B$11,$A$1:$AD$1,0))&amp;""),""),4)),VALUE(MID(IFERROR(TRIM(INDEX($A231:$AD231,MATCH(Settings!$B$11,$A$1:$AD$1,0))&amp;""),""),6,2)),VALUE(MID(IFERROR(TRIM(INDEX($A231:$AD231,MATCH(Settings!$B$11,$A$1:$AD$1,0))&amp;""),""),9,2)))+TIME(VALUE(MID(IFERROR(TRIM(INDEX($A231:$AD231,MATCH(Settings!$B$11,$A$1:$AD$1,0))&amp;""),""),12,2)),VALUE(MID(IFERROR(TRIM(INDEX($A231:$AD231,MATCH(Settings!$B$11,$A$1:$AD$1,0))&amp;""),""),15,2)),VALUE(MID(IFERROR(TRIM(INDEX($A231:$AD231,MATCH(Settings!$B$11,$A$1:$AD$1,0))&amp;""),""),18,2)))),"")),""))</f>
        <v/>
      </c>
      <c r="AT231" s="23">
        <f>IF($BB231=0,"",IF(NOT(ISNUMBER($AF231)),"Waiting for the gift",IF(ISNUMBER($AJ231),"Acknowledged",IF(AND(ISNUMBER(Settings!$D$3),$AU231&gt;Settings!$D$3),"Past your window","Send acknowledgment"))))</f>
        <v/>
      </c>
      <c r="AU231" s="24">
        <f>IF(AND(ISNUMBER($AF231),NOT(ISNUMBER($AJ231))),Settings!$D$4-$AF231,"")</f>
        <v/>
      </c>
      <c r="AV231" s="27">
        <f>IF($BB231=0,"",IF((IF($AO231="Services","; services: describe the work, no value",IF(NOT(ISNUMBER($AR231)),"; no donor value given",IF($AX231=1,"; donor value $"&amp;FIXED(Settings!$D$5,0)&amp;" or more: written acknowledgment","")&amp;IF($AY231=1,"; over $"&amp;FIXED(Settings!$D$6,0)&amp;": donor may need Form 8283","")&amp;IF($AZ231=1,"; over $"&amp;FIXED(Settings!$D$7,0)&amp;": Section B, you may sign Part V",""))))="","Thank-you note",MID(IF($AO231="Services","; services: describe the work, no value",IF(NOT(ISNUMBER($AR231)),"; no donor value given",IF($AX231=1,"; donor value $"&amp;FIXED(Settings!$D$5,0)&amp;" or more: written acknowledgment","")&amp;IF($AY231=1,"; over $"&amp;FIXED(Settings!$D$6,0)&amp;": donor may need Form 8283","")&amp;IF($AZ231=1,"; over $"&amp;FIXED(Settings!$D$7,0)&amp;": Section B, you may sign Part V",""))),3,300)))</f>
        <v/>
      </c>
      <c r="AW231" s="27">
        <f>IF(OR($BB231=0,NOT(ISNUMBER($AF231)),$AP231=""),"","Thank you for your contribution of "&amp;$AP231&amp;" that "&amp;IF(TRIM(Settings!$D$2&amp;"")="","(your organization's name)",Settings!$D$2)&amp;" received on "&amp;CHOOSE(MONTH($AF231),"January","February","March","April","May","June","July","August","September","October","November","December")&amp;" "&amp;DAY($AF231)&amp;", "&amp;YEAR($AF231)&amp;". "&amp;IF(TRIM($AH231&amp;"")="","No goods or services were provided in exchange for your contribution.","In exchange for your contribution, we gave you "&amp;$AH231&amp;IF(ISNUMBER($AI231)," with an estimated fair market value of $"&amp;FIXED($AI231,2),"")&amp;"."))</f>
        <v/>
      </c>
      <c r="AX231" s="28">
        <f>IF(AND(ISNUMBER($AR231),ISNUMBER(Settings!$D$5)),IF($AR231&gt;=Settings!$D$5,1,0),0)</f>
        <v/>
      </c>
      <c r="AY231" s="28">
        <f>IF(AND(ISNUMBER($AR231),ISNUMBER(Settings!$D$6)),IF($AR231&gt;Settings!$D$6,1,0),0)</f>
        <v/>
      </c>
      <c r="AZ231" s="28">
        <f>IF(AND(ISNUMBER($AR231),ISNUMBER(Settings!$D$7)),IF($AR231&gt;Settings!$D$7,1,0),0)</f>
        <v/>
      </c>
      <c r="BA231" s="28">
        <f>IF(AND(ISNUMBER($AR231),ISNUMBER($AF231)),$AR231,0)</f>
        <v/>
      </c>
      <c r="BB231" s="28">
        <f>IF(OR(IFERROR(TRIM(INDEX($A231:$AD231,MATCH(Settings!$B$14,$A$1:$AD$1,0))&amp;""),"")&lt;&gt;"",IFERROR(TRIM(INDEX($A231:$AD231,MATCH(Settings!$B$13,$A$1:$AD$1,0))&amp;""),"")&lt;&gt;"",IFERROR(TRIM(INDEX($A231:$AD231,MATCH(Settings!$B$17,$A$1:$AD$1,0))&amp;""),"")&lt;&gt;"",IFERROR(TRIM(INDEX($A231:$AD231,MATCH(Settings!$B$22,$A$1:$AD$1,0))&amp;""),"")&lt;&gt;""),1,0)</f>
        <v/>
      </c>
    </row>
    <row r="232">
      <c r="AF232" s="29" t="n"/>
      <c r="AG232" s="30" t="n"/>
      <c r="AH232" s="30" t="n"/>
      <c r="AI232" s="31" t="n"/>
      <c r="AJ232" s="29" t="n"/>
      <c r="AK232" s="30" t="n"/>
      <c r="AM232" s="23">
        <f>IF(IFERROR(TRIM(INDEX($A232:$AD232,MATCH(Settings!$B$13,$A$1:$AD$1,0))&amp;""),"")&lt;&gt;"",IFERROR(TRIM(INDEX($A232:$AD232,MATCH(Settings!$B$13,$A$1:$AD$1,0))&amp;""),"")&amp;IF(IFERROR(TRIM(INDEX($A232:$AD232,MATCH(Settings!$B$14,$A$1:$AD$1,0))&amp;""),"")&lt;&gt;""," ("&amp;IFERROR(TRIM(INDEX($A232:$AD232,MATCH(Settings!$B$14,$A$1:$AD$1,0))&amp;""),"")&amp;")",""),IFERROR(TRIM(INDEX($A232:$AD232,MATCH(Settings!$B$14,$A$1:$AD$1,0))&amp;""),""))</f>
        <v/>
      </c>
      <c r="AN232" s="23">
        <f>IFERROR(TRIM(INDEX($A232:$AD232,MATCH(Settings!$B$15,$A$1:$AD$1,0))&amp;""),"")</f>
        <v/>
      </c>
      <c r="AO232" s="23">
        <f>IF($BB232=0,"",IF(LEFT(IFERROR(TRIM(INDEX($A232:$AD232,MATCH(Settings!$B$16,$A$1:$AD$1,0))&amp;""),""),5)="Goods","Goods",IF(LEFT(IFERROR(TRIM(INDEX($A232:$AD232,MATCH(Settings!$B$16,$A$1:$AD$1,0))&amp;""),""),8)="Services","Services",IF(IFERROR(TRIM(INDEX($A232:$AD232,MATCH(Settings!$B$22,$A$1:$AD$1,0))&amp;""),"")&lt;&gt;"","Services","Goods"))))</f>
        <v/>
      </c>
      <c r="AP232" s="23">
        <f>IF($AO232="Services",IFERROR(TRIM(INDEX($A232:$AD232,MATCH(Settings!$B$22,$A$1:$AD$1,0))&amp;""),""),IFERROR(TRIM(INDEX($A232:$AD232,MATCH(Settings!$B$17,$A$1:$AD$1,0))&amp;""),""))</f>
        <v/>
      </c>
      <c r="AQ232" s="24">
        <f>IFERROR(IF(TRIM(INDEX($A232:$AD232,MATCH(Settings!$B$18,$A$1:$AD$1,0))&amp;"")="","",VALUE(TRIM(INDEX($A232:$AD232,MATCH(Settings!$B$18,$A$1:$AD$1,0))&amp;""))),"")</f>
        <v/>
      </c>
      <c r="AR232" s="25">
        <f>IF($AO232="Goods",IFERROR(IF(TRIM(INDEX($A232:$AD232,MATCH(Settings!$B$20,$A$1:$AD$1,0))&amp;"")="","",VALUE(TRIM(INDEX($A232:$AD232,MATCH(Settings!$B$20,$A$1:$AD$1,0))&amp;""))),""),"")</f>
        <v/>
      </c>
      <c r="AS232" s="26">
        <f>IF($BB232=0,"",IFERROR(INT(IFERROR(IF(ISNUMBER(INDEX($A232:$AD232,MATCH(Settings!$B$11,$A$1:$AD$1,0))),INDEX($A232:$AD232,MATCH(Settings!$B$11,$A$1:$AD$1,0)),DATE(VALUE(LEFT(IFERROR(TRIM(INDEX($A232:$AD232,MATCH(Settings!$B$11,$A$1:$AD$1,0))&amp;""),""),4)),VALUE(MID(IFERROR(TRIM(INDEX($A232:$AD232,MATCH(Settings!$B$11,$A$1:$AD$1,0))&amp;""),""),6,2)),VALUE(MID(IFERROR(TRIM(INDEX($A232:$AD232,MATCH(Settings!$B$11,$A$1:$AD$1,0))&amp;""),""),9,2)))+TIME(VALUE(MID(IFERROR(TRIM(INDEX($A232:$AD232,MATCH(Settings!$B$11,$A$1:$AD$1,0))&amp;""),""),12,2)),VALUE(MID(IFERROR(TRIM(INDEX($A232:$AD232,MATCH(Settings!$B$11,$A$1:$AD$1,0))&amp;""),""),15,2)),VALUE(MID(IFERROR(TRIM(INDEX($A232:$AD232,MATCH(Settings!$B$11,$A$1:$AD$1,0))&amp;""),""),18,2)))),"")),""))</f>
        <v/>
      </c>
      <c r="AT232" s="23">
        <f>IF($BB232=0,"",IF(NOT(ISNUMBER($AF232)),"Waiting for the gift",IF(ISNUMBER($AJ232),"Acknowledged",IF(AND(ISNUMBER(Settings!$D$3),$AU232&gt;Settings!$D$3),"Past your window","Send acknowledgment"))))</f>
        <v/>
      </c>
      <c r="AU232" s="24">
        <f>IF(AND(ISNUMBER($AF232),NOT(ISNUMBER($AJ232))),Settings!$D$4-$AF232,"")</f>
        <v/>
      </c>
      <c r="AV232" s="27">
        <f>IF($BB232=0,"",IF((IF($AO232="Services","; services: describe the work, no value",IF(NOT(ISNUMBER($AR232)),"; no donor value given",IF($AX232=1,"; donor value $"&amp;FIXED(Settings!$D$5,0)&amp;" or more: written acknowledgment","")&amp;IF($AY232=1,"; over $"&amp;FIXED(Settings!$D$6,0)&amp;": donor may need Form 8283","")&amp;IF($AZ232=1,"; over $"&amp;FIXED(Settings!$D$7,0)&amp;": Section B, you may sign Part V",""))))="","Thank-you note",MID(IF($AO232="Services","; services: describe the work, no value",IF(NOT(ISNUMBER($AR232)),"; no donor value given",IF($AX232=1,"; donor value $"&amp;FIXED(Settings!$D$5,0)&amp;" or more: written acknowledgment","")&amp;IF($AY232=1,"; over $"&amp;FIXED(Settings!$D$6,0)&amp;": donor may need Form 8283","")&amp;IF($AZ232=1,"; over $"&amp;FIXED(Settings!$D$7,0)&amp;": Section B, you may sign Part V",""))),3,300)))</f>
        <v/>
      </c>
      <c r="AW232" s="27">
        <f>IF(OR($BB232=0,NOT(ISNUMBER($AF232)),$AP232=""),"","Thank you for your contribution of "&amp;$AP232&amp;" that "&amp;IF(TRIM(Settings!$D$2&amp;"")="","(your organization's name)",Settings!$D$2)&amp;" received on "&amp;CHOOSE(MONTH($AF232),"January","February","March","April","May","June","July","August","September","October","November","December")&amp;" "&amp;DAY($AF232)&amp;", "&amp;YEAR($AF232)&amp;". "&amp;IF(TRIM($AH232&amp;"")="","No goods or services were provided in exchange for your contribution.","In exchange for your contribution, we gave you "&amp;$AH232&amp;IF(ISNUMBER($AI232)," with an estimated fair market value of $"&amp;FIXED($AI232,2),"")&amp;"."))</f>
        <v/>
      </c>
      <c r="AX232" s="28">
        <f>IF(AND(ISNUMBER($AR232),ISNUMBER(Settings!$D$5)),IF($AR232&gt;=Settings!$D$5,1,0),0)</f>
        <v/>
      </c>
      <c r="AY232" s="28">
        <f>IF(AND(ISNUMBER($AR232),ISNUMBER(Settings!$D$6)),IF($AR232&gt;Settings!$D$6,1,0),0)</f>
        <v/>
      </c>
      <c r="AZ232" s="28">
        <f>IF(AND(ISNUMBER($AR232),ISNUMBER(Settings!$D$7)),IF($AR232&gt;Settings!$D$7,1,0),0)</f>
        <v/>
      </c>
      <c r="BA232" s="28">
        <f>IF(AND(ISNUMBER($AR232),ISNUMBER($AF232)),$AR232,0)</f>
        <v/>
      </c>
      <c r="BB232" s="28">
        <f>IF(OR(IFERROR(TRIM(INDEX($A232:$AD232,MATCH(Settings!$B$14,$A$1:$AD$1,0))&amp;""),"")&lt;&gt;"",IFERROR(TRIM(INDEX($A232:$AD232,MATCH(Settings!$B$13,$A$1:$AD$1,0))&amp;""),"")&lt;&gt;"",IFERROR(TRIM(INDEX($A232:$AD232,MATCH(Settings!$B$17,$A$1:$AD$1,0))&amp;""),"")&lt;&gt;"",IFERROR(TRIM(INDEX($A232:$AD232,MATCH(Settings!$B$22,$A$1:$AD$1,0))&amp;""),"")&lt;&gt;""),1,0)</f>
        <v/>
      </c>
    </row>
    <row r="233">
      <c r="AF233" s="29" t="n"/>
      <c r="AG233" s="30" t="n"/>
      <c r="AH233" s="30" t="n"/>
      <c r="AI233" s="31" t="n"/>
      <c r="AJ233" s="29" t="n"/>
      <c r="AK233" s="30" t="n"/>
      <c r="AM233" s="23">
        <f>IF(IFERROR(TRIM(INDEX($A233:$AD233,MATCH(Settings!$B$13,$A$1:$AD$1,0))&amp;""),"")&lt;&gt;"",IFERROR(TRIM(INDEX($A233:$AD233,MATCH(Settings!$B$13,$A$1:$AD$1,0))&amp;""),"")&amp;IF(IFERROR(TRIM(INDEX($A233:$AD233,MATCH(Settings!$B$14,$A$1:$AD$1,0))&amp;""),"")&lt;&gt;""," ("&amp;IFERROR(TRIM(INDEX($A233:$AD233,MATCH(Settings!$B$14,$A$1:$AD$1,0))&amp;""),"")&amp;")",""),IFERROR(TRIM(INDEX($A233:$AD233,MATCH(Settings!$B$14,$A$1:$AD$1,0))&amp;""),""))</f>
        <v/>
      </c>
      <c r="AN233" s="23">
        <f>IFERROR(TRIM(INDEX($A233:$AD233,MATCH(Settings!$B$15,$A$1:$AD$1,0))&amp;""),"")</f>
        <v/>
      </c>
      <c r="AO233" s="23">
        <f>IF($BB233=0,"",IF(LEFT(IFERROR(TRIM(INDEX($A233:$AD233,MATCH(Settings!$B$16,$A$1:$AD$1,0))&amp;""),""),5)="Goods","Goods",IF(LEFT(IFERROR(TRIM(INDEX($A233:$AD233,MATCH(Settings!$B$16,$A$1:$AD$1,0))&amp;""),""),8)="Services","Services",IF(IFERROR(TRIM(INDEX($A233:$AD233,MATCH(Settings!$B$22,$A$1:$AD$1,0))&amp;""),"")&lt;&gt;"","Services","Goods"))))</f>
        <v/>
      </c>
      <c r="AP233" s="23">
        <f>IF($AO233="Services",IFERROR(TRIM(INDEX($A233:$AD233,MATCH(Settings!$B$22,$A$1:$AD$1,0))&amp;""),""),IFERROR(TRIM(INDEX($A233:$AD233,MATCH(Settings!$B$17,$A$1:$AD$1,0))&amp;""),""))</f>
        <v/>
      </c>
      <c r="AQ233" s="24">
        <f>IFERROR(IF(TRIM(INDEX($A233:$AD233,MATCH(Settings!$B$18,$A$1:$AD$1,0))&amp;"")="","",VALUE(TRIM(INDEX($A233:$AD233,MATCH(Settings!$B$18,$A$1:$AD$1,0))&amp;""))),"")</f>
        <v/>
      </c>
      <c r="AR233" s="25">
        <f>IF($AO233="Goods",IFERROR(IF(TRIM(INDEX($A233:$AD233,MATCH(Settings!$B$20,$A$1:$AD$1,0))&amp;"")="","",VALUE(TRIM(INDEX($A233:$AD233,MATCH(Settings!$B$20,$A$1:$AD$1,0))&amp;""))),""),"")</f>
        <v/>
      </c>
      <c r="AS233" s="26">
        <f>IF($BB233=0,"",IFERROR(INT(IFERROR(IF(ISNUMBER(INDEX($A233:$AD233,MATCH(Settings!$B$11,$A$1:$AD$1,0))),INDEX($A233:$AD233,MATCH(Settings!$B$11,$A$1:$AD$1,0)),DATE(VALUE(LEFT(IFERROR(TRIM(INDEX($A233:$AD233,MATCH(Settings!$B$11,$A$1:$AD$1,0))&amp;""),""),4)),VALUE(MID(IFERROR(TRIM(INDEX($A233:$AD233,MATCH(Settings!$B$11,$A$1:$AD$1,0))&amp;""),""),6,2)),VALUE(MID(IFERROR(TRIM(INDEX($A233:$AD233,MATCH(Settings!$B$11,$A$1:$AD$1,0))&amp;""),""),9,2)))+TIME(VALUE(MID(IFERROR(TRIM(INDEX($A233:$AD233,MATCH(Settings!$B$11,$A$1:$AD$1,0))&amp;""),""),12,2)),VALUE(MID(IFERROR(TRIM(INDEX($A233:$AD233,MATCH(Settings!$B$11,$A$1:$AD$1,0))&amp;""),""),15,2)),VALUE(MID(IFERROR(TRIM(INDEX($A233:$AD233,MATCH(Settings!$B$11,$A$1:$AD$1,0))&amp;""),""),18,2)))),"")),""))</f>
        <v/>
      </c>
      <c r="AT233" s="23">
        <f>IF($BB233=0,"",IF(NOT(ISNUMBER($AF233)),"Waiting for the gift",IF(ISNUMBER($AJ233),"Acknowledged",IF(AND(ISNUMBER(Settings!$D$3),$AU233&gt;Settings!$D$3),"Past your window","Send acknowledgment"))))</f>
        <v/>
      </c>
      <c r="AU233" s="24">
        <f>IF(AND(ISNUMBER($AF233),NOT(ISNUMBER($AJ233))),Settings!$D$4-$AF233,"")</f>
        <v/>
      </c>
      <c r="AV233" s="27">
        <f>IF($BB233=0,"",IF((IF($AO233="Services","; services: describe the work, no value",IF(NOT(ISNUMBER($AR233)),"; no donor value given",IF($AX233=1,"; donor value $"&amp;FIXED(Settings!$D$5,0)&amp;" or more: written acknowledgment","")&amp;IF($AY233=1,"; over $"&amp;FIXED(Settings!$D$6,0)&amp;": donor may need Form 8283","")&amp;IF($AZ233=1,"; over $"&amp;FIXED(Settings!$D$7,0)&amp;": Section B, you may sign Part V",""))))="","Thank-you note",MID(IF($AO233="Services","; services: describe the work, no value",IF(NOT(ISNUMBER($AR233)),"; no donor value given",IF($AX233=1,"; donor value $"&amp;FIXED(Settings!$D$5,0)&amp;" or more: written acknowledgment","")&amp;IF($AY233=1,"; over $"&amp;FIXED(Settings!$D$6,0)&amp;": donor may need Form 8283","")&amp;IF($AZ233=1,"; over $"&amp;FIXED(Settings!$D$7,0)&amp;": Section B, you may sign Part V",""))),3,300)))</f>
        <v/>
      </c>
      <c r="AW233" s="27">
        <f>IF(OR($BB233=0,NOT(ISNUMBER($AF233)),$AP233=""),"","Thank you for your contribution of "&amp;$AP233&amp;" that "&amp;IF(TRIM(Settings!$D$2&amp;"")="","(your organization's name)",Settings!$D$2)&amp;" received on "&amp;CHOOSE(MONTH($AF233),"January","February","March","April","May","June","July","August","September","October","November","December")&amp;" "&amp;DAY($AF233)&amp;", "&amp;YEAR($AF233)&amp;". "&amp;IF(TRIM($AH233&amp;"")="","No goods or services were provided in exchange for your contribution.","In exchange for your contribution, we gave you "&amp;$AH233&amp;IF(ISNUMBER($AI233)," with an estimated fair market value of $"&amp;FIXED($AI233,2),"")&amp;"."))</f>
        <v/>
      </c>
      <c r="AX233" s="28">
        <f>IF(AND(ISNUMBER($AR233),ISNUMBER(Settings!$D$5)),IF($AR233&gt;=Settings!$D$5,1,0),0)</f>
        <v/>
      </c>
      <c r="AY233" s="28">
        <f>IF(AND(ISNUMBER($AR233),ISNUMBER(Settings!$D$6)),IF($AR233&gt;Settings!$D$6,1,0),0)</f>
        <v/>
      </c>
      <c r="AZ233" s="28">
        <f>IF(AND(ISNUMBER($AR233),ISNUMBER(Settings!$D$7)),IF($AR233&gt;Settings!$D$7,1,0),0)</f>
        <v/>
      </c>
      <c r="BA233" s="28">
        <f>IF(AND(ISNUMBER($AR233),ISNUMBER($AF233)),$AR233,0)</f>
        <v/>
      </c>
      <c r="BB233" s="28">
        <f>IF(OR(IFERROR(TRIM(INDEX($A233:$AD233,MATCH(Settings!$B$14,$A$1:$AD$1,0))&amp;""),"")&lt;&gt;"",IFERROR(TRIM(INDEX($A233:$AD233,MATCH(Settings!$B$13,$A$1:$AD$1,0))&amp;""),"")&lt;&gt;"",IFERROR(TRIM(INDEX($A233:$AD233,MATCH(Settings!$B$17,$A$1:$AD$1,0))&amp;""),"")&lt;&gt;"",IFERROR(TRIM(INDEX($A233:$AD233,MATCH(Settings!$B$22,$A$1:$AD$1,0))&amp;""),"")&lt;&gt;""),1,0)</f>
        <v/>
      </c>
    </row>
    <row r="234">
      <c r="AF234" s="29" t="n"/>
      <c r="AG234" s="30" t="n"/>
      <c r="AH234" s="30" t="n"/>
      <c r="AI234" s="31" t="n"/>
      <c r="AJ234" s="29" t="n"/>
      <c r="AK234" s="30" t="n"/>
      <c r="AM234" s="23">
        <f>IF(IFERROR(TRIM(INDEX($A234:$AD234,MATCH(Settings!$B$13,$A$1:$AD$1,0))&amp;""),"")&lt;&gt;"",IFERROR(TRIM(INDEX($A234:$AD234,MATCH(Settings!$B$13,$A$1:$AD$1,0))&amp;""),"")&amp;IF(IFERROR(TRIM(INDEX($A234:$AD234,MATCH(Settings!$B$14,$A$1:$AD$1,0))&amp;""),"")&lt;&gt;""," ("&amp;IFERROR(TRIM(INDEX($A234:$AD234,MATCH(Settings!$B$14,$A$1:$AD$1,0))&amp;""),"")&amp;")",""),IFERROR(TRIM(INDEX($A234:$AD234,MATCH(Settings!$B$14,$A$1:$AD$1,0))&amp;""),""))</f>
        <v/>
      </c>
      <c r="AN234" s="23">
        <f>IFERROR(TRIM(INDEX($A234:$AD234,MATCH(Settings!$B$15,$A$1:$AD$1,0))&amp;""),"")</f>
        <v/>
      </c>
      <c r="AO234" s="23">
        <f>IF($BB234=0,"",IF(LEFT(IFERROR(TRIM(INDEX($A234:$AD234,MATCH(Settings!$B$16,$A$1:$AD$1,0))&amp;""),""),5)="Goods","Goods",IF(LEFT(IFERROR(TRIM(INDEX($A234:$AD234,MATCH(Settings!$B$16,$A$1:$AD$1,0))&amp;""),""),8)="Services","Services",IF(IFERROR(TRIM(INDEX($A234:$AD234,MATCH(Settings!$B$22,$A$1:$AD$1,0))&amp;""),"")&lt;&gt;"","Services","Goods"))))</f>
        <v/>
      </c>
      <c r="AP234" s="23">
        <f>IF($AO234="Services",IFERROR(TRIM(INDEX($A234:$AD234,MATCH(Settings!$B$22,$A$1:$AD$1,0))&amp;""),""),IFERROR(TRIM(INDEX($A234:$AD234,MATCH(Settings!$B$17,$A$1:$AD$1,0))&amp;""),""))</f>
        <v/>
      </c>
      <c r="AQ234" s="24">
        <f>IFERROR(IF(TRIM(INDEX($A234:$AD234,MATCH(Settings!$B$18,$A$1:$AD$1,0))&amp;"")="","",VALUE(TRIM(INDEX($A234:$AD234,MATCH(Settings!$B$18,$A$1:$AD$1,0))&amp;""))),"")</f>
        <v/>
      </c>
      <c r="AR234" s="25">
        <f>IF($AO234="Goods",IFERROR(IF(TRIM(INDEX($A234:$AD234,MATCH(Settings!$B$20,$A$1:$AD$1,0))&amp;"")="","",VALUE(TRIM(INDEX($A234:$AD234,MATCH(Settings!$B$20,$A$1:$AD$1,0))&amp;""))),""),"")</f>
        <v/>
      </c>
      <c r="AS234" s="26">
        <f>IF($BB234=0,"",IFERROR(INT(IFERROR(IF(ISNUMBER(INDEX($A234:$AD234,MATCH(Settings!$B$11,$A$1:$AD$1,0))),INDEX($A234:$AD234,MATCH(Settings!$B$11,$A$1:$AD$1,0)),DATE(VALUE(LEFT(IFERROR(TRIM(INDEX($A234:$AD234,MATCH(Settings!$B$11,$A$1:$AD$1,0))&amp;""),""),4)),VALUE(MID(IFERROR(TRIM(INDEX($A234:$AD234,MATCH(Settings!$B$11,$A$1:$AD$1,0))&amp;""),""),6,2)),VALUE(MID(IFERROR(TRIM(INDEX($A234:$AD234,MATCH(Settings!$B$11,$A$1:$AD$1,0))&amp;""),""),9,2)))+TIME(VALUE(MID(IFERROR(TRIM(INDEX($A234:$AD234,MATCH(Settings!$B$11,$A$1:$AD$1,0))&amp;""),""),12,2)),VALUE(MID(IFERROR(TRIM(INDEX($A234:$AD234,MATCH(Settings!$B$11,$A$1:$AD$1,0))&amp;""),""),15,2)),VALUE(MID(IFERROR(TRIM(INDEX($A234:$AD234,MATCH(Settings!$B$11,$A$1:$AD$1,0))&amp;""),""),18,2)))),"")),""))</f>
        <v/>
      </c>
      <c r="AT234" s="23">
        <f>IF($BB234=0,"",IF(NOT(ISNUMBER($AF234)),"Waiting for the gift",IF(ISNUMBER($AJ234),"Acknowledged",IF(AND(ISNUMBER(Settings!$D$3),$AU234&gt;Settings!$D$3),"Past your window","Send acknowledgment"))))</f>
        <v/>
      </c>
      <c r="AU234" s="24">
        <f>IF(AND(ISNUMBER($AF234),NOT(ISNUMBER($AJ234))),Settings!$D$4-$AF234,"")</f>
        <v/>
      </c>
      <c r="AV234" s="27">
        <f>IF($BB234=0,"",IF((IF($AO234="Services","; services: describe the work, no value",IF(NOT(ISNUMBER($AR234)),"; no donor value given",IF($AX234=1,"; donor value $"&amp;FIXED(Settings!$D$5,0)&amp;" or more: written acknowledgment","")&amp;IF($AY234=1,"; over $"&amp;FIXED(Settings!$D$6,0)&amp;": donor may need Form 8283","")&amp;IF($AZ234=1,"; over $"&amp;FIXED(Settings!$D$7,0)&amp;": Section B, you may sign Part V",""))))="","Thank-you note",MID(IF($AO234="Services","; services: describe the work, no value",IF(NOT(ISNUMBER($AR234)),"; no donor value given",IF($AX234=1,"; donor value $"&amp;FIXED(Settings!$D$5,0)&amp;" or more: written acknowledgment","")&amp;IF($AY234=1,"; over $"&amp;FIXED(Settings!$D$6,0)&amp;": donor may need Form 8283","")&amp;IF($AZ234=1,"; over $"&amp;FIXED(Settings!$D$7,0)&amp;": Section B, you may sign Part V",""))),3,300)))</f>
        <v/>
      </c>
      <c r="AW234" s="27">
        <f>IF(OR($BB234=0,NOT(ISNUMBER($AF234)),$AP234=""),"","Thank you for your contribution of "&amp;$AP234&amp;" that "&amp;IF(TRIM(Settings!$D$2&amp;"")="","(your organization's name)",Settings!$D$2)&amp;" received on "&amp;CHOOSE(MONTH($AF234),"January","February","March","April","May","June","July","August","September","October","November","December")&amp;" "&amp;DAY($AF234)&amp;", "&amp;YEAR($AF234)&amp;". "&amp;IF(TRIM($AH234&amp;"")="","No goods or services were provided in exchange for your contribution.","In exchange for your contribution, we gave you "&amp;$AH234&amp;IF(ISNUMBER($AI234)," with an estimated fair market value of $"&amp;FIXED($AI234,2),"")&amp;"."))</f>
        <v/>
      </c>
      <c r="AX234" s="28">
        <f>IF(AND(ISNUMBER($AR234),ISNUMBER(Settings!$D$5)),IF($AR234&gt;=Settings!$D$5,1,0),0)</f>
        <v/>
      </c>
      <c r="AY234" s="28">
        <f>IF(AND(ISNUMBER($AR234),ISNUMBER(Settings!$D$6)),IF($AR234&gt;Settings!$D$6,1,0),0)</f>
        <v/>
      </c>
      <c r="AZ234" s="28">
        <f>IF(AND(ISNUMBER($AR234),ISNUMBER(Settings!$D$7)),IF($AR234&gt;Settings!$D$7,1,0),0)</f>
        <v/>
      </c>
      <c r="BA234" s="28">
        <f>IF(AND(ISNUMBER($AR234),ISNUMBER($AF234)),$AR234,0)</f>
        <v/>
      </c>
      <c r="BB234" s="28">
        <f>IF(OR(IFERROR(TRIM(INDEX($A234:$AD234,MATCH(Settings!$B$14,$A$1:$AD$1,0))&amp;""),"")&lt;&gt;"",IFERROR(TRIM(INDEX($A234:$AD234,MATCH(Settings!$B$13,$A$1:$AD$1,0))&amp;""),"")&lt;&gt;"",IFERROR(TRIM(INDEX($A234:$AD234,MATCH(Settings!$B$17,$A$1:$AD$1,0))&amp;""),"")&lt;&gt;"",IFERROR(TRIM(INDEX($A234:$AD234,MATCH(Settings!$B$22,$A$1:$AD$1,0))&amp;""),"")&lt;&gt;""),1,0)</f>
        <v/>
      </c>
    </row>
    <row r="235">
      <c r="AF235" s="29" t="n"/>
      <c r="AG235" s="30" t="n"/>
      <c r="AH235" s="30" t="n"/>
      <c r="AI235" s="31" t="n"/>
      <c r="AJ235" s="29" t="n"/>
      <c r="AK235" s="30" t="n"/>
      <c r="AM235" s="23">
        <f>IF(IFERROR(TRIM(INDEX($A235:$AD235,MATCH(Settings!$B$13,$A$1:$AD$1,0))&amp;""),"")&lt;&gt;"",IFERROR(TRIM(INDEX($A235:$AD235,MATCH(Settings!$B$13,$A$1:$AD$1,0))&amp;""),"")&amp;IF(IFERROR(TRIM(INDEX($A235:$AD235,MATCH(Settings!$B$14,$A$1:$AD$1,0))&amp;""),"")&lt;&gt;""," ("&amp;IFERROR(TRIM(INDEX($A235:$AD235,MATCH(Settings!$B$14,$A$1:$AD$1,0))&amp;""),"")&amp;")",""),IFERROR(TRIM(INDEX($A235:$AD235,MATCH(Settings!$B$14,$A$1:$AD$1,0))&amp;""),""))</f>
        <v/>
      </c>
      <c r="AN235" s="23">
        <f>IFERROR(TRIM(INDEX($A235:$AD235,MATCH(Settings!$B$15,$A$1:$AD$1,0))&amp;""),"")</f>
        <v/>
      </c>
      <c r="AO235" s="23">
        <f>IF($BB235=0,"",IF(LEFT(IFERROR(TRIM(INDEX($A235:$AD235,MATCH(Settings!$B$16,$A$1:$AD$1,0))&amp;""),""),5)="Goods","Goods",IF(LEFT(IFERROR(TRIM(INDEX($A235:$AD235,MATCH(Settings!$B$16,$A$1:$AD$1,0))&amp;""),""),8)="Services","Services",IF(IFERROR(TRIM(INDEX($A235:$AD235,MATCH(Settings!$B$22,$A$1:$AD$1,0))&amp;""),"")&lt;&gt;"","Services","Goods"))))</f>
        <v/>
      </c>
      <c r="AP235" s="23">
        <f>IF($AO235="Services",IFERROR(TRIM(INDEX($A235:$AD235,MATCH(Settings!$B$22,$A$1:$AD$1,0))&amp;""),""),IFERROR(TRIM(INDEX($A235:$AD235,MATCH(Settings!$B$17,$A$1:$AD$1,0))&amp;""),""))</f>
        <v/>
      </c>
      <c r="AQ235" s="24">
        <f>IFERROR(IF(TRIM(INDEX($A235:$AD235,MATCH(Settings!$B$18,$A$1:$AD$1,0))&amp;"")="","",VALUE(TRIM(INDEX($A235:$AD235,MATCH(Settings!$B$18,$A$1:$AD$1,0))&amp;""))),"")</f>
        <v/>
      </c>
      <c r="AR235" s="25">
        <f>IF($AO235="Goods",IFERROR(IF(TRIM(INDEX($A235:$AD235,MATCH(Settings!$B$20,$A$1:$AD$1,0))&amp;"")="","",VALUE(TRIM(INDEX($A235:$AD235,MATCH(Settings!$B$20,$A$1:$AD$1,0))&amp;""))),""),"")</f>
        <v/>
      </c>
      <c r="AS235" s="26">
        <f>IF($BB235=0,"",IFERROR(INT(IFERROR(IF(ISNUMBER(INDEX($A235:$AD235,MATCH(Settings!$B$11,$A$1:$AD$1,0))),INDEX($A235:$AD235,MATCH(Settings!$B$11,$A$1:$AD$1,0)),DATE(VALUE(LEFT(IFERROR(TRIM(INDEX($A235:$AD235,MATCH(Settings!$B$11,$A$1:$AD$1,0))&amp;""),""),4)),VALUE(MID(IFERROR(TRIM(INDEX($A235:$AD235,MATCH(Settings!$B$11,$A$1:$AD$1,0))&amp;""),""),6,2)),VALUE(MID(IFERROR(TRIM(INDEX($A235:$AD235,MATCH(Settings!$B$11,$A$1:$AD$1,0))&amp;""),""),9,2)))+TIME(VALUE(MID(IFERROR(TRIM(INDEX($A235:$AD235,MATCH(Settings!$B$11,$A$1:$AD$1,0))&amp;""),""),12,2)),VALUE(MID(IFERROR(TRIM(INDEX($A235:$AD235,MATCH(Settings!$B$11,$A$1:$AD$1,0))&amp;""),""),15,2)),VALUE(MID(IFERROR(TRIM(INDEX($A235:$AD235,MATCH(Settings!$B$11,$A$1:$AD$1,0))&amp;""),""),18,2)))),"")),""))</f>
        <v/>
      </c>
      <c r="AT235" s="23">
        <f>IF($BB235=0,"",IF(NOT(ISNUMBER($AF235)),"Waiting for the gift",IF(ISNUMBER($AJ235),"Acknowledged",IF(AND(ISNUMBER(Settings!$D$3),$AU235&gt;Settings!$D$3),"Past your window","Send acknowledgment"))))</f>
        <v/>
      </c>
      <c r="AU235" s="24">
        <f>IF(AND(ISNUMBER($AF235),NOT(ISNUMBER($AJ235))),Settings!$D$4-$AF235,"")</f>
        <v/>
      </c>
      <c r="AV235" s="27">
        <f>IF($BB235=0,"",IF((IF($AO235="Services","; services: describe the work, no value",IF(NOT(ISNUMBER($AR235)),"; no donor value given",IF($AX235=1,"; donor value $"&amp;FIXED(Settings!$D$5,0)&amp;" or more: written acknowledgment","")&amp;IF($AY235=1,"; over $"&amp;FIXED(Settings!$D$6,0)&amp;": donor may need Form 8283","")&amp;IF($AZ235=1,"; over $"&amp;FIXED(Settings!$D$7,0)&amp;": Section B, you may sign Part V",""))))="","Thank-you note",MID(IF($AO235="Services","; services: describe the work, no value",IF(NOT(ISNUMBER($AR235)),"; no donor value given",IF($AX235=1,"; donor value $"&amp;FIXED(Settings!$D$5,0)&amp;" or more: written acknowledgment","")&amp;IF($AY235=1,"; over $"&amp;FIXED(Settings!$D$6,0)&amp;": donor may need Form 8283","")&amp;IF($AZ235=1,"; over $"&amp;FIXED(Settings!$D$7,0)&amp;": Section B, you may sign Part V",""))),3,300)))</f>
        <v/>
      </c>
      <c r="AW235" s="27">
        <f>IF(OR($BB235=0,NOT(ISNUMBER($AF235)),$AP235=""),"","Thank you for your contribution of "&amp;$AP235&amp;" that "&amp;IF(TRIM(Settings!$D$2&amp;"")="","(your organization's name)",Settings!$D$2)&amp;" received on "&amp;CHOOSE(MONTH($AF235),"January","February","March","April","May","June","July","August","September","October","November","December")&amp;" "&amp;DAY($AF235)&amp;", "&amp;YEAR($AF235)&amp;". "&amp;IF(TRIM($AH235&amp;"")="","No goods or services were provided in exchange for your contribution.","In exchange for your contribution, we gave you "&amp;$AH235&amp;IF(ISNUMBER($AI235)," with an estimated fair market value of $"&amp;FIXED($AI235,2),"")&amp;"."))</f>
        <v/>
      </c>
      <c r="AX235" s="28">
        <f>IF(AND(ISNUMBER($AR235),ISNUMBER(Settings!$D$5)),IF($AR235&gt;=Settings!$D$5,1,0),0)</f>
        <v/>
      </c>
      <c r="AY235" s="28">
        <f>IF(AND(ISNUMBER($AR235),ISNUMBER(Settings!$D$6)),IF($AR235&gt;Settings!$D$6,1,0),0)</f>
        <v/>
      </c>
      <c r="AZ235" s="28">
        <f>IF(AND(ISNUMBER($AR235),ISNUMBER(Settings!$D$7)),IF($AR235&gt;Settings!$D$7,1,0),0)</f>
        <v/>
      </c>
      <c r="BA235" s="28">
        <f>IF(AND(ISNUMBER($AR235),ISNUMBER($AF235)),$AR235,0)</f>
        <v/>
      </c>
      <c r="BB235" s="28">
        <f>IF(OR(IFERROR(TRIM(INDEX($A235:$AD235,MATCH(Settings!$B$14,$A$1:$AD$1,0))&amp;""),"")&lt;&gt;"",IFERROR(TRIM(INDEX($A235:$AD235,MATCH(Settings!$B$13,$A$1:$AD$1,0))&amp;""),"")&lt;&gt;"",IFERROR(TRIM(INDEX($A235:$AD235,MATCH(Settings!$B$17,$A$1:$AD$1,0))&amp;""),"")&lt;&gt;"",IFERROR(TRIM(INDEX($A235:$AD235,MATCH(Settings!$B$22,$A$1:$AD$1,0))&amp;""),"")&lt;&gt;""),1,0)</f>
        <v/>
      </c>
    </row>
    <row r="236">
      <c r="AF236" s="29" t="n"/>
      <c r="AG236" s="30" t="n"/>
      <c r="AH236" s="30" t="n"/>
      <c r="AI236" s="31" t="n"/>
      <c r="AJ236" s="29" t="n"/>
      <c r="AK236" s="30" t="n"/>
      <c r="AM236" s="23">
        <f>IF(IFERROR(TRIM(INDEX($A236:$AD236,MATCH(Settings!$B$13,$A$1:$AD$1,0))&amp;""),"")&lt;&gt;"",IFERROR(TRIM(INDEX($A236:$AD236,MATCH(Settings!$B$13,$A$1:$AD$1,0))&amp;""),"")&amp;IF(IFERROR(TRIM(INDEX($A236:$AD236,MATCH(Settings!$B$14,$A$1:$AD$1,0))&amp;""),"")&lt;&gt;""," ("&amp;IFERROR(TRIM(INDEX($A236:$AD236,MATCH(Settings!$B$14,$A$1:$AD$1,0))&amp;""),"")&amp;")",""),IFERROR(TRIM(INDEX($A236:$AD236,MATCH(Settings!$B$14,$A$1:$AD$1,0))&amp;""),""))</f>
        <v/>
      </c>
      <c r="AN236" s="23">
        <f>IFERROR(TRIM(INDEX($A236:$AD236,MATCH(Settings!$B$15,$A$1:$AD$1,0))&amp;""),"")</f>
        <v/>
      </c>
      <c r="AO236" s="23">
        <f>IF($BB236=0,"",IF(LEFT(IFERROR(TRIM(INDEX($A236:$AD236,MATCH(Settings!$B$16,$A$1:$AD$1,0))&amp;""),""),5)="Goods","Goods",IF(LEFT(IFERROR(TRIM(INDEX($A236:$AD236,MATCH(Settings!$B$16,$A$1:$AD$1,0))&amp;""),""),8)="Services","Services",IF(IFERROR(TRIM(INDEX($A236:$AD236,MATCH(Settings!$B$22,$A$1:$AD$1,0))&amp;""),"")&lt;&gt;"","Services","Goods"))))</f>
        <v/>
      </c>
      <c r="AP236" s="23">
        <f>IF($AO236="Services",IFERROR(TRIM(INDEX($A236:$AD236,MATCH(Settings!$B$22,$A$1:$AD$1,0))&amp;""),""),IFERROR(TRIM(INDEX($A236:$AD236,MATCH(Settings!$B$17,$A$1:$AD$1,0))&amp;""),""))</f>
        <v/>
      </c>
      <c r="AQ236" s="24">
        <f>IFERROR(IF(TRIM(INDEX($A236:$AD236,MATCH(Settings!$B$18,$A$1:$AD$1,0))&amp;"")="","",VALUE(TRIM(INDEX($A236:$AD236,MATCH(Settings!$B$18,$A$1:$AD$1,0))&amp;""))),"")</f>
        <v/>
      </c>
      <c r="AR236" s="25">
        <f>IF($AO236="Goods",IFERROR(IF(TRIM(INDEX($A236:$AD236,MATCH(Settings!$B$20,$A$1:$AD$1,0))&amp;"")="","",VALUE(TRIM(INDEX($A236:$AD236,MATCH(Settings!$B$20,$A$1:$AD$1,0))&amp;""))),""),"")</f>
        <v/>
      </c>
      <c r="AS236" s="26">
        <f>IF($BB236=0,"",IFERROR(INT(IFERROR(IF(ISNUMBER(INDEX($A236:$AD236,MATCH(Settings!$B$11,$A$1:$AD$1,0))),INDEX($A236:$AD236,MATCH(Settings!$B$11,$A$1:$AD$1,0)),DATE(VALUE(LEFT(IFERROR(TRIM(INDEX($A236:$AD236,MATCH(Settings!$B$11,$A$1:$AD$1,0))&amp;""),""),4)),VALUE(MID(IFERROR(TRIM(INDEX($A236:$AD236,MATCH(Settings!$B$11,$A$1:$AD$1,0))&amp;""),""),6,2)),VALUE(MID(IFERROR(TRIM(INDEX($A236:$AD236,MATCH(Settings!$B$11,$A$1:$AD$1,0))&amp;""),""),9,2)))+TIME(VALUE(MID(IFERROR(TRIM(INDEX($A236:$AD236,MATCH(Settings!$B$11,$A$1:$AD$1,0))&amp;""),""),12,2)),VALUE(MID(IFERROR(TRIM(INDEX($A236:$AD236,MATCH(Settings!$B$11,$A$1:$AD$1,0))&amp;""),""),15,2)),VALUE(MID(IFERROR(TRIM(INDEX($A236:$AD236,MATCH(Settings!$B$11,$A$1:$AD$1,0))&amp;""),""),18,2)))),"")),""))</f>
        <v/>
      </c>
      <c r="AT236" s="23">
        <f>IF($BB236=0,"",IF(NOT(ISNUMBER($AF236)),"Waiting for the gift",IF(ISNUMBER($AJ236),"Acknowledged",IF(AND(ISNUMBER(Settings!$D$3),$AU236&gt;Settings!$D$3),"Past your window","Send acknowledgment"))))</f>
        <v/>
      </c>
      <c r="AU236" s="24">
        <f>IF(AND(ISNUMBER($AF236),NOT(ISNUMBER($AJ236))),Settings!$D$4-$AF236,"")</f>
        <v/>
      </c>
      <c r="AV236" s="27">
        <f>IF($BB236=0,"",IF((IF($AO236="Services","; services: describe the work, no value",IF(NOT(ISNUMBER($AR236)),"; no donor value given",IF($AX236=1,"; donor value $"&amp;FIXED(Settings!$D$5,0)&amp;" or more: written acknowledgment","")&amp;IF($AY236=1,"; over $"&amp;FIXED(Settings!$D$6,0)&amp;": donor may need Form 8283","")&amp;IF($AZ236=1,"; over $"&amp;FIXED(Settings!$D$7,0)&amp;": Section B, you may sign Part V",""))))="","Thank-you note",MID(IF($AO236="Services","; services: describe the work, no value",IF(NOT(ISNUMBER($AR236)),"; no donor value given",IF($AX236=1,"; donor value $"&amp;FIXED(Settings!$D$5,0)&amp;" or more: written acknowledgment","")&amp;IF($AY236=1,"; over $"&amp;FIXED(Settings!$D$6,0)&amp;": donor may need Form 8283","")&amp;IF($AZ236=1,"; over $"&amp;FIXED(Settings!$D$7,0)&amp;": Section B, you may sign Part V",""))),3,300)))</f>
        <v/>
      </c>
      <c r="AW236" s="27">
        <f>IF(OR($BB236=0,NOT(ISNUMBER($AF236)),$AP236=""),"","Thank you for your contribution of "&amp;$AP236&amp;" that "&amp;IF(TRIM(Settings!$D$2&amp;"")="","(your organization's name)",Settings!$D$2)&amp;" received on "&amp;CHOOSE(MONTH($AF236),"January","February","March","April","May","June","July","August","September","October","November","December")&amp;" "&amp;DAY($AF236)&amp;", "&amp;YEAR($AF236)&amp;". "&amp;IF(TRIM($AH236&amp;"")="","No goods or services were provided in exchange for your contribution.","In exchange for your contribution, we gave you "&amp;$AH236&amp;IF(ISNUMBER($AI236)," with an estimated fair market value of $"&amp;FIXED($AI236,2),"")&amp;"."))</f>
        <v/>
      </c>
      <c r="AX236" s="28">
        <f>IF(AND(ISNUMBER($AR236),ISNUMBER(Settings!$D$5)),IF($AR236&gt;=Settings!$D$5,1,0),0)</f>
        <v/>
      </c>
      <c r="AY236" s="28">
        <f>IF(AND(ISNUMBER($AR236),ISNUMBER(Settings!$D$6)),IF($AR236&gt;Settings!$D$6,1,0),0)</f>
        <v/>
      </c>
      <c r="AZ236" s="28">
        <f>IF(AND(ISNUMBER($AR236),ISNUMBER(Settings!$D$7)),IF($AR236&gt;Settings!$D$7,1,0),0)</f>
        <v/>
      </c>
      <c r="BA236" s="28">
        <f>IF(AND(ISNUMBER($AR236),ISNUMBER($AF236)),$AR236,0)</f>
        <v/>
      </c>
      <c r="BB236" s="28">
        <f>IF(OR(IFERROR(TRIM(INDEX($A236:$AD236,MATCH(Settings!$B$14,$A$1:$AD$1,0))&amp;""),"")&lt;&gt;"",IFERROR(TRIM(INDEX($A236:$AD236,MATCH(Settings!$B$13,$A$1:$AD$1,0))&amp;""),"")&lt;&gt;"",IFERROR(TRIM(INDEX($A236:$AD236,MATCH(Settings!$B$17,$A$1:$AD$1,0))&amp;""),"")&lt;&gt;"",IFERROR(TRIM(INDEX($A236:$AD236,MATCH(Settings!$B$22,$A$1:$AD$1,0))&amp;""),"")&lt;&gt;""),1,0)</f>
        <v/>
      </c>
    </row>
    <row r="237">
      <c r="AF237" s="29" t="n"/>
      <c r="AG237" s="30" t="n"/>
      <c r="AH237" s="30" t="n"/>
      <c r="AI237" s="31" t="n"/>
      <c r="AJ237" s="29" t="n"/>
      <c r="AK237" s="30" t="n"/>
      <c r="AM237" s="23">
        <f>IF(IFERROR(TRIM(INDEX($A237:$AD237,MATCH(Settings!$B$13,$A$1:$AD$1,0))&amp;""),"")&lt;&gt;"",IFERROR(TRIM(INDEX($A237:$AD237,MATCH(Settings!$B$13,$A$1:$AD$1,0))&amp;""),"")&amp;IF(IFERROR(TRIM(INDEX($A237:$AD237,MATCH(Settings!$B$14,$A$1:$AD$1,0))&amp;""),"")&lt;&gt;""," ("&amp;IFERROR(TRIM(INDEX($A237:$AD237,MATCH(Settings!$B$14,$A$1:$AD$1,0))&amp;""),"")&amp;")",""),IFERROR(TRIM(INDEX($A237:$AD237,MATCH(Settings!$B$14,$A$1:$AD$1,0))&amp;""),""))</f>
        <v/>
      </c>
      <c r="AN237" s="23">
        <f>IFERROR(TRIM(INDEX($A237:$AD237,MATCH(Settings!$B$15,$A$1:$AD$1,0))&amp;""),"")</f>
        <v/>
      </c>
      <c r="AO237" s="23">
        <f>IF($BB237=0,"",IF(LEFT(IFERROR(TRIM(INDEX($A237:$AD237,MATCH(Settings!$B$16,$A$1:$AD$1,0))&amp;""),""),5)="Goods","Goods",IF(LEFT(IFERROR(TRIM(INDEX($A237:$AD237,MATCH(Settings!$B$16,$A$1:$AD$1,0))&amp;""),""),8)="Services","Services",IF(IFERROR(TRIM(INDEX($A237:$AD237,MATCH(Settings!$B$22,$A$1:$AD$1,0))&amp;""),"")&lt;&gt;"","Services","Goods"))))</f>
        <v/>
      </c>
      <c r="AP237" s="23">
        <f>IF($AO237="Services",IFERROR(TRIM(INDEX($A237:$AD237,MATCH(Settings!$B$22,$A$1:$AD$1,0))&amp;""),""),IFERROR(TRIM(INDEX($A237:$AD237,MATCH(Settings!$B$17,$A$1:$AD$1,0))&amp;""),""))</f>
        <v/>
      </c>
      <c r="AQ237" s="24">
        <f>IFERROR(IF(TRIM(INDEX($A237:$AD237,MATCH(Settings!$B$18,$A$1:$AD$1,0))&amp;"")="","",VALUE(TRIM(INDEX($A237:$AD237,MATCH(Settings!$B$18,$A$1:$AD$1,0))&amp;""))),"")</f>
        <v/>
      </c>
      <c r="AR237" s="25">
        <f>IF($AO237="Goods",IFERROR(IF(TRIM(INDEX($A237:$AD237,MATCH(Settings!$B$20,$A$1:$AD$1,0))&amp;"")="","",VALUE(TRIM(INDEX($A237:$AD237,MATCH(Settings!$B$20,$A$1:$AD$1,0))&amp;""))),""),"")</f>
        <v/>
      </c>
      <c r="AS237" s="26">
        <f>IF($BB237=0,"",IFERROR(INT(IFERROR(IF(ISNUMBER(INDEX($A237:$AD237,MATCH(Settings!$B$11,$A$1:$AD$1,0))),INDEX($A237:$AD237,MATCH(Settings!$B$11,$A$1:$AD$1,0)),DATE(VALUE(LEFT(IFERROR(TRIM(INDEX($A237:$AD237,MATCH(Settings!$B$11,$A$1:$AD$1,0))&amp;""),""),4)),VALUE(MID(IFERROR(TRIM(INDEX($A237:$AD237,MATCH(Settings!$B$11,$A$1:$AD$1,0))&amp;""),""),6,2)),VALUE(MID(IFERROR(TRIM(INDEX($A237:$AD237,MATCH(Settings!$B$11,$A$1:$AD$1,0))&amp;""),""),9,2)))+TIME(VALUE(MID(IFERROR(TRIM(INDEX($A237:$AD237,MATCH(Settings!$B$11,$A$1:$AD$1,0))&amp;""),""),12,2)),VALUE(MID(IFERROR(TRIM(INDEX($A237:$AD237,MATCH(Settings!$B$11,$A$1:$AD$1,0))&amp;""),""),15,2)),VALUE(MID(IFERROR(TRIM(INDEX($A237:$AD237,MATCH(Settings!$B$11,$A$1:$AD$1,0))&amp;""),""),18,2)))),"")),""))</f>
        <v/>
      </c>
      <c r="AT237" s="23">
        <f>IF($BB237=0,"",IF(NOT(ISNUMBER($AF237)),"Waiting for the gift",IF(ISNUMBER($AJ237),"Acknowledged",IF(AND(ISNUMBER(Settings!$D$3),$AU237&gt;Settings!$D$3),"Past your window","Send acknowledgment"))))</f>
        <v/>
      </c>
      <c r="AU237" s="24">
        <f>IF(AND(ISNUMBER($AF237),NOT(ISNUMBER($AJ237))),Settings!$D$4-$AF237,"")</f>
        <v/>
      </c>
      <c r="AV237" s="27">
        <f>IF($BB237=0,"",IF((IF($AO237="Services","; services: describe the work, no value",IF(NOT(ISNUMBER($AR237)),"; no donor value given",IF($AX237=1,"; donor value $"&amp;FIXED(Settings!$D$5,0)&amp;" or more: written acknowledgment","")&amp;IF($AY237=1,"; over $"&amp;FIXED(Settings!$D$6,0)&amp;": donor may need Form 8283","")&amp;IF($AZ237=1,"; over $"&amp;FIXED(Settings!$D$7,0)&amp;": Section B, you may sign Part V",""))))="","Thank-you note",MID(IF($AO237="Services","; services: describe the work, no value",IF(NOT(ISNUMBER($AR237)),"; no donor value given",IF($AX237=1,"; donor value $"&amp;FIXED(Settings!$D$5,0)&amp;" or more: written acknowledgment","")&amp;IF($AY237=1,"; over $"&amp;FIXED(Settings!$D$6,0)&amp;": donor may need Form 8283","")&amp;IF($AZ237=1,"; over $"&amp;FIXED(Settings!$D$7,0)&amp;": Section B, you may sign Part V",""))),3,300)))</f>
        <v/>
      </c>
      <c r="AW237" s="27">
        <f>IF(OR($BB237=0,NOT(ISNUMBER($AF237)),$AP237=""),"","Thank you for your contribution of "&amp;$AP237&amp;" that "&amp;IF(TRIM(Settings!$D$2&amp;"")="","(your organization's name)",Settings!$D$2)&amp;" received on "&amp;CHOOSE(MONTH($AF237),"January","February","March","April","May","June","July","August","September","October","November","December")&amp;" "&amp;DAY($AF237)&amp;", "&amp;YEAR($AF237)&amp;". "&amp;IF(TRIM($AH237&amp;"")="","No goods or services were provided in exchange for your contribution.","In exchange for your contribution, we gave you "&amp;$AH237&amp;IF(ISNUMBER($AI237)," with an estimated fair market value of $"&amp;FIXED($AI237,2),"")&amp;"."))</f>
        <v/>
      </c>
      <c r="AX237" s="28">
        <f>IF(AND(ISNUMBER($AR237),ISNUMBER(Settings!$D$5)),IF($AR237&gt;=Settings!$D$5,1,0),0)</f>
        <v/>
      </c>
      <c r="AY237" s="28">
        <f>IF(AND(ISNUMBER($AR237),ISNUMBER(Settings!$D$6)),IF($AR237&gt;Settings!$D$6,1,0),0)</f>
        <v/>
      </c>
      <c r="AZ237" s="28">
        <f>IF(AND(ISNUMBER($AR237),ISNUMBER(Settings!$D$7)),IF($AR237&gt;Settings!$D$7,1,0),0)</f>
        <v/>
      </c>
      <c r="BA237" s="28">
        <f>IF(AND(ISNUMBER($AR237),ISNUMBER($AF237)),$AR237,0)</f>
        <v/>
      </c>
      <c r="BB237" s="28">
        <f>IF(OR(IFERROR(TRIM(INDEX($A237:$AD237,MATCH(Settings!$B$14,$A$1:$AD$1,0))&amp;""),"")&lt;&gt;"",IFERROR(TRIM(INDEX($A237:$AD237,MATCH(Settings!$B$13,$A$1:$AD$1,0))&amp;""),"")&lt;&gt;"",IFERROR(TRIM(INDEX($A237:$AD237,MATCH(Settings!$B$17,$A$1:$AD$1,0))&amp;""),"")&lt;&gt;"",IFERROR(TRIM(INDEX($A237:$AD237,MATCH(Settings!$B$22,$A$1:$AD$1,0))&amp;""),"")&lt;&gt;""),1,0)</f>
        <v/>
      </c>
    </row>
    <row r="238">
      <c r="AF238" s="29" t="n"/>
      <c r="AG238" s="30" t="n"/>
      <c r="AH238" s="30" t="n"/>
      <c r="AI238" s="31" t="n"/>
      <c r="AJ238" s="29" t="n"/>
      <c r="AK238" s="30" t="n"/>
      <c r="AM238" s="23">
        <f>IF(IFERROR(TRIM(INDEX($A238:$AD238,MATCH(Settings!$B$13,$A$1:$AD$1,0))&amp;""),"")&lt;&gt;"",IFERROR(TRIM(INDEX($A238:$AD238,MATCH(Settings!$B$13,$A$1:$AD$1,0))&amp;""),"")&amp;IF(IFERROR(TRIM(INDEX($A238:$AD238,MATCH(Settings!$B$14,$A$1:$AD$1,0))&amp;""),"")&lt;&gt;""," ("&amp;IFERROR(TRIM(INDEX($A238:$AD238,MATCH(Settings!$B$14,$A$1:$AD$1,0))&amp;""),"")&amp;")",""),IFERROR(TRIM(INDEX($A238:$AD238,MATCH(Settings!$B$14,$A$1:$AD$1,0))&amp;""),""))</f>
        <v/>
      </c>
      <c r="AN238" s="23">
        <f>IFERROR(TRIM(INDEX($A238:$AD238,MATCH(Settings!$B$15,$A$1:$AD$1,0))&amp;""),"")</f>
        <v/>
      </c>
      <c r="AO238" s="23">
        <f>IF($BB238=0,"",IF(LEFT(IFERROR(TRIM(INDEX($A238:$AD238,MATCH(Settings!$B$16,$A$1:$AD$1,0))&amp;""),""),5)="Goods","Goods",IF(LEFT(IFERROR(TRIM(INDEX($A238:$AD238,MATCH(Settings!$B$16,$A$1:$AD$1,0))&amp;""),""),8)="Services","Services",IF(IFERROR(TRIM(INDEX($A238:$AD238,MATCH(Settings!$B$22,$A$1:$AD$1,0))&amp;""),"")&lt;&gt;"","Services","Goods"))))</f>
        <v/>
      </c>
      <c r="AP238" s="23">
        <f>IF($AO238="Services",IFERROR(TRIM(INDEX($A238:$AD238,MATCH(Settings!$B$22,$A$1:$AD$1,0))&amp;""),""),IFERROR(TRIM(INDEX($A238:$AD238,MATCH(Settings!$B$17,$A$1:$AD$1,0))&amp;""),""))</f>
        <v/>
      </c>
      <c r="AQ238" s="24">
        <f>IFERROR(IF(TRIM(INDEX($A238:$AD238,MATCH(Settings!$B$18,$A$1:$AD$1,0))&amp;"")="","",VALUE(TRIM(INDEX($A238:$AD238,MATCH(Settings!$B$18,$A$1:$AD$1,0))&amp;""))),"")</f>
        <v/>
      </c>
      <c r="AR238" s="25">
        <f>IF($AO238="Goods",IFERROR(IF(TRIM(INDEX($A238:$AD238,MATCH(Settings!$B$20,$A$1:$AD$1,0))&amp;"")="","",VALUE(TRIM(INDEX($A238:$AD238,MATCH(Settings!$B$20,$A$1:$AD$1,0))&amp;""))),""),"")</f>
        <v/>
      </c>
      <c r="AS238" s="26">
        <f>IF($BB238=0,"",IFERROR(INT(IFERROR(IF(ISNUMBER(INDEX($A238:$AD238,MATCH(Settings!$B$11,$A$1:$AD$1,0))),INDEX($A238:$AD238,MATCH(Settings!$B$11,$A$1:$AD$1,0)),DATE(VALUE(LEFT(IFERROR(TRIM(INDEX($A238:$AD238,MATCH(Settings!$B$11,$A$1:$AD$1,0))&amp;""),""),4)),VALUE(MID(IFERROR(TRIM(INDEX($A238:$AD238,MATCH(Settings!$B$11,$A$1:$AD$1,0))&amp;""),""),6,2)),VALUE(MID(IFERROR(TRIM(INDEX($A238:$AD238,MATCH(Settings!$B$11,$A$1:$AD$1,0))&amp;""),""),9,2)))+TIME(VALUE(MID(IFERROR(TRIM(INDEX($A238:$AD238,MATCH(Settings!$B$11,$A$1:$AD$1,0))&amp;""),""),12,2)),VALUE(MID(IFERROR(TRIM(INDEX($A238:$AD238,MATCH(Settings!$B$11,$A$1:$AD$1,0))&amp;""),""),15,2)),VALUE(MID(IFERROR(TRIM(INDEX($A238:$AD238,MATCH(Settings!$B$11,$A$1:$AD$1,0))&amp;""),""),18,2)))),"")),""))</f>
        <v/>
      </c>
      <c r="AT238" s="23">
        <f>IF($BB238=0,"",IF(NOT(ISNUMBER($AF238)),"Waiting for the gift",IF(ISNUMBER($AJ238),"Acknowledged",IF(AND(ISNUMBER(Settings!$D$3),$AU238&gt;Settings!$D$3),"Past your window","Send acknowledgment"))))</f>
        <v/>
      </c>
      <c r="AU238" s="24">
        <f>IF(AND(ISNUMBER($AF238),NOT(ISNUMBER($AJ238))),Settings!$D$4-$AF238,"")</f>
        <v/>
      </c>
      <c r="AV238" s="27">
        <f>IF($BB238=0,"",IF((IF($AO238="Services","; services: describe the work, no value",IF(NOT(ISNUMBER($AR238)),"; no donor value given",IF($AX238=1,"; donor value $"&amp;FIXED(Settings!$D$5,0)&amp;" or more: written acknowledgment","")&amp;IF($AY238=1,"; over $"&amp;FIXED(Settings!$D$6,0)&amp;": donor may need Form 8283","")&amp;IF($AZ238=1,"; over $"&amp;FIXED(Settings!$D$7,0)&amp;": Section B, you may sign Part V",""))))="","Thank-you note",MID(IF($AO238="Services","; services: describe the work, no value",IF(NOT(ISNUMBER($AR238)),"; no donor value given",IF($AX238=1,"; donor value $"&amp;FIXED(Settings!$D$5,0)&amp;" or more: written acknowledgment","")&amp;IF($AY238=1,"; over $"&amp;FIXED(Settings!$D$6,0)&amp;": donor may need Form 8283","")&amp;IF($AZ238=1,"; over $"&amp;FIXED(Settings!$D$7,0)&amp;": Section B, you may sign Part V",""))),3,300)))</f>
        <v/>
      </c>
      <c r="AW238" s="27">
        <f>IF(OR($BB238=0,NOT(ISNUMBER($AF238)),$AP238=""),"","Thank you for your contribution of "&amp;$AP238&amp;" that "&amp;IF(TRIM(Settings!$D$2&amp;"")="","(your organization's name)",Settings!$D$2)&amp;" received on "&amp;CHOOSE(MONTH($AF238),"January","February","March","April","May","June","July","August","September","October","November","December")&amp;" "&amp;DAY($AF238)&amp;", "&amp;YEAR($AF238)&amp;". "&amp;IF(TRIM($AH238&amp;"")="","No goods or services were provided in exchange for your contribution.","In exchange for your contribution, we gave you "&amp;$AH238&amp;IF(ISNUMBER($AI238)," with an estimated fair market value of $"&amp;FIXED($AI238,2),"")&amp;"."))</f>
        <v/>
      </c>
      <c r="AX238" s="28">
        <f>IF(AND(ISNUMBER($AR238),ISNUMBER(Settings!$D$5)),IF($AR238&gt;=Settings!$D$5,1,0),0)</f>
        <v/>
      </c>
      <c r="AY238" s="28">
        <f>IF(AND(ISNUMBER($AR238),ISNUMBER(Settings!$D$6)),IF($AR238&gt;Settings!$D$6,1,0),0)</f>
        <v/>
      </c>
      <c r="AZ238" s="28">
        <f>IF(AND(ISNUMBER($AR238),ISNUMBER(Settings!$D$7)),IF($AR238&gt;Settings!$D$7,1,0),0)</f>
        <v/>
      </c>
      <c r="BA238" s="28">
        <f>IF(AND(ISNUMBER($AR238),ISNUMBER($AF238)),$AR238,0)</f>
        <v/>
      </c>
      <c r="BB238" s="28">
        <f>IF(OR(IFERROR(TRIM(INDEX($A238:$AD238,MATCH(Settings!$B$14,$A$1:$AD$1,0))&amp;""),"")&lt;&gt;"",IFERROR(TRIM(INDEX($A238:$AD238,MATCH(Settings!$B$13,$A$1:$AD$1,0))&amp;""),"")&lt;&gt;"",IFERROR(TRIM(INDEX($A238:$AD238,MATCH(Settings!$B$17,$A$1:$AD$1,0))&amp;""),"")&lt;&gt;"",IFERROR(TRIM(INDEX($A238:$AD238,MATCH(Settings!$B$22,$A$1:$AD$1,0))&amp;""),"")&lt;&gt;""),1,0)</f>
        <v/>
      </c>
    </row>
    <row r="239">
      <c r="AF239" s="29" t="n"/>
      <c r="AG239" s="30" t="n"/>
      <c r="AH239" s="30" t="n"/>
      <c r="AI239" s="31" t="n"/>
      <c r="AJ239" s="29" t="n"/>
      <c r="AK239" s="30" t="n"/>
      <c r="AM239" s="23">
        <f>IF(IFERROR(TRIM(INDEX($A239:$AD239,MATCH(Settings!$B$13,$A$1:$AD$1,0))&amp;""),"")&lt;&gt;"",IFERROR(TRIM(INDEX($A239:$AD239,MATCH(Settings!$B$13,$A$1:$AD$1,0))&amp;""),"")&amp;IF(IFERROR(TRIM(INDEX($A239:$AD239,MATCH(Settings!$B$14,$A$1:$AD$1,0))&amp;""),"")&lt;&gt;""," ("&amp;IFERROR(TRIM(INDEX($A239:$AD239,MATCH(Settings!$B$14,$A$1:$AD$1,0))&amp;""),"")&amp;")",""),IFERROR(TRIM(INDEX($A239:$AD239,MATCH(Settings!$B$14,$A$1:$AD$1,0))&amp;""),""))</f>
        <v/>
      </c>
      <c r="AN239" s="23">
        <f>IFERROR(TRIM(INDEX($A239:$AD239,MATCH(Settings!$B$15,$A$1:$AD$1,0))&amp;""),"")</f>
        <v/>
      </c>
      <c r="AO239" s="23">
        <f>IF($BB239=0,"",IF(LEFT(IFERROR(TRIM(INDEX($A239:$AD239,MATCH(Settings!$B$16,$A$1:$AD$1,0))&amp;""),""),5)="Goods","Goods",IF(LEFT(IFERROR(TRIM(INDEX($A239:$AD239,MATCH(Settings!$B$16,$A$1:$AD$1,0))&amp;""),""),8)="Services","Services",IF(IFERROR(TRIM(INDEX($A239:$AD239,MATCH(Settings!$B$22,$A$1:$AD$1,0))&amp;""),"")&lt;&gt;"","Services","Goods"))))</f>
        <v/>
      </c>
      <c r="AP239" s="23">
        <f>IF($AO239="Services",IFERROR(TRIM(INDEX($A239:$AD239,MATCH(Settings!$B$22,$A$1:$AD$1,0))&amp;""),""),IFERROR(TRIM(INDEX($A239:$AD239,MATCH(Settings!$B$17,$A$1:$AD$1,0))&amp;""),""))</f>
        <v/>
      </c>
      <c r="AQ239" s="24">
        <f>IFERROR(IF(TRIM(INDEX($A239:$AD239,MATCH(Settings!$B$18,$A$1:$AD$1,0))&amp;"")="","",VALUE(TRIM(INDEX($A239:$AD239,MATCH(Settings!$B$18,$A$1:$AD$1,0))&amp;""))),"")</f>
        <v/>
      </c>
      <c r="AR239" s="25">
        <f>IF($AO239="Goods",IFERROR(IF(TRIM(INDEX($A239:$AD239,MATCH(Settings!$B$20,$A$1:$AD$1,0))&amp;"")="","",VALUE(TRIM(INDEX($A239:$AD239,MATCH(Settings!$B$20,$A$1:$AD$1,0))&amp;""))),""),"")</f>
        <v/>
      </c>
      <c r="AS239" s="26">
        <f>IF($BB239=0,"",IFERROR(INT(IFERROR(IF(ISNUMBER(INDEX($A239:$AD239,MATCH(Settings!$B$11,$A$1:$AD$1,0))),INDEX($A239:$AD239,MATCH(Settings!$B$11,$A$1:$AD$1,0)),DATE(VALUE(LEFT(IFERROR(TRIM(INDEX($A239:$AD239,MATCH(Settings!$B$11,$A$1:$AD$1,0))&amp;""),""),4)),VALUE(MID(IFERROR(TRIM(INDEX($A239:$AD239,MATCH(Settings!$B$11,$A$1:$AD$1,0))&amp;""),""),6,2)),VALUE(MID(IFERROR(TRIM(INDEX($A239:$AD239,MATCH(Settings!$B$11,$A$1:$AD$1,0))&amp;""),""),9,2)))+TIME(VALUE(MID(IFERROR(TRIM(INDEX($A239:$AD239,MATCH(Settings!$B$11,$A$1:$AD$1,0))&amp;""),""),12,2)),VALUE(MID(IFERROR(TRIM(INDEX($A239:$AD239,MATCH(Settings!$B$11,$A$1:$AD$1,0))&amp;""),""),15,2)),VALUE(MID(IFERROR(TRIM(INDEX($A239:$AD239,MATCH(Settings!$B$11,$A$1:$AD$1,0))&amp;""),""),18,2)))),"")),""))</f>
        <v/>
      </c>
      <c r="AT239" s="23">
        <f>IF($BB239=0,"",IF(NOT(ISNUMBER($AF239)),"Waiting for the gift",IF(ISNUMBER($AJ239),"Acknowledged",IF(AND(ISNUMBER(Settings!$D$3),$AU239&gt;Settings!$D$3),"Past your window","Send acknowledgment"))))</f>
        <v/>
      </c>
      <c r="AU239" s="24">
        <f>IF(AND(ISNUMBER($AF239),NOT(ISNUMBER($AJ239))),Settings!$D$4-$AF239,"")</f>
        <v/>
      </c>
      <c r="AV239" s="27">
        <f>IF($BB239=0,"",IF((IF($AO239="Services","; services: describe the work, no value",IF(NOT(ISNUMBER($AR239)),"; no donor value given",IF($AX239=1,"; donor value $"&amp;FIXED(Settings!$D$5,0)&amp;" or more: written acknowledgment","")&amp;IF($AY239=1,"; over $"&amp;FIXED(Settings!$D$6,0)&amp;": donor may need Form 8283","")&amp;IF($AZ239=1,"; over $"&amp;FIXED(Settings!$D$7,0)&amp;": Section B, you may sign Part V",""))))="","Thank-you note",MID(IF($AO239="Services","; services: describe the work, no value",IF(NOT(ISNUMBER($AR239)),"; no donor value given",IF($AX239=1,"; donor value $"&amp;FIXED(Settings!$D$5,0)&amp;" or more: written acknowledgment","")&amp;IF($AY239=1,"; over $"&amp;FIXED(Settings!$D$6,0)&amp;": donor may need Form 8283","")&amp;IF($AZ239=1,"; over $"&amp;FIXED(Settings!$D$7,0)&amp;": Section B, you may sign Part V",""))),3,300)))</f>
        <v/>
      </c>
      <c r="AW239" s="27">
        <f>IF(OR($BB239=0,NOT(ISNUMBER($AF239)),$AP239=""),"","Thank you for your contribution of "&amp;$AP239&amp;" that "&amp;IF(TRIM(Settings!$D$2&amp;"")="","(your organization's name)",Settings!$D$2)&amp;" received on "&amp;CHOOSE(MONTH($AF239),"January","February","March","April","May","June","July","August","September","October","November","December")&amp;" "&amp;DAY($AF239)&amp;", "&amp;YEAR($AF239)&amp;". "&amp;IF(TRIM($AH239&amp;"")="","No goods or services were provided in exchange for your contribution.","In exchange for your contribution, we gave you "&amp;$AH239&amp;IF(ISNUMBER($AI239)," with an estimated fair market value of $"&amp;FIXED($AI239,2),"")&amp;"."))</f>
        <v/>
      </c>
      <c r="AX239" s="28">
        <f>IF(AND(ISNUMBER($AR239),ISNUMBER(Settings!$D$5)),IF($AR239&gt;=Settings!$D$5,1,0),0)</f>
        <v/>
      </c>
      <c r="AY239" s="28">
        <f>IF(AND(ISNUMBER($AR239),ISNUMBER(Settings!$D$6)),IF($AR239&gt;Settings!$D$6,1,0),0)</f>
        <v/>
      </c>
      <c r="AZ239" s="28">
        <f>IF(AND(ISNUMBER($AR239),ISNUMBER(Settings!$D$7)),IF($AR239&gt;Settings!$D$7,1,0),0)</f>
        <v/>
      </c>
      <c r="BA239" s="28">
        <f>IF(AND(ISNUMBER($AR239),ISNUMBER($AF239)),$AR239,0)</f>
        <v/>
      </c>
      <c r="BB239" s="28">
        <f>IF(OR(IFERROR(TRIM(INDEX($A239:$AD239,MATCH(Settings!$B$14,$A$1:$AD$1,0))&amp;""),"")&lt;&gt;"",IFERROR(TRIM(INDEX($A239:$AD239,MATCH(Settings!$B$13,$A$1:$AD$1,0))&amp;""),"")&lt;&gt;"",IFERROR(TRIM(INDEX($A239:$AD239,MATCH(Settings!$B$17,$A$1:$AD$1,0))&amp;""),"")&lt;&gt;"",IFERROR(TRIM(INDEX($A239:$AD239,MATCH(Settings!$B$22,$A$1:$AD$1,0))&amp;""),"")&lt;&gt;""),1,0)</f>
        <v/>
      </c>
    </row>
    <row r="240">
      <c r="AF240" s="29" t="n"/>
      <c r="AG240" s="30" t="n"/>
      <c r="AH240" s="30" t="n"/>
      <c r="AI240" s="31" t="n"/>
      <c r="AJ240" s="29" t="n"/>
      <c r="AK240" s="30" t="n"/>
      <c r="AM240" s="23">
        <f>IF(IFERROR(TRIM(INDEX($A240:$AD240,MATCH(Settings!$B$13,$A$1:$AD$1,0))&amp;""),"")&lt;&gt;"",IFERROR(TRIM(INDEX($A240:$AD240,MATCH(Settings!$B$13,$A$1:$AD$1,0))&amp;""),"")&amp;IF(IFERROR(TRIM(INDEX($A240:$AD240,MATCH(Settings!$B$14,$A$1:$AD$1,0))&amp;""),"")&lt;&gt;""," ("&amp;IFERROR(TRIM(INDEX($A240:$AD240,MATCH(Settings!$B$14,$A$1:$AD$1,0))&amp;""),"")&amp;")",""),IFERROR(TRIM(INDEX($A240:$AD240,MATCH(Settings!$B$14,$A$1:$AD$1,0))&amp;""),""))</f>
        <v/>
      </c>
      <c r="AN240" s="23">
        <f>IFERROR(TRIM(INDEX($A240:$AD240,MATCH(Settings!$B$15,$A$1:$AD$1,0))&amp;""),"")</f>
        <v/>
      </c>
      <c r="AO240" s="23">
        <f>IF($BB240=0,"",IF(LEFT(IFERROR(TRIM(INDEX($A240:$AD240,MATCH(Settings!$B$16,$A$1:$AD$1,0))&amp;""),""),5)="Goods","Goods",IF(LEFT(IFERROR(TRIM(INDEX($A240:$AD240,MATCH(Settings!$B$16,$A$1:$AD$1,0))&amp;""),""),8)="Services","Services",IF(IFERROR(TRIM(INDEX($A240:$AD240,MATCH(Settings!$B$22,$A$1:$AD$1,0))&amp;""),"")&lt;&gt;"","Services","Goods"))))</f>
        <v/>
      </c>
      <c r="AP240" s="23">
        <f>IF($AO240="Services",IFERROR(TRIM(INDEX($A240:$AD240,MATCH(Settings!$B$22,$A$1:$AD$1,0))&amp;""),""),IFERROR(TRIM(INDEX($A240:$AD240,MATCH(Settings!$B$17,$A$1:$AD$1,0))&amp;""),""))</f>
        <v/>
      </c>
      <c r="AQ240" s="24">
        <f>IFERROR(IF(TRIM(INDEX($A240:$AD240,MATCH(Settings!$B$18,$A$1:$AD$1,0))&amp;"")="","",VALUE(TRIM(INDEX($A240:$AD240,MATCH(Settings!$B$18,$A$1:$AD$1,0))&amp;""))),"")</f>
        <v/>
      </c>
      <c r="AR240" s="25">
        <f>IF($AO240="Goods",IFERROR(IF(TRIM(INDEX($A240:$AD240,MATCH(Settings!$B$20,$A$1:$AD$1,0))&amp;"")="","",VALUE(TRIM(INDEX($A240:$AD240,MATCH(Settings!$B$20,$A$1:$AD$1,0))&amp;""))),""),"")</f>
        <v/>
      </c>
      <c r="AS240" s="26">
        <f>IF($BB240=0,"",IFERROR(INT(IFERROR(IF(ISNUMBER(INDEX($A240:$AD240,MATCH(Settings!$B$11,$A$1:$AD$1,0))),INDEX($A240:$AD240,MATCH(Settings!$B$11,$A$1:$AD$1,0)),DATE(VALUE(LEFT(IFERROR(TRIM(INDEX($A240:$AD240,MATCH(Settings!$B$11,$A$1:$AD$1,0))&amp;""),""),4)),VALUE(MID(IFERROR(TRIM(INDEX($A240:$AD240,MATCH(Settings!$B$11,$A$1:$AD$1,0))&amp;""),""),6,2)),VALUE(MID(IFERROR(TRIM(INDEX($A240:$AD240,MATCH(Settings!$B$11,$A$1:$AD$1,0))&amp;""),""),9,2)))+TIME(VALUE(MID(IFERROR(TRIM(INDEX($A240:$AD240,MATCH(Settings!$B$11,$A$1:$AD$1,0))&amp;""),""),12,2)),VALUE(MID(IFERROR(TRIM(INDEX($A240:$AD240,MATCH(Settings!$B$11,$A$1:$AD$1,0))&amp;""),""),15,2)),VALUE(MID(IFERROR(TRIM(INDEX($A240:$AD240,MATCH(Settings!$B$11,$A$1:$AD$1,0))&amp;""),""),18,2)))),"")),""))</f>
        <v/>
      </c>
      <c r="AT240" s="23">
        <f>IF($BB240=0,"",IF(NOT(ISNUMBER($AF240)),"Waiting for the gift",IF(ISNUMBER($AJ240),"Acknowledged",IF(AND(ISNUMBER(Settings!$D$3),$AU240&gt;Settings!$D$3),"Past your window","Send acknowledgment"))))</f>
        <v/>
      </c>
      <c r="AU240" s="24">
        <f>IF(AND(ISNUMBER($AF240),NOT(ISNUMBER($AJ240))),Settings!$D$4-$AF240,"")</f>
        <v/>
      </c>
      <c r="AV240" s="27">
        <f>IF($BB240=0,"",IF((IF($AO240="Services","; services: describe the work, no value",IF(NOT(ISNUMBER($AR240)),"; no donor value given",IF($AX240=1,"; donor value $"&amp;FIXED(Settings!$D$5,0)&amp;" or more: written acknowledgment","")&amp;IF($AY240=1,"; over $"&amp;FIXED(Settings!$D$6,0)&amp;": donor may need Form 8283","")&amp;IF($AZ240=1,"; over $"&amp;FIXED(Settings!$D$7,0)&amp;": Section B, you may sign Part V",""))))="","Thank-you note",MID(IF($AO240="Services","; services: describe the work, no value",IF(NOT(ISNUMBER($AR240)),"; no donor value given",IF($AX240=1,"; donor value $"&amp;FIXED(Settings!$D$5,0)&amp;" or more: written acknowledgment","")&amp;IF($AY240=1,"; over $"&amp;FIXED(Settings!$D$6,0)&amp;": donor may need Form 8283","")&amp;IF($AZ240=1,"; over $"&amp;FIXED(Settings!$D$7,0)&amp;": Section B, you may sign Part V",""))),3,300)))</f>
        <v/>
      </c>
      <c r="AW240" s="27">
        <f>IF(OR($BB240=0,NOT(ISNUMBER($AF240)),$AP240=""),"","Thank you for your contribution of "&amp;$AP240&amp;" that "&amp;IF(TRIM(Settings!$D$2&amp;"")="","(your organization's name)",Settings!$D$2)&amp;" received on "&amp;CHOOSE(MONTH($AF240),"January","February","March","April","May","June","July","August","September","October","November","December")&amp;" "&amp;DAY($AF240)&amp;", "&amp;YEAR($AF240)&amp;". "&amp;IF(TRIM($AH240&amp;"")="","No goods or services were provided in exchange for your contribution.","In exchange for your contribution, we gave you "&amp;$AH240&amp;IF(ISNUMBER($AI240)," with an estimated fair market value of $"&amp;FIXED($AI240,2),"")&amp;"."))</f>
        <v/>
      </c>
      <c r="AX240" s="28">
        <f>IF(AND(ISNUMBER($AR240),ISNUMBER(Settings!$D$5)),IF($AR240&gt;=Settings!$D$5,1,0),0)</f>
        <v/>
      </c>
      <c r="AY240" s="28">
        <f>IF(AND(ISNUMBER($AR240),ISNUMBER(Settings!$D$6)),IF($AR240&gt;Settings!$D$6,1,0),0)</f>
        <v/>
      </c>
      <c r="AZ240" s="28">
        <f>IF(AND(ISNUMBER($AR240),ISNUMBER(Settings!$D$7)),IF($AR240&gt;Settings!$D$7,1,0),0)</f>
        <v/>
      </c>
      <c r="BA240" s="28">
        <f>IF(AND(ISNUMBER($AR240),ISNUMBER($AF240)),$AR240,0)</f>
        <v/>
      </c>
      <c r="BB240" s="28">
        <f>IF(OR(IFERROR(TRIM(INDEX($A240:$AD240,MATCH(Settings!$B$14,$A$1:$AD$1,0))&amp;""),"")&lt;&gt;"",IFERROR(TRIM(INDEX($A240:$AD240,MATCH(Settings!$B$13,$A$1:$AD$1,0))&amp;""),"")&lt;&gt;"",IFERROR(TRIM(INDEX($A240:$AD240,MATCH(Settings!$B$17,$A$1:$AD$1,0))&amp;""),"")&lt;&gt;"",IFERROR(TRIM(INDEX($A240:$AD240,MATCH(Settings!$B$22,$A$1:$AD$1,0))&amp;""),"")&lt;&gt;""),1,0)</f>
        <v/>
      </c>
    </row>
    <row r="241">
      <c r="AF241" s="29" t="n"/>
      <c r="AG241" s="30" t="n"/>
      <c r="AH241" s="30" t="n"/>
      <c r="AI241" s="31" t="n"/>
      <c r="AJ241" s="29" t="n"/>
      <c r="AK241" s="30" t="n"/>
      <c r="AM241" s="23">
        <f>IF(IFERROR(TRIM(INDEX($A241:$AD241,MATCH(Settings!$B$13,$A$1:$AD$1,0))&amp;""),"")&lt;&gt;"",IFERROR(TRIM(INDEX($A241:$AD241,MATCH(Settings!$B$13,$A$1:$AD$1,0))&amp;""),"")&amp;IF(IFERROR(TRIM(INDEX($A241:$AD241,MATCH(Settings!$B$14,$A$1:$AD$1,0))&amp;""),"")&lt;&gt;""," ("&amp;IFERROR(TRIM(INDEX($A241:$AD241,MATCH(Settings!$B$14,$A$1:$AD$1,0))&amp;""),"")&amp;")",""),IFERROR(TRIM(INDEX($A241:$AD241,MATCH(Settings!$B$14,$A$1:$AD$1,0))&amp;""),""))</f>
        <v/>
      </c>
      <c r="AN241" s="23">
        <f>IFERROR(TRIM(INDEX($A241:$AD241,MATCH(Settings!$B$15,$A$1:$AD$1,0))&amp;""),"")</f>
        <v/>
      </c>
      <c r="AO241" s="23">
        <f>IF($BB241=0,"",IF(LEFT(IFERROR(TRIM(INDEX($A241:$AD241,MATCH(Settings!$B$16,$A$1:$AD$1,0))&amp;""),""),5)="Goods","Goods",IF(LEFT(IFERROR(TRIM(INDEX($A241:$AD241,MATCH(Settings!$B$16,$A$1:$AD$1,0))&amp;""),""),8)="Services","Services",IF(IFERROR(TRIM(INDEX($A241:$AD241,MATCH(Settings!$B$22,$A$1:$AD$1,0))&amp;""),"")&lt;&gt;"","Services","Goods"))))</f>
        <v/>
      </c>
      <c r="AP241" s="23">
        <f>IF($AO241="Services",IFERROR(TRIM(INDEX($A241:$AD241,MATCH(Settings!$B$22,$A$1:$AD$1,0))&amp;""),""),IFERROR(TRIM(INDEX($A241:$AD241,MATCH(Settings!$B$17,$A$1:$AD$1,0))&amp;""),""))</f>
        <v/>
      </c>
      <c r="AQ241" s="24">
        <f>IFERROR(IF(TRIM(INDEX($A241:$AD241,MATCH(Settings!$B$18,$A$1:$AD$1,0))&amp;"")="","",VALUE(TRIM(INDEX($A241:$AD241,MATCH(Settings!$B$18,$A$1:$AD$1,0))&amp;""))),"")</f>
        <v/>
      </c>
      <c r="AR241" s="25">
        <f>IF($AO241="Goods",IFERROR(IF(TRIM(INDEX($A241:$AD241,MATCH(Settings!$B$20,$A$1:$AD$1,0))&amp;"")="","",VALUE(TRIM(INDEX($A241:$AD241,MATCH(Settings!$B$20,$A$1:$AD$1,0))&amp;""))),""),"")</f>
        <v/>
      </c>
      <c r="AS241" s="26">
        <f>IF($BB241=0,"",IFERROR(INT(IFERROR(IF(ISNUMBER(INDEX($A241:$AD241,MATCH(Settings!$B$11,$A$1:$AD$1,0))),INDEX($A241:$AD241,MATCH(Settings!$B$11,$A$1:$AD$1,0)),DATE(VALUE(LEFT(IFERROR(TRIM(INDEX($A241:$AD241,MATCH(Settings!$B$11,$A$1:$AD$1,0))&amp;""),""),4)),VALUE(MID(IFERROR(TRIM(INDEX($A241:$AD241,MATCH(Settings!$B$11,$A$1:$AD$1,0))&amp;""),""),6,2)),VALUE(MID(IFERROR(TRIM(INDEX($A241:$AD241,MATCH(Settings!$B$11,$A$1:$AD$1,0))&amp;""),""),9,2)))+TIME(VALUE(MID(IFERROR(TRIM(INDEX($A241:$AD241,MATCH(Settings!$B$11,$A$1:$AD$1,0))&amp;""),""),12,2)),VALUE(MID(IFERROR(TRIM(INDEX($A241:$AD241,MATCH(Settings!$B$11,$A$1:$AD$1,0))&amp;""),""),15,2)),VALUE(MID(IFERROR(TRIM(INDEX($A241:$AD241,MATCH(Settings!$B$11,$A$1:$AD$1,0))&amp;""),""),18,2)))),"")),""))</f>
        <v/>
      </c>
      <c r="AT241" s="23">
        <f>IF($BB241=0,"",IF(NOT(ISNUMBER($AF241)),"Waiting for the gift",IF(ISNUMBER($AJ241),"Acknowledged",IF(AND(ISNUMBER(Settings!$D$3),$AU241&gt;Settings!$D$3),"Past your window","Send acknowledgment"))))</f>
        <v/>
      </c>
      <c r="AU241" s="24">
        <f>IF(AND(ISNUMBER($AF241),NOT(ISNUMBER($AJ241))),Settings!$D$4-$AF241,"")</f>
        <v/>
      </c>
      <c r="AV241" s="27">
        <f>IF($BB241=0,"",IF((IF($AO241="Services","; services: describe the work, no value",IF(NOT(ISNUMBER($AR241)),"; no donor value given",IF($AX241=1,"; donor value $"&amp;FIXED(Settings!$D$5,0)&amp;" or more: written acknowledgment","")&amp;IF($AY241=1,"; over $"&amp;FIXED(Settings!$D$6,0)&amp;": donor may need Form 8283","")&amp;IF($AZ241=1,"; over $"&amp;FIXED(Settings!$D$7,0)&amp;": Section B, you may sign Part V",""))))="","Thank-you note",MID(IF($AO241="Services","; services: describe the work, no value",IF(NOT(ISNUMBER($AR241)),"; no donor value given",IF($AX241=1,"; donor value $"&amp;FIXED(Settings!$D$5,0)&amp;" or more: written acknowledgment","")&amp;IF($AY241=1,"; over $"&amp;FIXED(Settings!$D$6,0)&amp;": donor may need Form 8283","")&amp;IF($AZ241=1,"; over $"&amp;FIXED(Settings!$D$7,0)&amp;": Section B, you may sign Part V",""))),3,300)))</f>
        <v/>
      </c>
      <c r="AW241" s="27">
        <f>IF(OR($BB241=0,NOT(ISNUMBER($AF241)),$AP241=""),"","Thank you for your contribution of "&amp;$AP241&amp;" that "&amp;IF(TRIM(Settings!$D$2&amp;"")="","(your organization's name)",Settings!$D$2)&amp;" received on "&amp;CHOOSE(MONTH($AF241),"January","February","March","April","May","June","July","August","September","October","November","December")&amp;" "&amp;DAY($AF241)&amp;", "&amp;YEAR($AF241)&amp;". "&amp;IF(TRIM($AH241&amp;"")="","No goods or services were provided in exchange for your contribution.","In exchange for your contribution, we gave you "&amp;$AH241&amp;IF(ISNUMBER($AI241)," with an estimated fair market value of $"&amp;FIXED($AI241,2),"")&amp;"."))</f>
        <v/>
      </c>
      <c r="AX241" s="28">
        <f>IF(AND(ISNUMBER($AR241),ISNUMBER(Settings!$D$5)),IF($AR241&gt;=Settings!$D$5,1,0),0)</f>
        <v/>
      </c>
      <c r="AY241" s="28">
        <f>IF(AND(ISNUMBER($AR241),ISNUMBER(Settings!$D$6)),IF($AR241&gt;Settings!$D$6,1,0),0)</f>
        <v/>
      </c>
      <c r="AZ241" s="28">
        <f>IF(AND(ISNUMBER($AR241),ISNUMBER(Settings!$D$7)),IF($AR241&gt;Settings!$D$7,1,0),0)</f>
        <v/>
      </c>
      <c r="BA241" s="28">
        <f>IF(AND(ISNUMBER($AR241),ISNUMBER($AF241)),$AR241,0)</f>
        <v/>
      </c>
      <c r="BB241" s="28">
        <f>IF(OR(IFERROR(TRIM(INDEX($A241:$AD241,MATCH(Settings!$B$14,$A$1:$AD$1,0))&amp;""),"")&lt;&gt;"",IFERROR(TRIM(INDEX($A241:$AD241,MATCH(Settings!$B$13,$A$1:$AD$1,0))&amp;""),"")&lt;&gt;"",IFERROR(TRIM(INDEX($A241:$AD241,MATCH(Settings!$B$17,$A$1:$AD$1,0))&amp;""),"")&lt;&gt;"",IFERROR(TRIM(INDEX($A241:$AD241,MATCH(Settings!$B$22,$A$1:$AD$1,0))&amp;""),"")&lt;&gt;""),1,0)</f>
        <v/>
      </c>
    </row>
    <row r="242">
      <c r="AF242" s="29" t="n"/>
      <c r="AG242" s="30" t="n"/>
      <c r="AH242" s="30" t="n"/>
      <c r="AI242" s="31" t="n"/>
      <c r="AJ242" s="29" t="n"/>
      <c r="AK242" s="30" t="n"/>
      <c r="AM242" s="23">
        <f>IF(IFERROR(TRIM(INDEX($A242:$AD242,MATCH(Settings!$B$13,$A$1:$AD$1,0))&amp;""),"")&lt;&gt;"",IFERROR(TRIM(INDEX($A242:$AD242,MATCH(Settings!$B$13,$A$1:$AD$1,0))&amp;""),"")&amp;IF(IFERROR(TRIM(INDEX($A242:$AD242,MATCH(Settings!$B$14,$A$1:$AD$1,0))&amp;""),"")&lt;&gt;""," ("&amp;IFERROR(TRIM(INDEX($A242:$AD242,MATCH(Settings!$B$14,$A$1:$AD$1,0))&amp;""),"")&amp;")",""),IFERROR(TRIM(INDEX($A242:$AD242,MATCH(Settings!$B$14,$A$1:$AD$1,0))&amp;""),""))</f>
        <v/>
      </c>
      <c r="AN242" s="23">
        <f>IFERROR(TRIM(INDEX($A242:$AD242,MATCH(Settings!$B$15,$A$1:$AD$1,0))&amp;""),"")</f>
        <v/>
      </c>
      <c r="AO242" s="23">
        <f>IF($BB242=0,"",IF(LEFT(IFERROR(TRIM(INDEX($A242:$AD242,MATCH(Settings!$B$16,$A$1:$AD$1,0))&amp;""),""),5)="Goods","Goods",IF(LEFT(IFERROR(TRIM(INDEX($A242:$AD242,MATCH(Settings!$B$16,$A$1:$AD$1,0))&amp;""),""),8)="Services","Services",IF(IFERROR(TRIM(INDEX($A242:$AD242,MATCH(Settings!$B$22,$A$1:$AD$1,0))&amp;""),"")&lt;&gt;"","Services","Goods"))))</f>
        <v/>
      </c>
      <c r="AP242" s="23">
        <f>IF($AO242="Services",IFERROR(TRIM(INDEX($A242:$AD242,MATCH(Settings!$B$22,$A$1:$AD$1,0))&amp;""),""),IFERROR(TRIM(INDEX($A242:$AD242,MATCH(Settings!$B$17,$A$1:$AD$1,0))&amp;""),""))</f>
        <v/>
      </c>
      <c r="AQ242" s="24">
        <f>IFERROR(IF(TRIM(INDEX($A242:$AD242,MATCH(Settings!$B$18,$A$1:$AD$1,0))&amp;"")="","",VALUE(TRIM(INDEX($A242:$AD242,MATCH(Settings!$B$18,$A$1:$AD$1,0))&amp;""))),"")</f>
        <v/>
      </c>
      <c r="AR242" s="25">
        <f>IF($AO242="Goods",IFERROR(IF(TRIM(INDEX($A242:$AD242,MATCH(Settings!$B$20,$A$1:$AD$1,0))&amp;"")="","",VALUE(TRIM(INDEX($A242:$AD242,MATCH(Settings!$B$20,$A$1:$AD$1,0))&amp;""))),""),"")</f>
        <v/>
      </c>
      <c r="AS242" s="26">
        <f>IF($BB242=0,"",IFERROR(INT(IFERROR(IF(ISNUMBER(INDEX($A242:$AD242,MATCH(Settings!$B$11,$A$1:$AD$1,0))),INDEX($A242:$AD242,MATCH(Settings!$B$11,$A$1:$AD$1,0)),DATE(VALUE(LEFT(IFERROR(TRIM(INDEX($A242:$AD242,MATCH(Settings!$B$11,$A$1:$AD$1,0))&amp;""),""),4)),VALUE(MID(IFERROR(TRIM(INDEX($A242:$AD242,MATCH(Settings!$B$11,$A$1:$AD$1,0))&amp;""),""),6,2)),VALUE(MID(IFERROR(TRIM(INDEX($A242:$AD242,MATCH(Settings!$B$11,$A$1:$AD$1,0))&amp;""),""),9,2)))+TIME(VALUE(MID(IFERROR(TRIM(INDEX($A242:$AD242,MATCH(Settings!$B$11,$A$1:$AD$1,0))&amp;""),""),12,2)),VALUE(MID(IFERROR(TRIM(INDEX($A242:$AD242,MATCH(Settings!$B$11,$A$1:$AD$1,0))&amp;""),""),15,2)),VALUE(MID(IFERROR(TRIM(INDEX($A242:$AD242,MATCH(Settings!$B$11,$A$1:$AD$1,0))&amp;""),""),18,2)))),"")),""))</f>
        <v/>
      </c>
      <c r="AT242" s="23">
        <f>IF($BB242=0,"",IF(NOT(ISNUMBER($AF242)),"Waiting for the gift",IF(ISNUMBER($AJ242),"Acknowledged",IF(AND(ISNUMBER(Settings!$D$3),$AU242&gt;Settings!$D$3),"Past your window","Send acknowledgment"))))</f>
        <v/>
      </c>
      <c r="AU242" s="24">
        <f>IF(AND(ISNUMBER($AF242),NOT(ISNUMBER($AJ242))),Settings!$D$4-$AF242,"")</f>
        <v/>
      </c>
      <c r="AV242" s="27">
        <f>IF($BB242=0,"",IF((IF($AO242="Services","; services: describe the work, no value",IF(NOT(ISNUMBER($AR242)),"; no donor value given",IF($AX242=1,"; donor value $"&amp;FIXED(Settings!$D$5,0)&amp;" or more: written acknowledgment","")&amp;IF($AY242=1,"; over $"&amp;FIXED(Settings!$D$6,0)&amp;": donor may need Form 8283","")&amp;IF($AZ242=1,"; over $"&amp;FIXED(Settings!$D$7,0)&amp;": Section B, you may sign Part V",""))))="","Thank-you note",MID(IF($AO242="Services","; services: describe the work, no value",IF(NOT(ISNUMBER($AR242)),"; no donor value given",IF($AX242=1,"; donor value $"&amp;FIXED(Settings!$D$5,0)&amp;" or more: written acknowledgment","")&amp;IF($AY242=1,"; over $"&amp;FIXED(Settings!$D$6,0)&amp;": donor may need Form 8283","")&amp;IF($AZ242=1,"; over $"&amp;FIXED(Settings!$D$7,0)&amp;": Section B, you may sign Part V",""))),3,300)))</f>
        <v/>
      </c>
      <c r="AW242" s="27">
        <f>IF(OR($BB242=0,NOT(ISNUMBER($AF242)),$AP242=""),"","Thank you for your contribution of "&amp;$AP242&amp;" that "&amp;IF(TRIM(Settings!$D$2&amp;"")="","(your organization's name)",Settings!$D$2)&amp;" received on "&amp;CHOOSE(MONTH($AF242),"January","February","March","April","May","June","July","August","September","October","November","December")&amp;" "&amp;DAY($AF242)&amp;", "&amp;YEAR($AF242)&amp;". "&amp;IF(TRIM($AH242&amp;"")="","No goods or services were provided in exchange for your contribution.","In exchange for your contribution, we gave you "&amp;$AH242&amp;IF(ISNUMBER($AI242)," with an estimated fair market value of $"&amp;FIXED($AI242,2),"")&amp;"."))</f>
        <v/>
      </c>
      <c r="AX242" s="28">
        <f>IF(AND(ISNUMBER($AR242),ISNUMBER(Settings!$D$5)),IF($AR242&gt;=Settings!$D$5,1,0),0)</f>
        <v/>
      </c>
      <c r="AY242" s="28">
        <f>IF(AND(ISNUMBER($AR242),ISNUMBER(Settings!$D$6)),IF($AR242&gt;Settings!$D$6,1,0),0)</f>
        <v/>
      </c>
      <c r="AZ242" s="28">
        <f>IF(AND(ISNUMBER($AR242),ISNUMBER(Settings!$D$7)),IF($AR242&gt;Settings!$D$7,1,0),0)</f>
        <v/>
      </c>
      <c r="BA242" s="28">
        <f>IF(AND(ISNUMBER($AR242),ISNUMBER($AF242)),$AR242,0)</f>
        <v/>
      </c>
      <c r="BB242" s="28">
        <f>IF(OR(IFERROR(TRIM(INDEX($A242:$AD242,MATCH(Settings!$B$14,$A$1:$AD$1,0))&amp;""),"")&lt;&gt;"",IFERROR(TRIM(INDEX($A242:$AD242,MATCH(Settings!$B$13,$A$1:$AD$1,0))&amp;""),"")&lt;&gt;"",IFERROR(TRIM(INDEX($A242:$AD242,MATCH(Settings!$B$17,$A$1:$AD$1,0))&amp;""),"")&lt;&gt;"",IFERROR(TRIM(INDEX($A242:$AD242,MATCH(Settings!$B$22,$A$1:$AD$1,0))&amp;""),"")&lt;&gt;""),1,0)</f>
        <v/>
      </c>
    </row>
    <row r="243">
      <c r="AF243" s="29" t="n"/>
      <c r="AG243" s="30" t="n"/>
      <c r="AH243" s="30" t="n"/>
      <c r="AI243" s="31" t="n"/>
      <c r="AJ243" s="29" t="n"/>
      <c r="AK243" s="30" t="n"/>
      <c r="AM243" s="23">
        <f>IF(IFERROR(TRIM(INDEX($A243:$AD243,MATCH(Settings!$B$13,$A$1:$AD$1,0))&amp;""),"")&lt;&gt;"",IFERROR(TRIM(INDEX($A243:$AD243,MATCH(Settings!$B$13,$A$1:$AD$1,0))&amp;""),"")&amp;IF(IFERROR(TRIM(INDEX($A243:$AD243,MATCH(Settings!$B$14,$A$1:$AD$1,0))&amp;""),"")&lt;&gt;""," ("&amp;IFERROR(TRIM(INDEX($A243:$AD243,MATCH(Settings!$B$14,$A$1:$AD$1,0))&amp;""),"")&amp;")",""),IFERROR(TRIM(INDEX($A243:$AD243,MATCH(Settings!$B$14,$A$1:$AD$1,0))&amp;""),""))</f>
        <v/>
      </c>
      <c r="AN243" s="23">
        <f>IFERROR(TRIM(INDEX($A243:$AD243,MATCH(Settings!$B$15,$A$1:$AD$1,0))&amp;""),"")</f>
        <v/>
      </c>
      <c r="AO243" s="23">
        <f>IF($BB243=0,"",IF(LEFT(IFERROR(TRIM(INDEX($A243:$AD243,MATCH(Settings!$B$16,$A$1:$AD$1,0))&amp;""),""),5)="Goods","Goods",IF(LEFT(IFERROR(TRIM(INDEX($A243:$AD243,MATCH(Settings!$B$16,$A$1:$AD$1,0))&amp;""),""),8)="Services","Services",IF(IFERROR(TRIM(INDEX($A243:$AD243,MATCH(Settings!$B$22,$A$1:$AD$1,0))&amp;""),"")&lt;&gt;"","Services","Goods"))))</f>
        <v/>
      </c>
      <c r="AP243" s="23">
        <f>IF($AO243="Services",IFERROR(TRIM(INDEX($A243:$AD243,MATCH(Settings!$B$22,$A$1:$AD$1,0))&amp;""),""),IFERROR(TRIM(INDEX($A243:$AD243,MATCH(Settings!$B$17,$A$1:$AD$1,0))&amp;""),""))</f>
        <v/>
      </c>
      <c r="AQ243" s="24">
        <f>IFERROR(IF(TRIM(INDEX($A243:$AD243,MATCH(Settings!$B$18,$A$1:$AD$1,0))&amp;"")="","",VALUE(TRIM(INDEX($A243:$AD243,MATCH(Settings!$B$18,$A$1:$AD$1,0))&amp;""))),"")</f>
        <v/>
      </c>
      <c r="AR243" s="25">
        <f>IF($AO243="Goods",IFERROR(IF(TRIM(INDEX($A243:$AD243,MATCH(Settings!$B$20,$A$1:$AD$1,0))&amp;"")="","",VALUE(TRIM(INDEX($A243:$AD243,MATCH(Settings!$B$20,$A$1:$AD$1,0))&amp;""))),""),"")</f>
        <v/>
      </c>
      <c r="AS243" s="26">
        <f>IF($BB243=0,"",IFERROR(INT(IFERROR(IF(ISNUMBER(INDEX($A243:$AD243,MATCH(Settings!$B$11,$A$1:$AD$1,0))),INDEX($A243:$AD243,MATCH(Settings!$B$11,$A$1:$AD$1,0)),DATE(VALUE(LEFT(IFERROR(TRIM(INDEX($A243:$AD243,MATCH(Settings!$B$11,$A$1:$AD$1,0))&amp;""),""),4)),VALUE(MID(IFERROR(TRIM(INDEX($A243:$AD243,MATCH(Settings!$B$11,$A$1:$AD$1,0))&amp;""),""),6,2)),VALUE(MID(IFERROR(TRIM(INDEX($A243:$AD243,MATCH(Settings!$B$11,$A$1:$AD$1,0))&amp;""),""),9,2)))+TIME(VALUE(MID(IFERROR(TRIM(INDEX($A243:$AD243,MATCH(Settings!$B$11,$A$1:$AD$1,0))&amp;""),""),12,2)),VALUE(MID(IFERROR(TRIM(INDEX($A243:$AD243,MATCH(Settings!$B$11,$A$1:$AD$1,0))&amp;""),""),15,2)),VALUE(MID(IFERROR(TRIM(INDEX($A243:$AD243,MATCH(Settings!$B$11,$A$1:$AD$1,0))&amp;""),""),18,2)))),"")),""))</f>
        <v/>
      </c>
      <c r="AT243" s="23">
        <f>IF($BB243=0,"",IF(NOT(ISNUMBER($AF243)),"Waiting for the gift",IF(ISNUMBER($AJ243),"Acknowledged",IF(AND(ISNUMBER(Settings!$D$3),$AU243&gt;Settings!$D$3),"Past your window","Send acknowledgment"))))</f>
        <v/>
      </c>
      <c r="AU243" s="24">
        <f>IF(AND(ISNUMBER($AF243),NOT(ISNUMBER($AJ243))),Settings!$D$4-$AF243,"")</f>
        <v/>
      </c>
      <c r="AV243" s="27">
        <f>IF($BB243=0,"",IF((IF($AO243="Services","; services: describe the work, no value",IF(NOT(ISNUMBER($AR243)),"; no donor value given",IF($AX243=1,"; donor value $"&amp;FIXED(Settings!$D$5,0)&amp;" or more: written acknowledgment","")&amp;IF($AY243=1,"; over $"&amp;FIXED(Settings!$D$6,0)&amp;": donor may need Form 8283","")&amp;IF($AZ243=1,"; over $"&amp;FIXED(Settings!$D$7,0)&amp;": Section B, you may sign Part V",""))))="","Thank-you note",MID(IF($AO243="Services","; services: describe the work, no value",IF(NOT(ISNUMBER($AR243)),"; no donor value given",IF($AX243=1,"; donor value $"&amp;FIXED(Settings!$D$5,0)&amp;" or more: written acknowledgment","")&amp;IF($AY243=1,"; over $"&amp;FIXED(Settings!$D$6,0)&amp;": donor may need Form 8283","")&amp;IF($AZ243=1,"; over $"&amp;FIXED(Settings!$D$7,0)&amp;": Section B, you may sign Part V",""))),3,300)))</f>
        <v/>
      </c>
      <c r="AW243" s="27">
        <f>IF(OR($BB243=0,NOT(ISNUMBER($AF243)),$AP243=""),"","Thank you for your contribution of "&amp;$AP243&amp;" that "&amp;IF(TRIM(Settings!$D$2&amp;"")="","(your organization's name)",Settings!$D$2)&amp;" received on "&amp;CHOOSE(MONTH($AF243),"January","February","March","April","May","June","July","August","September","October","November","December")&amp;" "&amp;DAY($AF243)&amp;", "&amp;YEAR($AF243)&amp;". "&amp;IF(TRIM($AH243&amp;"")="","No goods or services were provided in exchange for your contribution.","In exchange for your contribution, we gave you "&amp;$AH243&amp;IF(ISNUMBER($AI243)," with an estimated fair market value of $"&amp;FIXED($AI243,2),"")&amp;"."))</f>
        <v/>
      </c>
      <c r="AX243" s="28">
        <f>IF(AND(ISNUMBER($AR243),ISNUMBER(Settings!$D$5)),IF($AR243&gt;=Settings!$D$5,1,0),0)</f>
        <v/>
      </c>
      <c r="AY243" s="28">
        <f>IF(AND(ISNUMBER($AR243),ISNUMBER(Settings!$D$6)),IF($AR243&gt;Settings!$D$6,1,0),0)</f>
        <v/>
      </c>
      <c r="AZ243" s="28">
        <f>IF(AND(ISNUMBER($AR243),ISNUMBER(Settings!$D$7)),IF($AR243&gt;Settings!$D$7,1,0),0)</f>
        <v/>
      </c>
      <c r="BA243" s="28">
        <f>IF(AND(ISNUMBER($AR243),ISNUMBER($AF243)),$AR243,0)</f>
        <v/>
      </c>
      <c r="BB243" s="28">
        <f>IF(OR(IFERROR(TRIM(INDEX($A243:$AD243,MATCH(Settings!$B$14,$A$1:$AD$1,0))&amp;""),"")&lt;&gt;"",IFERROR(TRIM(INDEX($A243:$AD243,MATCH(Settings!$B$13,$A$1:$AD$1,0))&amp;""),"")&lt;&gt;"",IFERROR(TRIM(INDEX($A243:$AD243,MATCH(Settings!$B$17,$A$1:$AD$1,0))&amp;""),"")&lt;&gt;"",IFERROR(TRIM(INDEX($A243:$AD243,MATCH(Settings!$B$22,$A$1:$AD$1,0))&amp;""),"")&lt;&gt;""),1,0)</f>
        <v/>
      </c>
    </row>
    <row r="244">
      <c r="AF244" s="29" t="n"/>
      <c r="AG244" s="30" t="n"/>
      <c r="AH244" s="30" t="n"/>
      <c r="AI244" s="31" t="n"/>
      <c r="AJ244" s="29" t="n"/>
      <c r="AK244" s="30" t="n"/>
      <c r="AM244" s="23">
        <f>IF(IFERROR(TRIM(INDEX($A244:$AD244,MATCH(Settings!$B$13,$A$1:$AD$1,0))&amp;""),"")&lt;&gt;"",IFERROR(TRIM(INDEX($A244:$AD244,MATCH(Settings!$B$13,$A$1:$AD$1,0))&amp;""),"")&amp;IF(IFERROR(TRIM(INDEX($A244:$AD244,MATCH(Settings!$B$14,$A$1:$AD$1,0))&amp;""),"")&lt;&gt;""," ("&amp;IFERROR(TRIM(INDEX($A244:$AD244,MATCH(Settings!$B$14,$A$1:$AD$1,0))&amp;""),"")&amp;")",""),IFERROR(TRIM(INDEX($A244:$AD244,MATCH(Settings!$B$14,$A$1:$AD$1,0))&amp;""),""))</f>
        <v/>
      </c>
      <c r="AN244" s="23">
        <f>IFERROR(TRIM(INDEX($A244:$AD244,MATCH(Settings!$B$15,$A$1:$AD$1,0))&amp;""),"")</f>
        <v/>
      </c>
      <c r="AO244" s="23">
        <f>IF($BB244=0,"",IF(LEFT(IFERROR(TRIM(INDEX($A244:$AD244,MATCH(Settings!$B$16,$A$1:$AD$1,0))&amp;""),""),5)="Goods","Goods",IF(LEFT(IFERROR(TRIM(INDEX($A244:$AD244,MATCH(Settings!$B$16,$A$1:$AD$1,0))&amp;""),""),8)="Services","Services",IF(IFERROR(TRIM(INDEX($A244:$AD244,MATCH(Settings!$B$22,$A$1:$AD$1,0))&amp;""),"")&lt;&gt;"","Services","Goods"))))</f>
        <v/>
      </c>
      <c r="AP244" s="23">
        <f>IF($AO244="Services",IFERROR(TRIM(INDEX($A244:$AD244,MATCH(Settings!$B$22,$A$1:$AD$1,0))&amp;""),""),IFERROR(TRIM(INDEX($A244:$AD244,MATCH(Settings!$B$17,$A$1:$AD$1,0))&amp;""),""))</f>
        <v/>
      </c>
      <c r="AQ244" s="24">
        <f>IFERROR(IF(TRIM(INDEX($A244:$AD244,MATCH(Settings!$B$18,$A$1:$AD$1,0))&amp;"")="","",VALUE(TRIM(INDEX($A244:$AD244,MATCH(Settings!$B$18,$A$1:$AD$1,0))&amp;""))),"")</f>
        <v/>
      </c>
      <c r="AR244" s="25">
        <f>IF($AO244="Goods",IFERROR(IF(TRIM(INDEX($A244:$AD244,MATCH(Settings!$B$20,$A$1:$AD$1,0))&amp;"")="","",VALUE(TRIM(INDEX($A244:$AD244,MATCH(Settings!$B$20,$A$1:$AD$1,0))&amp;""))),""),"")</f>
        <v/>
      </c>
      <c r="AS244" s="26">
        <f>IF($BB244=0,"",IFERROR(INT(IFERROR(IF(ISNUMBER(INDEX($A244:$AD244,MATCH(Settings!$B$11,$A$1:$AD$1,0))),INDEX($A244:$AD244,MATCH(Settings!$B$11,$A$1:$AD$1,0)),DATE(VALUE(LEFT(IFERROR(TRIM(INDEX($A244:$AD244,MATCH(Settings!$B$11,$A$1:$AD$1,0))&amp;""),""),4)),VALUE(MID(IFERROR(TRIM(INDEX($A244:$AD244,MATCH(Settings!$B$11,$A$1:$AD$1,0))&amp;""),""),6,2)),VALUE(MID(IFERROR(TRIM(INDEX($A244:$AD244,MATCH(Settings!$B$11,$A$1:$AD$1,0))&amp;""),""),9,2)))+TIME(VALUE(MID(IFERROR(TRIM(INDEX($A244:$AD244,MATCH(Settings!$B$11,$A$1:$AD$1,0))&amp;""),""),12,2)),VALUE(MID(IFERROR(TRIM(INDEX($A244:$AD244,MATCH(Settings!$B$11,$A$1:$AD$1,0))&amp;""),""),15,2)),VALUE(MID(IFERROR(TRIM(INDEX($A244:$AD244,MATCH(Settings!$B$11,$A$1:$AD$1,0))&amp;""),""),18,2)))),"")),""))</f>
        <v/>
      </c>
      <c r="AT244" s="23">
        <f>IF($BB244=0,"",IF(NOT(ISNUMBER($AF244)),"Waiting for the gift",IF(ISNUMBER($AJ244),"Acknowledged",IF(AND(ISNUMBER(Settings!$D$3),$AU244&gt;Settings!$D$3),"Past your window","Send acknowledgment"))))</f>
        <v/>
      </c>
      <c r="AU244" s="24">
        <f>IF(AND(ISNUMBER($AF244),NOT(ISNUMBER($AJ244))),Settings!$D$4-$AF244,"")</f>
        <v/>
      </c>
      <c r="AV244" s="27">
        <f>IF($BB244=0,"",IF((IF($AO244="Services","; services: describe the work, no value",IF(NOT(ISNUMBER($AR244)),"; no donor value given",IF($AX244=1,"; donor value $"&amp;FIXED(Settings!$D$5,0)&amp;" or more: written acknowledgment","")&amp;IF($AY244=1,"; over $"&amp;FIXED(Settings!$D$6,0)&amp;": donor may need Form 8283","")&amp;IF($AZ244=1,"; over $"&amp;FIXED(Settings!$D$7,0)&amp;": Section B, you may sign Part V",""))))="","Thank-you note",MID(IF($AO244="Services","; services: describe the work, no value",IF(NOT(ISNUMBER($AR244)),"; no donor value given",IF($AX244=1,"; donor value $"&amp;FIXED(Settings!$D$5,0)&amp;" or more: written acknowledgment","")&amp;IF($AY244=1,"; over $"&amp;FIXED(Settings!$D$6,0)&amp;": donor may need Form 8283","")&amp;IF($AZ244=1,"; over $"&amp;FIXED(Settings!$D$7,0)&amp;": Section B, you may sign Part V",""))),3,300)))</f>
        <v/>
      </c>
      <c r="AW244" s="27">
        <f>IF(OR($BB244=0,NOT(ISNUMBER($AF244)),$AP244=""),"","Thank you for your contribution of "&amp;$AP244&amp;" that "&amp;IF(TRIM(Settings!$D$2&amp;"")="","(your organization's name)",Settings!$D$2)&amp;" received on "&amp;CHOOSE(MONTH($AF244),"January","February","March","April","May","June","July","August","September","October","November","December")&amp;" "&amp;DAY($AF244)&amp;", "&amp;YEAR($AF244)&amp;". "&amp;IF(TRIM($AH244&amp;"")="","No goods or services were provided in exchange for your contribution.","In exchange for your contribution, we gave you "&amp;$AH244&amp;IF(ISNUMBER($AI244)," with an estimated fair market value of $"&amp;FIXED($AI244,2),"")&amp;"."))</f>
        <v/>
      </c>
      <c r="AX244" s="28">
        <f>IF(AND(ISNUMBER($AR244),ISNUMBER(Settings!$D$5)),IF($AR244&gt;=Settings!$D$5,1,0),0)</f>
        <v/>
      </c>
      <c r="AY244" s="28">
        <f>IF(AND(ISNUMBER($AR244),ISNUMBER(Settings!$D$6)),IF($AR244&gt;Settings!$D$6,1,0),0)</f>
        <v/>
      </c>
      <c r="AZ244" s="28">
        <f>IF(AND(ISNUMBER($AR244),ISNUMBER(Settings!$D$7)),IF($AR244&gt;Settings!$D$7,1,0),0)</f>
        <v/>
      </c>
      <c r="BA244" s="28">
        <f>IF(AND(ISNUMBER($AR244),ISNUMBER($AF244)),$AR244,0)</f>
        <v/>
      </c>
      <c r="BB244" s="28">
        <f>IF(OR(IFERROR(TRIM(INDEX($A244:$AD244,MATCH(Settings!$B$14,$A$1:$AD$1,0))&amp;""),"")&lt;&gt;"",IFERROR(TRIM(INDEX($A244:$AD244,MATCH(Settings!$B$13,$A$1:$AD$1,0))&amp;""),"")&lt;&gt;"",IFERROR(TRIM(INDEX($A244:$AD244,MATCH(Settings!$B$17,$A$1:$AD$1,0))&amp;""),"")&lt;&gt;"",IFERROR(TRIM(INDEX($A244:$AD244,MATCH(Settings!$B$22,$A$1:$AD$1,0))&amp;""),"")&lt;&gt;""),1,0)</f>
        <v/>
      </c>
    </row>
    <row r="245">
      <c r="AF245" s="29" t="n"/>
      <c r="AG245" s="30" t="n"/>
      <c r="AH245" s="30" t="n"/>
      <c r="AI245" s="31" t="n"/>
      <c r="AJ245" s="29" t="n"/>
      <c r="AK245" s="30" t="n"/>
      <c r="AM245" s="23">
        <f>IF(IFERROR(TRIM(INDEX($A245:$AD245,MATCH(Settings!$B$13,$A$1:$AD$1,0))&amp;""),"")&lt;&gt;"",IFERROR(TRIM(INDEX($A245:$AD245,MATCH(Settings!$B$13,$A$1:$AD$1,0))&amp;""),"")&amp;IF(IFERROR(TRIM(INDEX($A245:$AD245,MATCH(Settings!$B$14,$A$1:$AD$1,0))&amp;""),"")&lt;&gt;""," ("&amp;IFERROR(TRIM(INDEX($A245:$AD245,MATCH(Settings!$B$14,$A$1:$AD$1,0))&amp;""),"")&amp;")",""),IFERROR(TRIM(INDEX($A245:$AD245,MATCH(Settings!$B$14,$A$1:$AD$1,0))&amp;""),""))</f>
        <v/>
      </c>
      <c r="AN245" s="23">
        <f>IFERROR(TRIM(INDEX($A245:$AD245,MATCH(Settings!$B$15,$A$1:$AD$1,0))&amp;""),"")</f>
        <v/>
      </c>
      <c r="AO245" s="23">
        <f>IF($BB245=0,"",IF(LEFT(IFERROR(TRIM(INDEX($A245:$AD245,MATCH(Settings!$B$16,$A$1:$AD$1,0))&amp;""),""),5)="Goods","Goods",IF(LEFT(IFERROR(TRIM(INDEX($A245:$AD245,MATCH(Settings!$B$16,$A$1:$AD$1,0))&amp;""),""),8)="Services","Services",IF(IFERROR(TRIM(INDEX($A245:$AD245,MATCH(Settings!$B$22,$A$1:$AD$1,0))&amp;""),"")&lt;&gt;"","Services","Goods"))))</f>
        <v/>
      </c>
      <c r="AP245" s="23">
        <f>IF($AO245="Services",IFERROR(TRIM(INDEX($A245:$AD245,MATCH(Settings!$B$22,$A$1:$AD$1,0))&amp;""),""),IFERROR(TRIM(INDEX($A245:$AD245,MATCH(Settings!$B$17,$A$1:$AD$1,0))&amp;""),""))</f>
        <v/>
      </c>
      <c r="AQ245" s="24">
        <f>IFERROR(IF(TRIM(INDEX($A245:$AD245,MATCH(Settings!$B$18,$A$1:$AD$1,0))&amp;"")="","",VALUE(TRIM(INDEX($A245:$AD245,MATCH(Settings!$B$18,$A$1:$AD$1,0))&amp;""))),"")</f>
        <v/>
      </c>
      <c r="AR245" s="25">
        <f>IF($AO245="Goods",IFERROR(IF(TRIM(INDEX($A245:$AD245,MATCH(Settings!$B$20,$A$1:$AD$1,0))&amp;"")="","",VALUE(TRIM(INDEX($A245:$AD245,MATCH(Settings!$B$20,$A$1:$AD$1,0))&amp;""))),""),"")</f>
        <v/>
      </c>
      <c r="AS245" s="26">
        <f>IF($BB245=0,"",IFERROR(INT(IFERROR(IF(ISNUMBER(INDEX($A245:$AD245,MATCH(Settings!$B$11,$A$1:$AD$1,0))),INDEX($A245:$AD245,MATCH(Settings!$B$11,$A$1:$AD$1,0)),DATE(VALUE(LEFT(IFERROR(TRIM(INDEX($A245:$AD245,MATCH(Settings!$B$11,$A$1:$AD$1,0))&amp;""),""),4)),VALUE(MID(IFERROR(TRIM(INDEX($A245:$AD245,MATCH(Settings!$B$11,$A$1:$AD$1,0))&amp;""),""),6,2)),VALUE(MID(IFERROR(TRIM(INDEX($A245:$AD245,MATCH(Settings!$B$11,$A$1:$AD$1,0))&amp;""),""),9,2)))+TIME(VALUE(MID(IFERROR(TRIM(INDEX($A245:$AD245,MATCH(Settings!$B$11,$A$1:$AD$1,0))&amp;""),""),12,2)),VALUE(MID(IFERROR(TRIM(INDEX($A245:$AD245,MATCH(Settings!$B$11,$A$1:$AD$1,0))&amp;""),""),15,2)),VALUE(MID(IFERROR(TRIM(INDEX($A245:$AD245,MATCH(Settings!$B$11,$A$1:$AD$1,0))&amp;""),""),18,2)))),"")),""))</f>
        <v/>
      </c>
      <c r="AT245" s="23">
        <f>IF($BB245=0,"",IF(NOT(ISNUMBER($AF245)),"Waiting for the gift",IF(ISNUMBER($AJ245),"Acknowledged",IF(AND(ISNUMBER(Settings!$D$3),$AU245&gt;Settings!$D$3),"Past your window","Send acknowledgment"))))</f>
        <v/>
      </c>
      <c r="AU245" s="24">
        <f>IF(AND(ISNUMBER($AF245),NOT(ISNUMBER($AJ245))),Settings!$D$4-$AF245,"")</f>
        <v/>
      </c>
      <c r="AV245" s="27">
        <f>IF($BB245=0,"",IF((IF($AO245="Services","; services: describe the work, no value",IF(NOT(ISNUMBER($AR245)),"; no donor value given",IF($AX245=1,"; donor value $"&amp;FIXED(Settings!$D$5,0)&amp;" or more: written acknowledgment","")&amp;IF($AY245=1,"; over $"&amp;FIXED(Settings!$D$6,0)&amp;": donor may need Form 8283","")&amp;IF($AZ245=1,"; over $"&amp;FIXED(Settings!$D$7,0)&amp;": Section B, you may sign Part V",""))))="","Thank-you note",MID(IF($AO245="Services","; services: describe the work, no value",IF(NOT(ISNUMBER($AR245)),"; no donor value given",IF($AX245=1,"; donor value $"&amp;FIXED(Settings!$D$5,0)&amp;" or more: written acknowledgment","")&amp;IF($AY245=1,"; over $"&amp;FIXED(Settings!$D$6,0)&amp;": donor may need Form 8283","")&amp;IF($AZ245=1,"; over $"&amp;FIXED(Settings!$D$7,0)&amp;": Section B, you may sign Part V",""))),3,300)))</f>
        <v/>
      </c>
      <c r="AW245" s="27">
        <f>IF(OR($BB245=0,NOT(ISNUMBER($AF245)),$AP245=""),"","Thank you for your contribution of "&amp;$AP245&amp;" that "&amp;IF(TRIM(Settings!$D$2&amp;"")="","(your organization's name)",Settings!$D$2)&amp;" received on "&amp;CHOOSE(MONTH($AF245),"January","February","March","April","May","June","July","August","September","October","November","December")&amp;" "&amp;DAY($AF245)&amp;", "&amp;YEAR($AF245)&amp;". "&amp;IF(TRIM($AH245&amp;"")="","No goods or services were provided in exchange for your contribution.","In exchange for your contribution, we gave you "&amp;$AH245&amp;IF(ISNUMBER($AI245)," with an estimated fair market value of $"&amp;FIXED($AI245,2),"")&amp;"."))</f>
        <v/>
      </c>
      <c r="AX245" s="28">
        <f>IF(AND(ISNUMBER($AR245),ISNUMBER(Settings!$D$5)),IF($AR245&gt;=Settings!$D$5,1,0),0)</f>
        <v/>
      </c>
      <c r="AY245" s="28">
        <f>IF(AND(ISNUMBER($AR245),ISNUMBER(Settings!$D$6)),IF($AR245&gt;Settings!$D$6,1,0),0)</f>
        <v/>
      </c>
      <c r="AZ245" s="28">
        <f>IF(AND(ISNUMBER($AR245),ISNUMBER(Settings!$D$7)),IF($AR245&gt;Settings!$D$7,1,0),0)</f>
        <v/>
      </c>
      <c r="BA245" s="28">
        <f>IF(AND(ISNUMBER($AR245),ISNUMBER($AF245)),$AR245,0)</f>
        <v/>
      </c>
      <c r="BB245" s="28">
        <f>IF(OR(IFERROR(TRIM(INDEX($A245:$AD245,MATCH(Settings!$B$14,$A$1:$AD$1,0))&amp;""),"")&lt;&gt;"",IFERROR(TRIM(INDEX($A245:$AD245,MATCH(Settings!$B$13,$A$1:$AD$1,0))&amp;""),"")&lt;&gt;"",IFERROR(TRIM(INDEX($A245:$AD245,MATCH(Settings!$B$17,$A$1:$AD$1,0))&amp;""),"")&lt;&gt;"",IFERROR(TRIM(INDEX($A245:$AD245,MATCH(Settings!$B$22,$A$1:$AD$1,0))&amp;""),"")&lt;&gt;""),1,0)</f>
        <v/>
      </c>
    </row>
    <row r="246">
      <c r="AF246" s="29" t="n"/>
      <c r="AG246" s="30" t="n"/>
      <c r="AH246" s="30" t="n"/>
      <c r="AI246" s="31" t="n"/>
      <c r="AJ246" s="29" t="n"/>
      <c r="AK246" s="30" t="n"/>
      <c r="AM246" s="23">
        <f>IF(IFERROR(TRIM(INDEX($A246:$AD246,MATCH(Settings!$B$13,$A$1:$AD$1,0))&amp;""),"")&lt;&gt;"",IFERROR(TRIM(INDEX($A246:$AD246,MATCH(Settings!$B$13,$A$1:$AD$1,0))&amp;""),"")&amp;IF(IFERROR(TRIM(INDEX($A246:$AD246,MATCH(Settings!$B$14,$A$1:$AD$1,0))&amp;""),"")&lt;&gt;""," ("&amp;IFERROR(TRIM(INDEX($A246:$AD246,MATCH(Settings!$B$14,$A$1:$AD$1,0))&amp;""),"")&amp;")",""),IFERROR(TRIM(INDEX($A246:$AD246,MATCH(Settings!$B$14,$A$1:$AD$1,0))&amp;""),""))</f>
        <v/>
      </c>
      <c r="AN246" s="23">
        <f>IFERROR(TRIM(INDEX($A246:$AD246,MATCH(Settings!$B$15,$A$1:$AD$1,0))&amp;""),"")</f>
        <v/>
      </c>
      <c r="AO246" s="23">
        <f>IF($BB246=0,"",IF(LEFT(IFERROR(TRIM(INDEX($A246:$AD246,MATCH(Settings!$B$16,$A$1:$AD$1,0))&amp;""),""),5)="Goods","Goods",IF(LEFT(IFERROR(TRIM(INDEX($A246:$AD246,MATCH(Settings!$B$16,$A$1:$AD$1,0))&amp;""),""),8)="Services","Services",IF(IFERROR(TRIM(INDEX($A246:$AD246,MATCH(Settings!$B$22,$A$1:$AD$1,0))&amp;""),"")&lt;&gt;"","Services","Goods"))))</f>
        <v/>
      </c>
      <c r="AP246" s="23">
        <f>IF($AO246="Services",IFERROR(TRIM(INDEX($A246:$AD246,MATCH(Settings!$B$22,$A$1:$AD$1,0))&amp;""),""),IFERROR(TRIM(INDEX($A246:$AD246,MATCH(Settings!$B$17,$A$1:$AD$1,0))&amp;""),""))</f>
        <v/>
      </c>
      <c r="AQ246" s="24">
        <f>IFERROR(IF(TRIM(INDEX($A246:$AD246,MATCH(Settings!$B$18,$A$1:$AD$1,0))&amp;"")="","",VALUE(TRIM(INDEX($A246:$AD246,MATCH(Settings!$B$18,$A$1:$AD$1,0))&amp;""))),"")</f>
        <v/>
      </c>
      <c r="AR246" s="25">
        <f>IF($AO246="Goods",IFERROR(IF(TRIM(INDEX($A246:$AD246,MATCH(Settings!$B$20,$A$1:$AD$1,0))&amp;"")="","",VALUE(TRIM(INDEX($A246:$AD246,MATCH(Settings!$B$20,$A$1:$AD$1,0))&amp;""))),""),"")</f>
        <v/>
      </c>
      <c r="AS246" s="26">
        <f>IF($BB246=0,"",IFERROR(INT(IFERROR(IF(ISNUMBER(INDEX($A246:$AD246,MATCH(Settings!$B$11,$A$1:$AD$1,0))),INDEX($A246:$AD246,MATCH(Settings!$B$11,$A$1:$AD$1,0)),DATE(VALUE(LEFT(IFERROR(TRIM(INDEX($A246:$AD246,MATCH(Settings!$B$11,$A$1:$AD$1,0))&amp;""),""),4)),VALUE(MID(IFERROR(TRIM(INDEX($A246:$AD246,MATCH(Settings!$B$11,$A$1:$AD$1,0))&amp;""),""),6,2)),VALUE(MID(IFERROR(TRIM(INDEX($A246:$AD246,MATCH(Settings!$B$11,$A$1:$AD$1,0))&amp;""),""),9,2)))+TIME(VALUE(MID(IFERROR(TRIM(INDEX($A246:$AD246,MATCH(Settings!$B$11,$A$1:$AD$1,0))&amp;""),""),12,2)),VALUE(MID(IFERROR(TRIM(INDEX($A246:$AD246,MATCH(Settings!$B$11,$A$1:$AD$1,0))&amp;""),""),15,2)),VALUE(MID(IFERROR(TRIM(INDEX($A246:$AD246,MATCH(Settings!$B$11,$A$1:$AD$1,0))&amp;""),""),18,2)))),"")),""))</f>
        <v/>
      </c>
      <c r="AT246" s="23">
        <f>IF($BB246=0,"",IF(NOT(ISNUMBER($AF246)),"Waiting for the gift",IF(ISNUMBER($AJ246),"Acknowledged",IF(AND(ISNUMBER(Settings!$D$3),$AU246&gt;Settings!$D$3),"Past your window","Send acknowledgment"))))</f>
        <v/>
      </c>
      <c r="AU246" s="24">
        <f>IF(AND(ISNUMBER($AF246),NOT(ISNUMBER($AJ246))),Settings!$D$4-$AF246,"")</f>
        <v/>
      </c>
      <c r="AV246" s="27">
        <f>IF($BB246=0,"",IF((IF($AO246="Services","; services: describe the work, no value",IF(NOT(ISNUMBER($AR246)),"; no donor value given",IF($AX246=1,"; donor value $"&amp;FIXED(Settings!$D$5,0)&amp;" or more: written acknowledgment","")&amp;IF($AY246=1,"; over $"&amp;FIXED(Settings!$D$6,0)&amp;": donor may need Form 8283","")&amp;IF($AZ246=1,"; over $"&amp;FIXED(Settings!$D$7,0)&amp;": Section B, you may sign Part V",""))))="","Thank-you note",MID(IF($AO246="Services","; services: describe the work, no value",IF(NOT(ISNUMBER($AR246)),"; no donor value given",IF($AX246=1,"; donor value $"&amp;FIXED(Settings!$D$5,0)&amp;" or more: written acknowledgment","")&amp;IF($AY246=1,"; over $"&amp;FIXED(Settings!$D$6,0)&amp;": donor may need Form 8283","")&amp;IF($AZ246=1,"; over $"&amp;FIXED(Settings!$D$7,0)&amp;": Section B, you may sign Part V",""))),3,300)))</f>
        <v/>
      </c>
      <c r="AW246" s="27">
        <f>IF(OR($BB246=0,NOT(ISNUMBER($AF246)),$AP246=""),"","Thank you for your contribution of "&amp;$AP246&amp;" that "&amp;IF(TRIM(Settings!$D$2&amp;"")="","(your organization's name)",Settings!$D$2)&amp;" received on "&amp;CHOOSE(MONTH($AF246),"January","February","March","April","May","June","July","August","September","October","November","December")&amp;" "&amp;DAY($AF246)&amp;", "&amp;YEAR($AF246)&amp;". "&amp;IF(TRIM($AH246&amp;"")="","No goods or services were provided in exchange for your contribution.","In exchange for your contribution, we gave you "&amp;$AH246&amp;IF(ISNUMBER($AI246)," with an estimated fair market value of $"&amp;FIXED($AI246,2),"")&amp;"."))</f>
        <v/>
      </c>
      <c r="AX246" s="28">
        <f>IF(AND(ISNUMBER($AR246),ISNUMBER(Settings!$D$5)),IF($AR246&gt;=Settings!$D$5,1,0),0)</f>
        <v/>
      </c>
      <c r="AY246" s="28">
        <f>IF(AND(ISNUMBER($AR246),ISNUMBER(Settings!$D$6)),IF($AR246&gt;Settings!$D$6,1,0),0)</f>
        <v/>
      </c>
      <c r="AZ246" s="28">
        <f>IF(AND(ISNUMBER($AR246),ISNUMBER(Settings!$D$7)),IF($AR246&gt;Settings!$D$7,1,0),0)</f>
        <v/>
      </c>
      <c r="BA246" s="28">
        <f>IF(AND(ISNUMBER($AR246),ISNUMBER($AF246)),$AR246,0)</f>
        <v/>
      </c>
      <c r="BB246" s="28">
        <f>IF(OR(IFERROR(TRIM(INDEX($A246:$AD246,MATCH(Settings!$B$14,$A$1:$AD$1,0))&amp;""),"")&lt;&gt;"",IFERROR(TRIM(INDEX($A246:$AD246,MATCH(Settings!$B$13,$A$1:$AD$1,0))&amp;""),"")&lt;&gt;"",IFERROR(TRIM(INDEX($A246:$AD246,MATCH(Settings!$B$17,$A$1:$AD$1,0))&amp;""),"")&lt;&gt;"",IFERROR(TRIM(INDEX($A246:$AD246,MATCH(Settings!$B$22,$A$1:$AD$1,0))&amp;""),"")&lt;&gt;""),1,0)</f>
        <v/>
      </c>
    </row>
    <row r="247">
      <c r="AF247" s="29" t="n"/>
      <c r="AG247" s="30" t="n"/>
      <c r="AH247" s="30" t="n"/>
      <c r="AI247" s="31" t="n"/>
      <c r="AJ247" s="29" t="n"/>
      <c r="AK247" s="30" t="n"/>
      <c r="AM247" s="23">
        <f>IF(IFERROR(TRIM(INDEX($A247:$AD247,MATCH(Settings!$B$13,$A$1:$AD$1,0))&amp;""),"")&lt;&gt;"",IFERROR(TRIM(INDEX($A247:$AD247,MATCH(Settings!$B$13,$A$1:$AD$1,0))&amp;""),"")&amp;IF(IFERROR(TRIM(INDEX($A247:$AD247,MATCH(Settings!$B$14,$A$1:$AD$1,0))&amp;""),"")&lt;&gt;""," ("&amp;IFERROR(TRIM(INDEX($A247:$AD247,MATCH(Settings!$B$14,$A$1:$AD$1,0))&amp;""),"")&amp;")",""),IFERROR(TRIM(INDEX($A247:$AD247,MATCH(Settings!$B$14,$A$1:$AD$1,0))&amp;""),""))</f>
        <v/>
      </c>
      <c r="AN247" s="23">
        <f>IFERROR(TRIM(INDEX($A247:$AD247,MATCH(Settings!$B$15,$A$1:$AD$1,0))&amp;""),"")</f>
        <v/>
      </c>
      <c r="AO247" s="23">
        <f>IF($BB247=0,"",IF(LEFT(IFERROR(TRIM(INDEX($A247:$AD247,MATCH(Settings!$B$16,$A$1:$AD$1,0))&amp;""),""),5)="Goods","Goods",IF(LEFT(IFERROR(TRIM(INDEX($A247:$AD247,MATCH(Settings!$B$16,$A$1:$AD$1,0))&amp;""),""),8)="Services","Services",IF(IFERROR(TRIM(INDEX($A247:$AD247,MATCH(Settings!$B$22,$A$1:$AD$1,0))&amp;""),"")&lt;&gt;"","Services","Goods"))))</f>
        <v/>
      </c>
      <c r="AP247" s="23">
        <f>IF($AO247="Services",IFERROR(TRIM(INDEX($A247:$AD247,MATCH(Settings!$B$22,$A$1:$AD$1,0))&amp;""),""),IFERROR(TRIM(INDEX($A247:$AD247,MATCH(Settings!$B$17,$A$1:$AD$1,0))&amp;""),""))</f>
        <v/>
      </c>
      <c r="AQ247" s="24">
        <f>IFERROR(IF(TRIM(INDEX($A247:$AD247,MATCH(Settings!$B$18,$A$1:$AD$1,0))&amp;"")="","",VALUE(TRIM(INDEX($A247:$AD247,MATCH(Settings!$B$18,$A$1:$AD$1,0))&amp;""))),"")</f>
        <v/>
      </c>
      <c r="AR247" s="25">
        <f>IF($AO247="Goods",IFERROR(IF(TRIM(INDEX($A247:$AD247,MATCH(Settings!$B$20,$A$1:$AD$1,0))&amp;"")="","",VALUE(TRIM(INDEX($A247:$AD247,MATCH(Settings!$B$20,$A$1:$AD$1,0))&amp;""))),""),"")</f>
        <v/>
      </c>
      <c r="AS247" s="26">
        <f>IF($BB247=0,"",IFERROR(INT(IFERROR(IF(ISNUMBER(INDEX($A247:$AD247,MATCH(Settings!$B$11,$A$1:$AD$1,0))),INDEX($A247:$AD247,MATCH(Settings!$B$11,$A$1:$AD$1,0)),DATE(VALUE(LEFT(IFERROR(TRIM(INDEX($A247:$AD247,MATCH(Settings!$B$11,$A$1:$AD$1,0))&amp;""),""),4)),VALUE(MID(IFERROR(TRIM(INDEX($A247:$AD247,MATCH(Settings!$B$11,$A$1:$AD$1,0))&amp;""),""),6,2)),VALUE(MID(IFERROR(TRIM(INDEX($A247:$AD247,MATCH(Settings!$B$11,$A$1:$AD$1,0))&amp;""),""),9,2)))+TIME(VALUE(MID(IFERROR(TRIM(INDEX($A247:$AD247,MATCH(Settings!$B$11,$A$1:$AD$1,0))&amp;""),""),12,2)),VALUE(MID(IFERROR(TRIM(INDEX($A247:$AD247,MATCH(Settings!$B$11,$A$1:$AD$1,0))&amp;""),""),15,2)),VALUE(MID(IFERROR(TRIM(INDEX($A247:$AD247,MATCH(Settings!$B$11,$A$1:$AD$1,0))&amp;""),""),18,2)))),"")),""))</f>
        <v/>
      </c>
      <c r="AT247" s="23">
        <f>IF($BB247=0,"",IF(NOT(ISNUMBER($AF247)),"Waiting for the gift",IF(ISNUMBER($AJ247),"Acknowledged",IF(AND(ISNUMBER(Settings!$D$3),$AU247&gt;Settings!$D$3),"Past your window","Send acknowledgment"))))</f>
        <v/>
      </c>
      <c r="AU247" s="24">
        <f>IF(AND(ISNUMBER($AF247),NOT(ISNUMBER($AJ247))),Settings!$D$4-$AF247,"")</f>
        <v/>
      </c>
      <c r="AV247" s="27">
        <f>IF($BB247=0,"",IF((IF($AO247="Services","; services: describe the work, no value",IF(NOT(ISNUMBER($AR247)),"; no donor value given",IF($AX247=1,"; donor value $"&amp;FIXED(Settings!$D$5,0)&amp;" or more: written acknowledgment","")&amp;IF($AY247=1,"; over $"&amp;FIXED(Settings!$D$6,0)&amp;": donor may need Form 8283","")&amp;IF($AZ247=1,"; over $"&amp;FIXED(Settings!$D$7,0)&amp;": Section B, you may sign Part V",""))))="","Thank-you note",MID(IF($AO247="Services","; services: describe the work, no value",IF(NOT(ISNUMBER($AR247)),"; no donor value given",IF($AX247=1,"; donor value $"&amp;FIXED(Settings!$D$5,0)&amp;" or more: written acknowledgment","")&amp;IF($AY247=1,"; over $"&amp;FIXED(Settings!$D$6,0)&amp;": donor may need Form 8283","")&amp;IF($AZ247=1,"; over $"&amp;FIXED(Settings!$D$7,0)&amp;": Section B, you may sign Part V",""))),3,300)))</f>
        <v/>
      </c>
      <c r="AW247" s="27">
        <f>IF(OR($BB247=0,NOT(ISNUMBER($AF247)),$AP247=""),"","Thank you for your contribution of "&amp;$AP247&amp;" that "&amp;IF(TRIM(Settings!$D$2&amp;"")="","(your organization's name)",Settings!$D$2)&amp;" received on "&amp;CHOOSE(MONTH($AF247),"January","February","March","April","May","June","July","August","September","October","November","December")&amp;" "&amp;DAY($AF247)&amp;", "&amp;YEAR($AF247)&amp;". "&amp;IF(TRIM($AH247&amp;"")="","No goods or services were provided in exchange for your contribution.","In exchange for your contribution, we gave you "&amp;$AH247&amp;IF(ISNUMBER($AI247)," with an estimated fair market value of $"&amp;FIXED($AI247,2),"")&amp;"."))</f>
        <v/>
      </c>
      <c r="AX247" s="28">
        <f>IF(AND(ISNUMBER($AR247),ISNUMBER(Settings!$D$5)),IF($AR247&gt;=Settings!$D$5,1,0),0)</f>
        <v/>
      </c>
      <c r="AY247" s="28">
        <f>IF(AND(ISNUMBER($AR247),ISNUMBER(Settings!$D$6)),IF($AR247&gt;Settings!$D$6,1,0),0)</f>
        <v/>
      </c>
      <c r="AZ247" s="28">
        <f>IF(AND(ISNUMBER($AR247),ISNUMBER(Settings!$D$7)),IF($AR247&gt;Settings!$D$7,1,0),0)</f>
        <v/>
      </c>
      <c r="BA247" s="28">
        <f>IF(AND(ISNUMBER($AR247),ISNUMBER($AF247)),$AR247,0)</f>
        <v/>
      </c>
      <c r="BB247" s="28">
        <f>IF(OR(IFERROR(TRIM(INDEX($A247:$AD247,MATCH(Settings!$B$14,$A$1:$AD$1,0))&amp;""),"")&lt;&gt;"",IFERROR(TRIM(INDEX($A247:$AD247,MATCH(Settings!$B$13,$A$1:$AD$1,0))&amp;""),"")&lt;&gt;"",IFERROR(TRIM(INDEX($A247:$AD247,MATCH(Settings!$B$17,$A$1:$AD$1,0))&amp;""),"")&lt;&gt;"",IFERROR(TRIM(INDEX($A247:$AD247,MATCH(Settings!$B$22,$A$1:$AD$1,0))&amp;""),"")&lt;&gt;""),1,0)</f>
        <v/>
      </c>
    </row>
    <row r="248">
      <c r="AF248" s="29" t="n"/>
      <c r="AG248" s="30" t="n"/>
      <c r="AH248" s="30" t="n"/>
      <c r="AI248" s="31" t="n"/>
      <c r="AJ248" s="29" t="n"/>
      <c r="AK248" s="30" t="n"/>
      <c r="AM248" s="23">
        <f>IF(IFERROR(TRIM(INDEX($A248:$AD248,MATCH(Settings!$B$13,$A$1:$AD$1,0))&amp;""),"")&lt;&gt;"",IFERROR(TRIM(INDEX($A248:$AD248,MATCH(Settings!$B$13,$A$1:$AD$1,0))&amp;""),"")&amp;IF(IFERROR(TRIM(INDEX($A248:$AD248,MATCH(Settings!$B$14,$A$1:$AD$1,0))&amp;""),"")&lt;&gt;""," ("&amp;IFERROR(TRIM(INDEX($A248:$AD248,MATCH(Settings!$B$14,$A$1:$AD$1,0))&amp;""),"")&amp;")",""),IFERROR(TRIM(INDEX($A248:$AD248,MATCH(Settings!$B$14,$A$1:$AD$1,0))&amp;""),""))</f>
        <v/>
      </c>
      <c r="AN248" s="23">
        <f>IFERROR(TRIM(INDEX($A248:$AD248,MATCH(Settings!$B$15,$A$1:$AD$1,0))&amp;""),"")</f>
        <v/>
      </c>
      <c r="AO248" s="23">
        <f>IF($BB248=0,"",IF(LEFT(IFERROR(TRIM(INDEX($A248:$AD248,MATCH(Settings!$B$16,$A$1:$AD$1,0))&amp;""),""),5)="Goods","Goods",IF(LEFT(IFERROR(TRIM(INDEX($A248:$AD248,MATCH(Settings!$B$16,$A$1:$AD$1,0))&amp;""),""),8)="Services","Services",IF(IFERROR(TRIM(INDEX($A248:$AD248,MATCH(Settings!$B$22,$A$1:$AD$1,0))&amp;""),"")&lt;&gt;"","Services","Goods"))))</f>
        <v/>
      </c>
      <c r="AP248" s="23">
        <f>IF($AO248="Services",IFERROR(TRIM(INDEX($A248:$AD248,MATCH(Settings!$B$22,$A$1:$AD$1,0))&amp;""),""),IFERROR(TRIM(INDEX($A248:$AD248,MATCH(Settings!$B$17,$A$1:$AD$1,0))&amp;""),""))</f>
        <v/>
      </c>
      <c r="AQ248" s="24">
        <f>IFERROR(IF(TRIM(INDEX($A248:$AD248,MATCH(Settings!$B$18,$A$1:$AD$1,0))&amp;"")="","",VALUE(TRIM(INDEX($A248:$AD248,MATCH(Settings!$B$18,$A$1:$AD$1,0))&amp;""))),"")</f>
        <v/>
      </c>
      <c r="AR248" s="25">
        <f>IF($AO248="Goods",IFERROR(IF(TRIM(INDEX($A248:$AD248,MATCH(Settings!$B$20,$A$1:$AD$1,0))&amp;"")="","",VALUE(TRIM(INDEX($A248:$AD248,MATCH(Settings!$B$20,$A$1:$AD$1,0))&amp;""))),""),"")</f>
        <v/>
      </c>
      <c r="AS248" s="26">
        <f>IF($BB248=0,"",IFERROR(INT(IFERROR(IF(ISNUMBER(INDEX($A248:$AD248,MATCH(Settings!$B$11,$A$1:$AD$1,0))),INDEX($A248:$AD248,MATCH(Settings!$B$11,$A$1:$AD$1,0)),DATE(VALUE(LEFT(IFERROR(TRIM(INDEX($A248:$AD248,MATCH(Settings!$B$11,$A$1:$AD$1,0))&amp;""),""),4)),VALUE(MID(IFERROR(TRIM(INDEX($A248:$AD248,MATCH(Settings!$B$11,$A$1:$AD$1,0))&amp;""),""),6,2)),VALUE(MID(IFERROR(TRIM(INDEX($A248:$AD248,MATCH(Settings!$B$11,$A$1:$AD$1,0))&amp;""),""),9,2)))+TIME(VALUE(MID(IFERROR(TRIM(INDEX($A248:$AD248,MATCH(Settings!$B$11,$A$1:$AD$1,0))&amp;""),""),12,2)),VALUE(MID(IFERROR(TRIM(INDEX($A248:$AD248,MATCH(Settings!$B$11,$A$1:$AD$1,0))&amp;""),""),15,2)),VALUE(MID(IFERROR(TRIM(INDEX($A248:$AD248,MATCH(Settings!$B$11,$A$1:$AD$1,0))&amp;""),""),18,2)))),"")),""))</f>
        <v/>
      </c>
      <c r="AT248" s="23">
        <f>IF($BB248=0,"",IF(NOT(ISNUMBER($AF248)),"Waiting for the gift",IF(ISNUMBER($AJ248),"Acknowledged",IF(AND(ISNUMBER(Settings!$D$3),$AU248&gt;Settings!$D$3),"Past your window","Send acknowledgment"))))</f>
        <v/>
      </c>
      <c r="AU248" s="24">
        <f>IF(AND(ISNUMBER($AF248),NOT(ISNUMBER($AJ248))),Settings!$D$4-$AF248,"")</f>
        <v/>
      </c>
      <c r="AV248" s="27">
        <f>IF($BB248=0,"",IF((IF($AO248="Services","; services: describe the work, no value",IF(NOT(ISNUMBER($AR248)),"; no donor value given",IF($AX248=1,"; donor value $"&amp;FIXED(Settings!$D$5,0)&amp;" or more: written acknowledgment","")&amp;IF($AY248=1,"; over $"&amp;FIXED(Settings!$D$6,0)&amp;": donor may need Form 8283","")&amp;IF($AZ248=1,"; over $"&amp;FIXED(Settings!$D$7,0)&amp;": Section B, you may sign Part V",""))))="","Thank-you note",MID(IF($AO248="Services","; services: describe the work, no value",IF(NOT(ISNUMBER($AR248)),"; no donor value given",IF($AX248=1,"; donor value $"&amp;FIXED(Settings!$D$5,0)&amp;" or more: written acknowledgment","")&amp;IF($AY248=1,"; over $"&amp;FIXED(Settings!$D$6,0)&amp;": donor may need Form 8283","")&amp;IF($AZ248=1,"; over $"&amp;FIXED(Settings!$D$7,0)&amp;": Section B, you may sign Part V",""))),3,300)))</f>
        <v/>
      </c>
      <c r="AW248" s="27">
        <f>IF(OR($BB248=0,NOT(ISNUMBER($AF248)),$AP248=""),"","Thank you for your contribution of "&amp;$AP248&amp;" that "&amp;IF(TRIM(Settings!$D$2&amp;"")="","(your organization's name)",Settings!$D$2)&amp;" received on "&amp;CHOOSE(MONTH($AF248),"January","February","March","April","May","June","July","August","September","October","November","December")&amp;" "&amp;DAY($AF248)&amp;", "&amp;YEAR($AF248)&amp;". "&amp;IF(TRIM($AH248&amp;"")="","No goods or services were provided in exchange for your contribution.","In exchange for your contribution, we gave you "&amp;$AH248&amp;IF(ISNUMBER($AI248)," with an estimated fair market value of $"&amp;FIXED($AI248,2),"")&amp;"."))</f>
        <v/>
      </c>
      <c r="AX248" s="28">
        <f>IF(AND(ISNUMBER($AR248),ISNUMBER(Settings!$D$5)),IF($AR248&gt;=Settings!$D$5,1,0),0)</f>
        <v/>
      </c>
      <c r="AY248" s="28">
        <f>IF(AND(ISNUMBER($AR248),ISNUMBER(Settings!$D$6)),IF($AR248&gt;Settings!$D$6,1,0),0)</f>
        <v/>
      </c>
      <c r="AZ248" s="28">
        <f>IF(AND(ISNUMBER($AR248),ISNUMBER(Settings!$D$7)),IF($AR248&gt;Settings!$D$7,1,0),0)</f>
        <v/>
      </c>
      <c r="BA248" s="28">
        <f>IF(AND(ISNUMBER($AR248),ISNUMBER($AF248)),$AR248,0)</f>
        <v/>
      </c>
      <c r="BB248" s="28">
        <f>IF(OR(IFERROR(TRIM(INDEX($A248:$AD248,MATCH(Settings!$B$14,$A$1:$AD$1,0))&amp;""),"")&lt;&gt;"",IFERROR(TRIM(INDEX($A248:$AD248,MATCH(Settings!$B$13,$A$1:$AD$1,0))&amp;""),"")&lt;&gt;"",IFERROR(TRIM(INDEX($A248:$AD248,MATCH(Settings!$B$17,$A$1:$AD$1,0))&amp;""),"")&lt;&gt;"",IFERROR(TRIM(INDEX($A248:$AD248,MATCH(Settings!$B$22,$A$1:$AD$1,0))&amp;""),"")&lt;&gt;""),1,0)</f>
        <v/>
      </c>
    </row>
    <row r="249">
      <c r="AF249" s="29" t="n"/>
      <c r="AG249" s="30" t="n"/>
      <c r="AH249" s="30" t="n"/>
      <c r="AI249" s="31" t="n"/>
      <c r="AJ249" s="29" t="n"/>
      <c r="AK249" s="30" t="n"/>
      <c r="AM249" s="23">
        <f>IF(IFERROR(TRIM(INDEX($A249:$AD249,MATCH(Settings!$B$13,$A$1:$AD$1,0))&amp;""),"")&lt;&gt;"",IFERROR(TRIM(INDEX($A249:$AD249,MATCH(Settings!$B$13,$A$1:$AD$1,0))&amp;""),"")&amp;IF(IFERROR(TRIM(INDEX($A249:$AD249,MATCH(Settings!$B$14,$A$1:$AD$1,0))&amp;""),"")&lt;&gt;""," ("&amp;IFERROR(TRIM(INDEX($A249:$AD249,MATCH(Settings!$B$14,$A$1:$AD$1,0))&amp;""),"")&amp;")",""),IFERROR(TRIM(INDEX($A249:$AD249,MATCH(Settings!$B$14,$A$1:$AD$1,0))&amp;""),""))</f>
        <v/>
      </c>
      <c r="AN249" s="23">
        <f>IFERROR(TRIM(INDEX($A249:$AD249,MATCH(Settings!$B$15,$A$1:$AD$1,0))&amp;""),"")</f>
        <v/>
      </c>
      <c r="AO249" s="23">
        <f>IF($BB249=0,"",IF(LEFT(IFERROR(TRIM(INDEX($A249:$AD249,MATCH(Settings!$B$16,$A$1:$AD$1,0))&amp;""),""),5)="Goods","Goods",IF(LEFT(IFERROR(TRIM(INDEX($A249:$AD249,MATCH(Settings!$B$16,$A$1:$AD$1,0))&amp;""),""),8)="Services","Services",IF(IFERROR(TRIM(INDEX($A249:$AD249,MATCH(Settings!$B$22,$A$1:$AD$1,0))&amp;""),"")&lt;&gt;"","Services","Goods"))))</f>
        <v/>
      </c>
      <c r="AP249" s="23">
        <f>IF($AO249="Services",IFERROR(TRIM(INDEX($A249:$AD249,MATCH(Settings!$B$22,$A$1:$AD$1,0))&amp;""),""),IFERROR(TRIM(INDEX($A249:$AD249,MATCH(Settings!$B$17,$A$1:$AD$1,0))&amp;""),""))</f>
        <v/>
      </c>
      <c r="AQ249" s="24">
        <f>IFERROR(IF(TRIM(INDEX($A249:$AD249,MATCH(Settings!$B$18,$A$1:$AD$1,0))&amp;"")="","",VALUE(TRIM(INDEX($A249:$AD249,MATCH(Settings!$B$18,$A$1:$AD$1,0))&amp;""))),"")</f>
        <v/>
      </c>
      <c r="AR249" s="25">
        <f>IF($AO249="Goods",IFERROR(IF(TRIM(INDEX($A249:$AD249,MATCH(Settings!$B$20,$A$1:$AD$1,0))&amp;"")="","",VALUE(TRIM(INDEX($A249:$AD249,MATCH(Settings!$B$20,$A$1:$AD$1,0))&amp;""))),""),"")</f>
        <v/>
      </c>
      <c r="AS249" s="26">
        <f>IF($BB249=0,"",IFERROR(INT(IFERROR(IF(ISNUMBER(INDEX($A249:$AD249,MATCH(Settings!$B$11,$A$1:$AD$1,0))),INDEX($A249:$AD249,MATCH(Settings!$B$11,$A$1:$AD$1,0)),DATE(VALUE(LEFT(IFERROR(TRIM(INDEX($A249:$AD249,MATCH(Settings!$B$11,$A$1:$AD$1,0))&amp;""),""),4)),VALUE(MID(IFERROR(TRIM(INDEX($A249:$AD249,MATCH(Settings!$B$11,$A$1:$AD$1,0))&amp;""),""),6,2)),VALUE(MID(IFERROR(TRIM(INDEX($A249:$AD249,MATCH(Settings!$B$11,$A$1:$AD$1,0))&amp;""),""),9,2)))+TIME(VALUE(MID(IFERROR(TRIM(INDEX($A249:$AD249,MATCH(Settings!$B$11,$A$1:$AD$1,0))&amp;""),""),12,2)),VALUE(MID(IFERROR(TRIM(INDEX($A249:$AD249,MATCH(Settings!$B$11,$A$1:$AD$1,0))&amp;""),""),15,2)),VALUE(MID(IFERROR(TRIM(INDEX($A249:$AD249,MATCH(Settings!$B$11,$A$1:$AD$1,0))&amp;""),""),18,2)))),"")),""))</f>
        <v/>
      </c>
      <c r="AT249" s="23">
        <f>IF($BB249=0,"",IF(NOT(ISNUMBER($AF249)),"Waiting for the gift",IF(ISNUMBER($AJ249),"Acknowledged",IF(AND(ISNUMBER(Settings!$D$3),$AU249&gt;Settings!$D$3),"Past your window","Send acknowledgment"))))</f>
        <v/>
      </c>
      <c r="AU249" s="24">
        <f>IF(AND(ISNUMBER($AF249),NOT(ISNUMBER($AJ249))),Settings!$D$4-$AF249,"")</f>
        <v/>
      </c>
      <c r="AV249" s="27">
        <f>IF($BB249=0,"",IF((IF($AO249="Services","; services: describe the work, no value",IF(NOT(ISNUMBER($AR249)),"; no donor value given",IF($AX249=1,"; donor value $"&amp;FIXED(Settings!$D$5,0)&amp;" or more: written acknowledgment","")&amp;IF($AY249=1,"; over $"&amp;FIXED(Settings!$D$6,0)&amp;": donor may need Form 8283","")&amp;IF($AZ249=1,"; over $"&amp;FIXED(Settings!$D$7,0)&amp;": Section B, you may sign Part V",""))))="","Thank-you note",MID(IF($AO249="Services","; services: describe the work, no value",IF(NOT(ISNUMBER($AR249)),"; no donor value given",IF($AX249=1,"; donor value $"&amp;FIXED(Settings!$D$5,0)&amp;" or more: written acknowledgment","")&amp;IF($AY249=1,"; over $"&amp;FIXED(Settings!$D$6,0)&amp;": donor may need Form 8283","")&amp;IF($AZ249=1,"; over $"&amp;FIXED(Settings!$D$7,0)&amp;": Section B, you may sign Part V",""))),3,300)))</f>
        <v/>
      </c>
      <c r="AW249" s="27">
        <f>IF(OR($BB249=0,NOT(ISNUMBER($AF249)),$AP249=""),"","Thank you for your contribution of "&amp;$AP249&amp;" that "&amp;IF(TRIM(Settings!$D$2&amp;"")="","(your organization's name)",Settings!$D$2)&amp;" received on "&amp;CHOOSE(MONTH($AF249),"January","February","March","April","May","June","July","August","September","October","November","December")&amp;" "&amp;DAY($AF249)&amp;", "&amp;YEAR($AF249)&amp;". "&amp;IF(TRIM($AH249&amp;"")="","No goods or services were provided in exchange for your contribution.","In exchange for your contribution, we gave you "&amp;$AH249&amp;IF(ISNUMBER($AI249)," with an estimated fair market value of $"&amp;FIXED($AI249,2),"")&amp;"."))</f>
        <v/>
      </c>
      <c r="AX249" s="28">
        <f>IF(AND(ISNUMBER($AR249),ISNUMBER(Settings!$D$5)),IF($AR249&gt;=Settings!$D$5,1,0),0)</f>
        <v/>
      </c>
      <c r="AY249" s="28">
        <f>IF(AND(ISNUMBER($AR249),ISNUMBER(Settings!$D$6)),IF($AR249&gt;Settings!$D$6,1,0),0)</f>
        <v/>
      </c>
      <c r="AZ249" s="28">
        <f>IF(AND(ISNUMBER($AR249),ISNUMBER(Settings!$D$7)),IF($AR249&gt;Settings!$D$7,1,0),0)</f>
        <v/>
      </c>
      <c r="BA249" s="28">
        <f>IF(AND(ISNUMBER($AR249),ISNUMBER($AF249)),$AR249,0)</f>
        <v/>
      </c>
      <c r="BB249" s="28">
        <f>IF(OR(IFERROR(TRIM(INDEX($A249:$AD249,MATCH(Settings!$B$14,$A$1:$AD$1,0))&amp;""),"")&lt;&gt;"",IFERROR(TRIM(INDEX($A249:$AD249,MATCH(Settings!$B$13,$A$1:$AD$1,0))&amp;""),"")&lt;&gt;"",IFERROR(TRIM(INDEX($A249:$AD249,MATCH(Settings!$B$17,$A$1:$AD$1,0))&amp;""),"")&lt;&gt;"",IFERROR(TRIM(INDEX($A249:$AD249,MATCH(Settings!$B$22,$A$1:$AD$1,0))&amp;""),"")&lt;&gt;""),1,0)</f>
        <v/>
      </c>
    </row>
    <row r="250">
      <c r="AF250" s="29" t="n"/>
      <c r="AG250" s="30" t="n"/>
      <c r="AH250" s="30" t="n"/>
      <c r="AI250" s="31" t="n"/>
      <c r="AJ250" s="29" t="n"/>
      <c r="AK250" s="30" t="n"/>
      <c r="AM250" s="23">
        <f>IF(IFERROR(TRIM(INDEX($A250:$AD250,MATCH(Settings!$B$13,$A$1:$AD$1,0))&amp;""),"")&lt;&gt;"",IFERROR(TRIM(INDEX($A250:$AD250,MATCH(Settings!$B$13,$A$1:$AD$1,0))&amp;""),"")&amp;IF(IFERROR(TRIM(INDEX($A250:$AD250,MATCH(Settings!$B$14,$A$1:$AD$1,0))&amp;""),"")&lt;&gt;""," ("&amp;IFERROR(TRIM(INDEX($A250:$AD250,MATCH(Settings!$B$14,$A$1:$AD$1,0))&amp;""),"")&amp;")",""),IFERROR(TRIM(INDEX($A250:$AD250,MATCH(Settings!$B$14,$A$1:$AD$1,0))&amp;""),""))</f>
        <v/>
      </c>
      <c r="AN250" s="23">
        <f>IFERROR(TRIM(INDEX($A250:$AD250,MATCH(Settings!$B$15,$A$1:$AD$1,0))&amp;""),"")</f>
        <v/>
      </c>
      <c r="AO250" s="23">
        <f>IF($BB250=0,"",IF(LEFT(IFERROR(TRIM(INDEX($A250:$AD250,MATCH(Settings!$B$16,$A$1:$AD$1,0))&amp;""),""),5)="Goods","Goods",IF(LEFT(IFERROR(TRIM(INDEX($A250:$AD250,MATCH(Settings!$B$16,$A$1:$AD$1,0))&amp;""),""),8)="Services","Services",IF(IFERROR(TRIM(INDEX($A250:$AD250,MATCH(Settings!$B$22,$A$1:$AD$1,0))&amp;""),"")&lt;&gt;"","Services","Goods"))))</f>
        <v/>
      </c>
      <c r="AP250" s="23">
        <f>IF($AO250="Services",IFERROR(TRIM(INDEX($A250:$AD250,MATCH(Settings!$B$22,$A$1:$AD$1,0))&amp;""),""),IFERROR(TRIM(INDEX($A250:$AD250,MATCH(Settings!$B$17,$A$1:$AD$1,0))&amp;""),""))</f>
        <v/>
      </c>
      <c r="AQ250" s="24">
        <f>IFERROR(IF(TRIM(INDEX($A250:$AD250,MATCH(Settings!$B$18,$A$1:$AD$1,0))&amp;"")="","",VALUE(TRIM(INDEX($A250:$AD250,MATCH(Settings!$B$18,$A$1:$AD$1,0))&amp;""))),"")</f>
        <v/>
      </c>
      <c r="AR250" s="25">
        <f>IF($AO250="Goods",IFERROR(IF(TRIM(INDEX($A250:$AD250,MATCH(Settings!$B$20,$A$1:$AD$1,0))&amp;"")="","",VALUE(TRIM(INDEX($A250:$AD250,MATCH(Settings!$B$20,$A$1:$AD$1,0))&amp;""))),""),"")</f>
        <v/>
      </c>
      <c r="AS250" s="26">
        <f>IF($BB250=0,"",IFERROR(INT(IFERROR(IF(ISNUMBER(INDEX($A250:$AD250,MATCH(Settings!$B$11,$A$1:$AD$1,0))),INDEX($A250:$AD250,MATCH(Settings!$B$11,$A$1:$AD$1,0)),DATE(VALUE(LEFT(IFERROR(TRIM(INDEX($A250:$AD250,MATCH(Settings!$B$11,$A$1:$AD$1,0))&amp;""),""),4)),VALUE(MID(IFERROR(TRIM(INDEX($A250:$AD250,MATCH(Settings!$B$11,$A$1:$AD$1,0))&amp;""),""),6,2)),VALUE(MID(IFERROR(TRIM(INDEX($A250:$AD250,MATCH(Settings!$B$11,$A$1:$AD$1,0))&amp;""),""),9,2)))+TIME(VALUE(MID(IFERROR(TRIM(INDEX($A250:$AD250,MATCH(Settings!$B$11,$A$1:$AD$1,0))&amp;""),""),12,2)),VALUE(MID(IFERROR(TRIM(INDEX($A250:$AD250,MATCH(Settings!$B$11,$A$1:$AD$1,0))&amp;""),""),15,2)),VALUE(MID(IFERROR(TRIM(INDEX($A250:$AD250,MATCH(Settings!$B$11,$A$1:$AD$1,0))&amp;""),""),18,2)))),"")),""))</f>
        <v/>
      </c>
      <c r="AT250" s="23">
        <f>IF($BB250=0,"",IF(NOT(ISNUMBER($AF250)),"Waiting for the gift",IF(ISNUMBER($AJ250),"Acknowledged",IF(AND(ISNUMBER(Settings!$D$3),$AU250&gt;Settings!$D$3),"Past your window","Send acknowledgment"))))</f>
        <v/>
      </c>
      <c r="AU250" s="24">
        <f>IF(AND(ISNUMBER($AF250),NOT(ISNUMBER($AJ250))),Settings!$D$4-$AF250,"")</f>
        <v/>
      </c>
      <c r="AV250" s="27">
        <f>IF($BB250=0,"",IF((IF($AO250="Services","; services: describe the work, no value",IF(NOT(ISNUMBER($AR250)),"; no donor value given",IF($AX250=1,"; donor value $"&amp;FIXED(Settings!$D$5,0)&amp;" or more: written acknowledgment","")&amp;IF($AY250=1,"; over $"&amp;FIXED(Settings!$D$6,0)&amp;": donor may need Form 8283","")&amp;IF($AZ250=1,"; over $"&amp;FIXED(Settings!$D$7,0)&amp;": Section B, you may sign Part V",""))))="","Thank-you note",MID(IF($AO250="Services","; services: describe the work, no value",IF(NOT(ISNUMBER($AR250)),"; no donor value given",IF($AX250=1,"; donor value $"&amp;FIXED(Settings!$D$5,0)&amp;" or more: written acknowledgment","")&amp;IF($AY250=1,"; over $"&amp;FIXED(Settings!$D$6,0)&amp;": donor may need Form 8283","")&amp;IF($AZ250=1,"; over $"&amp;FIXED(Settings!$D$7,0)&amp;": Section B, you may sign Part V",""))),3,300)))</f>
        <v/>
      </c>
      <c r="AW250" s="27">
        <f>IF(OR($BB250=0,NOT(ISNUMBER($AF250)),$AP250=""),"","Thank you for your contribution of "&amp;$AP250&amp;" that "&amp;IF(TRIM(Settings!$D$2&amp;"")="","(your organization's name)",Settings!$D$2)&amp;" received on "&amp;CHOOSE(MONTH($AF250),"January","February","March","April","May","June","July","August","September","October","November","December")&amp;" "&amp;DAY($AF250)&amp;", "&amp;YEAR($AF250)&amp;". "&amp;IF(TRIM($AH250&amp;"")="","No goods or services were provided in exchange for your contribution.","In exchange for your contribution, we gave you "&amp;$AH250&amp;IF(ISNUMBER($AI250)," with an estimated fair market value of $"&amp;FIXED($AI250,2),"")&amp;"."))</f>
        <v/>
      </c>
      <c r="AX250" s="28">
        <f>IF(AND(ISNUMBER($AR250),ISNUMBER(Settings!$D$5)),IF($AR250&gt;=Settings!$D$5,1,0),0)</f>
        <v/>
      </c>
      <c r="AY250" s="28">
        <f>IF(AND(ISNUMBER($AR250),ISNUMBER(Settings!$D$6)),IF($AR250&gt;Settings!$D$6,1,0),0)</f>
        <v/>
      </c>
      <c r="AZ250" s="28">
        <f>IF(AND(ISNUMBER($AR250),ISNUMBER(Settings!$D$7)),IF($AR250&gt;Settings!$D$7,1,0),0)</f>
        <v/>
      </c>
      <c r="BA250" s="28">
        <f>IF(AND(ISNUMBER($AR250),ISNUMBER($AF250)),$AR250,0)</f>
        <v/>
      </c>
      <c r="BB250" s="28">
        <f>IF(OR(IFERROR(TRIM(INDEX($A250:$AD250,MATCH(Settings!$B$14,$A$1:$AD$1,0))&amp;""),"")&lt;&gt;"",IFERROR(TRIM(INDEX($A250:$AD250,MATCH(Settings!$B$13,$A$1:$AD$1,0))&amp;""),"")&lt;&gt;"",IFERROR(TRIM(INDEX($A250:$AD250,MATCH(Settings!$B$17,$A$1:$AD$1,0))&amp;""),"")&lt;&gt;"",IFERROR(TRIM(INDEX($A250:$AD250,MATCH(Settings!$B$22,$A$1:$AD$1,0))&amp;""),"")&lt;&gt;""),1,0)</f>
        <v/>
      </c>
    </row>
    <row r="251">
      <c r="AF251" s="29" t="n"/>
      <c r="AG251" s="30" t="n"/>
      <c r="AH251" s="30" t="n"/>
      <c r="AI251" s="31" t="n"/>
      <c r="AJ251" s="29" t="n"/>
      <c r="AK251" s="30" t="n"/>
      <c r="AM251" s="23">
        <f>IF(IFERROR(TRIM(INDEX($A251:$AD251,MATCH(Settings!$B$13,$A$1:$AD$1,0))&amp;""),"")&lt;&gt;"",IFERROR(TRIM(INDEX($A251:$AD251,MATCH(Settings!$B$13,$A$1:$AD$1,0))&amp;""),"")&amp;IF(IFERROR(TRIM(INDEX($A251:$AD251,MATCH(Settings!$B$14,$A$1:$AD$1,0))&amp;""),"")&lt;&gt;""," ("&amp;IFERROR(TRIM(INDEX($A251:$AD251,MATCH(Settings!$B$14,$A$1:$AD$1,0))&amp;""),"")&amp;")",""),IFERROR(TRIM(INDEX($A251:$AD251,MATCH(Settings!$B$14,$A$1:$AD$1,0))&amp;""),""))</f>
        <v/>
      </c>
      <c r="AN251" s="23">
        <f>IFERROR(TRIM(INDEX($A251:$AD251,MATCH(Settings!$B$15,$A$1:$AD$1,0))&amp;""),"")</f>
        <v/>
      </c>
      <c r="AO251" s="23">
        <f>IF($BB251=0,"",IF(LEFT(IFERROR(TRIM(INDEX($A251:$AD251,MATCH(Settings!$B$16,$A$1:$AD$1,0))&amp;""),""),5)="Goods","Goods",IF(LEFT(IFERROR(TRIM(INDEX($A251:$AD251,MATCH(Settings!$B$16,$A$1:$AD$1,0))&amp;""),""),8)="Services","Services",IF(IFERROR(TRIM(INDEX($A251:$AD251,MATCH(Settings!$B$22,$A$1:$AD$1,0))&amp;""),"")&lt;&gt;"","Services","Goods"))))</f>
        <v/>
      </c>
      <c r="AP251" s="23">
        <f>IF($AO251="Services",IFERROR(TRIM(INDEX($A251:$AD251,MATCH(Settings!$B$22,$A$1:$AD$1,0))&amp;""),""),IFERROR(TRIM(INDEX($A251:$AD251,MATCH(Settings!$B$17,$A$1:$AD$1,0))&amp;""),""))</f>
        <v/>
      </c>
      <c r="AQ251" s="24">
        <f>IFERROR(IF(TRIM(INDEX($A251:$AD251,MATCH(Settings!$B$18,$A$1:$AD$1,0))&amp;"")="","",VALUE(TRIM(INDEX($A251:$AD251,MATCH(Settings!$B$18,$A$1:$AD$1,0))&amp;""))),"")</f>
        <v/>
      </c>
      <c r="AR251" s="25">
        <f>IF($AO251="Goods",IFERROR(IF(TRIM(INDEX($A251:$AD251,MATCH(Settings!$B$20,$A$1:$AD$1,0))&amp;"")="","",VALUE(TRIM(INDEX($A251:$AD251,MATCH(Settings!$B$20,$A$1:$AD$1,0))&amp;""))),""),"")</f>
        <v/>
      </c>
      <c r="AS251" s="26">
        <f>IF($BB251=0,"",IFERROR(INT(IFERROR(IF(ISNUMBER(INDEX($A251:$AD251,MATCH(Settings!$B$11,$A$1:$AD$1,0))),INDEX($A251:$AD251,MATCH(Settings!$B$11,$A$1:$AD$1,0)),DATE(VALUE(LEFT(IFERROR(TRIM(INDEX($A251:$AD251,MATCH(Settings!$B$11,$A$1:$AD$1,0))&amp;""),""),4)),VALUE(MID(IFERROR(TRIM(INDEX($A251:$AD251,MATCH(Settings!$B$11,$A$1:$AD$1,0))&amp;""),""),6,2)),VALUE(MID(IFERROR(TRIM(INDEX($A251:$AD251,MATCH(Settings!$B$11,$A$1:$AD$1,0))&amp;""),""),9,2)))+TIME(VALUE(MID(IFERROR(TRIM(INDEX($A251:$AD251,MATCH(Settings!$B$11,$A$1:$AD$1,0))&amp;""),""),12,2)),VALUE(MID(IFERROR(TRIM(INDEX($A251:$AD251,MATCH(Settings!$B$11,$A$1:$AD$1,0))&amp;""),""),15,2)),VALUE(MID(IFERROR(TRIM(INDEX($A251:$AD251,MATCH(Settings!$B$11,$A$1:$AD$1,0))&amp;""),""),18,2)))),"")),""))</f>
        <v/>
      </c>
      <c r="AT251" s="23">
        <f>IF($BB251=0,"",IF(NOT(ISNUMBER($AF251)),"Waiting for the gift",IF(ISNUMBER($AJ251),"Acknowledged",IF(AND(ISNUMBER(Settings!$D$3),$AU251&gt;Settings!$D$3),"Past your window","Send acknowledgment"))))</f>
        <v/>
      </c>
      <c r="AU251" s="24">
        <f>IF(AND(ISNUMBER($AF251),NOT(ISNUMBER($AJ251))),Settings!$D$4-$AF251,"")</f>
        <v/>
      </c>
      <c r="AV251" s="27">
        <f>IF($BB251=0,"",IF((IF($AO251="Services","; services: describe the work, no value",IF(NOT(ISNUMBER($AR251)),"; no donor value given",IF($AX251=1,"; donor value $"&amp;FIXED(Settings!$D$5,0)&amp;" or more: written acknowledgment","")&amp;IF($AY251=1,"; over $"&amp;FIXED(Settings!$D$6,0)&amp;": donor may need Form 8283","")&amp;IF($AZ251=1,"; over $"&amp;FIXED(Settings!$D$7,0)&amp;": Section B, you may sign Part V",""))))="","Thank-you note",MID(IF($AO251="Services","; services: describe the work, no value",IF(NOT(ISNUMBER($AR251)),"; no donor value given",IF($AX251=1,"; donor value $"&amp;FIXED(Settings!$D$5,0)&amp;" or more: written acknowledgment","")&amp;IF($AY251=1,"; over $"&amp;FIXED(Settings!$D$6,0)&amp;": donor may need Form 8283","")&amp;IF($AZ251=1,"; over $"&amp;FIXED(Settings!$D$7,0)&amp;": Section B, you may sign Part V",""))),3,300)))</f>
        <v/>
      </c>
      <c r="AW251" s="27">
        <f>IF(OR($BB251=0,NOT(ISNUMBER($AF251)),$AP251=""),"","Thank you for your contribution of "&amp;$AP251&amp;" that "&amp;IF(TRIM(Settings!$D$2&amp;"")="","(your organization's name)",Settings!$D$2)&amp;" received on "&amp;CHOOSE(MONTH($AF251),"January","February","March","April","May","June","July","August","September","October","November","December")&amp;" "&amp;DAY($AF251)&amp;", "&amp;YEAR($AF251)&amp;". "&amp;IF(TRIM($AH251&amp;"")="","No goods or services were provided in exchange for your contribution.","In exchange for your contribution, we gave you "&amp;$AH251&amp;IF(ISNUMBER($AI251)," with an estimated fair market value of $"&amp;FIXED($AI251,2),"")&amp;"."))</f>
        <v/>
      </c>
      <c r="AX251" s="28">
        <f>IF(AND(ISNUMBER($AR251),ISNUMBER(Settings!$D$5)),IF($AR251&gt;=Settings!$D$5,1,0),0)</f>
        <v/>
      </c>
      <c r="AY251" s="28">
        <f>IF(AND(ISNUMBER($AR251),ISNUMBER(Settings!$D$6)),IF($AR251&gt;Settings!$D$6,1,0),0)</f>
        <v/>
      </c>
      <c r="AZ251" s="28">
        <f>IF(AND(ISNUMBER($AR251),ISNUMBER(Settings!$D$7)),IF($AR251&gt;Settings!$D$7,1,0),0)</f>
        <v/>
      </c>
      <c r="BA251" s="28">
        <f>IF(AND(ISNUMBER($AR251),ISNUMBER($AF251)),$AR251,0)</f>
        <v/>
      </c>
      <c r="BB251" s="28">
        <f>IF(OR(IFERROR(TRIM(INDEX($A251:$AD251,MATCH(Settings!$B$14,$A$1:$AD$1,0))&amp;""),"")&lt;&gt;"",IFERROR(TRIM(INDEX($A251:$AD251,MATCH(Settings!$B$13,$A$1:$AD$1,0))&amp;""),"")&lt;&gt;"",IFERROR(TRIM(INDEX($A251:$AD251,MATCH(Settings!$B$17,$A$1:$AD$1,0))&amp;""),"")&lt;&gt;"",IFERROR(TRIM(INDEX($A251:$AD251,MATCH(Settings!$B$22,$A$1:$AD$1,0))&amp;""),"")&lt;&gt;""),1,0)</f>
        <v/>
      </c>
    </row>
    <row r="252">
      <c r="AF252" s="29" t="n"/>
      <c r="AG252" s="30" t="n"/>
      <c r="AH252" s="30" t="n"/>
      <c r="AI252" s="31" t="n"/>
      <c r="AJ252" s="29" t="n"/>
      <c r="AK252" s="30" t="n"/>
      <c r="AM252" s="23">
        <f>IF(IFERROR(TRIM(INDEX($A252:$AD252,MATCH(Settings!$B$13,$A$1:$AD$1,0))&amp;""),"")&lt;&gt;"",IFERROR(TRIM(INDEX($A252:$AD252,MATCH(Settings!$B$13,$A$1:$AD$1,0))&amp;""),"")&amp;IF(IFERROR(TRIM(INDEX($A252:$AD252,MATCH(Settings!$B$14,$A$1:$AD$1,0))&amp;""),"")&lt;&gt;""," ("&amp;IFERROR(TRIM(INDEX($A252:$AD252,MATCH(Settings!$B$14,$A$1:$AD$1,0))&amp;""),"")&amp;")",""),IFERROR(TRIM(INDEX($A252:$AD252,MATCH(Settings!$B$14,$A$1:$AD$1,0))&amp;""),""))</f>
        <v/>
      </c>
      <c r="AN252" s="23">
        <f>IFERROR(TRIM(INDEX($A252:$AD252,MATCH(Settings!$B$15,$A$1:$AD$1,0))&amp;""),"")</f>
        <v/>
      </c>
      <c r="AO252" s="23">
        <f>IF($BB252=0,"",IF(LEFT(IFERROR(TRIM(INDEX($A252:$AD252,MATCH(Settings!$B$16,$A$1:$AD$1,0))&amp;""),""),5)="Goods","Goods",IF(LEFT(IFERROR(TRIM(INDEX($A252:$AD252,MATCH(Settings!$B$16,$A$1:$AD$1,0))&amp;""),""),8)="Services","Services",IF(IFERROR(TRIM(INDEX($A252:$AD252,MATCH(Settings!$B$22,$A$1:$AD$1,0))&amp;""),"")&lt;&gt;"","Services","Goods"))))</f>
        <v/>
      </c>
      <c r="AP252" s="23">
        <f>IF($AO252="Services",IFERROR(TRIM(INDEX($A252:$AD252,MATCH(Settings!$B$22,$A$1:$AD$1,0))&amp;""),""),IFERROR(TRIM(INDEX($A252:$AD252,MATCH(Settings!$B$17,$A$1:$AD$1,0))&amp;""),""))</f>
        <v/>
      </c>
      <c r="AQ252" s="24">
        <f>IFERROR(IF(TRIM(INDEX($A252:$AD252,MATCH(Settings!$B$18,$A$1:$AD$1,0))&amp;"")="","",VALUE(TRIM(INDEX($A252:$AD252,MATCH(Settings!$B$18,$A$1:$AD$1,0))&amp;""))),"")</f>
        <v/>
      </c>
      <c r="AR252" s="25">
        <f>IF($AO252="Goods",IFERROR(IF(TRIM(INDEX($A252:$AD252,MATCH(Settings!$B$20,$A$1:$AD$1,0))&amp;"")="","",VALUE(TRIM(INDEX($A252:$AD252,MATCH(Settings!$B$20,$A$1:$AD$1,0))&amp;""))),""),"")</f>
        <v/>
      </c>
      <c r="AS252" s="26">
        <f>IF($BB252=0,"",IFERROR(INT(IFERROR(IF(ISNUMBER(INDEX($A252:$AD252,MATCH(Settings!$B$11,$A$1:$AD$1,0))),INDEX($A252:$AD252,MATCH(Settings!$B$11,$A$1:$AD$1,0)),DATE(VALUE(LEFT(IFERROR(TRIM(INDEX($A252:$AD252,MATCH(Settings!$B$11,$A$1:$AD$1,0))&amp;""),""),4)),VALUE(MID(IFERROR(TRIM(INDEX($A252:$AD252,MATCH(Settings!$B$11,$A$1:$AD$1,0))&amp;""),""),6,2)),VALUE(MID(IFERROR(TRIM(INDEX($A252:$AD252,MATCH(Settings!$B$11,$A$1:$AD$1,0))&amp;""),""),9,2)))+TIME(VALUE(MID(IFERROR(TRIM(INDEX($A252:$AD252,MATCH(Settings!$B$11,$A$1:$AD$1,0))&amp;""),""),12,2)),VALUE(MID(IFERROR(TRIM(INDEX($A252:$AD252,MATCH(Settings!$B$11,$A$1:$AD$1,0))&amp;""),""),15,2)),VALUE(MID(IFERROR(TRIM(INDEX($A252:$AD252,MATCH(Settings!$B$11,$A$1:$AD$1,0))&amp;""),""),18,2)))),"")),""))</f>
        <v/>
      </c>
      <c r="AT252" s="23">
        <f>IF($BB252=0,"",IF(NOT(ISNUMBER($AF252)),"Waiting for the gift",IF(ISNUMBER($AJ252),"Acknowledged",IF(AND(ISNUMBER(Settings!$D$3),$AU252&gt;Settings!$D$3),"Past your window","Send acknowledgment"))))</f>
        <v/>
      </c>
      <c r="AU252" s="24">
        <f>IF(AND(ISNUMBER($AF252),NOT(ISNUMBER($AJ252))),Settings!$D$4-$AF252,"")</f>
        <v/>
      </c>
      <c r="AV252" s="27">
        <f>IF($BB252=0,"",IF((IF($AO252="Services","; services: describe the work, no value",IF(NOT(ISNUMBER($AR252)),"; no donor value given",IF($AX252=1,"; donor value $"&amp;FIXED(Settings!$D$5,0)&amp;" or more: written acknowledgment","")&amp;IF($AY252=1,"; over $"&amp;FIXED(Settings!$D$6,0)&amp;": donor may need Form 8283","")&amp;IF($AZ252=1,"; over $"&amp;FIXED(Settings!$D$7,0)&amp;": Section B, you may sign Part V",""))))="","Thank-you note",MID(IF($AO252="Services","; services: describe the work, no value",IF(NOT(ISNUMBER($AR252)),"; no donor value given",IF($AX252=1,"; donor value $"&amp;FIXED(Settings!$D$5,0)&amp;" or more: written acknowledgment","")&amp;IF($AY252=1,"; over $"&amp;FIXED(Settings!$D$6,0)&amp;": donor may need Form 8283","")&amp;IF($AZ252=1,"; over $"&amp;FIXED(Settings!$D$7,0)&amp;": Section B, you may sign Part V",""))),3,300)))</f>
        <v/>
      </c>
      <c r="AW252" s="27">
        <f>IF(OR($BB252=0,NOT(ISNUMBER($AF252)),$AP252=""),"","Thank you for your contribution of "&amp;$AP252&amp;" that "&amp;IF(TRIM(Settings!$D$2&amp;"")="","(your organization's name)",Settings!$D$2)&amp;" received on "&amp;CHOOSE(MONTH($AF252),"January","February","March","April","May","June","July","August","September","October","November","December")&amp;" "&amp;DAY($AF252)&amp;", "&amp;YEAR($AF252)&amp;". "&amp;IF(TRIM($AH252&amp;"")="","No goods or services were provided in exchange for your contribution.","In exchange for your contribution, we gave you "&amp;$AH252&amp;IF(ISNUMBER($AI252)," with an estimated fair market value of $"&amp;FIXED($AI252,2),"")&amp;"."))</f>
        <v/>
      </c>
      <c r="AX252" s="28">
        <f>IF(AND(ISNUMBER($AR252),ISNUMBER(Settings!$D$5)),IF($AR252&gt;=Settings!$D$5,1,0),0)</f>
        <v/>
      </c>
      <c r="AY252" s="28">
        <f>IF(AND(ISNUMBER($AR252),ISNUMBER(Settings!$D$6)),IF($AR252&gt;Settings!$D$6,1,0),0)</f>
        <v/>
      </c>
      <c r="AZ252" s="28">
        <f>IF(AND(ISNUMBER($AR252),ISNUMBER(Settings!$D$7)),IF($AR252&gt;Settings!$D$7,1,0),0)</f>
        <v/>
      </c>
      <c r="BA252" s="28">
        <f>IF(AND(ISNUMBER($AR252),ISNUMBER($AF252)),$AR252,0)</f>
        <v/>
      </c>
      <c r="BB252" s="28">
        <f>IF(OR(IFERROR(TRIM(INDEX($A252:$AD252,MATCH(Settings!$B$14,$A$1:$AD$1,0))&amp;""),"")&lt;&gt;"",IFERROR(TRIM(INDEX($A252:$AD252,MATCH(Settings!$B$13,$A$1:$AD$1,0))&amp;""),"")&lt;&gt;"",IFERROR(TRIM(INDEX($A252:$AD252,MATCH(Settings!$B$17,$A$1:$AD$1,0))&amp;""),"")&lt;&gt;"",IFERROR(TRIM(INDEX($A252:$AD252,MATCH(Settings!$B$22,$A$1:$AD$1,0))&amp;""),"")&lt;&gt;""),1,0)</f>
        <v/>
      </c>
    </row>
    <row r="253">
      <c r="AF253" s="29" t="n"/>
      <c r="AG253" s="30" t="n"/>
      <c r="AH253" s="30" t="n"/>
      <c r="AI253" s="31" t="n"/>
      <c r="AJ253" s="29" t="n"/>
      <c r="AK253" s="30" t="n"/>
      <c r="AM253" s="23">
        <f>IF(IFERROR(TRIM(INDEX($A253:$AD253,MATCH(Settings!$B$13,$A$1:$AD$1,0))&amp;""),"")&lt;&gt;"",IFERROR(TRIM(INDEX($A253:$AD253,MATCH(Settings!$B$13,$A$1:$AD$1,0))&amp;""),"")&amp;IF(IFERROR(TRIM(INDEX($A253:$AD253,MATCH(Settings!$B$14,$A$1:$AD$1,0))&amp;""),"")&lt;&gt;""," ("&amp;IFERROR(TRIM(INDEX($A253:$AD253,MATCH(Settings!$B$14,$A$1:$AD$1,0))&amp;""),"")&amp;")",""),IFERROR(TRIM(INDEX($A253:$AD253,MATCH(Settings!$B$14,$A$1:$AD$1,0))&amp;""),""))</f>
        <v/>
      </c>
      <c r="AN253" s="23">
        <f>IFERROR(TRIM(INDEX($A253:$AD253,MATCH(Settings!$B$15,$A$1:$AD$1,0))&amp;""),"")</f>
        <v/>
      </c>
      <c r="AO253" s="23">
        <f>IF($BB253=0,"",IF(LEFT(IFERROR(TRIM(INDEX($A253:$AD253,MATCH(Settings!$B$16,$A$1:$AD$1,0))&amp;""),""),5)="Goods","Goods",IF(LEFT(IFERROR(TRIM(INDEX($A253:$AD253,MATCH(Settings!$B$16,$A$1:$AD$1,0))&amp;""),""),8)="Services","Services",IF(IFERROR(TRIM(INDEX($A253:$AD253,MATCH(Settings!$B$22,$A$1:$AD$1,0))&amp;""),"")&lt;&gt;"","Services","Goods"))))</f>
        <v/>
      </c>
      <c r="AP253" s="23">
        <f>IF($AO253="Services",IFERROR(TRIM(INDEX($A253:$AD253,MATCH(Settings!$B$22,$A$1:$AD$1,0))&amp;""),""),IFERROR(TRIM(INDEX($A253:$AD253,MATCH(Settings!$B$17,$A$1:$AD$1,0))&amp;""),""))</f>
        <v/>
      </c>
      <c r="AQ253" s="24">
        <f>IFERROR(IF(TRIM(INDEX($A253:$AD253,MATCH(Settings!$B$18,$A$1:$AD$1,0))&amp;"")="","",VALUE(TRIM(INDEX($A253:$AD253,MATCH(Settings!$B$18,$A$1:$AD$1,0))&amp;""))),"")</f>
        <v/>
      </c>
      <c r="AR253" s="25">
        <f>IF($AO253="Goods",IFERROR(IF(TRIM(INDEX($A253:$AD253,MATCH(Settings!$B$20,$A$1:$AD$1,0))&amp;"")="","",VALUE(TRIM(INDEX($A253:$AD253,MATCH(Settings!$B$20,$A$1:$AD$1,0))&amp;""))),""),"")</f>
        <v/>
      </c>
      <c r="AS253" s="26">
        <f>IF($BB253=0,"",IFERROR(INT(IFERROR(IF(ISNUMBER(INDEX($A253:$AD253,MATCH(Settings!$B$11,$A$1:$AD$1,0))),INDEX($A253:$AD253,MATCH(Settings!$B$11,$A$1:$AD$1,0)),DATE(VALUE(LEFT(IFERROR(TRIM(INDEX($A253:$AD253,MATCH(Settings!$B$11,$A$1:$AD$1,0))&amp;""),""),4)),VALUE(MID(IFERROR(TRIM(INDEX($A253:$AD253,MATCH(Settings!$B$11,$A$1:$AD$1,0))&amp;""),""),6,2)),VALUE(MID(IFERROR(TRIM(INDEX($A253:$AD253,MATCH(Settings!$B$11,$A$1:$AD$1,0))&amp;""),""),9,2)))+TIME(VALUE(MID(IFERROR(TRIM(INDEX($A253:$AD253,MATCH(Settings!$B$11,$A$1:$AD$1,0))&amp;""),""),12,2)),VALUE(MID(IFERROR(TRIM(INDEX($A253:$AD253,MATCH(Settings!$B$11,$A$1:$AD$1,0))&amp;""),""),15,2)),VALUE(MID(IFERROR(TRIM(INDEX($A253:$AD253,MATCH(Settings!$B$11,$A$1:$AD$1,0))&amp;""),""),18,2)))),"")),""))</f>
        <v/>
      </c>
      <c r="AT253" s="23">
        <f>IF($BB253=0,"",IF(NOT(ISNUMBER($AF253)),"Waiting for the gift",IF(ISNUMBER($AJ253),"Acknowledged",IF(AND(ISNUMBER(Settings!$D$3),$AU253&gt;Settings!$D$3),"Past your window","Send acknowledgment"))))</f>
        <v/>
      </c>
      <c r="AU253" s="24">
        <f>IF(AND(ISNUMBER($AF253),NOT(ISNUMBER($AJ253))),Settings!$D$4-$AF253,"")</f>
        <v/>
      </c>
      <c r="AV253" s="27">
        <f>IF($BB253=0,"",IF((IF($AO253="Services","; services: describe the work, no value",IF(NOT(ISNUMBER($AR253)),"; no donor value given",IF($AX253=1,"; donor value $"&amp;FIXED(Settings!$D$5,0)&amp;" or more: written acknowledgment","")&amp;IF($AY253=1,"; over $"&amp;FIXED(Settings!$D$6,0)&amp;": donor may need Form 8283","")&amp;IF($AZ253=1,"; over $"&amp;FIXED(Settings!$D$7,0)&amp;": Section B, you may sign Part V",""))))="","Thank-you note",MID(IF($AO253="Services","; services: describe the work, no value",IF(NOT(ISNUMBER($AR253)),"; no donor value given",IF($AX253=1,"; donor value $"&amp;FIXED(Settings!$D$5,0)&amp;" or more: written acknowledgment","")&amp;IF($AY253=1,"; over $"&amp;FIXED(Settings!$D$6,0)&amp;": donor may need Form 8283","")&amp;IF($AZ253=1,"; over $"&amp;FIXED(Settings!$D$7,0)&amp;": Section B, you may sign Part V",""))),3,300)))</f>
        <v/>
      </c>
      <c r="AW253" s="27">
        <f>IF(OR($BB253=0,NOT(ISNUMBER($AF253)),$AP253=""),"","Thank you for your contribution of "&amp;$AP253&amp;" that "&amp;IF(TRIM(Settings!$D$2&amp;"")="","(your organization's name)",Settings!$D$2)&amp;" received on "&amp;CHOOSE(MONTH($AF253),"January","February","March","April","May","June","July","August","September","October","November","December")&amp;" "&amp;DAY($AF253)&amp;", "&amp;YEAR($AF253)&amp;". "&amp;IF(TRIM($AH253&amp;"")="","No goods or services were provided in exchange for your contribution.","In exchange for your contribution, we gave you "&amp;$AH253&amp;IF(ISNUMBER($AI253)," with an estimated fair market value of $"&amp;FIXED($AI253,2),"")&amp;"."))</f>
        <v/>
      </c>
      <c r="AX253" s="28">
        <f>IF(AND(ISNUMBER($AR253),ISNUMBER(Settings!$D$5)),IF($AR253&gt;=Settings!$D$5,1,0),0)</f>
        <v/>
      </c>
      <c r="AY253" s="28">
        <f>IF(AND(ISNUMBER($AR253),ISNUMBER(Settings!$D$6)),IF($AR253&gt;Settings!$D$6,1,0),0)</f>
        <v/>
      </c>
      <c r="AZ253" s="28">
        <f>IF(AND(ISNUMBER($AR253),ISNUMBER(Settings!$D$7)),IF($AR253&gt;Settings!$D$7,1,0),0)</f>
        <v/>
      </c>
      <c r="BA253" s="28">
        <f>IF(AND(ISNUMBER($AR253),ISNUMBER($AF253)),$AR253,0)</f>
        <v/>
      </c>
      <c r="BB253" s="28">
        <f>IF(OR(IFERROR(TRIM(INDEX($A253:$AD253,MATCH(Settings!$B$14,$A$1:$AD$1,0))&amp;""),"")&lt;&gt;"",IFERROR(TRIM(INDEX($A253:$AD253,MATCH(Settings!$B$13,$A$1:$AD$1,0))&amp;""),"")&lt;&gt;"",IFERROR(TRIM(INDEX($A253:$AD253,MATCH(Settings!$B$17,$A$1:$AD$1,0))&amp;""),"")&lt;&gt;"",IFERROR(TRIM(INDEX($A253:$AD253,MATCH(Settings!$B$22,$A$1:$AD$1,0))&amp;""),"")&lt;&gt;""),1,0)</f>
        <v/>
      </c>
    </row>
    <row r="254">
      <c r="AF254" s="29" t="n"/>
      <c r="AG254" s="30" t="n"/>
      <c r="AH254" s="30" t="n"/>
      <c r="AI254" s="31" t="n"/>
      <c r="AJ254" s="29" t="n"/>
      <c r="AK254" s="30" t="n"/>
      <c r="AM254" s="23">
        <f>IF(IFERROR(TRIM(INDEX($A254:$AD254,MATCH(Settings!$B$13,$A$1:$AD$1,0))&amp;""),"")&lt;&gt;"",IFERROR(TRIM(INDEX($A254:$AD254,MATCH(Settings!$B$13,$A$1:$AD$1,0))&amp;""),"")&amp;IF(IFERROR(TRIM(INDEX($A254:$AD254,MATCH(Settings!$B$14,$A$1:$AD$1,0))&amp;""),"")&lt;&gt;""," ("&amp;IFERROR(TRIM(INDEX($A254:$AD254,MATCH(Settings!$B$14,$A$1:$AD$1,0))&amp;""),"")&amp;")",""),IFERROR(TRIM(INDEX($A254:$AD254,MATCH(Settings!$B$14,$A$1:$AD$1,0))&amp;""),""))</f>
        <v/>
      </c>
      <c r="AN254" s="23">
        <f>IFERROR(TRIM(INDEX($A254:$AD254,MATCH(Settings!$B$15,$A$1:$AD$1,0))&amp;""),"")</f>
        <v/>
      </c>
      <c r="AO254" s="23">
        <f>IF($BB254=0,"",IF(LEFT(IFERROR(TRIM(INDEX($A254:$AD254,MATCH(Settings!$B$16,$A$1:$AD$1,0))&amp;""),""),5)="Goods","Goods",IF(LEFT(IFERROR(TRIM(INDEX($A254:$AD254,MATCH(Settings!$B$16,$A$1:$AD$1,0))&amp;""),""),8)="Services","Services",IF(IFERROR(TRIM(INDEX($A254:$AD254,MATCH(Settings!$B$22,$A$1:$AD$1,0))&amp;""),"")&lt;&gt;"","Services","Goods"))))</f>
        <v/>
      </c>
      <c r="AP254" s="23">
        <f>IF($AO254="Services",IFERROR(TRIM(INDEX($A254:$AD254,MATCH(Settings!$B$22,$A$1:$AD$1,0))&amp;""),""),IFERROR(TRIM(INDEX($A254:$AD254,MATCH(Settings!$B$17,$A$1:$AD$1,0))&amp;""),""))</f>
        <v/>
      </c>
      <c r="AQ254" s="24">
        <f>IFERROR(IF(TRIM(INDEX($A254:$AD254,MATCH(Settings!$B$18,$A$1:$AD$1,0))&amp;"")="","",VALUE(TRIM(INDEX($A254:$AD254,MATCH(Settings!$B$18,$A$1:$AD$1,0))&amp;""))),"")</f>
        <v/>
      </c>
      <c r="AR254" s="25">
        <f>IF($AO254="Goods",IFERROR(IF(TRIM(INDEX($A254:$AD254,MATCH(Settings!$B$20,$A$1:$AD$1,0))&amp;"")="","",VALUE(TRIM(INDEX($A254:$AD254,MATCH(Settings!$B$20,$A$1:$AD$1,0))&amp;""))),""),"")</f>
        <v/>
      </c>
      <c r="AS254" s="26">
        <f>IF($BB254=0,"",IFERROR(INT(IFERROR(IF(ISNUMBER(INDEX($A254:$AD254,MATCH(Settings!$B$11,$A$1:$AD$1,0))),INDEX($A254:$AD254,MATCH(Settings!$B$11,$A$1:$AD$1,0)),DATE(VALUE(LEFT(IFERROR(TRIM(INDEX($A254:$AD254,MATCH(Settings!$B$11,$A$1:$AD$1,0))&amp;""),""),4)),VALUE(MID(IFERROR(TRIM(INDEX($A254:$AD254,MATCH(Settings!$B$11,$A$1:$AD$1,0))&amp;""),""),6,2)),VALUE(MID(IFERROR(TRIM(INDEX($A254:$AD254,MATCH(Settings!$B$11,$A$1:$AD$1,0))&amp;""),""),9,2)))+TIME(VALUE(MID(IFERROR(TRIM(INDEX($A254:$AD254,MATCH(Settings!$B$11,$A$1:$AD$1,0))&amp;""),""),12,2)),VALUE(MID(IFERROR(TRIM(INDEX($A254:$AD254,MATCH(Settings!$B$11,$A$1:$AD$1,0))&amp;""),""),15,2)),VALUE(MID(IFERROR(TRIM(INDEX($A254:$AD254,MATCH(Settings!$B$11,$A$1:$AD$1,0))&amp;""),""),18,2)))),"")),""))</f>
        <v/>
      </c>
      <c r="AT254" s="23">
        <f>IF($BB254=0,"",IF(NOT(ISNUMBER($AF254)),"Waiting for the gift",IF(ISNUMBER($AJ254),"Acknowledged",IF(AND(ISNUMBER(Settings!$D$3),$AU254&gt;Settings!$D$3),"Past your window","Send acknowledgment"))))</f>
        <v/>
      </c>
      <c r="AU254" s="24">
        <f>IF(AND(ISNUMBER($AF254),NOT(ISNUMBER($AJ254))),Settings!$D$4-$AF254,"")</f>
        <v/>
      </c>
      <c r="AV254" s="27">
        <f>IF($BB254=0,"",IF((IF($AO254="Services","; services: describe the work, no value",IF(NOT(ISNUMBER($AR254)),"; no donor value given",IF($AX254=1,"; donor value $"&amp;FIXED(Settings!$D$5,0)&amp;" or more: written acknowledgment","")&amp;IF($AY254=1,"; over $"&amp;FIXED(Settings!$D$6,0)&amp;": donor may need Form 8283","")&amp;IF($AZ254=1,"; over $"&amp;FIXED(Settings!$D$7,0)&amp;": Section B, you may sign Part V",""))))="","Thank-you note",MID(IF($AO254="Services","; services: describe the work, no value",IF(NOT(ISNUMBER($AR254)),"; no donor value given",IF($AX254=1,"; donor value $"&amp;FIXED(Settings!$D$5,0)&amp;" or more: written acknowledgment","")&amp;IF($AY254=1,"; over $"&amp;FIXED(Settings!$D$6,0)&amp;": donor may need Form 8283","")&amp;IF($AZ254=1,"; over $"&amp;FIXED(Settings!$D$7,0)&amp;": Section B, you may sign Part V",""))),3,300)))</f>
        <v/>
      </c>
      <c r="AW254" s="27">
        <f>IF(OR($BB254=0,NOT(ISNUMBER($AF254)),$AP254=""),"","Thank you for your contribution of "&amp;$AP254&amp;" that "&amp;IF(TRIM(Settings!$D$2&amp;"")="","(your organization's name)",Settings!$D$2)&amp;" received on "&amp;CHOOSE(MONTH($AF254),"January","February","March","April","May","June","July","August","September","October","November","December")&amp;" "&amp;DAY($AF254)&amp;", "&amp;YEAR($AF254)&amp;". "&amp;IF(TRIM($AH254&amp;"")="","No goods or services were provided in exchange for your contribution.","In exchange for your contribution, we gave you "&amp;$AH254&amp;IF(ISNUMBER($AI254)," with an estimated fair market value of $"&amp;FIXED($AI254,2),"")&amp;"."))</f>
        <v/>
      </c>
      <c r="AX254" s="28">
        <f>IF(AND(ISNUMBER($AR254),ISNUMBER(Settings!$D$5)),IF($AR254&gt;=Settings!$D$5,1,0),0)</f>
        <v/>
      </c>
      <c r="AY254" s="28">
        <f>IF(AND(ISNUMBER($AR254),ISNUMBER(Settings!$D$6)),IF($AR254&gt;Settings!$D$6,1,0),0)</f>
        <v/>
      </c>
      <c r="AZ254" s="28">
        <f>IF(AND(ISNUMBER($AR254),ISNUMBER(Settings!$D$7)),IF($AR254&gt;Settings!$D$7,1,0),0)</f>
        <v/>
      </c>
      <c r="BA254" s="28">
        <f>IF(AND(ISNUMBER($AR254),ISNUMBER($AF254)),$AR254,0)</f>
        <v/>
      </c>
      <c r="BB254" s="28">
        <f>IF(OR(IFERROR(TRIM(INDEX($A254:$AD254,MATCH(Settings!$B$14,$A$1:$AD$1,0))&amp;""),"")&lt;&gt;"",IFERROR(TRIM(INDEX($A254:$AD254,MATCH(Settings!$B$13,$A$1:$AD$1,0))&amp;""),"")&lt;&gt;"",IFERROR(TRIM(INDEX($A254:$AD254,MATCH(Settings!$B$17,$A$1:$AD$1,0))&amp;""),"")&lt;&gt;"",IFERROR(TRIM(INDEX($A254:$AD254,MATCH(Settings!$B$22,$A$1:$AD$1,0))&amp;""),"")&lt;&gt;""),1,0)</f>
        <v/>
      </c>
    </row>
    <row r="255">
      <c r="AF255" s="29" t="n"/>
      <c r="AG255" s="30" t="n"/>
      <c r="AH255" s="30" t="n"/>
      <c r="AI255" s="31" t="n"/>
      <c r="AJ255" s="29" t="n"/>
      <c r="AK255" s="30" t="n"/>
      <c r="AM255" s="23">
        <f>IF(IFERROR(TRIM(INDEX($A255:$AD255,MATCH(Settings!$B$13,$A$1:$AD$1,0))&amp;""),"")&lt;&gt;"",IFERROR(TRIM(INDEX($A255:$AD255,MATCH(Settings!$B$13,$A$1:$AD$1,0))&amp;""),"")&amp;IF(IFERROR(TRIM(INDEX($A255:$AD255,MATCH(Settings!$B$14,$A$1:$AD$1,0))&amp;""),"")&lt;&gt;""," ("&amp;IFERROR(TRIM(INDEX($A255:$AD255,MATCH(Settings!$B$14,$A$1:$AD$1,0))&amp;""),"")&amp;")",""),IFERROR(TRIM(INDEX($A255:$AD255,MATCH(Settings!$B$14,$A$1:$AD$1,0))&amp;""),""))</f>
        <v/>
      </c>
      <c r="AN255" s="23">
        <f>IFERROR(TRIM(INDEX($A255:$AD255,MATCH(Settings!$B$15,$A$1:$AD$1,0))&amp;""),"")</f>
        <v/>
      </c>
      <c r="AO255" s="23">
        <f>IF($BB255=0,"",IF(LEFT(IFERROR(TRIM(INDEX($A255:$AD255,MATCH(Settings!$B$16,$A$1:$AD$1,0))&amp;""),""),5)="Goods","Goods",IF(LEFT(IFERROR(TRIM(INDEX($A255:$AD255,MATCH(Settings!$B$16,$A$1:$AD$1,0))&amp;""),""),8)="Services","Services",IF(IFERROR(TRIM(INDEX($A255:$AD255,MATCH(Settings!$B$22,$A$1:$AD$1,0))&amp;""),"")&lt;&gt;"","Services","Goods"))))</f>
        <v/>
      </c>
      <c r="AP255" s="23">
        <f>IF($AO255="Services",IFERROR(TRIM(INDEX($A255:$AD255,MATCH(Settings!$B$22,$A$1:$AD$1,0))&amp;""),""),IFERROR(TRIM(INDEX($A255:$AD255,MATCH(Settings!$B$17,$A$1:$AD$1,0))&amp;""),""))</f>
        <v/>
      </c>
      <c r="AQ255" s="24">
        <f>IFERROR(IF(TRIM(INDEX($A255:$AD255,MATCH(Settings!$B$18,$A$1:$AD$1,0))&amp;"")="","",VALUE(TRIM(INDEX($A255:$AD255,MATCH(Settings!$B$18,$A$1:$AD$1,0))&amp;""))),"")</f>
        <v/>
      </c>
      <c r="AR255" s="25">
        <f>IF($AO255="Goods",IFERROR(IF(TRIM(INDEX($A255:$AD255,MATCH(Settings!$B$20,$A$1:$AD$1,0))&amp;"")="","",VALUE(TRIM(INDEX($A255:$AD255,MATCH(Settings!$B$20,$A$1:$AD$1,0))&amp;""))),""),"")</f>
        <v/>
      </c>
      <c r="AS255" s="26">
        <f>IF($BB255=0,"",IFERROR(INT(IFERROR(IF(ISNUMBER(INDEX($A255:$AD255,MATCH(Settings!$B$11,$A$1:$AD$1,0))),INDEX($A255:$AD255,MATCH(Settings!$B$11,$A$1:$AD$1,0)),DATE(VALUE(LEFT(IFERROR(TRIM(INDEX($A255:$AD255,MATCH(Settings!$B$11,$A$1:$AD$1,0))&amp;""),""),4)),VALUE(MID(IFERROR(TRIM(INDEX($A255:$AD255,MATCH(Settings!$B$11,$A$1:$AD$1,0))&amp;""),""),6,2)),VALUE(MID(IFERROR(TRIM(INDEX($A255:$AD255,MATCH(Settings!$B$11,$A$1:$AD$1,0))&amp;""),""),9,2)))+TIME(VALUE(MID(IFERROR(TRIM(INDEX($A255:$AD255,MATCH(Settings!$B$11,$A$1:$AD$1,0))&amp;""),""),12,2)),VALUE(MID(IFERROR(TRIM(INDEX($A255:$AD255,MATCH(Settings!$B$11,$A$1:$AD$1,0))&amp;""),""),15,2)),VALUE(MID(IFERROR(TRIM(INDEX($A255:$AD255,MATCH(Settings!$B$11,$A$1:$AD$1,0))&amp;""),""),18,2)))),"")),""))</f>
        <v/>
      </c>
      <c r="AT255" s="23">
        <f>IF($BB255=0,"",IF(NOT(ISNUMBER($AF255)),"Waiting for the gift",IF(ISNUMBER($AJ255),"Acknowledged",IF(AND(ISNUMBER(Settings!$D$3),$AU255&gt;Settings!$D$3),"Past your window","Send acknowledgment"))))</f>
        <v/>
      </c>
      <c r="AU255" s="24">
        <f>IF(AND(ISNUMBER($AF255),NOT(ISNUMBER($AJ255))),Settings!$D$4-$AF255,"")</f>
        <v/>
      </c>
      <c r="AV255" s="27">
        <f>IF($BB255=0,"",IF((IF($AO255="Services","; services: describe the work, no value",IF(NOT(ISNUMBER($AR255)),"; no donor value given",IF($AX255=1,"; donor value $"&amp;FIXED(Settings!$D$5,0)&amp;" or more: written acknowledgment","")&amp;IF($AY255=1,"; over $"&amp;FIXED(Settings!$D$6,0)&amp;": donor may need Form 8283","")&amp;IF($AZ255=1,"; over $"&amp;FIXED(Settings!$D$7,0)&amp;": Section B, you may sign Part V",""))))="","Thank-you note",MID(IF($AO255="Services","; services: describe the work, no value",IF(NOT(ISNUMBER($AR255)),"; no donor value given",IF($AX255=1,"; donor value $"&amp;FIXED(Settings!$D$5,0)&amp;" or more: written acknowledgment","")&amp;IF($AY255=1,"; over $"&amp;FIXED(Settings!$D$6,0)&amp;": donor may need Form 8283","")&amp;IF($AZ255=1,"; over $"&amp;FIXED(Settings!$D$7,0)&amp;": Section B, you may sign Part V",""))),3,300)))</f>
        <v/>
      </c>
      <c r="AW255" s="27">
        <f>IF(OR($BB255=0,NOT(ISNUMBER($AF255)),$AP255=""),"","Thank you for your contribution of "&amp;$AP255&amp;" that "&amp;IF(TRIM(Settings!$D$2&amp;"")="","(your organization's name)",Settings!$D$2)&amp;" received on "&amp;CHOOSE(MONTH($AF255),"January","February","March","April","May","June","July","August","September","October","November","December")&amp;" "&amp;DAY($AF255)&amp;", "&amp;YEAR($AF255)&amp;". "&amp;IF(TRIM($AH255&amp;"")="","No goods or services were provided in exchange for your contribution.","In exchange for your contribution, we gave you "&amp;$AH255&amp;IF(ISNUMBER($AI255)," with an estimated fair market value of $"&amp;FIXED($AI255,2),"")&amp;"."))</f>
        <v/>
      </c>
      <c r="AX255" s="28">
        <f>IF(AND(ISNUMBER($AR255),ISNUMBER(Settings!$D$5)),IF($AR255&gt;=Settings!$D$5,1,0),0)</f>
        <v/>
      </c>
      <c r="AY255" s="28">
        <f>IF(AND(ISNUMBER($AR255),ISNUMBER(Settings!$D$6)),IF($AR255&gt;Settings!$D$6,1,0),0)</f>
        <v/>
      </c>
      <c r="AZ255" s="28">
        <f>IF(AND(ISNUMBER($AR255),ISNUMBER(Settings!$D$7)),IF($AR255&gt;Settings!$D$7,1,0),0)</f>
        <v/>
      </c>
      <c r="BA255" s="28">
        <f>IF(AND(ISNUMBER($AR255),ISNUMBER($AF255)),$AR255,0)</f>
        <v/>
      </c>
      <c r="BB255" s="28">
        <f>IF(OR(IFERROR(TRIM(INDEX($A255:$AD255,MATCH(Settings!$B$14,$A$1:$AD$1,0))&amp;""),"")&lt;&gt;"",IFERROR(TRIM(INDEX($A255:$AD255,MATCH(Settings!$B$13,$A$1:$AD$1,0))&amp;""),"")&lt;&gt;"",IFERROR(TRIM(INDEX($A255:$AD255,MATCH(Settings!$B$17,$A$1:$AD$1,0))&amp;""),"")&lt;&gt;"",IFERROR(TRIM(INDEX($A255:$AD255,MATCH(Settings!$B$22,$A$1:$AD$1,0))&amp;""),"")&lt;&gt;""),1,0)</f>
        <v/>
      </c>
    </row>
    <row r="256">
      <c r="AF256" s="29" t="n"/>
      <c r="AG256" s="30" t="n"/>
      <c r="AH256" s="30" t="n"/>
      <c r="AI256" s="31" t="n"/>
      <c r="AJ256" s="29" t="n"/>
      <c r="AK256" s="30" t="n"/>
      <c r="AM256" s="23">
        <f>IF(IFERROR(TRIM(INDEX($A256:$AD256,MATCH(Settings!$B$13,$A$1:$AD$1,0))&amp;""),"")&lt;&gt;"",IFERROR(TRIM(INDEX($A256:$AD256,MATCH(Settings!$B$13,$A$1:$AD$1,0))&amp;""),"")&amp;IF(IFERROR(TRIM(INDEX($A256:$AD256,MATCH(Settings!$B$14,$A$1:$AD$1,0))&amp;""),"")&lt;&gt;""," ("&amp;IFERROR(TRIM(INDEX($A256:$AD256,MATCH(Settings!$B$14,$A$1:$AD$1,0))&amp;""),"")&amp;")",""),IFERROR(TRIM(INDEX($A256:$AD256,MATCH(Settings!$B$14,$A$1:$AD$1,0))&amp;""),""))</f>
        <v/>
      </c>
      <c r="AN256" s="23">
        <f>IFERROR(TRIM(INDEX($A256:$AD256,MATCH(Settings!$B$15,$A$1:$AD$1,0))&amp;""),"")</f>
        <v/>
      </c>
      <c r="AO256" s="23">
        <f>IF($BB256=0,"",IF(LEFT(IFERROR(TRIM(INDEX($A256:$AD256,MATCH(Settings!$B$16,$A$1:$AD$1,0))&amp;""),""),5)="Goods","Goods",IF(LEFT(IFERROR(TRIM(INDEX($A256:$AD256,MATCH(Settings!$B$16,$A$1:$AD$1,0))&amp;""),""),8)="Services","Services",IF(IFERROR(TRIM(INDEX($A256:$AD256,MATCH(Settings!$B$22,$A$1:$AD$1,0))&amp;""),"")&lt;&gt;"","Services","Goods"))))</f>
        <v/>
      </c>
      <c r="AP256" s="23">
        <f>IF($AO256="Services",IFERROR(TRIM(INDEX($A256:$AD256,MATCH(Settings!$B$22,$A$1:$AD$1,0))&amp;""),""),IFERROR(TRIM(INDEX($A256:$AD256,MATCH(Settings!$B$17,$A$1:$AD$1,0))&amp;""),""))</f>
        <v/>
      </c>
      <c r="AQ256" s="24">
        <f>IFERROR(IF(TRIM(INDEX($A256:$AD256,MATCH(Settings!$B$18,$A$1:$AD$1,0))&amp;"")="","",VALUE(TRIM(INDEX($A256:$AD256,MATCH(Settings!$B$18,$A$1:$AD$1,0))&amp;""))),"")</f>
        <v/>
      </c>
      <c r="AR256" s="25">
        <f>IF($AO256="Goods",IFERROR(IF(TRIM(INDEX($A256:$AD256,MATCH(Settings!$B$20,$A$1:$AD$1,0))&amp;"")="","",VALUE(TRIM(INDEX($A256:$AD256,MATCH(Settings!$B$20,$A$1:$AD$1,0))&amp;""))),""),"")</f>
        <v/>
      </c>
      <c r="AS256" s="26">
        <f>IF($BB256=0,"",IFERROR(INT(IFERROR(IF(ISNUMBER(INDEX($A256:$AD256,MATCH(Settings!$B$11,$A$1:$AD$1,0))),INDEX($A256:$AD256,MATCH(Settings!$B$11,$A$1:$AD$1,0)),DATE(VALUE(LEFT(IFERROR(TRIM(INDEX($A256:$AD256,MATCH(Settings!$B$11,$A$1:$AD$1,0))&amp;""),""),4)),VALUE(MID(IFERROR(TRIM(INDEX($A256:$AD256,MATCH(Settings!$B$11,$A$1:$AD$1,0))&amp;""),""),6,2)),VALUE(MID(IFERROR(TRIM(INDEX($A256:$AD256,MATCH(Settings!$B$11,$A$1:$AD$1,0))&amp;""),""),9,2)))+TIME(VALUE(MID(IFERROR(TRIM(INDEX($A256:$AD256,MATCH(Settings!$B$11,$A$1:$AD$1,0))&amp;""),""),12,2)),VALUE(MID(IFERROR(TRIM(INDEX($A256:$AD256,MATCH(Settings!$B$11,$A$1:$AD$1,0))&amp;""),""),15,2)),VALUE(MID(IFERROR(TRIM(INDEX($A256:$AD256,MATCH(Settings!$B$11,$A$1:$AD$1,0))&amp;""),""),18,2)))),"")),""))</f>
        <v/>
      </c>
      <c r="AT256" s="23">
        <f>IF($BB256=0,"",IF(NOT(ISNUMBER($AF256)),"Waiting for the gift",IF(ISNUMBER($AJ256),"Acknowledged",IF(AND(ISNUMBER(Settings!$D$3),$AU256&gt;Settings!$D$3),"Past your window","Send acknowledgment"))))</f>
        <v/>
      </c>
      <c r="AU256" s="24">
        <f>IF(AND(ISNUMBER($AF256),NOT(ISNUMBER($AJ256))),Settings!$D$4-$AF256,"")</f>
        <v/>
      </c>
      <c r="AV256" s="27">
        <f>IF($BB256=0,"",IF((IF($AO256="Services","; services: describe the work, no value",IF(NOT(ISNUMBER($AR256)),"; no donor value given",IF($AX256=1,"; donor value $"&amp;FIXED(Settings!$D$5,0)&amp;" or more: written acknowledgment","")&amp;IF($AY256=1,"; over $"&amp;FIXED(Settings!$D$6,0)&amp;": donor may need Form 8283","")&amp;IF($AZ256=1,"; over $"&amp;FIXED(Settings!$D$7,0)&amp;": Section B, you may sign Part V",""))))="","Thank-you note",MID(IF($AO256="Services","; services: describe the work, no value",IF(NOT(ISNUMBER($AR256)),"; no donor value given",IF($AX256=1,"; donor value $"&amp;FIXED(Settings!$D$5,0)&amp;" or more: written acknowledgment","")&amp;IF($AY256=1,"; over $"&amp;FIXED(Settings!$D$6,0)&amp;": donor may need Form 8283","")&amp;IF($AZ256=1,"; over $"&amp;FIXED(Settings!$D$7,0)&amp;": Section B, you may sign Part V",""))),3,300)))</f>
        <v/>
      </c>
      <c r="AW256" s="27">
        <f>IF(OR($BB256=0,NOT(ISNUMBER($AF256)),$AP256=""),"","Thank you for your contribution of "&amp;$AP256&amp;" that "&amp;IF(TRIM(Settings!$D$2&amp;"")="","(your organization's name)",Settings!$D$2)&amp;" received on "&amp;CHOOSE(MONTH($AF256),"January","February","March","April","May","June","July","August","September","October","November","December")&amp;" "&amp;DAY($AF256)&amp;", "&amp;YEAR($AF256)&amp;". "&amp;IF(TRIM($AH256&amp;"")="","No goods or services were provided in exchange for your contribution.","In exchange for your contribution, we gave you "&amp;$AH256&amp;IF(ISNUMBER($AI256)," with an estimated fair market value of $"&amp;FIXED($AI256,2),"")&amp;"."))</f>
        <v/>
      </c>
      <c r="AX256" s="28">
        <f>IF(AND(ISNUMBER($AR256),ISNUMBER(Settings!$D$5)),IF($AR256&gt;=Settings!$D$5,1,0),0)</f>
        <v/>
      </c>
      <c r="AY256" s="28">
        <f>IF(AND(ISNUMBER($AR256),ISNUMBER(Settings!$D$6)),IF($AR256&gt;Settings!$D$6,1,0),0)</f>
        <v/>
      </c>
      <c r="AZ256" s="28">
        <f>IF(AND(ISNUMBER($AR256),ISNUMBER(Settings!$D$7)),IF($AR256&gt;Settings!$D$7,1,0),0)</f>
        <v/>
      </c>
      <c r="BA256" s="28">
        <f>IF(AND(ISNUMBER($AR256),ISNUMBER($AF256)),$AR256,0)</f>
        <v/>
      </c>
      <c r="BB256" s="28">
        <f>IF(OR(IFERROR(TRIM(INDEX($A256:$AD256,MATCH(Settings!$B$14,$A$1:$AD$1,0))&amp;""),"")&lt;&gt;"",IFERROR(TRIM(INDEX($A256:$AD256,MATCH(Settings!$B$13,$A$1:$AD$1,0))&amp;""),"")&lt;&gt;"",IFERROR(TRIM(INDEX($A256:$AD256,MATCH(Settings!$B$17,$A$1:$AD$1,0))&amp;""),"")&lt;&gt;"",IFERROR(TRIM(INDEX($A256:$AD256,MATCH(Settings!$B$22,$A$1:$AD$1,0))&amp;""),"")&lt;&gt;""),1,0)</f>
        <v/>
      </c>
    </row>
    <row r="257">
      <c r="AF257" s="29" t="n"/>
      <c r="AG257" s="30" t="n"/>
      <c r="AH257" s="30" t="n"/>
      <c r="AI257" s="31" t="n"/>
      <c r="AJ257" s="29" t="n"/>
      <c r="AK257" s="30" t="n"/>
      <c r="AM257" s="23">
        <f>IF(IFERROR(TRIM(INDEX($A257:$AD257,MATCH(Settings!$B$13,$A$1:$AD$1,0))&amp;""),"")&lt;&gt;"",IFERROR(TRIM(INDEX($A257:$AD257,MATCH(Settings!$B$13,$A$1:$AD$1,0))&amp;""),"")&amp;IF(IFERROR(TRIM(INDEX($A257:$AD257,MATCH(Settings!$B$14,$A$1:$AD$1,0))&amp;""),"")&lt;&gt;""," ("&amp;IFERROR(TRIM(INDEX($A257:$AD257,MATCH(Settings!$B$14,$A$1:$AD$1,0))&amp;""),"")&amp;")",""),IFERROR(TRIM(INDEX($A257:$AD257,MATCH(Settings!$B$14,$A$1:$AD$1,0))&amp;""),""))</f>
        <v/>
      </c>
      <c r="AN257" s="23">
        <f>IFERROR(TRIM(INDEX($A257:$AD257,MATCH(Settings!$B$15,$A$1:$AD$1,0))&amp;""),"")</f>
        <v/>
      </c>
      <c r="AO257" s="23">
        <f>IF($BB257=0,"",IF(LEFT(IFERROR(TRIM(INDEX($A257:$AD257,MATCH(Settings!$B$16,$A$1:$AD$1,0))&amp;""),""),5)="Goods","Goods",IF(LEFT(IFERROR(TRIM(INDEX($A257:$AD257,MATCH(Settings!$B$16,$A$1:$AD$1,0))&amp;""),""),8)="Services","Services",IF(IFERROR(TRIM(INDEX($A257:$AD257,MATCH(Settings!$B$22,$A$1:$AD$1,0))&amp;""),"")&lt;&gt;"","Services","Goods"))))</f>
        <v/>
      </c>
      <c r="AP257" s="23">
        <f>IF($AO257="Services",IFERROR(TRIM(INDEX($A257:$AD257,MATCH(Settings!$B$22,$A$1:$AD$1,0))&amp;""),""),IFERROR(TRIM(INDEX($A257:$AD257,MATCH(Settings!$B$17,$A$1:$AD$1,0))&amp;""),""))</f>
        <v/>
      </c>
      <c r="AQ257" s="24">
        <f>IFERROR(IF(TRIM(INDEX($A257:$AD257,MATCH(Settings!$B$18,$A$1:$AD$1,0))&amp;"")="","",VALUE(TRIM(INDEX($A257:$AD257,MATCH(Settings!$B$18,$A$1:$AD$1,0))&amp;""))),"")</f>
        <v/>
      </c>
      <c r="AR257" s="25">
        <f>IF($AO257="Goods",IFERROR(IF(TRIM(INDEX($A257:$AD257,MATCH(Settings!$B$20,$A$1:$AD$1,0))&amp;"")="","",VALUE(TRIM(INDEX($A257:$AD257,MATCH(Settings!$B$20,$A$1:$AD$1,0))&amp;""))),""),"")</f>
        <v/>
      </c>
      <c r="AS257" s="26">
        <f>IF($BB257=0,"",IFERROR(INT(IFERROR(IF(ISNUMBER(INDEX($A257:$AD257,MATCH(Settings!$B$11,$A$1:$AD$1,0))),INDEX($A257:$AD257,MATCH(Settings!$B$11,$A$1:$AD$1,0)),DATE(VALUE(LEFT(IFERROR(TRIM(INDEX($A257:$AD257,MATCH(Settings!$B$11,$A$1:$AD$1,0))&amp;""),""),4)),VALUE(MID(IFERROR(TRIM(INDEX($A257:$AD257,MATCH(Settings!$B$11,$A$1:$AD$1,0))&amp;""),""),6,2)),VALUE(MID(IFERROR(TRIM(INDEX($A257:$AD257,MATCH(Settings!$B$11,$A$1:$AD$1,0))&amp;""),""),9,2)))+TIME(VALUE(MID(IFERROR(TRIM(INDEX($A257:$AD257,MATCH(Settings!$B$11,$A$1:$AD$1,0))&amp;""),""),12,2)),VALUE(MID(IFERROR(TRIM(INDEX($A257:$AD257,MATCH(Settings!$B$11,$A$1:$AD$1,0))&amp;""),""),15,2)),VALUE(MID(IFERROR(TRIM(INDEX($A257:$AD257,MATCH(Settings!$B$11,$A$1:$AD$1,0))&amp;""),""),18,2)))),"")),""))</f>
        <v/>
      </c>
      <c r="AT257" s="23">
        <f>IF($BB257=0,"",IF(NOT(ISNUMBER($AF257)),"Waiting for the gift",IF(ISNUMBER($AJ257),"Acknowledged",IF(AND(ISNUMBER(Settings!$D$3),$AU257&gt;Settings!$D$3),"Past your window","Send acknowledgment"))))</f>
        <v/>
      </c>
      <c r="AU257" s="24">
        <f>IF(AND(ISNUMBER($AF257),NOT(ISNUMBER($AJ257))),Settings!$D$4-$AF257,"")</f>
        <v/>
      </c>
      <c r="AV257" s="27">
        <f>IF($BB257=0,"",IF((IF($AO257="Services","; services: describe the work, no value",IF(NOT(ISNUMBER($AR257)),"; no donor value given",IF($AX257=1,"; donor value $"&amp;FIXED(Settings!$D$5,0)&amp;" or more: written acknowledgment","")&amp;IF($AY257=1,"; over $"&amp;FIXED(Settings!$D$6,0)&amp;": donor may need Form 8283","")&amp;IF($AZ257=1,"; over $"&amp;FIXED(Settings!$D$7,0)&amp;": Section B, you may sign Part V",""))))="","Thank-you note",MID(IF($AO257="Services","; services: describe the work, no value",IF(NOT(ISNUMBER($AR257)),"; no donor value given",IF($AX257=1,"; donor value $"&amp;FIXED(Settings!$D$5,0)&amp;" or more: written acknowledgment","")&amp;IF($AY257=1,"; over $"&amp;FIXED(Settings!$D$6,0)&amp;": donor may need Form 8283","")&amp;IF($AZ257=1,"; over $"&amp;FIXED(Settings!$D$7,0)&amp;": Section B, you may sign Part V",""))),3,300)))</f>
        <v/>
      </c>
      <c r="AW257" s="27">
        <f>IF(OR($BB257=0,NOT(ISNUMBER($AF257)),$AP257=""),"","Thank you for your contribution of "&amp;$AP257&amp;" that "&amp;IF(TRIM(Settings!$D$2&amp;"")="","(your organization's name)",Settings!$D$2)&amp;" received on "&amp;CHOOSE(MONTH($AF257),"January","February","March","April","May","June","July","August","September","October","November","December")&amp;" "&amp;DAY($AF257)&amp;", "&amp;YEAR($AF257)&amp;". "&amp;IF(TRIM($AH257&amp;"")="","No goods or services were provided in exchange for your contribution.","In exchange for your contribution, we gave you "&amp;$AH257&amp;IF(ISNUMBER($AI257)," with an estimated fair market value of $"&amp;FIXED($AI257,2),"")&amp;"."))</f>
        <v/>
      </c>
      <c r="AX257" s="28">
        <f>IF(AND(ISNUMBER($AR257),ISNUMBER(Settings!$D$5)),IF($AR257&gt;=Settings!$D$5,1,0),0)</f>
        <v/>
      </c>
      <c r="AY257" s="28">
        <f>IF(AND(ISNUMBER($AR257),ISNUMBER(Settings!$D$6)),IF($AR257&gt;Settings!$D$6,1,0),0)</f>
        <v/>
      </c>
      <c r="AZ257" s="28">
        <f>IF(AND(ISNUMBER($AR257),ISNUMBER(Settings!$D$7)),IF($AR257&gt;Settings!$D$7,1,0),0)</f>
        <v/>
      </c>
      <c r="BA257" s="28">
        <f>IF(AND(ISNUMBER($AR257),ISNUMBER($AF257)),$AR257,0)</f>
        <v/>
      </c>
      <c r="BB257" s="28">
        <f>IF(OR(IFERROR(TRIM(INDEX($A257:$AD257,MATCH(Settings!$B$14,$A$1:$AD$1,0))&amp;""),"")&lt;&gt;"",IFERROR(TRIM(INDEX($A257:$AD257,MATCH(Settings!$B$13,$A$1:$AD$1,0))&amp;""),"")&lt;&gt;"",IFERROR(TRIM(INDEX($A257:$AD257,MATCH(Settings!$B$17,$A$1:$AD$1,0))&amp;""),"")&lt;&gt;"",IFERROR(TRIM(INDEX($A257:$AD257,MATCH(Settings!$B$22,$A$1:$AD$1,0))&amp;""),"")&lt;&gt;""),1,0)</f>
        <v/>
      </c>
    </row>
    <row r="258">
      <c r="AF258" s="29" t="n"/>
      <c r="AG258" s="30" t="n"/>
      <c r="AH258" s="30" t="n"/>
      <c r="AI258" s="31" t="n"/>
      <c r="AJ258" s="29" t="n"/>
      <c r="AK258" s="30" t="n"/>
      <c r="AM258" s="23">
        <f>IF(IFERROR(TRIM(INDEX($A258:$AD258,MATCH(Settings!$B$13,$A$1:$AD$1,0))&amp;""),"")&lt;&gt;"",IFERROR(TRIM(INDEX($A258:$AD258,MATCH(Settings!$B$13,$A$1:$AD$1,0))&amp;""),"")&amp;IF(IFERROR(TRIM(INDEX($A258:$AD258,MATCH(Settings!$B$14,$A$1:$AD$1,0))&amp;""),"")&lt;&gt;""," ("&amp;IFERROR(TRIM(INDEX($A258:$AD258,MATCH(Settings!$B$14,$A$1:$AD$1,0))&amp;""),"")&amp;")",""),IFERROR(TRIM(INDEX($A258:$AD258,MATCH(Settings!$B$14,$A$1:$AD$1,0))&amp;""),""))</f>
        <v/>
      </c>
      <c r="AN258" s="23">
        <f>IFERROR(TRIM(INDEX($A258:$AD258,MATCH(Settings!$B$15,$A$1:$AD$1,0))&amp;""),"")</f>
        <v/>
      </c>
      <c r="AO258" s="23">
        <f>IF($BB258=0,"",IF(LEFT(IFERROR(TRIM(INDEX($A258:$AD258,MATCH(Settings!$B$16,$A$1:$AD$1,0))&amp;""),""),5)="Goods","Goods",IF(LEFT(IFERROR(TRIM(INDEX($A258:$AD258,MATCH(Settings!$B$16,$A$1:$AD$1,0))&amp;""),""),8)="Services","Services",IF(IFERROR(TRIM(INDEX($A258:$AD258,MATCH(Settings!$B$22,$A$1:$AD$1,0))&amp;""),"")&lt;&gt;"","Services","Goods"))))</f>
        <v/>
      </c>
      <c r="AP258" s="23">
        <f>IF($AO258="Services",IFERROR(TRIM(INDEX($A258:$AD258,MATCH(Settings!$B$22,$A$1:$AD$1,0))&amp;""),""),IFERROR(TRIM(INDEX($A258:$AD258,MATCH(Settings!$B$17,$A$1:$AD$1,0))&amp;""),""))</f>
        <v/>
      </c>
      <c r="AQ258" s="24">
        <f>IFERROR(IF(TRIM(INDEX($A258:$AD258,MATCH(Settings!$B$18,$A$1:$AD$1,0))&amp;"")="","",VALUE(TRIM(INDEX($A258:$AD258,MATCH(Settings!$B$18,$A$1:$AD$1,0))&amp;""))),"")</f>
        <v/>
      </c>
      <c r="AR258" s="25">
        <f>IF($AO258="Goods",IFERROR(IF(TRIM(INDEX($A258:$AD258,MATCH(Settings!$B$20,$A$1:$AD$1,0))&amp;"")="","",VALUE(TRIM(INDEX($A258:$AD258,MATCH(Settings!$B$20,$A$1:$AD$1,0))&amp;""))),""),"")</f>
        <v/>
      </c>
      <c r="AS258" s="26">
        <f>IF($BB258=0,"",IFERROR(INT(IFERROR(IF(ISNUMBER(INDEX($A258:$AD258,MATCH(Settings!$B$11,$A$1:$AD$1,0))),INDEX($A258:$AD258,MATCH(Settings!$B$11,$A$1:$AD$1,0)),DATE(VALUE(LEFT(IFERROR(TRIM(INDEX($A258:$AD258,MATCH(Settings!$B$11,$A$1:$AD$1,0))&amp;""),""),4)),VALUE(MID(IFERROR(TRIM(INDEX($A258:$AD258,MATCH(Settings!$B$11,$A$1:$AD$1,0))&amp;""),""),6,2)),VALUE(MID(IFERROR(TRIM(INDEX($A258:$AD258,MATCH(Settings!$B$11,$A$1:$AD$1,0))&amp;""),""),9,2)))+TIME(VALUE(MID(IFERROR(TRIM(INDEX($A258:$AD258,MATCH(Settings!$B$11,$A$1:$AD$1,0))&amp;""),""),12,2)),VALUE(MID(IFERROR(TRIM(INDEX($A258:$AD258,MATCH(Settings!$B$11,$A$1:$AD$1,0))&amp;""),""),15,2)),VALUE(MID(IFERROR(TRIM(INDEX($A258:$AD258,MATCH(Settings!$B$11,$A$1:$AD$1,0))&amp;""),""),18,2)))),"")),""))</f>
        <v/>
      </c>
      <c r="AT258" s="23">
        <f>IF($BB258=0,"",IF(NOT(ISNUMBER($AF258)),"Waiting for the gift",IF(ISNUMBER($AJ258),"Acknowledged",IF(AND(ISNUMBER(Settings!$D$3),$AU258&gt;Settings!$D$3),"Past your window","Send acknowledgment"))))</f>
        <v/>
      </c>
      <c r="AU258" s="24">
        <f>IF(AND(ISNUMBER($AF258),NOT(ISNUMBER($AJ258))),Settings!$D$4-$AF258,"")</f>
        <v/>
      </c>
      <c r="AV258" s="27">
        <f>IF($BB258=0,"",IF((IF($AO258="Services","; services: describe the work, no value",IF(NOT(ISNUMBER($AR258)),"; no donor value given",IF($AX258=1,"; donor value $"&amp;FIXED(Settings!$D$5,0)&amp;" or more: written acknowledgment","")&amp;IF($AY258=1,"; over $"&amp;FIXED(Settings!$D$6,0)&amp;": donor may need Form 8283","")&amp;IF($AZ258=1,"; over $"&amp;FIXED(Settings!$D$7,0)&amp;": Section B, you may sign Part V",""))))="","Thank-you note",MID(IF($AO258="Services","; services: describe the work, no value",IF(NOT(ISNUMBER($AR258)),"; no donor value given",IF($AX258=1,"; donor value $"&amp;FIXED(Settings!$D$5,0)&amp;" or more: written acknowledgment","")&amp;IF($AY258=1,"; over $"&amp;FIXED(Settings!$D$6,0)&amp;": donor may need Form 8283","")&amp;IF($AZ258=1,"; over $"&amp;FIXED(Settings!$D$7,0)&amp;": Section B, you may sign Part V",""))),3,300)))</f>
        <v/>
      </c>
      <c r="AW258" s="27">
        <f>IF(OR($BB258=0,NOT(ISNUMBER($AF258)),$AP258=""),"","Thank you for your contribution of "&amp;$AP258&amp;" that "&amp;IF(TRIM(Settings!$D$2&amp;"")="","(your organization's name)",Settings!$D$2)&amp;" received on "&amp;CHOOSE(MONTH($AF258),"January","February","March","April","May","June","July","August","September","October","November","December")&amp;" "&amp;DAY($AF258)&amp;", "&amp;YEAR($AF258)&amp;". "&amp;IF(TRIM($AH258&amp;"")="","No goods or services were provided in exchange for your contribution.","In exchange for your contribution, we gave you "&amp;$AH258&amp;IF(ISNUMBER($AI258)," with an estimated fair market value of $"&amp;FIXED($AI258,2),"")&amp;"."))</f>
        <v/>
      </c>
      <c r="AX258" s="28">
        <f>IF(AND(ISNUMBER($AR258),ISNUMBER(Settings!$D$5)),IF($AR258&gt;=Settings!$D$5,1,0),0)</f>
        <v/>
      </c>
      <c r="AY258" s="28">
        <f>IF(AND(ISNUMBER($AR258),ISNUMBER(Settings!$D$6)),IF($AR258&gt;Settings!$D$6,1,0),0)</f>
        <v/>
      </c>
      <c r="AZ258" s="28">
        <f>IF(AND(ISNUMBER($AR258),ISNUMBER(Settings!$D$7)),IF($AR258&gt;Settings!$D$7,1,0),0)</f>
        <v/>
      </c>
      <c r="BA258" s="28">
        <f>IF(AND(ISNUMBER($AR258),ISNUMBER($AF258)),$AR258,0)</f>
        <v/>
      </c>
      <c r="BB258" s="28">
        <f>IF(OR(IFERROR(TRIM(INDEX($A258:$AD258,MATCH(Settings!$B$14,$A$1:$AD$1,0))&amp;""),"")&lt;&gt;"",IFERROR(TRIM(INDEX($A258:$AD258,MATCH(Settings!$B$13,$A$1:$AD$1,0))&amp;""),"")&lt;&gt;"",IFERROR(TRIM(INDEX($A258:$AD258,MATCH(Settings!$B$17,$A$1:$AD$1,0))&amp;""),"")&lt;&gt;"",IFERROR(TRIM(INDEX($A258:$AD258,MATCH(Settings!$B$22,$A$1:$AD$1,0))&amp;""),"")&lt;&gt;""),1,0)</f>
        <v/>
      </c>
    </row>
    <row r="259">
      <c r="AF259" s="29" t="n"/>
      <c r="AG259" s="30" t="n"/>
      <c r="AH259" s="30" t="n"/>
      <c r="AI259" s="31" t="n"/>
      <c r="AJ259" s="29" t="n"/>
      <c r="AK259" s="30" t="n"/>
      <c r="AM259" s="23">
        <f>IF(IFERROR(TRIM(INDEX($A259:$AD259,MATCH(Settings!$B$13,$A$1:$AD$1,0))&amp;""),"")&lt;&gt;"",IFERROR(TRIM(INDEX($A259:$AD259,MATCH(Settings!$B$13,$A$1:$AD$1,0))&amp;""),"")&amp;IF(IFERROR(TRIM(INDEX($A259:$AD259,MATCH(Settings!$B$14,$A$1:$AD$1,0))&amp;""),"")&lt;&gt;""," ("&amp;IFERROR(TRIM(INDEX($A259:$AD259,MATCH(Settings!$B$14,$A$1:$AD$1,0))&amp;""),"")&amp;")",""),IFERROR(TRIM(INDEX($A259:$AD259,MATCH(Settings!$B$14,$A$1:$AD$1,0))&amp;""),""))</f>
        <v/>
      </c>
      <c r="AN259" s="23">
        <f>IFERROR(TRIM(INDEX($A259:$AD259,MATCH(Settings!$B$15,$A$1:$AD$1,0))&amp;""),"")</f>
        <v/>
      </c>
      <c r="AO259" s="23">
        <f>IF($BB259=0,"",IF(LEFT(IFERROR(TRIM(INDEX($A259:$AD259,MATCH(Settings!$B$16,$A$1:$AD$1,0))&amp;""),""),5)="Goods","Goods",IF(LEFT(IFERROR(TRIM(INDEX($A259:$AD259,MATCH(Settings!$B$16,$A$1:$AD$1,0))&amp;""),""),8)="Services","Services",IF(IFERROR(TRIM(INDEX($A259:$AD259,MATCH(Settings!$B$22,$A$1:$AD$1,0))&amp;""),"")&lt;&gt;"","Services","Goods"))))</f>
        <v/>
      </c>
      <c r="AP259" s="23">
        <f>IF($AO259="Services",IFERROR(TRIM(INDEX($A259:$AD259,MATCH(Settings!$B$22,$A$1:$AD$1,0))&amp;""),""),IFERROR(TRIM(INDEX($A259:$AD259,MATCH(Settings!$B$17,$A$1:$AD$1,0))&amp;""),""))</f>
        <v/>
      </c>
      <c r="AQ259" s="24">
        <f>IFERROR(IF(TRIM(INDEX($A259:$AD259,MATCH(Settings!$B$18,$A$1:$AD$1,0))&amp;"")="","",VALUE(TRIM(INDEX($A259:$AD259,MATCH(Settings!$B$18,$A$1:$AD$1,0))&amp;""))),"")</f>
        <v/>
      </c>
      <c r="AR259" s="25">
        <f>IF($AO259="Goods",IFERROR(IF(TRIM(INDEX($A259:$AD259,MATCH(Settings!$B$20,$A$1:$AD$1,0))&amp;"")="","",VALUE(TRIM(INDEX($A259:$AD259,MATCH(Settings!$B$20,$A$1:$AD$1,0))&amp;""))),""),"")</f>
        <v/>
      </c>
      <c r="AS259" s="26">
        <f>IF($BB259=0,"",IFERROR(INT(IFERROR(IF(ISNUMBER(INDEX($A259:$AD259,MATCH(Settings!$B$11,$A$1:$AD$1,0))),INDEX($A259:$AD259,MATCH(Settings!$B$11,$A$1:$AD$1,0)),DATE(VALUE(LEFT(IFERROR(TRIM(INDEX($A259:$AD259,MATCH(Settings!$B$11,$A$1:$AD$1,0))&amp;""),""),4)),VALUE(MID(IFERROR(TRIM(INDEX($A259:$AD259,MATCH(Settings!$B$11,$A$1:$AD$1,0))&amp;""),""),6,2)),VALUE(MID(IFERROR(TRIM(INDEX($A259:$AD259,MATCH(Settings!$B$11,$A$1:$AD$1,0))&amp;""),""),9,2)))+TIME(VALUE(MID(IFERROR(TRIM(INDEX($A259:$AD259,MATCH(Settings!$B$11,$A$1:$AD$1,0))&amp;""),""),12,2)),VALUE(MID(IFERROR(TRIM(INDEX($A259:$AD259,MATCH(Settings!$B$11,$A$1:$AD$1,0))&amp;""),""),15,2)),VALUE(MID(IFERROR(TRIM(INDEX($A259:$AD259,MATCH(Settings!$B$11,$A$1:$AD$1,0))&amp;""),""),18,2)))),"")),""))</f>
        <v/>
      </c>
      <c r="AT259" s="23">
        <f>IF($BB259=0,"",IF(NOT(ISNUMBER($AF259)),"Waiting for the gift",IF(ISNUMBER($AJ259),"Acknowledged",IF(AND(ISNUMBER(Settings!$D$3),$AU259&gt;Settings!$D$3),"Past your window","Send acknowledgment"))))</f>
        <v/>
      </c>
      <c r="AU259" s="24">
        <f>IF(AND(ISNUMBER($AF259),NOT(ISNUMBER($AJ259))),Settings!$D$4-$AF259,"")</f>
        <v/>
      </c>
      <c r="AV259" s="27">
        <f>IF($BB259=0,"",IF((IF($AO259="Services","; services: describe the work, no value",IF(NOT(ISNUMBER($AR259)),"; no donor value given",IF($AX259=1,"; donor value $"&amp;FIXED(Settings!$D$5,0)&amp;" or more: written acknowledgment","")&amp;IF($AY259=1,"; over $"&amp;FIXED(Settings!$D$6,0)&amp;": donor may need Form 8283","")&amp;IF($AZ259=1,"; over $"&amp;FIXED(Settings!$D$7,0)&amp;": Section B, you may sign Part V",""))))="","Thank-you note",MID(IF($AO259="Services","; services: describe the work, no value",IF(NOT(ISNUMBER($AR259)),"; no donor value given",IF($AX259=1,"; donor value $"&amp;FIXED(Settings!$D$5,0)&amp;" or more: written acknowledgment","")&amp;IF($AY259=1,"; over $"&amp;FIXED(Settings!$D$6,0)&amp;": donor may need Form 8283","")&amp;IF($AZ259=1,"; over $"&amp;FIXED(Settings!$D$7,0)&amp;": Section B, you may sign Part V",""))),3,300)))</f>
        <v/>
      </c>
      <c r="AW259" s="27">
        <f>IF(OR($BB259=0,NOT(ISNUMBER($AF259)),$AP259=""),"","Thank you for your contribution of "&amp;$AP259&amp;" that "&amp;IF(TRIM(Settings!$D$2&amp;"")="","(your organization's name)",Settings!$D$2)&amp;" received on "&amp;CHOOSE(MONTH($AF259),"January","February","March","April","May","June","July","August","September","October","November","December")&amp;" "&amp;DAY($AF259)&amp;", "&amp;YEAR($AF259)&amp;". "&amp;IF(TRIM($AH259&amp;"")="","No goods or services were provided in exchange for your contribution.","In exchange for your contribution, we gave you "&amp;$AH259&amp;IF(ISNUMBER($AI259)," with an estimated fair market value of $"&amp;FIXED($AI259,2),"")&amp;"."))</f>
        <v/>
      </c>
      <c r="AX259" s="28">
        <f>IF(AND(ISNUMBER($AR259),ISNUMBER(Settings!$D$5)),IF($AR259&gt;=Settings!$D$5,1,0),0)</f>
        <v/>
      </c>
      <c r="AY259" s="28">
        <f>IF(AND(ISNUMBER($AR259),ISNUMBER(Settings!$D$6)),IF($AR259&gt;Settings!$D$6,1,0),0)</f>
        <v/>
      </c>
      <c r="AZ259" s="28">
        <f>IF(AND(ISNUMBER($AR259),ISNUMBER(Settings!$D$7)),IF($AR259&gt;Settings!$D$7,1,0),0)</f>
        <v/>
      </c>
      <c r="BA259" s="28">
        <f>IF(AND(ISNUMBER($AR259),ISNUMBER($AF259)),$AR259,0)</f>
        <v/>
      </c>
      <c r="BB259" s="28">
        <f>IF(OR(IFERROR(TRIM(INDEX($A259:$AD259,MATCH(Settings!$B$14,$A$1:$AD$1,0))&amp;""),"")&lt;&gt;"",IFERROR(TRIM(INDEX($A259:$AD259,MATCH(Settings!$B$13,$A$1:$AD$1,0))&amp;""),"")&lt;&gt;"",IFERROR(TRIM(INDEX($A259:$AD259,MATCH(Settings!$B$17,$A$1:$AD$1,0))&amp;""),"")&lt;&gt;"",IFERROR(TRIM(INDEX($A259:$AD259,MATCH(Settings!$B$22,$A$1:$AD$1,0))&amp;""),"")&lt;&gt;""),1,0)</f>
        <v/>
      </c>
    </row>
    <row r="260">
      <c r="AF260" s="29" t="n"/>
      <c r="AG260" s="30" t="n"/>
      <c r="AH260" s="30" t="n"/>
      <c r="AI260" s="31" t="n"/>
      <c r="AJ260" s="29" t="n"/>
      <c r="AK260" s="30" t="n"/>
      <c r="AM260" s="23">
        <f>IF(IFERROR(TRIM(INDEX($A260:$AD260,MATCH(Settings!$B$13,$A$1:$AD$1,0))&amp;""),"")&lt;&gt;"",IFERROR(TRIM(INDEX($A260:$AD260,MATCH(Settings!$B$13,$A$1:$AD$1,0))&amp;""),"")&amp;IF(IFERROR(TRIM(INDEX($A260:$AD260,MATCH(Settings!$B$14,$A$1:$AD$1,0))&amp;""),"")&lt;&gt;""," ("&amp;IFERROR(TRIM(INDEX($A260:$AD260,MATCH(Settings!$B$14,$A$1:$AD$1,0))&amp;""),"")&amp;")",""),IFERROR(TRIM(INDEX($A260:$AD260,MATCH(Settings!$B$14,$A$1:$AD$1,0))&amp;""),""))</f>
        <v/>
      </c>
      <c r="AN260" s="23">
        <f>IFERROR(TRIM(INDEX($A260:$AD260,MATCH(Settings!$B$15,$A$1:$AD$1,0))&amp;""),"")</f>
        <v/>
      </c>
      <c r="AO260" s="23">
        <f>IF($BB260=0,"",IF(LEFT(IFERROR(TRIM(INDEX($A260:$AD260,MATCH(Settings!$B$16,$A$1:$AD$1,0))&amp;""),""),5)="Goods","Goods",IF(LEFT(IFERROR(TRIM(INDEX($A260:$AD260,MATCH(Settings!$B$16,$A$1:$AD$1,0))&amp;""),""),8)="Services","Services",IF(IFERROR(TRIM(INDEX($A260:$AD260,MATCH(Settings!$B$22,$A$1:$AD$1,0))&amp;""),"")&lt;&gt;"","Services","Goods"))))</f>
        <v/>
      </c>
      <c r="AP260" s="23">
        <f>IF($AO260="Services",IFERROR(TRIM(INDEX($A260:$AD260,MATCH(Settings!$B$22,$A$1:$AD$1,0))&amp;""),""),IFERROR(TRIM(INDEX($A260:$AD260,MATCH(Settings!$B$17,$A$1:$AD$1,0))&amp;""),""))</f>
        <v/>
      </c>
      <c r="AQ260" s="24">
        <f>IFERROR(IF(TRIM(INDEX($A260:$AD260,MATCH(Settings!$B$18,$A$1:$AD$1,0))&amp;"")="","",VALUE(TRIM(INDEX($A260:$AD260,MATCH(Settings!$B$18,$A$1:$AD$1,0))&amp;""))),"")</f>
        <v/>
      </c>
      <c r="AR260" s="25">
        <f>IF($AO260="Goods",IFERROR(IF(TRIM(INDEX($A260:$AD260,MATCH(Settings!$B$20,$A$1:$AD$1,0))&amp;"")="","",VALUE(TRIM(INDEX($A260:$AD260,MATCH(Settings!$B$20,$A$1:$AD$1,0))&amp;""))),""),"")</f>
        <v/>
      </c>
      <c r="AS260" s="26">
        <f>IF($BB260=0,"",IFERROR(INT(IFERROR(IF(ISNUMBER(INDEX($A260:$AD260,MATCH(Settings!$B$11,$A$1:$AD$1,0))),INDEX($A260:$AD260,MATCH(Settings!$B$11,$A$1:$AD$1,0)),DATE(VALUE(LEFT(IFERROR(TRIM(INDEX($A260:$AD260,MATCH(Settings!$B$11,$A$1:$AD$1,0))&amp;""),""),4)),VALUE(MID(IFERROR(TRIM(INDEX($A260:$AD260,MATCH(Settings!$B$11,$A$1:$AD$1,0))&amp;""),""),6,2)),VALUE(MID(IFERROR(TRIM(INDEX($A260:$AD260,MATCH(Settings!$B$11,$A$1:$AD$1,0))&amp;""),""),9,2)))+TIME(VALUE(MID(IFERROR(TRIM(INDEX($A260:$AD260,MATCH(Settings!$B$11,$A$1:$AD$1,0))&amp;""),""),12,2)),VALUE(MID(IFERROR(TRIM(INDEX($A260:$AD260,MATCH(Settings!$B$11,$A$1:$AD$1,0))&amp;""),""),15,2)),VALUE(MID(IFERROR(TRIM(INDEX($A260:$AD260,MATCH(Settings!$B$11,$A$1:$AD$1,0))&amp;""),""),18,2)))),"")),""))</f>
        <v/>
      </c>
      <c r="AT260" s="23">
        <f>IF($BB260=0,"",IF(NOT(ISNUMBER($AF260)),"Waiting for the gift",IF(ISNUMBER($AJ260),"Acknowledged",IF(AND(ISNUMBER(Settings!$D$3),$AU260&gt;Settings!$D$3),"Past your window","Send acknowledgment"))))</f>
        <v/>
      </c>
      <c r="AU260" s="24">
        <f>IF(AND(ISNUMBER($AF260),NOT(ISNUMBER($AJ260))),Settings!$D$4-$AF260,"")</f>
        <v/>
      </c>
      <c r="AV260" s="27">
        <f>IF($BB260=0,"",IF((IF($AO260="Services","; services: describe the work, no value",IF(NOT(ISNUMBER($AR260)),"; no donor value given",IF($AX260=1,"; donor value $"&amp;FIXED(Settings!$D$5,0)&amp;" or more: written acknowledgment","")&amp;IF($AY260=1,"; over $"&amp;FIXED(Settings!$D$6,0)&amp;": donor may need Form 8283","")&amp;IF($AZ260=1,"; over $"&amp;FIXED(Settings!$D$7,0)&amp;": Section B, you may sign Part V",""))))="","Thank-you note",MID(IF($AO260="Services","; services: describe the work, no value",IF(NOT(ISNUMBER($AR260)),"; no donor value given",IF($AX260=1,"; donor value $"&amp;FIXED(Settings!$D$5,0)&amp;" or more: written acknowledgment","")&amp;IF($AY260=1,"; over $"&amp;FIXED(Settings!$D$6,0)&amp;": donor may need Form 8283","")&amp;IF($AZ260=1,"; over $"&amp;FIXED(Settings!$D$7,0)&amp;": Section B, you may sign Part V",""))),3,300)))</f>
        <v/>
      </c>
      <c r="AW260" s="27">
        <f>IF(OR($BB260=0,NOT(ISNUMBER($AF260)),$AP260=""),"","Thank you for your contribution of "&amp;$AP260&amp;" that "&amp;IF(TRIM(Settings!$D$2&amp;"")="","(your organization's name)",Settings!$D$2)&amp;" received on "&amp;CHOOSE(MONTH($AF260),"January","February","March","April","May","June","July","August","September","October","November","December")&amp;" "&amp;DAY($AF260)&amp;", "&amp;YEAR($AF260)&amp;". "&amp;IF(TRIM($AH260&amp;"")="","No goods or services were provided in exchange for your contribution.","In exchange for your contribution, we gave you "&amp;$AH260&amp;IF(ISNUMBER($AI260)," with an estimated fair market value of $"&amp;FIXED($AI260,2),"")&amp;"."))</f>
        <v/>
      </c>
      <c r="AX260" s="28">
        <f>IF(AND(ISNUMBER($AR260),ISNUMBER(Settings!$D$5)),IF($AR260&gt;=Settings!$D$5,1,0),0)</f>
        <v/>
      </c>
      <c r="AY260" s="28">
        <f>IF(AND(ISNUMBER($AR260),ISNUMBER(Settings!$D$6)),IF($AR260&gt;Settings!$D$6,1,0),0)</f>
        <v/>
      </c>
      <c r="AZ260" s="28">
        <f>IF(AND(ISNUMBER($AR260),ISNUMBER(Settings!$D$7)),IF($AR260&gt;Settings!$D$7,1,0),0)</f>
        <v/>
      </c>
      <c r="BA260" s="28">
        <f>IF(AND(ISNUMBER($AR260),ISNUMBER($AF260)),$AR260,0)</f>
        <v/>
      </c>
      <c r="BB260" s="28">
        <f>IF(OR(IFERROR(TRIM(INDEX($A260:$AD260,MATCH(Settings!$B$14,$A$1:$AD$1,0))&amp;""),"")&lt;&gt;"",IFERROR(TRIM(INDEX($A260:$AD260,MATCH(Settings!$B$13,$A$1:$AD$1,0))&amp;""),"")&lt;&gt;"",IFERROR(TRIM(INDEX($A260:$AD260,MATCH(Settings!$B$17,$A$1:$AD$1,0))&amp;""),"")&lt;&gt;"",IFERROR(TRIM(INDEX($A260:$AD260,MATCH(Settings!$B$22,$A$1:$AD$1,0))&amp;""),"")&lt;&gt;""),1,0)</f>
        <v/>
      </c>
    </row>
    <row r="261">
      <c r="AF261" s="29" t="n"/>
      <c r="AG261" s="30" t="n"/>
      <c r="AH261" s="30" t="n"/>
      <c r="AI261" s="31" t="n"/>
      <c r="AJ261" s="29" t="n"/>
      <c r="AK261" s="30" t="n"/>
      <c r="AM261" s="23">
        <f>IF(IFERROR(TRIM(INDEX($A261:$AD261,MATCH(Settings!$B$13,$A$1:$AD$1,0))&amp;""),"")&lt;&gt;"",IFERROR(TRIM(INDEX($A261:$AD261,MATCH(Settings!$B$13,$A$1:$AD$1,0))&amp;""),"")&amp;IF(IFERROR(TRIM(INDEX($A261:$AD261,MATCH(Settings!$B$14,$A$1:$AD$1,0))&amp;""),"")&lt;&gt;""," ("&amp;IFERROR(TRIM(INDEX($A261:$AD261,MATCH(Settings!$B$14,$A$1:$AD$1,0))&amp;""),"")&amp;")",""),IFERROR(TRIM(INDEX($A261:$AD261,MATCH(Settings!$B$14,$A$1:$AD$1,0))&amp;""),""))</f>
        <v/>
      </c>
      <c r="AN261" s="23">
        <f>IFERROR(TRIM(INDEX($A261:$AD261,MATCH(Settings!$B$15,$A$1:$AD$1,0))&amp;""),"")</f>
        <v/>
      </c>
      <c r="AO261" s="23">
        <f>IF($BB261=0,"",IF(LEFT(IFERROR(TRIM(INDEX($A261:$AD261,MATCH(Settings!$B$16,$A$1:$AD$1,0))&amp;""),""),5)="Goods","Goods",IF(LEFT(IFERROR(TRIM(INDEX($A261:$AD261,MATCH(Settings!$B$16,$A$1:$AD$1,0))&amp;""),""),8)="Services","Services",IF(IFERROR(TRIM(INDEX($A261:$AD261,MATCH(Settings!$B$22,$A$1:$AD$1,0))&amp;""),"")&lt;&gt;"","Services","Goods"))))</f>
        <v/>
      </c>
      <c r="AP261" s="23">
        <f>IF($AO261="Services",IFERROR(TRIM(INDEX($A261:$AD261,MATCH(Settings!$B$22,$A$1:$AD$1,0))&amp;""),""),IFERROR(TRIM(INDEX($A261:$AD261,MATCH(Settings!$B$17,$A$1:$AD$1,0))&amp;""),""))</f>
        <v/>
      </c>
      <c r="AQ261" s="24">
        <f>IFERROR(IF(TRIM(INDEX($A261:$AD261,MATCH(Settings!$B$18,$A$1:$AD$1,0))&amp;"")="","",VALUE(TRIM(INDEX($A261:$AD261,MATCH(Settings!$B$18,$A$1:$AD$1,0))&amp;""))),"")</f>
        <v/>
      </c>
      <c r="AR261" s="25">
        <f>IF($AO261="Goods",IFERROR(IF(TRIM(INDEX($A261:$AD261,MATCH(Settings!$B$20,$A$1:$AD$1,0))&amp;"")="","",VALUE(TRIM(INDEX($A261:$AD261,MATCH(Settings!$B$20,$A$1:$AD$1,0))&amp;""))),""),"")</f>
        <v/>
      </c>
      <c r="AS261" s="26">
        <f>IF($BB261=0,"",IFERROR(INT(IFERROR(IF(ISNUMBER(INDEX($A261:$AD261,MATCH(Settings!$B$11,$A$1:$AD$1,0))),INDEX($A261:$AD261,MATCH(Settings!$B$11,$A$1:$AD$1,0)),DATE(VALUE(LEFT(IFERROR(TRIM(INDEX($A261:$AD261,MATCH(Settings!$B$11,$A$1:$AD$1,0))&amp;""),""),4)),VALUE(MID(IFERROR(TRIM(INDEX($A261:$AD261,MATCH(Settings!$B$11,$A$1:$AD$1,0))&amp;""),""),6,2)),VALUE(MID(IFERROR(TRIM(INDEX($A261:$AD261,MATCH(Settings!$B$11,$A$1:$AD$1,0))&amp;""),""),9,2)))+TIME(VALUE(MID(IFERROR(TRIM(INDEX($A261:$AD261,MATCH(Settings!$B$11,$A$1:$AD$1,0))&amp;""),""),12,2)),VALUE(MID(IFERROR(TRIM(INDEX($A261:$AD261,MATCH(Settings!$B$11,$A$1:$AD$1,0))&amp;""),""),15,2)),VALUE(MID(IFERROR(TRIM(INDEX($A261:$AD261,MATCH(Settings!$B$11,$A$1:$AD$1,0))&amp;""),""),18,2)))),"")),""))</f>
        <v/>
      </c>
      <c r="AT261" s="23">
        <f>IF($BB261=0,"",IF(NOT(ISNUMBER($AF261)),"Waiting for the gift",IF(ISNUMBER($AJ261),"Acknowledged",IF(AND(ISNUMBER(Settings!$D$3),$AU261&gt;Settings!$D$3),"Past your window","Send acknowledgment"))))</f>
        <v/>
      </c>
      <c r="AU261" s="24">
        <f>IF(AND(ISNUMBER($AF261),NOT(ISNUMBER($AJ261))),Settings!$D$4-$AF261,"")</f>
        <v/>
      </c>
      <c r="AV261" s="27">
        <f>IF($BB261=0,"",IF((IF($AO261="Services","; services: describe the work, no value",IF(NOT(ISNUMBER($AR261)),"; no donor value given",IF($AX261=1,"; donor value $"&amp;FIXED(Settings!$D$5,0)&amp;" or more: written acknowledgment","")&amp;IF($AY261=1,"; over $"&amp;FIXED(Settings!$D$6,0)&amp;": donor may need Form 8283","")&amp;IF($AZ261=1,"; over $"&amp;FIXED(Settings!$D$7,0)&amp;": Section B, you may sign Part V",""))))="","Thank-you note",MID(IF($AO261="Services","; services: describe the work, no value",IF(NOT(ISNUMBER($AR261)),"; no donor value given",IF($AX261=1,"; donor value $"&amp;FIXED(Settings!$D$5,0)&amp;" or more: written acknowledgment","")&amp;IF($AY261=1,"; over $"&amp;FIXED(Settings!$D$6,0)&amp;": donor may need Form 8283","")&amp;IF($AZ261=1,"; over $"&amp;FIXED(Settings!$D$7,0)&amp;": Section B, you may sign Part V",""))),3,300)))</f>
        <v/>
      </c>
      <c r="AW261" s="27">
        <f>IF(OR($BB261=0,NOT(ISNUMBER($AF261)),$AP261=""),"","Thank you for your contribution of "&amp;$AP261&amp;" that "&amp;IF(TRIM(Settings!$D$2&amp;"")="","(your organization's name)",Settings!$D$2)&amp;" received on "&amp;CHOOSE(MONTH($AF261),"January","February","March","April","May","June","July","August","September","October","November","December")&amp;" "&amp;DAY($AF261)&amp;", "&amp;YEAR($AF261)&amp;". "&amp;IF(TRIM($AH261&amp;"")="","No goods or services were provided in exchange for your contribution.","In exchange for your contribution, we gave you "&amp;$AH261&amp;IF(ISNUMBER($AI261)," with an estimated fair market value of $"&amp;FIXED($AI261,2),"")&amp;"."))</f>
        <v/>
      </c>
      <c r="AX261" s="28">
        <f>IF(AND(ISNUMBER($AR261),ISNUMBER(Settings!$D$5)),IF($AR261&gt;=Settings!$D$5,1,0),0)</f>
        <v/>
      </c>
      <c r="AY261" s="28">
        <f>IF(AND(ISNUMBER($AR261),ISNUMBER(Settings!$D$6)),IF($AR261&gt;Settings!$D$6,1,0),0)</f>
        <v/>
      </c>
      <c r="AZ261" s="28">
        <f>IF(AND(ISNUMBER($AR261),ISNUMBER(Settings!$D$7)),IF($AR261&gt;Settings!$D$7,1,0),0)</f>
        <v/>
      </c>
      <c r="BA261" s="28">
        <f>IF(AND(ISNUMBER($AR261),ISNUMBER($AF261)),$AR261,0)</f>
        <v/>
      </c>
      <c r="BB261" s="28">
        <f>IF(OR(IFERROR(TRIM(INDEX($A261:$AD261,MATCH(Settings!$B$14,$A$1:$AD$1,0))&amp;""),"")&lt;&gt;"",IFERROR(TRIM(INDEX($A261:$AD261,MATCH(Settings!$B$13,$A$1:$AD$1,0))&amp;""),"")&lt;&gt;"",IFERROR(TRIM(INDEX($A261:$AD261,MATCH(Settings!$B$17,$A$1:$AD$1,0))&amp;""),"")&lt;&gt;"",IFERROR(TRIM(INDEX($A261:$AD261,MATCH(Settings!$B$22,$A$1:$AD$1,0))&amp;""),"")&lt;&gt;""),1,0)</f>
        <v/>
      </c>
    </row>
    <row r="262">
      <c r="AF262" s="29" t="n"/>
      <c r="AG262" s="30" t="n"/>
      <c r="AH262" s="30" t="n"/>
      <c r="AI262" s="31" t="n"/>
      <c r="AJ262" s="29" t="n"/>
      <c r="AK262" s="30" t="n"/>
      <c r="AM262" s="23">
        <f>IF(IFERROR(TRIM(INDEX($A262:$AD262,MATCH(Settings!$B$13,$A$1:$AD$1,0))&amp;""),"")&lt;&gt;"",IFERROR(TRIM(INDEX($A262:$AD262,MATCH(Settings!$B$13,$A$1:$AD$1,0))&amp;""),"")&amp;IF(IFERROR(TRIM(INDEX($A262:$AD262,MATCH(Settings!$B$14,$A$1:$AD$1,0))&amp;""),"")&lt;&gt;""," ("&amp;IFERROR(TRIM(INDEX($A262:$AD262,MATCH(Settings!$B$14,$A$1:$AD$1,0))&amp;""),"")&amp;")",""),IFERROR(TRIM(INDEX($A262:$AD262,MATCH(Settings!$B$14,$A$1:$AD$1,0))&amp;""),""))</f>
        <v/>
      </c>
      <c r="AN262" s="23">
        <f>IFERROR(TRIM(INDEX($A262:$AD262,MATCH(Settings!$B$15,$A$1:$AD$1,0))&amp;""),"")</f>
        <v/>
      </c>
      <c r="AO262" s="23">
        <f>IF($BB262=0,"",IF(LEFT(IFERROR(TRIM(INDEX($A262:$AD262,MATCH(Settings!$B$16,$A$1:$AD$1,0))&amp;""),""),5)="Goods","Goods",IF(LEFT(IFERROR(TRIM(INDEX($A262:$AD262,MATCH(Settings!$B$16,$A$1:$AD$1,0))&amp;""),""),8)="Services","Services",IF(IFERROR(TRIM(INDEX($A262:$AD262,MATCH(Settings!$B$22,$A$1:$AD$1,0))&amp;""),"")&lt;&gt;"","Services","Goods"))))</f>
        <v/>
      </c>
      <c r="AP262" s="23">
        <f>IF($AO262="Services",IFERROR(TRIM(INDEX($A262:$AD262,MATCH(Settings!$B$22,$A$1:$AD$1,0))&amp;""),""),IFERROR(TRIM(INDEX($A262:$AD262,MATCH(Settings!$B$17,$A$1:$AD$1,0))&amp;""),""))</f>
        <v/>
      </c>
      <c r="AQ262" s="24">
        <f>IFERROR(IF(TRIM(INDEX($A262:$AD262,MATCH(Settings!$B$18,$A$1:$AD$1,0))&amp;"")="","",VALUE(TRIM(INDEX($A262:$AD262,MATCH(Settings!$B$18,$A$1:$AD$1,0))&amp;""))),"")</f>
        <v/>
      </c>
      <c r="AR262" s="25">
        <f>IF($AO262="Goods",IFERROR(IF(TRIM(INDEX($A262:$AD262,MATCH(Settings!$B$20,$A$1:$AD$1,0))&amp;"")="","",VALUE(TRIM(INDEX($A262:$AD262,MATCH(Settings!$B$20,$A$1:$AD$1,0))&amp;""))),""),"")</f>
        <v/>
      </c>
      <c r="AS262" s="26">
        <f>IF($BB262=0,"",IFERROR(INT(IFERROR(IF(ISNUMBER(INDEX($A262:$AD262,MATCH(Settings!$B$11,$A$1:$AD$1,0))),INDEX($A262:$AD262,MATCH(Settings!$B$11,$A$1:$AD$1,0)),DATE(VALUE(LEFT(IFERROR(TRIM(INDEX($A262:$AD262,MATCH(Settings!$B$11,$A$1:$AD$1,0))&amp;""),""),4)),VALUE(MID(IFERROR(TRIM(INDEX($A262:$AD262,MATCH(Settings!$B$11,$A$1:$AD$1,0))&amp;""),""),6,2)),VALUE(MID(IFERROR(TRIM(INDEX($A262:$AD262,MATCH(Settings!$B$11,$A$1:$AD$1,0))&amp;""),""),9,2)))+TIME(VALUE(MID(IFERROR(TRIM(INDEX($A262:$AD262,MATCH(Settings!$B$11,$A$1:$AD$1,0))&amp;""),""),12,2)),VALUE(MID(IFERROR(TRIM(INDEX($A262:$AD262,MATCH(Settings!$B$11,$A$1:$AD$1,0))&amp;""),""),15,2)),VALUE(MID(IFERROR(TRIM(INDEX($A262:$AD262,MATCH(Settings!$B$11,$A$1:$AD$1,0))&amp;""),""),18,2)))),"")),""))</f>
        <v/>
      </c>
      <c r="AT262" s="23">
        <f>IF($BB262=0,"",IF(NOT(ISNUMBER($AF262)),"Waiting for the gift",IF(ISNUMBER($AJ262),"Acknowledged",IF(AND(ISNUMBER(Settings!$D$3),$AU262&gt;Settings!$D$3),"Past your window","Send acknowledgment"))))</f>
        <v/>
      </c>
      <c r="AU262" s="24">
        <f>IF(AND(ISNUMBER($AF262),NOT(ISNUMBER($AJ262))),Settings!$D$4-$AF262,"")</f>
        <v/>
      </c>
      <c r="AV262" s="27">
        <f>IF($BB262=0,"",IF((IF($AO262="Services","; services: describe the work, no value",IF(NOT(ISNUMBER($AR262)),"; no donor value given",IF($AX262=1,"; donor value $"&amp;FIXED(Settings!$D$5,0)&amp;" or more: written acknowledgment","")&amp;IF($AY262=1,"; over $"&amp;FIXED(Settings!$D$6,0)&amp;": donor may need Form 8283","")&amp;IF($AZ262=1,"; over $"&amp;FIXED(Settings!$D$7,0)&amp;": Section B, you may sign Part V",""))))="","Thank-you note",MID(IF($AO262="Services","; services: describe the work, no value",IF(NOT(ISNUMBER($AR262)),"; no donor value given",IF($AX262=1,"; donor value $"&amp;FIXED(Settings!$D$5,0)&amp;" or more: written acknowledgment","")&amp;IF($AY262=1,"; over $"&amp;FIXED(Settings!$D$6,0)&amp;": donor may need Form 8283","")&amp;IF($AZ262=1,"; over $"&amp;FIXED(Settings!$D$7,0)&amp;": Section B, you may sign Part V",""))),3,300)))</f>
        <v/>
      </c>
      <c r="AW262" s="27">
        <f>IF(OR($BB262=0,NOT(ISNUMBER($AF262)),$AP262=""),"","Thank you for your contribution of "&amp;$AP262&amp;" that "&amp;IF(TRIM(Settings!$D$2&amp;"")="","(your organization's name)",Settings!$D$2)&amp;" received on "&amp;CHOOSE(MONTH($AF262),"January","February","March","April","May","June","July","August","September","October","November","December")&amp;" "&amp;DAY($AF262)&amp;", "&amp;YEAR($AF262)&amp;". "&amp;IF(TRIM($AH262&amp;"")="","No goods or services were provided in exchange for your contribution.","In exchange for your contribution, we gave you "&amp;$AH262&amp;IF(ISNUMBER($AI262)," with an estimated fair market value of $"&amp;FIXED($AI262,2),"")&amp;"."))</f>
        <v/>
      </c>
      <c r="AX262" s="28">
        <f>IF(AND(ISNUMBER($AR262),ISNUMBER(Settings!$D$5)),IF($AR262&gt;=Settings!$D$5,1,0),0)</f>
        <v/>
      </c>
      <c r="AY262" s="28">
        <f>IF(AND(ISNUMBER($AR262),ISNUMBER(Settings!$D$6)),IF($AR262&gt;Settings!$D$6,1,0),0)</f>
        <v/>
      </c>
      <c r="AZ262" s="28">
        <f>IF(AND(ISNUMBER($AR262),ISNUMBER(Settings!$D$7)),IF($AR262&gt;Settings!$D$7,1,0),0)</f>
        <v/>
      </c>
      <c r="BA262" s="28">
        <f>IF(AND(ISNUMBER($AR262),ISNUMBER($AF262)),$AR262,0)</f>
        <v/>
      </c>
      <c r="BB262" s="28">
        <f>IF(OR(IFERROR(TRIM(INDEX($A262:$AD262,MATCH(Settings!$B$14,$A$1:$AD$1,0))&amp;""),"")&lt;&gt;"",IFERROR(TRIM(INDEX($A262:$AD262,MATCH(Settings!$B$13,$A$1:$AD$1,0))&amp;""),"")&lt;&gt;"",IFERROR(TRIM(INDEX($A262:$AD262,MATCH(Settings!$B$17,$A$1:$AD$1,0))&amp;""),"")&lt;&gt;"",IFERROR(TRIM(INDEX($A262:$AD262,MATCH(Settings!$B$22,$A$1:$AD$1,0))&amp;""),"")&lt;&gt;""),1,0)</f>
        <v/>
      </c>
    </row>
    <row r="263">
      <c r="AF263" s="29" t="n"/>
      <c r="AG263" s="30" t="n"/>
      <c r="AH263" s="30" t="n"/>
      <c r="AI263" s="31" t="n"/>
      <c r="AJ263" s="29" t="n"/>
      <c r="AK263" s="30" t="n"/>
      <c r="AM263" s="23">
        <f>IF(IFERROR(TRIM(INDEX($A263:$AD263,MATCH(Settings!$B$13,$A$1:$AD$1,0))&amp;""),"")&lt;&gt;"",IFERROR(TRIM(INDEX($A263:$AD263,MATCH(Settings!$B$13,$A$1:$AD$1,0))&amp;""),"")&amp;IF(IFERROR(TRIM(INDEX($A263:$AD263,MATCH(Settings!$B$14,$A$1:$AD$1,0))&amp;""),"")&lt;&gt;""," ("&amp;IFERROR(TRIM(INDEX($A263:$AD263,MATCH(Settings!$B$14,$A$1:$AD$1,0))&amp;""),"")&amp;")",""),IFERROR(TRIM(INDEX($A263:$AD263,MATCH(Settings!$B$14,$A$1:$AD$1,0))&amp;""),""))</f>
        <v/>
      </c>
      <c r="AN263" s="23">
        <f>IFERROR(TRIM(INDEX($A263:$AD263,MATCH(Settings!$B$15,$A$1:$AD$1,0))&amp;""),"")</f>
        <v/>
      </c>
      <c r="AO263" s="23">
        <f>IF($BB263=0,"",IF(LEFT(IFERROR(TRIM(INDEX($A263:$AD263,MATCH(Settings!$B$16,$A$1:$AD$1,0))&amp;""),""),5)="Goods","Goods",IF(LEFT(IFERROR(TRIM(INDEX($A263:$AD263,MATCH(Settings!$B$16,$A$1:$AD$1,0))&amp;""),""),8)="Services","Services",IF(IFERROR(TRIM(INDEX($A263:$AD263,MATCH(Settings!$B$22,$A$1:$AD$1,0))&amp;""),"")&lt;&gt;"","Services","Goods"))))</f>
        <v/>
      </c>
      <c r="AP263" s="23">
        <f>IF($AO263="Services",IFERROR(TRIM(INDEX($A263:$AD263,MATCH(Settings!$B$22,$A$1:$AD$1,0))&amp;""),""),IFERROR(TRIM(INDEX($A263:$AD263,MATCH(Settings!$B$17,$A$1:$AD$1,0))&amp;""),""))</f>
        <v/>
      </c>
      <c r="AQ263" s="24">
        <f>IFERROR(IF(TRIM(INDEX($A263:$AD263,MATCH(Settings!$B$18,$A$1:$AD$1,0))&amp;"")="","",VALUE(TRIM(INDEX($A263:$AD263,MATCH(Settings!$B$18,$A$1:$AD$1,0))&amp;""))),"")</f>
        <v/>
      </c>
      <c r="AR263" s="25">
        <f>IF($AO263="Goods",IFERROR(IF(TRIM(INDEX($A263:$AD263,MATCH(Settings!$B$20,$A$1:$AD$1,0))&amp;"")="","",VALUE(TRIM(INDEX($A263:$AD263,MATCH(Settings!$B$20,$A$1:$AD$1,0))&amp;""))),""),"")</f>
        <v/>
      </c>
      <c r="AS263" s="26">
        <f>IF($BB263=0,"",IFERROR(INT(IFERROR(IF(ISNUMBER(INDEX($A263:$AD263,MATCH(Settings!$B$11,$A$1:$AD$1,0))),INDEX($A263:$AD263,MATCH(Settings!$B$11,$A$1:$AD$1,0)),DATE(VALUE(LEFT(IFERROR(TRIM(INDEX($A263:$AD263,MATCH(Settings!$B$11,$A$1:$AD$1,0))&amp;""),""),4)),VALUE(MID(IFERROR(TRIM(INDEX($A263:$AD263,MATCH(Settings!$B$11,$A$1:$AD$1,0))&amp;""),""),6,2)),VALUE(MID(IFERROR(TRIM(INDEX($A263:$AD263,MATCH(Settings!$B$11,$A$1:$AD$1,0))&amp;""),""),9,2)))+TIME(VALUE(MID(IFERROR(TRIM(INDEX($A263:$AD263,MATCH(Settings!$B$11,$A$1:$AD$1,0))&amp;""),""),12,2)),VALUE(MID(IFERROR(TRIM(INDEX($A263:$AD263,MATCH(Settings!$B$11,$A$1:$AD$1,0))&amp;""),""),15,2)),VALUE(MID(IFERROR(TRIM(INDEX($A263:$AD263,MATCH(Settings!$B$11,$A$1:$AD$1,0))&amp;""),""),18,2)))),"")),""))</f>
        <v/>
      </c>
      <c r="AT263" s="23">
        <f>IF($BB263=0,"",IF(NOT(ISNUMBER($AF263)),"Waiting for the gift",IF(ISNUMBER($AJ263),"Acknowledged",IF(AND(ISNUMBER(Settings!$D$3),$AU263&gt;Settings!$D$3),"Past your window","Send acknowledgment"))))</f>
        <v/>
      </c>
      <c r="AU263" s="24">
        <f>IF(AND(ISNUMBER($AF263),NOT(ISNUMBER($AJ263))),Settings!$D$4-$AF263,"")</f>
        <v/>
      </c>
      <c r="AV263" s="27">
        <f>IF($BB263=0,"",IF((IF($AO263="Services","; services: describe the work, no value",IF(NOT(ISNUMBER($AR263)),"; no donor value given",IF($AX263=1,"; donor value $"&amp;FIXED(Settings!$D$5,0)&amp;" or more: written acknowledgment","")&amp;IF($AY263=1,"; over $"&amp;FIXED(Settings!$D$6,0)&amp;": donor may need Form 8283","")&amp;IF($AZ263=1,"; over $"&amp;FIXED(Settings!$D$7,0)&amp;": Section B, you may sign Part V",""))))="","Thank-you note",MID(IF($AO263="Services","; services: describe the work, no value",IF(NOT(ISNUMBER($AR263)),"; no donor value given",IF($AX263=1,"; donor value $"&amp;FIXED(Settings!$D$5,0)&amp;" or more: written acknowledgment","")&amp;IF($AY263=1,"; over $"&amp;FIXED(Settings!$D$6,0)&amp;": donor may need Form 8283","")&amp;IF($AZ263=1,"; over $"&amp;FIXED(Settings!$D$7,0)&amp;": Section B, you may sign Part V",""))),3,300)))</f>
        <v/>
      </c>
      <c r="AW263" s="27">
        <f>IF(OR($BB263=0,NOT(ISNUMBER($AF263)),$AP263=""),"","Thank you for your contribution of "&amp;$AP263&amp;" that "&amp;IF(TRIM(Settings!$D$2&amp;"")="","(your organization's name)",Settings!$D$2)&amp;" received on "&amp;CHOOSE(MONTH($AF263),"January","February","March","April","May","June","July","August","September","October","November","December")&amp;" "&amp;DAY($AF263)&amp;", "&amp;YEAR($AF263)&amp;". "&amp;IF(TRIM($AH263&amp;"")="","No goods or services were provided in exchange for your contribution.","In exchange for your contribution, we gave you "&amp;$AH263&amp;IF(ISNUMBER($AI263)," with an estimated fair market value of $"&amp;FIXED($AI263,2),"")&amp;"."))</f>
        <v/>
      </c>
      <c r="AX263" s="28">
        <f>IF(AND(ISNUMBER($AR263),ISNUMBER(Settings!$D$5)),IF($AR263&gt;=Settings!$D$5,1,0),0)</f>
        <v/>
      </c>
      <c r="AY263" s="28">
        <f>IF(AND(ISNUMBER($AR263),ISNUMBER(Settings!$D$6)),IF($AR263&gt;Settings!$D$6,1,0),0)</f>
        <v/>
      </c>
      <c r="AZ263" s="28">
        <f>IF(AND(ISNUMBER($AR263),ISNUMBER(Settings!$D$7)),IF($AR263&gt;Settings!$D$7,1,0),0)</f>
        <v/>
      </c>
      <c r="BA263" s="28">
        <f>IF(AND(ISNUMBER($AR263),ISNUMBER($AF263)),$AR263,0)</f>
        <v/>
      </c>
      <c r="BB263" s="28">
        <f>IF(OR(IFERROR(TRIM(INDEX($A263:$AD263,MATCH(Settings!$B$14,$A$1:$AD$1,0))&amp;""),"")&lt;&gt;"",IFERROR(TRIM(INDEX($A263:$AD263,MATCH(Settings!$B$13,$A$1:$AD$1,0))&amp;""),"")&lt;&gt;"",IFERROR(TRIM(INDEX($A263:$AD263,MATCH(Settings!$B$17,$A$1:$AD$1,0))&amp;""),"")&lt;&gt;"",IFERROR(TRIM(INDEX($A263:$AD263,MATCH(Settings!$B$22,$A$1:$AD$1,0))&amp;""),"")&lt;&gt;""),1,0)</f>
        <v/>
      </c>
    </row>
    <row r="264">
      <c r="AF264" s="29" t="n"/>
      <c r="AG264" s="30" t="n"/>
      <c r="AH264" s="30" t="n"/>
      <c r="AI264" s="31" t="n"/>
      <c r="AJ264" s="29" t="n"/>
      <c r="AK264" s="30" t="n"/>
      <c r="AM264" s="23">
        <f>IF(IFERROR(TRIM(INDEX($A264:$AD264,MATCH(Settings!$B$13,$A$1:$AD$1,0))&amp;""),"")&lt;&gt;"",IFERROR(TRIM(INDEX($A264:$AD264,MATCH(Settings!$B$13,$A$1:$AD$1,0))&amp;""),"")&amp;IF(IFERROR(TRIM(INDEX($A264:$AD264,MATCH(Settings!$B$14,$A$1:$AD$1,0))&amp;""),"")&lt;&gt;""," ("&amp;IFERROR(TRIM(INDEX($A264:$AD264,MATCH(Settings!$B$14,$A$1:$AD$1,0))&amp;""),"")&amp;")",""),IFERROR(TRIM(INDEX($A264:$AD264,MATCH(Settings!$B$14,$A$1:$AD$1,0))&amp;""),""))</f>
        <v/>
      </c>
      <c r="AN264" s="23">
        <f>IFERROR(TRIM(INDEX($A264:$AD264,MATCH(Settings!$B$15,$A$1:$AD$1,0))&amp;""),"")</f>
        <v/>
      </c>
      <c r="AO264" s="23">
        <f>IF($BB264=0,"",IF(LEFT(IFERROR(TRIM(INDEX($A264:$AD264,MATCH(Settings!$B$16,$A$1:$AD$1,0))&amp;""),""),5)="Goods","Goods",IF(LEFT(IFERROR(TRIM(INDEX($A264:$AD264,MATCH(Settings!$B$16,$A$1:$AD$1,0))&amp;""),""),8)="Services","Services",IF(IFERROR(TRIM(INDEX($A264:$AD264,MATCH(Settings!$B$22,$A$1:$AD$1,0))&amp;""),"")&lt;&gt;"","Services","Goods"))))</f>
        <v/>
      </c>
      <c r="AP264" s="23">
        <f>IF($AO264="Services",IFERROR(TRIM(INDEX($A264:$AD264,MATCH(Settings!$B$22,$A$1:$AD$1,0))&amp;""),""),IFERROR(TRIM(INDEX($A264:$AD264,MATCH(Settings!$B$17,$A$1:$AD$1,0))&amp;""),""))</f>
        <v/>
      </c>
      <c r="AQ264" s="24">
        <f>IFERROR(IF(TRIM(INDEX($A264:$AD264,MATCH(Settings!$B$18,$A$1:$AD$1,0))&amp;"")="","",VALUE(TRIM(INDEX($A264:$AD264,MATCH(Settings!$B$18,$A$1:$AD$1,0))&amp;""))),"")</f>
        <v/>
      </c>
      <c r="AR264" s="25">
        <f>IF($AO264="Goods",IFERROR(IF(TRIM(INDEX($A264:$AD264,MATCH(Settings!$B$20,$A$1:$AD$1,0))&amp;"")="","",VALUE(TRIM(INDEX($A264:$AD264,MATCH(Settings!$B$20,$A$1:$AD$1,0))&amp;""))),""),"")</f>
        <v/>
      </c>
      <c r="AS264" s="26">
        <f>IF($BB264=0,"",IFERROR(INT(IFERROR(IF(ISNUMBER(INDEX($A264:$AD264,MATCH(Settings!$B$11,$A$1:$AD$1,0))),INDEX($A264:$AD264,MATCH(Settings!$B$11,$A$1:$AD$1,0)),DATE(VALUE(LEFT(IFERROR(TRIM(INDEX($A264:$AD264,MATCH(Settings!$B$11,$A$1:$AD$1,0))&amp;""),""),4)),VALUE(MID(IFERROR(TRIM(INDEX($A264:$AD264,MATCH(Settings!$B$11,$A$1:$AD$1,0))&amp;""),""),6,2)),VALUE(MID(IFERROR(TRIM(INDEX($A264:$AD264,MATCH(Settings!$B$11,$A$1:$AD$1,0))&amp;""),""),9,2)))+TIME(VALUE(MID(IFERROR(TRIM(INDEX($A264:$AD264,MATCH(Settings!$B$11,$A$1:$AD$1,0))&amp;""),""),12,2)),VALUE(MID(IFERROR(TRIM(INDEX($A264:$AD264,MATCH(Settings!$B$11,$A$1:$AD$1,0))&amp;""),""),15,2)),VALUE(MID(IFERROR(TRIM(INDEX($A264:$AD264,MATCH(Settings!$B$11,$A$1:$AD$1,0))&amp;""),""),18,2)))),"")),""))</f>
        <v/>
      </c>
      <c r="AT264" s="23">
        <f>IF($BB264=0,"",IF(NOT(ISNUMBER($AF264)),"Waiting for the gift",IF(ISNUMBER($AJ264),"Acknowledged",IF(AND(ISNUMBER(Settings!$D$3),$AU264&gt;Settings!$D$3),"Past your window","Send acknowledgment"))))</f>
        <v/>
      </c>
      <c r="AU264" s="24">
        <f>IF(AND(ISNUMBER($AF264),NOT(ISNUMBER($AJ264))),Settings!$D$4-$AF264,"")</f>
        <v/>
      </c>
      <c r="AV264" s="27">
        <f>IF($BB264=0,"",IF((IF($AO264="Services","; services: describe the work, no value",IF(NOT(ISNUMBER($AR264)),"; no donor value given",IF($AX264=1,"; donor value $"&amp;FIXED(Settings!$D$5,0)&amp;" or more: written acknowledgment","")&amp;IF($AY264=1,"; over $"&amp;FIXED(Settings!$D$6,0)&amp;": donor may need Form 8283","")&amp;IF($AZ264=1,"; over $"&amp;FIXED(Settings!$D$7,0)&amp;": Section B, you may sign Part V",""))))="","Thank-you note",MID(IF($AO264="Services","; services: describe the work, no value",IF(NOT(ISNUMBER($AR264)),"; no donor value given",IF($AX264=1,"; donor value $"&amp;FIXED(Settings!$D$5,0)&amp;" or more: written acknowledgment","")&amp;IF($AY264=1,"; over $"&amp;FIXED(Settings!$D$6,0)&amp;": donor may need Form 8283","")&amp;IF($AZ264=1,"; over $"&amp;FIXED(Settings!$D$7,0)&amp;": Section B, you may sign Part V",""))),3,300)))</f>
        <v/>
      </c>
      <c r="AW264" s="27">
        <f>IF(OR($BB264=0,NOT(ISNUMBER($AF264)),$AP264=""),"","Thank you for your contribution of "&amp;$AP264&amp;" that "&amp;IF(TRIM(Settings!$D$2&amp;"")="","(your organization's name)",Settings!$D$2)&amp;" received on "&amp;CHOOSE(MONTH($AF264),"January","February","March","April","May","June","July","August","September","October","November","December")&amp;" "&amp;DAY($AF264)&amp;", "&amp;YEAR($AF264)&amp;". "&amp;IF(TRIM($AH264&amp;"")="","No goods or services were provided in exchange for your contribution.","In exchange for your contribution, we gave you "&amp;$AH264&amp;IF(ISNUMBER($AI264)," with an estimated fair market value of $"&amp;FIXED($AI264,2),"")&amp;"."))</f>
        <v/>
      </c>
      <c r="AX264" s="28">
        <f>IF(AND(ISNUMBER($AR264),ISNUMBER(Settings!$D$5)),IF($AR264&gt;=Settings!$D$5,1,0),0)</f>
        <v/>
      </c>
      <c r="AY264" s="28">
        <f>IF(AND(ISNUMBER($AR264),ISNUMBER(Settings!$D$6)),IF($AR264&gt;Settings!$D$6,1,0),0)</f>
        <v/>
      </c>
      <c r="AZ264" s="28">
        <f>IF(AND(ISNUMBER($AR264),ISNUMBER(Settings!$D$7)),IF($AR264&gt;Settings!$D$7,1,0),0)</f>
        <v/>
      </c>
      <c r="BA264" s="28">
        <f>IF(AND(ISNUMBER($AR264),ISNUMBER($AF264)),$AR264,0)</f>
        <v/>
      </c>
      <c r="BB264" s="28">
        <f>IF(OR(IFERROR(TRIM(INDEX($A264:$AD264,MATCH(Settings!$B$14,$A$1:$AD$1,0))&amp;""),"")&lt;&gt;"",IFERROR(TRIM(INDEX($A264:$AD264,MATCH(Settings!$B$13,$A$1:$AD$1,0))&amp;""),"")&lt;&gt;"",IFERROR(TRIM(INDEX($A264:$AD264,MATCH(Settings!$B$17,$A$1:$AD$1,0))&amp;""),"")&lt;&gt;"",IFERROR(TRIM(INDEX($A264:$AD264,MATCH(Settings!$B$22,$A$1:$AD$1,0))&amp;""),"")&lt;&gt;""),1,0)</f>
        <v/>
      </c>
    </row>
    <row r="265">
      <c r="AF265" s="29" t="n"/>
      <c r="AG265" s="30" t="n"/>
      <c r="AH265" s="30" t="n"/>
      <c r="AI265" s="31" t="n"/>
      <c r="AJ265" s="29" t="n"/>
      <c r="AK265" s="30" t="n"/>
      <c r="AM265" s="23">
        <f>IF(IFERROR(TRIM(INDEX($A265:$AD265,MATCH(Settings!$B$13,$A$1:$AD$1,0))&amp;""),"")&lt;&gt;"",IFERROR(TRIM(INDEX($A265:$AD265,MATCH(Settings!$B$13,$A$1:$AD$1,0))&amp;""),"")&amp;IF(IFERROR(TRIM(INDEX($A265:$AD265,MATCH(Settings!$B$14,$A$1:$AD$1,0))&amp;""),"")&lt;&gt;""," ("&amp;IFERROR(TRIM(INDEX($A265:$AD265,MATCH(Settings!$B$14,$A$1:$AD$1,0))&amp;""),"")&amp;")",""),IFERROR(TRIM(INDEX($A265:$AD265,MATCH(Settings!$B$14,$A$1:$AD$1,0))&amp;""),""))</f>
        <v/>
      </c>
      <c r="AN265" s="23">
        <f>IFERROR(TRIM(INDEX($A265:$AD265,MATCH(Settings!$B$15,$A$1:$AD$1,0))&amp;""),"")</f>
        <v/>
      </c>
      <c r="AO265" s="23">
        <f>IF($BB265=0,"",IF(LEFT(IFERROR(TRIM(INDEX($A265:$AD265,MATCH(Settings!$B$16,$A$1:$AD$1,0))&amp;""),""),5)="Goods","Goods",IF(LEFT(IFERROR(TRIM(INDEX($A265:$AD265,MATCH(Settings!$B$16,$A$1:$AD$1,0))&amp;""),""),8)="Services","Services",IF(IFERROR(TRIM(INDEX($A265:$AD265,MATCH(Settings!$B$22,$A$1:$AD$1,0))&amp;""),"")&lt;&gt;"","Services","Goods"))))</f>
        <v/>
      </c>
      <c r="AP265" s="23">
        <f>IF($AO265="Services",IFERROR(TRIM(INDEX($A265:$AD265,MATCH(Settings!$B$22,$A$1:$AD$1,0))&amp;""),""),IFERROR(TRIM(INDEX($A265:$AD265,MATCH(Settings!$B$17,$A$1:$AD$1,0))&amp;""),""))</f>
        <v/>
      </c>
      <c r="AQ265" s="24">
        <f>IFERROR(IF(TRIM(INDEX($A265:$AD265,MATCH(Settings!$B$18,$A$1:$AD$1,0))&amp;"")="","",VALUE(TRIM(INDEX($A265:$AD265,MATCH(Settings!$B$18,$A$1:$AD$1,0))&amp;""))),"")</f>
        <v/>
      </c>
      <c r="AR265" s="25">
        <f>IF($AO265="Goods",IFERROR(IF(TRIM(INDEX($A265:$AD265,MATCH(Settings!$B$20,$A$1:$AD$1,0))&amp;"")="","",VALUE(TRIM(INDEX($A265:$AD265,MATCH(Settings!$B$20,$A$1:$AD$1,0))&amp;""))),""),"")</f>
        <v/>
      </c>
      <c r="AS265" s="26">
        <f>IF($BB265=0,"",IFERROR(INT(IFERROR(IF(ISNUMBER(INDEX($A265:$AD265,MATCH(Settings!$B$11,$A$1:$AD$1,0))),INDEX($A265:$AD265,MATCH(Settings!$B$11,$A$1:$AD$1,0)),DATE(VALUE(LEFT(IFERROR(TRIM(INDEX($A265:$AD265,MATCH(Settings!$B$11,$A$1:$AD$1,0))&amp;""),""),4)),VALUE(MID(IFERROR(TRIM(INDEX($A265:$AD265,MATCH(Settings!$B$11,$A$1:$AD$1,0))&amp;""),""),6,2)),VALUE(MID(IFERROR(TRIM(INDEX($A265:$AD265,MATCH(Settings!$B$11,$A$1:$AD$1,0))&amp;""),""),9,2)))+TIME(VALUE(MID(IFERROR(TRIM(INDEX($A265:$AD265,MATCH(Settings!$B$11,$A$1:$AD$1,0))&amp;""),""),12,2)),VALUE(MID(IFERROR(TRIM(INDEX($A265:$AD265,MATCH(Settings!$B$11,$A$1:$AD$1,0))&amp;""),""),15,2)),VALUE(MID(IFERROR(TRIM(INDEX($A265:$AD265,MATCH(Settings!$B$11,$A$1:$AD$1,0))&amp;""),""),18,2)))),"")),""))</f>
        <v/>
      </c>
      <c r="AT265" s="23">
        <f>IF($BB265=0,"",IF(NOT(ISNUMBER($AF265)),"Waiting for the gift",IF(ISNUMBER($AJ265),"Acknowledged",IF(AND(ISNUMBER(Settings!$D$3),$AU265&gt;Settings!$D$3),"Past your window","Send acknowledgment"))))</f>
        <v/>
      </c>
      <c r="AU265" s="24">
        <f>IF(AND(ISNUMBER($AF265),NOT(ISNUMBER($AJ265))),Settings!$D$4-$AF265,"")</f>
        <v/>
      </c>
      <c r="AV265" s="27">
        <f>IF($BB265=0,"",IF((IF($AO265="Services","; services: describe the work, no value",IF(NOT(ISNUMBER($AR265)),"; no donor value given",IF($AX265=1,"; donor value $"&amp;FIXED(Settings!$D$5,0)&amp;" or more: written acknowledgment","")&amp;IF($AY265=1,"; over $"&amp;FIXED(Settings!$D$6,0)&amp;": donor may need Form 8283","")&amp;IF($AZ265=1,"; over $"&amp;FIXED(Settings!$D$7,0)&amp;": Section B, you may sign Part V",""))))="","Thank-you note",MID(IF($AO265="Services","; services: describe the work, no value",IF(NOT(ISNUMBER($AR265)),"; no donor value given",IF($AX265=1,"; donor value $"&amp;FIXED(Settings!$D$5,0)&amp;" or more: written acknowledgment","")&amp;IF($AY265=1,"; over $"&amp;FIXED(Settings!$D$6,0)&amp;": donor may need Form 8283","")&amp;IF($AZ265=1,"; over $"&amp;FIXED(Settings!$D$7,0)&amp;": Section B, you may sign Part V",""))),3,300)))</f>
        <v/>
      </c>
      <c r="AW265" s="27">
        <f>IF(OR($BB265=0,NOT(ISNUMBER($AF265)),$AP265=""),"","Thank you for your contribution of "&amp;$AP265&amp;" that "&amp;IF(TRIM(Settings!$D$2&amp;"")="","(your organization's name)",Settings!$D$2)&amp;" received on "&amp;CHOOSE(MONTH($AF265),"January","February","March","April","May","June","July","August","September","October","November","December")&amp;" "&amp;DAY($AF265)&amp;", "&amp;YEAR($AF265)&amp;". "&amp;IF(TRIM($AH265&amp;"")="","No goods or services were provided in exchange for your contribution.","In exchange for your contribution, we gave you "&amp;$AH265&amp;IF(ISNUMBER($AI265)," with an estimated fair market value of $"&amp;FIXED($AI265,2),"")&amp;"."))</f>
        <v/>
      </c>
      <c r="AX265" s="28">
        <f>IF(AND(ISNUMBER($AR265),ISNUMBER(Settings!$D$5)),IF($AR265&gt;=Settings!$D$5,1,0),0)</f>
        <v/>
      </c>
      <c r="AY265" s="28">
        <f>IF(AND(ISNUMBER($AR265),ISNUMBER(Settings!$D$6)),IF($AR265&gt;Settings!$D$6,1,0),0)</f>
        <v/>
      </c>
      <c r="AZ265" s="28">
        <f>IF(AND(ISNUMBER($AR265),ISNUMBER(Settings!$D$7)),IF($AR265&gt;Settings!$D$7,1,0),0)</f>
        <v/>
      </c>
      <c r="BA265" s="28">
        <f>IF(AND(ISNUMBER($AR265),ISNUMBER($AF265)),$AR265,0)</f>
        <v/>
      </c>
      <c r="BB265" s="28">
        <f>IF(OR(IFERROR(TRIM(INDEX($A265:$AD265,MATCH(Settings!$B$14,$A$1:$AD$1,0))&amp;""),"")&lt;&gt;"",IFERROR(TRIM(INDEX($A265:$AD265,MATCH(Settings!$B$13,$A$1:$AD$1,0))&amp;""),"")&lt;&gt;"",IFERROR(TRIM(INDEX($A265:$AD265,MATCH(Settings!$B$17,$A$1:$AD$1,0))&amp;""),"")&lt;&gt;"",IFERROR(TRIM(INDEX($A265:$AD265,MATCH(Settings!$B$22,$A$1:$AD$1,0))&amp;""),"")&lt;&gt;""),1,0)</f>
        <v/>
      </c>
    </row>
    <row r="266">
      <c r="AF266" s="29" t="n"/>
      <c r="AG266" s="30" t="n"/>
      <c r="AH266" s="30" t="n"/>
      <c r="AI266" s="31" t="n"/>
      <c r="AJ266" s="29" t="n"/>
      <c r="AK266" s="30" t="n"/>
      <c r="AM266" s="23">
        <f>IF(IFERROR(TRIM(INDEX($A266:$AD266,MATCH(Settings!$B$13,$A$1:$AD$1,0))&amp;""),"")&lt;&gt;"",IFERROR(TRIM(INDEX($A266:$AD266,MATCH(Settings!$B$13,$A$1:$AD$1,0))&amp;""),"")&amp;IF(IFERROR(TRIM(INDEX($A266:$AD266,MATCH(Settings!$B$14,$A$1:$AD$1,0))&amp;""),"")&lt;&gt;""," ("&amp;IFERROR(TRIM(INDEX($A266:$AD266,MATCH(Settings!$B$14,$A$1:$AD$1,0))&amp;""),"")&amp;")",""),IFERROR(TRIM(INDEX($A266:$AD266,MATCH(Settings!$B$14,$A$1:$AD$1,0))&amp;""),""))</f>
        <v/>
      </c>
      <c r="AN266" s="23">
        <f>IFERROR(TRIM(INDEX($A266:$AD266,MATCH(Settings!$B$15,$A$1:$AD$1,0))&amp;""),"")</f>
        <v/>
      </c>
      <c r="AO266" s="23">
        <f>IF($BB266=0,"",IF(LEFT(IFERROR(TRIM(INDEX($A266:$AD266,MATCH(Settings!$B$16,$A$1:$AD$1,0))&amp;""),""),5)="Goods","Goods",IF(LEFT(IFERROR(TRIM(INDEX($A266:$AD266,MATCH(Settings!$B$16,$A$1:$AD$1,0))&amp;""),""),8)="Services","Services",IF(IFERROR(TRIM(INDEX($A266:$AD266,MATCH(Settings!$B$22,$A$1:$AD$1,0))&amp;""),"")&lt;&gt;"","Services","Goods"))))</f>
        <v/>
      </c>
      <c r="AP266" s="23">
        <f>IF($AO266="Services",IFERROR(TRIM(INDEX($A266:$AD266,MATCH(Settings!$B$22,$A$1:$AD$1,0))&amp;""),""),IFERROR(TRIM(INDEX($A266:$AD266,MATCH(Settings!$B$17,$A$1:$AD$1,0))&amp;""),""))</f>
        <v/>
      </c>
      <c r="AQ266" s="24">
        <f>IFERROR(IF(TRIM(INDEX($A266:$AD266,MATCH(Settings!$B$18,$A$1:$AD$1,0))&amp;"")="","",VALUE(TRIM(INDEX($A266:$AD266,MATCH(Settings!$B$18,$A$1:$AD$1,0))&amp;""))),"")</f>
        <v/>
      </c>
      <c r="AR266" s="25">
        <f>IF($AO266="Goods",IFERROR(IF(TRIM(INDEX($A266:$AD266,MATCH(Settings!$B$20,$A$1:$AD$1,0))&amp;"")="","",VALUE(TRIM(INDEX($A266:$AD266,MATCH(Settings!$B$20,$A$1:$AD$1,0))&amp;""))),""),"")</f>
        <v/>
      </c>
      <c r="AS266" s="26">
        <f>IF($BB266=0,"",IFERROR(INT(IFERROR(IF(ISNUMBER(INDEX($A266:$AD266,MATCH(Settings!$B$11,$A$1:$AD$1,0))),INDEX($A266:$AD266,MATCH(Settings!$B$11,$A$1:$AD$1,0)),DATE(VALUE(LEFT(IFERROR(TRIM(INDEX($A266:$AD266,MATCH(Settings!$B$11,$A$1:$AD$1,0))&amp;""),""),4)),VALUE(MID(IFERROR(TRIM(INDEX($A266:$AD266,MATCH(Settings!$B$11,$A$1:$AD$1,0))&amp;""),""),6,2)),VALUE(MID(IFERROR(TRIM(INDEX($A266:$AD266,MATCH(Settings!$B$11,$A$1:$AD$1,0))&amp;""),""),9,2)))+TIME(VALUE(MID(IFERROR(TRIM(INDEX($A266:$AD266,MATCH(Settings!$B$11,$A$1:$AD$1,0))&amp;""),""),12,2)),VALUE(MID(IFERROR(TRIM(INDEX($A266:$AD266,MATCH(Settings!$B$11,$A$1:$AD$1,0))&amp;""),""),15,2)),VALUE(MID(IFERROR(TRIM(INDEX($A266:$AD266,MATCH(Settings!$B$11,$A$1:$AD$1,0))&amp;""),""),18,2)))),"")),""))</f>
        <v/>
      </c>
      <c r="AT266" s="23">
        <f>IF($BB266=0,"",IF(NOT(ISNUMBER($AF266)),"Waiting for the gift",IF(ISNUMBER($AJ266),"Acknowledged",IF(AND(ISNUMBER(Settings!$D$3),$AU266&gt;Settings!$D$3),"Past your window","Send acknowledgment"))))</f>
        <v/>
      </c>
      <c r="AU266" s="24">
        <f>IF(AND(ISNUMBER($AF266),NOT(ISNUMBER($AJ266))),Settings!$D$4-$AF266,"")</f>
        <v/>
      </c>
      <c r="AV266" s="27">
        <f>IF($BB266=0,"",IF((IF($AO266="Services","; services: describe the work, no value",IF(NOT(ISNUMBER($AR266)),"; no donor value given",IF($AX266=1,"; donor value $"&amp;FIXED(Settings!$D$5,0)&amp;" or more: written acknowledgment","")&amp;IF($AY266=1,"; over $"&amp;FIXED(Settings!$D$6,0)&amp;": donor may need Form 8283","")&amp;IF($AZ266=1,"; over $"&amp;FIXED(Settings!$D$7,0)&amp;": Section B, you may sign Part V",""))))="","Thank-you note",MID(IF($AO266="Services","; services: describe the work, no value",IF(NOT(ISNUMBER($AR266)),"; no donor value given",IF($AX266=1,"; donor value $"&amp;FIXED(Settings!$D$5,0)&amp;" or more: written acknowledgment","")&amp;IF($AY266=1,"; over $"&amp;FIXED(Settings!$D$6,0)&amp;": donor may need Form 8283","")&amp;IF($AZ266=1,"; over $"&amp;FIXED(Settings!$D$7,0)&amp;": Section B, you may sign Part V",""))),3,300)))</f>
        <v/>
      </c>
      <c r="AW266" s="27">
        <f>IF(OR($BB266=0,NOT(ISNUMBER($AF266)),$AP266=""),"","Thank you for your contribution of "&amp;$AP266&amp;" that "&amp;IF(TRIM(Settings!$D$2&amp;"")="","(your organization's name)",Settings!$D$2)&amp;" received on "&amp;CHOOSE(MONTH($AF266),"January","February","March","April","May","June","July","August","September","October","November","December")&amp;" "&amp;DAY($AF266)&amp;", "&amp;YEAR($AF266)&amp;". "&amp;IF(TRIM($AH266&amp;"")="","No goods or services were provided in exchange for your contribution.","In exchange for your contribution, we gave you "&amp;$AH266&amp;IF(ISNUMBER($AI266)," with an estimated fair market value of $"&amp;FIXED($AI266,2),"")&amp;"."))</f>
        <v/>
      </c>
      <c r="AX266" s="28">
        <f>IF(AND(ISNUMBER($AR266),ISNUMBER(Settings!$D$5)),IF($AR266&gt;=Settings!$D$5,1,0),0)</f>
        <v/>
      </c>
      <c r="AY266" s="28">
        <f>IF(AND(ISNUMBER($AR266),ISNUMBER(Settings!$D$6)),IF($AR266&gt;Settings!$D$6,1,0),0)</f>
        <v/>
      </c>
      <c r="AZ266" s="28">
        <f>IF(AND(ISNUMBER($AR266),ISNUMBER(Settings!$D$7)),IF($AR266&gt;Settings!$D$7,1,0),0)</f>
        <v/>
      </c>
      <c r="BA266" s="28">
        <f>IF(AND(ISNUMBER($AR266),ISNUMBER($AF266)),$AR266,0)</f>
        <v/>
      </c>
      <c r="BB266" s="28">
        <f>IF(OR(IFERROR(TRIM(INDEX($A266:$AD266,MATCH(Settings!$B$14,$A$1:$AD$1,0))&amp;""),"")&lt;&gt;"",IFERROR(TRIM(INDEX($A266:$AD266,MATCH(Settings!$B$13,$A$1:$AD$1,0))&amp;""),"")&lt;&gt;"",IFERROR(TRIM(INDEX($A266:$AD266,MATCH(Settings!$B$17,$A$1:$AD$1,0))&amp;""),"")&lt;&gt;"",IFERROR(TRIM(INDEX($A266:$AD266,MATCH(Settings!$B$22,$A$1:$AD$1,0))&amp;""),"")&lt;&gt;""),1,0)</f>
        <v/>
      </c>
    </row>
    <row r="267">
      <c r="AF267" s="29" t="n"/>
      <c r="AG267" s="30" t="n"/>
      <c r="AH267" s="30" t="n"/>
      <c r="AI267" s="31" t="n"/>
      <c r="AJ267" s="29" t="n"/>
      <c r="AK267" s="30" t="n"/>
      <c r="AM267" s="23">
        <f>IF(IFERROR(TRIM(INDEX($A267:$AD267,MATCH(Settings!$B$13,$A$1:$AD$1,0))&amp;""),"")&lt;&gt;"",IFERROR(TRIM(INDEX($A267:$AD267,MATCH(Settings!$B$13,$A$1:$AD$1,0))&amp;""),"")&amp;IF(IFERROR(TRIM(INDEX($A267:$AD267,MATCH(Settings!$B$14,$A$1:$AD$1,0))&amp;""),"")&lt;&gt;""," ("&amp;IFERROR(TRIM(INDEX($A267:$AD267,MATCH(Settings!$B$14,$A$1:$AD$1,0))&amp;""),"")&amp;")",""),IFERROR(TRIM(INDEX($A267:$AD267,MATCH(Settings!$B$14,$A$1:$AD$1,0))&amp;""),""))</f>
        <v/>
      </c>
      <c r="AN267" s="23">
        <f>IFERROR(TRIM(INDEX($A267:$AD267,MATCH(Settings!$B$15,$A$1:$AD$1,0))&amp;""),"")</f>
        <v/>
      </c>
      <c r="AO267" s="23">
        <f>IF($BB267=0,"",IF(LEFT(IFERROR(TRIM(INDEX($A267:$AD267,MATCH(Settings!$B$16,$A$1:$AD$1,0))&amp;""),""),5)="Goods","Goods",IF(LEFT(IFERROR(TRIM(INDEX($A267:$AD267,MATCH(Settings!$B$16,$A$1:$AD$1,0))&amp;""),""),8)="Services","Services",IF(IFERROR(TRIM(INDEX($A267:$AD267,MATCH(Settings!$B$22,$A$1:$AD$1,0))&amp;""),"")&lt;&gt;"","Services","Goods"))))</f>
        <v/>
      </c>
      <c r="AP267" s="23">
        <f>IF($AO267="Services",IFERROR(TRIM(INDEX($A267:$AD267,MATCH(Settings!$B$22,$A$1:$AD$1,0))&amp;""),""),IFERROR(TRIM(INDEX($A267:$AD267,MATCH(Settings!$B$17,$A$1:$AD$1,0))&amp;""),""))</f>
        <v/>
      </c>
      <c r="AQ267" s="24">
        <f>IFERROR(IF(TRIM(INDEX($A267:$AD267,MATCH(Settings!$B$18,$A$1:$AD$1,0))&amp;"")="","",VALUE(TRIM(INDEX($A267:$AD267,MATCH(Settings!$B$18,$A$1:$AD$1,0))&amp;""))),"")</f>
        <v/>
      </c>
      <c r="AR267" s="25">
        <f>IF($AO267="Goods",IFERROR(IF(TRIM(INDEX($A267:$AD267,MATCH(Settings!$B$20,$A$1:$AD$1,0))&amp;"")="","",VALUE(TRIM(INDEX($A267:$AD267,MATCH(Settings!$B$20,$A$1:$AD$1,0))&amp;""))),""),"")</f>
        <v/>
      </c>
      <c r="AS267" s="26">
        <f>IF($BB267=0,"",IFERROR(INT(IFERROR(IF(ISNUMBER(INDEX($A267:$AD267,MATCH(Settings!$B$11,$A$1:$AD$1,0))),INDEX($A267:$AD267,MATCH(Settings!$B$11,$A$1:$AD$1,0)),DATE(VALUE(LEFT(IFERROR(TRIM(INDEX($A267:$AD267,MATCH(Settings!$B$11,$A$1:$AD$1,0))&amp;""),""),4)),VALUE(MID(IFERROR(TRIM(INDEX($A267:$AD267,MATCH(Settings!$B$11,$A$1:$AD$1,0))&amp;""),""),6,2)),VALUE(MID(IFERROR(TRIM(INDEX($A267:$AD267,MATCH(Settings!$B$11,$A$1:$AD$1,0))&amp;""),""),9,2)))+TIME(VALUE(MID(IFERROR(TRIM(INDEX($A267:$AD267,MATCH(Settings!$B$11,$A$1:$AD$1,0))&amp;""),""),12,2)),VALUE(MID(IFERROR(TRIM(INDEX($A267:$AD267,MATCH(Settings!$B$11,$A$1:$AD$1,0))&amp;""),""),15,2)),VALUE(MID(IFERROR(TRIM(INDEX($A267:$AD267,MATCH(Settings!$B$11,$A$1:$AD$1,0))&amp;""),""),18,2)))),"")),""))</f>
        <v/>
      </c>
      <c r="AT267" s="23">
        <f>IF($BB267=0,"",IF(NOT(ISNUMBER($AF267)),"Waiting for the gift",IF(ISNUMBER($AJ267),"Acknowledged",IF(AND(ISNUMBER(Settings!$D$3),$AU267&gt;Settings!$D$3),"Past your window","Send acknowledgment"))))</f>
        <v/>
      </c>
      <c r="AU267" s="24">
        <f>IF(AND(ISNUMBER($AF267),NOT(ISNUMBER($AJ267))),Settings!$D$4-$AF267,"")</f>
        <v/>
      </c>
      <c r="AV267" s="27">
        <f>IF($BB267=0,"",IF((IF($AO267="Services","; services: describe the work, no value",IF(NOT(ISNUMBER($AR267)),"; no donor value given",IF($AX267=1,"; donor value $"&amp;FIXED(Settings!$D$5,0)&amp;" or more: written acknowledgment","")&amp;IF($AY267=1,"; over $"&amp;FIXED(Settings!$D$6,0)&amp;": donor may need Form 8283","")&amp;IF($AZ267=1,"; over $"&amp;FIXED(Settings!$D$7,0)&amp;": Section B, you may sign Part V",""))))="","Thank-you note",MID(IF($AO267="Services","; services: describe the work, no value",IF(NOT(ISNUMBER($AR267)),"; no donor value given",IF($AX267=1,"; donor value $"&amp;FIXED(Settings!$D$5,0)&amp;" or more: written acknowledgment","")&amp;IF($AY267=1,"; over $"&amp;FIXED(Settings!$D$6,0)&amp;": donor may need Form 8283","")&amp;IF($AZ267=1,"; over $"&amp;FIXED(Settings!$D$7,0)&amp;": Section B, you may sign Part V",""))),3,300)))</f>
        <v/>
      </c>
      <c r="AW267" s="27">
        <f>IF(OR($BB267=0,NOT(ISNUMBER($AF267)),$AP267=""),"","Thank you for your contribution of "&amp;$AP267&amp;" that "&amp;IF(TRIM(Settings!$D$2&amp;"")="","(your organization's name)",Settings!$D$2)&amp;" received on "&amp;CHOOSE(MONTH($AF267),"January","February","March","April","May","June","July","August","September","October","November","December")&amp;" "&amp;DAY($AF267)&amp;", "&amp;YEAR($AF267)&amp;". "&amp;IF(TRIM($AH267&amp;"")="","No goods or services were provided in exchange for your contribution.","In exchange for your contribution, we gave you "&amp;$AH267&amp;IF(ISNUMBER($AI267)," with an estimated fair market value of $"&amp;FIXED($AI267,2),"")&amp;"."))</f>
        <v/>
      </c>
      <c r="AX267" s="28">
        <f>IF(AND(ISNUMBER($AR267),ISNUMBER(Settings!$D$5)),IF($AR267&gt;=Settings!$D$5,1,0),0)</f>
        <v/>
      </c>
      <c r="AY267" s="28">
        <f>IF(AND(ISNUMBER($AR267),ISNUMBER(Settings!$D$6)),IF($AR267&gt;Settings!$D$6,1,0),0)</f>
        <v/>
      </c>
      <c r="AZ267" s="28">
        <f>IF(AND(ISNUMBER($AR267),ISNUMBER(Settings!$D$7)),IF($AR267&gt;Settings!$D$7,1,0),0)</f>
        <v/>
      </c>
      <c r="BA267" s="28">
        <f>IF(AND(ISNUMBER($AR267),ISNUMBER($AF267)),$AR267,0)</f>
        <v/>
      </c>
      <c r="BB267" s="28">
        <f>IF(OR(IFERROR(TRIM(INDEX($A267:$AD267,MATCH(Settings!$B$14,$A$1:$AD$1,0))&amp;""),"")&lt;&gt;"",IFERROR(TRIM(INDEX($A267:$AD267,MATCH(Settings!$B$13,$A$1:$AD$1,0))&amp;""),"")&lt;&gt;"",IFERROR(TRIM(INDEX($A267:$AD267,MATCH(Settings!$B$17,$A$1:$AD$1,0))&amp;""),"")&lt;&gt;"",IFERROR(TRIM(INDEX($A267:$AD267,MATCH(Settings!$B$22,$A$1:$AD$1,0))&amp;""),"")&lt;&gt;""),1,0)</f>
        <v/>
      </c>
    </row>
    <row r="268">
      <c r="AF268" s="29" t="n"/>
      <c r="AG268" s="30" t="n"/>
      <c r="AH268" s="30" t="n"/>
      <c r="AI268" s="31" t="n"/>
      <c r="AJ268" s="29" t="n"/>
      <c r="AK268" s="30" t="n"/>
      <c r="AM268" s="23">
        <f>IF(IFERROR(TRIM(INDEX($A268:$AD268,MATCH(Settings!$B$13,$A$1:$AD$1,0))&amp;""),"")&lt;&gt;"",IFERROR(TRIM(INDEX($A268:$AD268,MATCH(Settings!$B$13,$A$1:$AD$1,0))&amp;""),"")&amp;IF(IFERROR(TRIM(INDEX($A268:$AD268,MATCH(Settings!$B$14,$A$1:$AD$1,0))&amp;""),"")&lt;&gt;""," ("&amp;IFERROR(TRIM(INDEX($A268:$AD268,MATCH(Settings!$B$14,$A$1:$AD$1,0))&amp;""),"")&amp;")",""),IFERROR(TRIM(INDEX($A268:$AD268,MATCH(Settings!$B$14,$A$1:$AD$1,0))&amp;""),""))</f>
        <v/>
      </c>
      <c r="AN268" s="23">
        <f>IFERROR(TRIM(INDEX($A268:$AD268,MATCH(Settings!$B$15,$A$1:$AD$1,0))&amp;""),"")</f>
        <v/>
      </c>
      <c r="AO268" s="23">
        <f>IF($BB268=0,"",IF(LEFT(IFERROR(TRIM(INDEX($A268:$AD268,MATCH(Settings!$B$16,$A$1:$AD$1,0))&amp;""),""),5)="Goods","Goods",IF(LEFT(IFERROR(TRIM(INDEX($A268:$AD268,MATCH(Settings!$B$16,$A$1:$AD$1,0))&amp;""),""),8)="Services","Services",IF(IFERROR(TRIM(INDEX($A268:$AD268,MATCH(Settings!$B$22,$A$1:$AD$1,0))&amp;""),"")&lt;&gt;"","Services","Goods"))))</f>
        <v/>
      </c>
      <c r="AP268" s="23">
        <f>IF($AO268="Services",IFERROR(TRIM(INDEX($A268:$AD268,MATCH(Settings!$B$22,$A$1:$AD$1,0))&amp;""),""),IFERROR(TRIM(INDEX($A268:$AD268,MATCH(Settings!$B$17,$A$1:$AD$1,0))&amp;""),""))</f>
        <v/>
      </c>
      <c r="AQ268" s="24">
        <f>IFERROR(IF(TRIM(INDEX($A268:$AD268,MATCH(Settings!$B$18,$A$1:$AD$1,0))&amp;"")="","",VALUE(TRIM(INDEX($A268:$AD268,MATCH(Settings!$B$18,$A$1:$AD$1,0))&amp;""))),"")</f>
        <v/>
      </c>
      <c r="AR268" s="25">
        <f>IF($AO268="Goods",IFERROR(IF(TRIM(INDEX($A268:$AD268,MATCH(Settings!$B$20,$A$1:$AD$1,0))&amp;"")="","",VALUE(TRIM(INDEX($A268:$AD268,MATCH(Settings!$B$20,$A$1:$AD$1,0))&amp;""))),""),"")</f>
        <v/>
      </c>
      <c r="AS268" s="26">
        <f>IF($BB268=0,"",IFERROR(INT(IFERROR(IF(ISNUMBER(INDEX($A268:$AD268,MATCH(Settings!$B$11,$A$1:$AD$1,0))),INDEX($A268:$AD268,MATCH(Settings!$B$11,$A$1:$AD$1,0)),DATE(VALUE(LEFT(IFERROR(TRIM(INDEX($A268:$AD268,MATCH(Settings!$B$11,$A$1:$AD$1,0))&amp;""),""),4)),VALUE(MID(IFERROR(TRIM(INDEX($A268:$AD268,MATCH(Settings!$B$11,$A$1:$AD$1,0))&amp;""),""),6,2)),VALUE(MID(IFERROR(TRIM(INDEX($A268:$AD268,MATCH(Settings!$B$11,$A$1:$AD$1,0))&amp;""),""),9,2)))+TIME(VALUE(MID(IFERROR(TRIM(INDEX($A268:$AD268,MATCH(Settings!$B$11,$A$1:$AD$1,0))&amp;""),""),12,2)),VALUE(MID(IFERROR(TRIM(INDEX($A268:$AD268,MATCH(Settings!$B$11,$A$1:$AD$1,0))&amp;""),""),15,2)),VALUE(MID(IFERROR(TRIM(INDEX($A268:$AD268,MATCH(Settings!$B$11,$A$1:$AD$1,0))&amp;""),""),18,2)))),"")),""))</f>
        <v/>
      </c>
      <c r="AT268" s="23">
        <f>IF($BB268=0,"",IF(NOT(ISNUMBER($AF268)),"Waiting for the gift",IF(ISNUMBER($AJ268),"Acknowledged",IF(AND(ISNUMBER(Settings!$D$3),$AU268&gt;Settings!$D$3),"Past your window","Send acknowledgment"))))</f>
        <v/>
      </c>
      <c r="AU268" s="24">
        <f>IF(AND(ISNUMBER($AF268),NOT(ISNUMBER($AJ268))),Settings!$D$4-$AF268,"")</f>
        <v/>
      </c>
      <c r="AV268" s="27">
        <f>IF($BB268=0,"",IF((IF($AO268="Services","; services: describe the work, no value",IF(NOT(ISNUMBER($AR268)),"; no donor value given",IF($AX268=1,"; donor value $"&amp;FIXED(Settings!$D$5,0)&amp;" or more: written acknowledgment","")&amp;IF($AY268=1,"; over $"&amp;FIXED(Settings!$D$6,0)&amp;": donor may need Form 8283","")&amp;IF($AZ268=1,"; over $"&amp;FIXED(Settings!$D$7,0)&amp;": Section B, you may sign Part V",""))))="","Thank-you note",MID(IF($AO268="Services","; services: describe the work, no value",IF(NOT(ISNUMBER($AR268)),"; no donor value given",IF($AX268=1,"; donor value $"&amp;FIXED(Settings!$D$5,0)&amp;" or more: written acknowledgment","")&amp;IF($AY268=1,"; over $"&amp;FIXED(Settings!$D$6,0)&amp;": donor may need Form 8283","")&amp;IF($AZ268=1,"; over $"&amp;FIXED(Settings!$D$7,0)&amp;": Section B, you may sign Part V",""))),3,300)))</f>
        <v/>
      </c>
      <c r="AW268" s="27">
        <f>IF(OR($BB268=0,NOT(ISNUMBER($AF268)),$AP268=""),"","Thank you for your contribution of "&amp;$AP268&amp;" that "&amp;IF(TRIM(Settings!$D$2&amp;"")="","(your organization's name)",Settings!$D$2)&amp;" received on "&amp;CHOOSE(MONTH($AF268),"January","February","March","April","May","June","July","August","September","October","November","December")&amp;" "&amp;DAY($AF268)&amp;", "&amp;YEAR($AF268)&amp;". "&amp;IF(TRIM($AH268&amp;"")="","No goods or services were provided in exchange for your contribution.","In exchange for your contribution, we gave you "&amp;$AH268&amp;IF(ISNUMBER($AI268)," with an estimated fair market value of $"&amp;FIXED($AI268,2),"")&amp;"."))</f>
        <v/>
      </c>
      <c r="AX268" s="28">
        <f>IF(AND(ISNUMBER($AR268),ISNUMBER(Settings!$D$5)),IF($AR268&gt;=Settings!$D$5,1,0),0)</f>
        <v/>
      </c>
      <c r="AY268" s="28">
        <f>IF(AND(ISNUMBER($AR268),ISNUMBER(Settings!$D$6)),IF($AR268&gt;Settings!$D$6,1,0),0)</f>
        <v/>
      </c>
      <c r="AZ268" s="28">
        <f>IF(AND(ISNUMBER($AR268),ISNUMBER(Settings!$D$7)),IF($AR268&gt;Settings!$D$7,1,0),0)</f>
        <v/>
      </c>
      <c r="BA268" s="28">
        <f>IF(AND(ISNUMBER($AR268),ISNUMBER($AF268)),$AR268,0)</f>
        <v/>
      </c>
      <c r="BB268" s="28">
        <f>IF(OR(IFERROR(TRIM(INDEX($A268:$AD268,MATCH(Settings!$B$14,$A$1:$AD$1,0))&amp;""),"")&lt;&gt;"",IFERROR(TRIM(INDEX($A268:$AD268,MATCH(Settings!$B$13,$A$1:$AD$1,0))&amp;""),"")&lt;&gt;"",IFERROR(TRIM(INDEX($A268:$AD268,MATCH(Settings!$B$17,$A$1:$AD$1,0))&amp;""),"")&lt;&gt;"",IFERROR(TRIM(INDEX($A268:$AD268,MATCH(Settings!$B$22,$A$1:$AD$1,0))&amp;""),"")&lt;&gt;""),1,0)</f>
        <v/>
      </c>
    </row>
    <row r="269">
      <c r="AF269" s="29" t="n"/>
      <c r="AG269" s="30" t="n"/>
      <c r="AH269" s="30" t="n"/>
      <c r="AI269" s="31" t="n"/>
      <c r="AJ269" s="29" t="n"/>
      <c r="AK269" s="30" t="n"/>
      <c r="AM269" s="23">
        <f>IF(IFERROR(TRIM(INDEX($A269:$AD269,MATCH(Settings!$B$13,$A$1:$AD$1,0))&amp;""),"")&lt;&gt;"",IFERROR(TRIM(INDEX($A269:$AD269,MATCH(Settings!$B$13,$A$1:$AD$1,0))&amp;""),"")&amp;IF(IFERROR(TRIM(INDEX($A269:$AD269,MATCH(Settings!$B$14,$A$1:$AD$1,0))&amp;""),"")&lt;&gt;""," ("&amp;IFERROR(TRIM(INDEX($A269:$AD269,MATCH(Settings!$B$14,$A$1:$AD$1,0))&amp;""),"")&amp;")",""),IFERROR(TRIM(INDEX($A269:$AD269,MATCH(Settings!$B$14,$A$1:$AD$1,0))&amp;""),""))</f>
        <v/>
      </c>
      <c r="AN269" s="23">
        <f>IFERROR(TRIM(INDEX($A269:$AD269,MATCH(Settings!$B$15,$A$1:$AD$1,0))&amp;""),"")</f>
        <v/>
      </c>
      <c r="AO269" s="23">
        <f>IF($BB269=0,"",IF(LEFT(IFERROR(TRIM(INDEX($A269:$AD269,MATCH(Settings!$B$16,$A$1:$AD$1,0))&amp;""),""),5)="Goods","Goods",IF(LEFT(IFERROR(TRIM(INDEX($A269:$AD269,MATCH(Settings!$B$16,$A$1:$AD$1,0))&amp;""),""),8)="Services","Services",IF(IFERROR(TRIM(INDEX($A269:$AD269,MATCH(Settings!$B$22,$A$1:$AD$1,0))&amp;""),"")&lt;&gt;"","Services","Goods"))))</f>
        <v/>
      </c>
      <c r="AP269" s="23">
        <f>IF($AO269="Services",IFERROR(TRIM(INDEX($A269:$AD269,MATCH(Settings!$B$22,$A$1:$AD$1,0))&amp;""),""),IFERROR(TRIM(INDEX($A269:$AD269,MATCH(Settings!$B$17,$A$1:$AD$1,0))&amp;""),""))</f>
        <v/>
      </c>
      <c r="AQ269" s="24">
        <f>IFERROR(IF(TRIM(INDEX($A269:$AD269,MATCH(Settings!$B$18,$A$1:$AD$1,0))&amp;"")="","",VALUE(TRIM(INDEX($A269:$AD269,MATCH(Settings!$B$18,$A$1:$AD$1,0))&amp;""))),"")</f>
        <v/>
      </c>
      <c r="AR269" s="25">
        <f>IF($AO269="Goods",IFERROR(IF(TRIM(INDEX($A269:$AD269,MATCH(Settings!$B$20,$A$1:$AD$1,0))&amp;"")="","",VALUE(TRIM(INDEX($A269:$AD269,MATCH(Settings!$B$20,$A$1:$AD$1,0))&amp;""))),""),"")</f>
        <v/>
      </c>
      <c r="AS269" s="26">
        <f>IF($BB269=0,"",IFERROR(INT(IFERROR(IF(ISNUMBER(INDEX($A269:$AD269,MATCH(Settings!$B$11,$A$1:$AD$1,0))),INDEX($A269:$AD269,MATCH(Settings!$B$11,$A$1:$AD$1,0)),DATE(VALUE(LEFT(IFERROR(TRIM(INDEX($A269:$AD269,MATCH(Settings!$B$11,$A$1:$AD$1,0))&amp;""),""),4)),VALUE(MID(IFERROR(TRIM(INDEX($A269:$AD269,MATCH(Settings!$B$11,$A$1:$AD$1,0))&amp;""),""),6,2)),VALUE(MID(IFERROR(TRIM(INDEX($A269:$AD269,MATCH(Settings!$B$11,$A$1:$AD$1,0))&amp;""),""),9,2)))+TIME(VALUE(MID(IFERROR(TRIM(INDEX($A269:$AD269,MATCH(Settings!$B$11,$A$1:$AD$1,0))&amp;""),""),12,2)),VALUE(MID(IFERROR(TRIM(INDEX($A269:$AD269,MATCH(Settings!$B$11,$A$1:$AD$1,0))&amp;""),""),15,2)),VALUE(MID(IFERROR(TRIM(INDEX($A269:$AD269,MATCH(Settings!$B$11,$A$1:$AD$1,0))&amp;""),""),18,2)))),"")),""))</f>
        <v/>
      </c>
      <c r="AT269" s="23">
        <f>IF($BB269=0,"",IF(NOT(ISNUMBER($AF269)),"Waiting for the gift",IF(ISNUMBER($AJ269),"Acknowledged",IF(AND(ISNUMBER(Settings!$D$3),$AU269&gt;Settings!$D$3),"Past your window","Send acknowledgment"))))</f>
        <v/>
      </c>
      <c r="AU269" s="24">
        <f>IF(AND(ISNUMBER($AF269),NOT(ISNUMBER($AJ269))),Settings!$D$4-$AF269,"")</f>
        <v/>
      </c>
      <c r="AV269" s="27">
        <f>IF($BB269=0,"",IF((IF($AO269="Services","; services: describe the work, no value",IF(NOT(ISNUMBER($AR269)),"; no donor value given",IF($AX269=1,"; donor value $"&amp;FIXED(Settings!$D$5,0)&amp;" or more: written acknowledgment","")&amp;IF($AY269=1,"; over $"&amp;FIXED(Settings!$D$6,0)&amp;": donor may need Form 8283","")&amp;IF($AZ269=1,"; over $"&amp;FIXED(Settings!$D$7,0)&amp;": Section B, you may sign Part V",""))))="","Thank-you note",MID(IF($AO269="Services","; services: describe the work, no value",IF(NOT(ISNUMBER($AR269)),"; no donor value given",IF($AX269=1,"; donor value $"&amp;FIXED(Settings!$D$5,0)&amp;" or more: written acknowledgment","")&amp;IF($AY269=1,"; over $"&amp;FIXED(Settings!$D$6,0)&amp;": donor may need Form 8283","")&amp;IF($AZ269=1,"; over $"&amp;FIXED(Settings!$D$7,0)&amp;": Section B, you may sign Part V",""))),3,300)))</f>
        <v/>
      </c>
      <c r="AW269" s="27">
        <f>IF(OR($BB269=0,NOT(ISNUMBER($AF269)),$AP269=""),"","Thank you for your contribution of "&amp;$AP269&amp;" that "&amp;IF(TRIM(Settings!$D$2&amp;"")="","(your organization's name)",Settings!$D$2)&amp;" received on "&amp;CHOOSE(MONTH($AF269),"January","February","March","April","May","June","July","August","September","October","November","December")&amp;" "&amp;DAY($AF269)&amp;", "&amp;YEAR($AF269)&amp;". "&amp;IF(TRIM($AH269&amp;"")="","No goods or services were provided in exchange for your contribution.","In exchange for your contribution, we gave you "&amp;$AH269&amp;IF(ISNUMBER($AI269)," with an estimated fair market value of $"&amp;FIXED($AI269,2),"")&amp;"."))</f>
        <v/>
      </c>
      <c r="AX269" s="28">
        <f>IF(AND(ISNUMBER($AR269),ISNUMBER(Settings!$D$5)),IF($AR269&gt;=Settings!$D$5,1,0),0)</f>
        <v/>
      </c>
      <c r="AY269" s="28">
        <f>IF(AND(ISNUMBER($AR269),ISNUMBER(Settings!$D$6)),IF($AR269&gt;Settings!$D$6,1,0),0)</f>
        <v/>
      </c>
      <c r="AZ269" s="28">
        <f>IF(AND(ISNUMBER($AR269),ISNUMBER(Settings!$D$7)),IF($AR269&gt;Settings!$D$7,1,0),0)</f>
        <v/>
      </c>
      <c r="BA269" s="28">
        <f>IF(AND(ISNUMBER($AR269),ISNUMBER($AF269)),$AR269,0)</f>
        <v/>
      </c>
      <c r="BB269" s="28">
        <f>IF(OR(IFERROR(TRIM(INDEX($A269:$AD269,MATCH(Settings!$B$14,$A$1:$AD$1,0))&amp;""),"")&lt;&gt;"",IFERROR(TRIM(INDEX($A269:$AD269,MATCH(Settings!$B$13,$A$1:$AD$1,0))&amp;""),"")&lt;&gt;"",IFERROR(TRIM(INDEX($A269:$AD269,MATCH(Settings!$B$17,$A$1:$AD$1,0))&amp;""),"")&lt;&gt;"",IFERROR(TRIM(INDEX($A269:$AD269,MATCH(Settings!$B$22,$A$1:$AD$1,0))&amp;""),"")&lt;&gt;""),1,0)</f>
        <v/>
      </c>
    </row>
    <row r="270">
      <c r="AF270" s="29" t="n"/>
      <c r="AG270" s="30" t="n"/>
      <c r="AH270" s="30" t="n"/>
      <c r="AI270" s="31" t="n"/>
      <c r="AJ270" s="29" t="n"/>
      <c r="AK270" s="30" t="n"/>
      <c r="AM270" s="23">
        <f>IF(IFERROR(TRIM(INDEX($A270:$AD270,MATCH(Settings!$B$13,$A$1:$AD$1,0))&amp;""),"")&lt;&gt;"",IFERROR(TRIM(INDEX($A270:$AD270,MATCH(Settings!$B$13,$A$1:$AD$1,0))&amp;""),"")&amp;IF(IFERROR(TRIM(INDEX($A270:$AD270,MATCH(Settings!$B$14,$A$1:$AD$1,0))&amp;""),"")&lt;&gt;""," ("&amp;IFERROR(TRIM(INDEX($A270:$AD270,MATCH(Settings!$B$14,$A$1:$AD$1,0))&amp;""),"")&amp;")",""),IFERROR(TRIM(INDEX($A270:$AD270,MATCH(Settings!$B$14,$A$1:$AD$1,0))&amp;""),""))</f>
        <v/>
      </c>
      <c r="AN270" s="23">
        <f>IFERROR(TRIM(INDEX($A270:$AD270,MATCH(Settings!$B$15,$A$1:$AD$1,0))&amp;""),"")</f>
        <v/>
      </c>
      <c r="AO270" s="23">
        <f>IF($BB270=0,"",IF(LEFT(IFERROR(TRIM(INDEX($A270:$AD270,MATCH(Settings!$B$16,$A$1:$AD$1,0))&amp;""),""),5)="Goods","Goods",IF(LEFT(IFERROR(TRIM(INDEX($A270:$AD270,MATCH(Settings!$B$16,$A$1:$AD$1,0))&amp;""),""),8)="Services","Services",IF(IFERROR(TRIM(INDEX($A270:$AD270,MATCH(Settings!$B$22,$A$1:$AD$1,0))&amp;""),"")&lt;&gt;"","Services","Goods"))))</f>
        <v/>
      </c>
      <c r="AP270" s="23">
        <f>IF($AO270="Services",IFERROR(TRIM(INDEX($A270:$AD270,MATCH(Settings!$B$22,$A$1:$AD$1,0))&amp;""),""),IFERROR(TRIM(INDEX($A270:$AD270,MATCH(Settings!$B$17,$A$1:$AD$1,0))&amp;""),""))</f>
        <v/>
      </c>
      <c r="AQ270" s="24">
        <f>IFERROR(IF(TRIM(INDEX($A270:$AD270,MATCH(Settings!$B$18,$A$1:$AD$1,0))&amp;"")="","",VALUE(TRIM(INDEX($A270:$AD270,MATCH(Settings!$B$18,$A$1:$AD$1,0))&amp;""))),"")</f>
        <v/>
      </c>
      <c r="AR270" s="25">
        <f>IF($AO270="Goods",IFERROR(IF(TRIM(INDEX($A270:$AD270,MATCH(Settings!$B$20,$A$1:$AD$1,0))&amp;"")="","",VALUE(TRIM(INDEX($A270:$AD270,MATCH(Settings!$B$20,$A$1:$AD$1,0))&amp;""))),""),"")</f>
        <v/>
      </c>
      <c r="AS270" s="26">
        <f>IF($BB270=0,"",IFERROR(INT(IFERROR(IF(ISNUMBER(INDEX($A270:$AD270,MATCH(Settings!$B$11,$A$1:$AD$1,0))),INDEX($A270:$AD270,MATCH(Settings!$B$11,$A$1:$AD$1,0)),DATE(VALUE(LEFT(IFERROR(TRIM(INDEX($A270:$AD270,MATCH(Settings!$B$11,$A$1:$AD$1,0))&amp;""),""),4)),VALUE(MID(IFERROR(TRIM(INDEX($A270:$AD270,MATCH(Settings!$B$11,$A$1:$AD$1,0))&amp;""),""),6,2)),VALUE(MID(IFERROR(TRIM(INDEX($A270:$AD270,MATCH(Settings!$B$11,$A$1:$AD$1,0))&amp;""),""),9,2)))+TIME(VALUE(MID(IFERROR(TRIM(INDEX($A270:$AD270,MATCH(Settings!$B$11,$A$1:$AD$1,0))&amp;""),""),12,2)),VALUE(MID(IFERROR(TRIM(INDEX($A270:$AD270,MATCH(Settings!$B$11,$A$1:$AD$1,0))&amp;""),""),15,2)),VALUE(MID(IFERROR(TRIM(INDEX($A270:$AD270,MATCH(Settings!$B$11,$A$1:$AD$1,0))&amp;""),""),18,2)))),"")),""))</f>
        <v/>
      </c>
      <c r="AT270" s="23">
        <f>IF($BB270=0,"",IF(NOT(ISNUMBER($AF270)),"Waiting for the gift",IF(ISNUMBER($AJ270),"Acknowledged",IF(AND(ISNUMBER(Settings!$D$3),$AU270&gt;Settings!$D$3),"Past your window","Send acknowledgment"))))</f>
        <v/>
      </c>
      <c r="AU270" s="24">
        <f>IF(AND(ISNUMBER($AF270),NOT(ISNUMBER($AJ270))),Settings!$D$4-$AF270,"")</f>
        <v/>
      </c>
      <c r="AV270" s="27">
        <f>IF($BB270=0,"",IF((IF($AO270="Services","; services: describe the work, no value",IF(NOT(ISNUMBER($AR270)),"; no donor value given",IF($AX270=1,"; donor value $"&amp;FIXED(Settings!$D$5,0)&amp;" or more: written acknowledgment","")&amp;IF($AY270=1,"; over $"&amp;FIXED(Settings!$D$6,0)&amp;": donor may need Form 8283","")&amp;IF($AZ270=1,"; over $"&amp;FIXED(Settings!$D$7,0)&amp;": Section B, you may sign Part V",""))))="","Thank-you note",MID(IF($AO270="Services","; services: describe the work, no value",IF(NOT(ISNUMBER($AR270)),"; no donor value given",IF($AX270=1,"; donor value $"&amp;FIXED(Settings!$D$5,0)&amp;" or more: written acknowledgment","")&amp;IF($AY270=1,"; over $"&amp;FIXED(Settings!$D$6,0)&amp;": donor may need Form 8283","")&amp;IF($AZ270=1,"; over $"&amp;FIXED(Settings!$D$7,0)&amp;": Section B, you may sign Part V",""))),3,300)))</f>
        <v/>
      </c>
      <c r="AW270" s="27">
        <f>IF(OR($BB270=0,NOT(ISNUMBER($AF270)),$AP270=""),"","Thank you for your contribution of "&amp;$AP270&amp;" that "&amp;IF(TRIM(Settings!$D$2&amp;"")="","(your organization's name)",Settings!$D$2)&amp;" received on "&amp;CHOOSE(MONTH($AF270),"January","February","March","April","May","June","July","August","September","October","November","December")&amp;" "&amp;DAY($AF270)&amp;", "&amp;YEAR($AF270)&amp;". "&amp;IF(TRIM($AH270&amp;"")="","No goods or services were provided in exchange for your contribution.","In exchange for your contribution, we gave you "&amp;$AH270&amp;IF(ISNUMBER($AI270)," with an estimated fair market value of $"&amp;FIXED($AI270,2),"")&amp;"."))</f>
        <v/>
      </c>
      <c r="AX270" s="28">
        <f>IF(AND(ISNUMBER($AR270),ISNUMBER(Settings!$D$5)),IF($AR270&gt;=Settings!$D$5,1,0),0)</f>
        <v/>
      </c>
      <c r="AY270" s="28">
        <f>IF(AND(ISNUMBER($AR270),ISNUMBER(Settings!$D$6)),IF($AR270&gt;Settings!$D$6,1,0),0)</f>
        <v/>
      </c>
      <c r="AZ270" s="28">
        <f>IF(AND(ISNUMBER($AR270),ISNUMBER(Settings!$D$7)),IF($AR270&gt;Settings!$D$7,1,0),0)</f>
        <v/>
      </c>
      <c r="BA270" s="28">
        <f>IF(AND(ISNUMBER($AR270),ISNUMBER($AF270)),$AR270,0)</f>
        <v/>
      </c>
      <c r="BB270" s="28">
        <f>IF(OR(IFERROR(TRIM(INDEX($A270:$AD270,MATCH(Settings!$B$14,$A$1:$AD$1,0))&amp;""),"")&lt;&gt;"",IFERROR(TRIM(INDEX($A270:$AD270,MATCH(Settings!$B$13,$A$1:$AD$1,0))&amp;""),"")&lt;&gt;"",IFERROR(TRIM(INDEX($A270:$AD270,MATCH(Settings!$B$17,$A$1:$AD$1,0))&amp;""),"")&lt;&gt;"",IFERROR(TRIM(INDEX($A270:$AD270,MATCH(Settings!$B$22,$A$1:$AD$1,0))&amp;""),"")&lt;&gt;""),1,0)</f>
        <v/>
      </c>
    </row>
    <row r="271">
      <c r="AF271" s="29" t="n"/>
      <c r="AG271" s="30" t="n"/>
      <c r="AH271" s="30" t="n"/>
      <c r="AI271" s="31" t="n"/>
      <c r="AJ271" s="29" t="n"/>
      <c r="AK271" s="30" t="n"/>
      <c r="AM271" s="23">
        <f>IF(IFERROR(TRIM(INDEX($A271:$AD271,MATCH(Settings!$B$13,$A$1:$AD$1,0))&amp;""),"")&lt;&gt;"",IFERROR(TRIM(INDEX($A271:$AD271,MATCH(Settings!$B$13,$A$1:$AD$1,0))&amp;""),"")&amp;IF(IFERROR(TRIM(INDEX($A271:$AD271,MATCH(Settings!$B$14,$A$1:$AD$1,0))&amp;""),"")&lt;&gt;""," ("&amp;IFERROR(TRIM(INDEX($A271:$AD271,MATCH(Settings!$B$14,$A$1:$AD$1,0))&amp;""),"")&amp;")",""),IFERROR(TRIM(INDEX($A271:$AD271,MATCH(Settings!$B$14,$A$1:$AD$1,0))&amp;""),""))</f>
        <v/>
      </c>
      <c r="AN271" s="23">
        <f>IFERROR(TRIM(INDEX($A271:$AD271,MATCH(Settings!$B$15,$A$1:$AD$1,0))&amp;""),"")</f>
        <v/>
      </c>
      <c r="AO271" s="23">
        <f>IF($BB271=0,"",IF(LEFT(IFERROR(TRIM(INDEX($A271:$AD271,MATCH(Settings!$B$16,$A$1:$AD$1,0))&amp;""),""),5)="Goods","Goods",IF(LEFT(IFERROR(TRIM(INDEX($A271:$AD271,MATCH(Settings!$B$16,$A$1:$AD$1,0))&amp;""),""),8)="Services","Services",IF(IFERROR(TRIM(INDEX($A271:$AD271,MATCH(Settings!$B$22,$A$1:$AD$1,0))&amp;""),"")&lt;&gt;"","Services","Goods"))))</f>
        <v/>
      </c>
      <c r="AP271" s="23">
        <f>IF($AO271="Services",IFERROR(TRIM(INDEX($A271:$AD271,MATCH(Settings!$B$22,$A$1:$AD$1,0))&amp;""),""),IFERROR(TRIM(INDEX($A271:$AD271,MATCH(Settings!$B$17,$A$1:$AD$1,0))&amp;""),""))</f>
        <v/>
      </c>
      <c r="AQ271" s="24">
        <f>IFERROR(IF(TRIM(INDEX($A271:$AD271,MATCH(Settings!$B$18,$A$1:$AD$1,0))&amp;"")="","",VALUE(TRIM(INDEX($A271:$AD271,MATCH(Settings!$B$18,$A$1:$AD$1,0))&amp;""))),"")</f>
        <v/>
      </c>
      <c r="AR271" s="25">
        <f>IF($AO271="Goods",IFERROR(IF(TRIM(INDEX($A271:$AD271,MATCH(Settings!$B$20,$A$1:$AD$1,0))&amp;"")="","",VALUE(TRIM(INDEX($A271:$AD271,MATCH(Settings!$B$20,$A$1:$AD$1,0))&amp;""))),""),"")</f>
        <v/>
      </c>
      <c r="AS271" s="26">
        <f>IF($BB271=0,"",IFERROR(INT(IFERROR(IF(ISNUMBER(INDEX($A271:$AD271,MATCH(Settings!$B$11,$A$1:$AD$1,0))),INDEX($A271:$AD271,MATCH(Settings!$B$11,$A$1:$AD$1,0)),DATE(VALUE(LEFT(IFERROR(TRIM(INDEX($A271:$AD271,MATCH(Settings!$B$11,$A$1:$AD$1,0))&amp;""),""),4)),VALUE(MID(IFERROR(TRIM(INDEX($A271:$AD271,MATCH(Settings!$B$11,$A$1:$AD$1,0))&amp;""),""),6,2)),VALUE(MID(IFERROR(TRIM(INDEX($A271:$AD271,MATCH(Settings!$B$11,$A$1:$AD$1,0))&amp;""),""),9,2)))+TIME(VALUE(MID(IFERROR(TRIM(INDEX($A271:$AD271,MATCH(Settings!$B$11,$A$1:$AD$1,0))&amp;""),""),12,2)),VALUE(MID(IFERROR(TRIM(INDEX($A271:$AD271,MATCH(Settings!$B$11,$A$1:$AD$1,0))&amp;""),""),15,2)),VALUE(MID(IFERROR(TRIM(INDEX($A271:$AD271,MATCH(Settings!$B$11,$A$1:$AD$1,0))&amp;""),""),18,2)))),"")),""))</f>
        <v/>
      </c>
      <c r="AT271" s="23">
        <f>IF($BB271=0,"",IF(NOT(ISNUMBER($AF271)),"Waiting for the gift",IF(ISNUMBER($AJ271),"Acknowledged",IF(AND(ISNUMBER(Settings!$D$3),$AU271&gt;Settings!$D$3),"Past your window","Send acknowledgment"))))</f>
        <v/>
      </c>
      <c r="AU271" s="24">
        <f>IF(AND(ISNUMBER($AF271),NOT(ISNUMBER($AJ271))),Settings!$D$4-$AF271,"")</f>
        <v/>
      </c>
      <c r="AV271" s="27">
        <f>IF($BB271=0,"",IF((IF($AO271="Services","; services: describe the work, no value",IF(NOT(ISNUMBER($AR271)),"; no donor value given",IF($AX271=1,"; donor value $"&amp;FIXED(Settings!$D$5,0)&amp;" or more: written acknowledgment","")&amp;IF($AY271=1,"; over $"&amp;FIXED(Settings!$D$6,0)&amp;": donor may need Form 8283","")&amp;IF($AZ271=1,"; over $"&amp;FIXED(Settings!$D$7,0)&amp;": Section B, you may sign Part V",""))))="","Thank-you note",MID(IF($AO271="Services","; services: describe the work, no value",IF(NOT(ISNUMBER($AR271)),"; no donor value given",IF($AX271=1,"; donor value $"&amp;FIXED(Settings!$D$5,0)&amp;" or more: written acknowledgment","")&amp;IF($AY271=1,"; over $"&amp;FIXED(Settings!$D$6,0)&amp;": donor may need Form 8283","")&amp;IF($AZ271=1,"; over $"&amp;FIXED(Settings!$D$7,0)&amp;": Section B, you may sign Part V",""))),3,300)))</f>
        <v/>
      </c>
      <c r="AW271" s="27">
        <f>IF(OR($BB271=0,NOT(ISNUMBER($AF271)),$AP271=""),"","Thank you for your contribution of "&amp;$AP271&amp;" that "&amp;IF(TRIM(Settings!$D$2&amp;"")="","(your organization's name)",Settings!$D$2)&amp;" received on "&amp;CHOOSE(MONTH($AF271),"January","February","March","April","May","June","July","August","September","October","November","December")&amp;" "&amp;DAY($AF271)&amp;", "&amp;YEAR($AF271)&amp;". "&amp;IF(TRIM($AH271&amp;"")="","No goods or services were provided in exchange for your contribution.","In exchange for your contribution, we gave you "&amp;$AH271&amp;IF(ISNUMBER($AI271)," with an estimated fair market value of $"&amp;FIXED($AI271,2),"")&amp;"."))</f>
        <v/>
      </c>
      <c r="AX271" s="28">
        <f>IF(AND(ISNUMBER($AR271),ISNUMBER(Settings!$D$5)),IF($AR271&gt;=Settings!$D$5,1,0),0)</f>
        <v/>
      </c>
      <c r="AY271" s="28">
        <f>IF(AND(ISNUMBER($AR271),ISNUMBER(Settings!$D$6)),IF($AR271&gt;Settings!$D$6,1,0),0)</f>
        <v/>
      </c>
      <c r="AZ271" s="28">
        <f>IF(AND(ISNUMBER($AR271),ISNUMBER(Settings!$D$7)),IF($AR271&gt;Settings!$D$7,1,0),0)</f>
        <v/>
      </c>
      <c r="BA271" s="28">
        <f>IF(AND(ISNUMBER($AR271),ISNUMBER($AF271)),$AR271,0)</f>
        <v/>
      </c>
      <c r="BB271" s="28">
        <f>IF(OR(IFERROR(TRIM(INDEX($A271:$AD271,MATCH(Settings!$B$14,$A$1:$AD$1,0))&amp;""),"")&lt;&gt;"",IFERROR(TRIM(INDEX($A271:$AD271,MATCH(Settings!$B$13,$A$1:$AD$1,0))&amp;""),"")&lt;&gt;"",IFERROR(TRIM(INDEX($A271:$AD271,MATCH(Settings!$B$17,$A$1:$AD$1,0))&amp;""),"")&lt;&gt;"",IFERROR(TRIM(INDEX($A271:$AD271,MATCH(Settings!$B$22,$A$1:$AD$1,0))&amp;""),"")&lt;&gt;""),1,0)</f>
        <v/>
      </c>
    </row>
    <row r="272">
      <c r="AF272" s="29" t="n"/>
      <c r="AG272" s="30" t="n"/>
      <c r="AH272" s="30" t="n"/>
      <c r="AI272" s="31" t="n"/>
      <c r="AJ272" s="29" t="n"/>
      <c r="AK272" s="30" t="n"/>
      <c r="AM272" s="23">
        <f>IF(IFERROR(TRIM(INDEX($A272:$AD272,MATCH(Settings!$B$13,$A$1:$AD$1,0))&amp;""),"")&lt;&gt;"",IFERROR(TRIM(INDEX($A272:$AD272,MATCH(Settings!$B$13,$A$1:$AD$1,0))&amp;""),"")&amp;IF(IFERROR(TRIM(INDEX($A272:$AD272,MATCH(Settings!$B$14,$A$1:$AD$1,0))&amp;""),"")&lt;&gt;""," ("&amp;IFERROR(TRIM(INDEX($A272:$AD272,MATCH(Settings!$B$14,$A$1:$AD$1,0))&amp;""),"")&amp;")",""),IFERROR(TRIM(INDEX($A272:$AD272,MATCH(Settings!$B$14,$A$1:$AD$1,0))&amp;""),""))</f>
        <v/>
      </c>
      <c r="AN272" s="23">
        <f>IFERROR(TRIM(INDEX($A272:$AD272,MATCH(Settings!$B$15,$A$1:$AD$1,0))&amp;""),"")</f>
        <v/>
      </c>
      <c r="AO272" s="23">
        <f>IF($BB272=0,"",IF(LEFT(IFERROR(TRIM(INDEX($A272:$AD272,MATCH(Settings!$B$16,$A$1:$AD$1,0))&amp;""),""),5)="Goods","Goods",IF(LEFT(IFERROR(TRIM(INDEX($A272:$AD272,MATCH(Settings!$B$16,$A$1:$AD$1,0))&amp;""),""),8)="Services","Services",IF(IFERROR(TRIM(INDEX($A272:$AD272,MATCH(Settings!$B$22,$A$1:$AD$1,0))&amp;""),"")&lt;&gt;"","Services","Goods"))))</f>
        <v/>
      </c>
      <c r="AP272" s="23">
        <f>IF($AO272="Services",IFERROR(TRIM(INDEX($A272:$AD272,MATCH(Settings!$B$22,$A$1:$AD$1,0))&amp;""),""),IFERROR(TRIM(INDEX($A272:$AD272,MATCH(Settings!$B$17,$A$1:$AD$1,0))&amp;""),""))</f>
        <v/>
      </c>
      <c r="AQ272" s="24">
        <f>IFERROR(IF(TRIM(INDEX($A272:$AD272,MATCH(Settings!$B$18,$A$1:$AD$1,0))&amp;"")="","",VALUE(TRIM(INDEX($A272:$AD272,MATCH(Settings!$B$18,$A$1:$AD$1,0))&amp;""))),"")</f>
        <v/>
      </c>
      <c r="AR272" s="25">
        <f>IF($AO272="Goods",IFERROR(IF(TRIM(INDEX($A272:$AD272,MATCH(Settings!$B$20,$A$1:$AD$1,0))&amp;"")="","",VALUE(TRIM(INDEX($A272:$AD272,MATCH(Settings!$B$20,$A$1:$AD$1,0))&amp;""))),""),"")</f>
        <v/>
      </c>
      <c r="AS272" s="26">
        <f>IF($BB272=0,"",IFERROR(INT(IFERROR(IF(ISNUMBER(INDEX($A272:$AD272,MATCH(Settings!$B$11,$A$1:$AD$1,0))),INDEX($A272:$AD272,MATCH(Settings!$B$11,$A$1:$AD$1,0)),DATE(VALUE(LEFT(IFERROR(TRIM(INDEX($A272:$AD272,MATCH(Settings!$B$11,$A$1:$AD$1,0))&amp;""),""),4)),VALUE(MID(IFERROR(TRIM(INDEX($A272:$AD272,MATCH(Settings!$B$11,$A$1:$AD$1,0))&amp;""),""),6,2)),VALUE(MID(IFERROR(TRIM(INDEX($A272:$AD272,MATCH(Settings!$B$11,$A$1:$AD$1,0))&amp;""),""),9,2)))+TIME(VALUE(MID(IFERROR(TRIM(INDEX($A272:$AD272,MATCH(Settings!$B$11,$A$1:$AD$1,0))&amp;""),""),12,2)),VALUE(MID(IFERROR(TRIM(INDEX($A272:$AD272,MATCH(Settings!$B$11,$A$1:$AD$1,0))&amp;""),""),15,2)),VALUE(MID(IFERROR(TRIM(INDEX($A272:$AD272,MATCH(Settings!$B$11,$A$1:$AD$1,0))&amp;""),""),18,2)))),"")),""))</f>
        <v/>
      </c>
      <c r="AT272" s="23">
        <f>IF($BB272=0,"",IF(NOT(ISNUMBER($AF272)),"Waiting for the gift",IF(ISNUMBER($AJ272),"Acknowledged",IF(AND(ISNUMBER(Settings!$D$3),$AU272&gt;Settings!$D$3),"Past your window","Send acknowledgment"))))</f>
        <v/>
      </c>
      <c r="AU272" s="24">
        <f>IF(AND(ISNUMBER($AF272),NOT(ISNUMBER($AJ272))),Settings!$D$4-$AF272,"")</f>
        <v/>
      </c>
      <c r="AV272" s="27">
        <f>IF($BB272=0,"",IF((IF($AO272="Services","; services: describe the work, no value",IF(NOT(ISNUMBER($AR272)),"; no donor value given",IF($AX272=1,"; donor value $"&amp;FIXED(Settings!$D$5,0)&amp;" or more: written acknowledgment","")&amp;IF($AY272=1,"; over $"&amp;FIXED(Settings!$D$6,0)&amp;": donor may need Form 8283","")&amp;IF($AZ272=1,"; over $"&amp;FIXED(Settings!$D$7,0)&amp;": Section B, you may sign Part V",""))))="","Thank-you note",MID(IF($AO272="Services","; services: describe the work, no value",IF(NOT(ISNUMBER($AR272)),"; no donor value given",IF($AX272=1,"; donor value $"&amp;FIXED(Settings!$D$5,0)&amp;" or more: written acknowledgment","")&amp;IF($AY272=1,"; over $"&amp;FIXED(Settings!$D$6,0)&amp;": donor may need Form 8283","")&amp;IF($AZ272=1,"; over $"&amp;FIXED(Settings!$D$7,0)&amp;": Section B, you may sign Part V",""))),3,300)))</f>
        <v/>
      </c>
      <c r="AW272" s="27">
        <f>IF(OR($BB272=0,NOT(ISNUMBER($AF272)),$AP272=""),"","Thank you for your contribution of "&amp;$AP272&amp;" that "&amp;IF(TRIM(Settings!$D$2&amp;"")="","(your organization's name)",Settings!$D$2)&amp;" received on "&amp;CHOOSE(MONTH($AF272),"January","February","March","April","May","June","July","August","September","October","November","December")&amp;" "&amp;DAY($AF272)&amp;", "&amp;YEAR($AF272)&amp;". "&amp;IF(TRIM($AH272&amp;"")="","No goods or services were provided in exchange for your contribution.","In exchange for your contribution, we gave you "&amp;$AH272&amp;IF(ISNUMBER($AI272)," with an estimated fair market value of $"&amp;FIXED($AI272,2),"")&amp;"."))</f>
        <v/>
      </c>
      <c r="AX272" s="28">
        <f>IF(AND(ISNUMBER($AR272),ISNUMBER(Settings!$D$5)),IF($AR272&gt;=Settings!$D$5,1,0),0)</f>
        <v/>
      </c>
      <c r="AY272" s="28">
        <f>IF(AND(ISNUMBER($AR272),ISNUMBER(Settings!$D$6)),IF($AR272&gt;Settings!$D$6,1,0),0)</f>
        <v/>
      </c>
      <c r="AZ272" s="28">
        <f>IF(AND(ISNUMBER($AR272),ISNUMBER(Settings!$D$7)),IF($AR272&gt;Settings!$D$7,1,0),0)</f>
        <v/>
      </c>
      <c r="BA272" s="28">
        <f>IF(AND(ISNUMBER($AR272),ISNUMBER($AF272)),$AR272,0)</f>
        <v/>
      </c>
      <c r="BB272" s="28">
        <f>IF(OR(IFERROR(TRIM(INDEX($A272:$AD272,MATCH(Settings!$B$14,$A$1:$AD$1,0))&amp;""),"")&lt;&gt;"",IFERROR(TRIM(INDEX($A272:$AD272,MATCH(Settings!$B$13,$A$1:$AD$1,0))&amp;""),"")&lt;&gt;"",IFERROR(TRIM(INDEX($A272:$AD272,MATCH(Settings!$B$17,$A$1:$AD$1,0))&amp;""),"")&lt;&gt;"",IFERROR(TRIM(INDEX($A272:$AD272,MATCH(Settings!$B$22,$A$1:$AD$1,0))&amp;""),"")&lt;&gt;""),1,0)</f>
        <v/>
      </c>
    </row>
    <row r="273">
      <c r="AF273" s="29" t="n"/>
      <c r="AG273" s="30" t="n"/>
      <c r="AH273" s="30" t="n"/>
      <c r="AI273" s="31" t="n"/>
      <c r="AJ273" s="29" t="n"/>
      <c r="AK273" s="30" t="n"/>
      <c r="AM273" s="23">
        <f>IF(IFERROR(TRIM(INDEX($A273:$AD273,MATCH(Settings!$B$13,$A$1:$AD$1,0))&amp;""),"")&lt;&gt;"",IFERROR(TRIM(INDEX($A273:$AD273,MATCH(Settings!$B$13,$A$1:$AD$1,0))&amp;""),"")&amp;IF(IFERROR(TRIM(INDEX($A273:$AD273,MATCH(Settings!$B$14,$A$1:$AD$1,0))&amp;""),"")&lt;&gt;""," ("&amp;IFERROR(TRIM(INDEX($A273:$AD273,MATCH(Settings!$B$14,$A$1:$AD$1,0))&amp;""),"")&amp;")",""),IFERROR(TRIM(INDEX($A273:$AD273,MATCH(Settings!$B$14,$A$1:$AD$1,0))&amp;""),""))</f>
        <v/>
      </c>
      <c r="AN273" s="23">
        <f>IFERROR(TRIM(INDEX($A273:$AD273,MATCH(Settings!$B$15,$A$1:$AD$1,0))&amp;""),"")</f>
        <v/>
      </c>
      <c r="AO273" s="23">
        <f>IF($BB273=0,"",IF(LEFT(IFERROR(TRIM(INDEX($A273:$AD273,MATCH(Settings!$B$16,$A$1:$AD$1,0))&amp;""),""),5)="Goods","Goods",IF(LEFT(IFERROR(TRIM(INDEX($A273:$AD273,MATCH(Settings!$B$16,$A$1:$AD$1,0))&amp;""),""),8)="Services","Services",IF(IFERROR(TRIM(INDEX($A273:$AD273,MATCH(Settings!$B$22,$A$1:$AD$1,0))&amp;""),"")&lt;&gt;"","Services","Goods"))))</f>
        <v/>
      </c>
      <c r="AP273" s="23">
        <f>IF($AO273="Services",IFERROR(TRIM(INDEX($A273:$AD273,MATCH(Settings!$B$22,$A$1:$AD$1,0))&amp;""),""),IFERROR(TRIM(INDEX($A273:$AD273,MATCH(Settings!$B$17,$A$1:$AD$1,0))&amp;""),""))</f>
        <v/>
      </c>
      <c r="AQ273" s="24">
        <f>IFERROR(IF(TRIM(INDEX($A273:$AD273,MATCH(Settings!$B$18,$A$1:$AD$1,0))&amp;"")="","",VALUE(TRIM(INDEX($A273:$AD273,MATCH(Settings!$B$18,$A$1:$AD$1,0))&amp;""))),"")</f>
        <v/>
      </c>
      <c r="AR273" s="25">
        <f>IF($AO273="Goods",IFERROR(IF(TRIM(INDEX($A273:$AD273,MATCH(Settings!$B$20,$A$1:$AD$1,0))&amp;"")="","",VALUE(TRIM(INDEX($A273:$AD273,MATCH(Settings!$B$20,$A$1:$AD$1,0))&amp;""))),""),"")</f>
        <v/>
      </c>
      <c r="AS273" s="26">
        <f>IF($BB273=0,"",IFERROR(INT(IFERROR(IF(ISNUMBER(INDEX($A273:$AD273,MATCH(Settings!$B$11,$A$1:$AD$1,0))),INDEX($A273:$AD273,MATCH(Settings!$B$11,$A$1:$AD$1,0)),DATE(VALUE(LEFT(IFERROR(TRIM(INDEX($A273:$AD273,MATCH(Settings!$B$11,$A$1:$AD$1,0))&amp;""),""),4)),VALUE(MID(IFERROR(TRIM(INDEX($A273:$AD273,MATCH(Settings!$B$11,$A$1:$AD$1,0))&amp;""),""),6,2)),VALUE(MID(IFERROR(TRIM(INDEX($A273:$AD273,MATCH(Settings!$B$11,$A$1:$AD$1,0))&amp;""),""),9,2)))+TIME(VALUE(MID(IFERROR(TRIM(INDEX($A273:$AD273,MATCH(Settings!$B$11,$A$1:$AD$1,0))&amp;""),""),12,2)),VALUE(MID(IFERROR(TRIM(INDEX($A273:$AD273,MATCH(Settings!$B$11,$A$1:$AD$1,0))&amp;""),""),15,2)),VALUE(MID(IFERROR(TRIM(INDEX($A273:$AD273,MATCH(Settings!$B$11,$A$1:$AD$1,0))&amp;""),""),18,2)))),"")),""))</f>
        <v/>
      </c>
      <c r="AT273" s="23">
        <f>IF($BB273=0,"",IF(NOT(ISNUMBER($AF273)),"Waiting for the gift",IF(ISNUMBER($AJ273),"Acknowledged",IF(AND(ISNUMBER(Settings!$D$3),$AU273&gt;Settings!$D$3),"Past your window","Send acknowledgment"))))</f>
        <v/>
      </c>
      <c r="AU273" s="24">
        <f>IF(AND(ISNUMBER($AF273),NOT(ISNUMBER($AJ273))),Settings!$D$4-$AF273,"")</f>
        <v/>
      </c>
      <c r="AV273" s="27">
        <f>IF($BB273=0,"",IF((IF($AO273="Services","; services: describe the work, no value",IF(NOT(ISNUMBER($AR273)),"; no donor value given",IF($AX273=1,"; donor value $"&amp;FIXED(Settings!$D$5,0)&amp;" or more: written acknowledgment","")&amp;IF($AY273=1,"; over $"&amp;FIXED(Settings!$D$6,0)&amp;": donor may need Form 8283","")&amp;IF($AZ273=1,"; over $"&amp;FIXED(Settings!$D$7,0)&amp;": Section B, you may sign Part V",""))))="","Thank-you note",MID(IF($AO273="Services","; services: describe the work, no value",IF(NOT(ISNUMBER($AR273)),"; no donor value given",IF($AX273=1,"; donor value $"&amp;FIXED(Settings!$D$5,0)&amp;" or more: written acknowledgment","")&amp;IF($AY273=1,"; over $"&amp;FIXED(Settings!$D$6,0)&amp;": donor may need Form 8283","")&amp;IF($AZ273=1,"; over $"&amp;FIXED(Settings!$D$7,0)&amp;": Section B, you may sign Part V",""))),3,300)))</f>
        <v/>
      </c>
      <c r="AW273" s="27">
        <f>IF(OR($BB273=0,NOT(ISNUMBER($AF273)),$AP273=""),"","Thank you for your contribution of "&amp;$AP273&amp;" that "&amp;IF(TRIM(Settings!$D$2&amp;"")="","(your organization's name)",Settings!$D$2)&amp;" received on "&amp;CHOOSE(MONTH($AF273),"January","February","March","April","May","June","July","August","September","October","November","December")&amp;" "&amp;DAY($AF273)&amp;", "&amp;YEAR($AF273)&amp;". "&amp;IF(TRIM($AH273&amp;"")="","No goods or services were provided in exchange for your contribution.","In exchange for your contribution, we gave you "&amp;$AH273&amp;IF(ISNUMBER($AI273)," with an estimated fair market value of $"&amp;FIXED($AI273,2),"")&amp;"."))</f>
        <v/>
      </c>
      <c r="AX273" s="28">
        <f>IF(AND(ISNUMBER($AR273),ISNUMBER(Settings!$D$5)),IF($AR273&gt;=Settings!$D$5,1,0),0)</f>
        <v/>
      </c>
      <c r="AY273" s="28">
        <f>IF(AND(ISNUMBER($AR273),ISNUMBER(Settings!$D$6)),IF($AR273&gt;Settings!$D$6,1,0),0)</f>
        <v/>
      </c>
      <c r="AZ273" s="28">
        <f>IF(AND(ISNUMBER($AR273),ISNUMBER(Settings!$D$7)),IF($AR273&gt;Settings!$D$7,1,0),0)</f>
        <v/>
      </c>
      <c r="BA273" s="28">
        <f>IF(AND(ISNUMBER($AR273),ISNUMBER($AF273)),$AR273,0)</f>
        <v/>
      </c>
      <c r="BB273" s="28">
        <f>IF(OR(IFERROR(TRIM(INDEX($A273:$AD273,MATCH(Settings!$B$14,$A$1:$AD$1,0))&amp;""),"")&lt;&gt;"",IFERROR(TRIM(INDEX($A273:$AD273,MATCH(Settings!$B$13,$A$1:$AD$1,0))&amp;""),"")&lt;&gt;"",IFERROR(TRIM(INDEX($A273:$AD273,MATCH(Settings!$B$17,$A$1:$AD$1,0))&amp;""),"")&lt;&gt;"",IFERROR(TRIM(INDEX($A273:$AD273,MATCH(Settings!$B$22,$A$1:$AD$1,0))&amp;""),"")&lt;&gt;""),1,0)</f>
        <v/>
      </c>
    </row>
    <row r="274">
      <c r="AF274" s="29" t="n"/>
      <c r="AG274" s="30" t="n"/>
      <c r="AH274" s="30" t="n"/>
      <c r="AI274" s="31" t="n"/>
      <c r="AJ274" s="29" t="n"/>
      <c r="AK274" s="30" t="n"/>
      <c r="AM274" s="23">
        <f>IF(IFERROR(TRIM(INDEX($A274:$AD274,MATCH(Settings!$B$13,$A$1:$AD$1,0))&amp;""),"")&lt;&gt;"",IFERROR(TRIM(INDEX($A274:$AD274,MATCH(Settings!$B$13,$A$1:$AD$1,0))&amp;""),"")&amp;IF(IFERROR(TRIM(INDEX($A274:$AD274,MATCH(Settings!$B$14,$A$1:$AD$1,0))&amp;""),"")&lt;&gt;""," ("&amp;IFERROR(TRIM(INDEX($A274:$AD274,MATCH(Settings!$B$14,$A$1:$AD$1,0))&amp;""),"")&amp;")",""),IFERROR(TRIM(INDEX($A274:$AD274,MATCH(Settings!$B$14,$A$1:$AD$1,0))&amp;""),""))</f>
        <v/>
      </c>
      <c r="AN274" s="23">
        <f>IFERROR(TRIM(INDEX($A274:$AD274,MATCH(Settings!$B$15,$A$1:$AD$1,0))&amp;""),"")</f>
        <v/>
      </c>
      <c r="AO274" s="23">
        <f>IF($BB274=0,"",IF(LEFT(IFERROR(TRIM(INDEX($A274:$AD274,MATCH(Settings!$B$16,$A$1:$AD$1,0))&amp;""),""),5)="Goods","Goods",IF(LEFT(IFERROR(TRIM(INDEX($A274:$AD274,MATCH(Settings!$B$16,$A$1:$AD$1,0))&amp;""),""),8)="Services","Services",IF(IFERROR(TRIM(INDEX($A274:$AD274,MATCH(Settings!$B$22,$A$1:$AD$1,0))&amp;""),"")&lt;&gt;"","Services","Goods"))))</f>
        <v/>
      </c>
      <c r="AP274" s="23">
        <f>IF($AO274="Services",IFERROR(TRIM(INDEX($A274:$AD274,MATCH(Settings!$B$22,$A$1:$AD$1,0))&amp;""),""),IFERROR(TRIM(INDEX($A274:$AD274,MATCH(Settings!$B$17,$A$1:$AD$1,0))&amp;""),""))</f>
        <v/>
      </c>
      <c r="AQ274" s="24">
        <f>IFERROR(IF(TRIM(INDEX($A274:$AD274,MATCH(Settings!$B$18,$A$1:$AD$1,0))&amp;"")="","",VALUE(TRIM(INDEX($A274:$AD274,MATCH(Settings!$B$18,$A$1:$AD$1,0))&amp;""))),"")</f>
        <v/>
      </c>
      <c r="AR274" s="25">
        <f>IF($AO274="Goods",IFERROR(IF(TRIM(INDEX($A274:$AD274,MATCH(Settings!$B$20,$A$1:$AD$1,0))&amp;"")="","",VALUE(TRIM(INDEX($A274:$AD274,MATCH(Settings!$B$20,$A$1:$AD$1,0))&amp;""))),""),"")</f>
        <v/>
      </c>
      <c r="AS274" s="26">
        <f>IF($BB274=0,"",IFERROR(INT(IFERROR(IF(ISNUMBER(INDEX($A274:$AD274,MATCH(Settings!$B$11,$A$1:$AD$1,0))),INDEX($A274:$AD274,MATCH(Settings!$B$11,$A$1:$AD$1,0)),DATE(VALUE(LEFT(IFERROR(TRIM(INDEX($A274:$AD274,MATCH(Settings!$B$11,$A$1:$AD$1,0))&amp;""),""),4)),VALUE(MID(IFERROR(TRIM(INDEX($A274:$AD274,MATCH(Settings!$B$11,$A$1:$AD$1,0))&amp;""),""),6,2)),VALUE(MID(IFERROR(TRIM(INDEX($A274:$AD274,MATCH(Settings!$B$11,$A$1:$AD$1,0))&amp;""),""),9,2)))+TIME(VALUE(MID(IFERROR(TRIM(INDEX($A274:$AD274,MATCH(Settings!$B$11,$A$1:$AD$1,0))&amp;""),""),12,2)),VALUE(MID(IFERROR(TRIM(INDEX($A274:$AD274,MATCH(Settings!$B$11,$A$1:$AD$1,0))&amp;""),""),15,2)),VALUE(MID(IFERROR(TRIM(INDEX($A274:$AD274,MATCH(Settings!$B$11,$A$1:$AD$1,0))&amp;""),""),18,2)))),"")),""))</f>
        <v/>
      </c>
      <c r="AT274" s="23">
        <f>IF($BB274=0,"",IF(NOT(ISNUMBER($AF274)),"Waiting for the gift",IF(ISNUMBER($AJ274),"Acknowledged",IF(AND(ISNUMBER(Settings!$D$3),$AU274&gt;Settings!$D$3),"Past your window","Send acknowledgment"))))</f>
        <v/>
      </c>
      <c r="AU274" s="24">
        <f>IF(AND(ISNUMBER($AF274),NOT(ISNUMBER($AJ274))),Settings!$D$4-$AF274,"")</f>
        <v/>
      </c>
      <c r="AV274" s="27">
        <f>IF($BB274=0,"",IF((IF($AO274="Services","; services: describe the work, no value",IF(NOT(ISNUMBER($AR274)),"; no donor value given",IF($AX274=1,"; donor value $"&amp;FIXED(Settings!$D$5,0)&amp;" or more: written acknowledgment","")&amp;IF($AY274=1,"; over $"&amp;FIXED(Settings!$D$6,0)&amp;": donor may need Form 8283","")&amp;IF($AZ274=1,"; over $"&amp;FIXED(Settings!$D$7,0)&amp;": Section B, you may sign Part V",""))))="","Thank-you note",MID(IF($AO274="Services","; services: describe the work, no value",IF(NOT(ISNUMBER($AR274)),"; no donor value given",IF($AX274=1,"; donor value $"&amp;FIXED(Settings!$D$5,0)&amp;" or more: written acknowledgment","")&amp;IF($AY274=1,"; over $"&amp;FIXED(Settings!$D$6,0)&amp;": donor may need Form 8283","")&amp;IF($AZ274=1,"; over $"&amp;FIXED(Settings!$D$7,0)&amp;": Section B, you may sign Part V",""))),3,300)))</f>
        <v/>
      </c>
      <c r="AW274" s="27">
        <f>IF(OR($BB274=0,NOT(ISNUMBER($AF274)),$AP274=""),"","Thank you for your contribution of "&amp;$AP274&amp;" that "&amp;IF(TRIM(Settings!$D$2&amp;"")="","(your organization's name)",Settings!$D$2)&amp;" received on "&amp;CHOOSE(MONTH($AF274),"January","February","March","April","May","June","July","August","September","October","November","December")&amp;" "&amp;DAY($AF274)&amp;", "&amp;YEAR($AF274)&amp;". "&amp;IF(TRIM($AH274&amp;"")="","No goods or services were provided in exchange for your contribution.","In exchange for your contribution, we gave you "&amp;$AH274&amp;IF(ISNUMBER($AI274)," with an estimated fair market value of $"&amp;FIXED($AI274,2),"")&amp;"."))</f>
        <v/>
      </c>
      <c r="AX274" s="28">
        <f>IF(AND(ISNUMBER($AR274),ISNUMBER(Settings!$D$5)),IF($AR274&gt;=Settings!$D$5,1,0),0)</f>
        <v/>
      </c>
      <c r="AY274" s="28">
        <f>IF(AND(ISNUMBER($AR274),ISNUMBER(Settings!$D$6)),IF($AR274&gt;Settings!$D$6,1,0),0)</f>
        <v/>
      </c>
      <c r="AZ274" s="28">
        <f>IF(AND(ISNUMBER($AR274),ISNUMBER(Settings!$D$7)),IF($AR274&gt;Settings!$D$7,1,0),0)</f>
        <v/>
      </c>
      <c r="BA274" s="28">
        <f>IF(AND(ISNUMBER($AR274),ISNUMBER($AF274)),$AR274,0)</f>
        <v/>
      </c>
      <c r="BB274" s="28">
        <f>IF(OR(IFERROR(TRIM(INDEX($A274:$AD274,MATCH(Settings!$B$14,$A$1:$AD$1,0))&amp;""),"")&lt;&gt;"",IFERROR(TRIM(INDEX($A274:$AD274,MATCH(Settings!$B$13,$A$1:$AD$1,0))&amp;""),"")&lt;&gt;"",IFERROR(TRIM(INDEX($A274:$AD274,MATCH(Settings!$B$17,$A$1:$AD$1,0))&amp;""),"")&lt;&gt;"",IFERROR(TRIM(INDEX($A274:$AD274,MATCH(Settings!$B$22,$A$1:$AD$1,0))&amp;""),"")&lt;&gt;""),1,0)</f>
        <v/>
      </c>
    </row>
    <row r="275">
      <c r="AF275" s="29" t="n"/>
      <c r="AG275" s="30" t="n"/>
      <c r="AH275" s="30" t="n"/>
      <c r="AI275" s="31" t="n"/>
      <c r="AJ275" s="29" t="n"/>
      <c r="AK275" s="30" t="n"/>
      <c r="AM275" s="23">
        <f>IF(IFERROR(TRIM(INDEX($A275:$AD275,MATCH(Settings!$B$13,$A$1:$AD$1,0))&amp;""),"")&lt;&gt;"",IFERROR(TRIM(INDEX($A275:$AD275,MATCH(Settings!$B$13,$A$1:$AD$1,0))&amp;""),"")&amp;IF(IFERROR(TRIM(INDEX($A275:$AD275,MATCH(Settings!$B$14,$A$1:$AD$1,0))&amp;""),"")&lt;&gt;""," ("&amp;IFERROR(TRIM(INDEX($A275:$AD275,MATCH(Settings!$B$14,$A$1:$AD$1,0))&amp;""),"")&amp;")",""),IFERROR(TRIM(INDEX($A275:$AD275,MATCH(Settings!$B$14,$A$1:$AD$1,0))&amp;""),""))</f>
        <v/>
      </c>
      <c r="AN275" s="23">
        <f>IFERROR(TRIM(INDEX($A275:$AD275,MATCH(Settings!$B$15,$A$1:$AD$1,0))&amp;""),"")</f>
        <v/>
      </c>
      <c r="AO275" s="23">
        <f>IF($BB275=0,"",IF(LEFT(IFERROR(TRIM(INDEX($A275:$AD275,MATCH(Settings!$B$16,$A$1:$AD$1,0))&amp;""),""),5)="Goods","Goods",IF(LEFT(IFERROR(TRIM(INDEX($A275:$AD275,MATCH(Settings!$B$16,$A$1:$AD$1,0))&amp;""),""),8)="Services","Services",IF(IFERROR(TRIM(INDEX($A275:$AD275,MATCH(Settings!$B$22,$A$1:$AD$1,0))&amp;""),"")&lt;&gt;"","Services","Goods"))))</f>
        <v/>
      </c>
      <c r="AP275" s="23">
        <f>IF($AO275="Services",IFERROR(TRIM(INDEX($A275:$AD275,MATCH(Settings!$B$22,$A$1:$AD$1,0))&amp;""),""),IFERROR(TRIM(INDEX($A275:$AD275,MATCH(Settings!$B$17,$A$1:$AD$1,0))&amp;""),""))</f>
        <v/>
      </c>
      <c r="AQ275" s="24">
        <f>IFERROR(IF(TRIM(INDEX($A275:$AD275,MATCH(Settings!$B$18,$A$1:$AD$1,0))&amp;"")="","",VALUE(TRIM(INDEX($A275:$AD275,MATCH(Settings!$B$18,$A$1:$AD$1,0))&amp;""))),"")</f>
        <v/>
      </c>
      <c r="AR275" s="25">
        <f>IF($AO275="Goods",IFERROR(IF(TRIM(INDEX($A275:$AD275,MATCH(Settings!$B$20,$A$1:$AD$1,0))&amp;"")="","",VALUE(TRIM(INDEX($A275:$AD275,MATCH(Settings!$B$20,$A$1:$AD$1,0))&amp;""))),""),"")</f>
        <v/>
      </c>
      <c r="AS275" s="26">
        <f>IF($BB275=0,"",IFERROR(INT(IFERROR(IF(ISNUMBER(INDEX($A275:$AD275,MATCH(Settings!$B$11,$A$1:$AD$1,0))),INDEX($A275:$AD275,MATCH(Settings!$B$11,$A$1:$AD$1,0)),DATE(VALUE(LEFT(IFERROR(TRIM(INDEX($A275:$AD275,MATCH(Settings!$B$11,$A$1:$AD$1,0))&amp;""),""),4)),VALUE(MID(IFERROR(TRIM(INDEX($A275:$AD275,MATCH(Settings!$B$11,$A$1:$AD$1,0))&amp;""),""),6,2)),VALUE(MID(IFERROR(TRIM(INDEX($A275:$AD275,MATCH(Settings!$B$11,$A$1:$AD$1,0))&amp;""),""),9,2)))+TIME(VALUE(MID(IFERROR(TRIM(INDEX($A275:$AD275,MATCH(Settings!$B$11,$A$1:$AD$1,0))&amp;""),""),12,2)),VALUE(MID(IFERROR(TRIM(INDEX($A275:$AD275,MATCH(Settings!$B$11,$A$1:$AD$1,0))&amp;""),""),15,2)),VALUE(MID(IFERROR(TRIM(INDEX($A275:$AD275,MATCH(Settings!$B$11,$A$1:$AD$1,0))&amp;""),""),18,2)))),"")),""))</f>
        <v/>
      </c>
      <c r="AT275" s="23">
        <f>IF($BB275=0,"",IF(NOT(ISNUMBER($AF275)),"Waiting for the gift",IF(ISNUMBER($AJ275),"Acknowledged",IF(AND(ISNUMBER(Settings!$D$3),$AU275&gt;Settings!$D$3),"Past your window","Send acknowledgment"))))</f>
        <v/>
      </c>
      <c r="AU275" s="24">
        <f>IF(AND(ISNUMBER($AF275),NOT(ISNUMBER($AJ275))),Settings!$D$4-$AF275,"")</f>
        <v/>
      </c>
      <c r="AV275" s="27">
        <f>IF($BB275=0,"",IF((IF($AO275="Services","; services: describe the work, no value",IF(NOT(ISNUMBER($AR275)),"; no donor value given",IF($AX275=1,"; donor value $"&amp;FIXED(Settings!$D$5,0)&amp;" or more: written acknowledgment","")&amp;IF($AY275=1,"; over $"&amp;FIXED(Settings!$D$6,0)&amp;": donor may need Form 8283","")&amp;IF($AZ275=1,"; over $"&amp;FIXED(Settings!$D$7,0)&amp;": Section B, you may sign Part V",""))))="","Thank-you note",MID(IF($AO275="Services","; services: describe the work, no value",IF(NOT(ISNUMBER($AR275)),"; no donor value given",IF($AX275=1,"; donor value $"&amp;FIXED(Settings!$D$5,0)&amp;" or more: written acknowledgment","")&amp;IF($AY275=1,"; over $"&amp;FIXED(Settings!$D$6,0)&amp;": donor may need Form 8283","")&amp;IF($AZ275=1,"; over $"&amp;FIXED(Settings!$D$7,0)&amp;": Section B, you may sign Part V",""))),3,300)))</f>
        <v/>
      </c>
      <c r="AW275" s="27">
        <f>IF(OR($BB275=0,NOT(ISNUMBER($AF275)),$AP275=""),"","Thank you for your contribution of "&amp;$AP275&amp;" that "&amp;IF(TRIM(Settings!$D$2&amp;"")="","(your organization's name)",Settings!$D$2)&amp;" received on "&amp;CHOOSE(MONTH($AF275),"January","February","March","April","May","June","July","August","September","October","November","December")&amp;" "&amp;DAY($AF275)&amp;", "&amp;YEAR($AF275)&amp;". "&amp;IF(TRIM($AH275&amp;"")="","No goods or services were provided in exchange for your contribution.","In exchange for your contribution, we gave you "&amp;$AH275&amp;IF(ISNUMBER($AI275)," with an estimated fair market value of $"&amp;FIXED($AI275,2),"")&amp;"."))</f>
        <v/>
      </c>
      <c r="AX275" s="28">
        <f>IF(AND(ISNUMBER($AR275),ISNUMBER(Settings!$D$5)),IF($AR275&gt;=Settings!$D$5,1,0),0)</f>
        <v/>
      </c>
      <c r="AY275" s="28">
        <f>IF(AND(ISNUMBER($AR275),ISNUMBER(Settings!$D$6)),IF($AR275&gt;Settings!$D$6,1,0),0)</f>
        <v/>
      </c>
      <c r="AZ275" s="28">
        <f>IF(AND(ISNUMBER($AR275),ISNUMBER(Settings!$D$7)),IF($AR275&gt;Settings!$D$7,1,0),0)</f>
        <v/>
      </c>
      <c r="BA275" s="28">
        <f>IF(AND(ISNUMBER($AR275),ISNUMBER($AF275)),$AR275,0)</f>
        <v/>
      </c>
      <c r="BB275" s="28">
        <f>IF(OR(IFERROR(TRIM(INDEX($A275:$AD275,MATCH(Settings!$B$14,$A$1:$AD$1,0))&amp;""),"")&lt;&gt;"",IFERROR(TRIM(INDEX($A275:$AD275,MATCH(Settings!$B$13,$A$1:$AD$1,0))&amp;""),"")&lt;&gt;"",IFERROR(TRIM(INDEX($A275:$AD275,MATCH(Settings!$B$17,$A$1:$AD$1,0))&amp;""),"")&lt;&gt;"",IFERROR(TRIM(INDEX($A275:$AD275,MATCH(Settings!$B$22,$A$1:$AD$1,0))&amp;""),"")&lt;&gt;""),1,0)</f>
        <v/>
      </c>
    </row>
    <row r="276">
      <c r="AF276" s="29" t="n"/>
      <c r="AG276" s="30" t="n"/>
      <c r="AH276" s="30" t="n"/>
      <c r="AI276" s="31" t="n"/>
      <c r="AJ276" s="29" t="n"/>
      <c r="AK276" s="30" t="n"/>
      <c r="AM276" s="23">
        <f>IF(IFERROR(TRIM(INDEX($A276:$AD276,MATCH(Settings!$B$13,$A$1:$AD$1,0))&amp;""),"")&lt;&gt;"",IFERROR(TRIM(INDEX($A276:$AD276,MATCH(Settings!$B$13,$A$1:$AD$1,0))&amp;""),"")&amp;IF(IFERROR(TRIM(INDEX($A276:$AD276,MATCH(Settings!$B$14,$A$1:$AD$1,0))&amp;""),"")&lt;&gt;""," ("&amp;IFERROR(TRIM(INDEX($A276:$AD276,MATCH(Settings!$B$14,$A$1:$AD$1,0))&amp;""),"")&amp;")",""),IFERROR(TRIM(INDEX($A276:$AD276,MATCH(Settings!$B$14,$A$1:$AD$1,0))&amp;""),""))</f>
        <v/>
      </c>
      <c r="AN276" s="23">
        <f>IFERROR(TRIM(INDEX($A276:$AD276,MATCH(Settings!$B$15,$A$1:$AD$1,0))&amp;""),"")</f>
        <v/>
      </c>
      <c r="AO276" s="23">
        <f>IF($BB276=0,"",IF(LEFT(IFERROR(TRIM(INDEX($A276:$AD276,MATCH(Settings!$B$16,$A$1:$AD$1,0))&amp;""),""),5)="Goods","Goods",IF(LEFT(IFERROR(TRIM(INDEX($A276:$AD276,MATCH(Settings!$B$16,$A$1:$AD$1,0))&amp;""),""),8)="Services","Services",IF(IFERROR(TRIM(INDEX($A276:$AD276,MATCH(Settings!$B$22,$A$1:$AD$1,0))&amp;""),"")&lt;&gt;"","Services","Goods"))))</f>
        <v/>
      </c>
      <c r="AP276" s="23">
        <f>IF($AO276="Services",IFERROR(TRIM(INDEX($A276:$AD276,MATCH(Settings!$B$22,$A$1:$AD$1,0))&amp;""),""),IFERROR(TRIM(INDEX($A276:$AD276,MATCH(Settings!$B$17,$A$1:$AD$1,0))&amp;""),""))</f>
        <v/>
      </c>
      <c r="AQ276" s="24">
        <f>IFERROR(IF(TRIM(INDEX($A276:$AD276,MATCH(Settings!$B$18,$A$1:$AD$1,0))&amp;"")="","",VALUE(TRIM(INDEX($A276:$AD276,MATCH(Settings!$B$18,$A$1:$AD$1,0))&amp;""))),"")</f>
        <v/>
      </c>
      <c r="AR276" s="25">
        <f>IF($AO276="Goods",IFERROR(IF(TRIM(INDEX($A276:$AD276,MATCH(Settings!$B$20,$A$1:$AD$1,0))&amp;"")="","",VALUE(TRIM(INDEX($A276:$AD276,MATCH(Settings!$B$20,$A$1:$AD$1,0))&amp;""))),""),"")</f>
        <v/>
      </c>
      <c r="AS276" s="26">
        <f>IF($BB276=0,"",IFERROR(INT(IFERROR(IF(ISNUMBER(INDEX($A276:$AD276,MATCH(Settings!$B$11,$A$1:$AD$1,0))),INDEX($A276:$AD276,MATCH(Settings!$B$11,$A$1:$AD$1,0)),DATE(VALUE(LEFT(IFERROR(TRIM(INDEX($A276:$AD276,MATCH(Settings!$B$11,$A$1:$AD$1,0))&amp;""),""),4)),VALUE(MID(IFERROR(TRIM(INDEX($A276:$AD276,MATCH(Settings!$B$11,$A$1:$AD$1,0))&amp;""),""),6,2)),VALUE(MID(IFERROR(TRIM(INDEX($A276:$AD276,MATCH(Settings!$B$11,$A$1:$AD$1,0))&amp;""),""),9,2)))+TIME(VALUE(MID(IFERROR(TRIM(INDEX($A276:$AD276,MATCH(Settings!$B$11,$A$1:$AD$1,0))&amp;""),""),12,2)),VALUE(MID(IFERROR(TRIM(INDEX($A276:$AD276,MATCH(Settings!$B$11,$A$1:$AD$1,0))&amp;""),""),15,2)),VALUE(MID(IFERROR(TRIM(INDEX($A276:$AD276,MATCH(Settings!$B$11,$A$1:$AD$1,0))&amp;""),""),18,2)))),"")),""))</f>
        <v/>
      </c>
      <c r="AT276" s="23">
        <f>IF($BB276=0,"",IF(NOT(ISNUMBER($AF276)),"Waiting for the gift",IF(ISNUMBER($AJ276),"Acknowledged",IF(AND(ISNUMBER(Settings!$D$3),$AU276&gt;Settings!$D$3),"Past your window","Send acknowledgment"))))</f>
        <v/>
      </c>
      <c r="AU276" s="24">
        <f>IF(AND(ISNUMBER($AF276),NOT(ISNUMBER($AJ276))),Settings!$D$4-$AF276,"")</f>
        <v/>
      </c>
      <c r="AV276" s="27">
        <f>IF($BB276=0,"",IF((IF($AO276="Services","; services: describe the work, no value",IF(NOT(ISNUMBER($AR276)),"; no donor value given",IF($AX276=1,"; donor value $"&amp;FIXED(Settings!$D$5,0)&amp;" or more: written acknowledgment","")&amp;IF($AY276=1,"; over $"&amp;FIXED(Settings!$D$6,0)&amp;": donor may need Form 8283","")&amp;IF($AZ276=1,"; over $"&amp;FIXED(Settings!$D$7,0)&amp;": Section B, you may sign Part V",""))))="","Thank-you note",MID(IF($AO276="Services","; services: describe the work, no value",IF(NOT(ISNUMBER($AR276)),"; no donor value given",IF($AX276=1,"; donor value $"&amp;FIXED(Settings!$D$5,0)&amp;" or more: written acknowledgment","")&amp;IF($AY276=1,"; over $"&amp;FIXED(Settings!$D$6,0)&amp;": donor may need Form 8283","")&amp;IF($AZ276=1,"; over $"&amp;FIXED(Settings!$D$7,0)&amp;": Section B, you may sign Part V",""))),3,300)))</f>
        <v/>
      </c>
      <c r="AW276" s="27">
        <f>IF(OR($BB276=0,NOT(ISNUMBER($AF276)),$AP276=""),"","Thank you for your contribution of "&amp;$AP276&amp;" that "&amp;IF(TRIM(Settings!$D$2&amp;"")="","(your organization's name)",Settings!$D$2)&amp;" received on "&amp;CHOOSE(MONTH($AF276),"January","February","March","April","May","June","July","August","September","October","November","December")&amp;" "&amp;DAY($AF276)&amp;", "&amp;YEAR($AF276)&amp;". "&amp;IF(TRIM($AH276&amp;"")="","No goods or services were provided in exchange for your contribution.","In exchange for your contribution, we gave you "&amp;$AH276&amp;IF(ISNUMBER($AI276)," with an estimated fair market value of $"&amp;FIXED($AI276,2),"")&amp;"."))</f>
        <v/>
      </c>
      <c r="AX276" s="28">
        <f>IF(AND(ISNUMBER($AR276),ISNUMBER(Settings!$D$5)),IF($AR276&gt;=Settings!$D$5,1,0),0)</f>
        <v/>
      </c>
      <c r="AY276" s="28">
        <f>IF(AND(ISNUMBER($AR276),ISNUMBER(Settings!$D$6)),IF($AR276&gt;Settings!$D$6,1,0),0)</f>
        <v/>
      </c>
      <c r="AZ276" s="28">
        <f>IF(AND(ISNUMBER($AR276),ISNUMBER(Settings!$D$7)),IF($AR276&gt;Settings!$D$7,1,0),0)</f>
        <v/>
      </c>
      <c r="BA276" s="28">
        <f>IF(AND(ISNUMBER($AR276),ISNUMBER($AF276)),$AR276,0)</f>
        <v/>
      </c>
      <c r="BB276" s="28">
        <f>IF(OR(IFERROR(TRIM(INDEX($A276:$AD276,MATCH(Settings!$B$14,$A$1:$AD$1,0))&amp;""),"")&lt;&gt;"",IFERROR(TRIM(INDEX($A276:$AD276,MATCH(Settings!$B$13,$A$1:$AD$1,0))&amp;""),"")&lt;&gt;"",IFERROR(TRIM(INDEX($A276:$AD276,MATCH(Settings!$B$17,$A$1:$AD$1,0))&amp;""),"")&lt;&gt;"",IFERROR(TRIM(INDEX($A276:$AD276,MATCH(Settings!$B$22,$A$1:$AD$1,0))&amp;""),"")&lt;&gt;""),1,0)</f>
        <v/>
      </c>
    </row>
    <row r="277">
      <c r="AF277" s="29" t="n"/>
      <c r="AG277" s="30" t="n"/>
      <c r="AH277" s="30" t="n"/>
      <c r="AI277" s="31" t="n"/>
      <c r="AJ277" s="29" t="n"/>
      <c r="AK277" s="30" t="n"/>
      <c r="AM277" s="23">
        <f>IF(IFERROR(TRIM(INDEX($A277:$AD277,MATCH(Settings!$B$13,$A$1:$AD$1,0))&amp;""),"")&lt;&gt;"",IFERROR(TRIM(INDEX($A277:$AD277,MATCH(Settings!$B$13,$A$1:$AD$1,0))&amp;""),"")&amp;IF(IFERROR(TRIM(INDEX($A277:$AD277,MATCH(Settings!$B$14,$A$1:$AD$1,0))&amp;""),"")&lt;&gt;""," ("&amp;IFERROR(TRIM(INDEX($A277:$AD277,MATCH(Settings!$B$14,$A$1:$AD$1,0))&amp;""),"")&amp;")",""),IFERROR(TRIM(INDEX($A277:$AD277,MATCH(Settings!$B$14,$A$1:$AD$1,0))&amp;""),""))</f>
        <v/>
      </c>
      <c r="AN277" s="23">
        <f>IFERROR(TRIM(INDEX($A277:$AD277,MATCH(Settings!$B$15,$A$1:$AD$1,0))&amp;""),"")</f>
        <v/>
      </c>
      <c r="AO277" s="23">
        <f>IF($BB277=0,"",IF(LEFT(IFERROR(TRIM(INDEX($A277:$AD277,MATCH(Settings!$B$16,$A$1:$AD$1,0))&amp;""),""),5)="Goods","Goods",IF(LEFT(IFERROR(TRIM(INDEX($A277:$AD277,MATCH(Settings!$B$16,$A$1:$AD$1,0))&amp;""),""),8)="Services","Services",IF(IFERROR(TRIM(INDEX($A277:$AD277,MATCH(Settings!$B$22,$A$1:$AD$1,0))&amp;""),"")&lt;&gt;"","Services","Goods"))))</f>
        <v/>
      </c>
      <c r="AP277" s="23">
        <f>IF($AO277="Services",IFERROR(TRIM(INDEX($A277:$AD277,MATCH(Settings!$B$22,$A$1:$AD$1,0))&amp;""),""),IFERROR(TRIM(INDEX($A277:$AD277,MATCH(Settings!$B$17,$A$1:$AD$1,0))&amp;""),""))</f>
        <v/>
      </c>
      <c r="AQ277" s="24">
        <f>IFERROR(IF(TRIM(INDEX($A277:$AD277,MATCH(Settings!$B$18,$A$1:$AD$1,0))&amp;"")="","",VALUE(TRIM(INDEX($A277:$AD277,MATCH(Settings!$B$18,$A$1:$AD$1,0))&amp;""))),"")</f>
        <v/>
      </c>
      <c r="AR277" s="25">
        <f>IF($AO277="Goods",IFERROR(IF(TRIM(INDEX($A277:$AD277,MATCH(Settings!$B$20,$A$1:$AD$1,0))&amp;"")="","",VALUE(TRIM(INDEX($A277:$AD277,MATCH(Settings!$B$20,$A$1:$AD$1,0))&amp;""))),""),"")</f>
        <v/>
      </c>
      <c r="AS277" s="26">
        <f>IF($BB277=0,"",IFERROR(INT(IFERROR(IF(ISNUMBER(INDEX($A277:$AD277,MATCH(Settings!$B$11,$A$1:$AD$1,0))),INDEX($A277:$AD277,MATCH(Settings!$B$11,$A$1:$AD$1,0)),DATE(VALUE(LEFT(IFERROR(TRIM(INDEX($A277:$AD277,MATCH(Settings!$B$11,$A$1:$AD$1,0))&amp;""),""),4)),VALUE(MID(IFERROR(TRIM(INDEX($A277:$AD277,MATCH(Settings!$B$11,$A$1:$AD$1,0))&amp;""),""),6,2)),VALUE(MID(IFERROR(TRIM(INDEX($A277:$AD277,MATCH(Settings!$B$11,$A$1:$AD$1,0))&amp;""),""),9,2)))+TIME(VALUE(MID(IFERROR(TRIM(INDEX($A277:$AD277,MATCH(Settings!$B$11,$A$1:$AD$1,0))&amp;""),""),12,2)),VALUE(MID(IFERROR(TRIM(INDEX($A277:$AD277,MATCH(Settings!$B$11,$A$1:$AD$1,0))&amp;""),""),15,2)),VALUE(MID(IFERROR(TRIM(INDEX($A277:$AD277,MATCH(Settings!$B$11,$A$1:$AD$1,0))&amp;""),""),18,2)))),"")),""))</f>
        <v/>
      </c>
      <c r="AT277" s="23">
        <f>IF($BB277=0,"",IF(NOT(ISNUMBER($AF277)),"Waiting for the gift",IF(ISNUMBER($AJ277),"Acknowledged",IF(AND(ISNUMBER(Settings!$D$3),$AU277&gt;Settings!$D$3),"Past your window","Send acknowledgment"))))</f>
        <v/>
      </c>
      <c r="AU277" s="24">
        <f>IF(AND(ISNUMBER($AF277),NOT(ISNUMBER($AJ277))),Settings!$D$4-$AF277,"")</f>
        <v/>
      </c>
      <c r="AV277" s="27">
        <f>IF($BB277=0,"",IF((IF($AO277="Services","; services: describe the work, no value",IF(NOT(ISNUMBER($AR277)),"; no donor value given",IF($AX277=1,"; donor value $"&amp;FIXED(Settings!$D$5,0)&amp;" or more: written acknowledgment","")&amp;IF($AY277=1,"; over $"&amp;FIXED(Settings!$D$6,0)&amp;": donor may need Form 8283","")&amp;IF($AZ277=1,"; over $"&amp;FIXED(Settings!$D$7,0)&amp;": Section B, you may sign Part V",""))))="","Thank-you note",MID(IF($AO277="Services","; services: describe the work, no value",IF(NOT(ISNUMBER($AR277)),"; no donor value given",IF($AX277=1,"; donor value $"&amp;FIXED(Settings!$D$5,0)&amp;" or more: written acknowledgment","")&amp;IF($AY277=1,"; over $"&amp;FIXED(Settings!$D$6,0)&amp;": donor may need Form 8283","")&amp;IF($AZ277=1,"; over $"&amp;FIXED(Settings!$D$7,0)&amp;": Section B, you may sign Part V",""))),3,300)))</f>
        <v/>
      </c>
      <c r="AW277" s="27">
        <f>IF(OR($BB277=0,NOT(ISNUMBER($AF277)),$AP277=""),"","Thank you for your contribution of "&amp;$AP277&amp;" that "&amp;IF(TRIM(Settings!$D$2&amp;"")="","(your organization's name)",Settings!$D$2)&amp;" received on "&amp;CHOOSE(MONTH($AF277),"January","February","March","April","May","June","July","August","September","October","November","December")&amp;" "&amp;DAY($AF277)&amp;", "&amp;YEAR($AF277)&amp;". "&amp;IF(TRIM($AH277&amp;"")="","No goods or services were provided in exchange for your contribution.","In exchange for your contribution, we gave you "&amp;$AH277&amp;IF(ISNUMBER($AI277)," with an estimated fair market value of $"&amp;FIXED($AI277,2),"")&amp;"."))</f>
        <v/>
      </c>
      <c r="AX277" s="28">
        <f>IF(AND(ISNUMBER($AR277),ISNUMBER(Settings!$D$5)),IF($AR277&gt;=Settings!$D$5,1,0),0)</f>
        <v/>
      </c>
      <c r="AY277" s="28">
        <f>IF(AND(ISNUMBER($AR277),ISNUMBER(Settings!$D$6)),IF($AR277&gt;Settings!$D$6,1,0),0)</f>
        <v/>
      </c>
      <c r="AZ277" s="28">
        <f>IF(AND(ISNUMBER($AR277),ISNUMBER(Settings!$D$7)),IF($AR277&gt;Settings!$D$7,1,0),0)</f>
        <v/>
      </c>
      <c r="BA277" s="28">
        <f>IF(AND(ISNUMBER($AR277),ISNUMBER($AF277)),$AR277,0)</f>
        <v/>
      </c>
      <c r="BB277" s="28">
        <f>IF(OR(IFERROR(TRIM(INDEX($A277:$AD277,MATCH(Settings!$B$14,$A$1:$AD$1,0))&amp;""),"")&lt;&gt;"",IFERROR(TRIM(INDEX($A277:$AD277,MATCH(Settings!$B$13,$A$1:$AD$1,0))&amp;""),"")&lt;&gt;"",IFERROR(TRIM(INDEX($A277:$AD277,MATCH(Settings!$B$17,$A$1:$AD$1,0))&amp;""),"")&lt;&gt;"",IFERROR(TRIM(INDEX($A277:$AD277,MATCH(Settings!$B$22,$A$1:$AD$1,0))&amp;""),"")&lt;&gt;""),1,0)</f>
        <v/>
      </c>
    </row>
    <row r="278">
      <c r="AF278" s="29" t="n"/>
      <c r="AG278" s="30" t="n"/>
      <c r="AH278" s="30" t="n"/>
      <c r="AI278" s="31" t="n"/>
      <c r="AJ278" s="29" t="n"/>
      <c r="AK278" s="30" t="n"/>
      <c r="AM278" s="23">
        <f>IF(IFERROR(TRIM(INDEX($A278:$AD278,MATCH(Settings!$B$13,$A$1:$AD$1,0))&amp;""),"")&lt;&gt;"",IFERROR(TRIM(INDEX($A278:$AD278,MATCH(Settings!$B$13,$A$1:$AD$1,0))&amp;""),"")&amp;IF(IFERROR(TRIM(INDEX($A278:$AD278,MATCH(Settings!$B$14,$A$1:$AD$1,0))&amp;""),"")&lt;&gt;""," ("&amp;IFERROR(TRIM(INDEX($A278:$AD278,MATCH(Settings!$B$14,$A$1:$AD$1,0))&amp;""),"")&amp;")",""),IFERROR(TRIM(INDEX($A278:$AD278,MATCH(Settings!$B$14,$A$1:$AD$1,0))&amp;""),""))</f>
        <v/>
      </c>
      <c r="AN278" s="23">
        <f>IFERROR(TRIM(INDEX($A278:$AD278,MATCH(Settings!$B$15,$A$1:$AD$1,0))&amp;""),"")</f>
        <v/>
      </c>
      <c r="AO278" s="23">
        <f>IF($BB278=0,"",IF(LEFT(IFERROR(TRIM(INDEX($A278:$AD278,MATCH(Settings!$B$16,$A$1:$AD$1,0))&amp;""),""),5)="Goods","Goods",IF(LEFT(IFERROR(TRIM(INDEX($A278:$AD278,MATCH(Settings!$B$16,$A$1:$AD$1,0))&amp;""),""),8)="Services","Services",IF(IFERROR(TRIM(INDEX($A278:$AD278,MATCH(Settings!$B$22,$A$1:$AD$1,0))&amp;""),"")&lt;&gt;"","Services","Goods"))))</f>
        <v/>
      </c>
      <c r="AP278" s="23">
        <f>IF($AO278="Services",IFERROR(TRIM(INDEX($A278:$AD278,MATCH(Settings!$B$22,$A$1:$AD$1,0))&amp;""),""),IFERROR(TRIM(INDEX($A278:$AD278,MATCH(Settings!$B$17,$A$1:$AD$1,0))&amp;""),""))</f>
        <v/>
      </c>
      <c r="AQ278" s="24">
        <f>IFERROR(IF(TRIM(INDEX($A278:$AD278,MATCH(Settings!$B$18,$A$1:$AD$1,0))&amp;"")="","",VALUE(TRIM(INDEX($A278:$AD278,MATCH(Settings!$B$18,$A$1:$AD$1,0))&amp;""))),"")</f>
        <v/>
      </c>
      <c r="AR278" s="25">
        <f>IF($AO278="Goods",IFERROR(IF(TRIM(INDEX($A278:$AD278,MATCH(Settings!$B$20,$A$1:$AD$1,0))&amp;"")="","",VALUE(TRIM(INDEX($A278:$AD278,MATCH(Settings!$B$20,$A$1:$AD$1,0))&amp;""))),""),"")</f>
        <v/>
      </c>
      <c r="AS278" s="26">
        <f>IF($BB278=0,"",IFERROR(INT(IFERROR(IF(ISNUMBER(INDEX($A278:$AD278,MATCH(Settings!$B$11,$A$1:$AD$1,0))),INDEX($A278:$AD278,MATCH(Settings!$B$11,$A$1:$AD$1,0)),DATE(VALUE(LEFT(IFERROR(TRIM(INDEX($A278:$AD278,MATCH(Settings!$B$11,$A$1:$AD$1,0))&amp;""),""),4)),VALUE(MID(IFERROR(TRIM(INDEX($A278:$AD278,MATCH(Settings!$B$11,$A$1:$AD$1,0))&amp;""),""),6,2)),VALUE(MID(IFERROR(TRIM(INDEX($A278:$AD278,MATCH(Settings!$B$11,$A$1:$AD$1,0))&amp;""),""),9,2)))+TIME(VALUE(MID(IFERROR(TRIM(INDEX($A278:$AD278,MATCH(Settings!$B$11,$A$1:$AD$1,0))&amp;""),""),12,2)),VALUE(MID(IFERROR(TRIM(INDEX($A278:$AD278,MATCH(Settings!$B$11,$A$1:$AD$1,0))&amp;""),""),15,2)),VALUE(MID(IFERROR(TRIM(INDEX($A278:$AD278,MATCH(Settings!$B$11,$A$1:$AD$1,0))&amp;""),""),18,2)))),"")),""))</f>
        <v/>
      </c>
      <c r="AT278" s="23">
        <f>IF($BB278=0,"",IF(NOT(ISNUMBER($AF278)),"Waiting for the gift",IF(ISNUMBER($AJ278),"Acknowledged",IF(AND(ISNUMBER(Settings!$D$3),$AU278&gt;Settings!$D$3),"Past your window","Send acknowledgment"))))</f>
        <v/>
      </c>
      <c r="AU278" s="24">
        <f>IF(AND(ISNUMBER($AF278),NOT(ISNUMBER($AJ278))),Settings!$D$4-$AF278,"")</f>
        <v/>
      </c>
      <c r="AV278" s="27">
        <f>IF($BB278=0,"",IF((IF($AO278="Services","; services: describe the work, no value",IF(NOT(ISNUMBER($AR278)),"; no donor value given",IF($AX278=1,"; donor value $"&amp;FIXED(Settings!$D$5,0)&amp;" or more: written acknowledgment","")&amp;IF($AY278=1,"; over $"&amp;FIXED(Settings!$D$6,0)&amp;": donor may need Form 8283","")&amp;IF($AZ278=1,"; over $"&amp;FIXED(Settings!$D$7,0)&amp;": Section B, you may sign Part V",""))))="","Thank-you note",MID(IF($AO278="Services","; services: describe the work, no value",IF(NOT(ISNUMBER($AR278)),"; no donor value given",IF($AX278=1,"; donor value $"&amp;FIXED(Settings!$D$5,0)&amp;" or more: written acknowledgment","")&amp;IF($AY278=1,"; over $"&amp;FIXED(Settings!$D$6,0)&amp;": donor may need Form 8283","")&amp;IF($AZ278=1,"; over $"&amp;FIXED(Settings!$D$7,0)&amp;": Section B, you may sign Part V",""))),3,300)))</f>
        <v/>
      </c>
      <c r="AW278" s="27">
        <f>IF(OR($BB278=0,NOT(ISNUMBER($AF278)),$AP278=""),"","Thank you for your contribution of "&amp;$AP278&amp;" that "&amp;IF(TRIM(Settings!$D$2&amp;"")="","(your organization's name)",Settings!$D$2)&amp;" received on "&amp;CHOOSE(MONTH($AF278),"January","February","March","April","May","June","July","August","September","October","November","December")&amp;" "&amp;DAY($AF278)&amp;", "&amp;YEAR($AF278)&amp;". "&amp;IF(TRIM($AH278&amp;"")="","No goods or services were provided in exchange for your contribution.","In exchange for your contribution, we gave you "&amp;$AH278&amp;IF(ISNUMBER($AI278)," with an estimated fair market value of $"&amp;FIXED($AI278,2),"")&amp;"."))</f>
        <v/>
      </c>
      <c r="AX278" s="28">
        <f>IF(AND(ISNUMBER($AR278),ISNUMBER(Settings!$D$5)),IF($AR278&gt;=Settings!$D$5,1,0),0)</f>
        <v/>
      </c>
      <c r="AY278" s="28">
        <f>IF(AND(ISNUMBER($AR278),ISNUMBER(Settings!$D$6)),IF($AR278&gt;Settings!$D$6,1,0),0)</f>
        <v/>
      </c>
      <c r="AZ278" s="28">
        <f>IF(AND(ISNUMBER($AR278),ISNUMBER(Settings!$D$7)),IF($AR278&gt;Settings!$D$7,1,0),0)</f>
        <v/>
      </c>
      <c r="BA278" s="28">
        <f>IF(AND(ISNUMBER($AR278),ISNUMBER($AF278)),$AR278,0)</f>
        <v/>
      </c>
      <c r="BB278" s="28">
        <f>IF(OR(IFERROR(TRIM(INDEX($A278:$AD278,MATCH(Settings!$B$14,$A$1:$AD$1,0))&amp;""),"")&lt;&gt;"",IFERROR(TRIM(INDEX($A278:$AD278,MATCH(Settings!$B$13,$A$1:$AD$1,0))&amp;""),"")&lt;&gt;"",IFERROR(TRIM(INDEX($A278:$AD278,MATCH(Settings!$B$17,$A$1:$AD$1,0))&amp;""),"")&lt;&gt;"",IFERROR(TRIM(INDEX($A278:$AD278,MATCH(Settings!$B$22,$A$1:$AD$1,0))&amp;""),"")&lt;&gt;""),1,0)</f>
        <v/>
      </c>
    </row>
    <row r="279">
      <c r="AF279" s="29" t="n"/>
      <c r="AG279" s="30" t="n"/>
      <c r="AH279" s="30" t="n"/>
      <c r="AI279" s="31" t="n"/>
      <c r="AJ279" s="29" t="n"/>
      <c r="AK279" s="30" t="n"/>
      <c r="AM279" s="23">
        <f>IF(IFERROR(TRIM(INDEX($A279:$AD279,MATCH(Settings!$B$13,$A$1:$AD$1,0))&amp;""),"")&lt;&gt;"",IFERROR(TRIM(INDEX($A279:$AD279,MATCH(Settings!$B$13,$A$1:$AD$1,0))&amp;""),"")&amp;IF(IFERROR(TRIM(INDEX($A279:$AD279,MATCH(Settings!$B$14,$A$1:$AD$1,0))&amp;""),"")&lt;&gt;""," ("&amp;IFERROR(TRIM(INDEX($A279:$AD279,MATCH(Settings!$B$14,$A$1:$AD$1,0))&amp;""),"")&amp;")",""),IFERROR(TRIM(INDEX($A279:$AD279,MATCH(Settings!$B$14,$A$1:$AD$1,0))&amp;""),""))</f>
        <v/>
      </c>
      <c r="AN279" s="23">
        <f>IFERROR(TRIM(INDEX($A279:$AD279,MATCH(Settings!$B$15,$A$1:$AD$1,0))&amp;""),"")</f>
        <v/>
      </c>
      <c r="AO279" s="23">
        <f>IF($BB279=0,"",IF(LEFT(IFERROR(TRIM(INDEX($A279:$AD279,MATCH(Settings!$B$16,$A$1:$AD$1,0))&amp;""),""),5)="Goods","Goods",IF(LEFT(IFERROR(TRIM(INDEX($A279:$AD279,MATCH(Settings!$B$16,$A$1:$AD$1,0))&amp;""),""),8)="Services","Services",IF(IFERROR(TRIM(INDEX($A279:$AD279,MATCH(Settings!$B$22,$A$1:$AD$1,0))&amp;""),"")&lt;&gt;"","Services","Goods"))))</f>
        <v/>
      </c>
      <c r="AP279" s="23">
        <f>IF($AO279="Services",IFERROR(TRIM(INDEX($A279:$AD279,MATCH(Settings!$B$22,$A$1:$AD$1,0))&amp;""),""),IFERROR(TRIM(INDEX($A279:$AD279,MATCH(Settings!$B$17,$A$1:$AD$1,0))&amp;""),""))</f>
        <v/>
      </c>
      <c r="AQ279" s="24">
        <f>IFERROR(IF(TRIM(INDEX($A279:$AD279,MATCH(Settings!$B$18,$A$1:$AD$1,0))&amp;"")="","",VALUE(TRIM(INDEX($A279:$AD279,MATCH(Settings!$B$18,$A$1:$AD$1,0))&amp;""))),"")</f>
        <v/>
      </c>
      <c r="AR279" s="25">
        <f>IF($AO279="Goods",IFERROR(IF(TRIM(INDEX($A279:$AD279,MATCH(Settings!$B$20,$A$1:$AD$1,0))&amp;"")="","",VALUE(TRIM(INDEX($A279:$AD279,MATCH(Settings!$B$20,$A$1:$AD$1,0))&amp;""))),""),"")</f>
        <v/>
      </c>
      <c r="AS279" s="26">
        <f>IF($BB279=0,"",IFERROR(INT(IFERROR(IF(ISNUMBER(INDEX($A279:$AD279,MATCH(Settings!$B$11,$A$1:$AD$1,0))),INDEX($A279:$AD279,MATCH(Settings!$B$11,$A$1:$AD$1,0)),DATE(VALUE(LEFT(IFERROR(TRIM(INDEX($A279:$AD279,MATCH(Settings!$B$11,$A$1:$AD$1,0))&amp;""),""),4)),VALUE(MID(IFERROR(TRIM(INDEX($A279:$AD279,MATCH(Settings!$B$11,$A$1:$AD$1,0))&amp;""),""),6,2)),VALUE(MID(IFERROR(TRIM(INDEX($A279:$AD279,MATCH(Settings!$B$11,$A$1:$AD$1,0))&amp;""),""),9,2)))+TIME(VALUE(MID(IFERROR(TRIM(INDEX($A279:$AD279,MATCH(Settings!$B$11,$A$1:$AD$1,0))&amp;""),""),12,2)),VALUE(MID(IFERROR(TRIM(INDEX($A279:$AD279,MATCH(Settings!$B$11,$A$1:$AD$1,0))&amp;""),""),15,2)),VALUE(MID(IFERROR(TRIM(INDEX($A279:$AD279,MATCH(Settings!$B$11,$A$1:$AD$1,0))&amp;""),""),18,2)))),"")),""))</f>
        <v/>
      </c>
      <c r="AT279" s="23">
        <f>IF($BB279=0,"",IF(NOT(ISNUMBER($AF279)),"Waiting for the gift",IF(ISNUMBER($AJ279),"Acknowledged",IF(AND(ISNUMBER(Settings!$D$3),$AU279&gt;Settings!$D$3),"Past your window","Send acknowledgment"))))</f>
        <v/>
      </c>
      <c r="AU279" s="24">
        <f>IF(AND(ISNUMBER($AF279),NOT(ISNUMBER($AJ279))),Settings!$D$4-$AF279,"")</f>
        <v/>
      </c>
      <c r="AV279" s="27">
        <f>IF($BB279=0,"",IF((IF($AO279="Services","; services: describe the work, no value",IF(NOT(ISNUMBER($AR279)),"; no donor value given",IF($AX279=1,"; donor value $"&amp;FIXED(Settings!$D$5,0)&amp;" or more: written acknowledgment","")&amp;IF($AY279=1,"; over $"&amp;FIXED(Settings!$D$6,0)&amp;": donor may need Form 8283","")&amp;IF($AZ279=1,"; over $"&amp;FIXED(Settings!$D$7,0)&amp;": Section B, you may sign Part V",""))))="","Thank-you note",MID(IF($AO279="Services","; services: describe the work, no value",IF(NOT(ISNUMBER($AR279)),"; no donor value given",IF($AX279=1,"; donor value $"&amp;FIXED(Settings!$D$5,0)&amp;" or more: written acknowledgment","")&amp;IF($AY279=1,"; over $"&amp;FIXED(Settings!$D$6,0)&amp;": donor may need Form 8283","")&amp;IF($AZ279=1,"; over $"&amp;FIXED(Settings!$D$7,0)&amp;": Section B, you may sign Part V",""))),3,300)))</f>
        <v/>
      </c>
      <c r="AW279" s="27">
        <f>IF(OR($BB279=0,NOT(ISNUMBER($AF279)),$AP279=""),"","Thank you for your contribution of "&amp;$AP279&amp;" that "&amp;IF(TRIM(Settings!$D$2&amp;"")="","(your organization's name)",Settings!$D$2)&amp;" received on "&amp;CHOOSE(MONTH($AF279),"January","February","March","April","May","June","July","August","September","October","November","December")&amp;" "&amp;DAY($AF279)&amp;", "&amp;YEAR($AF279)&amp;". "&amp;IF(TRIM($AH279&amp;"")="","No goods or services were provided in exchange for your contribution.","In exchange for your contribution, we gave you "&amp;$AH279&amp;IF(ISNUMBER($AI279)," with an estimated fair market value of $"&amp;FIXED($AI279,2),"")&amp;"."))</f>
        <v/>
      </c>
      <c r="AX279" s="28">
        <f>IF(AND(ISNUMBER($AR279),ISNUMBER(Settings!$D$5)),IF($AR279&gt;=Settings!$D$5,1,0),0)</f>
        <v/>
      </c>
      <c r="AY279" s="28">
        <f>IF(AND(ISNUMBER($AR279),ISNUMBER(Settings!$D$6)),IF($AR279&gt;Settings!$D$6,1,0),0)</f>
        <v/>
      </c>
      <c r="AZ279" s="28">
        <f>IF(AND(ISNUMBER($AR279),ISNUMBER(Settings!$D$7)),IF($AR279&gt;Settings!$D$7,1,0),0)</f>
        <v/>
      </c>
      <c r="BA279" s="28">
        <f>IF(AND(ISNUMBER($AR279),ISNUMBER($AF279)),$AR279,0)</f>
        <v/>
      </c>
      <c r="BB279" s="28">
        <f>IF(OR(IFERROR(TRIM(INDEX($A279:$AD279,MATCH(Settings!$B$14,$A$1:$AD$1,0))&amp;""),"")&lt;&gt;"",IFERROR(TRIM(INDEX($A279:$AD279,MATCH(Settings!$B$13,$A$1:$AD$1,0))&amp;""),"")&lt;&gt;"",IFERROR(TRIM(INDEX($A279:$AD279,MATCH(Settings!$B$17,$A$1:$AD$1,0))&amp;""),"")&lt;&gt;"",IFERROR(TRIM(INDEX($A279:$AD279,MATCH(Settings!$B$22,$A$1:$AD$1,0))&amp;""),"")&lt;&gt;""),1,0)</f>
        <v/>
      </c>
    </row>
    <row r="280">
      <c r="AF280" s="29" t="n"/>
      <c r="AG280" s="30" t="n"/>
      <c r="AH280" s="30" t="n"/>
      <c r="AI280" s="31" t="n"/>
      <c r="AJ280" s="29" t="n"/>
      <c r="AK280" s="30" t="n"/>
      <c r="AM280" s="23">
        <f>IF(IFERROR(TRIM(INDEX($A280:$AD280,MATCH(Settings!$B$13,$A$1:$AD$1,0))&amp;""),"")&lt;&gt;"",IFERROR(TRIM(INDEX($A280:$AD280,MATCH(Settings!$B$13,$A$1:$AD$1,0))&amp;""),"")&amp;IF(IFERROR(TRIM(INDEX($A280:$AD280,MATCH(Settings!$B$14,$A$1:$AD$1,0))&amp;""),"")&lt;&gt;""," ("&amp;IFERROR(TRIM(INDEX($A280:$AD280,MATCH(Settings!$B$14,$A$1:$AD$1,0))&amp;""),"")&amp;")",""),IFERROR(TRIM(INDEX($A280:$AD280,MATCH(Settings!$B$14,$A$1:$AD$1,0))&amp;""),""))</f>
        <v/>
      </c>
      <c r="AN280" s="23">
        <f>IFERROR(TRIM(INDEX($A280:$AD280,MATCH(Settings!$B$15,$A$1:$AD$1,0))&amp;""),"")</f>
        <v/>
      </c>
      <c r="AO280" s="23">
        <f>IF($BB280=0,"",IF(LEFT(IFERROR(TRIM(INDEX($A280:$AD280,MATCH(Settings!$B$16,$A$1:$AD$1,0))&amp;""),""),5)="Goods","Goods",IF(LEFT(IFERROR(TRIM(INDEX($A280:$AD280,MATCH(Settings!$B$16,$A$1:$AD$1,0))&amp;""),""),8)="Services","Services",IF(IFERROR(TRIM(INDEX($A280:$AD280,MATCH(Settings!$B$22,$A$1:$AD$1,0))&amp;""),"")&lt;&gt;"","Services","Goods"))))</f>
        <v/>
      </c>
      <c r="AP280" s="23">
        <f>IF($AO280="Services",IFERROR(TRIM(INDEX($A280:$AD280,MATCH(Settings!$B$22,$A$1:$AD$1,0))&amp;""),""),IFERROR(TRIM(INDEX($A280:$AD280,MATCH(Settings!$B$17,$A$1:$AD$1,0))&amp;""),""))</f>
        <v/>
      </c>
      <c r="AQ280" s="24">
        <f>IFERROR(IF(TRIM(INDEX($A280:$AD280,MATCH(Settings!$B$18,$A$1:$AD$1,0))&amp;"")="","",VALUE(TRIM(INDEX($A280:$AD280,MATCH(Settings!$B$18,$A$1:$AD$1,0))&amp;""))),"")</f>
        <v/>
      </c>
      <c r="AR280" s="25">
        <f>IF($AO280="Goods",IFERROR(IF(TRIM(INDEX($A280:$AD280,MATCH(Settings!$B$20,$A$1:$AD$1,0))&amp;"")="","",VALUE(TRIM(INDEX($A280:$AD280,MATCH(Settings!$B$20,$A$1:$AD$1,0))&amp;""))),""),"")</f>
        <v/>
      </c>
      <c r="AS280" s="26">
        <f>IF($BB280=0,"",IFERROR(INT(IFERROR(IF(ISNUMBER(INDEX($A280:$AD280,MATCH(Settings!$B$11,$A$1:$AD$1,0))),INDEX($A280:$AD280,MATCH(Settings!$B$11,$A$1:$AD$1,0)),DATE(VALUE(LEFT(IFERROR(TRIM(INDEX($A280:$AD280,MATCH(Settings!$B$11,$A$1:$AD$1,0))&amp;""),""),4)),VALUE(MID(IFERROR(TRIM(INDEX($A280:$AD280,MATCH(Settings!$B$11,$A$1:$AD$1,0))&amp;""),""),6,2)),VALUE(MID(IFERROR(TRIM(INDEX($A280:$AD280,MATCH(Settings!$B$11,$A$1:$AD$1,0))&amp;""),""),9,2)))+TIME(VALUE(MID(IFERROR(TRIM(INDEX($A280:$AD280,MATCH(Settings!$B$11,$A$1:$AD$1,0))&amp;""),""),12,2)),VALUE(MID(IFERROR(TRIM(INDEX($A280:$AD280,MATCH(Settings!$B$11,$A$1:$AD$1,0))&amp;""),""),15,2)),VALUE(MID(IFERROR(TRIM(INDEX($A280:$AD280,MATCH(Settings!$B$11,$A$1:$AD$1,0))&amp;""),""),18,2)))),"")),""))</f>
        <v/>
      </c>
      <c r="AT280" s="23">
        <f>IF($BB280=0,"",IF(NOT(ISNUMBER($AF280)),"Waiting for the gift",IF(ISNUMBER($AJ280),"Acknowledged",IF(AND(ISNUMBER(Settings!$D$3),$AU280&gt;Settings!$D$3),"Past your window","Send acknowledgment"))))</f>
        <v/>
      </c>
      <c r="AU280" s="24">
        <f>IF(AND(ISNUMBER($AF280),NOT(ISNUMBER($AJ280))),Settings!$D$4-$AF280,"")</f>
        <v/>
      </c>
      <c r="AV280" s="27">
        <f>IF($BB280=0,"",IF((IF($AO280="Services","; services: describe the work, no value",IF(NOT(ISNUMBER($AR280)),"; no donor value given",IF($AX280=1,"; donor value $"&amp;FIXED(Settings!$D$5,0)&amp;" or more: written acknowledgment","")&amp;IF($AY280=1,"; over $"&amp;FIXED(Settings!$D$6,0)&amp;": donor may need Form 8283","")&amp;IF($AZ280=1,"; over $"&amp;FIXED(Settings!$D$7,0)&amp;": Section B, you may sign Part V",""))))="","Thank-you note",MID(IF($AO280="Services","; services: describe the work, no value",IF(NOT(ISNUMBER($AR280)),"; no donor value given",IF($AX280=1,"; donor value $"&amp;FIXED(Settings!$D$5,0)&amp;" or more: written acknowledgment","")&amp;IF($AY280=1,"; over $"&amp;FIXED(Settings!$D$6,0)&amp;": donor may need Form 8283","")&amp;IF($AZ280=1,"; over $"&amp;FIXED(Settings!$D$7,0)&amp;": Section B, you may sign Part V",""))),3,300)))</f>
        <v/>
      </c>
      <c r="AW280" s="27">
        <f>IF(OR($BB280=0,NOT(ISNUMBER($AF280)),$AP280=""),"","Thank you for your contribution of "&amp;$AP280&amp;" that "&amp;IF(TRIM(Settings!$D$2&amp;"")="","(your organization's name)",Settings!$D$2)&amp;" received on "&amp;CHOOSE(MONTH($AF280),"January","February","March","April","May","June","July","August","September","October","November","December")&amp;" "&amp;DAY($AF280)&amp;", "&amp;YEAR($AF280)&amp;". "&amp;IF(TRIM($AH280&amp;"")="","No goods or services were provided in exchange for your contribution.","In exchange for your contribution, we gave you "&amp;$AH280&amp;IF(ISNUMBER($AI280)," with an estimated fair market value of $"&amp;FIXED($AI280,2),"")&amp;"."))</f>
        <v/>
      </c>
      <c r="AX280" s="28">
        <f>IF(AND(ISNUMBER($AR280),ISNUMBER(Settings!$D$5)),IF($AR280&gt;=Settings!$D$5,1,0),0)</f>
        <v/>
      </c>
      <c r="AY280" s="28">
        <f>IF(AND(ISNUMBER($AR280),ISNUMBER(Settings!$D$6)),IF($AR280&gt;Settings!$D$6,1,0),0)</f>
        <v/>
      </c>
      <c r="AZ280" s="28">
        <f>IF(AND(ISNUMBER($AR280),ISNUMBER(Settings!$D$7)),IF($AR280&gt;Settings!$D$7,1,0),0)</f>
        <v/>
      </c>
      <c r="BA280" s="28">
        <f>IF(AND(ISNUMBER($AR280),ISNUMBER($AF280)),$AR280,0)</f>
        <v/>
      </c>
      <c r="BB280" s="28">
        <f>IF(OR(IFERROR(TRIM(INDEX($A280:$AD280,MATCH(Settings!$B$14,$A$1:$AD$1,0))&amp;""),"")&lt;&gt;"",IFERROR(TRIM(INDEX($A280:$AD280,MATCH(Settings!$B$13,$A$1:$AD$1,0))&amp;""),"")&lt;&gt;"",IFERROR(TRIM(INDEX($A280:$AD280,MATCH(Settings!$B$17,$A$1:$AD$1,0))&amp;""),"")&lt;&gt;"",IFERROR(TRIM(INDEX($A280:$AD280,MATCH(Settings!$B$22,$A$1:$AD$1,0))&amp;""),"")&lt;&gt;""),1,0)</f>
        <v/>
      </c>
    </row>
    <row r="281">
      <c r="AF281" s="29" t="n"/>
      <c r="AG281" s="30" t="n"/>
      <c r="AH281" s="30" t="n"/>
      <c r="AI281" s="31" t="n"/>
      <c r="AJ281" s="29" t="n"/>
      <c r="AK281" s="30" t="n"/>
      <c r="AM281" s="23">
        <f>IF(IFERROR(TRIM(INDEX($A281:$AD281,MATCH(Settings!$B$13,$A$1:$AD$1,0))&amp;""),"")&lt;&gt;"",IFERROR(TRIM(INDEX($A281:$AD281,MATCH(Settings!$B$13,$A$1:$AD$1,0))&amp;""),"")&amp;IF(IFERROR(TRIM(INDEX($A281:$AD281,MATCH(Settings!$B$14,$A$1:$AD$1,0))&amp;""),"")&lt;&gt;""," ("&amp;IFERROR(TRIM(INDEX($A281:$AD281,MATCH(Settings!$B$14,$A$1:$AD$1,0))&amp;""),"")&amp;")",""),IFERROR(TRIM(INDEX($A281:$AD281,MATCH(Settings!$B$14,$A$1:$AD$1,0))&amp;""),""))</f>
        <v/>
      </c>
      <c r="AN281" s="23">
        <f>IFERROR(TRIM(INDEX($A281:$AD281,MATCH(Settings!$B$15,$A$1:$AD$1,0))&amp;""),"")</f>
        <v/>
      </c>
      <c r="AO281" s="23">
        <f>IF($BB281=0,"",IF(LEFT(IFERROR(TRIM(INDEX($A281:$AD281,MATCH(Settings!$B$16,$A$1:$AD$1,0))&amp;""),""),5)="Goods","Goods",IF(LEFT(IFERROR(TRIM(INDEX($A281:$AD281,MATCH(Settings!$B$16,$A$1:$AD$1,0))&amp;""),""),8)="Services","Services",IF(IFERROR(TRIM(INDEX($A281:$AD281,MATCH(Settings!$B$22,$A$1:$AD$1,0))&amp;""),"")&lt;&gt;"","Services","Goods"))))</f>
        <v/>
      </c>
      <c r="AP281" s="23">
        <f>IF($AO281="Services",IFERROR(TRIM(INDEX($A281:$AD281,MATCH(Settings!$B$22,$A$1:$AD$1,0))&amp;""),""),IFERROR(TRIM(INDEX($A281:$AD281,MATCH(Settings!$B$17,$A$1:$AD$1,0))&amp;""),""))</f>
        <v/>
      </c>
      <c r="AQ281" s="24">
        <f>IFERROR(IF(TRIM(INDEX($A281:$AD281,MATCH(Settings!$B$18,$A$1:$AD$1,0))&amp;"")="","",VALUE(TRIM(INDEX($A281:$AD281,MATCH(Settings!$B$18,$A$1:$AD$1,0))&amp;""))),"")</f>
        <v/>
      </c>
      <c r="AR281" s="25">
        <f>IF($AO281="Goods",IFERROR(IF(TRIM(INDEX($A281:$AD281,MATCH(Settings!$B$20,$A$1:$AD$1,0))&amp;"")="","",VALUE(TRIM(INDEX($A281:$AD281,MATCH(Settings!$B$20,$A$1:$AD$1,0))&amp;""))),""),"")</f>
        <v/>
      </c>
      <c r="AS281" s="26">
        <f>IF($BB281=0,"",IFERROR(INT(IFERROR(IF(ISNUMBER(INDEX($A281:$AD281,MATCH(Settings!$B$11,$A$1:$AD$1,0))),INDEX($A281:$AD281,MATCH(Settings!$B$11,$A$1:$AD$1,0)),DATE(VALUE(LEFT(IFERROR(TRIM(INDEX($A281:$AD281,MATCH(Settings!$B$11,$A$1:$AD$1,0))&amp;""),""),4)),VALUE(MID(IFERROR(TRIM(INDEX($A281:$AD281,MATCH(Settings!$B$11,$A$1:$AD$1,0))&amp;""),""),6,2)),VALUE(MID(IFERROR(TRIM(INDEX($A281:$AD281,MATCH(Settings!$B$11,$A$1:$AD$1,0))&amp;""),""),9,2)))+TIME(VALUE(MID(IFERROR(TRIM(INDEX($A281:$AD281,MATCH(Settings!$B$11,$A$1:$AD$1,0))&amp;""),""),12,2)),VALUE(MID(IFERROR(TRIM(INDEX($A281:$AD281,MATCH(Settings!$B$11,$A$1:$AD$1,0))&amp;""),""),15,2)),VALUE(MID(IFERROR(TRIM(INDEX($A281:$AD281,MATCH(Settings!$B$11,$A$1:$AD$1,0))&amp;""),""),18,2)))),"")),""))</f>
        <v/>
      </c>
      <c r="AT281" s="23">
        <f>IF($BB281=0,"",IF(NOT(ISNUMBER($AF281)),"Waiting for the gift",IF(ISNUMBER($AJ281),"Acknowledged",IF(AND(ISNUMBER(Settings!$D$3),$AU281&gt;Settings!$D$3),"Past your window","Send acknowledgment"))))</f>
        <v/>
      </c>
      <c r="AU281" s="24">
        <f>IF(AND(ISNUMBER($AF281),NOT(ISNUMBER($AJ281))),Settings!$D$4-$AF281,"")</f>
        <v/>
      </c>
      <c r="AV281" s="27">
        <f>IF($BB281=0,"",IF((IF($AO281="Services","; services: describe the work, no value",IF(NOT(ISNUMBER($AR281)),"; no donor value given",IF($AX281=1,"; donor value $"&amp;FIXED(Settings!$D$5,0)&amp;" or more: written acknowledgment","")&amp;IF($AY281=1,"; over $"&amp;FIXED(Settings!$D$6,0)&amp;": donor may need Form 8283","")&amp;IF($AZ281=1,"; over $"&amp;FIXED(Settings!$D$7,0)&amp;": Section B, you may sign Part V",""))))="","Thank-you note",MID(IF($AO281="Services","; services: describe the work, no value",IF(NOT(ISNUMBER($AR281)),"; no donor value given",IF($AX281=1,"; donor value $"&amp;FIXED(Settings!$D$5,0)&amp;" or more: written acknowledgment","")&amp;IF($AY281=1,"; over $"&amp;FIXED(Settings!$D$6,0)&amp;": donor may need Form 8283","")&amp;IF($AZ281=1,"; over $"&amp;FIXED(Settings!$D$7,0)&amp;": Section B, you may sign Part V",""))),3,300)))</f>
        <v/>
      </c>
      <c r="AW281" s="27">
        <f>IF(OR($BB281=0,NOT(ISNUMBER($AF281)),$AP281=""),"","Thank you for your contribution of "&amp;$AP281&amp;" that "&amp;IF(TRIM(Settings!$D$2&amp;"")="","(your organization's name)",Settings!$D$2)&amp;" received on "&amp;CHOOSE(MONTH($AF281),"January","February","March","April","May","June","July","August","September","October","November","December")&amp;" "&amp;DAY($AF281)&amp;", "&amp;YEAR($AF281)&amp;". "&amp;IF(TRIM($AH281&amp;"")="","No goods or services were provided in exchange for your contribution.","In exchange for your contribution, we gave you "&amp;$AH281&amp;IF(ISNUMBER($AI281)," with an estimated fair market value of $"&amp;FIXED($AI281,2),"")&amp;"."))</f>
        <v/>
      </c>
      <c r="AX281" s="28">
        <f>IF(AND(ISNUMBER($AR281),ISNUMBER(Settings!$D$5)),IF($AR281&gt;=Settings!$D$5,1,0),0)</f>
        <v/>
      </c>
      <c r="AY281" s="28">
        <f>IF(AND(ISNUMBER($AR281),ISNUMBER(Settings!$D$6)),IF($AR281&gt;Settings!$D$6,1,0),0)</f>
        <v/>
      </c>
      <c r="AZ281" s="28">
        <f>IF(AND(ISNUMBER($AR281),ISNUMBER(Settings!$D$7)),IF($AR281&gt;Settings!$D$7,1,0),0)</f>
        <v/>
      </c>
      <c r="BA281" s="28">
        <f>IF(AND(ISNUMBER($AR281),ISNUMBER($AF281)),$AR281,0)</f>
        <v/>
      </c>
      <c r="BB281" s="28">
        <f>IF(OR(IFERROR(TRIM(INDEX($A281:$AD281,MATCH(Settings!$B$14,$A$1:$AD$1,0))&amp;""),"")&lt;&gt;"",IFERROR(TRIM(INDEX($A281:$AD281,MATCH(Settings!$B$13,$A$1:$AD$1,0))&amp;""),"")&lt;&gt;"",IFERROR(TRIM(INDEX($A281:$AD281,MATCH(Settings!$B$17,$A$1:$AD$1,0))&amp;""),"")&lt;&gt;"",IFERROR(TRIM(INDEX($A281:$AD281,MATCH(Settings!$B$22,$A$1:$AD$1,0))&amp;""),"")&lt;&gt;""),1,0)</f>
        <v/>
      </c>
    </row>
    <row r="282">
      <c r="AF282" s="29" t="n"/>
      <c r="AG282" s="30" t="n"/>
      <c r="AH282" s="30" t="n"/>
      <c r="AI282" s="31" t="n"/>
      <c r="AJ282" s="29" t="n"/>
      <c r="AK282" s="30" t="n"/>
      <c r="AM282" s="23">
        <f>IF(IFERROR(TRIM(INDEX($A282:$AD282,MATCH(Settings!$B$13,$A$1:$AD$1,0))&amp;""),"")&lt;&gt;"",IFERROR(TRIM(INDEX($A282:$AD282,MATCH(Settings!$B$13,$A$1:$AD$1,0))&amp;""),"")&amp;IF(IFERROR(TRIM(INDEX($A282:$AD282,MATCH(Settings!$B$14,$A$1:$AD$1,0))&amp;""),"")&lt;&gt;""," ("&amp;IFERROR(TRIM(INDEX($A282:$AD282,MATCH(Settings!$B$14,$A$1:$AD$1,0))&amp;""),"")&amp;")",""),IFERROR(TRIM(INDEX($A282:$AD282,MATCH(Settings!$B$14,$A$1:$AD$1,0))&amp;""),""))</f>
        <v/>
      </c>
      <c r="AN282" s="23">
        <f>IFERROR(TRIM(INDEX($A282:$AD282,MATCH(Settings!$B$15,$A$1:$AD$1,0))&amp;""),"")</f>
        <v/>
      </c>
      <c r="AO282" s="23">
        <f>IF($BB282=0,"",IF(LEFT(IFERROR(TRIM(INDEX($A282:$AD282,MATCH(Settings!$B$16,$A$1:$AD$1,0))&amp;""),""),5)="Goods","Goods",IF(LEFT(IFERROR(TRIM(INDEX($A282:$AD282,MATCH(Settings!$B$16,$A$1:$AD$1,0))&amp;""),""),8)="Services","Services",IF(IFERROR(TRIM(INDEX($A282:$AD282,MATCH(Settings!$B$22,$A$1:$AD$1,0))&amp;""),"")&lt;&gt;"","Services","Goods"))))</f>
        <v/>
      </c>
      <c r="AP282" s="23">
        <f>IF($AO282="Services",IFERROR(TRIM(INDEX($A282:$AD282,MATCH(Settings!$B$22,$A$1:$AD$1,0))&amp;""),""),IFERROR(TRIM(INDEX($A282:$AD282,MATCH(Settings!$B$17,$A$1:$AD$1,0))&amp;""),""))</f>
        <v/>
      </c>
      <c r="AQ282" s="24">
        <f>IFERROR(IF(TRIM(INDEX($A282:$AD282,MATCH(Settings!$B$18,$A$1:$AD$1,0))&amp;"")="","",VALUE(TRIM(INDEX($A282:$AD282,MATCH(Settings!$B$18,$A$1:$AD$1,0))&amp;""))),"")</f>
        <v/>
      </c>
      <c r="AR282" s="25">
        <f>IF($AO282="Goods",IFERROR(IF(TRIM(INDEX($A282:$AD282,MATCH(Settings!$B$20,$A$1:$AD$1,0))&amp;"")="","",VALUE(TRIM(INDEX($A282:$AD282,MATCH(Settings!$B$20,$A$1:$AD$1,0))&amp;""))),""),"")</f>
        <v/>
      </c>
      <c r="AS282" s="26">
        <f>IF($BB282=0,"",IFERROR(INT(IFERROR(IF(ISNUMBER(INDEX($A282:$AD282,MATCH(Settings!$B$11,$A$1:$AD$1,0))),INDEX($A282:$AD282,MATCH(Settings!$B$11,$A$1:$AD$1,0)),DATE(VALUE(LEFT(IFERROR(TRIM(INDEX($A282:$AD282,MATCH(Settings!$B$11,$A$1:$AD$1,0))&amp;""),""),4)),VALUE(MID(IFERROR(TRIM(INDEX($A282:$AD282,MATCH(Settings!$B$11,$A$1:$AD$1,0))&amp;""),""),6,2)),VALUE(MID(IFERROR(TRIM(INDEX($A282:$AD282,MATCH(Settings!$B$11,$A$1:$AD$1,0))&amp;""),""),9,2)))+TIME(VALUE(MID(IFERROR(TRIM(INDEX($A282:$AD282,MATCH(Settings!$B$11,$A$1:$AD$1,0))&amp;""),""),12,2)),VALUE(MID(IFERROR(TRIM(INDEX($A282:$AD282,MATCH(Settings!$B$11,$A$1:$AD$1,0))&amp;""),""),15,2)),VALUE(MID(IFERROR(TRIM(INDEX($A282:$AD282,MATCH(Settings!$B$11,$A$1:$AD$1,0))&amp;""),""),18,2)))),"")),""))</f>
        <v/>
      </c>
      <c r="AT282" s="23">
        <f>IF($BB282=0,"",IF(NOT(ISNUMBER($AF282)),"Waiting for the gift",IF(ISNUMBER($AJ282),"Acknowledged",IF(AND(ISNUMBER(Settings!$D$3),$AU282&gt;Settings!$D$3),"Past your window","Send acknowledgment"))))</f>
        <v/>
      </c>
      <c r="AU282" s="24">
        <f>IF(AND(ISNUMBER($AF282),NOT(ISNUMBER($AJ282))),Settings!$D$4-$AF282,"")</f>
        <v/>
      </c>
      <c r="AV282" s="27">
        <f>IF($BB282=0,"",IF((IF($AO282="Services","; services: describe the work, no value",IF(NOT(ISNUMBER($AR282)),"; no donor value given",IF($AX282=1,"; donor value $"&amp;FIXED(Settings!$D$5,0)&amp;" or more: written acknowledgment","")&amp;IF($AY282=1,"; over $"&amp;FIXED(Settings!$D$6,0)&amp;": donor may need Form 8283","")&amp;IF($AZ282=1,"; over $"&amp;FIXED(Settings!$D$7,0)&amp;": Section B, you may sign Part V",""))))="","Thank-you note",MID(IF($AO282="Services","; services: describe the work, no value",IF(NOT(ISNUMBER($AR282)),"; no donor value given",IF($AX282=1,"; donor value $"&amp;FIXED(Settings!$D$5,0)&amp;" or more: written acknowledgment","")&amp;IF($AY282=1,"; over $"&amp;FIXED(Settings!$D$6,0)&amp;": donor may need Form 8283","")&amp;IF($AZ282=1,"; over $"&amp;FIXED(Settings!$D$7,0)&amp;": Section B, you may sign Part V",""))),3,300)))</f>
        <v/>
      </c>
      <c r="AW282" s="27">
        <f>IF(OR($BB282=0,NOT(ISNUMBER($AF282)),$AP282=""),"","Thank you for your contribution of "&amp;$AP282&amp;" that "&amp;IF(TRIM(Settings!$D$2&amp;"")="","(your organization's name)",Settings!$D$2)&amp;" received on "&amp;CHOOSE(MONTH($AF282),"January","February","March","April","May","June","July","August","September","October","November","December")&amp;" "&amp;DAY($AF282)&amp;", "&amp;YEAR($AF282)&amp;". "&amp;IF(TRIM($AH282&amp;"")="","No goods or services were provided in exchange for your contribution.","In exchange for your contribution, we gave you "&amp;$AH282&amp;IF(ISNUMBER($AI282)," with an estimated fair market value of $"&amp;FIXED($AI282,2),"")&amp;"."))</f>
        <v/>
      </c>
      <c r="AX282" s="28">
        <f>IF(AND(ISNUMBER($AR282),ISNUMBER(Settings!$D$5)),IF($AR282&gt;=Settings!$D$5,1,0),0)</f>
        <v/>
      </c>
      <c r="AY282" s="28">
        <f>IF(AND(ISNUMBER($AR282),ISNUMBER(Settings!$D$6)),IF($AR282&gt;Settings!$D$6,1,0),0)</f>
        <v/>
      </c>
      <c r="AZ282" s="28">
        <f>IF(AND(ISNUMBER($AR282),ISNUMBER(Settings!$D$7)),IF($AR282&gt;Settings!$D$7,1,0),0)</f>
        <v/>
      </c>
      <c r="BA282" s="28">
        <f>IF(AND(ISNUMBER($AR282),ISNUMBER($AF282)),$AR282,0)</f>
        <v/>
      </c>
      <c r="BB282" s="28">
        <f>IF(OR(IFERROR(TRIM(INDEX($A282:$AD282,MATCH(Settings!$B$14,$A$1:$AD$1,0))&amp;""),"")&lt;&gt;"",IFERROR(TRIM(INDEX($A282:$AD282,MATCH(Settings!$B$13,$A$1:$AD$1,0))&amp;""),"")&lt;&gt;"",IFERROR(TRIM(INDEX($A282:$AD282,MATCH(Settings!$B$17,$A$1:$AD$1,0))&amp;""),"")&lt;&gt;"",IFERROR(TRIM(INDEX($A282:$AD282,MATCH(Settings!$B$22,$A$1:$AD$1,0))&amp;""),"")&lt;&gt;""),1,0)</f>
        <v/>
      </c>
    </row>
    <row r="283">
      <c r="AF283" s="29" t="n"/>
      <c r="AG283" s="30" t="n"/>
      <c r="AH283" s="30" t="n"/>
      <c r="AI283" s="31" t="n"/>
      <c r="AJ283" s="29" t="n"/>
      <c r="AK283" s="30" t="n"/>
      <c r="AM283" s="23">
        <f>IF(IFERROR(TRIM(INDEX($A283:$AD283,MATCH(Settings!$B$13,$A$1:$AD$1,0))&amp;""),"")&lt;&gt;"",IFERROR(TRIM(INDEX($A283:$AD283,MATCH(Settings!$B$13,$A$1:$AD$1,0))&amp;""),"")&amp;IF(IFERROR(TRIM(INDEX($A283:$AD283,MATCH(Settings!$B$14,$A$1:$AD$1,0))&amp;""),"")&lt;&gt;""," ("&amp;IFERROR(TRIM(INDEX($A283:$AD283,MATCH(Settings!$B$14,$A$1:$AD$1,0))&amp;""),"")&amp;")",""),IFERROR(TRIM(INDEX($A283:$AD283,MATCH(Settings!$B$14,$A$1:$AD$1,0))&amp;""),""))</f>
        <v/>
      </c>
      <c r="AN283" s="23">
        <f>IFERROR(TRIM(INDEX($A283:$AD283,MATCH(Settings!$B$15,$A$1:$AD$1,0))&amp;""),"")</f>
        <v/>
      </c>
      <c r="AO283" s="23">
        <f>IF($BB283=0,"",IF(LEFT(IFERROR(TRIM(INDEX($A283:$AD283,MATCH(Settings!$B$16,$A$1:$AD$1,0))&amp;""),""),5)="Goods","Goods",IF(LEFT(IFERROR(TRIM(INDEX($A283:$AD283,MATCH(Settings!$B$16,$A$1:$AD$1,0))&amp;""),""),8)="Services","Services",IF(IFERROR(TRIM(INDEX($A283:$AD283,MATCH(Settings!$B$22,$A$1:$AD$1,0))&amp;""),"")&lt;&gt;"","Services","Goods"))))</f>
        <v/>
      </c>
      <c r="AP283" s="23">
        <f>IF($AO283="Services",IFERROR(TRIM(INDEX($A283:$AD283,MATCH(Settings!$B$22,$A$1:$AD$1,0))&amp;""),""),IFERROR(TRIM(INDEX($A283:$AD283,MATCH(Settings!$B$17,$A$1:$AD$1,0))&amp;""),""))</f>
        <v/>
      </c>
      <c r="AQ283" s="24">
        <f>IFERROR(IF(TRIM(INDEX($A283:$AD283,MATCH(Settings!$B$18,$A$1:$AD$1,0))&amp;"")="","",VALUE(TRIM(INDEX($A283:$AD283,MATCH(Settings!$B$18,$A$1:$AD$1,0))&amp;""))),"")</f>
        <v/>
      </c>
      <c r="AR283" s="25">
        <f>IF($AO283="Goods",IFERROR(IF(TRIM(INDEX($A283:$AD283,MATCH(Settings!$B$20,$A$1:$AD$1,0))&amp;"")="","",VALUE(TRIM(INDEX($A283:$AD283,MATCH(Settings!$B$20,$A$1:$AD$1,0))&amp;""))),""),"")</f>
        <v/>
      </c>
      <c r="AS283" s="26">
        <f>IF($BB283=0,"",IFERROR(INT(IFERROR(IF(ISNUMBER(INDEX($A283:$AD283,MATCH(Settings!$B$11,$A$1:$AD$1,0))),INDEX($A283:$AD283,MATCH(Settings!$B$11,$A$1:$AD$1,0)),DATE(VALUE(LEFT(IFERROR(TRIM(INDEX($A283:$AD283,MATCH(Settings!$B$11,$A$1:$AD$1,0))&amp;""),""),4)),VALUE(MID(IFERROR(TRIM(INDEX($A283:$AD283,MATCH(Settings!$B$11,$A$1:$AD$1,0))&amp;""),""),6,2)),VALUE(MID(IFERROR(TRIM(INDEX($A283:$AD283,MATCH(Settings!$B$11,$A$1:$AD$1,0))&amp;""),""),9,2)))+TIME(VALUE(MID(IFERROR(TRIM(INDEX($A283:$AD283,MATCH(Settings!$B$11,$A$1:$AD$1,0))&amp;""),""),12,2)),VALUE(MID(IFERROR(TRIM(INDEX($A283:$AD283,MATCH(Settings!$B$11,$A$1:$AD$1,0))&amp;""),""),15,2)),VALUE(MID(IFERROR(TRIM(INDEX($A283:$AD283,MATCH(Settings!$B$11,$A$1:$AD$1,0))&amp;""),""),18,2)))),"")),""))</f>
        <v/>
      </c>
      <c r="AT283" s="23">
        <f>IF($BB283=0,"",IF(NOT(ISNUMBER($AF283)),"Waiting for the gift",IF(ISNUMBER($AJ283),"Acknowledged",IF(AND(ISNUMBER(Settings!$D$3),$AU283&gt;Settings!$D$3),"Past your window","Send acknowledgment"))))</f>
        <v/>
      </c>
      <c r="AU283" s="24">
        <f>IF(AND(ISNUMBER($AF283),NOT(ISNUMBER($AJ283))),Settings!$D$4-$AF283,"")</f>
        <v/>
      </c>
      <c r="AV283" s="27">
        <f>IF($BB283=0,"",IF((IF($AO283="Services","; services: describe the work, no value",IF(NOT(ISNUMBER($AR283)),"; no donor value given",IF($AX283=1,"; donor value $"&amp;FIXED(Settings!$D$5,0)&amp;" or more: written acknowledgment","")&amp;IF($AY283=1,"; over $"&amp;FIXED(Settings!$D$6,0)&amp;": donor may need Form 8283","")&amp;IF($AZ283=1,"; over $"&amp;FIXED(Settings!$D$7,0)&amp;": Section B, you may sign Part V",""))))="","Thank-you note",MID(IF($AO283="Services","; services: describe the work, no value",IF(NOT(ISNUMBER($AR283)),"; no donor value given",IF($AX283=1,"; donor value $"&amp;FIXED(Settings!$D$5,0)&amp;" or more: written acknowledgment","")&amp;IF($AY283=1,"; over $"&amp;FIXED(Settings!$D$6,0)&amp;": donor may need Form 8283","")&amp;IF($AZ283=1,"; over $"&amp;FIXED(Settings!$D$7,0)&amp;": Section B, you may sign Part V",""))),3,300)))</f>
        <v/>
      </c>
      <c r="AW283" s="27">
        <f>IF(OR($BB283=0,NOT(ISNUMBER($AF283)),$AP283=""),"","Thank you for your contribution of "&amp;$AP283&amp;" that "&amp;IF(TRIM(Settings!$D$2&amp;"")="","(your organization's name)",Settings!$D$2)&amp;" received on "&amp;CHOOSE(MONTH($AF283),"January","February","March","April","May","June","July","August","September","October","November","December")&amp;" "&amp;DAY($AF283)&amp;", "&amp;YEAR($AF283)&amp;". "&amp;IF(TRIM($AH283&amp;"")="","No goods or services were provided in exchange for your contribution.","In exchange for your contribution, we gave you "&amp;$AH283&amp;IF(ISNUMBER($AI283)," with an estimated fair market value of $"&amp;FIXED($AI283,2),"")&amp;"."))</f>
        <v/>
      </c>
      <c r="AX283" s="28">
        <f>IF(AND(ISNUMBER($AR283),ISNUMBER(Settings!$D$5)),IF($AR283&gt;=Settings!$D$5,1,0),0)</f>
        <v/>
      </c>
      <c r="AY283" s="28">
        <f>IF(AND(ISNUMBER($AR283),ISNUMBER(Settings!$D$6)),IF($AR283&gt;Settings!$D$6,1,0),0)</f>
        <v/>
      </c>
      <c r="AZ283" s="28">
        <f>IF(AND(ISNUMBER($AR283),ISNUMBER(Settings!$D$7)),IF($AR283&gt;Settings!$D$7,1,0),0)</f>
        <v/>
      </c>
      <c r="BA283" s="28">
        <f>IF(AND(ISNUMBER($AR283),ISNUMBER($AF283)),$AR283,0)</f>
        <v/>
      </c>
      <c r="BB283" s="28">
        <f>IF(OR(IFERROR(TRIM(INDEX($A283:$AD283,MATCH(Settings!$B$14,$A$1:$AD$1,0))&amp;""),"")&lt;&gt;"",IFERROR(TRIM(INDEX($A283:$AD283,MATCH(Settings!$B$13,$A$1:$AD$1,0))&amp;""),"")&lt;&gt;"",IFERROR(TRIM(INDEX($A283:$AD283,MATCH(Settings!$B$17,$A$1:$AD$1,0))&amp;""),"")&lt;&gt;"",IFERROR(TRIM(INDEX($A283:$AD283,MATCH(Settings!$B$22,$A$1:$AD$1,0))&amp;""),"")&lt;&gt;""),1,0)</f>
        <v/>
      </c>
    </row>
    <row r="284">
      <c r="AF284" s="29" t="n"/>
      <c r="AG284" s="30" t="n"/>
      <c r="AH284" s="30" t="n"/>
      <c r="AI284" s="31" t="n"/>
      <c r="AJ284" s="29" t="n"/>
      <c r="AK284" s="30" t="n"/>
      <c r="AM284" s="23">
        <f>IF(IFERROR(TRIM(INDEX($A284:$AD284,MATCH(Settings!$B$13,$A$1:$AD$1,0))&amp;""),"")&lt;&gt;"",IFERROR(TRIM(INDEX($A284:$AD284,MATCH(Settings!$B$13,$A$1:$AD$1,0))&amp;""),"")&amp;IF(IFERROR(TRIM(INDEX($A284:$AD284,MATCH(Settings!$B$14,$A$1:$AD$1,0))&amp;""),"")&lt;&gt;""," ("&amp;IFERROR(TRIM(INDEX($A284:$AD284,MATCH(Settings!$B$14,$A$1:$AD$1,0))&amp;""),"")&amp;")",""),IFERROR(TRIM(INDEX($A284:$AD284,MATCH(Settings!$B$14,$A$1:$AD$1,0))&amp;""),""))</f>
        <v/>
      </c>
      <c r="AN284" s="23">
        <f>IFERROR(TRIM(INDEX($A284:$AD284,MATCH(Settings!$B$15,$A$1:$AD$1,0))&amp;""),"")</f>
        <v/>
      </c>
      <c r="AO284" s="23">
        <f>IF($BB284=0,"",IF(LEFT(IFERROR(TRIM(INDEX($A284:$AD284,MATCH(Settings!$B$16,$A$1:$AD$1,0))&amp;""),""),5)="Goods","Goods",IF(LEFT(IFERROR(TRIM(INDEX($A284:$AD284,MATCH(Settings!$B$16,$A$1:$AD$1,0))&amp;""),""),8)="Services","Services",IF(IFERROR(TRIM(INDEX($A284:$AD284,MATCH(Settings!$B$22,$A$1:$AD$1,0))&amp;""),"")&lt;&gt;"","Services","Goods"))))</f>
        <v/>
      </c>
      <c r="AP284" s="23">
        <f>IF($AO284="Services",IFERROR(TRIM(INDEX($A284:$AD284,MATCH(Settings!$B$22,$A$1:$AD$1,0))&amp;""),""),IFERROR(TRIM(INDEX($A284:$AD284,MATCH(Settings!$B$17,$A$1:$AD$1,0))&amp;""),""))</f>
        <v/>
      </c>
      <c r="AQ284" s="24">
        <f>IFERROR(IF(TRIM(INDEX($A284:$AD284,MATCH(Settings!$B$18,$A$1:$AD$1,0))&amp;"")="","",VALUE(TRIM(INDEX($A284:$AD284,MATCH(Settings!$B$18,$A$1:$AD$1,0))&amp;""))),"")</f>
        <v/>
      </c>
      <c r="AR284" s="25">
        <f>IF($AO284="Goods",IFERROR(IF(TRIM(INDEX($A284:$AD284,MATCH(Settings!$B$20,$A$1:$AD$1,0))&amp;"")="","",VALUE(TRIM(INDEX($A284:$AD284,MATCH(Settings!$B$20,$A$1:$AD$1,0))&amp;""))),""),"")</f>
        <v/>
      </c>
      <c r="AS284" s="26">
        <f>IF($BB284=0,"",IFERROR(INT(IFERROR(IF(ISNUMBER(INDEX($A284:$AD284,MATCH(Settings!$B$11,$A$1:$AD$1,0))),INDEX($A284:$AD284,MATCH(Settings!$B$11,$A$1:$AD$1,0)),DATE(VALUE(LEFT(IFERROR(TRIM(INDEX($A284:$AD284,MATCH(Settings!$B$11,$A$1:$AD$1,0))&amp;""),""),4)),VALUE(MID(IFERROR(TRIM(INDEX($A284:$AD284,MATCH(Settings!$B$11,$A$1:$AD$1,0))&amp;""),""),6,2)),VALUE(MID(IFERROR(TRIM(INDEX($A284:$AD284,MATCH(Settings!$B$11,$A$1:$AD$1,0))&amp;""),""),9,2)))+TIME(VALUE(MID(IFERROR(TRIM(INDEX($A284:$AD284,MATCH(Settings!$B$11,$A$1:$AD$1,0))&amp;""),""),12,2)),VALUE(MID(IFERROR(TRIM(INDEX($A284:$AD284,MATCH(Settings!$B$11,$A$1:$AD$1,0))&amp;""),""),15,2)),VALUE(MID(IFERROR(TRIM(INDEX($A284:$AD284,MATCH(Settings!$B$11,$A$1:$AD$1,0))&amp;""),""),18,2)))),"")),""))</f>
        <v/>
      </c>
      <c r="AT284" s="23">
        <f>IF($BB284=0,"",IF(NOT(ISNUMBER($AF284)),"Waiting for the gift",IF(ISNUMBER($AJ284),"Acknowledged",IF(AND(ISNUMBER(Settings!$D$3),$AU284&gt;Settings!$D$3),"Past your window","Send acknowledgment"))))</f>
        <v/>
      </c>
      <c r="AU284" s="24">
        <f>IF(AND(ISNUMBER($AF284),NOT(ISNUMBER($AJ284))),Settings!$D$4-$AF284,"")</f>
        <v/>
      </c>
      <c r="AV284" s="27">
        <f>IF($BB284=0,"",IF((IF($AO284="Services","; services: describe the work, no value",IF(NOT(ISNUMBER($AR284)),"; no donor value given",IF($AX284=1,"; donor value $"&amp;FIXED(Settings!$D$5,0)&amp;" or more: written acknowledgment","")&amp;IF($AY284=1,"; over $"&amp;FIXED(Settings!$D$6,0)&amp;": donor may need Form 8283","")&amp;IF($AZ284=1,"; over $"&amp;FIXED(Settings!$D$7,0)&amp;": Section B, you may sign Part V",""))))="","Thank-you note",MID(IF($AO284="Services","; services: describe the work, no value",IF(NOT(ISNUMBER($AR284)),"; no donor value given",IF($AX284=1,"; donor value $"&amp;FIXED(Settings!$D$5,0)&amp;" or more: written acknowledgment","")&amp;IF($AY284=1,"; over $"&amp;FIXED(Settings!$D$6,0)&amp;": donor may need Form 8283","")&amp;IF($AZ284=1,"; over $"&amp;FIXED(Settings!$D$7,0)&amp;": Section B, you may sign Part V",""))),3,300)))</f>
        <v/>
      </c>
      <c r="AW284" s="27">
        <f>IF(OR($BB284=0,NOT(ISNUMBER($AF284)),$AP284=""),"","Thank you for your contribution of "&amp;$AP284&amp;" that "&amp;IF(TRIM(Settings!$D$2&amp;"")="","(your organization's name)",Settings!$D$2)&amp;" received on "&amp;CHOOSE(MONTH($AF284),"January","February","March","April","May","June","July","August","September","October","November","December")&amp;" "&amp;DAY($AF284)&amp;", "&amp;YEAR($AF284)&amp;". "&amp;IF(TRIM($AH284&amp;"")="","No goods or services were provided in exchange for your contribution.","In exchange for your contribution, we gave you "&amp;$AH284&amp;IF(ISNUMBER($AI284)," with an estimated fair market value of $"&amp;FIXED($AI284,2),"")&amp;"."))</f>
        <v/>
      </c>
      <c r="AX284" s="28">
        <f>IF(AND(ISNUMBER($AR284),ISNUMBER(Settings!$D$5)),IF($AR284&gt;=Settings!$D$5,1,0),0)</f>
        <v/>
      </c>
      <c r="AY284" s="28">
        <f>IF(AND(ISNUMBER($AR284),ISNUMBER(Settings!$D$6)),IF($AR284&gt;Settings!$D$6,1,0),0)</f>
        <v/>
      </c>
      <c r="AZ284" s="28">
        <f>IF(AND(ISNUMBER($AR284),ISNUMBER(Settings!$D$7)),IF($AR284&gt;Settings!$D$7,1,0),0)</f>
        <v/>
      </c>
      <c r="BA284" s="28">
        <f>IF(AND(ISNUMBER($AR284),ISNUMBER($AF284)),$AR284,0)</f>
        <v/>
      </c>
      <c r="BB284" s="28">
        <f>IF(OR(IFERROR(TRIM(INDEX($A284:$AD284,MATCH(Settings!$B$14,$A$1:$AD$1,0))&amp;""),"")&lt;&gt;"",IFERROR(TRIM(INDEX($A284:$AD284,MATCH(Settings!$B$13,$A$1:$AD$1,0))&amp;""),"")&lt;&gt;"",IFERROR(TRIM(INDEX($A284:$AD284,MATCH(Settings!$B$17,$A$1:$AD$1,0))&amp;""),"")&lt;&gt;"",IFERROR(TRIM(INDEX($A284:$AD284,MATCH(Settings!$B$22,$A$1:$AD$1,0))&amp;""),"")&lt;&gt;""),1,0)</f>
        <v/>
      </c>
    </row>
    <row r="285">
      <c r="AF285" s="29" t="n"/>
      <c r="AG285" s="30" t="n"/>
      <c r="AH285" s="30" t="n"/>
      <c r="AI285" s="31" t="n"/>
      <c r="AJ285" s="29" t="n"/>
      <c r="AK285" s="30" t="n"/>
      <c r="AM285" s="23">
        <f>IF(IFERROR(TRIM(INDEX($A285:$AD285,MATCH(Settings!$B$13,$A$1:$AD$1,0))&amp;""),"")&lt;&gt;"",IFERROR(TRIM(INDEX($A285:$AD285,MATCH(Settings!$B$13,$A$1:$AD$1,0))&amp;""),"")&amp;IF(IFERROR(TRIM(INDEX($A285:$AD285,MATCH(Settings!$B$14,$A$1:$AD$1,0))&amp;""),"")&lt;&gt;""," ("&amp;IFERROR(TRIM(INDEX($A285:$AD285,MATCH(Settings!$B$14,$A$1:$AD$1,0))&amp;""),"")&amp;")",""),IFERROR(TRIM(INDEX($A285:$AD285,MATCH(Settings!$B$14,$A$1:$AD$1,0))&amp;""),""))</f>
        <v/>
      </c>
      <c r="AN285" s="23">
        <f>IFERROR(TRIM(INDEX($A285:$AD285,MATCH(Settings!$B$15,$A$1:$AD$1,0))&amp;""),"")</f>
        <v/>
      </c>
      <c r="AO285" s="23">
        <f>IF($BB285=0,"",IF(LEFT(IFERROR(TRIM(INDEX($A285:$AD285,MATCH(Settings!$B$16,$A$1:$AD$1,0))&amp;""),""),5)="Goods","Goods",IF(LEFT(IFERROR(TRIM(INDEX($A285:$AD285,MATCH(Settings!$B$16,$A$1:$AD$1,0))&amp;""),""),8)="Services","Services",IF(IFERROR(TRIM(INDEX($A285:$AD285,MATCH(Settings!$B$22,$A$1:$AD$1,0))&amp;""),"")&lt;&gt;"","Services","Goods"))))</f>
        <v/>
      </c>
      <c r="AP285" s="23">
        <f>IF($AO285="Services",IFERROR(TRIM(INDEX($A285:$AD285,MATCH(Settings!$B$22,$A$1:$AD$1,0))&amp;""),""),IFERROR(TRIM(INDEX($A285:$AD285,MATCH(Settings!$B$17,$A$1:$AD$1,0))&amp;""),""))</f>
        <v/>
      </c>
      <c r="AQ285" s="24">
        <f>IFERROR(IF(TRIM(INDEX($A285:$AD285,MATCH(Settings!$B$18,$A$1:$AD$1,0))&amp;"")="","",VALUE(TRIM(INDEX($A285:$AD285,MATCH(Settings!$B$18,$A$1:$AD$1,0))&amp;""))),"")</f>
        <v/>
      </c>
      <c r="AR285" s="25">
        <f>IF($AO285="Goods",IFERROR(IF(TRIM(INDEX($A285:$AD285,MATCH(Settings!$B$20,$A$1:$AD$1,0))&amp;"")="","",VALUE(TRIM(INDEX($A285:$AD285,MATCH(Settings!$B$20,$A$1:$AD$1,0))&amp;""))),""),"")</f>
        <v/>
      </c>
      <c r="AS285" s="26">
        <f>IF($BB285=0,"",IFERROR(INT(IFERROR(IF(ISNUMBER(INDEX($A285:$AD285,MATCH(Settings!$B$11,$A$1:$AD$1,0))),INDEX($A285:$AD285,MATCH(Settings!$B$11,$A$1:$AD$1,0)),DATE(VALUE(LEFT(IFERROR(TRIM(INDEX($A285:$AD285,MATCH(Settings!$B$11,$A$1:$AD$1,0))&amp;""),""),4)),VALUE(MID(IFERROR(TRIM(INDEX($A285:$AD285,MATCH(Settings!$B$11,$A$1:$AD$1,0))&amp;""),""),6,2)),VALUE(MID(IFERROR(TRIM(INDEX($A285:$AD285,MATCH(Settings!$B$11,$A$1:$AD$1,0))&amp;""),""),9,2)))+TIME(VALUE(MID(IFERROR(TRIM(INDEX($A285:$AD285,MATCH(Settings!$B$11,$A$1:$AD$1,0))&amp;""),""),12,2)),VALUE(MID(IFERROR(TRIM(INDEX($A285:$AD285,MATCH(Settings!$B$11,$A$1:$AD$1,0))&amp;""),""),15,2)),VALUE(MID(IFERROR(TRIM(INDEX($A285:$AD285,MATCH(Settings!$B$11,$A$1:$AD$1,0))&amp;""),""),18,2)))),"")),""))</f>
        <v/>
      </c>
      <c r="AT285" s="23">
        <f>IF($BB285=0,"",IF(NOT(ISNUMBER($AF285)),"Waiting for the gift",IF(ISNUMBER($AJ285),"Acknowledged",IF(AND(ISNUMBER(Settings!$D$3),$AU285&gt;Settings!$D$3),"Past your window","Send acknowledgment"))))</f>
        <v/>
      </c>
      <c r="AU285" s="24">
        <f>IF(AND(ISNUMBER($AF285),NOT(ISNUMBER($AJ285))),Settings!$D$4-$AF285,"")</f>
        <v/>
      </c>
      <c r="AV285" s="27">
        <f>IF($BB285=0,"",IF((IF($AO285="Services","; services: describe the work, no value",IF(NOT(ISNUMBER($AR285)),"; no donor value given",IF($AX285=1,"; donor value $"&amp;FIXED(Settings!$D$5,0)&amp;" or more: written acknowledgment","")&amp;IF($AY285=1,"; over $"&amp;FIXED(Settings!$D$6,0)&amp;": donor may need Form 8283","")&amp;IF($AZ285=1,"; over $"&amp;FIXED(Settings!$D$7,0)&amp;": Section B, you may sign Part V",""))))="","Thank-you note",MID(IF($AO285="Services","; services: describe the work, no value",IF(NOT(ISNUMBER($AR285)),"; no donor value given",IF($AX285=1,"; donor value $"&amp;FIXED(Settings!$D$5,0)&amp;" or more: written acknowledgment","")&amp;IF($AY285=1,"; over $"&amp;FIXED(Settings!$D$6,0)&amp;": donor may need Form 8283","")&amp;IF($AZ285=1,"; over $"&amp;FIXED(Settings!$D$7,0)&amp;": Section B, you may sign Part V",""))),3,300)))</f>
        <v/>
      </c>
      <c r="AW285" s="27">
        <f>IF(OR($BB285=0,NOT(ISNUMBER($AF285)),$AP285=""),"","Thank you for your contribution of "&amp;$AP285&amp;" that "&amp;IF(TRIM(Settings!$D$2&amp;"")="","(your organization's name)",Settings!$D$2)&amp;" received on "&amp;CHOOSE(MONTH($AF285),"January","February","March","April","May","June","July","August","September","October","November","December")&amp;" "&amp;DAY($AF285)&amp;", "&amp;YEAR($AF285)&amp;". "&amp;IF(TRIM($AH285&amp;"")="","No goods or services were provided in exchange for your contribution.","In exchange for your contribution, we gave you "&amp;$AH285&amp;IF(ISNUMBER($AI285)," with an estimated fair market value of $"&amp;FIXED($AI285,2),"")&amp;"."))</f>
        <v/>
      </c>
      <c r="AX285" s="28">
        <f>IF(AND(ISNUMBER($AR285),ISNUMBER(Settings!$D$5)),IF($AR285&gt;=Settings!$D$5,1,0),0)</f>
        <v/>
      </c>
      <c r="AY285" s="28">
        <f>IF(AND(ISNUMBER($AR285),ISNUMBER(Settings!$D$6)),IF($AR285&gt;Settings!$D$6,1,0),0)</f>
        <v/>
      </c>
      <c r="AZ285" s="28">
        <f>IF(AND(ISNUMBER($AR285),ISNUMBER(Settings!$D$7)),IF($AR285&gt;Settings!$D$7,1,0),0)</f>
        <v/>
      </c>
      <c r="BA285" s="28">
        <f>IF(AND(ISNUMBER($AR285),ISNUMBER($AF285)),$AR285,0)</f>
        <v/>
      </c>
      <c r="BB285" s="28">
        <f>IF(OR(IFERROR(TRIM(INDEX($A285:$AD285,MATCH(Settings!$B$14,$A$1:$AD$1,0))&amp;""),"")&lt;&gt;"",IFERROR(TRIM(INDEX($A285:$AD285,MATCH(Settings!$B$13,$A$1:$AD$1,0))&amp;""),"")&lt;&gt;"",IFERROR(TRIM(INDEX($A285:$AD285,MATCH(Settings!$B$17,$A$1:$AD$1,0))&amp;""),"")&lt;&gt;"",IFERROR(TRIM(INDEX($A285:$AD285,MATCH(Settings!$B$22,$A$1:$AD$1,0))&amp;""),"")&lt;&gt;""),1,0)</f>
        <v/>
      </c>
    </row>
    <row r="286">
      <c r="AF286" s="29" t="n"/>
      <c r="AG286" s="30" t="n"/>
      <c r="AH286" s="30" t="n"/>
      <c r="AI286" s="31" t="n"/>
      <c r="AJ286" s="29" t="n"/>
      <c r="AK286" s="30" t="n"/>
      <c r="AM286" s="23">
        <f>IF(IFERROR(TRIM(INDEX($A286:$AD286,MATCH(Settings!$B$13,$A$1:$AD$1,0))&amp;""),"")&lt;&gt;"",IFERROR(TRIM(INDEX($A286:$AD286,MATCH(Settings!$B$13,$A$1:$AD$1,0))&amp;""),"")&amp;IF(IFERROR(TRIM(INDEX($A286:$AD286,MATCH(Settings!$B$14,$A$1:$AD$1,0))&amp;""),"")&lt;&gt;""," ("&amp;IFERROR(TRIM(INDEX($A286:$AD286,MATCH(Settings!$B$14,$A$1:$AD$1,0))&amp;""),"")&amp;")",""),IFERROR(TRIM(INDEX($A286:$AD286,MATCH(Settings!$B$14,$A$1:$AD$1,0))&amp;""),""))</f>
        <v/>
      </c>
      <c r="AN286" s="23">
        <f>IFERROR(TRIM(INDEX($A286:$AD286,MATCH(Settings!$B$15,$A$1:$AD$1,0))&amp;""),"")</f>
        <v/>
      </c>
      <c r="AO286" s="23">
        <f>IF($BB286=0,"",IF(LEFT(IFERROR(TRIM(INDEX($A286:$AD286,MATCH(Settings!$B$16,$A$1:$AD$1,0))&amp;""),""),5)="Goods","Goods",IF(LEFT(IFERROR(TRIM(INDEX($A286:$AD286,MATCH(Settings!$B$16,$A$1:$AD$1,0))&amp;""),""),8)="Services","Services",IF(IFERROR(TRIM(INDEX($A286:$AD286,MATCH(Settings!$B$22,$A$1:$AD$1,0))&amp;""),"")&lt;&gt;"","Services","Goods"))))</f>
        <v/>
      </c>
      <c r="AP286" s="23">
        <f>IF($AO286="Services",IFERROR(TRIM(INDEX($A286:$AD286,MATCH(Settings!$B$22,$A$1:$AD$1,0))&amp;""),""),IFERROR(TRIM(INDEX($A286:$AD286,MATCH(Settings!$B$17,$A$1:$AD$1,0))&amp;""),""))</f>
        <v/>
      </c>
      <c r="AQ286" s="24">
        <f>IFERROR(IF(TRIM(INDEX($A286:$AD286,MATCH(Settings!$B$18,$A$1:$AD$1,0))&amp;"")="","",VALUE(TRIM(INDEX($A286:$AD286,MATCH(Settings!$B$18,$A$1:$AD$1,0))&amp;""))),"")</f>
        <v/>
      </c>
      <c r="AR286" s="25">
        <f>IF($AO286="Goods",IFERROR(IF(TRIM(INDEX($A286:$AD286,MATCH(Settings!$B$20,$A$1:$AD$1,0))&amp;"")="","",VALUE(TRIM(INDEX($A286:$AD286,MATCH(Settings!$B$20,$A$1:$AD$1,0))&amp;""))),""),"")</f>
        <v/>
      </c>
      <c r="AS286" s="26">
        <f>IF($BB286=0,"",IFERROR(INT(IFERROR(IF(ISNUMBER(INDEX($A286:$AD286,MATCH(Settings!$B$11,$A$1:$AD$1,0))),INDEX($A286:$AD286,MATCH(Settings!$B$11,$A$1:$AD$1,0)),DATE(VALUE(LEFT(IFERROR(TRIM(INDEX($A286:$AD286,MATCH(Settings!$B$11,$A$1:$AD$1,0))&amp;""),""),4)),VALUE(MID(IFERROR(TRIM(INDEX($A286:$AD286,MATCH(Settings!$B$11,$A$1:$AD$1,0))&amp;""),""),6,2)),VALUE(MID(IFERROR(TRIM(INDEX($A286:$AD286,MATCH(Settings!$B$11,$A$1:$AD$1,0))&amp;""),""),9,2)))+TIME(VALUE(MID(IFERROR(TRIM(INDEX($A286:$AD286,MATCH(Settings!$B$11,$A$1:$AD$1,0))&amp;""),""),12,2)),VALUE(MID(IFERROR(TRIM(INDEX($A286:$AD286,MATCH(Settings!$B$11,$A$1:$AD$1,0))&amp;""),""),15,2)),VALUE(MID(IFERROR(TRIM(INDEX($A286:$AD286,MATCH(Settings!$B$11,$A$1:$AD$1,0))&amp;""),""),18,2)))),"")),""))</f>
        <v/>
      </c>
      <c r="AT286" s="23">
        <f>IF($BB286=0,"",IF(NOT(ISNUMBER($AF286)),"Waiting for the gift",IF(ISNUMBER($AJ286),"Acknowledged",IF(AND(ISNUMBER(Settings!$D$3),$AU286&gt;Settings!$D$3),"Past your window","Send acknowledgment"))))</f>
        <v/>
      </c>
      <c r="AU286" s="24">
        <f>IF(AND(ISNUMBER($AF286),NOT(ISNUMBER($AJ286))),Settings!$D$4-$AF286,"")</f>
        <v/>
      </c>
      <c r="AV286" s="27">
        <f>IF($BB286=0,"",IF((IF($AO286="Services","; services: describe the work, no value",IF(NOT(ISNUMBER($AR286)),"; no donor value given",IF($AX286=1,"; donor value $"&amp;FIXED(Settings!$D$5,0)&amp;" or more: written acknowledgment","")&amp;IF($AY286=1,"; over $"&amp;FIXED(Settings!$D$6,0)&amp;": donor may need Form 8283","")&amp;IF($AZ286=1,"; over $"&amp;FIXED(Settings!$D$7,0)&amp;": Section B, you may sign Part V",""))))="","Thank-you note",MID(IF($AO286="Services","; services: describe the work, no value",IF(NOT(ISNUMBER($AR286)),"; no donor value given",IF($AX286=1,"; donor value $"&amp;FIXED(Settings!$D$5,0)&amp;" or more: written acknowledgment","")&amp;IF($AY286=1,"; over $"&amp;FIXED(Settings!$D$6,0)&amp;": donor may need Form 8283","")&amp;IF($AZ286=1,"; over $"&amp;FIXED(Settings!$D$7,0)&amp;": Section B, you may sign Part V",""))),3,300)))</f>
        <v/>
      </c>
      <c r="AW286" s="27">
        <f>IF(OR($BB286=0,NOT(ISNUMBER($AF286)),$AP286=""),"","Thank you for your contribution of "&amp;$AP286&amp;" that "&amp;IF(TRIM(Settings!$D$2&amp;"")="","(your organization's name)",Settings!$D$2)&amp;" received on "&amp;CHOOSE(MONTH($AF286),"January","February","March","April","May","June","July","August","September","October","November","December")&amp;" "&amp;DAY($AF286)&amp;", "&amp;YEAR($AF286)&amp;". "&amp;IF(TRIM($AH286&amp;"")="","No goods or services were provided in exchange for your contribution.","In exchange for your contribution, we gave you "&amp;$AH286&amp;IF(ISNUMBER($AI286)," with an estimated fair market value of $"&amp;FIXED($AI286,2),"")&amp;"."))</f>
        <v/>
      </c>
      <c r="AX286" s="28">
        <f>IF(AND(ISNUMBER($AR286),ISNUMBER(Settings!$D$5)),IF($AR286&gt;=Settings!$D$5,1,0),0)</f>
        <v/>
      </c>
      <c r="AY286" s="28">
        <f>IF(AND(ISNUMBER($AR286),ISNUMBER(Settings!$D$6)),IF($AR286&gt;Settings!$D$6,1,0),0)</f>
        <v/>
      </c>
      <c r="AZ286" s="28">
        <f>IF(AND(ISNUMBER($AR286),ISNUMBER(Settings!$D$7)),IF($AR286&gt;Settings!$D$7,1,0),0)</f>
        <v/>
      </c>
      <c r="BA286" s="28">
        <f>IF(AND(ISNUMBER($AR286),ISNUMBER($AF286)),$AR286,0)</f>
        <v/>
      </c>
      <c r="BB286" s="28">
        <f>IF(OR(IFERROR(TRIM(INDEX($A286:$AD286,MATCH(Settings!$B$14,$A$1:$AD$1,0))&amp;""),"")&lt;&gt;"",IFERROR(TRIM(INDEX($A286:$AD286,MATCH(Settings!$B$13,$A$1:$AD$1,0))&amp;""),"")&lt;&gt;"",IFERROR(TRIM(INDEX($A286:$AD286,MATCH(Settings!$B$17,$A$1:$AD$1,0))&amp;""),"")&lt;&gt;"",IFERROR(TRIM(INDEX($A286:$AD286,MATCH(Settings!$B$22,$A$1:$AD$1,0))&amp;""),"")&lt;&gt;""),1,0)</f>
        <v/>
      </c>
    </row>
    <row r="287">
      <c r="AF287" s="29" t="n"/>
      <c r="AG287" s="30" t="n"/>
      <c r="AH287" s="30" t="n"/>
      <c r="AI287" s="31" t="n"/>
      <c r="AJ287" s="29" t="n"/>
      <c r="AK287" s="30" t="n"/>
      <c r="AM287" s="23">
        <f>IF(IFERROR(TRIM(INDEX($A287:$AD287,MATCH(Settings!$B$13,$A$1:$AD$1,0))&amp;""),"")&lt;&gt;"",IFERROR(TRIM(INDEX($A287:$AD287,MATCH(Settings!$B$13,$A$1:$AD$1,0))&amp;""),"")&amp;IF(IFERROR(TRIM(INDEX($A287:$AD287,MATCH(Settings!$B$14,$A$1:$AD$1,0))&amp;""),"")&lt;&gt;""," ("&amp;IFERROR(TRIM(INDEX($A287:$AD287,MATCH(Settings!$B$14,$A$1:$AD$1,0))&amp;""),"")&amp;")",""),IFERROR(TRIM(INDEX($A287:$AD287,MATCH(Settings!$B$14,$A$1:$AD$1,0))&amp;""),""))</f>
        <v/>
      </c>
      <c r="AN287" s="23">
        <f>IFERROR(TRIM(INDEX($A287:$AD287,MATCH(Settings!$B$15,$A$1:$AD$1,0))&amp;""),"")</f>
        <v/>
      </c>
      <c r="AO287" s="23">
        <f>IF($BB287=0,"",IF(LEFT(IFERROR(TRIM(INDEX($A287:$AD287,MATCH(Settings!$B$16,$A$1:$AD$1,0))&amp;""),""),5)="Goods","Goods",IF(LEFT(IFERROR(TRIM(INDEX($A287:$AD287,MATCH(Settings!$B$16,$A$1:$AD$1,0))&amp;""),""),8)="Services","Services",IF(IFERROR(TRIM(INDEX($A287:$AD287,MATCH(Settings!$B$22,$A$1:$AD$1,0))&amp;""),"")&lt;&gt;"","Services","Goods"))))</f>
        <v/>
      </c>
      <c r="AP287" s="23">
        <f>IF($AO287="Services",IFERROR(TRIM(INDEX($A287:$AD287,MATCH(Settings!$B$22,$A$1:$AD$1,0))&amp;""),""),IFERROR(TRIM(INDEX($A287:$AD287,MATCH(Settings!$B$17,$A$1:$AD$1,0))&amp;""),""))</f>
        <v/>
      </c>
      <c r="AQ287" s="24">
        <f>IFERROR(IF(TRIM(INDEX($A287:$AD287,MATCH(Settings!$B$18,$A$1:$AD$1,0))&amp;"")="","",VALUE(TRIM(INDEX($A287:$AD287,MATCH(Settings!$B$18,$A$1:$AD$1,0))&amp;""))),"")</f>
        <v/>
      </c>
      <c r="AR287" s="25">
        <f>IF($AO287="Goods",IFERROR(IF(TRIM(INDEX($A287:$AD287,MATCH(Settings!$B$20,$A$1:$AD$1,0))&amp;"")="","",VALUE(TRIM(INDEX($A287:$AD287,MATCH(Settings!$B$20,$A$1:$AD$1,0))&amp;""))),""),"")</f>
        <v/>
      </c>
      <c r="AS287" s="26">
        <f>IF($BB287=0,"",IFERROR(INT(IFERROR(IF(ISNUMBER(INDEX($A287:$AD287,MATCH(Settings!$B$11,$A$1:$AD$1,0))),INDEX($A287:$AD287,MATCH(Settings!$B$11,$A$1:$AD$1,0)),DATE(VALUE(LEFT(IFERROR(TRIM(INDEX($A287:$AD287,MATCH(Settings!$B$11,$A$1:$AD$1,0))&amp;""),""),4)),VALUE(MID(IFERROR(TRIM(INDEX($A287:$AD287,MATCH(Settings!$B$11,$A$1:$AD$1,0))&amp;""),""),6,2)),VALUE(MID(IFERROR(TRIM(INDEX($A287:$AD287,MATCH(Settings!$B$11,$A$1:$AD$1,0))&amp;""),""),9,2)))+TIME(VALUE(MID(IFERROR(TRIM(INDEX($A287:$AD287,MATCH(Settings!$B$11,$A$1:$AD$1,0))&amp;""),""),12,2)),VALUE(MID(IFERROR(TRIM(INDEX($A287:$AD287,MATCH(Settings!$B$11,$A$1:$AD$1,0))&amp;""),""),15,2)),VALUE(MID(IFERROR(TRIM(INDEX($A287:$AD287,MATCH(Settings!$B$11,$A$1:$AD$1,0))&amp;""),""),18,2)))),"")),""))</f>
        <v/>
      </c>
      <c r="AT287" s="23">
        <f>IF($BB287=0,"",IF(NOT(ISNUMBER($AF287)),"Waiting for the gift",IF(ISNUMBER($AJ287),"Acknowledged",IF(AND(ISNUMBER(Settings!$D$3),$AU287&gt;Settings!$D$3),"Past your window","Send acknowledgment"))))</f>
        <v/>
      </c>
      <c r="AU287" s="24">
        <f>IF(AND(ISNUMBER($AF287),NOT(ISNUMBER($AJ287))),Settings!$D$4-$AF287,"")</f>
        <v/>
      </c>
      <c r="AV287" s="27">
        <f>IF($BB287=0,"",IF((IF($AO287="Services","; services: describe the work, no value",IF(NOT(ISNUMBER($AR287)),"; no donor value given",IF($AX287=1,"; donor value $"&amp;FIXED(Settings!$D$5,0)&amp;" or more: written acknowledgment","")&amp;IF($AY287=1,"; over $"&amp;FIXED(Settings!$D$6,0)&amp;": donor may need Form 8283","")&amp;IF($AZ287=1,"; over $"&amp;FIXED(Settings!$D$7,0)&amp;": Section B, you may sign Part V",""))))="","Thank-you note",MID(IF($AO287="Services","; services: describe the work, no value",IF(NOT(ISNUMBER($AR287)),"; no donor value given",IF($AX287=1,"; donor value $"&amp;FIXED(Settings!$D$5,0)&amp;" or more: written acknowledgment","")&amp;IF($AY287=1,"; over $"&amp;FIXED(Settings!$D$6,0)&amp;": donor may need Form 8283","")&amp;IF($AZ287=1,"; over $"&amp;FIXED(Settings!$D$7,0)&amp;": Section B, you may sign Part V",""))),3,300)))</f>
        <v/>
      </c>
      <c r="AW287" s="27">
        <f>IF(OR($BB287=0,NOT(ISNUMBER($AF287)),$AP287=""),"","Thank you for your contribution of "&amp;$AP287&amp;" that "&amp;IF(TRIM(Settings!$D$2&amp;"")="","(your organization's name)",Settings!$D$2)&amp;" received on "&amp;CHOOSE(MONTH($AF287),"January","February","March","April","May","June","July","August","September","October","November","December")&amp;" "&amp;DAY($AF287)&amp;", "&amp;YEAR($AF287)&amp;". "&amp;IF(TRIM($AH287&amp;"")="","No goods or services were provided in exchange for your contribution.","In exchange for your contribution, we gave you "&amp;$AH287&amp;IF(ISNUMBER($AI287)," with an estimated fair market value of $"&amp;FIXED($AI287,2),"")&amp;"."))</f>
        <v/>
      </c>
      <c r="AX287" s="28">
        <f>IF(AND(ISNUMBER($AR287),ISNUMBER(Settings!$D$5)),IF($AR287&gt;=Settings!$D$5,1,0),0)</f>
        <v/>
      </c>
      <c r="AY287" s="28">
        <f>IF(AND(ISNUMBER($AR287),ISNUMBER(Settings!$D$6)),IF($AR287&gt;Settings!$D$6,1,0),0)</f>
        <v/>
      </c>
      <c r="AZ287" s="28">
        <f>IF(AND(ISNUMBER($AR287),ISNUMBER(Settings!$D$7)),IF($AR287&gt;Settings!$D$7,1,0),0)</f>
        <v/>
      </c>
      <c r="BA287" s="28">
        <f>IF(AND(ISNUMBER($AR287),ISNUMBER($AF287)),$AR287,0)</f>
        <v/>
      </c>
      <c r="BB287" s="28">
        <f>IF(OR(IFERROR(TRIM(INDEX($A287:$AD287,MATCH(Settings!$B$14,$A$1:$AD$1,0))&amp;""),"")&lt;&gt;"",IFERROR(TRIM(INDEX($A287:$AD287,MATCH(Settings!$B$13,$A$1:$AD$1,0))&amp;""),"")&lt;&gt;"",IFERROR(TRIM(INDEX($A287:$AD287,MATCH(Settings!$B$17,$A$1:$AD$1,0))&amp;""),"")&lt;&gt;"",IFERROR(TRIM(INDEX($A287:$AD287,MATCH(Settings!$B$22,$A$1:$AD$1,0))&amp;""),"")&lt;&gt;""),1,0)</f>
        <v/>
      </c>
    </row>
    <row r="288">
      <c r="AF288" s="29" t="n"/>
      <c r="AG288" s="30" t="n"/>
      <c r="AH288" s="30" t="n"/>
      <c r="AI288" s="31" t="n"/>
      <c r="AJ288" s="29" t="n"/>
      <c r="AK288" s="30" t="n"/>
      <c r="AM288" s="23">
        <f>IF(IFERROR(TRIM(INDEX($A288:$AD288,MATCH(Settings!$B$13,$A$1:$AD$1,0))&amp;""),"")&lt;&gt;"",IFERROR(TRIM(INDEX($A288:$AD288,MATCH(Settings!$B$13,$A$1:$AD$1,0))&amp;""),"")&amp;IF(IFERROR(TRIM(INDEX($A288:$AD288,MATCH(Settings!$B$14,$A$1:$AD$1,0))&amp;""),"")&lt;&gt;""," ("&amp;IFERROR(TRIM(INDEX($A288:$AD288,MATCH(Settings!$B$14,$A$1:$AD$1,0))&amp;""),"")&amp;")",""),IFERROR(TRIM(INDEX($A288:$AD288,MATCH(Settings!$B$14,$A$1:$AD$1,0))&amp;""),""))</f>
        <v/>
      </c>
      <c r="AN288" s="23">
        <f>IFERROR(TRIM(INDEX($A288:$AD288,MATCH(Settings!$B$15,$A$1:$AD$1,0))&amp;""),"")</f>
        <v/>
      </c>
      <c r="AO288" s="23">
        <f>IF($BB288=0,"",IF(LEFT(IFERROR(TRIM(INDEX($A288:$AD288,MATCH(Settings!$B$16,$A$1:$AD$1,0))&amp;""),""),5)="Goods","Goods",IF(LEFT(IFERROR(TRIM(INDEX($A288:$AD288,MATCH(Settings!$B$16,$A$1:$AD$1,0))&amp;""),""),8)="Services","Services",IF(IFERROR(TRIM(INDEX($A288:$AD288,MATCH(Settings!$B$22,$A$1:$AD$1,0))&amp;""),"")&lt;&gt;"","Services","Goods"))))</f>
        <v/>
      </c>
      <c r="AP288" s="23">
        <f>IF($AO288="Services",IFERROR(TRIM(INDEX($A288:$AD288,MATCH(Settings!$B$22,$A$1:$AD$1,0))&amp;""),""),IFERROR(TRIM(INDEX($A288:$AD288,MATCH(Settings!$B$17,$A$1:$AD$1,0))&amp;""),""))</f>
        <v/>
      </c>
      <c r="AQ288" s="24">
        <f>IFERROR(IF(TRIM(INDEX($A288:$AD288,MATCH(Settings!$B$18,$A$1:$AD$1,0))&amp;"")="","",VALUE(TRIM(INDEX($A288:$AD288,MATCH(Settings!$B$18,$A$1:$AD$1,0))&amp;""))),"")</f>
        <v/>
      </c>
      <c r="AR288" s="25">
        <f>IF($AO288="Goods",IFERROR(IF(TRIM(INDEX($A288:$AD288,MATCH(Settings!$B$20,$A$1:$AD$1,0))&amp;"")="","",VALUE(TRIM(INDEX($A288:$AD288,MATCH(Settings!$B$20,$A$1:$AD$1,0))&amp;""))),""),"")</f>
        <v/>
      </c>
      <c r="AS288" s="26">
        <f>IF($BB288=0,"",IFERROR(INT(IFERROR(IF(ISNUMBER(INDEX($A288:$AD288,MATCH(Settings!$B$11,$A$1:$AD$1,0))),INDEX($A288:$AD288,MATCH(Settings!$B$11,$A$1:$AD$1,0)),DATE(VALUE(LEFT(IFERROR(TRIM(INDEX($A288:$AD288,MATCH(Settings!$B$11,$A$1:$AD$1,0))&amp;""),""),4)),VALUE(MID(IFERROR(TRIM(INDEX($A288:$AD288,MATCH(Settings!$B$11,$A$1:$AD$1,0))&amp;""),""),6,2)),VALUE(MID(IFERROR(TRIM(INDEX($A288:$AD288,MATCH(Settings!$B$11,$A$1:$AD$1,0))&amp;""),""),9,2)))+TIME(VALUE(MID(IFERROR(TRIM(INDEX($A288:$AD288,MATCH(Settings!$B$11,$A$1:$AD$1,0))&amp;""),""),12,2)),VALUE(MID(IFERROR(TRIM(INDEX($A288:$AD288,MATCH(Settings!$B$11,$A$1:$AD$1,0))&amp;""),""),15,2)),VALUE(MID(IFERROR(TRIM(INDEX($A288:$AD288,MATCH(Settings!$B$11,$A$1:$AD$1,0))&amp;""),""),18,2)))),"")),""))</f>
        <v/>
      </c>
      <c r="AT288" s="23">
        <f>IF($BB288=0,"",IF(NOT(ISNUMBER($AF288)),"Waiting for the gift",IF(ISNUMBER($AJ288),"Acknowledged",IF(AND(ISNUMBER(Settings!$D$3),$AU288&gt;Settings!$D$3),"Past your window","Send acknowledgment"))))</f>
        <v/>
      </c>
      <c r="AU288" s="24">
        <f>IF(AND(ISNUMBER($AF288),NOT(ISNUMBER($AJ288))),Settings!$D$4-$AF288,"")</f>
        <v/>
      </c>
      <c r="AV288" s="27">
        <f>IF($BB288=0,"",IF((IF($AO288="Services","; services: describe the work, no value",IF(NOT(ISNUMBER($AR288)),"; no donor value given",IF($AX288=1,"; donor value $"&amp;FIXED(Settings!$D$5,0)&amp;" or more: written acknowledgment","")&amp;IF($AY288=1,"; over $"&amp;FIXED(Settings!$D$6,0)&amp;": donor may need Form 8283","")&amp;IF($AZ288=1,"; over $"&amp;FIXED(Settings!$D$7,0)&amp;": Section B, you may sign Part V",""))))="","Thank-you note",MID(IF($AO288="Services","; services: describe the work, no value",IF(NOT(ISNUMBER($AR288)),"; no donor value given",IF($AX288=1,"; donor value $"&amp;FIXED(Settings!$D$5,0)&amp;" or more: written acknowledgment","")&amp;IF($AY288=1,"; over $"&amp;FIXED(Settings!$D$6,0)&amp;": donor may need Form 8283","")&amp;IF($AZ288=1,"; over $"&amp;FIXED(Settings!$D$7,0)&amp;": Section B, you may sign Part V",""))),3,300)))</f>
        <v/>
      </c>
      <c r="AW288" s="27">
        <f>IF(OR($BB288=0,NOT(ISNUMBER($AF288)),$AP288=""),"","Thank you for your contribution of "&amp;$AP288&amp;" that "&amp;IF(TRIM(Settings!$D$2&amp;"")="","(your organization's name)",Settings!$D$2)&amp;" received on "&amp;CHOOSE(MONTH($AF288),"January","February","March","April","May","June","July","August","September","October","November","December")&amp;" "&amp;DAY($AF288)&amp;", "&amp;YEAR($AF288)&amp;". "&amp;IF(TRIM($AH288&amp;"")="","No goods or services were provided in exchange for your contribution.","In exchange for your contribution, we gave you "&amp;$AH288&amp;IF(ISNUMBER($AI288)," with an estimated fair market value of $"&amp;FIXED($AI288,2),"")&amp;"."))</f>
        <v/>
      </c>
      <c r="AX288" s="28">
        <f>IF(AND(ISNUMBER($AR288),ISNUMBER(Settings!$D$5)),IF($AR288&gt;=Settings!$D$5,1,0),0)</f>
        <v/>
      </c>
      <c r="AY288" s="28">
        <f>IF(AND(ISNUMBER($AR288),ISNUMBER(Settings!$D$6)),IF($AR288&gt;Settings!$D$6,1,0),0)</f>
        <v/>
      </c>
      <c r="AZ288" s="28">
        <f>IF(AND(ISNUMBER($AR288),ISNUMBER(Settings!$D$7)),IF($AR288&gt;Settings!$D$7,1,0),0)</f>
        <v/>
      </c>
      <c r="BA288" s="28">
        <f>IF(AND(ISNUMBER($AR288),ISNUMBER($AF288)),$AR288,0)</f>
        <v/>
      </c>
      <c r="BB288" s="28">
        <f>IF(OR(IFERROR(TRIM(INDEX($A288:$AD288,MATCH(Settings!$B$14,$A$1:$AD$1,0))&amp;""),"")&lt;&gt;"",IFERROR(TRIM(INDEX($A288:$AD288,MATCH(Settings!$B$13,$A$1:$AD$1,0))&amp;""),"")&lt;&gt;"",IFERROR(TRIM(INDEX($A288:$AD288,MATCH(Settings!$B$17,$A$1:$AD$1,0))&amp;""),"")&lt;&gt;"",IFERROR(TRIM(INDEX($A288:$AD288,MATCH(Settings!$B$22,$A$1:$AD$1,0))&amp;""),"")&lt;&gt;""),1,0)</f>
        <v/>
      </c>
    </row>
    <row r="289">
      <c r="AF289" s="29" t="n"/>
      <c r="AG289" s="30" t="n"/>
      <c r="AH289" s="30" t="n"/>
      <c r="AI289" s="31" t="n"/>
      <c r="AJ289" s="29" t="n"/>
      <c r="AK289" s="30" t="n"/>
      <c r="AM289" s="23">
        <f>IF(IFERROR(TRIM(INDEX($A289:$AD289,MATCH(Settings!$B$13,$A$1:$AD$1,0))&amp;""),"")&lt;&gt;"",IFERROR(TRIM(INDEX($A289:$AD289,MATCH(Settings!$B$13,$A$1:$AD$1,0))&amp;""),"")&amp;IF(IFERROR(TRIM(INDEX($A289:$AD289,MATCH(Settings!$B$14,$A$1:$AD$1,0))&amp;""),"")&lt;&gt;""," ("&amp;IFERROR(TRIM(INDEX($A289:$AD289,MATCH(Settings!$B$14,$A$1:$AD$1,0))&amp;""),"")&amp;")",""),IFERROR(TRIM(INDEX($A289:$AD289,MATCH(Settings!$B$14,$A$1:$AD$1,0))&amp;""),""))</f>
        <v/>
      </c>
      <c r="AN289" s="23">
        <f>IFERROR(TRIM(INDEX($A289:$AD289,MATCH(Settings!$B$15,$A$1:$AD$1,0))&amp;""),"")</f>
        <v/>
      </c>
      <c r="AO289" s="23">
        <f>IF($BB289=0,"",IF(LEFT(IFERROR(TRIM(INDEX($A289:$AD289,MATCH(Settings!$B$16,$A$1:$AD$1,0))&amp;""),""),5)="Goods","Goods",IF(LEFT(IFERROR(TRIM(INDEX($A289:$AD289,MATCH(Settings!$B$16,$A$1:$AD$1,0))&amp;""),""),8)="Services","Services",IF(IFERROR(TRIM(INDEX($A289:$AD289,MATCH(Settings!$B$22,$A$1:$AD$1,0))&amp;""),"")&lt;&gt;"","Services","Goods"))))</f>
        <v/>
      </c>
      <c r="AP289" s="23">
        <f>IF($AO289="Services",IFERROR(TRIM(INDEX($A289:$AD289,MATCH(Settings!$B$22,$A$1:$AD$1,0))&amp;""),""),IFERROR(TRIM(INDEX($A289:$AD289,MATCH(Settings!$B$17,$A$1:$AD$1,0))&amp;""),""))</f>
        <v/>
      </c>
      <c r="AQ289" s="24">
        <f>IFERROR(IF(TRIM(INDEX($A289:$AD289,MATCH(Settings!$B$18,$A$1:$AD$1,0))&amp;"")="","",VALUE(TRIM(INDEX($A289:$AD289,MATCH(Settings!$B$18,$A$1:$AD$1,0))&amp;""))),"")</f>
        <v/>
      </c>
      <c r="AR289" s="25">
        <f>IF($AO289="Goods",IFERROR(IF(TRIM(INDEX($A289:$AD289,MATCH(Settings!$B$20,$A$1:$AD$1,0))&amp;"")="","",VALUE(TRIM(INDEX($A289:$AD289,MATCH(Settings!$B$20,$A$1:$AD$1,0))&amp;""))),""),"")</f>
        <v/>
      </c>
      <c r="AS289" s="26">
        <f>IF($BB289=0,"",IFERROR(INT(IFERROR(IF(ISNUMBER(INDEX($A289:$AD289,MATCH(Settings!$B$11,$A$1:$AD$1,0))),INDEX($A289:$AD289,MATCH(Settings!$B$11,$A$1:$AD$1,0)),DATE(VALUE(LEFT(IFERROR(TRIM(INDEX($A289:$AD289,MATCH(Settings!$B$11,$A$1:$AD$1,0))&amp;""),""),4)),VALUE(MID(IFERROR(TRIM(INDEX($A289:$AD289,MATCH(Settings!$B$11,$A$1:$AD$1,0))&amp;""),""),6,2)),VALUE(MID(IFERROR(TRIM(INDEX($A289:$AD289,MATCH(Settings!$B$11,$A$1:$AD$1,0))&amp;""),""),9,2)))+TIME(VALUE(MID(IFERROR(TRIM(INDEX($A289:$AD289,MATCH(Settings!$B$11,$A$1:$AD$1,0))&amp;""),""),12,2)),VALUE(MID(IFERROR(TRIM(INDEX($A289:$AD289,MATCH(Settings!$B$11,$A$1:$AD$1,0))&amp;""),""),15,2)),VALUE(MID(IFERROR(TRIM(INDEX($A289:$AD289,MATCH(Settings!$B$11,$A$1:$AD$1,0))&amp;""),""),18,2)))),"")),""))</f>
        <v/>
      </c>
      <c r="AT289" s="23">
        <f>IF($BB289=0,"",IF(NOT(ISNUMBER($AF289)),"Waiting for the gift",IF(ISNUMBER($AJ289),"Acknowledged",IF(AND(ISNUMBER(Settings!$D$3),$AU289&gt;Settings!$D$3),"Past your window","Send acknowledgment"))))</f>
        <v/>
      </c>
      <c r="AU289" s="24">
        <f>IF(AND(ISNUMBER($AF289),NOT(ISNUMBER($AJ289))),Settings!$D$4-$AF289,"")</f>
        <v/>
      </c>
      <c r="AV289" s="27">
        <f>IF($BB289=0,"",IF((IF($AO289="Services","; services: describe the work, no value",IF(NOT(ISNUMBER($AR289)),"; no donor value given",IF($AX289=1,"; donor value $"&amp;FIXED(Settings!$D$5,0)&amp;" or more: written acknowledgment","")&amp;IF($AY289=1,"; over $"&amp;FIXED(Settings!$D$6,0)&amp;": donor may need Form 8283","")&amp;IF($AZ289=1,"; over $"&amp;FIXED(Settings!$D$7,0)&amp;": Section B, you may sign Part V",""))))="","Thank-you note",MID(IF($AO289="Services","; services: describe the work, no value",IF(NOT(ISNUMBER($AR289)),"; no donor value given",IF($AX289=1,"; donor value $"&amp;FIXED(Settings!$D$5,0)&amp;" or more: written acknowledgment","")&amp;IF($AY289=1,"; over $"&amp;FIXED(Settings!$D$6,0)&amp;": donor may need Form 8283","")&amp;IF($AZ289=1,"; over $"&amp;FIXED(Settings!$D$7,0)&amp;": Section B, you may sign Part V",""))),3,300)))</f>
        <v/>
      </c>
      <c r="AW289" s="27">
        <f>IF(OR($BB289=0,NOT(ISNUMBER($AF289)),$AP289=""),"","Thank you for your contribution of "&amp;$AP289&amp;" that "&amp;IF(TRIM(Settings!$D$2&amp;"")="","(your organization's name)",Settings!$D$2)&amp;" received on "&amp;CHOOSE(MONTH($AF289),"January","February","March","April","May","June","July","August","September","October","November","December")&amp;" "&amp;DAY($AF289)&amp;", "&amp;YEAR($AF289)&amp;". "&amp;IF(TRIM($AH289&amp;"")="","No goods or services were provided in exchange for your contribution.","In exchange for your contribution, we gave you "&amp;$AH289&amp;IF(ISNUMBER($AI289)," with an estimated fair market value of $"&amp;FIXED($AI289,2),"")&amp;"."))</f>
        <v/>
      </c>
      <c r="AX289" s="28">
        <f>IF(AND(ISNUMBER($AR289),ISNUMBER(Settings!$D$5)),IF($AR289&gt;=Settings!$D$5,1,0),0)</f>
        <v/>
      </c>
      <c r="AY289" s="28">
        <f>IF(AND(ISNUMBER($AR289),ISNUMBER(Settings!$D$6)),IF($AR289&gt;Settings!$D$6,1,0),0)</f>
        <v/>
      </c>
      <c r="AZ289" s="28">
        <f>IF(AND(ISNUMBER($AR289),ISNUMBER(Settings!$D$7)),IF($AR289&gt;Settings!$D$7,1,0),0)</f>
        <v/>
      </c>
      <c r="BA289" s="28">
        <f>IF(AND(ISNUMBER($AR289),ISNUMBER($AF289)),$AR289,0)</f>
        <v/>
      </c>
      <c r="BB289" s="28">
        <f>IF(OR(IFERROR(TRIM(INDEX($A289:$AD289,MATCH(Settings!$B$14,$A$1:$AD$1,0))&amp;""),"")&lt;&gt;"",IFERROR(TRIM(INDEX($A289:$AD289,MATCH(Settings!$B$13,$A$1:$AD$1,0))&amp;""),"")&lt;&gt;"",IFERROR(TRIM(INDEX($A289:$AD289,MATCH(Settings!$B$17,$A$1:$AD$1,0))&amp;""),"")&lt;&gt;"",IFERROR(TRIM(INDEX($A289:$AD289,MATCH(Settings!$B$22,$A$1:$AD$1,0))&amp;""),"")&lt;&gt;""),1,0)</f>
        <v/>
      </c>
    </row>
    <row r="290">
      <c r="AF290" s="29" t="n"/>
      <c r="AG290" s="30" t="n"/>
      <c r="AH290" s="30" t="n"/>
      <c r="AI290" s="31" t="n"/>
      <c r="AJ290" s="29" t="n"/>
      <c r="AK290" s="30" t="n"/>
      <c r="AM290" s="23">
        <f>IF(IFERROR(TRIM(INDEX($A290:$AD290,MATCH(Settings!$B$13,$A$1:$AD$1,0))&amp;""),"")&lt;&gt;"",IFERROR(TRIM(INDEX($A290:$AD290,MATCH(Settings!$B$13,$A$1:$AD$1,0))&amp;""),"")&amp;IF(IFERROR(TRIM(INDEX($A290:$AD290,MATCH(Settings!$B$14,$A$1:$AD$1,0))&amp;""),"")&lt;&gt;""," ("&amp;IFERROR(TRIM(INDEX($A290:$AD290,MATCH(Settings!$B$14,$A$1:$AD$1,0))&amp;""),"")&amp;")",""),IFERROR(TRIM(INDEX($A290:$AD290,MATCH(Settings!$B$14,$A$1:$AD$1,0))&amp;""),""))</f>
        <v/>
      </c>
      <c r="AN290" s="23">
        <f>IFERROR(TRIM(INDEX($A290:$AD290,MATCH(Settings!$B$15,$A$1:$AD$1,0))&amp;""),"")</f>
        <v/>
      </c>
      <c r="AO290" s="23">
        <f>IF($BB290=0,"",IF(LEFT(IFERROR(TRIM(INDEX($A290:$AD290,MATCH(Settings!$B$16,$A$1:$AD$1,0))&amp;""),""),5)="Goods","Goods",IF(LEFT(IFERROR(TRIM(INDEX($A290:$AD290,MATCH(Settings!$B$16,$A$1:$AD$1,0))&amp;""),""),8)="Services","Services",IF(IFERROR(TRIM(INDEX($A290:$AD290,MATCH(Settings!$B$22,$A$1:$AD$1,0))&amp;""),"")&lt;&gt;"","Services","Goods"))))</f>
        <v/>
      </c>
      <c r="AP290" s="23">
        <f>IF($AO290="Services",IFERROR(TRIM(INDEX($A290:$AD290,MATCH(Settings!$B$22,$A$1:$AD$1,0))&amp;""),""),IFERROR(TRIM(INDEX($A290:$AD290,MATCH(Settings!$B$17,$A$1:$AD$1,0))&amp;""),""))</f>
        <v/>
      </c>
      <c r="AQ290" s="24">
        <f>IFERROR(IF(TRIM(INDEX($A290:$AD290,MATCH(Settings!$B$18,$A$1:$AD$1,0))&amp;"")="","",VALUE(TRIM(INDEX($A290:$AD290,MATCH(Settings!$B$18,$A$1:$AD$1,0))&amp;""))),"")</f>
        <v/>
      </c>
      <c r="AR290" s="25">
        <f>IF($AO290="Goods",IFERROR(IF(TRIM(INDEX($A290:$AD290,MATCH(Settings!$B$20,$A$1:$AD$1,0))&amp;"")="","",VALUE(TRIM(INDEX($A290:$AD290,MATCH(Settings!$B$20,$A$1:$AD$1,0))&amp;""))),""),"")</f>
        <v/>
      </c>
      <c r="AS290" s="26">
        <f>IF($BB290=0,"",IFERROR(INT(IFERROR(IF(ISNUMBER(INDEX($A290:$AD290,MATCH(Settings!$B$11,$A$1:$AD$1,0))),INDEX($A290:$AD290,MATCH(Settings!$B$11,$A$1:$AD$1,0)),DATE(VALUE(LEFT(IFERROR(TRIM(INDEX($A290:$AD290,MATCH(Settings!$B$11,$A$1:$AD$1,0))&amp;""),""),4)),VALUE(MID(IFERROR(TRIM(INDEX($A290:$AD290,MATCH(Settings!$B$11,$A$1:$AD$1,0))&amp;""),""),6,2)),VALUE(MID(IFERROR(TRIM(INDEX($A290:$AD290,MATCH(Settings!$B$11,$A$1:$AD$1,0))&amp;""),""),9,2)))+TIME(VALUE(MID(IFERROR(TRIM(INDEX($A290:$AD290,MATCH(Settings!$B$11,$A$1:$AD$1,0))&amp;""),""),12,2)),VALUE(MID(IFERROR(TRIM(INDEX($A290:$AD290,MATCH(Settings!$B$11,$A$1:$AD$1,0))&amp;""),""),15,2)),VALUE(MID(IFERROR(TRIM(INDEX($A290:$AD290,MATCH(Settings!$B$11,$A$1:$AD$1,0))&amp;""),""),18,2)))),"")),""))</f>
        <v/>
      </c>
      <c r="AT290" s="23">
        <f>IF($BB290=0,"",IF(NOT(ISNUMBER($AF290)),"Waiting for the gift",IF(ISNUMBER($AJ290),"Acknowledged",IF(AND(ISNUMBER(Settings!$D$3),$AU290&gt;Settings!$D$3),"Past your window","Send acknowledgment"))))</f>
        <v/>
      </c>
      <c r="AU290" s="24">
        <f>IF(AND(ISNUMBER($AF290),NOT(ISNUMBER($AJ290))),Settings!$D$4-$AF290,"")</f>
        <v/>
      </c>
      <c r="AV290" s="27">
        <f>IF($BB290=0,"",IF((IF($AO290="Services","; services: describe the work, no value",IF(NOT(ISNUMBER($AR290)),"; no donor value given",IF($AX290=1,"; donor value $"&amp;FIXED(Settings!$D$5,0)&amp;" or more: written acknowledgment","")&amp;IF($AY290=1,"; over $"&amp;FIXED(Settings!$D$6,0)&amp;": donor may need Form 8283","")&amp;IF($AZ290=1,"; over $"&amp;FIXED(Settings!$D$7,0)&amp;": Section B, you may sign Part V",""))))="","Thank-you note",MID(IF($AO290="Services","; services: describe the work, no value",IF(NOT(ISNUMBER($AR290)),"; no donor value given",IF($AX290=1,"; donor value $"&amp;FIXED(Settings!$D$5,0)&amp;" or more: written acknowledgment","")&amp;IF($AY290=1,"; over $"&amp;FIXED(Settings!$D$6,0)&amp;": donor may need Form 8283","")&amp;IF($AZ290=1,"; over $"&amp;FIXED(Settings!$D$7,0)&amp;": Section B, you may sign Part V",""))),3,300)))</f>
        <v/>
      </c>
      <c r="AW290" s="27">
        <f>IF(OR($BB290=0,NOT(ISNUMBER($AF290)),$AP290=""),"","Thank you for your contribution of "&amp;$AP290&amp;" that "&amp;IF(TRIM(Settings!$D$2&amp;"")="","(your organization's name)",Settings!$D$2)&amp;" received on "&amp;CHOOSE(MONTH($AF290),"January","February","March","April","May","June","July","August","September","October","November","December")&amp;" "&amp;DAY($AF290)&amp;", "&amp;YEAR($AF290)&amp;". "&amp;IF(TRIM($AH290&amp;"")="","No goods or services were provided in exchange for your contribution.","In exchange for your contribution, we gave you "&amp;$AH290&amp;IF(ISNUMBER($AI290)," with an estimated fair market value of $"&amp;FIXED($AI290,2),"")&amp;"."))</f>
        <v/>
      </c>
      <c r="AX290" s="28">
        <f>IF(AND(ISNUMBER($AR290),ISNUMBER(Settings!$D$5)),IF($AR290&gt;=Settings!$D$5,1,0),0)</f>
        <v/>
      </c>
      <c r="AY290" s="28">
        <f>IF(AND(ISNUMBER($AR290),ISNUMBER(Settings!$D$6)),IF($AR290&gt;Settings!$D$6,1,0),0)</f>
        <v/>
      </c>
      <c r="AZ290" s="28">
        <f>IF(AND(ISNUMBER($AR290),ISNUMBER(Settings!$D$7)),IF($AR290&gt;Settings!$D$7,1,0),0)</f>
        <v/>
      </c>
      <c r="BA290" s="28">
        <f>IF(AND(ISNUMBER($AR290),ISNUMBER($AF290)),$AR290,0)</f>
        <v/>
      </c>
      <c r="BB290" s="28">
        <f>IF(OR(IFERROR(TRIM(INDEX($A290:$AD290,MATCH(Settings!$B$14,$A$1:$AD$1,0))&amp;""),"")&lt;&gt;"",IFERROR(TRIM(INDEX($A290:$AD290,MATCH(Settings!$B$13,$A$1:$AD$1,0))&amp;""),"")&lt;&gt;"",IFERROR(TRIM(INDEX($A290:$AD290,MATCH(Settings!$B$17,$A$1:$AD$1,0))&amp;""),"")&lt;&gt;"",IFERROR(TRIM(INDEX($A290:$AD290,MATCH(Settings!$B$22,$A$1:$AD$1,0))&amp;""),"")&lt;&gt;""),1,0)</f>
        <v/>
      </c>
    </row>
    <row r="291">
      <c r="AF291" s="29" t="n"/>
      <c r="AG291" s="30" t="n"/>
      <c r="AH291" s="30" t="n"/>
      <c r="AI291" s="31" t="n"/>
      <c r="AJ291" s="29" t="n"/>
      <c r="AK291" s="30" t="n"/>
      <c r="AM291" s="23">
        <f>IF(IFERROR(TRIM(INDEX($A291:$AD291,MATCH(Settings!$B$13,$A$1:$AD$1,0))&amp;""),"")&lt;&gt;"",IFERROR(TRIM(INDEX($A291:$AD291,MATCH(Settings!$B$13,$A$1:$AD$1,0))&amp;""),"")&amp;IF(IFERROR(TRIM(INDEX($A291:$AD291,MATCH(Settings!$B$14,$A$1:$AD$1,0))&amp;""),"")&lt;&gt;""," ("&amp;IFERROR(TRIM(INDEX($A291:$AD291,MATCH(Settings!$B$14,$A$1:$AD$1,0))&amp;""),"")&amp;")",""),IFERROR(TRIM(INDEX($A291:$AD291,MATCH(Settings!$B$14,$A$1:$AD$1,0))&amp;""),""))</f>
        <v/>
      </c>
      <c r="AN291" s="23">
        <f>IFERROR(TRIM(INDEX($A291:$AD291,MATCH(Settings!$B$15,$A$1:$AD$1,0))&amp;""),"")</f>
        <v/>
      </c>
      <c r="AO291" s="23">
        <f>IF($BB291=0,"",IF(LEFT(IFERROR(TRIM(INDEX($A291:$AD291,MATCH(Settings!$B$16,$A$1:$AD$1,0))&amp;""),""),5)="Goods","Goods",IF(LEFT(IFERROR(TRIM(INDEX($A291:$AD291,MATCH(Settings!$B$16,$A$1:$AD$1,0))&amp;""),""),8)="Services","Services",IF(IFERROR(TRIM(INDEX($A291:$AD291,MATCH(Settings!$B$22,$A$1:$AD$1,0))&amp;""),"")&lt;&gt;"","Services","Goods"))))</f>
        <v/>
      </c>
      <c r="AP291" s="23">
        <f>IF($AO291="Services",IFERROR(TRIM(INDEX($A291:$AD291,MATCH(Settings!$B$22,$A$1:$AD$1,0))&amp;""),""),IFERROR(TRIM(INDEX($A291:$AD291,MATCH(Settings!$B$17,$A$1:$AD$1,0))&amp;""),""))</f>
        <v/>
      </c>
      <c r="AQ291" s="24">
        <f>IFERROR(IF(TRIM(INDEX($A291:$AD291,MATCH(Settings!$B$18,$A$1:$AD$1,0))&amp;"")="","",VALUE(TRIM(INDEX($A291:$AD291,MATCH(Settings!$B$18,$A$1:$AD$1,0))&amp;""))),"")</f>
        <v/>
      </c>
      <c r="AR291" s="25">
        <f>IF($AO291="Goods",IFERROR(IF(TRIM(INDEX($A291:$AD291,MATCH(Settings!$B$20,$A$1:$AD$1,0))&amp;"")="","",VALUE(TRIM(INDEX($A291:$AD291,MATCH(Settings!$B$20,$A$1:$AD$1,0))&amp;""))),""),"")</f>
        <v/>
      </c>
      <c r="AS291" s="26">
        <f>IF($BB291=0,"",IFERROR(INT(IFERROR(IF(ISNUMBER(INDEX($A291:$AD291,MATCH(Settings!$B$11,$A$1:$AD$1,0))),INDEX($A291:$AD291,MATCH(Settings!$B$11,$A$1:$AD$1,0)),DATE(VALUE(LEFT(IFERROR(TRIM(INDEX($A291:$AD291,MATCH(Settings!$B$11,$A$1:$AD$1,0))&amp;""),""),4)),VALUE(MID(IFERROR(TRIM(INDEX($A291:$AD291,MATCH(Settings!$B$11,$A$1:$AD$1,0))&amp;""),""),6,2)),VALUE(MID(IFERROR(TRIM(INDEX($A291:$AD291,MATCH(Settings!$B$11,$A$1:$AD$1,0))&amp;""),""),9,2)))+TIME(VALUE(MID(IFERROR(TRIM(INDEX($A291:$AD291,MATCH(Settings!$B$11,$A$1:$AD$1,0))&amp;""),""),12,2)),VALUE(MID(IFERROR(TRIM(INDEX($A291:$AD291,MATCH(Settings!$B$11,$A$1:$AD$1,0))&amp;""),""),15,2)),VALUE(MID(IFERROR(TRIM(INDEX($A291:$AD291,MATCH(Settings!$B$11,$A$1:$AD$1,0))&amp;""),""),18,2)))),"")),""))</f>
        <v/>
      </c>
      <c r="AT291" s="23">
        <f>IF($BB291=0,"",IF(NOT(ISNUMBER($AF291)),"Waiting for the gift",IF(ISNUMBER($AJ291),"Acknowledged",IF(AND(ISNUMBER(Settings!$D$3),$AU291&gt;Settings!$D$3),"Past your window","Send acknowledgment"))))</f>
        <v/>
      </c>
      <c r="AU291" s="24">
        <f>IF(AND(ISNUMBER($AF291),NOT(ISNUMBER($AJ291))),Settings!$D$4-$AF291,"")</f>
        <v/>
      </c>
      <c r="AV291" s="27">
        <f>IF($BB291=0,"",IF((IF($AO291="Services","; services: describe the work, no value",IF(NOT(ISNUMBER($AR291)),"; no donor value given",IF($AX291=1,"; donor value $"&amp;FIXED(Settings!$D$5,0)&amp;" or more: written acknowledgment","")&amp;IF($AY291=1,"; over $"&amp;FIXED(Settings!$D$6,0)&amp;": donor may need Form 8283","")&amp;IF($AZ291=1,"; over $"&amp;FIXED(Settings!$D$7,0)&amp;": Section B, you may sign Part V",""))))="","Thank-you note",MID(IF($AO291="Services","; services: describe the work, no value",IF(NOT(ISNUMBER($AR291)),"; no donor value given",IF($AX291=1,"; donor value $"&amp;FIXED(Settings!$D$5,0)&amp;" or more: written acknowledgment","")&amp;IF($AY291=1,"; over $"&amp;FIXED(Settings!$D$6,0)&amp;": donor may need Form 8283","")&amp;IF($AZ291=1,"; over $"&amp;FIXED(Settings!$D$7,0)&amp;": Section B, you may sign Part V",""))),3,300)))</f>
        <v/>
      </c>
      <c r="AW291" s="27">
        <f>IF(OR($BB291=0,NOT(ISNUMBER($AF291)),$AP291=""),"","Thank you for your contribution of "&amp;$AP291&amp;" that "&amp;IF(TRIM(Settings!$D$2&amp;"")="","(your organization's name)",Settings!$D$2)&amp;" received on "&amp;CHOOSE(MONTH($AF291),"January","February","March","April","May","June","July","August","September","October","November","December")&amp;" "&amp;DAY($AF291)&amp;", "&amp;YEAR($AF291)&amp;". "&amp;IF(TRIM($AH291&amp;"")="","No goods or services were provided in exchange for your contribution.","In exchange for your contribution, we gave you "&amp;$AH291&amp;IF(ISNUMBER($AI291)," with an estimated fair market value of $"&amp;FIXED($AI291,2),"")&amp;"."))</f>
        <v/>
      </c>
      <c r="AX291" s="28">
        <f>IF(AND(ISNUMBER($AR291),ISNUMBER(Settings!$D$5)),IF($AR291&gt;=Settings!$D$5,1,0),0)</f>
        <v/>
      </c>
      <c r="AY291" s="28">
        <f>IF(AND(ISNUMBER($AR291),ISNUMBER(Settings!$D$6)),IF($AR291&gt;Settings!$D$6,1,0),0)</f>
        <v/>
      </c>
      <c r="AZ291" s="28">
        <f>IF(AND(ISNUMBER($AR291),ISNUMBER(Settings!$D$7)),IF($AR291&gt;Settings!$D$7,1,0),0)</f>
        <v/>
      </c>
      <c r="BA291" s="28">
        <f>IF(AND(ISNUMBER($AR291),ISNUMBER($AF291)),$AR291,0)</f>
        <v/>
      </c>
      <c r="BB291" s="28">
        <f>IF(OR(IFERROR(TRIM(INDEX($A291:$AD291,MATCH(Settings!$B$14,$A$1:$AD$1,0))&amp;""),"")&lt;&gt;"",IFERROR(TRIM(INDEX($A291:$AD291,MATCH(Settings!$B$13,$A$1:$AD$1,0))&amp;""),"")&lt;&gt;"",IFERROR(TRIM(INDEX($A291:$AD291,MATCH(Settings!$B$17,$A$1:$AD$1,0))&amp;""),"")&lt;&gt;"",IFERROR(TRIM(INDEX($A291:$AD291,MATCH(Settings!$B$22,$A$1:$AD$1,0))&amp;""),"")&lt;&gt;""),1,0)</f>
        <v/>
      </c>
    </row>
    <row r="292">
      <c r="AF292" s="29" t="n"/>
      <c r="AG292" s="30" t="n"/>
      <c r="AH292" s="30" t="n"/>
      <c r="AI292" s="31" t="n"/>
      <c r="AJ292" s="29" t="n"/>
      <c r="AK292" s="30" t="n"/>
      <c r="AM292" s="23">
        <f>IF(IFERROR(TRIM(INDEX($A292:$AD292,MATCH(Settings!$B$13,$A$1:$AD$1,0))&amp;""),"")&lt;&gt;"",IFERROR(TRIM(INDEX($A292:$AD292,MATCH(Settings!$B$13,$A$1:$AD$1,0))&amp;""),"")&amp;IF(IFERROR(TRIM(INDEX($A292:$AD292,MATCH(Settings!$B$14,$A$1:$AD$1,0))&amp;""),"")&lt;&gt;""," ("&amp;IFERROR(TRIM(INDEX($A292:$AD292,MATCH(Settings!$B$14,$A$1:$AD$1,0))&amp;""),"")&amp;")",""),IFERROR(TRIM(INDEX($A292:$AD292,MATCH(Settings!$B$14,$A$1:$AD$1,0))&amp;""),""))</f>
        <v/>
      </c>
      <c r="AN292" s="23">
        <f>IFERROR(TRIM(INDEX($A292:$AD292,MATCH(Settings!$B$15,$A$1:$AD$1,0))&amp;""),"")</f>
        <v/>
      </c>
      <c r="AO292" s="23">
        <f>IF($BB292=0,"",IF(LEFT(IFERROR(TRIM(INDEX($A292:$AD292,MATCH(Settings!$B$16,$A$1:$AD$1,0))&amp;""),""),5)="Goods","Goods",IF(LEFT(IFERROR(TRIM(INDEX($A292:$AD292,MATCH(Settings!$B$16,$A$1:$AD$1,0))&amp;""),""),8)="Services","Services",IF(IFERROR(TRIM(INDEX($A292:$AD292,MATCH(Settings!$B$22,$A$1:$AD$1,0))&amp;""),"")&lt;&gt;"","Services","Goods"))))</f>
        <v/>
      </c>
      <c r="AP292" s="23">
        <f>IF($AO292="Services",IFERROR(TRIM(INDEX($A292:$AD292,MATCH(Settings!$B$22,$A$1:$AD$1,0))&amp;""),""),IFERROR(TRIM(INDEX($A292:$AD292,MATCH(Settings!$B$17,$A$1:$AD$1,0))&amp;""),""))</f>
        <v/>
      </c>
      <c r="AQ292" s="24">
        <f>IFERROR(IF(TRIM(INDEX($A292:$AD292,MATCH(Settings!$B$18,$A$1:$AD$1,0))&amp;"")="","",VALUE(TRIM(INDEX($A292:$AD292,MATCH(Settings!$B$18,$A$1:$AD$1,0))&amp;""))),"")</f>
        <v/>
      </c>
      <c r="AR292" s="25">
        <f>IF($AO292="Goods",IFERROR(IF(TRIM(INDEX($A292:$AD292,MATCH(Settings!$B$20,$A$1:$AD$1,0))&amp;"")="","",VALUE(TRIM(INDEX($A292:$AD292,MATCH(Settings!$B$20,$A$1:$AD$1,0))&amp;""))),""),"")</f>
        <v/>
      </c>
      <c r="AS292" s="26">
        <f>IF($BB292=0,"",IFERROR(INT(IFERROR(IF(ISNUMBER(INDEX($A292:$AD292,MATCH(Settings!$B$11,$A$1:$AD$1,0))),INDEX($A292:$AD292,MATCH(Settings!$B$11,$A$1:$AD$1,0)),DATE(VALUE(LEFT(IFERROR(TRIM(INDEX($A292:$AD292,MATCH(Settings!$B$11,$A$1:$AD$1,0))&amp;""),""),4)),VALUE(MID(IFERROR(TRIM(INDEX($A292:$AD292,MATCH(Settings!$B$11,$A$1:$AD$1,0))&amp;""),""),6,2)),VALUE(MID(IFERROR(TRIM(INDEX($A292:$AD292,MATCH(Settings!$B$11,$A$1:$AD$1,0))&amp;""),""),9,2)))+TIME(VALUE(MID(IFERROR(TRIM(INDEX($A292:$AD292,MATCH(Settings!$B$11,$A$1:$AD$1,0))&amp;""),""),12,2)),VALUE(MID(IFERROR(TRIM(INDEX($A292:$AD292,MATCH(Settings!$B$11,$A$1:$AD$1,0))&amp;""),""),15,2)),VALUE(MID(IFERROR(TRIM(INDEX($A292:$AD292,MATCH(Settings!$B$11,$A$1:$AD$1,0))&amp;""),""),18,2)))),"")),""))</f>
        <v/>
      </c>
      <c r="AT292" s="23">
        <f>IF($BB292=0,"",IF(NOT(ISNUMBER($AF292)),"Waiting for the gift",IF(ISNUMBER($AJ292),"Acknowledged",IF(AND(ISNUMBER(Settings!$D$3),$AU292&gt;Settings!$D$3),"Past your window","Send acknowledgment"))))</f>
        <v/>
      </c>
      <c r="AU292" s="24">
        <f>IF(AND(ISNUMBER($AF292),NOT(ISNUMBER($AJ292))),Settings!$D$4-$AF292,"")</f>
        <v/>
      </c>
      <c r="AV292" s="27">
        <f>IF($BB292=0,"",IF((IF($AO292="Services","; services: describe the work, no value",IF(NOT(ISNUMBER($AR292)),"; no donor value given",IF($AX292=1,"; donor value $"&amp;FIXED(Settings!$D$5,0)&amp;" or more: written acknowledgment","")&amp;IF($AY292=1,"; over $"&amp;FIXED(Settings!$D$6,0)&amp;": donor may need Form 8283","")&amp;IF($AZ292=1,"; over $"&amp;FIXED(Settings!$D$7,0)&amp;": Section B, you may sign Part V",""))))="","Thank-you note",MID(IF($AO292="Services","; services: describe the work, no value",IF(NOT(ISNUMBER($AR292)),"; no donor value given",IF($AX292=1,"; donor value $"&amp;FIXED(Settings!$D$5,0)&amp;" or more: written acknowledgment","")&amp;IF($AY292=1,"; over $"&amp;FIXED(Settings!$D$6,0)&amp;": donor may need Form 8283","")&amp;IF($AZ292=1,"; over $"&amp;FIXED(Settings!$D$7,0)&amp;": Section B, you may sign Part V",""))),3,300)))</f>
        <v/>
      </c>
      <c r="AW292" s="27">
        <f>IF(OR($BB292=0,NOT(ISNUMBER($AF292)),$AP292=""),"","Thank you for your contribution of "&amp;$AP292&amp;" that "&amp;IF(TRIM(Settings!$D$2&amp;"")="","(your organization's name)",Settings!$D$2)&amp;" received on "&amp;CHOOSE(MONTH($AF292),"January","February","March","April","May","June","July","August","September","October","November","December")&amp;" "&amp;DAY($AF292)&amp;", "&amp;YEAR($AF292)&amp;". "&amp;IF(TRIM($AH292&amp;"")="","No goods or services were provided in exchange for your contribution.","In exchange for your contribution, we gave you "&amp;$AH292&amp;IF(ISNUMBER($AI292)," with an estimated fair market value of $"&amp;FIXED($AI292,2),"")&amp;"."))</f>
        <v/>
      </c>
      <c r="AX292" s="28">
        <f>IF(AND(ISNUMBER($AR292),ISNUMBER(Settings!$D$5)),IF($AR292&gt;=Settings!$D$5,1,0),0)</f>
        <v/>
      </c>
      <c r="AY292" s="28">
        <f>IF(AND(ISNUMBER($AR292),ISNUMBER(Settings!$D$6)),IF($AR292&gt;Settings!$D$6,1,0),0)</f>
        <v/>
      </c>
      <c r="AZ292" s="28">
        <f>IF(AND(ISNUMBER($AR292),ISNUMBER(Settings!$D$7)),IF($AR292&gt;Settings!$D$7,1,0),0)</f>
        <v/>
      </c>
      <c r="BA292" s="28">
        <f>IF(AND(ISNUMBER($AR292),ISNUMBER($AF292)),$AR292,0)</f>
        <v/>
      </c>
      <c r="BB292" s="28">
        <f>IF(OR(IFERROR(TRIM(INDEX($A292:$AD292,MATCH(Settings!$B$14,$A$1:$AD$1,0))&amp;""),"")&lt;&gt;"",IFERROR(TRIM(INDEX($A292:$AD292,MATCH(Settings!$B$13,$A$1:$AD$1,0))&amp;""),"")&lt;&gt;"",IFERROR(TRIM(INDEX($A292:$AD292,MATCH(Settings!$B$17,$A$1:$AD$1,0))&amp;""),"")&lt;&gt;"",IFERROR(TRIM(INDEX($A292:$AD292,MATCH(Settings!$B$22,$A$1:$AD$1,0))&amp;""),"")&lt;&gt;""),1,0)</f>
        <v/>
      </c>
    </row>
    <row r="293">
      <c r="AF293" s="29" t="n"/>
      <c r="AG293" s="30" t="n"/>
      <c r="AH293" s="30" t="n"/>
      <c r="AI293" s="31" t="n"/>
      <c r="AJ293" s="29" t="n"/>
      <c r="AK293" s="30" t="n"/>
      <c r="AM293" s="23">
        <f>IF(IFERROR(TRIM(INDEX($A293:$AD293,MATCH(Settings!$B$13,$A$1:$AD$1,0))&amp;""),"")&lt;&gt;"",IFERROR(TRIM(INDEX($A293:$AD293,MATCH(Settings!$B$13,$A$1:$AD$1,0))&amp;""),"")&amp;IF(IFERROR(TRIM(INDEX($A293:$AD293,MATCH(Settings!$B$14,$A$1:$AD$1,0))&amp;""),"")&lt;&gt;""," ("&amp;IFERROR(TRIM(INDEX($A293:$AD293,MATCH(Settings!$B$14,$A$1:$AD$1,0))&amp;""),"")&amp;")",""),IFERROR(TRIM(INDEX($A293:$AD293,MATCH(Settings!$B$14,$A$1:$AD$1,0))&amp;""),""))</f>
        <v/>
      </c>
      <c r="AN293" s="23">
        <f>IFERROR(TRIM(INDEX($A293:$AD293,MATCH(Settings!$B$15,$A$1:$AD$1,0))&amp;""),"")</f>
        <v/>
      </c>
      <c r="AO293" s="23">
        <f>IF($BB293=0,"",IF(LEFT(IFERROR(TRIM(INDEX($A293:$AD293,MATCH(Settings!$B$16,$A$1:$AD$1,0))&amp;""),""),5)="Goods","Goods",IF(LEFT(IFERROR(TRIM(INDEX($A293:$AD293,MATCH(Settings!$B$16,$A$1:$AD$1,0))&amp;""),""),8)="Services","Services",IF(IFERROR(TRIM(INDEX($A293:$AD293,MATCH(Settings!$B$22,$A$1:$AD$1,0))&amp;""),"")&lt;&gt;"","Services","Goods"))))</f>
        <v/>
      </c>
      <c r="AP293" s="23">
        <f>IF($AO293="Services",IFERROR(TRIM(INDEX($A293:$AD293,MATCH(Settings!$B$22,$A$1:$AD$1,0))&amp;""),""),IFERROR(TRIM(INDEX($A293:$AD293,MATCH(Settings!$B$17,$A$1:$AD$1,0))&amp;""),""))</f>
        <v/>
      </c>
      <c r="AQ293" s="24">
        <f>IFERROR(IF(TRIM(INDEX($A293:$AD293,MATCH(Settings!$B$18,$A$1:$AD$1,0))&amp;"")="","",VALUE(TRIM(INDEX($A293:$AD293,MATCH(Settings!$B$18,$A$1:$AD$1,0))&amp;""))),"")</f>
        <v/>
      </c>
      <c r="AR293" s="25">
        <f>IF($AO293="Goods",IFERROR(IF(TRIM(INDEX($A293:$AD293,MATCH(Settings!$B$20,$A$1:$AD$1,0))&amp;"")="","",VALUE(TRIM(INDEX($A293:$AD293,MATCH(Settings!$B$20,$A$1:$AD$1,0))&amp;""))),""),"")</f>
        <v/>
      </c>
      <c r="AS293" s="26">
        <f>IF($BB293=0,"",IFERROR(INT(IFERROR(IF(ISNUMBER(INDEX($A293:$AD293,MATCH(Settings!$B$11,$A$1:$AD$1,0))),INDEX($A293:$AD293,MATCH(Settings!$B$11,$A$1:$AD$1,0)),DATE(VALUE(LEFT(IFERROR(TRIM(INDEX($A293:$AD293,MATCH(Settings!$B$11,$A$1:$AD$1,0))&amp;""),""),4)),VALUE(MID(IFERROR(TRIM(INDEX($A293:$AD293,MATCH(Settings!$B$11,$A$1:$AD$1,0))&amp;""),""),6,2)),VALUE(MID(IFERROR(TRIM(INDEX($A293:$AD293,MATCH(Settings!$B$11,$A$1:$AD$1,0))&amp;""),""),9,2)))+TIME(VALUE(MID(IFERROR(TRIM(INDEX($A293:$AD293,MATCH(Settings!$B$11,$A$1:$AD$1,0))&amp;""),""),12,2)),VALUE(MID(IFERROR(TRIM(INDEX($A293:$AD293,MATCH(Settings!$B$11,$A$1:$AD$1,0))&amp;""),""),15,2)),VALUE(MID(IFERROR(TRIM(INDEX($A293:$AD293,MATCH(Settings!$B$11,$A$1:$AD$1,0))&amp;""),""),18,2)))),"")),""))</f>
        <v/>
      </c>
      <c r="AT293" s="23">
        <f>IF($BB293=0,"",IF(NOT(ISNUMBER($AF293)),"Waiting for the gift",IF(ISNUMBER($AJ293),"Acknowledged",IF(AND(ISNUMBER(Settings!$D$3),$AU293&gt;Settings!$D$3),"Past your window","Send acknowledgment"))))</f>
        <v/>
      </c>
      <c r="AU293" s="24">
        <f>IF(AND(ISNUMBER($AF293),NOT(ISNUMBER($AJ293))),Settings!$D$4-$AF293,"")</f>
        <v/>
      </c>
      <c r="AV293" s="27">
        <f>IF($BB293=0,"",IF((IF($AO293="Services","; services: describe the work, no value",IF(NOT(ISNUMBER($AR293)),"; no donor value given",IF($AX293=1,"; donor value $"&amp;FIXED(Settings!$D$5,0)&amp;" or more: written acknowledgment","")&amp;IF($AY293=1,"; over $"&amp;FIXED(Settings!$D$6,0)&amp;": donor may need Form 8283","")&amp;IF($AZ293=1,"; over $"&amp;FIXED(Settings!$D$7,0)&amp;": Section B, you may sign Part V",""))))="","Thank-you note",MID(IF($AO293="Services","; services: describe the work, no value",IF(NOT(ISNUMBER($AR293)),"; no donor value given",IF($AX293=1,"; donor value $"&amp;FIXED(Settings!$D$5,0)&amp;" or more: written acknowledgment","")&amp;IF($AY293=1,"; over $"&amp;FIXED(Settings!$D$6,0)&amp;": donor may need Form 8283","")&amp;IF($AZ293=1,"; over $"&amp;FIXED(Settings!$D$7,0)&amp;": Section B, you may sign Part V",""))),3,300)))</f>
        <v/>
      </c>
      <c r="AW293" s="27">
        <f>IF(OR($BB293=0,NOT(ISNUMBER($AF293)),$AP293=""),"","Thank you for your contribution of "&amp;$AP293&amp;" that "&amp;IF(TRIM(Settings!$D$2&amp;"")="","(your organization's name)",Settings!$D$2)&amp;" received on "&amp;CHOOSE(MONTH($AF293),"January","February","March","April","May","June","July","August","September","October","November","December")&amp;" "&amp;DAY($AF293)&amp;", "&amp;YEAR($AF293)&amp;". "&amp;IF(TRIM($AH293&amp;"")="","No goods or services were provided in exchange for your contribution.","In exchange for your contribution, we gave you "&amp;$AH293&amp;IF(ISNUMBER($AI293)," with an estimated fair market value of $"&amp;FIXED($AI293,2),"")&amp;"."))</f>
        <v/>
      </c>
      <c r="AX293" s="28">
        <f>IF(AND(ISNUMBER($AR293),ISNUMBER(Settings!$D$5)),IF($AR293&gt;=Settings!$D$5,1,0),0)</f>
        <v/>
      </c>
      <c r="AY293" s="28">
        <f>IF(AND(ISNUMBER($AR293),ISNUMBER(Settings!$D$6)),IF($AR293&gt;Settings!$D$6,1,0),0)</f>
        <v/>
      </c>
      <c r="AZ293" s="28">
        <f>IF(AND(ISNUMBER($AR293),ISNUMBER(Settings!$D$7)),IF($AR293&gt;Settings!$D$7,1,0),0)</f>
        <v/>
      </c>
      <c r="BA293" s="28">
        <f>IF(AND(ISNUMBER($AR293),ISNUMBER($AF293)),$AR293,0)</f>
        <v/>
      </c>
      <c r="BB293" s="28">
        <f>IF(OR(IFERROR(TRIM(INDEX($A293:$AD293,MATCH(Settings!$B$14,$A$1:$AD$1,0))&amp;""),"")&lt;&gt;"",IFERROR(TRIM(INDEX($A293:$AD293,MATCH(Settings!$B$13,$A$1:$AD$1,0))&amp;""),"")&lt;&gt;"",IFERROR(TRIM(INDEX($A293:$AD293,MATCH(Settings!$B$17,$A$1:$AD$1,0))&amp;""),"")&lt;&gt;"",IFERROR(TRIM(INDEX($A293:$AD293,MATCH(Settings!$B$22,$A$1:$AD$1,0))&amp;""),"")&lt;&gt;""),1,0)</f>
        <v/>
      </c>
    </row>
    <row r="294">
      <c r="AF294" s="29" t="n"/>
      <c r="AG294" s="30" t="n"/>
      <c r="AH294" s="30" t="n"/>
      <c r="AI294" s="31" t="n"/>
      <c r="AJ294" s="29" t="n"/>
      <c r="AK294" s="30" t="n"/>
      <c r="AM294" s="23">
        <f>IF(IFERROR(TRIM(INDEX($A294:$AD294,MATCH(Settings!$B$13,$A$1:$AD$1,0))&amp;""),"")&lt;&gt;"",IFERROR(TRIM(INDEX($A294:$AD294,MATCH(Settings!$B$13,$A$1:$AD$1,0))&amp;""),"")&amp;IF(IFERROR(TRIM(INDEX($A294:$AD294,MATCH(Settings!$B$14,$A$1:$AD$1,0))&amp;""),"")&lt;&gt;""," ("&amp;IFERROR(TRIM(INDEX($A294:$AD294,MATCH(Settings!$B$14,$A$1:$AD$1,0))&amp;""),"")&amp;")",""),IFERROR(TRIM(INDEX($A294:$AD294,MATCH(Settings!$B$14,$A$1:$AD$1,0))&amp;""),""))</f>
        <v/>
      </c>
      <c r="AN294" s="23">
        <f>IFERROR(TRIM(INDEX($A294:$AD294,MATCH(Settings!$B$15,$A$1:$AD$1,0))&amp;""),"")</f>
        <v/>
      </c>
      <c r="AO294" s="23">
        <f>IF($BB294=0,"",IF(LEFT(IFERROR(TRIM(INDEX($A294:$AD294,MATCH(Settings!$B$16,$A$1:$AD$1,0))&amp;""),""),5)="Goods","Goods",IF(LEFT(IFERROR(TRIM(INDEX($A294:$AD294,MATCH(Settings!$B$16,$A$1:$AD$1,0))&amp;""),""),8)="Services","Services",IF(IFERROR(TRIM(INDEX($A294:$AD294,MATCH(Settings!$B$22,$A$1:$AD$1,0))&amp;""),"")&lt;&gt;"","Services","Goods"))))</f>
        <v/>
      </c>
      <c r="AP294" s="23">
        <f>IF($AO294="Services",IFERROR(TRIM(INDEX($A294:$AD294,MATCH(Settings!$B$22,$A$1:$AD$1,0))&amp;""),""),IFERROR(TRIM(INDEX($A294:$AD294,MATCH(Settings!$B$17,$A$1:$AD$1,0))&amp;""),""))</f>
        <v/>
      </c>
      <c r="AQ294" s="24">
        <f>IFERROR(IF(TRIM(INDEX($A294:$AD294,MATCH(Settings!$B$18,$A$1:$AD$1,0))&amp;"")="","",VALUE(TRIM(INDEX($A294:$AD294,MATCH(Settings!$B$18,$A$1:$AD$1,0))&amp;""))),"")</f>
        <v/>
      </c>
      <c r="AR294" s="25">
        <f>IF($AO294="Goods",IFERROR(IF(TRIM(INDEX($A294:$AD294,MATCH(Settings!$B$20,$A$1:$AD$1,0))&amp;"")="","",VALUE(TRIM(INDEX($A294:$AD294,MATCH(Settings!$B$20,$A$1:$AD$1,0))&amp;""))),""),"")</f>
        <v/>
      </c>
      <c r="AS294" s="26">
        <f>IF($BB294=0,"",IFERROR(INT(IFERROR(IF(ISNUMBER(INDEX($A294:$AD294,MATCH(Settings!$B$11,$A$1:$AD$1,0))),INDEX($A294:$AD294,MATCH(Settings!$B$11,$A$1:$AD$1,0)),DATE(VALUE(LEFT(IFERROR(TRIM(INDEX($A294:$AD294,MATCH(Settings!$B$11,$A$1:$AD$1,0))&amp;""),""),4)),VALUE(MID(IFERROR(TRIM(INDEX($A294:$AD294,MATCH(Settings!$B$11,$A$1:$AD$1,0))&amp;""),""),6,2)),VALUE(MID(IFERROR(TRIM(INDEX($A294:$AD294,MATCH(Settings!$B$11,$A$1:$AD$1,0))&amp;""),""),9,2)))+TIME(VALUE(MID(IFERROR(TRIM(INDEX($A294:$AD294,MATCH(Settings!$B$11,$A$1:$AD$1,0))&amp;""),""),12,2)),VALUE(MID(IFERROR(TRIM(INDEX($A294:$AD294,MATCH(Settings!$B$11,$A$1:$AD$1,0))&amp;""),""),15,2)),VALUE(MID(IFERROR(TRIM(INDEX($A294:$AD294,MATCH(Settings!$B$11,$A$1:$AD$1,0))&amp;""),""),18,2)))),"")),""))</f>
        <v/>
      </c>
      <c r="AT294" s="23">
        <f>IF($BB294=0,"",IF(NOT(ISNUMBER($AF294)),"Waiting for the gift",IF(ISNUMBER($AJ294),"Acknowledged",IF(AND(ISNUMBER(Settings!$D$3),$AU294&gt;Settings!$D$3),"Past your window","Send acknowledgment"))))</f>
        <v/>
      </c>
      <c r="AU294" s="24">
        <f>IF(AND(ISNUMBER($AF294),NOT(ISNUMBER($AJ294))),Settings!$D$4-$AF294,"")</f>
        <v/>
      </c>
      <c r="AV294" s="27">
        <f>IF($BB294=0,"",IF((IF($AO294="Services","; services: describe the work, no value",IF(NOT(ISNUMBER($AR294)),"; no donor value given",IF($AX294=1,"; donor value $"&amp;FIXED(Settings!$D$5,0)&amp;" or more: written acknowledgment","")&amp;IF($AY294=1,"; over $"&amp;FIXED(Settings!$D$6,0)&amp;": donor may need Form 8283","")&amp;IF($AZ294=1,"; over $"&amp;FIXED(Settings!$D$7,0)&amp;": Section B, you may sign Part V",""))))="","Thank-you note",MID(IF($AO294="Services","; services: describe the work, no value",IF(NOT(ISNUMBER($AR294)),"; no donor value given",IF($AX294=1,"; donor value $"&amp;FIXED(Settings!$D$5,0)&amp;" or more: written acknowledgment","")&amp;IF($AY294=1,"; over $"&amp;FIXED(Settings!$D$6,0)&amp;": donor may need Form 8283","")&amp;IF($AZ294=1,"; over $"&amp;FIXED(Settings!$D$7,0)&amp;": Section B, you may sign Part V",""))),3,300)))</f>
        <v/>
      </c>
      <c r="AW294" s="27">
        <f>IF(OR($BB294=0,NOT(ISNUMBER($AF294)),$AP294=""),"","Thank you for your contribution of "&amp;$AP294&amp;" that "&amp;IF(TRIM(Settings!$D$2&amp;"")="","(your organization's name)",Settings!$D$2)&amp;" received on "&amp;CHOOSE(MONTH($AF294),"January","February","March","April","May","June","July","August","September","October","November","December")&amp;" "&amp;DAY($AF294)&amp;", "&amp;YEAR($AF294)&amp;". "&amp;IF(TRIM($AH294&amp;"")="","No goods or services were provided in exchange for your contribution.","In exchange for your contribution, we gave you "&amp;$AH294&amp;IF(ISNUMBER($AI294)," with an estimated fair market value of $"&amp;FIXED($AI294,2),"")&amp;"."))</f>
        <v/>
      </c>
      <c r="AX294" s="28">
        <f>IF(AND(ISNUMBER($AR294),ISNUMBER(Settings!$D$5)),IF($AR294&gt;=Settings!$D$5,1,0),0)</f>
        <v/>
      </c>
      <c r="AY294" s="28">
        <f>IF(AND(ISNUMBER($AR294),ISNUMBER(Settings!$D$6)),IF($AR294&gt;Settings!$D$6,1,0),0)</f>
        <v/>
      </c>
      <c r="AZ294" s="28">
        <f>IF(AND(ISNUMBER($AR294),ISNUMBER(Settings!$D$7)),IF($AR294&gt;Settings!$D$7,1,0),0)</f>
        <v/>
      </c>
      <c r="BA294" s="28">
        <f>IF(AND(ISNUMBER($AR294),ISNUMBER($AF294)),$AR294,0)</f>
        <v/>
      </c>
      <c r="BB294" s="28">
        <f>IF(OR(IFERROR(TRIM(INDEX($A294:$AD294,MATCH(Settings!$B$14,$A$1:$AD$1,0))&amp;""),"")&lt;&gt;"",IFERROR(TRIM(INDEX($A294:$AD294,MATCH(Settings!$B$13,$A$1:$AD$1,0))&amp;""),"")&lt;&gt;"",IFERROR(TRIM(INDEX($A294:$AD294,MATCH(Settings!$B$17,$A$1:$AD$1,0))&amp;""),"")&lt;&gt;"",IFERROR(TRIM(INDEX($A294:$AD294,MATCH(Settings!$B$22,$A$1:$AD$1,0))&amp;""),"")&lt;&gt;""),1,0)</f>
        <v/>
      </c>
    </row>
    <row r="295">
      <c r="AF295" s="29" t="n"/>
      <c r="AG295" s="30" t="n"/>
      <c r="AH295" s="30" t="n"/>
      <c r="AI295" s="31" t="n"/>
      <c r="AJ295" s="29" t="n"/>
      <c r="AK295" s="30" t="n"/>
      <c r="AM295" s="23">
        <f>IF(IFERROR(TRIM(INDEX($A295:$AD295,MATCH(Settings!$B$13,$A$1:$AD$1,0))&amp;""),"")&lt;&gt;"",IFERROR(TRIM(INDEX($A295:$AD295,MATCH(Settings!$B$13,$A$1:$AD$1,0))&amp;""),"")&amp;IF(IFERROR(TRIM(INDEX($A295:$AD295,MATCH(Settings!$B$14,$A$1:$AD$1,0))&amp;""),"")&lt;&gt;""," ("&amp;IFERROR(TRIM(INDEX($A295:$AD295,MATCH(Settings!$B$14,$A$1:$AD$1,0))&amp;""),"")&amp;")",""),IFERROR(TRIM(INDEX($A295:$AD295,MATCH(Settings!$B$14,$A$1:$AD$1,0))&amp;""),""))</f>
        <v/>
      </c>
      <c r="AN295" s="23">
        <f>IFERROR(TRIM(INDEX($A295:$AD295,MATCH(Settings!$B$15,$A$1:$AD$1,0))&amp;""),"")</f>
        <v/>
      </c>
      <c r="AO295" s="23">
        <f>IF($BB295=0,"",IF(LEFT(IFERROR(TRIM(INDEX($A295:$AD295,MATCH(Settings!$B$16,$A$1:$AD$1,0))&amp;""),""),5)="Goods","Goods",IF(LEFT(IFERROR(TRIM(INDEX($A295:$AD295,MATCH(Settings!$B$16,$A$1:$AD$1,0))&amp;""),""),8)="Services","Services",IF(IFERROR(TRIM(INDEX($A295:$AD295,MATCH(Settings!$B$22,$A$1:$AD$1,0))&amp;""),"")&lt;&gt;"","Services","Goods"))))</f>
        <v/>
      </c>
      <c r="AP295" s="23">
        <f>IF($AO295="Services",IFERROR(TRIM(INDEX($A295:$AD295,MATCH(Settings!$B$22,$A$1:$AD$1,0))&amp;""),""),IFERROR(TRIM(INDEX($A295:$AD295,MATCH(Settings!$B$17,$A$1:$AD$1,0))&amp;""),""))</f>
        <v/>
      </c>
      <c r="AQ295" s="24">
        <f>IFERROR(IF(TRIM(INDEX($A295:$AD295,MATCH(Settings!$B$18,$A$1:$AD$1,0))&amp;"")="","",VALUE(TRIM(INDEX($A295:$AD295,MATCH(Settings!$B$18,$A$1:$AD$1,0))&amp;""))),"")</f>
        <v/>
      </c>
      <c r="AR295" s="25">
        <f>IF($AO295="Goods",IFERROR(IF(TRIM(INDEX($A295:$AD295,MATCH(Settings!$B$20,$A$1:$AD$1,0))&amp;"")="","",VALUE(TRIM(INDEX($A295:$AD295,MATCH(Settings!$B$20,$A$1:$AD$1,0))&amp;""))),""),"")</f>
        <v/>
      </c>
      <c r="AS295" s="26">
        <f>IF($BB295=0,"",IFERROR(INT(IFERROR(IF(ISNUMBER(INDEX($A295:$AD295,MATCH(Settings!$B$11,$A$1:$AD$1,0))),INDEX($A295:$AD295,MATCH(Settings!$B$11,$A$1:$AD$1,0)),DATE(VALUE(LEFT(IFERROR(TRIM(INDEX($A295:$AD295,MATCH(Settings!$B$11,$A$1:$AD$1,0))&amp;""),""),4)),VALUE(MID(IFERROR(TRIM(INDEX($A295:$AD295,MATCH(Settings!$B$11,$A$1:$AD$1,0))&amp;""),""),6,2)),VALUE(MID(IFERROR(TRIM(INDEX($A295:$AD295,MATCH(Settings!$B$11,$A$1:$AD$1,0))&amp;""),""),9,2)))+TIME(VALUE(MID(IFERROR(TRIM(INDEX($A295:$AD295,MATCH(Settings!$B$11,$A$1:$AD$1,0))&amp;""),""),12,2)),VALUE(MID(IFERROR(TRIM(INDEX($A295:$AD295,MATCH(Settings!$B$11,$A$1:$AD$1,0))&amp;""),""),15,2)),VALUE(MID(IFERROR(TRIM(INDEX($A295:$AD295,MATCH(Settings!$B$11,$A$1:$AD$1,0))&amp;""),""),18,2)))),"")),""))</f>
        <v/>
      </c>
      <c r="AT295" s="23">
        <f>IF($BB295=0,"",IF(NOT(ISNUMBER($AF295)),"Waiting for the gift",IF(ISNUMBER($AJ295),"Acknowledged",IF(AND(ISNUMBER(Settings!$D$3),$AU295&gt;Settings!$D$3),"Past your window","Send acknowledgment"))))</f>
        <v/>
      </c>
      <c r="AU295" s="24">
        <f>IF(AND(ISNUMBER($AF295),NOT(ISNUMBER($AJ295))),Settings!$D$4-$AF295,"")</f>
        <v/>
      </c>
      <c r="AV295" s="27">
        <f>IF($BB295=0,"",IF((IF($AO295="Services","; services: describe the work, no value",IF(NOT(ISNUMBER($AR295)),"; no donor value given",IF($AX295=1,"; donor value $"&amp;FIXED(Settings!$D$5,0)&amp;" or more: written acknowledgment","")&amp;IF($AY295=1,"; over $"&amp;FIXED(Settings!$D$6,0)&amp;": donor may need Form 8283","")&amp;IF($AZ295=1,"; over $"&amp;FIXED(Settings!$D$7,0)&amp;": Section B, you may sign Part V",""))))="","Thank-you note",MID(IF($AO295="Services","; services: describe the work, no value",IF(NOT(ISNUMBER($AR295)),"; no donor value given",IF($AX295=1,"; donor value $"&amp;FIXED(Settings!$D$5,0)&amp;" or more: written acknowledgment","")&amp;IF($AY295=1,"; over $"&amp;FIXED(Settings!$D$6,0)&amp;": donor may need Form 8283","")&amp;IF($AZ295=1,"; over $"&amp;FIXED(Settings!$D$7,0)&amp;": Section B, you may sign Part V",""))),3,300)))</f>
        <v/>
      </c>
      <c r="AW295" s="27">
        <f>IF(OR($BB295=0,NOT(ISNUMBER($AF295)),$AP295=""),"","Thank you for your contribution of "&amp;$AP295&amp;" that "&amp;IF(TRIM(Settings!$D$2&amp;"")="","(your organization's name)",Settings!$D$2)&amp;" received on "&amp;CHOOSE(MONTH($AF295),"January","February","March","April","May","June","July","August","September","October","November","December")&amp;" "&amp;DAY($AF295)&amp;", "&amp;YEAR($AF295)&amp;". "&amp;IF(TRIM($AH295&amp;"")="","No goods or services were provided in exchange for your contribution.","In exchange for your contribution, we gave you "&amp;$AH295&amp;IF(ISNUMBER($AI295)," with an estimated fair market value of $"&amp;FIXED($AI295,2),"")&amp;"."))</f>
        <v/>
      </c>
      <c r="AX295" s="28">
        <f>IF(AND(ISNUMBER($AR295),ISNUMBER(Settings!$D$5)),IF($AR295&gt;=Settings!$D$5,1,0),0)</f>
        <v/>
      </c>
      <c r="AY295" s="28">
        <f>IF(AND(ISNUMBER($AR295),ISNUMBER(Settings!$D$6)),IF($AR295&gt;Settings!$D$6,1,0),0)</f>
        <v/>
      </c>
      <c r="AZ295" s="28">
        <f>IF(AND(ISNUMBER($AR295),ISNUMBER(Settings!$D$7)),IF($AR295&gt;Settings!$D$7,1,0),0)</f>
        <v/>
      </c>
      <c r="BA295" s="28">
        <f>IF(AND(ISNUMBER($AR295),ISNUMBER($AF295)),$AR295,0)</f>
        <v/>
      </c>
      <c r="BB295" s="28">
        <f>IF(OR(IFERROR(TRIM(INDEX($A295:$AD295,MATCH(Settings!$B$14,$A$1:$AD$1,0))&amp;""),"")&lt;&gt;"",IFERROR(TRIM(INDEX($A295:$AD295,MATCH(Settings!$B$13,$A$1:$AD$1,0))&amp;""),"")&lt;&gt;"",IFERROR(TRIM(INDEX($A295:$AD295,MATCH(Settings!$B$17,$A$1:$AD$1,0))&amp;""),"")&lt;&gt;"",IFERROR(TRIM(INDEX($A295:$AD295,MATCH(Settings!$B$22,$A$1:$AD$1,0))&amp;""),"")&lt;&gt;""),1,0)</f>
        <v/>
      </c>
    </row>
    <row r="296">
      <c r="AF296" s="29" t="n"/>
      <c r="AG296" s="30" t="n"/>
      <c r="AH296" s="30" t="n"/>
      <c r="AI296" s="31" t="n"/>
      <c r="AJ296" s="29" t="n"/>
      <c r="AK296" s="30" t="n"/>
      <c r="AM296" s="23">
        <f>IF(IFERROR(TRIM(INDEX($A296:$AD296,MATCH(Settings!$B$13,$A$1:$AD$1,0))&amp;""),"")&lt;&gt;"",IFERROR(TRIM(INDEX($A296:$AD296,MATCH(Settings!$B$13,$A$1:$AD$1,0))&amp;""),"")&amp;IF(IFERROR(TRIM(INDEX($A296:$AD296,MATCH(Settings!$B$14,$A$1:$AD$1,0))&amp;""),"")&lt;&gt;""," ("&amp;IFERROR(TRIM(INDEX($A296:$AD296,MATCH(Settings!$B$14,$A$1:$AD$1,0))&amp;""),"")&amp;")",""),IFERROR(TRIM(INDEX($A296:$AD296,MATCH(Settings!$B$14,$A$1:$AD$1,0))&amp;""),""))</f>
        <v/>
      </c>
      <c r="AN296" s="23">
        <f>IFERROR(TRIM(INDEX($A296:$AD296,MATCH(Settings!$B$15,$A$1:$AD$1,0))&amp;""),"")</f>
        <v/>
      </c>
      <c r="AO296" s="23">
        <f>IF($BB296=0,"",IF(LEFT(IFERROR(TRIM(INDEX($A296:$AD296,MATCH(Settings!$B$16,$A$1:$AD$1,0))&amp;""),""),5)="Goods","Goods",IF(LEFT(IFERROR(TRIM(INDEX($A296:$AD296,MATCH(Settings!$B$16,$A$1:$AD$1,0))&amp;""),""),8)="Services","Services",IF(IFERROR(TRIM(INDEX($A296:$AD296,MATCH(Settings!$B$22,$A$1:$AD$1,0))&amp;""),"")&lt;&gt;"","Services","Goods"))))</f>
        <v/>
      </c>
      <c r="AP296" s="23">
        <f>IF($AO296="Services",IFERROR(TRIM(INDEX($A296:$AD296,MATCH(Settings!$B$22,$A$1:$AD$1,0))&amp;""),""),IFERROR(TRIM(INDEX($A296:$AD296,MATCH(Settings!$B$17,$A$1:$AD$1,0))&amp;""),""))</f>
        <v/>
      </c>
      <c r="AQ296" s="24">
        <f>IFERROR(IF(TRIM(INDEX($A296:$AD296,MATCH(Settings!$B$18,$A$1:$AD$1,0))&amp;"")="","",VALUE(TRIM(INDEX($A296:$AD296,MATCH(Settings!$B$18,$A$1:$AD$1,0))&amp;""))),"")</f>
        <v/>
      </c>
      <c r="AR296" s="25">
        <f>IF($AO296="Goods",IFERROR(IF(TRIM(INDEX($A296:$AD296,MATCH(Settings!$B$20,$A$1:$AD$1,0))&amp;"")="","",VALUE(TRIM(INDEX($A296:$AD296,MATCH(Settings!$B$20,$A$1:$AD$1,0))&amp;""))),""),"")</f>
        <v/>
      </c>
      <c r="AS296" s="26">
        <f>IF($BB296=0,"",IFERROR(INT(IFERROR(IF(ISNUMBER(INDEX($A296:$AD296,MATCH(Settings!$B$11,$A$1:$AD$1,0))),INDEX($A296:$AD296,MATCH(Settings!$B$11,$A$1:$AD$1,0)),DATE(VALUE(LEFT(IFERROR(TRIM(INDEX($A296:$AD296,MATCH(Settings!$B$11,$A$1:$AD$1,0))&amp;""),""),4)),VALUE(MID(IFERROR(TRIM(INDEX($A296:$AD296,MATCH(Settings!$B$11,$A$1:$AD$1,0))&amp;""),""),6,2)),VALUE(MID(IFERROR(TRIM(INDEX($A296:$AD296,MATCH(Settings!$B$11,$A$1:$AD$1,0))&amp;""),""),9,2)))+TIME(VALUE(MID(IFERROR(TRIM(INDEX($A296:$AD296,MATCH(Settings!$B$11,$A$1:$AD$1,0))&amp;""),""),12,2)),VALUE(MID(IFERROR(TRIM(INDEX($A296:$AD296,MATCH(Settings!$B$11,$A$1:$AD$1,0))&amp;""),""),15,2)),VALUE(MID(IFERROR(TRIM(INDEX($A296:$AD296,MATCH(Settings!$B$11,$A$1:$AD$1,0))&amp;""),""),18,2)))),"")),""))</f>
        <v/>
      </c>
      <c r="AT296" s="23">
        <f>IF($BB296=0,"",IF(NOT(ISNUMBER($AF296)),"Waiting for the gift",IF(ISNUMBER($AJ296),"Acknowledged",IF(AND(ISNUMBER(Settings!$D$3),$AU296&gt;Settings!$D$3),"Past your window","Send acknowledgment"))))</f>
        <v/>
      </c>
      <c r="AU296" s="24">
        <f>IF(AND(ISNUMBER($AF296),NOT(ISNUMBER($AJ296))),Settings!$D$4-$AF296,"")</f>
        <v/>
      </c>
      <c r="AV296" s="27">
        <f>IF($BB296=0,"",IF((IF($AO296="Services","; services: describe the work, no value",IF(NOT(ISNUMBER($AR296)),"; no donor value given",IF($AX296=1,"; donor value $"&amp;FIXED(Settings!$D$5,0)&amp;" or more: written acknowledgment","")&amp;IF($AY296=1,"; over $"&amp;FIXED(Settings!$D$6,0)&amp;": donor may need Form 8283","")&amp;IF($AZ296=1,"; over $"&amp;FIXED(Settings!$D$7,0)&amp;": Section B, you may sign Part V",""))))="","Thank-you note",MID(IF($AO296="Services","; services: describe the work, no value",IF(NOT(ISNUMBER($AR296)),"; no donor value given",IF($AX296=1,"; donor value $"&amp;FIXED(Settings!$D$5,0)&amp;" or more: written acknowledgment","")&amp;IF($AY296=1,"; over $"&amp;FIXED(Settings!$D$6,0)&amp;": donor may need Form 8283","")&amp;IF($AZ296=1,"; over $"&amp;FIXED(Settings!$D$7,0)&amp;": Section B, you may sign Part V",""))),3,300)))</f>
        <v/>
      </c>
      <c r="AW296" s="27">
        <f>IF(OR($BB296=0,NOT(ISNUMBER($AF296)),$AP296=""),"","Thank you for your contribution of "&amp;$AP296&amp;" that "&amp;IF(TRIM(Settings!$D$2&amp;"")="","(your organization's name)",Settings!$D$2)&amp;" received on "&amp;CHOOSE(MONTH($AF296),"January","February","March","April","May","June","July","August","September","October","November","December")&amp;" "&amp;DAY($AF296)&amp;", "&amp;YEAR($AF296)&amp;". "&amp;IF(TRIM($AH296&amp;"")="","No goods or services were provided in exchange for your contribution.","In exchange for your contribution, we gave you "&amp;$AH296&amp;IF(ISNUMBER($AI296)," with an estimated fair market value of $"&amp;FIXED($AI296,2),"")&amp;"."))</f>
        <v/>
      </c>
      <c r="AX296" s="28">
        <f>IF(AND(ISNUMBER($AR296),ISNUMBER(Settings!$D$5)),IF($AR296&gt;=Settings!$D$5,1,0),0)</f>
        <v/>
      </c>
      <c r="AY296" s="28">
        <f>IF(AND(ISNUMBER($AR296),ISNUMBER(Settings!$D$6)),IF($AR296&gt;Settings!$D$6,1,0),0)</f>
        <v/>
      </c>
      <c r="AZ296" s="28">
        <f>IF(AND(ISNUMBER($AR296),ISNUMBER(Settings!$D$7)),IF($AR296&gt;Settings!$D$7,1,0),0)</f>
        <v/>
      </c>
      <c r="BA296" s="28">
        <f>IF(AND(ISNUMBER($AR296),ISNUMBER($AF296)),$AR296,0)</f>
        <v/>
      </c>
      <c r="BB296" s="28">
        <f>IF(OR(IFERROR(TRIM(INDEX($A296:$AD296,MATCH(Settings!$B$14,$A$1:$AD$1,0))&amp;""),"")&lt;&gt;"",IFERROR(TRIM(INDEX($A296:$AD296,MATCH(Settings!$B$13,$A$1:$AD$1,0))&amp;""),"")&lt;&gt;"",IFERROR(TRIM(INDEX($A296:$AD296,MATCH(Settings!$B$17,$A$1:$AD$1,0))&amp;""),"")&lt;&gt;"",IFERROR(TRIM(INDEX($A296:$AD296,MATCH(Settings!$B$22,$A$1:$AD$1,0))&amp;""),"")&lt;&gt;""),1,0)</f>
        <v/>
      </c>
    </row>
    <row r="297">
      <c r="AF297" s="29" t="n"/>
      <c r="AG297" s="30" t="n"/>
      <c r="AH297" s="30" t="n"/>
      <c r="AI297" s="31" t="n"/>
      <c r="AJ297" s="29" t="n"/>
      <c r="AK297" s="30" t="n"/>
      <c r="AM297" s="23">
        <f>IF(IFERROR(TRIM(INDEX($A297:$AD297,MATCH(Settings!$B$13,$A$1:$AD$1,0))&amp;""),"")&lt;&gt;"",IFERROR(TRIM(INDEX($A297:$AD297,MATCH(Settings!$B$13,$A$1:$AD$1,0))&amp;""),"")&amp;IF(IFERROR(TRIM(INDEX($A297:$AD297,MATCH(Settings!$B$14,$A$1:$AD$1,0))&amp;""),"")&lt;&gt;""," ("&amp;IFERROR(TRIM(INDEX($A297:$AD297,MATCH(Settings!$B$14,$A$1:$AD$1,0))&amp;""),"")&amp;")",""),IFERROR(TRIM(INDEX($A297:$AD297,MATCH(Settings!$B$14,$A$1:$AD$1,0))&amp;""),""))</f>
        <v/>
      </c>
      <c r="AN297" s="23">
        <f>IFERROR(TRIM(INDEX($A297:$AD297,MATCH(Settings!$B$15,$A$1:$AD$1,0))&amp;""),"")</f>
        <v/>
      </c>
      <c r="AO297" s="23">
        <f>IF($BB297=0,"",IF(LEFT(IFERROR(TRIM(INDEX($A297:$AD297,MATCH(Settings!$B$16,$A$1:$AD$1,0))&amp;""),""),5)="Goods","Goods",IF(LEFT(IFERROR(TRIM(INDEX($A297:$AD297,MATCH(Settings!$B$16,$A$1:$AD$1,0))&amp;""),""),8)="Services","Services",IF(IFERROR(TRIM(INDEX($A297:$AD297,MATCH(Settings!$B$22,$A$1:$AD$1,0))&amp;""),"")&lt;&gt;"","Services","Goods"))))</f>
        <v/>
      </c>
      <c r="AP297" s="23">
        <f>IF($AO297="Services",IFERROR(TRIM(INDEX($A297:$AD297,MATCH(Settings!$B$22,$A$1:$AD$1,0))&amp;""),""),IFERROR(TRIM(INDEX($A297:$AD297,MATCH(Settings!$B$17,$A$1:$AD$1,0))&amp;""),""))</f>
        <v/>
      </c>
      <c r="AQ297" s="24">
        <f>IFERROR(IF(TRIM(INDEX($A297:$AD297,MATCH(Settings!$B$18,$A$1:$AD$1,0))&amp;"")="","",VALUE(TRIM(INDEX($A297:$AD297,MATCH(Settings!$B$18,$A$1:$AD$1,0))&amp;""))),"")</f>
        <v/>
      </c>
      <c r="AR297" s="25">
        <f>IF($AO297="Goods",IFERROR(IF(TRIM(INDEX($A297:$AD297,MATCH(Settings!$B$20,$A$1:$AD$1,0))&amp;"")="","",VALUE(TRIM(INDEX($A297:$AD297,MATCH(Settings!$B$20,$A$1:$AD$1,0))&amp;""))),""),"")</f>
        <v/>
      </c>
      <c r="AS297" s="26">
        <f>IF($BB297=0,"",IFERROR(INT(IFERROR(IF(ISNUMBER(INDEX($A297:$AD297,MATCH(Settings!$B$11,$A$1:$AD$1,0))),INDEX($A297:$AD297,MATCH(Settings!$B$11,$A$1:$AD$1,0)),DATE(VALUE(LEFT(IFERROR(TRIM(INDEX($A297:$AD297,MATCH(Settings!$B$11,$A$1:$AD$1,0))&amp;""),""),4)),VALUE(MID(IFERROR(TRIM(INDEX($A297:$AD297,MATCH(Settings!$B$11,$A$1:$AD$1,0))&amp;""),""),6,2)),VALUE(MID(IFERROR(TRIM(INDEX($A297:$AD297,MATCH(Settings!$B$11,$A$1:$AD$1,0))&amp;""),""),9,2)))+TIME(VALUE(MID(IFERROR(TRIM(INDEX($A297:$AD297,MATCH(Settings!$B$11,$A$1:$AD$1,0))&amp;""),""),12,2)),VALUE(MID(IFERROR(TRIM(INDEX($A297:$AD297,MATCH(Settings!$B$11,$A$1:$AD$1,0))&amp;""),""),15,2)),VALUE(MID(IFERROR(TRIM(INDEX($A297:$AD297,MATCH(Settings!$B$11,$A$1:$AD$1,0))&amp;""),""),18,2)))),"")),""))</f>
        <v/>
      </c>
      <c r="AT297" s="23">
        <f>IF($BB297=0,"",IF(NOT(ISNUMBER($AF297)),"Waiting for the gift",IF(ISNUMBER($AJ297),"Acknowledged",IF(AND(ISNUMBER(Settings!$D$3),$AU297&gt;Settings!$D$3),"Past your window","Send acknowledgment"))))</f>
        <v/>
      </c>
      <c r="AU297" s="24">
        <f>IF(AND(ISNUMBER($AF297),NOT(ISNUMBER($AJ297))),Settings!$D$4-$AF297,"")</f>
        <v/>
      </c>
      <c r="AV297" s="27">
        <f>IF($BB297=0,"",IF((IF($AO297="Services","; services: describe the work, no value",IF(NOT(ISNUMBER($AR297)),"; no donor value given",IF($AX297=1,"; donor value $"&amp;FIXED(Settings!$D$5,0)&amp;" or more: written acknowledgment","")&amp;IF($AY297=1,"; over $"&amp;FIXED(Settings!$D$6,0)&amp;": donor may need Form 8283","")&amp;IF($AZ297=1,"; over $"&amp;FIXED(Settings!$D$7,0)&amp;": Section B, you may sign Part V",""))))="","Thank-you note",MID(IF($AO297="Services","; services: describe the work, no value",IF(NOT(ISNUMBER($AR297)),"; no donor value given",IF($AX297=1,"; donor value $"&amp;FIXED(Settings!$D$5,0)&amp;" or more: written acknowledgment","")&amp;IF($AY297=1,"; over $"&amp;FIXED(Settings!$D$6,0)&amp;": donor may need Form 8283","")&amp;IF($AZ297=1,"; over $"&amp;FIXED(Settings!$D$7,0)&amp;": Section B, you may sign Part V",""))),3,300)))</f>
        <v/>
      </c>
      <c r="AW297" s="27">
        <f>IF(OR($BB297=0,NOT(ISNUMBER($AF297)),$AP297=""),"","Thank you for your contribution of "&amp;$AP297&amp;" that "&amp;IF(TRIM(Settings!$D$2&amp;"")="","(your organization's name)",Settings!$D$2)&amp;" received on "&amp;CHOOSE(MONTH($AF297),"January","February","March","April","May","June","July","August","September","October","November","December")&amp;" "&amp;DAY($AF297)&amp;", "&amp;YEAR($AF297)&amp;". "&amp;IF(TRIM($AH297&amp;"")="","No goods or services were provided in exchange for your contribution.","In exchange for your contribution, we gave you "&amp;$AH297&amp;IF(ISNUMBER($AI297)," with an estimated fair market value of $"&amp;FIXED($AI297,2),"")&amp;"."))</f>
        <v/>
      </c>
      <c r="AX297" s="28">
        <f>IF(AND(ISNUMBER($AR297),ISNUMBER(Settings!$D$5)),IF($AR297&gt;=Settings!$D$5,1,0),0)</f>
        <v/>
      </c>
      <c r="AY297" s="28">
        <f>IF(AND(ISNUMBER($AR297),ISNUMBER(Settings!$D$6)),IF($AR297&gt;Settings!$D$6,1,0),0)</f>
        <v/>
      </c>
      <c r="AZ297" s="28">
        <f>IF(AND(ISNUMBER($AR297),ISNUMBER(Settings!$D$7)),IF($AR297&gt;Settings!$D$7,1,0),0)</f>
        <v/>
      </c>
      <c r="BA297" s="28">
        <f>IF(AND(ISNUMBER($AR297),ISNUMBER($AF297)),$AR297,0)</f>
        <v/>
      </c>
      <c r="BB297" s="28">
        <f>IF(OR(IFERROR(TRIM(INDEX($A297:$AD297,MATCH(Settings!$B$14,$A$1:$AD$1,0))&amp;""),"")&lt;&gt;"",IFERROR(TRIM(INDEX($A297:$AD297,MATCH(Settings!$B$13,$A$1:$AD$1,0))&amp;""),"")&lt;&gt;"",IFERROR(TRIM(INDEX($A297:$AD297,MATCH(Settings!$B$17,$A$1:$AD$1,0))&amp;""),"")&lt;&gt;"",IFERROR(TRIM(INDEX($A297:$AD297,MATCH(Settings!$B$22,$A$1:$AD$1,0))&amp;""),"")&lt;&gt;""),1,0)</f>
        <v/>
      </c>
    </row>
    <row r="298">
      <c r="AF298" s="29" t="n"/>
      <c r="AG298" s="30" t="n"/>
      <c r="AH298" s="30" t="n"/>
      <c r="AI298" s="31" t="n"/>
      <c r="AJ298" s="29" t="n"/>
      <c r="AK298" s="30" t="n"/>
      <c r="AM298" s="23">
        <f>IF(IFERROR(TRIM(INDEX($A298:$AD298,MATCH(Settings!$B$13,$A$1:$AD$1,0))&amp;""),"")&lt;&gt;"",IFERROR(TRIM(INDEX($A298:$AD298,MATCH(Settings!$B$13,$A$1:$AD$1,0))&amp;""),"")&amp;IF(IFERROR(TRIM(INDEX($A298:$AD298,MATCH(Settings!$B$14,$A$1:$AD$1,0))&amp;""),"")&lt;&gt;""," ("&amp;IFERROR(TRIM(INDEX($A298:$AD298,MATCH(Settings!$B$14,$A$1:$AD$1,0))&amp;""),"")&amp;")",""),IFERROR(TRIM(INDEX($A298:$AD298,MATCH(Settings!$B$14,$A$1:$AD$1,0))&amp;""),""))</f>
        <v/>
      </c>
      <c r="AN298" s="23">
        <f>IFERROR(TRIM(INDEX($A298:$AD298,MATCH(Settings!$B$15,$A$1:$AD$1,0))&amp;""),"")</f>
        <v/>
      </c>
      <c r="AO298" s="23">
        <f>IF($BB298=0,"",IF(LEFT(IFERROR(TRIM(INDEX($A298:$AD298,MATCH(Settings!$B$16,$A$1:$AD$1,0))&amp;""),""),5)="Goods","Goods",IF(LEFT(IFERROR(TRIM(INDEX($A298:$AD298,MATCH(Settings!$B$16,$A$1:$AD$1,0))&amp;""),""),8)="Services","Services",IF(IFERROR(TRIM(INDEX($A298:$AD298,MATCH(Settings!$B$22,$A$1:$AD$1,0))&amp;""),"")&lt;&gt;"","Services","Goods"))))</f>
        <v/>
      </c>
      <c r="AP298" s="23">
        <f>IF($AO298="Services",IFERROR(TRIM(INDEX($A298:$AD298,MATCH(Settings!$B$22,$A$1:$AD$1,0))&amp;""),""),IFERROR(TRIM(INDEX($A298:$AD298,MATCH(Settings!$B$17,$A$1:$AD$1,0))&amp;""),""))</f>
        <v/>
      </c>
      <c r="AQ298" s="24">
        <f>IFERROR(IF(TRIM(INDEX($A298:$AD298,MATCH(Settings!$B$18,$A$1:$AD$1,0))&amp;"")="","",VALUE(TRIM(INDEX($A298:$AD298,MATCH(Settings!$B$18,$A$1:$AD$1,0))&amp;""))),"")</f>
        <v/>
      </c>
      <c r="AR298" s="25">
        <f>IF($AO298="Goods",IFERROR(IF(TRIM(INDEX($A298:$AD298,MATCH(Settings!$B$20,$A$1:$AD$1,0))&amp;"")="","",VALUE(TRIM(INDEX($A298:$AD298,MATCH(Settings!$B$20,$A$1:$AD$1,0))&amp;""))),""),"")</f>
        <v/>
      </c>
      <c r="AS298" s="26">
        <f>IF($BB298=0,"",IFERROR(INT(IFERROR(IF(ISNUMBER(INDEX($A298:$AD298,MATCH(Settings!$B$11,$A$1:$AD$1,0))),INDEX($A298:$AD298,MATCH(Settings!$B$11,$A$1:$AD$1,0)),DATE(VALUE(LEFT(IFERROR(TRIM(INDEX($A298:$AD298,MATCH(Settings!$B$11,$A$1:$AD$1,0))&amp;""),""),4)),VALUE(MID(IFERROR(TRIM(INDEX($A298:$AD298,MATCH(Settings!$B$11,$A$1:$AD$1,0))&amp;""),""),6,2)),VALUE(MID(IFERROR(TRIM(INDEX($A298:$AD298,MATCH(Settings!$B$11,$A$1:$AD$1,0))&amp;""),""),9,2)))+TIME(VALUE(MID(IFERROR(TRIM(INDEX($A298:$AD298,MATCH(Settings!$B$11,$A$1:$AD$1,0))&amp;""),""),12,2)),VALUE(MID(IFERROR(TRIM(INDEX($A298:$AD298,MATCH(Settings!$B$11,$A$1:$AD$1,0))&amp;""),""),15,2)),VALUE(MID(IFERROR(TRIM(INDEX($A298:$AD298,MATCH(Settings!$B$11,$A$1:$AD$1,0))&amp;""),""),18,2)))),"")),""))</f>
        <v/>
      </c>
      <c r="AT298" s="23">
        <f>IF($BB298=0,"",IF(NOT(ISNUMBER($AF298)),"Waiting for the gift",IF(ISNUMBER($AJ298),"Acknowledged",IF(AND(ISNUMBER(Settings!$D$3),$AU298&gt;Settings!$D$3),"Past your window","Send acknowledgment"))))</f>
        <v/>
      </c>
      <c r="AU298" s="24">
        <f>IF(AND(ISNUMBER($AF298),NOT(ISNUMBER($AJ298))),Settings!$D$4-$AF298,"")</f>
        <v/>
      </c>
      <c r="AV298" s="27">
        <f>IF($BB298=0,"",IF((IF($AO298="Services","; services: describe the work, no value",IF(NOT(ISNUMBER($AR298)),"; no donor value given",IF($AX298=1,"; donor value $"&amp;FIXED(Settings!$D$5,0)&amp;" or more: written acknowledgment","")&amp;IF($AY298=1,"; over $"&amp;FIXED(Settings!$D$6,0)&amp;": donor may need Form 8283","")&amp;IF($AZ298=1,"; over $"&amp;FIXED(Settings!$D$7,0)&amp;": Section B, you may sign Part V",""))))="","Thank-you note",MID(IF($AO298="Services","; services: describe the work, no value",IF(NOT(ISNUMBER($AR298)),"; no donor value given",IF($AX298=1,"; donor value $"&amp;FIXED(Settings!$D$5,0)&amp;" or more: written acknowledgment","")&amp;IF($AY298=1,"; over $"&amp;FIXED(Settings!$D$6,0)&amp;": donor may need Form 8283","")&amp;IF($AZ298=1,"; over $"&amp;FIXED(Settings!$D$7,0)&amp;": Section B, you may sign Part V",""))),3,300)))</f>
        <v/>
      </c>
      <c r="AW298" s="27">
        <f>IF(OR($BB298=0,NOT(ISNUMBER($AF298)),$AP298=""),"","Thank you for your contribution of "&amp;$AP298&amp;" that "&amp;IF(TRIM(Settings!$D$2&amp;"")="","(your organization's name)",Settings!$D$2)&amp;" received on "&amp;CHOOSE(MONTH($AF298),"January","February","March","April","May","June","July","August","September","October","November","December")&amp;" "&amp;DAY($AF298)&amp;", "&amp;YEAR($AF298)&amp;". "&amp;IF(TRIM($AH298&amp;"")="","No goods or services were provided in exchange for your contribution.","In exchange for your contribution, we gave you "&amp;$AH298&amp;IF(ISNUMBER($AI298)," with an estimated fair market value of $"&amp;FIXED($AI298,2),"")&amp;"."))</f>
        <v/>
      </c>
      <c r="AX298" s="28">
        <f>IF(AND(ISNUMBER($AR298),ISNUMBER(Settings!$D$5)),IF($AR298&gt;=Settings!$D$5,1,0),0)</f>
        <v/>
      </c>
      <c r="AY298" s="28">
        <f>IF(AND(ISNUMBER($AR298),ISNUMBER(Settings!$D$6)),IF($AR298&gt;Settings!$D$6,1,0),0)</f>
        <v/>
      </c>
      <c r="AZ298" s="28">
        <f>IF(AND(ISNUMBER($AR298),ISNUMBER(Settings!$D$7)),IF($AR298&gt;Settings!$D$7,1,0),0)</f>
        <v/>
      </c>
      <c r="BA298" s="28">
        <f>IF(AND(ISNUMBER($AR298),ISNUMBER($AF298)),$AR298,0)</f>
        <v/>
      </c>
      <c r="BB298" s="28">
        <f>IF(OR(IFERROR(TRIM(INDEX($A298:$AD298,MATCH(Settings!$B$14,$A$1:$AD$1,0))&amp;""),"")&lt;&gt;"",IFERROR(TRIM(INDEX($A298:$AD298,MATCH(Settings!$B$13,$A$1:$AD$1,0))&amp;""),"")&lt;&gt;"",IFERROR(TRIM(INDEX($A298:$AD298,MATCH(Settings!$B$17,$A$1:$AD$1,0))&amp;""),"")&lt;&gt;"",IFERROR(TRIM(INDEX($A298:$AD298,MATCH(Settings!$B$22,$A$1:$AD$1,0))&amp;""),"")&lt;&gt;""),1,0)</f>
        <v/>
      </c>
    </row>
    <row r="299">
      <c r="AF299" s="29" t="n"/>
      <c r="AG299" s="30" t="n"/>
      <c r="AH299" s="30" t="n"/>
      <c r="AI299" s="31" t="n"/>
      <c r="AJ299" s="29" t="n"/>
      <c r="AK299" s="30" t="n"/>
      <c r="AM299" s="23">
        <f>IF(IFERROR(TRIM(INDEX($A299:$AD299,MATCH(Settings!$B$13,$A$1:$AD$1,0))&amp;""),"")&lt;&gt;"",IFERROR(TRIM(INDEX($A299:$AD299,MATCH(Settings!$B$13,$A$1:$AD$1,0))&amp;""),"")&amp;IF(IFERROR(TRIM(INDEX($A299:$AD299,MATCH(Settings!$B$14,$A$1:$AD$1,0))&amp;""),"")&lt;&gt;""," ("&amp;IFERROR(TRIM(INDEX($A299:$AD299,MATCH(Settings!$B$14,$A$1:$AD$1,0))&amp;""),"")&amp;")",""),IFERROR(TRIM(INDEX($A299:$AD299,MATCH(Settings!$B$14,$A$1:$AD$1,0))&amp;""),""))</f>
        <v/>
      </c>
      <c r="AN299" s="23">
        <f>IFERROR(TRIM(INDEX($A299:$AD299,MATCH(Settings!$B$15,$A$1:$AD$1,0))&amp;""),"")</f>
        <v/>
      </c>
      <c r="AO299" s="23">
        <f>IF($BB299=0,"",IF(LEFT(IFERROR(TRIM(INDEX($A299:$AD299,MATCH(Settings!$B$16,$A$1:$AD$1,0))&amp;""),""),5)="Goods","Goods",IF(LEFT(IFERROR(TRIM(INDEX($A299:$AD299,MATCH(Settings!$B$16,$A$1:$AD$1,0))&amp;""),""),8)="Services","Services",IF(IFERROR(TRIM(INDEX($A299:$AD299,MATCH(Settings!$B$22,$A$1:$AD$1,0))&amp;""),"")&lt;&gt;"","Services","Goods"))))</f>
        <v/>
      </c>
      <c r="AP299" s="23">
        <f>IF($AO299="Services",IFERROR(TRIM(INDEX($A299:$AD299,MATCH(Settings!$B$22,$A$1:$AD$1,0))&amp;""),""),IFERROR(TRIM(INDEX($A299:$AD299,MATCH(Settings!$B$17,$A$1:$AD$1,0))&amp;""),""))</f>
        <v/>
      </c>
      <c r="AQ299" s="24">
        <f>IFERROR(IF(TRIM(INDEX($A299:$AD299,MATCH(Settings!$B$18,$A$1:$AD$1,0))&amp;"")="","",VALUE(TRIM(INDEX($A299:$AD299,MATCH(Settings!$B$18,$A$1:$AD$1,0))&amp;""))),"")</f>
        <v/>
      </c>
      <c r="AR299" s="25">
        <f>IF($AO299="Goods",IFERROR(IF(TRIM(INDEX($A299:$AD299,MATCH(Settings!$B$20,$A$1:$AD$1,0))&amp;"")="","",VALUE(TRIM(INDEX($A299:$AD299,MATCH(Settings!$B$20,$A$1:$AD$1,0))&amp;""))),""),"")</f>
        <v/>
      </c>
      <c r="AS299" s="26">
        <f>IF($BB299=0,"",IFERROR(INT(IFERROR(IF(ISNUMBER(INDEX($A299:$AD299,MATCH(Settings!$B$11,$A$1:$AD$1,0))),INDEX($A299:$AD299,MATCH(Settings!$B$11,$A$1:$AD$1,0)),DATE(VALUE(LEFT(IFERROR(TRIM(INDEX($A299:$AD299,MATCH(Settings!$B$11,$A$1:$AD$1,0))&amp;""),""),4)),VALUE(MID(IFERROR(TRIM(INDEX($A299:$AD299,MATCH(Settings!$B$11,$A$1:$AD$1,0))&amp;""),""),6,2)),VALUE(MID(IFERROR(TRIM(INDEX($A299:$AD299,MATCH(Settings!$B$11,$A$1:$AD$1,0))&amp;""),""),9,2)))+TIME(VALUE(MID(IFERROR(TRIM(INDEX($A299:$AD299,MATCH(Settings!$B$11,$A$1:$AD$1,0))&amp;""),""),12,2)),VALUE(MID(IFERROR(TRIM(INDEX($A299:$AD299,MATCH(Settings!$B$11,$A$1:$AD$1,0))&amp;""),""),15,2)),VALUE(MID(IFERROR(TRIM(INDEX($A299:$AD299,MATCH(Settings!$B$11,$A$1:$AD$1,0))&amp;""),""),18,2)))),"")),""))</f>
        <v/>
      </c>
      <c r="AT299" s="23">
        <f>IF($BB299=0,"",IF(NOT(ISNUMBER($AF299)),"Waiting for the gift",IF(ISNUMBER($AJ299),"Acknowledged",IF(AND(ISNUMBER(Settings!$D$3),$AU299&gt;Settings!$D$3),"Past your window","Send acknowledgment"))))</f>
        <v/>
      </c>
      <c r="AU299" s="24">
        <f>IF(AND(ISNUMBER($AF299),NOT(ISNUMBER($AJ299))),Settings!$D$4-$AF299,"")</f>
        <v/>
      </c>
      <c r="AV299" s="27">
        <f>IF($BB299=0,"",IF((IF($AO299="Services","; services: describe the work, no value",IF(NOT(ISNUMBER($AR299)),"; no donor value given",IF($AX299=1,"; donor value $"&amp;FIXED(Settings!$D$5,0)&amp;" or more: written acknowledgment","")&amp;IF($AY299=1,"; over $"&amp;FIXED(Settings!$D$6,0)&amp;": donor may need Form 8283","")&amp;IF($AZ299=1,"; over $"&amp;FIXED(Settings!$D$7,0)&amp;": Section B, you may sign Part V",""))))="","Thank-you note",MID(IF($AO299="Services","; services: describe the work, no value",IF(NOT(ISNUMBER($AR299)),"; no donor value given",IF($AX299=1,"; donor value $"&amp;FIXED(Settings!$D$5,0)&amp;" or more: written acknowledgment","")&amp;IF($AY299=1,"; over $"&amp;FIXED(Settings!$D$6,0)&amp;": donor may need Form 8283","")&amp;IF($AZ299=1,"; over $"&amp;FIXED(Settings!$D$7,0)&amp;": Section B, you may sign Part V",""))),3,300)))</f>
        <v/>
      </c>
      <c r="AW299" s="27">
        <f>IF(OR($BB299=0,NOT(ISNUMBER($AF299)),$AP299=""),"","Thank you for your contribution of "&amp;$AP299&amp;" that "&amp;IF(TRIM(Settings!$D$2&amp;"")="","(your organization's name)",Settings!$D$2)&amp;" received on "&amp;CHOOSE(MONTH($AF299),"January","February","March","April","May","June","July","August","September","October","November","December")&amp;" "&amp;DAY($AF299)&amp;", "&amp;YEAR($AF299)&amp;". "&amp;IF(TRIM($AH299&amp;"")="","No goods or services were provided in exchange for your contribution.","In exchange for your contribution, we gave you "&amp;$AH299&amp;IF(ISNUMBER($AI299)," with an estimated fair market value of $"&amp;FIXED($AI299,2),"")&amp;"."))</f>
        <v/>
      </c>
      <c r="AX299" s="28">
        <f>IF(AND(ISNUMBER($AR299),ISNUMBER(Settings!$D$5)),IF($AR299&gt;=Settings!$D$5,1,0),0)</f>
        <v/>
      </c>
      <c r="AY299" s="28">
        <f>IF(AND(ISNUMBER($AR299),ISNUMBER(Settings!$D$6)),IF($AR299&gt;Settings!$D$6,1,0),0)</f>
        <v/>
      </c>
      <c r="AZ299" s="28">
        <f>IF(AND(ISNUMBER($AR299),ISNUMBER(Settings!$D$7)),IF($AR299&gt;Settings!$D$7,1,0),0)</f>
        <v/>
      </c>
      <c r="BA299" s="28">
        <f>IF(AND(ISNUMBER($AR299),ISNUMBER($AF299)),$AR299,0)</f>
        <v/>
      </c>
      <c r="BB299" s="28">
        <f>IF(OR(IFERROR(TRIM(INDEX($A299:$AD299,MATCH(Settings!$B$14,$A$1:$AD$1,0))&amp;""),"")&lt;&gt;"",IFERROR(TRIM(INDEX($A299:$AD299,MATCH(Settings!$B$13,$A$1:$AD$1,0))&amp;""),"")&lt;&gt;"",IFERROR(TRIM(INDEX($A299:$AD299,MATCH(Settings!$B$17,$A$1:$AD$1,0))&amp;""),"")&lt;&gt;"",IFERROR(TRIM(INDEX($A299:$AD299,MATCH(Settings!$B$22,$A$1:$AD$1,0))&amp;""),"")&lt;&gt;""),1,0)</f>
        <v/>
      </c>
    </row>
    <row r="300">
      <c r="AF300" s="29" t="n"/>
      <c r="AG300" s="30" t="n"/>
      <c r="AH300" s="30" t="n"/>
      <c r="AI300" s="31" t="n"/>
      <c r="AJ300" s="29" t="n"/>
      <c r="AK300" s="30" t="n"/>
      <c r="AM300" s="23">
        <f>IF(IFERROR(TRIM(INDEX($A300:$AD300,MATCH(Settings!$B$13,$A$1:$AD$1,0))&amp;""),"")&lt;&gt;"",IFERROR(TRIM(INDEX($A300:$AD300,MATCH(Settings!$B$13,$A$1:$AD$1,0))&amp;""),"")&amp;IF(IFERROR(TRIM(INDEX($A300:$AD300,MATCH(Settings!$B$14,$A$1:$AD$1,0))&amp;""),"")&lt;&gt;""," ("&amp;IFERROR(TRIM(INDEX($A300:$AD300,MATCH(Settings!$B$14,$A$1:$AD$1,0))&amp;""),"")&amp;")",""),IFERROR(TRIM(INDEX($A300:$AD300,MATCH(Settings!$B$14,$A$1:$AD$1,0))&amp;""),""))</f>
        <v/>
      </c>
      <c r="AN300" s="23">
        <f>IFERROR(TRIM(INDEX($A300:$AD300,MATCH(Settings!$B$15,$A$1:$AD$1,0))&amp;""),"")</f>
        <v/>
      </c>
      <c r="AO300" s="23">
        <f>IF($BB300=0,"",IF(LEFT(IFERROR(TRIM(INDEX($A300:$AD300,MATCH(Settings!$B$16,$A$1:$AD$1,0))&amp;""),""),5)="Goods","Goods",IF(LEFT(IFERROR(TRIM(INDEX($A300:$AD300,MATCH(Settings!$B$16,$A$1:$AD$1,0))&amp;""),""),8)="Services","Services",IF(IFERROR(TRIM(INDEX($A300:$AD300,MATCH(Settings!$B$22,$A$1:$AD$1,0))&amp;""),"")&lt;&gt;"","Services","Goods"))))</f>
        <v/>
      </c>
      <c r="AP300" s="23">
        <f>IF($AO300="Services",IFERROR(TRIM(INDEX($A300:$AD300,MATCH(Settings!$B$22,$A$1:$AD$1,0))&amp;""),""),IFERROR(TRIM(INDEX($A300:$AD300,MATCH(Settings!$B$17,$A$1:$AD$1,0))&amp;""),""))</f>
        <v/>
      </c>
      <c r="AQ300" s="24">
        <f>IFERROR(IF(TRIM(INDEX($A300:$AD300,MATCH(Settings!$B$18,$A$1:$AD$1,0))&amp;"")="","",VALUE(TRIM(INDEX($A300:$AD300,MATCH(Settings!$B$18,$A$1:$AD$1,0))&amp;""))),"")</f>
        <v/>
      </c>
      <c r="AR300" s="25">
        <f>IF($AO300="Goods",IFERROR(IF(TRIM(INDEX($A300:$AD300,MATCH(Settings!$B$20,$A$1:$AD$1,0))&amp;"")="","",VALUE(TRIM(INDEX($A300:$AD300,MATCH(Settings!$B$20,$A$1:$AD$1,0))&amp;""))),""),"")</f>
        <v/>
      </c>
      <c r="AS300" s="26">
        <f>IF($BB300=0,"",IFERROR(INT(IFERROR(IF(ISNUMBER(INDEX($A300:$AD300,MATCH(Settings!$B$11,$A$1:$AD$1,0))),INDEX($A300:$AD300,MATCH(Settings!$B$11,$A$1:$AD$1,0)),DATE(VALUE(LEFT(IFERROR(TRIM(INDEX($A300:$AD300,MATCH(Settings!$B$11,$A$1:$AD$1,0))&amp;""),""),4)),VALUE(MID(IFERROR(TRIM(INDEX($A300:$AD300,MATCH(Settings!$B$11,$A$1:$AD$1,0))&amp;""),""),6,2)),VALUE(MID(IFERROR(TRIM(INDEX($A300:$AD300,MATCH(Settings!$B$11,$A$1:$AD$1,0))&amp;""),""),9,2)))+TIME(VALUE(MID(IFERROR(TRIM(INDEX($A300:$AD300,MATCH(Settings!$B$11,$A$1:$AD$1,0))&amp;""),""),12,2)),VALUE(MID(IFERROR(TRIM(INDEX($A300:$AD300,MATCH(Settings!$B$11,$A$1:$AD$1,0))&amp;""),""),15,2)),VALUE(MID(IFERROR(TRIM(INDEX($A300:$AD300,MATCH(Settings!$B$11,$A$1:$AD$1,0))&amp;""),""),18,2)))),"")),""))</f>
        <v/>
      </c>
      <c r="AT300" s="23">
        <f>IF($BB300=0,"",IF(NOT(ISNUMBER($AF300)),"Waiting for the gift",IF(ISNUMBER($AJ300),"Acknowledged",IF(AND(ISNUMBER(Settings!$D$3),$AU300&gt;Settings!$D$3),"Past your window","Send acknowledgment"))))</f>
        <v/>
      </c>
      <c r="AU300" s="24">
        <f>IF(AND(ISNUMBER($AF300),NOT(ISNUMBER($AJ300))),Settings!$D$4-$AF300,"")</f>
        <v/>
      </c>
      <c r="AV300" s="27">
        <f>IF($BB300=0,"",IF((IF($AO300="Services","; services: describe the work, no value",IF(NOT(ISNUMBER($AR300)),"; no donor value given",IF($AX300=1,"; donor value $"&amp;FIXED(Settings!$D$5,0)&amp;" or more: written acknowledgment","")&amp;IF($AY300=1,"; over $"&amp;FIXED(Settings!$D$6,0)&amp;": donor may need Form 8283","")&amp;IF($AZ300=1,"; over $"&amp;FIXED(Settings!$D$7,0)&amp;": Section B, you may sign Part V",""))))="","Thank-you note",MID(IF($AO300="Services","; services: describe the work, no value",IF(NOT(ISNUMBER($AR300)),"; no donor value given",IF($AX300=1,"; donor value $"&amp;FIXED(Settings!$D$5,0)&amp;" or more: written acknowledgment","")&amp;IF($AY300=1,"; over $"&amp;FIXED(Settings!$D$6,0)&amp;": donor may need Form 8283","")&amp;IF($AZ300=1,"; over $"&amp;FIXED(Settings!$D$7,0)&amp;": Section B, you may sign Part V",""))),3,300)))</f>
        <v/>
      </c>
      <c r="AW300" s="27">
        <f>IF(OR($BB300=0,NOT(ISNUMBER($AF300)),$AP300=""),"","Thank you for your contribution of "&amp;$AP300&amp;" that "&amp;IF(TRIM(Settings!$D$2&amp;"")="","(your organization's name)",Settings!$D$2)&amp;" received on "&amp;CHOOSE(MONTH($AF300),"January","February","March","April","May","June","July","August","September","October","November","December")&amp;" "&amp;DAY($AF300)&amp;", "&amp;YEAR($AF300)&amp;". "&amp;IF(TRIM($AH300&amp;"")="","No goods or services were provided in exchange for your contribution.","In exchange for your contribution, we gave you "&amp;$AH300&amp;IF(ISNUMBER($AI300)," with an estimated fair market value of $"&amp;FIXED($AI300,2),"")&amp;"."))</f>
        <v/>
      </c>
      <c r="AX300" s="28">
        <f>IF(AND(ISNUMBER($AR300),ISNUMBER(Settings!$D$5)),IF($AR300&gt;=Settings!$D$5,1,0),0)</f>
        <v/>
      </c>
      <c r="AY300" s="28">
        <f>IF(AND(ISNUMBER($AR300),ISNUMBER(Settings!$D$6)),IF($AR300&gt;Settings!$D$6,1,0),0)</f>
        <v/>
      </c>
      <c r="AZ300" s="28">
        <f>IF(AND(ISNUMBER($AR300),ISNUMBER(Settings!$D$7)),IF($AR300&gt;Settings!$D$7,1,0),0)</f>
        <v/>
      </c>
      <c r="BA300" s="28">
        <f>IF(AND(ISNUMBER($AR300),ISNUMBER($AF300)),$AR300,0)</f>
        <v/>
      </c>
      <c r="BB300" s="28">
        <f>IF(OR(IFERROR(TRIM(INDEX($A300:$AD300,MATCH(Settings!$B$14,$A$1:$AD$1,0))&amp;""),"")&lt;&gt;"",IFERROR(TRIM(INDEX($A300:$AD300,MATCH(Settings!$B$13,$A$1:$AD$1,0))&amp;""),"")&lt;&gt;"",IFERROR(TRIM(INDEX($A300:$AD300,MATCH(Settings!$B$17,$A$1:$AD$1,0))&amp;""),"")&lt;&gt;"",IFERROR(TRIM(INDEX($A300:$AD300,MATCH(Settings!$B$22,$A$1:$AD$1,0))&amp;""),"")&lt;&gt;""),1,0)</f>
        <v/>
      </c>
    </row>
    <row r="301">
      <c r="AF301" s="29" t="n"/>
      <c r="AG301" s="30" t="n"/>
      <c r="AH301" s="30" t="n"/>
      <c r="AI301" s="31" t="n"/>
      <c r="AJ301" s="29" t="n"/>
      <c r="AK301" s="30" t="n"/>
      <c r="AM301" s="23">
        <f>IF(IFERROR(TRIM(INDEX($A301:$AD301,MATCH(Settings!$B$13,$A$1:$AD$1,0))&amp;""),"")&lt;&gt;"",IFERROR(TRIM(INDEX($A301:$AD301,MATCH(Settings!$B$13,$A$1:$AD$1,0))&amp;""),"")&amp;IF(IFERROR(TRIM(INDEX($A301:$AD301,MATCH(Settings!$B$14,$A$1:$AD$1,0))&amp;""),"")&lt;&gt;""," ("&amp;IFERROR(TRIM(INDEX($A301:$AD301,MATCH(Settings!$B$14,$A$1:$AD$1,0))&amp;""),"")&amp;")",""),IFERROR(TRIM(INDEX($A301:$AD301,MATCH(Settings!$B$14,$A$1:$AD$1,0))&amp;""),""))</f>
        <v/>
      </c>
      <c r="AN301" s="23">
        <f>IFERROR(TRIM(INDEX($A301:$AD301,MATCH(Settings!$B$15,$A$1:$AD$1,0))&amp;""),"")</f>
        <v/>
      </c>
      <c r="AO301" s="23">
        <f>IF($BB301=0,"",IF(LEFT(IFERROR(TRIM(INDEX($A301:$AD301,MATCH(Settings!$B$16,$A$1:$AD$1,0))&amp;""),""),5)="Goods","Goods",IF(LEFT(IFERROR(TRIM(INDEX($A301:$AD301,MATCH(Settings!$B$16,$A$1:$AD$1,0))&amp;""),""),8)="Services","Services",IF(IFERROR(TRIM(INDEX($A301:$AD301,MATCH(Settings!$B$22,$A$1:$AD$1,0))&amp;""),"")&lt;&gt;"","Services","Goods"))))</f>
        <v/>
      </c>
      <c r="AP301" s="23">
        <f>IF($AO301="Services",IFERROR(TRIM(INDEX($A301:$AD301,MATCH(Settings!$B$22,$A$1:$AD$1,0))&amp;""),""),IFERROR(TRIM(INDEX($A301:$AD301,MATCH(Settings!$B$17,$A$1:$AD$1,0))&amp;""),""))</f>
        <v/>
      </c>
      <c r="AQ301" s="24">
        <f>IFERROR(IF(TRIM(INDEX($A301:$AD301,MATCH(Settings!$B$18,$A$1:$AD$1,0))&amp;"")="","",VALUE(TRIM(INDEX($A301:$AD301,MATCH(Settings!$B$18,$A$1:$AD$1,0))&amp;""))),"")</f>
        <v/>
      </c>
      <c r="AR301" s="25">
        <f>IF($AO301="Goods",IFERROR(IF(TRIM(INDEX($A301:$AD301,MATCH(Settings!$B$20,$A$1:$AD$1,0))&amp;"")="","",VALUE(TRIM(INDEX($A301:$AD301,MATCH(Settings!$B$20,$A$1:$AD$1,0))&amp;""))),""),"")</f>
        <v/>
      </c>
      <c r="AS301" s="26">
        <f>IF($BB301=0,"",IFERROR(INT(IFERROR(IF(ISNUMBER(INDEX($A301:$AD301,MATCH(Settings!$B$11,$A$1:$AD$1,0))),INDEX($A301:$AD301,MATCH(Settings!$B$11,$A$1:$AD$1,0)),DATE(VALUE(LEFT(IFERROR(TRIM(INDEX($A301:$AD301,MATCH(Settings!$B$11,$A$1:$AD$1,0))&amp;""),""),4)),VALUE(MID(IFERROR(TRIM(INDEX($A301:$AD301,MATCH(Settings!$B$11,$A$1:$AD$1,0))&amp;""),""),6,2)),VALUE(MID(IFERROR(TRIM(INDEX($A301:$AD301,MATCH(Settings!$B$11,$A$1:$AD$1,0))&amp;""),""),9,2)))+TIME(VALUE(MID(IFERROR(TRIM(INDEX($A301:$AD301,MATCH(Settings!$B$11,$A$1:$AD$1,0))&amp;""),""),12,2)),VALUE(MID(IFERROR(TRIM(INDEX($A301:$AD301,MATCH(Settings!$B$11,$A$1:$AD$1,0))&amp;""),""),15,2)),VALUE(MID(IFERROR(TRIM(INDEX($A301:$AD301,MATCH(Settings!$B$11,$A$1:$AD$1,0))&amp;""),""),18,2)))),"")),""))</f>
        <v/>
      </c>
      <c r="AT301" s="23">
        <f>IF($BB301=0,"",IF(NOT(ISNUMBER($AF301)),"Waiting for the gift",IF(ISNUMBER($AJ301),"Acknowledged",IF(AND(ISNUMBER(Settings!$D$3),$AU301&gt;Settings!$D$3),"Past your window","Send acknowledgment"))))</f>
        <v/>
      </c>
      <c r="AU301" s="24">
        <f>IF(AND(ISNUMBER($AF301),NOT(ISNUMBER($AJ301))),Settings!$D$4-$AF301,"")</f>
        <v/>
      </c>
      <c r="AV301" s="27">
        <f>IF($BB301=0,"",IF((IF($AO301="Services","; services: describe the work, no value",IF(NOT(ISNUMBER($AR301)),"; no donor value given",IF($AX301=1,"; donor value $"&amp;FIXED(Settings!$D$5,0)&amp;" or more: written acknowledgment","")&amp;IF($AY301=1,"; over $"&amp;FIXED(Settings!$D$6,0)&amp;": donor may need Form 8283","")&amp;IF($AZ301=1,"; over $"&amp;FIXED(Settings!$D$7,0)&amp;": Section B, you may sign Part V",""))))="","Thank-you note",MID(IF($AO301="Services","; services: describe the work, no value",IF(NOT(ISNUMBER($AR301)),"; no donor value given",IF($AX301=1,"; donor value $"&amp;FIXED(Settings!$D$5,0)&amp;" or more: written acknowledgment","")&amp;IF($AY301=1,"; over $"&amp;FIXED(Settings!$D$6,0)&amp;": donor may need Form 8283","")&amp;IF($AZ301=1,"; over $"&amp;FIXED(Settings!$D$7,0)&amp;": Section B, you may sign Part V",""))),3,300)))</f>
        <v/>
      </c>
      <c r="AW301" s="27">
        <f>IF(OR($BB301=0,NOT(ISNUMBER($AF301)),$AP301=""),"","Thank you for your contribution of "&amp;$AP301&amp;" that "&amp;IF(TRIM(Settings!$D$2&amp;"")="","(your organization's name)",Settings!$D$2)&amp;" received on "&amp;CHOOSE(MONTH($AF301),"January","February","March","April","May","June","July","August","September","October","November","December")&amp;" "&amp;DAY($AF301)&amp;", "&amp;YEAR($AF301)&amp;". "&amp;IF(TRIM($AH301&amp;"")="","No goods or services were provided in exchange for your contribution.","In exchange for your contribution, we gave you "&amp;$AH301&amp;IF(ISNUMBER($AI301)," with an estimated fair market value of $"&amp;FIXED($AI301,2),"")&amp;"."))</f>
        <v/>
      </c>
      <c r="AX301" s="28">
        <f>IF(AND(ISNUMBER($AR301),ISNUMBER(Settings!$D$5)),IF($AR301&gt;=Settings!$D$5,1,0),0)</f>
        <v/>
      </c>
      <c r="AY301" s="28">
        <f>IF(AND(ISNUMBER($AR301),ISNUMBER(Settings!$D$6)),IF($AR301&gt;Settings!$D$6,1,0),0)</f>
        <v/>
      </c>
      <c r="AZ301" s="28">
        <f>IF(AND(ISNUMBER($AR301),ISNUMBER(Settings!$D$7)),IF($AR301&gt;Settings!$D$7,1,0),0)</f>
        <v/>
      </c>
      <c r="BA301" s="28">
        <f>IF(AND(ISNUMBER($AR301),ISNUMBER($AF301)),$AR301,0)</f>
        <v/>
      </c>
      <c r="BB301" s="28">
        <f>IF(OR(IFERROR(TRIM(INDEX($A301:$AD301,MATCH(Settings!$B$14,$A$1:$AD$1,0))&amp;""),"")&lt;&gt;"",IFERROR(TRIM(INDEX($A301:$AD301,MATCH(Settings!$B$13,$A$1:$AD$1,0))&amp;""),"")&lt;&gt;"",IFERROR(TRIM(INDEX($A301:$AD301,MATCH(Settings!$B$17,$A$1:$AD$1,0))&amp;""),"")&lt;&gt;"",IFERROR(TRIM(INDEX($A301:$AD301,MATCH(Settings!$B$22,$A$1:$AD$1,0))&amp;""),"")&lt;&gt;""),1,0)</f>
        <v/>
      </c>
    </row>
    <row r="302">
      <c r="AF302" s="29" t="n"/>
      <c r="AG302" s="30" t="n"/>
      <c r="AH302" s="30" t="n"/>
      <c r="AI302" s="31" t="n"/>
      <c r="AJ302" s="29" t="n"/>
      <c r="AK302" s="30" t="n"/>
      <c r="AM302" s="23">
        <f>IF(IFERROR(TRIM(INDEX($A302:$AD302,MATCH(Settings!$B$13,$A$1:$AD$1,0))&amp;""),"")&lt;&gt;"",IFERROR(TRIM(INDEX($A302:$AD302,MATCH(Settings!$B$13,$A$1:$AD$1,0))&amp;""),"")&amp;IF(IFERROR(TRIM(INDEX($A302:$AD302,MATCH(Settings!$B$14,$A$1:$AD$1,0))&amp;""),"")&lt;&gt;""," ("&amp;IFERROR(TRIM(INDEX($A302:$AD302,MATCH(Settings!$B$14,$A$1:$AD$1,0))&amp;""),"")&amp;")",""),IFERROR(TRIM(INDEX($A302:$AD302,MATCH(Settings!$B$14,$A$1:$AD$1,0))&amp;""),""))</f>
        <v/>
      </c>
      <c r="AN302" s="23">
        <f>IFERROR(TRIM(INDEX($A302:$AD302,MATCH(Settings!$B$15,$A$1:$AD$1,0))&amp;""),"")</f>
        <v/>
      </c>
      <c r="AO302" s="23">
        <f>IF($BB302=0,"",IF(LEFT(IFERROR(TRIM(INDEX($A302:$AD302,MATCH(Settings!$B$16,$A$1:$AD$1,0))&amp;""),""),5)="Goods","Goods",IF(LEFT(IFERROR(TRIM(INDEX($A302:$AD302,MATCH(Settings!$B$16,$A$1:$AD$1,0))&amp;""),""),8)="Services","Services",IF(IFERROR(TRIM(INDEX($A302:$AD302,MATCH(Settings!$B$22,$A$1:$AD$1,0))&amp;""),"")&lt;&gt;"","Services","Goods"))))</f>
        <v/>
      </c>
      <c r="AP302" s="23">
        <f>IF($AO302="Services",IFERROR(TRIM(INDEX($A302:$AD302,MATCH(Settings!$B$22,$A$1:$AD$1,0))&amp;""),""),IFERROR(TRIM(INDEX($A302:$AD302,MATCH(Settings!$B$17,$A$1:$AD$1,0))&amp;""),""))</f>
        <v/>
      </c>
      <c r="AQ302" s="24">
        <f>IFERROR(IF(TRIM(INDEX($A302:$AD302,MATCH(Settings!$B$18,$A$1:$AD$1,0))&amp;"")="","",VALUE(TRIM(INDEX($A302:$AD302,MATCH(Settings!$B$18,$A$1:$AD$1,0))&amp;""))),"")</f>
        <v/>
      </c>
      <c r="AR302" s="25">
        <f>IF($AO302="Goods",IFERROR(IF(TRIM(INDEX($A302:$AD302,MATCH(Settings!$B$20,$A$1:$AD$1,0))&amp;"")="","",VALUE(TRIM(INDEX($A302:$AD302,MATCH(Settings!$B$20,$A$1:$AD$1,0))&amp;""))),""),"")</f>
        <v/>
      </c>
      <c r="AS302" s="26">
        <f>IF($BB302=0,"",IFERROR(INT(IFERROR(IF(ISNUMBER(INDEX($A302:$AD302,MATCH(Settings!$B$11,$A$1:$AD$1,0))),INDEX($A302:$AD302,MATCH(Settings!$B$11,$A$1:$AD$1,0)),DATE(VALUE(LEFT(IFERROR(TRIM(INDEX($A302:$AD302,MATCH(Settings!$B$11,$A$1:$AD$1,0))&amp;""),""),4)),VALUE(MID(IFERROR(TRIM(INDEX($A302:$AD302,MATCH(Settings!$B$11,$A$1:$AD$1,0))&amp;""),""),6,2)),VALUE(MID(IFERROR(TRIM(INDEX($A302:$AD302,MATCH(Settings!$B$11,$A$1:$AD$1,0))&amp;""),""),9,2)))+TIME(VALUE(MID(IFERROR(TRIM(INDEX($A302:$AD302,MATCH(Settings!$B$11,$A$1:$AD$1,0))&amp;""),""),12,2)),VALUE(MID(IFERROR(TRIM(INDEX($A302:$AD302,MATCH(Settings!$B$11,$A$1:$AD$1,0))&amp;""),""),15,2)),VALUE(MID(IFERROR(TRIM(INDEX($A302:$AD302,MATCH(Settings!$B$11,$A$1:$AD$1,0))&amp;""),""),18,2)))),"")),""))</f>
        <v/>
      </c>
      <c r="AT302" s="23">
        <f>IF($BB302=0,"",IF(NOT(ISNUMBER($AF302)),"Waiting for the gift",IF(ISNUMBER($AJ302),"Acknowledged",IF(AND(ISNUMBER(Settings!$D$3),$AU302&gt;Settings!$D$3),"Past your window","Send acknowledgment"))))</f>
        <v/>
      </c>
      <c r="AU302" s="24">
        <f>IF(AND(ISNUMBER($AF302),NOT(ISNUMBER($AJ302))),Settings!$D$4-$AF302,"")</f>
        <v/>
      </c>
      <c r="AV302" s="27">
        <f>IF($BB302=0,"",IF((IF($AO302="Services","; services: describe the work, no value",IF(NOT(ISNUMBER($AR302)),"; no donor value given",IF($AX302=1,"; donor value $"&amp;FIXED(Settings!$D$5,0)&amp;" or more: written acknowledgment","")&amp;IF($AY302=1,"; over $"&amp;FIXED(Settings!$D$6,0)&amp;": donor may need Form 8283","")&amp;IF($AZ302=1,"; over $"&amp;FIXED(Settings!$D$7,0)&amp;": Section B, you may sign Part V",""))))="","Thank-you note",MID(IF($AO302="Services","; services: describe the work, no value",IF(NOT(ISNUMBER($AR302)),"; no donor value given",IF($AX302=1,"; donor value $"&amp;FIXED(Settings!$D$5,0)&amp;" or more: written acknowledgment","")&amp;IF($AY302=1,"; over $"&amp;FIXED(Settings!$D$6,0)&amp;": donor may need Form 8283","")&amp;IF($AZ302=1,"; over $"&amp;FIXED(Settings!$D$7,0)&amp;": Section B, you may sign Part V",""))),3,300)))</f>
        <v/>
      </c>
      <c r="AW302" s="27">
        <f>IF(OR($BB302=0,NOT(ISNUMBER($AF302)),$AP302=""),"","Thank you for your contribution of "&amp;$AP302&amp;" that "&amp;IF(TRIM(Settings!$D$2&amp;"")="","(your organization's name)",Settings!$D$2)&amp;" received on "&amp;CHOOSE(MONTH($AF302),"January","February","March","April","May","June","July","August","September","October","November","December")&amp;" "&amp;DAY($AF302)&amp;", "&amp;YEAR($AF302)&amp;". "&amp;IF(TRIM($AH302&amp;"")="","No goods or services were provided in exchange for your contribution.","In exchange for your contribution, we gave you "&amp;$AH302&amp;IF(ISNUMBER($AI302)," with an estimated fair market value of $"&amp;FIXED($AI302,2),"")&amp;"."))</f>
        <v/>
      </c>
      <c r="AX302" s="28">
        <f>IF(AND(ISNUMBER($AR302),ISNUMBER(Settings!$D$5)),IF($AR302&gt;=Settings!$D$5,1,0),0)</f>
        <v/>
      </c>
      <c r="AY302" s="28">
        <f>IF(AND(ISNUMBER($AR302),ISNUMBER(Settings!$D$6)),IF($AR302&gt;Settings!$D$6,1,0),0)</f>
        <v/>
      </c>
      <c r="AZ302" s="28">
        <f>IF(AND(ISNUMBER($AR302),ISNUMBER(Settings!$D$7)),IF($AR302&gt;Settings!$D$7,1,0),0)</f>
        <v/>
      </c>
      <c r="BA302" s="28">
        <f>IF(AND(ISNUMBER($AR302),ISNUMBER($AF302)),$AR302,0)</f>
        <v/>
      </c>
      <c r="BB302" s="28">
        <f>IF(OR(IFERROR(TRIM(INDEX($A302:$AD302,MATCH(Settings!$B$14,$A$1:$AD$1,0))&amp;""),"")&lt;&gt;"",IFERROR(TRIM(INDEX($A302:$AD302,MATCH(Settings!$B$13,$A$1:$AD$1,0))&amp;""),"")&lt;&gt;"",IFERROR(TRIM(INDEX($A302:$AD302,MATCH(Settings!$B$17,$A$1:$AD$1,0))&amp;""),"")&lt;&gt;"",IFERROR(TRIM(INDEX($A302:$AD302,MATCH(Settings!$B$22,$A$1:$AD$1,0))&amp;""),"")&lt;&gt;""),1,0)</f>
        <v/>
      </c>
    </row>
    <row r="303">
      <c r="AF303" s="29" t="n"/>
      <c r="AG303" s="30" t="n"/>
      <c r="AH303" s="30" t="n"/>
      <c r="AI303" s="31" t="n"/>
      <c r="AJ303" s="29" t="n"/>
      <c r="AK303" s="30" t="n"/>
      <c r="AM303" s="23">
        <f>IF(IFERROR(TRIM(INDEX($A303:$AD303,MATCH(Settings!$B$13,$A$1:$AD$1,0))&amp;""),"")&lt;&gt;"",IFERROR(TRIM(INDEX($A303:$AD303,MATCH(Settings!$B$13,$A$1:$AD$1,0))&amp;""),"")&amp;IF(IFERROR(TRIM(INDEX($A303:$AD303,MATCH(Settings!$B$14,$A$1:$AD$1,0))&amp;""),"")&lt;&gt;""," ("&amp;IFERROR(TRIM(INDEX($A303:$AD303,MATCH(Settings!$B$14,$A$1:$AD$1,0))&amp;""),"")&amp;")",""),IFERROR(TRIM(INDEX($A303:$AD303,MATCH(Settings!$B$14,$A$1:$AD$1,0))&amp;""),""))</f>
        <v/>
      </c>
      <c r="AN303" s="23">
        <f>IFERROR(TRIM(INDEX($A303:$AD303,MATCH(Settings!$B$15,$A$1:$AD$1,0))&amp;""),"")</f>
        <v/>
      </c>
      <c r="AO303" s="23">
        <f>IF($BB303=0,"",IF(LEFT(IFERROR(TRIM(INDEX($A303:$AD303,MATCH(Settings!$B$16,$A$1:$AD$1,0))&amp;""),""),5)="Goods","Goods",IF(LEFT(IFERROR(TRIM(INDEX($A303:$AD303,MATCH(Settings!$B$16,$A$1:$AD$1,0))&amp;""),""),8)="Services","Services",IF(IFERROR(TRIM(INDEX($A303:$AD303,MATCH(Settings!$B$22,$A$1:$AD$1,0))&amp;""),"")&lt;&gt;"","Services","Goods"))))</f>
        <v/>
      </c>
      <c r="AP303" s="23">
        <f>IF($AO303="Services",IFERROR(TRIM(INDEX($A303:$AD303,MATCH(Settings!$B$22,$A$1:$AD$1,0))&amp;""),""),IFERROR(TRIM(INDEX($A303:$AD303,MATCH(Settings!$B$17,$A$1:$AD$1,0))&amp;""),""))</f>
        <v/>
      </c>
      <c r="AQ303" s="24">
        <f>IFERROR(IF(TRIM(INDEX($A303:$AD303,MATCH(Settings!$B$18,$A$1:$AD$1,0))&amp;"")="","",VALUE(TRIM(INDEX($A303:$AD303,MATCH(Settings!$B$18,$A$1:$AD$1,0))&amp;""))),"")</f>
        <v/>
      </c>
      <c r="AR303" s="25">
        <f>IF($AO303="Goods",IFERROR(IF(TRIM(INDEX($A303:$AD303,MATCH(Settings!$B$20,$A$1:$AD$1,0))&amp;"")="","",VALUE(TRIM(INDEX($A303:$AD303,MATCH(Settings!$B$20,$A$1:$AD$1,0))&amp;""))),""),"")</f>
        <v/>
      </c>
      <c r="AS303" s="26">
        <f>IF($BB303=0,"",IFERROR(INT(IFERROR(IF(ISNUMBER(INDEX($A303:$AD303,MATCH(Settings!$B$11,$A$1:$AD$1,0))),INDEX($A303:$AD303,MATCH(Settings!$B$11,$A$1:$AD$1,0)),DATE(VALUE(LEFT(IFERROR(TRIM(INDEX($A303:$AD303,MATCH(Settings!$B$11,$A$1:$AD$1,0))&amp;""),""),4)),VALUE(MID(IFERROR(TRIM(INDEX($A303:$AD303,MATCH(Settings!$B$11,$A$1:$AD$1,0))&amp;""),""),6,2)),VALUE(MID(IFERROR(TRIM(INDEX($A303:$AD303,MATCH(Settings!$B$11,$A$1:$AD$1,0))&amp;""),""),9,2)))+TIME(VALUE(MID(IFERROR(TRIM(INDEX($A303:$AD303,MATCH(Settings!$B$11,$A$1:$AD$1,0))&amp;""),""),12,2)),VALUE(MID(IFERROR(TRIM(INDEX($A303:$AD303,MATCH(Settings!$B$11,$A$1:$AD$1,0))&amp;""),""),15,2)),VALUE(MID(IFERROR(TRIM(INDEX($A303:$AD303,MATCH(Settings!$B$11,$A$1:$AD$1,0))&amp;""),""),18,2)))),"")),""))</f>
        <v/>
      </c>
      <c r="AT303" s="23">
        <f>IF($BB303=0,"",IF(NOT(ISNUMBER($AF303)),"Waiting for the gift",IF(ISNUMBER($AJ303),"Acknowledged",IF(AND(ISNUMBER(Settings!$D$3),$AU303&gt;Settings!$D$3),"Past your window","Send acknowledgment"))))</f>
        <v/>
      </c>
      <c r="AU303" s="24">
        <f>IF(AND(ISNUMBER($AF303),NOT(ISNUMBER($AJ303))),Settings!$D$4-$AF303,"")</f>
        <v/>
      </c>
      <c r="AV303" s="27">
        <f>IF($BB303=0,"",IF((IF($AO303="Services","; services: describe the work, no value",IF(NOT(ISNUMBER($AR303)),"; no donor value given",IF($AX303=1,"; donor value $"&amp;FIXED(Settings!$D$5,0)&amp;" or more: written acknowledgment","")&amp;IF($AY303=1,"; over $"&amp;FIXED(Settings!$D$6,0)&amp;": donor may need Form 8283","")&amp;IF($AZ303=1,"; over $"&amp;FIXED(Settings!$D$7,0)&amp;": Section B, you may sign Part V",""))))="","Thank-you note",MID(IF($AO303="Services","; services: describe the work, no value",IF(NOT(ISNUMBER($AR303)),"; no donor value given",IF($AX303=1,"; donor value $"&amp;FIXED(Settings!$D$5,0)&amp;" or more: written acknowledgment","")&amp;IF($AY303=1,"; over $"&amp;FIXED(Settings!$D$6,0)&amp;": donor may need Form 8283","")&amp;IF($AZ303=1,"; over $"&amp;FIXED(Settings!$D$7,0)&amp;": Section B, you may sign Part V",""))),3,300)))</f>
        <v/>
      </c>
      <c r="AW303" s="27">
        <f>IF(OR($BB303=0,NOT(ISNUMBER($AF303)),$AP303=""),"","Thank you for your contribution of "&amp;$AP303&amp;" that "&amp;IF(TRIM(Settings!$D$2&amp;"")="","(your organization's name)",Settings!$D$2)&amp;" received on "&amp;CHOOSE(MONTH($AF303),"January","February","March","April","May","June","July","August","September","October","November","December")&amp;" "&amp;DAY($AF303)&amp;", "&amp;YEAR($AF303)&amp;". "&amp;IF(TRIM($AH303&amp;"")="","No goods or services were provided in exchange for your contribution.","In exchange for your contribution, we gave you "&amp;$AH303&amp;IF(ISNUMBER($AI303)," with an estimated fair market value of $"&amp;FIXED($AI303,2),"")&amp;"."))</f>
        <v/>
      </c>
      <c r="AX303" s="28">
        <f>IF(AND(ISNUMBER($AR303),ISNUMBER(Settings!$D$5)),IF($AR303&gt;=Settings!$D$5,1,0),0)</f>
        <v/>
      </c>
      <c r="AY303" s="28">
        <f>IF(AND(ISNUMBER($AR303),ISNUMBER(Settings!$D$6)),IF($AR303&gt;Settings!$D$6,1,0),0)</f>
        <v/>
      </c>
      <c r="AZ303" s="28">
        <f>IF(AND(ISNUMBER($AR303),ISNUMBER(Settings!$D$7)),IF($AR303&gt;Settings!$D$7,1,0),0)</f>
        <v/>
      </c>
      <c r="BA303" s="28">
        <f>IF(AND(ISNUMBER($AR303),ISNUMBER($AF303)),$AR303,0)</f>
        <v/>
      </c>
      <c r="BB303" s="28">
        <f>IF(OR(IFERROR(TRIM(INDEX($A303:$AD303,MATCH(Settings!$B$14,$A$1:$AD$1,0))&amp;""),"")&lt;&gt;"",IFERROR(TRIM(INDEX($A303:$AD303,MATCH(Settings!$B$13,$A$1:$AD$1,0))&amp;""),"")&lt;&gt;"",IFERROR(TRIM(INDEX($A303:$AD303,MATCH(Settings!$B$17,$A$1:$AD$1,0))&amp;""),"")&lt;&gt;"",IFERROR(TRIM(INDEX($A303:$AD303,MATCH(Settings!$B$22,$A$1:$AD$1,0))&amp;""),"")&lt;&gt;""),1,0)</f>
        <v/>
      </c>
    </row>
    <row r="304">
      <c r="AF304" s="29" t="n"/>
      <c r="AG304" s="30" t="n"/>
      <c r="AH304" s="30" t="n"/>
      <c r="AI304" s="31" t="n"/>
      <c r="AJ304" s="29" t="n"/>
      <c r="AK304" s="30" t="n"/>
      <c r="AM304" s="23">
        <f>IF(IFERROR(TRIM(INDEX($A304:$AD304,MATCH(Settings!$B$13,$A$1:$AD$1,0))&amp;""),"")&lt;&gt;"",IFERROR(TRIM(INDEX($A304:$AD304,MATCH(Settings!$B$13,$A$1:$AD$1,0))&amp;""),"")&amp;IF(IFERROR(TRIM(INDEX($A304:$AD304,MATCH(Settings!$B$14,$A$1:$AD$1,0))&amp;""),"")&lt;&gt;""," ("&amp;IFERROR(TRIM(INDEX($A304:$AD304,MATCH(Settings!$B$14,$A$1:$AD$1,0))&amp;""),"")&amp;")",""),IFERROR(TRIM(INDEX($A304:$AD304,MATCH(Settings!$B$14,$A$1:$AD$1,0))&amp;""),""))</f>
        <v/>
      </c>
      <c r="AN304" s="23">
        <f>IFERROR(TRIM(INDEX($A304:$AD304,MATCH(Settings!$B$15,$A$1:$AD$1,0))&amp;""),"")</f>
        <v/>
      </c>
      <c r="AO304" s="23">
        <f>IF($BB304=0,"",IF(LEFT(IFERROR(TRIM(INDEX($A304:$AD304,MATCH(Settings!$B$16,$A$1:$AD$1,0))&amp;""),""),5)="Goods","Goods",IF(LEFT(IFERROR(TRIM(INDEX($A304:$AD304,MATCH(Settings!$B$16,$A$1:$AD$1,0))&amp;""),""),8)="Services","Services",IF(IFERROR(TRIM(INDEX($A304:$AD304,MATCH(Settings!$B$22,$A$1:$AD$1,0))&amp;""),"")&lt;&gt;"","Services","Goods"))))</f>
        <v/>
      </c>
      <c r="AP304" s="23">
        <f>IF($AO304="Services",IFERROR(TRIM(INDEX($A304:$AD304,MATCH(Settings!$B$22,$A$1:$AD$1,0))&amp;""),""),IFERROR(TRIM(INDEX($A304:$AD304,MATCH(Settings!$B$17,$A$1:$AD$1,0))&amp;""),""))</f>
        <v/>
      </c>
      <c r="AQ304" s="24">
        <f>IFERROR(IF(TRIM(INDEX($A304:$AD304,MATCH(Settings!$B$18,$A$1:$AD$1,0))&amp;"")="","",VALUE(TRIM(INDEX($A304:$AD304,MATCH(Settings!$B$18,$A$1:$AD$1,0))&amp;""))),"")</f>
        <v/>
      </c>
      <c r="AR304" s="25">
        <f>IF($AO304="Goods",IFERROR(IF(TRIM(INDEX($A304:$AD304,MATCH(Settings!$B$20,$A$1:$AD$1,0))&amp;"")="","",VALUE(TRIM(INDEX($A304:$AD304,MATCH(Settings!$B$20,$A$1:$AD$1,0))&amp;""))),""),"")</f>
        <v/>
      </c>
      <c r="AS304" s="26">
        <f>IF($BB304=0,"",IFERROR(INT(IFERROR(IF(ISNUMBER(INDEX($A304:$AD304,MATCH(Settings!$B$11,$A$1:$AD$1,0))),INDEX($A304:$AD304,MATCH(Settings!$B$11,$A$1:$AD$1,0)),DATE(VALUE(LEFT(IFERROR(TRIM(INDEX($A304:$AD304,MATCH(Settings!$B$11,$A$1:$AD$1,0))&amp;""),""),4)),VALUE(MID(IFERROR(TRIM(INDEX($A304:$AD304,MATCH(Settings!$B$11,$A$1:$AD$1,0))&amp;""),""),6,2)),VALUE(MID(IFERROR(TRIM(INDEX($A304:$AD304,MATCH(Settings!$B$11,$A$1:$AD$1,0))&amp;""),""),9,2)))+TIME(VALUE(MID(IFERROR(TRIM(INDEX($A304:$AD304,MATCH(Settings!$B$11,$A$1:$AD$1,0))&amp;""),""),12,2)),VALUE(MID(IFERROR(TRIM(INDEX($A304:$AD304,MATCH(Settings!$B$11,$A$1:$AD$1,0))&amp;""),""),15,2)),VALUE(MID(IFERROR(TRIM(INDEX($A304:$AD304,MATCH(Settings!$B$11,$A$1:$AD$1,0))&amp;""),""),18,2)))),"")),""))</f>
        <v/>
      </c>
      <c r="AT304" s="23">
        <f>IF($BB304=0,"",IF(NOT(ISNUMBER($AF304)),"Waiting for the gift",IF(ISNUMBER($AJ304),"Acknowledged",IF(AND(ISNUMBER(Settings!$D$3),$AU304&gt;Settings!$D$3),"Past your window","Send acknowledgment"))))</f>
        <v/>
      </c>
      <c r="AU304" s="24">
        <f>IF(AND(ISNUMBER($AF304),NOT(ISNUMBER($AJ304))),Settings!$D$4-$AF304,"")</f>
        <v/>
      </c>
      <c r="AV304" s="27">
        <f>IF($BB304=0,"",IF((IF($AO304="Services","; services: describe the work, no value",IF(NOT(ISNUMBER($AR304)),"; no donor value given",IF($AX304=1,"; donor value $"&amp;FIXED(Settings!$D$5,0)&amp;" or more: written acknowledgment","")&amp;IF($AY304=1,"; over $"&amp;FIXED(Settings!$D$6,0)&amp;": donor may need Form 8283","")&amp;IF($AZ304=1,"; over $"&amp;FIXED(Settings!$D$7,0)&amp;": Section B, you may sign Part V",""))))="","Thank-you note",MID(IF($AO304="Services","; services: describe the work, no value",IF(NOT(ISNUMBER($AR304)),"; no donor value given",IF($AX304=1,"; donor value $"&amp;FIXED(Settings!$D$5,0)&amp;" or more: written acknowledgment","")&amp;IF($AY304=1,"; over $"&amp;FIXED(Settings!$D$6,0)&amp;": donor may need Form 8283","")&amp;IF($AZ304=1,"; over $"&amp;FIXED(Settings!$D$7,0)&amp;": Section B, you may sign Part V",""))),3,300)))</f>
        <v/>
      </c>
      <c r="AW304" s="27">
        <f>IF(OR($BB304=0,NOT(ISNUMBER($AF304)),$AP304=""),"","Thank you for your contribution of "&amp;$AP304&amp;" that "&amp;IF(TRIM(Settings!$D$2&amp;"")="","(your organization's name)",Settings!$D$2)&amp;" received on "&amp;CHOOSE(MONTH($AF304),"January","February","March","April","May","June","July","August","September","October","November","December")&amp;" "&amp;DAY($AF304)&amp;", "&amp;YEAR($AF304)&amp;". "&amp;IF(TRIM($AH304&amp;"")="","No goods or services were provided in exchange for your contribution.","In exchange for your contribution, we gave you "&amp;$AH304&amp;IF(ISNUMBER($AI304)," with an estimated fair market value of $"&amp;FIXED($AI304,2),"")&amp;"."))</f>
        <v/>
      </c>
      <c r="AX304" s="28">
        <f>IF(AND(ISNUMBER($AR304),ISNUMBER(Settings!$D$5)),IF($AR304&gt;=Settings!$D$5,1,0),0)</f>
        <v/>
      </c>
      <c r="AY304" s="28">
        <f>IF(AND(ISNUMBER($AR304),ISNUMBER(Settings!$D$6)),IF($AR304&gt;Settings!$D$6,1,0),0)</f>
        <v/>
      </c>
      <c r="AZ304" s="28">
        <f>IF(AND(ISNUMBER($AR304),ISNUMBER(Settings!$D$7)),IF($AR304&gt;Settings!$D$7,1,0),0)</f>
        <v/>
      </c>
      <c r="BA304" s="28">
        <f>IF(AND(ISNUMBER($AR304),ISNUMBER($AF304)),$AR304,0)</f>
        <v/>
      </c>
      <c r="BB304" s="28">
        <f>IF(OR(IFERROR(TRIM(INDEX($A304:$AD304,MATCH(Settings!$B$14,$A$1:$AD$1,0))&amp;""),"")&lt;&gt;"",IFERROR(TRIM(INDEX($A304:$AD304,MATCH(Settings!$B$13,$A$1:$AD$1,0))&amp;""),"")&lt;&gt;"",IFERROR(TRIM(INDEX($A304:$AD304,MATCH(Settings!$B$17,$A$1:$AD$1,0))&amp;""),"")&lt;&gt;"",IFERROR(TRIM(INDEX($A304:$AD304,MATCH(Settings!$B$22,$A$1:$AD$1,0))&amp;""),"")&lt;&gt;""),1,0)</f>
        <v/>
      </c>
    </row>
    <row r="305">
      <c r="AF305" s="29" t="n"/>
      <c r="AG305" s="30" t="n"/>
      <c r="AH305" s="30" t="n"/>
      <c r="AI305" s="31" t="n"/>
      <c r="AJ305" s="29" t="n"/>
      <c r="AK305" s="30" t="n"/>
      <c r="AM305" s="23">
        <f>IF(IFERROR(TRIM(INDEX($A305:$AD305,MATCH(Settings!$B$13,$A$1:$AD$1,0))&amp;""),"")&lt;&gt;"",IFERROR(TRIM(INDEX($A305:$AD305,MATCH(Settings!$B$13,$A$1:$AD$1,0))&amp;""),"")&amp;IF(IFERROR(TRIM(INDEX($A305:$AD305,MATCH(Settings!$B$14,$A$1:$AD$1,0))&amp;""),"")&lt;&gt;""," ("&amp;IFERROR(TRIM(INDEX($A305:$AD305,MATCH(Settings!$B$14,$A$1:$AD$1,0))&amp;""),"")&amp;")",""),IFERROR(TRIM(INDEX($A305:$AD305,MATCH(Settings!$B$14,$A$1:$AD$1,0))&amp;""),""))</f>
        <v/>
      </c>
      <c r="AN305" s="23">
        <f>IFERROR(TRIM(INDEX($A305:$AD305,MATCH(Settings!$B$15,$A$1:$AD$1,0))&amp;""),"")</f>
        <v/>
      </c>
      <c r="AO305" s="23">
        <f>IF($BB305=0,"",IF(LEFT(IFERROR(TRIM(INDEX($A305:$AD305,MATCH(Settings!$B$16,$A$1:$AD$1,0))&amp;""),""),5)="Goods","Goods",IF(LEFT(IFERROR(TRIM(INDEX($A305:$AD305,MATCH(Settings!$B$16,$A$1:$AD$1,0))&amp;""),""),8)="Services","Services",IF(IFERROR(TRIM(INDEX($A305:$AD305,MATCH(Settings!$B$22,$A$1:$AD$1,0))&amp;""),"")&lt;&gt;"","Services","Goods"))))</f>
        <v/>
      </c>
      <c r="AP305" s="23">
        <f>IF($AO305="Services",IFERROR(TRIM(INDEX($A305:$AD305,MATCH(Settings!$B$22,$A$1:$AD$1,0))&amp;""),""),IFERROR(TRIM(INDEX($A305:$AD305,MATCH(Settings!$B$17,$A$1:$AD$1,0))&amp;""),""))</f>
        <v/>
      </c>
      <c r="AQ305" s="24">
        <f>IFERROR(IF(TRIM(INDEX($A305:$AD305,MATCH(Settings!$B$18,$A$1:$AD$1,0))&amp;"")="","",VALUE(TRIM(INDEX($A305:$AD305,MATCH(Settings!$B$18,$A$1:$AD$1,0))&amp;""))),"")</f>
        <v/>
      </c>
      <c r="AR305" s="25">
        <f>IF($AO305="Goods",IFERROR(IF(TRIM(INDEX($A305:$AD305,MATCH(Settings!$B$20,$A$1:$AD$1,0))&amp;"")="","",VALUE(TRIM(INDEX($A305:$AD305,MATCH(Settings!$B$20,$A$1:$AD$1,0))&amp;""))),""),"")</f>
        <v/>
      </c>
      <c r="AS305" s="26">
        <f>IF($BB305=0,"",IFERROR(INT(IFERROR(IF(ISNUMBER(INDEX($A305:$AD305,MATCH(Settings!$B$11,$A$1:$AD$1,0))),INDEX($A305:$AD305,MATCH(Settings!$B$11,$A$1:$AD$1,0)),DATE(VALUE(LEFT(IFERROR(TRIM(INDEX($A305:$AD305,MATCH(Settings!$B$11,$A$1:$AD$1,0))&amp;""),""),4)),VALUE(MID(IFERROR(TRIM(INDEX($A305:$AD305,MATCH(Settings!$B$11,$A$1:$AD$1,0))&amp;""),""),6,2)),VALUE(MID(IFERROR(TRIM(INDEX($A305:$AD305,MATCH(Settings!$B$11,$A$1:$AD$1,0))&amp;""),""),9,2)))+TIME(VALUE(MID(IFERROR(TRIM(INDEX($A305:$AD305,MATCH(Settings!$B$11,$A$1:$AD$1,0))&amp;""),""),12,2)),VALUE(MID(IFERROR(TRIM(INDEX($A305:$AD305,MATCH(Settings!$B$11,$A$1:$AD$1,0))&amp;""),""),15,2)),VALUE(MID(IFERROR(TRIM(INDEX($A305:$AD305,MATCH(Settings!$B$11,$A$1:$AD$1,0))&amp;""),""),18,2)))),"")),""))</f>
        <v/>
      </c>
      <c r="AT305" s="23">
        <f>IF($BB305=0,"",IF(NOT(ISNUMBER($AF305)),"Waiting for the gift",IF(ISNUMBER($AJ305),"Acknowledged",IF(AND(ISNUMBER(Settings!$D$3),$AU305&gt;Settings!$D$3),"Past your window","Send acknowledgment"))))</f>
        <v/>
      </c>
      <c r="AU305" s="24">
        <f>IF(AND(ISNUMBER($AF305),NOT(ISNUMBER($AJ305))),Settings!$D$4-$AF305,"")</f>
        <v/>
      </c>
      <c r="AV305" s="27">
        <f>IF($BB305=0,"",IF((IF($AO305="Services","; services: describe the work, no value",IF(NOT(ISNUMBER($AR305)),"; no donor value given",IF($AX305=1,"; donor value $"&amp;FIXED(Settings!$D$5,0)&amp;" or more: written acknowledgment","")&amp;IF($AY305=1,"; over $"&amp;FIXED(Settings!$D$6,0)&amp;": donor may need Form 8283","")&amp;IF($AZ305=1,"; over $"&amp;FIXED(Settings!$D$7,0)&amp;": Section B, you may sign Part V",""))))="","Thank-you note",MID(IF($AO305="Services","; services: describe the work, no value",IF(NOT(ISNUMBER($AR305)),"; no donor value given",IF($AX305=1,"; donor value $"&amp;FIXED(Settings!$D$5,0)&amp;" or more: written acknowledgment","")&amp;IF($AY305=1,"; over $"&amp;FIXED(Settings!$D$6,0)&amp;": donor may need Form 8283","")&amp;IF($AZ305=1,"; over $"&amp;FIXED(Settings!$D$7,0)&amp;": Section B, you may sign Part V",""))),3,300)))</f>
        <v/>
      </c>
      <c r="AW305" s="27">
        <f>IF(OR($BB305=0,NOT(ISNUMBER($AF305)),$AP305=""),"","Thank you for your contribution of "&amp;$AP305&amp;" that "&amp;IF(TRIM(Settings!$D$2&amp;"")="","(your organization's name)",Settings!$D$2)&amp;" received on "&amp;CHOOSE(MONTH($AF305),"January","February","March","April","May","June","July","August","September","October","November","December")&amp;" "&amp;DAY($AF305)&amp;", "&amp;YEAR($AF305)&amp;". "&amp;IF(TRIM($AH305&amp;"")="","No goods or services were provided in exchange for your contribution.","In exchange for your contribution, we gave you "&amp;$AH305&amp;IF(ISNUMBER($AI305)," with an estimated fair market value of $"&amp;FIXED($AI305,2),"")&amp;"."))</f>
        <v/>
      </c>
      <c r="AX305" s="28">
        <f>IF(AND(ISNUMBER($AR305),ISNUMBER(Settings!$D$5)),IF($AR305&gt;=Settings!$D$5,1,0),0)</f>
        <v/>
      </c>
      <c r="AY305" s="28">
        <f>IF(AND(ISNUMBER($AR305),ISNUMBER(Settings!$D$6)),IF($AR305&gt;Settings!$D$6,1,0),0)</f>
        <v/>
      </c>
      <c r="AZ305" s="28">
        <f>IF(AND(ISNUMBER($AR305),ISNUMBER(Settings!$D$7)),IF($AR305&gt;Settings!$D$7,1,0),0)</f>
        <v/>
      </c>
      <c r="BA305" s="28">
        <f>IF(AND(ISNUMBER($AR305),ISNUMBER($AF305)),$AR305,0)</f>
        <v/>
      </c>
      <c r="BB305" s="28">
        <f>IF(OR(IFERROR(TRIM(INDEX($A305:$AD305,MATCH(Settings!$B$14,$A$1:$AD$1,0))&amp;""),"")&lt;&gt;"",IFERROR(TRIM(INDEX($A305:$AD305,MATCH(Settings!$B$13,$A$1:$AD$1,0))&amp;""),"")&lt;&gt;"",IFERROR(TRIM(INDEX($A305:$AD305,MATCH(Settings!$B$17,$A$1:$AD$1,0))&amp;""),"")&lt;&gt;"",IFERROR(TRIM(INDEX($A305:$AD305,MATCH(Settings!$B$22,$A$1:$AD$1,0))&amp;""),"")&lt;&gt;""),1,0)</f>
        <v/>
      </c>
    </row>
    <row r="306">
      <c r="AF306" s="29" t="n"/>
      <c r="AG306" s="30" t="n"/>
      <c r="AH306" s="30" t="n"/>
      <c r="AI306" s="31" t="n"/>
      <c r="AJ306" s="29" t="n"/>
      <c r="AK306" s="30" t="n"/>
      <c r="AM306" s="23">
        <f>IF(IFERROR(TRIM(INDEX($A306:$AD306,MATCH(Settings!$B$13,$A$1:$AD$1,0))&amp;""),"")&lt;&gt;"",IFERROR(TRIM(INDEX($A306:$AD306,MATCH(Settings!$B$13,$A$1:$AD$1,0))&amp;""),"")&amp;IF(IFERROR(TRIM(INDEX($A306:$AD306,MATCH(Settings!$B$14,$A$1:$AD$1,0))&amp;""),"")&lt;&gt;""," ("&amp;IFERROR(TRIM(INDEX($A306:$AD306,MATCH(Settings!$B$14,$A$1:$AD$1,0))&amp;""),"")&amp;")",""),IFERROR(TRIM(INDEX($A306:$AD306,MATCH(Settings!$B$14,$A$1:$AD$1,0))&amp;""),""))</f>
        <v/>
      </c>
      <c r="AN306" s="23">
        <f>IFERROR(TRIM(INDEX($A306:$AD306,MATCH(Settings!$B$15,$A$1:$AD$1,0))&amp;""),"")</f>
        <v/>
      </c>
      <c r="AO306" s="23">
        <f>IF($BB306=0,"",IF(LEFT(IFERROR(TRIM(INDEX($A306:$AD306,MATCH(Settings!$B$16,$A$1:$AD$1,0))&amp;""),""),5)="Goods","Goods",IF(LEFT(IFERROR(TRIM(INDEX($A306:$AD306,MATCH(Settings!$B$16,$A$1:$AD$1,0))&amp;""),""),8)="Services","Services",IF(IFERROR(TRIM(INDEX($A306:$AD306,MATCH(Settings!$B$22,$A$1:$AD$1,0))&amp;""),"")&lt;&gt;"","Services","Goods"))))</f>
        <v/>
      </c>
      <c r="AP306" s="23">
        <f>IF($AO306="Services",IFERROR(TRIM(INDEX($A306:$AD306,MATCH(Settings!$B$22,$A$1:$AD$1,0))&amp;""),""),IFERROR(TRIM(INDEX($A306:$AD306,MATCH(Settings!$B$17,$A$1:$AD$1,0))&amp;""),""))</f>
        <v/>
      </c>
      <c r="AQ306" s="24">
        <f>IFERROR(IF(TRIM(INDEX($A306:$AD306,MATCH(Settings!$B$18,$A$1:$AD$1,0))&amp;"")="","",VALUE(TRIM(INDEX($A306:$AD306,MATCH(Settings!$B$18,$A$1:$AD$1,0))&amp;""))),"")</f>
        <v/>
      </c>
      <c r="AR306" s="25">
        <f>IF($AO306="Goods",IFERROR(IF(TRIM(INDEX($A306:$AD306,MATCH(Settings!$B$20,$A$1:$AD$1,0))&amp;"")="","",VALUE(TRIM(INDEX($A306:$AD306,MATCH(Settings!$B$20,$A$1:$AD$1,0))&amp;""))),""),"")</f>
        <v/>
      </c>
      <c r="AS306" s="26">
        <f>IF($BB306=0,"",IFERROR(INT(IFERROR(IF(ISNUMBER(INDEX($A306:$AD306,MATCH(Settings!$B$11,$A$1:$AD$1,0))),INDEX($A306:$AD306,MATCH(Settings!$B$11,$A$1:$AD$1,0)),DATE(VALUE(LEFT(IFERROR(TRIM(INDEX($A306:$AD306,MATCH(Settings!$B$11,$A$1:$AD$1,0))&amp;""),""),4)),VALUE(MID(IFERROR(TRIM(INDEX($A306:$AD306,MATCH(Settings!$B$11,$A$1:$AD$1,0))&amp;""),""),6,2)),VALUE(MID(IFERROR(TRIM(INDEX($A306:$AD306,MATCH(Settings!$B$11,$A$1:$AD$1,0))&amp;""),""),9,2)))+TIME(VALUE(MID(IFERROR(TRIM(INDEX($A306:$AD306,MATCH(Settings!$B$11,$A$1:$AD$1,0))&amp;""),""),12,2)),VALUE(MID(IFERROR(TRIM(INDEX($A306:$AD306,MATCH(Settings!$B$11,$A$1:$AD$1,0))&amp;""),""),15,2)),VALUE(MID(IFERROR(TRIM(INDEX($A306:$AD306,MATCH(Settings!$B$11,$A$1:$AD$1,0))&amp;""),""),18,2)))),"")),""))</f>
        <v/>
      </c>
      <c r="AT306" s="23">
        <f>IF($BB306=0,"",IF(NOT(ISNUMBER($AF306)),"Waiting for the gift",IF(ISNUMBER($AJ306),"Acknowledged",IF(AND(ISNUMBER(Settings!$D$3),$AU306&gt;Settings!$D$3),"Past your window","Send acknowledgment"))))</f>
        <v/>
      </c>
      <c r="AU306" s="24">
        <f>IF(AND(ISNUMBER($AF306),NOT(ISNUMBER($AJ306))),Settings!$D$4-$AF306,"")</f>
        <v/>
      </c>
      <c r="AV306" s="27">
        <f>IF($BB306=0,"",IF((IF($AO306="Services","; services: describe the work, no value",IF(NOT(ISNUMBER($AR306)),"; no donor value given",IF($AX306=1,"; donor value $"&amp;FIXED(Settings!$D$5,0)&amp;" or more: written acknowledgment","")&amp;IF($AY306=1,"; over $"&amp;FIXED(Settings!$D$6,0)&amp;": donor may need Form 8283","")&amp;IF($AZ306=1,"; over $"&amp;FIXED(Settings!$D$7,0)&amp;": Section B, you may sign Part V",""))))="","Thank-you note",MID(IF($AO306="Services","; services: describe the work, no value",IF(NOT(ISNUMBER($AR306)),"; no donor value given",IF($AX306=1,"; donor value $"&amp;FIXED(Settings!$D$5,0)&amp;" or more: written acknowledgment","")&amp;IF($AY306=1,"; over $"&amp;FIXED(Settings!$D$6,0)&amp;": donor may need Form 8283","")&amp;IF($AZ306=1,"; over $"&amp;FIXED(Settings!$D$7,0)&amp;": Section B, you may sign Part V",""))),3,300)))</f>
        <v/>
      </c>
      <c r="AW306" s="27">
        <f>IF(OR($BB306=0,NOT(ISNUMBER($AF306)),$AP306=""),"","Thank you for your contribution of "&amp;$AP306&amp;" that "&amp;IF(TRIM(Settings!$D$2&amp;"")="","(your organization's name)",Settings!$D$2)&amp;" received on "&amp;CHOOSE(MONTH($AF306),"January","February","March","April","May","June","July","August","September","October","November","December")&amp;" "&amp;DAY($AF306)&amp;", "&amp;YEAR($AF306)&amp;". "&amp;IF(TRIM($AH306&amp;"")="","No goods or services were provided in exchange for your contribution.","In exchange for your contribution, we gave you "&amp;$AH306&amp;IF(ISNUMBER($AI306)," with an estimated fair market value of $"&amp;FIXED($AI306,2),"")&amp;"."))</f>
        <v/>
      </c>
      <c r="AX306" s="28">
        <f>IF(AND(ISNUMBER($AR306),ISNUMBER(Settings!$D$5)),IF($AR306&gt;=Settings!$D$5,1,0),0)</f>
        <v/>
      </c>
      <c r="AY306" s="28">
        <f>IF(AND(ISNUMBER($AR306),ISNUMBER(Settings!$D$6)),IF($AR306&gt;Settings!$D$6,1,0),0)</f>
        <v/>
      </c>
      <c r="AZ306" s="28">
        <f>IF(AND(ISNUMBER($AR306),ISNUMBER(Settings!$D$7)),IF($AR306&gt;Settings!$D$7,1,0),0)</f>
        <v/>
      </c>
      <c r="BA306" s="28">
        <f>IF(AND(ISNUMBER($AR306),ISNUMBER($AF306)),$AR306,0)</f>
        <v/>
      </c>
      <c r="BB306" s="28">
        <f>IF(OR(IFERROR(TRIM(INDEX($A306:$AD306,MATCH(Settings!$B$14,$A$1:$AD$1,0))&amp;""),"")&lt;&gt;"",IFERROR(TRIM(INDEX($A306:$AD306,MATCH(Settings!$B$13,$A$1:$AD$1,0))&amp;""),"")&lt;&gt;"",IFERROR(TRIM(INDEX($A306:$AD306,MATCH(Settings!$B$17,$A$1:$AD$1,0))&amp;""),"")&lt;&gt;"",IFERROR(TRIM(INDEX($A306:$AD306,MATCH(Settings!$B$22,$A$1:$AD$1,0))&amp;""),"")&lt;&gt;""),1,0)</f>
        <v/>
      </c>
    </row>
    <row r="307">
      <c r="AF307" s="29" t="n"/>
      <c r="AG307" s="30" t="n"/>
      <c r="AH307" s="30" t="n"/>
      <c r="AI307" s="31" t="n"/>
      <c r="AJ307" s="29" t="n"/>
      <c r="AK307" s="30" t="n"/>
      <c r="AM307" s="23">
        <f>IF(IFERROR(TRIM(INDEX($A307:$AD307,MATCH(Settings!$B$13,$A$1:$AD$1,0))&amp;""),"")&lt;&gt;"",IFERROR(TRIM(INDEX($A307:$AD307,MATCH(Settings!$B$13,$A$1:$AD$1,0))&amp;""),"")&amp;IF(IFERROR(TRIM(INDEX($A307:$AD307,MATCH(Settings!$B$14,$A$1:$AD$1,0))&amp;""),"")&lt;&gt;""," ("&amp;IFERROR(TRIM(INDEX($A307:$AD307,MATCH(Settings!$B$14,$A$1:$AD$1,0))&amp;""),"")&amp;")",""),IFERROR(TRIM(INDEX($A307:$AD307,MATCH(Settings!$B$14,$A$1:$AD$1,0))&amp;""),""))</f>
        <v/>
      </c>
      <c r="AN307" s="23">
        <f>IFERROR(TRIM(INDEX($A307:$AD307,MATCH(Settings!$B$15,$A$1:$AD$1,0))&amp;""),"")</f>
        <v/>
      </c>
      <c r="AO307" s="23">
        <f>IF($BB307=0,"",IF(LEFT(IFERROR(TRIM(INDEX($A307:$AD307,MATCH(Settings!$B$16,$A$1:$AD$1,0))&amp;""),""),5)="Goods","Goods",IF(LEFT(IFERROR(TRIM(INDEX($A307:$AD307,MATCH(Settings!$B$16,$A$1:$AD$1,0))&amp;""),""),8)="Services","Services",IF(IFERROR(TRIM(INDEX($A307:$AD307,MATCH(Settings!$B$22,$A$1:$AD$1,0))&amp;""),"")&lt;&gt;"","Services","Goods"))))</f>
        <v/>
      </c>
      <c r="AP307" s="23">
        <f>IF($AO307="Services",IFERROR(TRIM(INDEX($A307:$AD307,MATCH(Settings!$B$22,$A$1:$AD$1,0))&amp;""),""),IFERROR(TRIM(INDEX($A307:$AD307,MATCH(Settings!$B$17,$A$1:$AD$1,0))&amp;""),""))</f>
        <v/>
      </c>
      <c r="AQ307" s="24">
        <f>IFERROR(IF(TRIM(INDEX($A307:$AD307,MATCH(Settings!$B$18,$A$1:$AD$1,0))&amp;"")="","",VALUE(TRIM(INDEX($A307:$AD307,MATCH(Settings!$B$18,$A$1:$AD$1,0))&amp;""))),"")</f>
        <v/>
      </c>
      <c r="AR307" s="25">
        <f>IF($AO307="Goods",IFERROR(IF(TRIM(INDEX($A307:$AD307,MATCH(Settings!$B$20,$A$1:$AD$1,0))&amp;"")="","",VALUE(TRIM(INDEX($A307:$AD307,MATCH(Settings!$B$20,$A$1:$AD$1,0))&amp;""))),""),"")</f>
        <v/>
      </c>
      <c r="AS307" s="26">
        <f>IF($BB307=0,"",IFERROR(INT(IFERROR(IF(ISNUMBER(INDEX($A307:$AD307,MATCH(Settings!$B$11,$A$1:$AD$1,0))),INDEX($A307:$AD307,MATCH(Settings!$B$11,$A$1:$AD$1,0)),DATE(VALUE(LEFT(IFERROR(TRIM(INDEX($A307:$AD307,MATCH(Settings!$B$11,$A$1:$AD$1,0))&amp;""),""),4)),VALUE(MID(IFERROR(TRIM(INDEX($A307:$AD307,MATCH(Settings!$B$11,$A$1:$AD$1,0))&amp;""),""),6,2)),VALUE(MID(IFERROR(TRIM(INDEX($A307:$AD307,MATCH(Settings!$B$11,$A$1:$AD$1,0))&amp;""),""),9,2)))+TIME(VALUE(MID(IFERROR(TRIM(INDEX($A307:$AD307,MATCH(Settings!$B$11,$A$1:$AD$1,0))&amp;""),""),12,2)),VALUE(MID(IFERROR(TRIM(INDEX($A307:$AD307,MATCH(Settings!$B$11,$A$1:$AD$1,0))&amp;""),""),15,2)),VALUE(MID(IFERROR(TRIM(INDEX($A307:$AD307,MATCH(Settings!$B$11,$A$1:$AD$1,0))&amp;""),""),18,2)))),"")),""))</f>
        <v/>
      </c>
      <c r="AT307" s="23">
        <f>IF($BB307=0,"",IF(NOT(ISNUMBER($AF307)),"Waiting for the gift",IF(ISNUMBER($AJ307),"Acknowledged",IF(AND(ISNUMBER(Settings!$D$3),$AU307&gt;Settings!$D$3),"Past your window","Send acknowledgment"))))</f>
        <v/>
      </c>
      <c r="AU307" s="24">
        <f>IF(AND(ISNUMBER($AF307),NOT(ISNUMBER($AJ307))),Settings!$D$4-$AF307,"")</f>
        <v/>
      </c>
      <c r="AV307" s="27">
        <f>IF($BB307=0,"",IF((IF($AO307="Services","; services: describe the work, no value",IF(NOT(ISNUMBER($AR307)),"; no donor value given",IF($AX307=1,"; donor value $"&amp;FIXED(Settings!$D$5,0)&amp;" or more: written acknowledgment","")&amp;IF($AY307=1,"; over $"&amp;FIXED(Settings!$D$6,0)&amp;": donor may need Form 8283","")&amp;IF($AZ307=1,"; over $"&amp;FIXED(Settings!$D$7,0)&amp;": Section B, you may sign Part V",""))))="","Thank-you note",MID(IF($AO307="Services","; services: describe the work, no value",IF(NOT(ISNUMBER($AR307)),"; no donor value given",IF($AX307=1,"; donor value $"&amp;FIXED(Settings!$D$5,0)&amp;" or more: written acknowledgment","")&amp;IF($AY307=1,"; over $"&amp;FIXED(Settings!$D$6,0)&amp;": donor may need Form 8283","")&amp;IF($AZ307=1,"; over $"&amp;FIXED(Settings!$D$7,0)&amp;": Section B, you may sign Part V",""))),3,300)))</f>
        <v/>
      </c>
      <c r="AW307" s="27">
        <f>IF(OR($BB307=0,NOT(ISNUMBER($AF307)),$AP307=""),"","Thank you for your contribution of "&amp;$AP307&amp;" that "&amp;IF(TRIM(Settings!$D$2&amp;"")="","(your organization's name)",Settings!$D$2)&amp;" received on "&amp;CHOOSE(MONTH($AF307),"January","February","March","April","May","June","July","August","September","October","November","December")&amp;" "&amp;DAY($AF307)&amp;", "&amp;YEAR($AF307)&amp;". "&amp;IF(TRIM($AH307&amp;"")="","No goods or services were provided in exchange for your contribution.","In exchange for your contribution, we gave you "&amp;$AH307&amp;IF(ISNUMBER($AI307)," with an estimated fair market value of $"&amp;FIXED($AI307,2),"")&amp;"."))</f>
        <v/>
      </c>
      <c r="AX307" s="28">
        <f>IF(AND(ISNUMBER($AR307),ISNUMBER(Settings!$D$5)),IF($AR307&gt;=Settings!$D$5,1,0),0)</f>
        <v/>
      </c>
      <c r="AY307" s="28">
        <f>IF(AND(ISNUMBER($AR307),ISNUMBER(Settings!$D$6)),IF($AR307&gt;Settings!$D$6,1,0),0)</f>
        <v/>
      </c>
      <c r="AZ307" s="28">
        <f>IF(AND(ISNUMBER($AR307),ISNUMBER(Settings!$D$7)),IF($AR307&gt;Settings!$D$7,1,0),0)</f>
        <v/>
      </c>
      <c r="BA307" s="28">
        <f>IF(AND(ISNUMBER($AR307),ISNUMBER($AF307)),$AR307,0)</f>
        <v/>
      </c>
      <c r="BB307" s="28">
        <f>IF(OR(IFERROR(TRIM(INDEX($A307:$AD307,MATCH(Settings!$B$14,$A$1:$AD$1,0))&amp;""),"")&lt;&gt;"",IFERROR(TRIM(INDEX($A307:$AD307,MATCH(Settings!$B$13,$A$1:$AD$1,0))&amp;""),"")&lt;&gt;"",IFERROR(TRIM(INDEX($A307:$AD307,MATCH(Settings!$B$17,$A$1:$AD$1,0))&amp;""),"")&lt;&gt;"",IFERROR(TRIM(INDEX($A307:$AD307,MATCH(Settings!$B$22,$A$1:$AD$1,0))&amp;""),"")&lt;&gt;""),1,0)</f>
        <v/>
      </c>
    </row>
    <row r="308">
      <c r="AF308" s="29" t="n"/>
      <c r="AG308" s="30" t="n"/>
      <c r="AH308" s="30" t="n"/>
      <c r="AI308" s="31" t="n"/>
      <c r="AJ308" s="29" t="n"/>
      <c r="AK308" s="30" t="n"/>
      <c r="AM308" s="23">
        <f>IF(IFERROR(TRIM(INDEX($A308:$AD308,MATCH(Settings!$B$13,$A$1:$AD$1,0))&amp;""),"")&lt;&gt;"",IFERROR(TRIM(INDEX($A308:$AD308,MATCH(Settings!$B$13,$A$1:$AD$1,0))&amp;""),"")&amp;IF(IFERROR(TRIM(INDEX($A308:$AD308,MATCH(Settings!$B$14,$A$1:$AD$1,0))&amp;""),"")&lt;&gt;""," ("&amp;IFERROR(TRIM(INDEX($A308:$AD308,MATCH(Settings!$B$14,$A$1:$AD$1,0))&amp;""),"")&amp;")",""),IFERROR(TRIM(INDEX($A308:$AD308,MATCH(Settings!$B$14,$A$1:$AD$1,0))&amp;""),""))</f>
        <v/>
      </c>
      <c r="AN308" s="23">
        <f>IFERROR(TRIM(INDEX($A308:$AD308,MATCH(Settings!$B$15,$A$1:$AD$1,0))&amp;""),"")</f>
        <v/>
      </c>
      <c r="AO308" s="23">
        <f>IF($BB308=0,"",IF(LEFT(IFERROR(TRIM(INDEX($A308:$AD308,MATCH(Settings!$B$16,$A$1:$AD$1,0))&amp;""),""),5)="Goods","Goods",IF(LEFT(IFERROR(TRIM(INDEX($A308:$AD308,MATCH(Settings!$B$16,$A$1:$AD$1,0))&amp;""),""),8)="Services","Services",IF(IFERROR(TRIM(INDEX($A308:$AD308,MATCH(Settings!$B$22,$A$1:$AD$1,0))&amp;""),"")&lt;&gt;"","Services","Goods"))))</f>
        <v/>
      </c>
      <c r="AP308" s="23">
        <f>IF($AO308="Services",IFERROR(TRIM(INDEX($A308:$AD308,MATCH(Settings!$B$22,$A$1:$AD$1,0))&amp;""),""),IFERROR(TRIM(INDEX($A308:$AD308,MATCH(Settings!$B$17,$A$1:$AD$1,0))&amp;""),""))</f>
        <v/>
      </c>
      <c r="AQ308" s="24">
        <f>IFERROR(IF(TRIM(INDEX($A308:$AD308,MATCH(Settings!$B$18,$A$1:$AD$1,0))&amp;"")="","",VALUE(TRIM(INDEX($A308:$AD308,MATCH(Settings!$B$18,$A$1:$AD$1,0))&amp;""))),"")</f>
        <v/>
      </c>
      <c r="AR308" s="25">
        <f>IF($AO308="Goods",IFERROR(IF(TRIM(INDEX($A308:$AD308,MATCH(Settings!$B$20,$A$1:$AD$1,0))&amp;"")="","",VALUE(TRIM(INDEX($A308:$AD308,MATCH(Settings!$B$20,$A$1:$AD$1,0))&amp;""))),""),"")</f>
        <v/>
      </c>
      <c r="AS308" s="26">
        <f>IF($BB308=0,"",IFERROR(INT(IFERROR(IF(ISNUMBER(INDEX($A308:$AD308,MATCH(Settings!$B$11,$A$1:$AD$1,0))),INDEX($A308:$AD308,MATCH(Settings!$B$11,$A$1:$AD$1,0)),DATE(VALUE(LEFT(IFERROR(TRIM(INDEX($A308:$AD308,MATCH(Settings!$B$11,$A$1:$AD$1,0))&amp;""),""),4)),VALUE(MID(IFERROR(TRIM(INDEX($A308:$AD308,MATCH(Settings!$B$11,$A$1:$AD$1,0))&amp;""),""),6,2)),VALUE(MID(IFERROR(TRIM(INDEX($A308:$AD308,MATCH(Settings!$B$11,$A$1:$AD$1,0))&amp;""),""),9,2)))+TIME(VALUE(MID(IFERROR(TRIM(INDEX($A308:$AD308,MATCH(Settings!$B$11,$A$1:$AD$1,0))&amp;""),""),12,2)),VALUE(MID(IFERROR(TRIM(INDEX($A308:$AD308,MATCH(Settings!$B$11,$A$1:$AD$1,0))&amp;""),""),15,2)),VALUE(MID(IFERROR(TRIM(INDEX($A308:$AD308,MATCH(Settings!$B$11,$A$1:$AD$1,0))&amp;""),""),18,2)))),"")),""))</f>
        <v/>
      </c>
      <c r="AT308" s="23">
        <f>IF($BB308=0,"",IF(NOT(ISNUMBER($AF308)),"Waiting for the gift",IF(ISNUMBER($AJ308),"Acknowledged",IF(AND(ISNUMBER(Settings!$D$3),$AU308&gt;Settings!$D$3),"Past your window","Send acknowledgment"))))</f>
        <v/>
      </c>
      <c r="AU308" s="24">
        <f>IF(AND(ISNUMBER($AF308),NOT(ISNUMBER($AJ308))),Settings!$D$4-$AF308,"")</f>
        <v/>
      </c>
      <c r="AV308" s="27">
        <f>IF($BB308=0,"",IF((IF($AO308="Services","; services: describe the work, no value",IF(NOT(ISNUMBER($AR308)),"; no donor value given",IF($AX308=1,"; donor value $"&amp;FIXED(Settings!$D$5,0)&amp;" or more: written acknowledgment","")&amp;IF($AY308=1,"; over $"&amp;FIXED(Settings!$D$6,0)&amp;": donor may need Form 8283","")&amp;IF($AZ308=1,"; over $"&amp;FIXED(Settings!$D$7,0)&amp;": Section B, you may sign Part V",""))))="","Thank-you note",MID(IF($AO308="Services","; services: describe the work, no value",IF(NOT(ISNUMBER($AR308)),"; no donor value given",IF($AX308=1,"; donor value $"&amp;FIXED(Settings!$D$5,0)&amp;" or more: written acknowledgment","")&amp;IF($AY308=1,"; over $"&amp;FIXED(Settings!$D$6,0)&amp;": donor may need Form 8283","")&amp;IF($AZ308=1,"; over $"&amp;FIXED(Settings!$D$7,0)&amp;": Section B, you may sign Part V",""))),3,300)))</f>
        <v/>
      </c>
      <c r="AW308" s="27">
        <f>IF(OR($BB308=0,NOT(ISNUMBER($AF308)),$AP308=""),"","Thank you for your contribution of "&amp;$AP308&amp;" that "&amp;IF(TRIM(Settings!$D$2&amp;"")="","(your organization's name)",Settings!$D$2)&amp;" received on "&amp;CHOOSE(MONTH($AF308),"January","February","March","April","May","June","July","August","September","October","November","December")&amp;" "&amp;DAY($AF308)&amp;", "&amp;YEAR($AF308)&amp;". "&amp;IF(TRIM($AH308&amp;"")="","No goods or services were provided in exchange for your contribution.","In exchange for your contribution, we gave you "&amp;$AH308&amp;IF(ISNUMBER($AI308)," with an estimated fair market value of $"&amp;FIXED($AI308,2),"")&amp;"."))</f>
        <v/>
      </c>
      <c r="AX308" s="28">
        <f>IF(AND(ISNUMBER($AR308),ISNUMBER(Settings!$D$5)),IF($AR308&gt;=Settings!$D$5,1,0),0)</f>
        <v/>
      </c>
      <c r="AY308" s="28">
        <f>IF(AND(ISNUMBER($AR308),ISNUMBER(Settings!$D$6)),IF($AR308&gt;Settings!$D$6,1,0),0)</f>
        <v/>
      </c>
      <c r="AZ308" s="28">
        <f>IF(AND(ISNUMBER($AR308),ISNUMBER(Settings!$D$7)),IF($AR308&gt;Settings!$D$7,1,0),0)</f>
        <v/>
      </c>
      <c r="BA308" s="28">
        <f>IF(AND(ISNUMBER($AR308),ISNUMBER($AF308)),$AR308,0)</f>
        <v/>
      </c>
      <c r="BB308" s="28">
        <f>IF(OR(IFERROR(TRIM(INDEX($A308:$AD308,MATCH(Settings!$B$14,$A$1:$AD$1,0))&amp;""),"")&lt;&gt;"",IFERROR(TRIM(INDEX($A308:$AD308,MATCH(Settings!$B$13,$A$1:$AD$1,0))&amp;""),"")&lt;&gt;"",IFERROR(TRIM(INDEX($A308:$AD308,MATCH(Settings!$B$17,$A$1:$AD$1,0))&amp;""),"")&lt;&gt;"",IFERROR(TRIM(INDEX($A308:$AD308,MATCH(Settings!$B$22,$A$1:$AD$1,0))&amp;""),"")&lt;&gt;""),1,0)</f>
        <v/>
      </c>
    </row>
    <row r="309">
      <c r="AF309" s="29" t="n"/>
      <c r="AG309" s="30" t="n"/>
      <c r="AH309" s="30" t="n"/>
      <c r="AI309" s="31" t="n"/>
      <c r="AJ309" s="29" t="n"/>
      <c r="AK309" s="30" t="n"/>
      <c r="AM309" s="23">
        <f>IF(IFERROR(TRIM(INDEX($A309:$AD309,MATCH(Settings!$B$13,$A$1:$AD$1,0))&amp;""),"")&lt;&gt;"",IFERROR(TRIM(INDEX($A309:$AD309,MATCH(Settings!$B$13,$A$1:$AD$1,0))&amp;""),"")&amp;IF(IFERROR(TRIM(INDEX($A309:$AD309,MATCH(Settings!$B$14,$A$1:$AD$1,0))&amp;""),"")&lt;&gt;""," ("&amp;IFERROR(TRIM(INDEX($A309:$AD309,MATCH(Settings!$B$14,$A$1:$AD$1,0))&amp;""),"")&amp;")",""),IFERROR(TRIM(INDEX($A309:$AD309,MATCH(Settings!$B$14,$A$1:$AD$1,0))&amp;""),""))</f>
        <v/>
      </c>
      <c r="AN309" s="23">
        <f>IFERROR(TRIM(INDEX($A309:$AD309,MATCH(Settings!$B$15,$A$1:$AD$1,0))&amp;""),"")</f>
        <v/>
      </c>
      <c r="AO309" s="23">
        <f>IF($BB309=0,"",IF(LEFT(IFERROR(TRIM(INDEX($A309:$AD309,MATCH(Settings!$B$16,$A$1:$AD$1,0))&amp;""),""),5)="Goods","Goods",IF(LEFT(IFERROR(TRIM(INDEX($A309:$AD309,MATCH(Settings!$B$16,$A$1:$AD$1,0))&amp;""),""),8)="Services","Services",IF(IFERROR(TRIM(INDEX($A309:$AD309,MATCH(Settings!$B$22,$A$1:$AD$1,0))&amp;""),"")&lt;&gt;"","Services","Goods"))))</f>
        <v/>
      </c>
      <c r="AP309" s="23">
        <f>IF($AO309="Services",IFERROR(TRIM(INDEX($A309:$AD309,MATCH(Settings!$B$22,$A$1:$AD$1,0))&amp;""),""),IFERROR(TRIM(INDEX($A309:$AD309,MATCH(Settings!$B$17,$A$1:$AD$1,0))&amp;""),""))</f>
        <v/>
      </c>
      <c r="AQ309" s="24">
        <f>IFERROR(IF(TRIM(INDEX($A309:$AD309,MATCH(Settings!$B$18,$A$1:$AD$1,0))&amp;"")="","",VALUE(TRIM(INDEX($A309:$AD309,MATCH(Settings!$B$18,$A$1:$AD$1,0))&amp;""))),"")</f>
        <v/>
      </c>
      <c r="AR309" s="25">
        <f>IF($AO309="Goods",IFERROR(IF(TRIM(INDEX($A309:$AD309,MATCH(Settings!$B$20,$A$1:$AD$1,0))&amp;"")="","",VALUE(TRIM(INDEX($A309:$AD309,MATCH(Settings!$B$20,$A$1:$AD$1,0))&amp;""))),""),"")</f>
        <v/>
      </c>
      <c r="AS309" s="26">
        <f>IF($BB309=0,"",IFERROR(INT(IFERROR(IF(ISNUMBER(INDEX($A309:$AD309,MATCH(Settings!$B$11,$A$1:$AD$1,0))),INDEX($A309:$AD309,MATCH(Settings!$B$11,$A$1:$AD$1,0)),DATE(VALUE(LEFT(IFERROR(TRIM(INDEX($A309:$AD309,MATCH(Settings!$B$11,$A$1:$AD$1,0))&amp;""),""),4)),VALUE(MID(IFERROR(TRIM(INDEX($A309:$AD309,MATCH(Settings!$B$11,$A$1:$AD$1,0))&amp;""),""),6,2)),VALUE(MID(IFERROR(TRIM(INDEX($A309:$AD309,MATCH(Settings!$B$11,$A$1:$AD$1,0))&amp;""),""),9,2)))+TIME(VALUE(MID(IFERROR(TRIM(INDEX($A309:$AD309,MATCH(Settings!$B$11,$A$1:$AD$1,0))&amp;""),""),12,2)),VALUE(MID(IFERROR(TRIM(INDEX($A309:$AD309,MATCH(Settings!$B$11,$A$1:$AD$1,0))&amp;""),""),15,2)),VALUE(MID(IFERROR(TRIM(INDEX($A309:$AD309,MATCH(Settings!$B$11,$A$1:$AD$1,0))&amp;""),""),18,2)))),"")),""))</f>
        <v/>
      </c>
      <c r="AT309" s="23">
        <f>IF($BB309=0,"",IF(NOT(ISNUMBER($AF309)),"Waiting for the gift",IF(ISNUMBER($AJ309),"Acknowledged",IF(AND(ISNUMBER(Settings!$D$3),$AU309&gt;Settings!$D$3),"Past your window","Send acknowledgment"))))</f>
        <v/>
      </c>
      <c r="AU309" s="24">
        <f>IF(AND(ISNUMBER($AF309),NOT(ISNUMBER($AJ309))),Settings!$D$4-$AF309,"")</f>
        <v/>
      </c>
      <c r="AV309" s="27">
        <f>IF($BB309=0,"",IF((IF($AO309="Services","; services: describe the work, no value",IF(NOT(ISNUMBER($AR309)),"; no donor value given",IF($AX309=1,"; donor value $"&amp;FIXED(Settings!$D$5,0)&amp;" or more: written acknowledgment","")&amp;IF($AY309=1,"; over $"&amp;FIXED(Settings!$D$6,0)&amp;": donor may need Form 8283","")&amp;IF($AZ309=1,"; over $"&amp;FIXED(Settings!$D$7,0)&amp;": Section B, you may sign Part V",""))))="","Thank-you note",MID(IF($AO309="Services","; services: describe the work, no value",IF(NOT(ISNUMBER($AR309)),"; no donor value given",IF($AX309=1,"; donor value $"&amp;FIXED(Settings!$D$5,0)&amp;" or more: written acknowledgment","")&amp;IF($AY309=1,"; over $"&amp;FIXED(Settings!$D$6,0)&amp;": donor may need Form 8283","")&amp;IF($AZ309=1,"; over $"&amp;FIXED(Settings!$D$7,0)&amp;": Section B, you may sign Part V",""))),3,300)))</f>
        <v/>
      </c>
      <c r="AW309" s="27">
        <f>IF(OR($BB309=0,NOT(ISNUMBER($AF309)),$AP309=""),"","Thank you for your contribution of "&amp;$AP309&amp;" that "&amp;IF(TRIM(Settings!$D$2&amp;"")="","(your organization's name)",Settings!$D$2)&amp;" received on "&amp;CHOOSE(MONTH($AF309),"January","February","March","April","May","June","July","August","September","October","November","December")&amp;" "&amp;DAY($AF309)&amp;", "&amp;YEAR($AF309)&amp;". "&amp;IF(TRIM($AH309&amp;"")="","No goods or services were provided in exchange for your contribution.","In exchange for your contribution, we gave you "&amp;$AH309&amp;IF(ISNUMBER($AI309)," with an estimated fair market value of $"&amp;FIXED($AI309,2),"")&amp;"."))</f>
        <v/>
      </c>
      <c r="AX309" s="28">
        <f>IF(AND(ISNUMBER($AR309),ISNUMBER(Settings!$D$5)),IF($AR309&gt;=Settings!$D$5,1,0),0)</f>
        <v/>
      </c>
      <c r="AY309" s="28">
        <f>IF(AND(ISNUMBER($AR309),ISNUMBER(Settings!$D$6)),IF($AR309&gt;Settings!$D$6,1,0),0)</f>
        <v/>
      </c>
      <c r="AZ309" s="28">
        <f>IF(AND(ISNUMBER($AR309),ISNUMBER(Settings!$D$7)),IF($AR309&gt;Settings!$D$7,1,0),0)</f>
        <v/>
      </c>
      <c r="BA309" s="28">
        <f>IF(AND(ISNUMBER($AR309),ISNUMBER($AF309)),$AR309,0)</f>
        <v/>
      </c>
      <c r="BB309" s="28">
        <f>IF(OR(IFERROR(TRIM(INDEX($A309:$AD309,MATCH(Settings!$B$14,$A$1:$AD$1,0))&amp;""),"")&lt;&gt;"",IFERROR(TRIM(INDEX($A309:$AD309,MATCH(Settings!$B$13,$A$1:$AD$1,0))&amp;""),"")&lt;&gt;"",IFERROR(TRIM(INDEX($A309:$AD309,MATCH(Settings!$B$17,$A$1:$AD$1,0))&amp;""),"")&lt;&gt;"",IFERROR(TRIM(INDEX($A309:$AD309,MATCH(Settings!$B$22,$A$1:$AD$1,0))&amp;""),"")&lt;&gt;""),1,0)</f>
        <v/>
      </c>
    </row>
    <row r="310">
      <c r="AF310" s="29" t="n"/>
      <c r="AG310" s="30" t="n"/>
      <c r="AH310" s="30" t="n"/>
      <c r="AI310" s="31" t="n"/>
      <c r="AJ310" s="29" t="n"/>
      <c r="AK310" s="30" t="n"/>
      <c r="AM310" s="23">
        <f>IF(IFERROR(TRIM(INDEX($A310:$AD310,MATCH(Settings!$B$13,$A$1:$AD$1,0))&amp;""),"")&lt;&gt;"",IFERROR(TRIM(INDEX($A310:$AD310,MATCH(Settings!$B$13,$A$1:$AD$1,0))&amp;""),"")&amp;IF(IFERROR(TRIM(INDEX($A310:$AD310,MATCH(Settings!$B$14,$A$1:$AD$1,0))&amp;""),"")&lt;&gt;""," ("&amp;IFERROR(TRIM(INDEX($A310:$AD310,MATCH(Settings!$B$14,$A$1:$AD$1,0))&amp;""),"")&amp;")",""),IFERROR(TRIM(INDEX($A310:$AD310,MATCH(Settings!$B$14,$A$1:$AD$1,0))&amp;""),""))</f>
        <v/>
      </c>
      <c r="AN310" s="23">
        <f>IFERROR(TRIM(INDEX($A310:$AD310,MATCH(Settings!$B$15,$A$1:$AD$1,0))&amp;""),"")</f>
        <v/>
      </c>
      <c r="AO310" s="23">
        <f>IF($BB310=0,"",IF(LEFT(IFERROR(TRIM(INDEX($A310:$AD310,MATCH(Settings!$B$16,$A$1:$AD$1,0))&amp;""),""),5)="Goods","Goods",IF(LEFT(IFERROR(TRIM(INDEX($A310:$AD310,MATCH(Settings!$B$16,$A$1:$AD$1,0))&amp;""),""),8)="Services","Services",IF(IFERROR(TRIM(INDEX($A310:$AD310,MATCH(Settings!$B$22,$A$1:$AD$1,0))&amp;""),"")&lt;&gt;"","Services","Goods"))))</f>
        <v/>
      </c>
      <c r="AP310" s="23">
        <f>IF($AO310="Services",IFERROR(TRIM(INDEX($A310:$AD310,MATCH(Settings!$B$22,$A$1:$AD$1,0))&amp;""),""),IFERROR(TRIM(INDEX($A310:$AD310,MATCH(Settings!$B$17,$A$1:$AD$1,0))&amp;""),""))</f>
        <v/>
      </c>
      <c r="AQ310" s="24">
        <f>IFERROR(IF(TRIM(INDEX($A310:$AD310,MATCH(Settings!$B$18,$A$1:$AD$1,0))&amp;"")="","",VALUE(TRIM(INDEX($A310:$AD310,MATCH(Settings!$B$18,$A$1:$AD$1,0))&amp;""))),"")</f>
        <v/>
      </c>
      <c r="AR310" s="25">
        <f>IF($AO310="Goods",IFERROR(IF(TRIM(INDEX($A310:$AD310,MATCH(Settings!$B$20,$A$1:$AD$1,0))&amp;"")="","",VALUE(TRIM(INDEX($A310:$AD310,MATCH(Settings!$B$20,$A$1:$AD$1,0))&amp;""))),""),"")</f>
        <v/>
      </c>
      <c r="AS310" s="26">
        <f>IF($BB310=0,"",IFERROR(INT(IFERROR(IF(ISNUMBER(INDEX($A310:$AD310,MATCH(Settings!$B$11,$A$1:$AD$1,0))),INDEX($A310:$AD310,MATCH(Settings!$B$11,$A$1:$AD$1,0)),DATE(VALUE(LEFT(IFERROR(TRIM(INDEX($A310:$AD310,MATCH(Settings!$B$11,$A$1:$AD$1,0))&amp;""),""),4)),VALUE(MID(IFERROR(TRIM(INDEX($A310:$AD310,MATCH(Settings!$B$11,$A$1:$AD$1,0))&amp;""),""),6,2)),VALUE(MID(IFERROR(TRIM(INDEX($A310:$AD310,MATCH(Settings!$B$11,$A$1:$AD$1,0))&amp;""),""),9,2)))+TIME(VALUE(MID(IFERROR(TRIM(INDEX($A310:$AD310,MATCH(Settings!$B$11,$A$1:$AD$1,0))&amp;""),""),12,2)),VALUE(MID(IFERROR(TRIM(INDEX($A310:$AD310,MATCH(Settings!$B$11,$A$1:$AD$1,0))&amp;""),""),15,2)),VALUE(MID(IFERROR(TRIM(INDEX($A310:$AD310,MATCH(Settings!$B$11,$A$1:$AD$1,0))&amp;""),""),18,2)))),"")),""))</f>
        <v/>
      </c>
      <c r="AT310" s="23">
        <f>IF($BB310=0,"",IF(NOT(ISNUMBER($AF310)),"Waiting for the gift",IF(ISNUMBER($AJ310),"Acknowledged",IF(AND(ISNUMBER(Settings!$D$3),$AU310&gt;Settings!$D$3),"Past your window","Send acknowledgment"))))</f>
        <v/>
      </c>
      <c r="AU310" s="24">
        <f>IF(AND(ISNUMBER($AF310),NOT(ISNUMBER($AJ310))),Settings!$D$4-$AF310,"")</f>
        <v/>
      </c>
      <c r="AV310" s="27">
        <f>IF($BB310=0,"",IF((IF($AO310="Services","; services: describe the work, no value",IF(NOT(ISNUMBER($AR310)),"; no donor value given",IF($AX310=1,"; donor value $"&amp;FIXED(Settings!$D$5,0)&amp;" or more: written acknowledgment","")&amp;IF($AY310=1,"; over $"&amp;FIXED(Settings!$D$6,0)&amp;": donor may need Form 8283","")&amp;IF($AZ310=1,"; over $"&amp;FIXED(Settings!$D$7,0)&amp;": Section B, you may sign Part V",""))))="","Thank-you note",MID(IF($AO310="Services","; services: describe the work, no value",IF(NOT(ISNUMBER($AR310)),"; no donor value given",IF($AX310=1,"; donor value $"&amp;FIXED(Settings!$D$5,0)&amp;" or more: written acknowledgment","")&amp;IF($AY310=1,"; over $"&amp;FIXED(Settings!$D$6,0)&amp;": donor may need Form 8283","")&amp;IF($AZ310=1,"; over $"&amp;FIXED(Settings!$D$7,0)&amp;": Section B, you may sign Part V",""))),3,300)))</f>
        <v/>
      </c>
      <c r="AW310" s="27">
        <f>IF(OR($BB310=0,NOT(ISNUMBER($AF310)),$AP310=""),"","Thank you for your contribution of "&amp;$AP310&amp;" that "&amp;IF(TRIM(Settings!$D$2&amp;"")="","(your organization's name)",Settings!$D$2)&amp;" received on "&amp;CHOOSE(MONTH($AF310),"January","February","March","April","May","June","July","August","September","October","November","December")&amp;" "&amp;DAY($AF310)&amp;", "&amp;YEAR($AF310)&amp;". "&amp;IF(TRIM($AH310&amp;"")="","No goods or services were provided in exchange for your contribution.","In exchange for your contribution, we gave you "&amp;$AH310&amp;IF(ISNUMBER($AI310)," with an estimated fair market value of $"&amp;FIXED($AI310,2),"")&amp;"."))</f>
        <v/>
      </c>
      <c r="AX310" s="28">
        <f>IF(AND(ISNUMBER($AR310),ISNUMBER(Settings!$D$5)),IF($AR310&gt;=Settings!$D$5,1,0),0)</f>
        <v/>
      </c>
      <c r="AY310" s="28">
        <f>IF(AND(ISNUMBER($AR310),ISNUMBER(Settings!$D$6)),IF($AR310&gt;Settings!$D$6,1,0),0)</f>
        <v/>
      </c>
      <c r="AZ310" s="28">
        <f>IF(AND(ISNUMBER($AR310),ISNUMBER(Settings!$D$7)),IF($AR310&gt;Settings!$D$7,1,0),0)</f>
        <v/>
      </c>
      <c r="BA310" s="28">
        <f>IF(AND(ISNUMBER($AR310),ISNUMBER($AF310)),$AR310,0)</f>
        <v/>
      </c>
      <c r="BB310" s="28">
        <f>IF(OR(IFERROR(TRIM(INDEX($A310:$AD310,MATCH(Settings!$B$14,$A$1:$AD$1,0))&amp;""),"")&lt;&gt;"",IFERROR(TRIM(INDEX($A310:$AD310,MATCH(Settings!$B$13,$A$1:$AD$1,0))&amp;""),"")&lt;&gt;"",IFERROR(TRIM(INDEX($A310:$AD310,MATCH(Settings!$B$17,$A$1:$AD$1,0))&amp;""),"")&lt;&gt;"",IFERROR(TRIM(INDEX($A310:$AD310,MATCH(Settings!$B$22,$A$1:$AD$1,0))&amp;""),"")&lt;&gt;""),1,0)</f>
        <v/>
      </c>
    </row>
    <row r="311">
      <c r="AF311" s="29" t="n"/>
      <c r="AG311" s="30" t="n"/>
      <c r="AH311" s="30" t="n"/>
      <c r="AI311" s="31" t="n"/>
      <c r="AJ311" s="29" t="n"/>
      <c r="AK311" s="30" t="n"/>
      <c r="AM311" s="23">
        <f>IF(IFERROR(TRIM(INDEX($A311:$AD311,MATCH(Settings!$B$13,$A$1:$AD$1,0))&amp;""),"")&lt;&gt;"",IFERROR(TRIM(INDEX($A311:$AD311,MATCH(Settings!$B$13,$A$1:$AD$1,0))&amp;""),"")&amp;IF(IFERROR(TRIM(INDEX($A311:$AD311,MATCH(Settings!$B$14,$A$1:$AD$1,0))&amp;""),"")&lt;&gt;""," ("&amp;IFERROR(TRIM(INDEX($A311:$AD311,MATCH(Settings!$B$14,$A$1:$AD$1,0))&amp;""),"")&amp;")",""),IFERROR(TRIM(INDEX($A311:$AD311,MATCH(Settings!$B$14,$A$1:$AD$1,0))&amp;""),""))</f>
        <v/>
      </c>
      <c r="AN311" s="23">
        <f>IFERROR(TRIM(INDEX($A311:$AD311,MATCH(Settings!$B$15,$A$1:$AD$1,0))&amp;""),"")</f>
        <v/>
      </c>
      <c r="AO311" s="23">
        <f>IF($BB311=0,"",IF(LEFT(IFERROR(TRIM(INDEX($A311:$AD311,MATCH(Settings!$B$16,$A$1:$AD$1,0))&amp;""),""),5)="Goods","Goods",IF(LEFT(IFERROR(TRIM(INDEX($A311:$AD311,MATCH(Settings!$B$16,$A$1:$AD$1,0))&amp;""),""),8)="Services","Services",IF(IFERROR(TRIM(INDEX($A311:$AD311,MATCH(Settings!$B$22,$A$1:$AD$1,0))&amp;""),"")&lt;&gt;"","Services","Goods"))))</f>
        <v/>
      </c>
      <c r="AP311" s="23">
        <f>IF($AO311="Services",IFERROR(TRIM(INDEX($A311:$AD311,MATCH(Settings!$B$22,$A$1:$AD$1,0))&amp;""),""),IFERROR(TRIM(INDEX($A311:$AD311,MATCH(Settings!$B$17,$A$1:$AD$1,0))&amp;""),""))</f>
        <v/>
      </c>
      <c r="AQ311" s="24">
        <f>IFERROR(IF(TRIM(INDEX($A311:$AD311,MATCH(Settings!$B$18,$A$1:$AD$1,0))&amp;"")="","",VALUE(TRIM(INDEX($A311:$AD311,MATCH(Settings!$B$18,$A$1:$AD$1,0))&amp;""))),"")</f>
        <v/>
      </c>
      <c r="AR311" s="25">
        <f>IF($AO311="Goods",IFERROR(IF(TRIM(INDEX($A311:$AD311,MATCH(Settings!$B$20,$A$1:$AD$1,0))&amp;"")="","",VALUE(TRIM(INDEX($A311:$AD311,MATCH(Settings!$B$20,$A$1:$AD$1,0))&amp;""))),""),"")</f>
        <v/>
      </c>
      <c r="AS311" s="26">
        <f>IF($BB311=0,"",IFERROR(INT(IFERROR(IF(ISNUMBER(INDEX($A311:$AD311,MATCH(Settings!$B$11,$A$1:$AD$1,0))),INDEX($A311:$AD311,MATCH(Settings!$B$11,$A$1:$AD$1,0)),DATE(VALUE(LEFT(IFERROR(TRIM(INDEX($A311:$AD311,MATCH(Settings!$B$11,$A$1:$AD$1,0))&amp;""),""),4)),VALUE(MID(IFERROR(TRIM(INDEX($A311:$AD311,MATCH(Settings!$B$11,$A$1:$AD$1,0))&amp;""),""),6,2)),VALUE(MID(IFERROR(TRIM(INDEX($A311:$AD311,MATCH(Settings!$B$11,$A$1:$AD$1,0))&amp;""),""),9,2)))+TIME(VALUE(MID(IFERROR(TRIM(INDEX($A311:$AD311,MATCH(Settings!$B$11,$A$1:$AD$1,0))&amp;""),""),12,2)),VALUE(MID(IFERROR(TRIM(INDEX($A311:$AD311,MATCH(Settings!$B$11,$A$1:$AD$1,0))&amp;""),""),15,2)),VALUE(MID(IFERROR(TRIM(INDEX($A311:$AD311,MATCH(Settings!$B$11,$A$1:$AD$1,0))&amp;""),""),18,2)))),"")),""))</f>
        <v/>
      </c>
      <c r="AT311" s="23">
        <f>IF($BB311=0,"",IF(NOT(ISNUMBER($AF311)),"Waiting for the gift",IF(ISNUMBER($AJ311),"Acknowledged",IF(AND(ISNUMBER(Settings!$D$3),$AU311&gt;Settings!$D$3),"Past your window","Send acknowledgment"))))</f>
        <v/>
      </c>
      <c r="AU311" s="24">
        <f>IF(AND(ISNUMBER($AF311),NOT(ISNUMBER($AJ311))),Settings!$D$4-$AF311,"")</f>
        <v/>
      </c>
      <c r="AV311" s="27">
        <f>IF($BB311=0,"",IF((IF($AO311="Services","; services: describe the work, no value",IF(NOT(ISNUMBER($AR311)),"; no donor value given",IF($AX311=1,"; donor value $"&amp;FIXED(Settings!$D$5,0)&amp;" or more: written acknowledgment","")&amp;IF($AY311=1,"; over $"&amp;FIXED(Settings!$D$6,0)&amp;": donor may need Form 8283","")&amp;IF($AZ311=1,"; over $"&amp;FIXED(Settings!$D$7,0)&amp;": Section B, you may sign Part V",""))))="","Thank-you note",MID(IF($AO311="Services","; services: describe the work, no value",IF(NOT(ISNUMBER($AR311)),"; no donor value given",IF($AX311=1,"; donor value $"&amp;FIXED(Settings!$D$5,0)&amp;" or more: written acknowledgment","")&amp;IF($AY311=1,"; over $"&amp;FIXED(Settings!$D$6,0)&amp;": donor may need Form 8283","")&amp;IF($AZ311=1,"; over $"&amp;FIXED(Settings!$D$7,0)&amp;": Section B, you may sign Part V",""))),3,300)))</f>
        <v/>
      </c>
      <c r="AW311" s="27">
        <f>IF(OR($BB311=0,NOT(ISNUMBER($AF311)),$AP311=""),"","Thank you for your contribution of "&amp;$AP311&amp;" that "&amp;IF(TRIM(Settings!$D$2&amp;"")="","(your organization's name)",Settings!$D$2)&amp;" received on "&amp;CHOOSE(MONTH($AF311),"January","February","March","April","May","June","July","August","September","October","November","December")&amp;" "&amp;DAY($AF311)&amp;", "&amp;YEAR($AF311)&amp;". "&amp;IF(TRIM($AH311&amp;"")="","No goods or services were provided in exchange for your contribution.","In exchange for your contribution, we gave you "&amp;$AH311&amp;IF(ISNUMBER($AI311)," with an estimated fair market value of $"&amp;FIXED($AI311,2),"")&amp;"."))</f>
        <v/>
      </c>
      <c r="AX311" s="28">
        <f>IF(AND(ISNUMBER($AR311),ISNUMBER(Settings!$D$5)),IF($AR311&gt;=Settings!$D$5,1,0),0)</f>
        <v/>
      </c>
      <c r="AY311" s="28">
        <f>IF(AND(ISNUMBER($AR311),ISNUMBER(Settings!$D$6)),IF($AR311&gt;Settings!$D$6,1,0),0)</f>
        <v/>
      </c>
      <c r="AZ311" s="28">
        <f>IF(AND(ISNUMBER($AR311),ISNUMBER(Settings!$D$7)),IF($AR311&gt;Settings!$D$7,1,0),0)</f>
        <v/>
      </c>
      <c r="BA311" s="28">
        <f>IF(AND(ISNUMBER($AR311),ISNUMBER($AF311)),$AR311,0)</f>
        <v/>
      </c>
      <c r="BB311" s="28">
        <f>IF(OR(IFERROR(TRIM(INDEX($A311:$AD311,MATCH(Settings!$B$14,$A$1:$AD$1,0))&amp;""),"")&lt;&gt;"",IFERROR(TRIM(INDEX($A311:$AD311,MATCH(Settings!$B$13,$A$1:$AD$1,0))&amp;""),"")&lt;&gt;"",IFERROR(TRIM(INDEX($A311:$AD311,MATCH(Settings!$B$17,$A$1:$AD$1,0))&amp;""),"")&lt;&gt;"",IFERROR(TRIM(INDEX($A311:$AD311,MATCH(Settings!$B$22,$A$1:$AD$1,0))&amp;""),"")&lt;&gt;""),1,0)</f>
        <v/>
      </c>
    </row>
    <row r="312">
      <c r="AF312" s="29" t="n"/>
      <c r="AG312" s="30" t="n"/>
      <c r="AH312" s="30" t="n"/>
      <c r="AI312" s="31" t="n"/>
      <c r="AJ312" s="29" t="n"/>
      <c r="AK312" s="30" t="n"/>
      <c r="AM312" s="23">
        <f>IF(IFERROR(TRIM(INDEX($A312:$AD312,MATCH(Settings!$B$13,$A$1:$AD$1,0))&amp;""),"")&lt;&gt;"",IFERROR(TRIM(INDEX($A312:$AD312,MATCH(Settings!$B$13,$A$1:$AD$1,0))&amp;""),"")&amp;IF(IFERROR(TRIM(INDEX($A312:$AD312,MATCH(Settings!$B$14,$A$1:$AD$1,0))&amp;""),"")&lt;&gt;""," ("&amp;IFERROR(TRIM(INDEX($A312:$AD312,MATCH(Settings!$B$14,$A$1:$AD$1,0))&amp;""),"")&amp;")",""),IFERROR(TRIM(INDEX($A312:$AD312,MATCH(Settings!$B$14,$A$1:$AD$1,0))&amp;""),""))</f>
        <v/>
      </c>
      <c r="AN312" s="23">
        <f>IFERROR(TRIM(INDEX($A312:$AD312,MATCH(Settings!$B$15,$A$1:$AD$1,0))&amp;""),"")</f>
        <v/>
      </c>
      <c r="AO312" s="23">
        <f>IF($BB312=0,"",IF(LEFT(IFERROR(TRIM(INDEX($A312:$AD312,MATCH(Settings!$B$16,$A$1:$AD$1,0))&amp;""),""),5)="Goods","Goods",IF(LEFT(IFERROR(TRIM(INDEX($A312:$AD312,MATCH(Settings!$B$16,$A$1:$AD$1,0))&amp;""),""),8)="Services","Services",IF(IFERROR(TRIM(INDEX($A312:$AD312,MATCH(Settings!$B$22,$A$1:$AD$1,0))&amp;""),"")&lt;&gt;"","Services","Goods"))))</f>
        <v/>
      </c>
      <c r="AP312" s="23">
        <f>IF($AO312="Services",IFERROR(TRIM(INDEX($A312:$AD312,MATCH(Settings!$B$22,$A$1:$AD$1,0))&amp;""),""),IFERROR(TRIM(INDEX($A312:$AD312,MATCH(Settings!$B$17,$A$1:$AD$1,0))&amp;""),""))</f>
        <v/>
      </c>
      <c r="AQ312" s="24">
        <f>IFERROR(IF(TRIM(INDEX($A312:$AD312,MATCH(Settings!$B$18,$A$1:$AD$1,0))&amp;"")="","",VALUE(TRIM(INDEX($A312:$AD312,MATCH(Settings!$B$18,$A$1:$AD$1,0))&amp;""))),"")</f>
        <v/>
      </c>
      <c r="AR312" s="25">
        <f>IF($AO312="Goods",IFERROR(IF(TRIM(INDEX($A312:$AD312,MATCH(Settings!$B$20,$A$1:$AD$1,0))&amp;"")="","",VALUE(TRIM(INDEX($A312:$AD312,MATCH(Settings!$B$20,$A$1:$AD$1,0))&amp;""))),""),"")</f>
        <v/>
      </c>
      <c r="AS312" s="26">
        <f>IF($BB312=0,"",IFERROR(INT(IFERROR(IF(ISNUMBER(INDEX($A312:$AD312,MATCH(Settings!$B$11,$A$1:$AD$1,0))),INDEX($A312:$AD312,MATCH(Settings!$B$11,$A$1:$AD$1,0)),DATE(VALUE(LEFT(IFERROR(TRIM(INDEX($A312:$AD312,MATCH(Settings!$B$11,$A$1:$AD$1,0))&amp;""),""),4)),VALUE(MID(IFERROR(TRIM(INDEX($A312:$AD312,MATCH(Settings!$B$11,$A$1:$AD$1,0))&amp;""),""),6,2)),VALUE(MID(IFERROR(TRIM(INDEX($A312:$AD312,MATCH(Settings!$B$11,$A$1:$AD$1,0))&amp;""),""),9,2)))+TIME(VALUE(MID(IFERROR(TRIM(INDEX($A312:$AD312,MATCH(Settings!$B$11,$A$1:$AD$1,0))&amp;""),""),12,2)),VALUE(MID(IFERROR(TRIM(INDEX($A312:$AD312,MATCH(Settings!$B$11,$A$1:$AD$1,0))&amp;""),""),15,2)),VALUE(MID(IFERROR(TRIM(INDEX($A312:$AD312,MATCH(Settings!$B$11,$A$1:$AD$1,0))&amp;""),""),18,2)))),"")),""))</f>
        <v/>
      </c>
      <c r="AT312" s="23">
        <f>IF($BB312=0,"",IF(NOT(ISNUMBER($AF312)),"Waiting for the gift",IF(ISNUMBER($AJ312),"Acknowledged",IF(AND(ISNUMBER(Settings!$D$3),$AU312&gt;Settings!$D$3),"Past your window","Send acknowledgment"))))</f>
        <v/>
      </c>
      <c r="AU312" s="24">
        <f>IF(AND(ISNUMBER($AF312),NOT(ISNUMBER($AJ312))),Settings!$D$4-$AF312,"")</f>
        <v/>
      </c>
      <c r="AV312" s="27">
        <f>IF($BB312=0,"",IF((IF($AO312="Services","; services: describe the work, no value",IF(NOT(ISNUMBER($AR312)),"; no donor value given",IF($AX312=1,"; donor value $"&amp;FIXED(Settings!$D$5,0)&amp;" or more: written acknowledgment","")&amp;IF($AY312=1,"; over $"&amp;FIXED(Settings!$D$6,0)&amp;": donor may need Form 8283","")&amp;IF($AZ312=1,"; over $"&amp;FIXED(Settings!$D$7,0)&amp;": Section B, you may sign Part V",""))))="","Thank-you note",MID(IF($AO312="Services","; services: describe the work, no value",IF(NOT(ISNUMBER($AR312)),"; no donor value given",IF($AX312=1,"; donor value $"&amp;FIXED(Settings!$D$5,0)&amp;" or more: written acknowledgment","")&amp;IF($AY312=1,"; over $"&amp;FIXED(Settings!$D$6,0)&amp;": donor may need Form 8283","")&amp;IF($AZ312=1,"; over $"&amp;FIXED(Settings!$D$7,0)&amp;": Section B, you may sign Part V",""))),3,300)))</f>
        <v/>
      </c>
      <c r="AW312" s="27">
        <f>IF(OR($BB312=0,NOT(ISNUMBER($AF312)),$AP312=""),"","Thank you for your contribution of "&amp;$AP312&amp;" that "&amp;IF(TRIM(Settings!$D$2&amp;"")="","(your organization's name)",Settings!$D$2)&amp;" received on "&amp;CHOOSE(MONTH($AF312),"January","February","March","April","May","June","July","August","September","October","November","December")&amp;" "&amp;DAY($AF312)&amp;", "&amp;YEAR($AF312)&amp;". "&amp;IF(TRIM($AH312&amp;"")="","No goods or services were provided in exchange for your contribution.","In exchange for your contribution, we gave you "&amp;$AH312&amp;IF(ISNUMBER($AI312)," with an estimated fair market value of $"&amp;FIXED($AI312,2),"")&amp;"."))</f>
        <v/>
      </c>
      <c r="AX312" s="28">
        <f>IF(AND(ISNUMBER($AR312),ISNUMBER(Settings!$D$5)),IF($AR312&gt;=Settings!$D$5,1,0),0)</f>
        <v/>
      </c>
      <c r="AY312" s="28">
        <f>IF(AND(ISNUMBER($AR312),ISNUMBER(Settings!$D$6)),IF($AR312&gt;Settings!$D$6,1,0),0)</f>
        <v/>
      </c>
      <c r="AZ312" s="28">
        <f>IF(AND(ISNUMBER($AR312),ISNUMBER(Settings!$D$7)),IF($AR312&gt;Settings!$D$7,1,0),0)</f>
        <v/>
      </c>
      <c r="BA312" s="28">
        <f>IF(AND(ISNUMBER($AR312),ISNUMBER($AF312)),$AR312,0)</f>
        <v/>
      </c>
      <c r="BB312" s="28">
        <f>IF(OR(IFERROR(TRIM(INDEX($A312:$AD312,MATCH(Settings!$B$14,$A$1:$AD$1,0))&amp;""),"")&lt;&gt;"",IFERROR(TRIM(INDEX($A312:$AD312,MATCH(Settings!$B$13,$A$1:$AD$1,0))&amp;""),"")&lt;&gt;"",IFERROR(TRIM(INDEX($A312:$AD312,MATCH(Settings!$B$17,$A$1:$AD$1,0))&amp;""),"")&lt;&gt;"",IFERROR(TRIM(INDEX($A312:$AD312,MATCH(Settings!$B$22,$A$1:$AD$1,0))&amp;""),"")&lt;&gt;""),1,0)</f>
        <v/>
      </c>
    </row>
    <row r="313">
      <c r="AF313" s="29" t="n"/>
      <c r="AG313" s="30" t="n"/>
      <c r="AH313" s="30" t="n"/>
      <c r="AI313" s="31" t="n"/>
      <c r="AJ313" s="29" t="n"/>
      <c r="AK313" s="30" t="n"/>
      <c r="AM313" s="23">
        <f>IF(IFERROR(TRIM(INDEX($A313:$AD313,MATCH(Settings!$B$13,$A$1:$AD$1,0))&amp;""),"")&lt;&gt;"",IFERROR(TRIM(INDEX($A313:$AD313,MATCH(Settings!$B$13,$A$1:$AD$1,0))&amp;""),"")&amp;IF(IFERROR(TRIM(INDEX($A313:$AD313,MATCH(Settings!$B$14,$A$1:$AD$1,0))&amp;""),"")&lt;&gt;""," ("&amp;IFERROR(TRIM(INDEX($A313:$AD313,MATCH(Settings!$B$14,$A$1:$AD$1,0))&amp;""),"")&amp;")",""),IFERROR(TRIM(INDEX($A313:$AD313,MATCH(Settings!$B$14,$A$1:$AD$1,0))&amp;""),""))</f>
        <v/>
      </c>
      <c r="AN313" s="23">
        <f>IFERROR(TRIM(INDEX($A313:$AD313,MATCH(Settings!$B$15,$A$1:$AD$1,0))&amp;""),"")</f>
        <v/>
      </c>
      <c r="AO313" s="23">
        <f>IF($BB313=0,"",IF(LEFT(IFERROR(TRIM(INDEX($A313:$AD313,MATCH(Settings!$B$16,$A$1:$AD$1,0))&amp;""),""),5)="Goods","Goods",IF(LEFT(IFERROR(TRIM(INDEX($A313:$AD313,MATCH(Settings!$B$16,$A$1:$AD$1,0))&amp;""),""),8)="Services","Services",IF(IFERROR(TRIM(INDEX($A313:$AD313,MATCH(Settings!$B$22,$A$1:$AD$1,0))&amp;""),"")&lt;&gt;"","Services","Goods"))))</f>
        <v/>
      </c>
      <c r="AP313" s="23">
        <f>IF($AO313="Services",IFERROR(TRIM(INDEX($A313:$AD313,MATCH(Settings!$B$22,$A$1:$AD$1,0))&amp;""),""),IFERROR(TRIM(INDEX($A313:$AD313,MATCH(Settings!$B$17,$A$1:$AD$1,0))&amp;""),""))</f>
        <v/>
      </c>
      <c r="AQ313" s="24">
        <f>IFERROR(IF(TRIM(INDEX($A313:$AD313,MATCH(Settings!$B$18,$A$1:$AD$1,0))&amp;"")="","",VALUE(TRIM(INDEX($A313:$AD313,MATCH(Settings!$B$18,$A$1:$AD$1,0))&amp;""))),"")</f>
        <v/>
      </c>
      <c r="AR313" s="25">
        <f>IF($AO313="Goods",IFERROR(IF(TRIM(INDEX($A313:$AD313,MATCH(Settings!$B$20,$A$1:$AD$1,0))&amp;"")="","",VALUE(TRIM(INDEX($A313:$AD313,MATCH(Settings!$B$20,$A$1:$AD$1,0))&amp;""))),""),"")</f>
        <v/>
      </c>
      <c r="AS313" s="26">
        <f>IF($BB313=0,"",IFERROR(INT(IFERROR(IF(ISNUMBER(INDEX($A313:$AD313,MATCH(Settings!$B$11,$A$1:$AD$1,0))),INDEX($A313:$AD313,MATCH(Settings!$B$11,$A$1:$AD$1,0)),DATE(VALUE(LEFT(IFERROR(TRIM(INDEX($A313:$AD313,MATCH(Settings!$B$11,$A$1:$AD$1,0))&amp;""),""),4)),VALUE(MID(IFERROR(TRIM(INDEX($A313:$AD313,MATCH(Settings!$B$11,$A$1:$AD$1,0))&amp;""),""),6,2)),VALUE(MID(IFERROR(TRIM(INDEX($A313:$AD313,MATCH(Settings!$B$11,$A$1:$AD$1,0))&amp;""),""),9,2)))+TIME(VALUE(MID(IFERROR(TRIM(INDEX($A313:$AD313,MATCH(Settings!$B$11,$A$1:$AD$1,0))&amp;""),""),12,2)),VALUE(MID(IFERROR(TRIM(INDEX($A313:$AD313,MATCH(Settings!$B$11,$A$1:$AD$1,0))&amp;""),""),15,2)),VALUE(MID(IFERROR(TRIM(INDEX($A313:$AD313,MATCH(Settings!$B$11,$A$1:$AD$1,0))&amp;""),""),18,2)))),"")),""))</f>
        <v/>
      </c>
      <c r="AT313" s="23">
        <f>IF($BB313=0,"",IF(NOT(ISNUMBER($AF313)),"Waiting for the gift",IF(ISNUMBER($AJ313),"Acknowledged",IF(AND(ISNUMBER(Settings!$D$3),$AU313&gt;Settings!$D$3),"Past your window","Send acknowledgment"))))</f>
        <v/>
      </c>
      <c r="AU313" s="24">
        <f>IF(AND(ISNUMBER($AF313),NOT(ISNUMBER($AJ313))),Settings!$D$4-$AF313,"")</f>
        <v/>
      </c>
      <c r="AV313" s="27">
        <f>IF($BB313=0,"",IF((IF($AO313="Services","; services: describe the work, no value",IF(NOT(ISNUMBER($AR313)),"; no donor value given",IF($AX313=1,"; donor value $"&amp;FIXED(Settings!$D$5,0)&amp;" or more: written acknowledgment","")&amp;IF($AY313=1,"; over $"&amp;FIXED(Settings!$D$6,0)&amp;": donor may need Form 8283","")&amp;IF($AZ313=1,"; over $"&amp;FIXED(Settings!$D$7,0)&amp;": Section B, you may sign Part V",""))))="","Thank-you note",MID(IF($AO313="Services","; services: describe the work, no value",IF(NOT(ISNUMBER($AR313)),"; no donor value given",IF($AX313=1,"; donor value $"&amp;FIXED(Settings!$D$5,0)&amp;" or more: written acknowledgment","")&amp;IF($AY313=1,"; over $"&amp;FIXED(Settings!$D$6,0)&amp;": donor may need Form 8283","")&amp;IF($AZ313=1,"; over $"&amp;FIXED(Settings!$D$7,0)&amp;": Section B, you may sign Part V",""))),3,300)))</f>
        <v/>
      </c>
      <c r="AW313" s="27">
        <f>IF(OR($BB313=0,NOT(ISNUMBER($AF313)),$AP313=""),"","Thank you for your contribution of "&amp;$AP313&amp;" that "&amp;IF(TRIM(Settings!$D$2&amp;"")="","(your organization's name)",Settings!$D$2)&amp;" received on "&amp;CHOOSE(MONTH($AF313),"January","February","March","April","May","June","July","August","September","October","November","December")&amp;" "&amp;DAY($AF313)&amp;", "&amp;YEAR($AF313)&amp;". "&amp;IF(TRIM($AH313&amp;"")="","No goods or services were provided in exchange for your contribution.","In exchange for your contribution, we gave you "&amp;$AH313&amp;IF(ISNUMBER($AI313)," with an estimated fair market value of $"&amp;FIXED($AI313,2),"")&amp;"."))</f>
        <v/>
      </c>
      <c r="AX313" s="28">
        <f>IF(AND(ISNUMBER($AR313),ISNUMBER(Settings!$D$5)),IF($AR313&gt;=Settings!$D$5,1,0),0)</f>
        <v/>
      </c>
      <c r="AY313" s="28">
        <f>IF(AND(ISNUMBER($AR313),ISNUMBER(Settings!$D$6)),IF($AR313&gt;Settings!$D$6,1,0),0)</f>
        <v/>
      </c>
      <c r="AZ313" s="28">
        <f>IF(AND(ISNUMBER($AR313),ISNUMBER(Settings!$D$7)),IF($AR313&gt;Settings!$D$7,1,0),0)</f>
        <v/>
      </c>
      <c r="BA313" s="28">
        <f>IF(AND(ISNUMBER($AR313),ISNUMBER($AF313)),$AR313,0)</f>
        <v/>
      </c>
      <c r="BB313" s="28">
        <f>IF(OR(IFERROR(TRIM(INDEX($A313:$AD313,MATCH(Settings!$B$14,$A$1:$AD$1,0))&amp;""),"")&lt;&gt;"",IFERROR(TRIM(INDEX($A313:$AD313,MATCH(Settings!$B$13,$A$1:$AD$1,0))&amp;""),"")&lt;&gt;"",IFERROR(TRIM(INDEX($A313:$AD313,MATCH(Settings!$B$17,$A$1:$AD$1,0))&amp;""),"")&lt;&gt;"",IFERROR(TRIM(INDEX($A313:$AD313,MATCH(Settings!$B$22,$A$1:$AD$1,0))&amp;""),"")&lt;&gt;""),1,0)</f>
        <v/>
      </c>
    </row>
    <row r="314">
      <c r="AF314" s="29" t="n"/>
      <c r="AG314" s="30" t="n"/>
      <c r="AH314" s="30" t="n"/>
      <c r="AI314" s="31" t="n"/>
      <c r="AJ314" s="29" t="n"/>
      <c r="AK314" s="30" t="n"/>
      <c r="AM314" s="23">
        <f>IF(IFERROR(TRIM(INDEX($A314:$AD314,MATCH(Settings!$B$13,$A$1:$AD$1,0))&amp;""),"")&lt;&gt;"",IFERROR(TRIM(INDEX($A314:$AD314,MATCH(Settings!$B$13,$A$1:$AD$1,0))&amp;""),"")&amp;IF(IFERROR(TRIM(INDEX($A314:$AD314,MATCH(Settings!$B$14,$A$1:$AD$1,0))&amp;""),"")&lt;&gt;""," ("&amp;IFERROR(TRIM(INDEX($A314:$AD314,MATCH(Settings!$B$14,$A$1:$AD$1,0))&amp;""),"")&amp;")",""),IFERROR(TRIM(INDEX($A314:$AD314,MATCH(Settings!$B$14,$A$1:$AD$1,0))&amp;""),""))</f>
        <v/>
      </c>
      <c r="AN314" s="23">
        <f>IFERROR(TRIM(INDEX($A314:$AD314,MATCH(Settings!$B$15,$A$1:$AD$1,0))&amp;""),"")</f>
        <v/>
      </c>
      <c r="AO314" s="23">
        <f>IF($BB314=0,"",IF(LEFT(IFERROR(TRIM(INDEX($A314:$AD314,MATCH(Settings!$B$16,$A$1:$AD$1,0))&amp;""),""),5)="Goods","Goods",IF(LEFT(IFERROR(TRIM(INDEX($A314:$AD314,MATCH(Settings!$B$16,$A$1:$AD$1,0))&amp;""),""),8)="Services","Services",IF(IFERROR(TRIM(INDEX($A314:$AD314,MATCH(Settings!$B$22,$A$1:$AD$1,0))&amp;""),"")&lt;&gt;"","Services","Goods"))))</f>
        <v/>
      </c>
      <c r="AP314" s="23">
        <f>IF($AO314="Services",IFERROR(TRIM(INDEX($A314:$AD314,MATCH(Settings!$B$22,$A$1:$AD$1,0))&amp;""),""),IFERROR(TRIM(INDEX($A314:$AD314,MATCH(Settings!$B$17,$A$1:$AD$1,0))&amp;""),""))</f>
        <v/>
      </c>
      <c r="AQ314" s="24">
        <f>IFERROR(IF(TRIM(INDEX($A314:$AD314,MATCH(Settings!$B$18,$A$1:$AD$1,0))&amp;"")="","",VALUE(TRIM(INDEX($A314:$AD314,MATCH(Settings!$B$18,$A$1:$AD$1,0))&amp;""))),"")</f>
        <v/>
      </c>
      <c r="AR314" s="25">
        <f>IF($AO314="Goods",IFERROR(IF(TRIM(INDEX($A314:$AD314,MATCH(Settings!$B$20,$A$1:$AD$1,0))&amp;"")="","",VALUE(TRIM(INDEX($A314:$AD314,MATCH(Settings!$B$20,$A$1:$AD$1,0))&amp;""))),""),"")</f>
        <v/>
      </c>
      <c r="AS314" s="26">
        <f>IF($BB314=0,"",IFERROR(INT(IFERROR(IF(ISNUMBER(INDEX($A314:$AD314,MATCH(Settings!$B$11,$A$1:$AD$1,0))),INDEX($A314:$AD314,MATCH(Settings!$B$11,$A$1:$AD$1,0)),DATE(VALUE(LEFT(IFERROR(TRIM(INDEX($A314:$AD314,MATCH(Settings!$B$11,$A$1:$AD$1,0))&amp;""),""),4)),VALUE(MID(IFERROR(TRIM(INDEX($A314:$AD314,MATCH(Settings!$B$11,$A$1:$AD$1,0))&amp;""),""),6,2)),VALUE(MID(IFERROR(TRIM(INDEX($A314:$AD314,MATCH(Settings!$B$11,$A$1:$AD$1,0))&amp;""),""),9,2)))+TIME(VALUE(MID(IFERROR(TRIM(INDEX($A314:$AD314,MATCH(Settings!$B$11,$A$1:$AD$1,0))&amp;""),""),12,2)),VALUE(MID(IFERROR(TRIM(INDEX($A314:$AD314,MATCH(Settings!$B$11,$A$1:$AD$1,0))&amp;""),""),15,2)),VALUE(MID(IFERROR(TRIM(INDEX($A314:$AD314,MATCH(Settings!$B$11,$A$1:$AD$1,0))&amp;""),""),18,2)))),"")),""))</f>
        <v/>
      </c>
      <c r="AT314" s="23">
        <f>IF($BB314=0,"",IF(NOT(ISNUMBER($AF314)),"Waiting for the gift",IF(ISNUMBER($AJ314),"Acknowledged",IF(AND(ISNUMBER(Settings!$D$3),$AU314&gt;Settings!$D$3),"Past your window","Send acknowledgment"))))</f>
        <v/>
      </c>
      <c r="AU314" s="24">
        <f>IF(AND(ISNUMBER($AF314),NOT(ISNUMBER($AJ314))),Settings!$D$4-$AF314,"")</f>
        <v/>
      </c>
      <c r="AV314" s="27">
        <f>IF($BB314=0,"",IF((IF($AO314="Services","; services: describe the work, no value",IF(NOT(ISNUMBER($AR314)),"; no donor value given",IF($AX314=1,"; donor value $"&amp;FIXED(Settings!$D$5,0)&amp;" or more: written acknowledgment","")&amp;IF($AY314=1,"; over $"&amp;FIXED(Settings!$D$6,0)&amp;": donor may need Form 8283","")&amp;IF($AZ314=1,"; over $"&amp;FIXED(Settings!$D$7,0)&amp;": Section B, you may sign Part V",""))))="","Thank-you note",MID(IF($AO314="Services","; services: describe the work, no value",IF(NOT(ISNUMBER($AR314)),"; no donor value given",IF($AX314=1,"; donor value $"&amp;FIXED(Settings!$D$5,0)&amp;" or more: written acknowledgment","")&amp;IF($AY314=1,"; over $"&amp;FIXED(Settings!$D$6,0)&amp;": donor may need Form 8283","")&amp;IF($AZ314=1,"; over $"&amp;FIXED(Settings!$D$7,0)&amp;": Section B, you may sign Part V",""))),3,300)))</f>
        <v/>
      </c>
      <c r="AW314" s="27">
        <f>IF(OR($BB314=0,NOT(ISNUMBER($AF314)),$AP314=""),"","Thank you for your contribution of "&amp;$AP314&amp;" that "&amp;IF(TRIM(Settings!$D$2&amp;"")="","(your organization's name)",Settings!$D$2)&amp;" received on "&amp;CHOOSE(MONTH($AF314),"January","February","March","April","May","June","July","August","September","October","November","December")&amp;" "&amp;DAY($AF314)&amp;", "&amp;YEAR($AF314)&amp;". "&amp;IF(TRIM($AH314&amp;"")="","No goods or services were provided in exchange for your contribution.","In exchange for your contribution, we gave you "&amp;$AH314&amp;IF(ISNUMBER($AI314)," with an estimated fair market value of $"&amp;FIXED($AI314,2),"")&amp;"."))</f>
        <v/>
      </c>
      <c r="AX314" s="28">
        <f>IF(AND(ISNUMBER($AR314),ISNUMBER(Settings!$D$5)),IF($AR314&gt;=Settings!$D$5,1,0),0)</f>
        <v/>
      </c>
      <c r="AY314" s="28">
        <f>IF(AND(ISNUMBER($AR314),ISNUMBER(Settings!$D$6)),IF($AR314&gt;Settings!$D$6,1,0),0)</f>
        <v/>
      </c>
      <c r="AZ314" s="28">
        <f>IF(AND(ISNUMBER($AR314),ISNUMBER(Settings!$D$7)),IF($AR314&gt;Settings!$D$7,1,0),0)</f>
        <v/>
      </c>
      <c r="BA314" s="28">
        <f>IF(AND(ISNUMBER($AR314),ISNUMBER($AF314)),$AR314,0)</f>
        <v/>
      </c>
      <c r="BB314" s="28">
        <f>IF(OR(IFERROR(TRIM(INDEX($A314:$AD314,MATCH(Settings!$B$14,$A$1:$AD$1,0))&amp;""),"")&lt;&gt;"",IFERROR(TRIM(INDEX($A314:$AD314,MATCH(Settings!$B$13,$A$1:$AD$1,0))&amp;""),"")&lt;&gt;"",IFERROR(TRIM(INDEX($A314:$AD314,MATCH(Settings!$B$17,$A$1:$AD$1,0))&amp;""),"")&lt;&gt;"",IFERROR(TRIM(INDEX($A314:$AD314,MATCH(Settings!$B$22,$A$1:$AD$1,0))&amp;""),"")&lt;&gt;""),1,0)</f>
        <v/>
      </c>
    </row>
    <row r="315">
      <c r="AF315" s="29" t="n"/>
      <c r="AG315" s="30" t="n"/>
      <c r="AH315" s="30" t="n"/>
      <c r="AI315" s="31" t="n"/>
      <c r="AJ315" s="29" t="n"/>
      <c r="AK315" s="30" t="n"/>
      <c r="AM315" s="23">
        <f>IF(IFERROR(TRIM(INDEX($A315:$AD315,MATCH(Settings!$B$13,$A$1:$AD$1,0))&amp;""),"")&lt;&gt;"",IFERROR(TRIM(INDEX($A315:$AD315,MATCH(Settings!$B$13,$A$1:$AD$1,0))&amp;""),"")&amp;IF(IFERROR(TRIM(INDEX($A315:$AD315,MATCH(Settings!$B$14,$A$1:$AD$1,0))&amp;""),"")&lt;&gt;""," ("&amp;IFERROR(TRIM(INDEX($A315:$AD315,MATCH(Settings!$B$14,$A$1:$AD$1,0))&amp;""),"")&amp;")",""),IFERROR(TRIM(INDEX($A315:$AD315,MATCH(Settings!$B$14,$A$1:$AD$1,0))&amp;""),""))</f>
        <v/>
      </c>
      <c r="AN315" s="23">
        <f>IFERROR(TRIM(INDEX($A315:$AD315,MATCH(Settings!$B$15,$A$1:$AD$1,0))&amp;""),"")</f>
        <v/>
      </c>
      <c r="AO315" s="23">
        <f>IF($BB315=0,"",IF(LEFT(IFERROR(TRIM(INDEX($A315:$AD315,MATCH(Settings!$B$16,$A$1:$AD$1,0))&amp;""),""),5)="Goods","Goods",IF(LEFT(IFERROR(TRIM(INDEX($A315:$AD315,MATCH(Settings!$B$16,$A$1:$AD$1,0))&amp;""),""),8)="Services","Services",IF(IFERROR(TRIM(INDEX($A315:$AD315,MATCH(Settings!$B$22,$A$1:$AD$1,0))&amp;""),"")&lt;&gt;"","Services","Goods"))))</f>
        <v/>
      </c>
      <c r="AP315" s="23">
        <f>IF($AO315="Services",IFERROR(TRIM(INDEX($A315:$AD315,MATCH(Settings!$B$22,$A$1:$AD$1,0))&amp;""),""),IFERROR(TRIM(INDEX($A315:$AD315,MATCH(Settings!$B$17,$A$1:$AD$1,0))&amp;""),""))</f>
        <v/>
      </c>
      <c r="AQ315" s="24">
        <f>IFERROR(IF(TRIM(INDEX($A315:$AD315,MATCH(Settings!$B$18,$A$1:$AD$1,0))&amp;"")="","",VALUE(TRIM(INDEX($A315:$AD315,MATCH(Settings!$B$18,$A$1:$AD$1,0))&amp;""))),"")</f>
        <v/>
      </c>
      <c r="AR315" s="25">
        <f>IF($AO315="Goods",IFERROR(IF(TRIM(INDEX($A315:$AD315,MATCH(Settings!$B$20,$A$1:$AD$1,0))&amp;"")="","",VALUE(TRIM(INDEX($A315:$AD315,MATCH(Settings!$B$20,$A$1:$AD$1,0))&amp;""))),""),"")</f>
        <v/>
      </c>
      <c r="AS315" s="26">
        <f>IF($BB315=0,"",IFERROR(INT(IFERROR(IF(ISNUMBER(INDEX($A315:$AD315,MATCH(Settings!$B$11,$A$1:$AD$1,0))),INDEX($A315:$AD315,MATCH(Settings!$B$11,$A$1:$AD$1,0)),DATE(VALUE(LEFT(IFERROR(TRIM(INDEX($A315:$AD315,MATCH(Settings!$B$11,$A$1:$AD$1,0))&amp;""),""),4)),VALUE(MID(IFERROR(TRIM(INDEX($A315:$AD315,MATCH(Settings!$B$11,$A$1:$AD$1,0))&amp;""),""),6,2)),VALUE(MID(IFERROR(TRIM(INDEX($A315:$AD315,MATCH(Settings!$B$11,$A$1:$AD$1,0))&amp;""),""),9,2)))+TIME(VALUE(MID(IFERROR(TRIM(INDEX($A315:$AD315,MATCH(Settings!$B$11,$A$1:$AD$1,0))&amp;""),""),12,2)),VALUE(MID(IFERROR(TRIM(INDEX($A315:$AD315,MATCH(Settings!$B$11,$A$1:$AD$1,0))&amp;""),""),15,2)),VALUE(MID(IFERROR(TRIM(INDEX($A315:$AD315,MATCH(Settings!$B$11,$A$1:$AD$1,0))&amp;""),""),18,2)))),"")),""))</f>
        <v/>
      </c>
      <c r="AT315" s="23">
        <f>IF($BB315=0,"",IF(NOT(ISNUMBER($AF315)),"Waiting for the gift",IF(ISNUMBER($AJ315),"Acknowledged",IF(AND(ISNUMBER(Settings!$D$3),$AU315&gt;Settings!$D$3),"Past your window","Send acknowledgment"))))</f>
        <v/>
      </c>
      <c r="AU315" s="24">
        <f>IF(AND(ISNUMBER($AF315),NOT(ISNUMBER($AJ315))),Settings!$D$4-$AF315,"")</f>
        <v/>
      </c>
      <c r="AV315" s="27">
        <f>IF($BB315=0,"",IF((IF($AO315="Services","; services: describe the work, no value",IF(NOT(ISNUMBER($AR315)),"; no donor value given",IF($AX315=1,"; donor value $"&amp;FIXED(Settings!$D$5,0)&amp;" or more: written acknowledgment","")&amp;IF($AY315=1,"; over $"&amp;FIXED(Settings!$D$6,0)&amp;": donor may need Form 8283","")&amp;IF($AZ315=1,"; over $"&amp;FIXED(Settings!$D$7,0)&amp;": Section B, you may sign Part V",""))))="","Thank-you note",MID(IF($AO315="Services","; services: describe the work, no value",IF(NOT(ISNUMBER($AR315)),"; no donor value given",IF($AX315=1,"; donor value $"&amp;FIXED(Settings!$D$5,0)&amp;" or more: written acknowledgment","")&amp;IF($AY315=1,"; over $"&amp;FIXED(Settings!$D$6,0)&amp;": donor may need Form 8283","")&amp;IF($AZ315=1,"; over $"&amp;FIXED(Settings!$D$7,0)&amp;": Section B, you may sign Part V",""))),3,300)))</f>
        <v/>
      </c>
      <c r="AW315" s="27">
        <f>IF(OR($BB315=0,NOT(ISNUMBER($AF315)),$AP315=""),"","Thank you for your contribution of "&amp;$AP315&amp;" that "&amp;IF(TRIM(Settings!$D$2&amp;"")="","(your organization's name)",Settings!$D$2)&amp;" received on "&amp;CHOOSE(MONTH($AF315),"January","February","March","April","May","June","July","August","September","October","November","December")&amp;" "&amp;DAY($AF315)&amp;", "&amp;YEAR($AF315)&amp;". "&amp;IF(TRIM($AH315&amp;"")="","No goods or services were provided in exchange for your contribution.","In exchange for your contribution, we gave you "&amp;$AH315&amp;IF(ISNUMBER($AI315)," with an estimated fair market value of $"&amp;FIXED($AI315,2),"")&amp;"."))</f>
        <v/>
      </c>
      <c r="AX315" s="28">
        <f>IF(AND(ISNUMBER($AR315),ISNUMBER(Settings!$D$5)),IF($AR315&gt;=Settings!$D$5,1,0),0)</f>
        <v/>
      </c>
      <c r="AY315" s="28">
        <f>IF(AND(ISNUMBER($AR315),ISNUMBER(Settings!$D$6)),IF($AR315&gt;Settings!$D$6,1,0),0)</f>
        <v/>
      </c>
      <c r="AZ315" s="28">
        <f>IF(AND(ISNUMBER($AR315),ISNUMBER(Settings!$D$7)),IF($AR315&gt;Settings!$D$7,1,0),0)</f>
        <v/>
      </c>
      <c r="BA315" s="28">
        <f>IF(AND(ISNUMBER($AR315),ISNUMBER($AF315)),$AR315,0)</f>
        <v/>
      </c>
      <c r="BB315" s="28">
        <f>IF(OR(IFERROR(TRIM(INDEX($A315:$AD315,MATCH(Settings!$B$14,$A$1:$AD$1,0))&amp;""),"")&lt;&gt;"",IFERROR(TRIM(INDEX($A315:$AD315,MATCH(Settings!$B$13,$A$1:$AD$1,0))&amp;""),"")&lt;&gt;"",IFERROR(TRIM(INDEX($A315:$AD315,MATCH(Settings!$B$17,$A$1:$AD$1,0))&amp;""),"")&lt;&gt;"",IFERROR(TRIM(INDEX($A315:$AD315,MATCH(Settings!$B$22,$A$1:$AD$1,0))&amp;""),"")&lt;&gt;""),1,0)</f>
        <v/>
      </c>
    </row>
    <row r="316">
      <c r="AF316" s="29" t="n"/>
      <c r="AG316" s="30" t="n"/>
      <c r="AH316" s="30" t="n"/>
      <c r="AI316" s="31" t="n"/>
      <c r="AJ316" s="29" t="n"/>
      <c r="AK316" s="30" t="n"/>
      <c r="AM316" s="23">
        <f>IF(IFERROR(TRIM(INDEX($A316:$AD316,MATCH(Settings!$B$13,$A$1:$AD$1,0))&amp;""),"")&lt;&gt;"",IFERROR(TRIM(INDEX($A316:$AD316,MATCH(Settings!$B$13,$A$1:$AD$1,0))&amp;""),"")&amp;IF(IFERROR(TRIM(INDEX($A316:$AD316,MATCH(Settings!$B$14,$A$1:$AD$1,0))&amp;""),"")&lt;&gt;""," ("&amp;IFERROR(TRIM(INDEX($A316:$AD316,MATCH(Settings!$B$14,$A$1:$AD$1,0))&amp;""),"")&amp;")",""),IFERROR(TRIM(INDEX($A316:$AD316,MATCH(Settings!$B$14,$A$1:$AD$1,0))&amp;""),""))</f>
        <v/>
      </c>
      <c r="AN316" s="23">
        <f>IFERROR(TRIM(INDEX($A316:$AD316,MATCH(Settings!$B$15,$A$1:$AD$1,0))&amp;""),"")</f>
        <v/>
      </c>
      <c r="AO316" s="23">
        <f>IF($BB316=0,"",IF(LEFT(IFERROR(TRIM(INDEX($A316:$AD316,MATCH(Settings!$B$16,$A$1:$AD$1,0))&amp;""),""),5)="Goods","Goods",IF(LEFT(IFERROR(TRIM(INDEX($A316:$AD316,MATCH(Settings!$B$16,$A$1:$AD$1,0))&amp;""),""),8)="Services","Services",IF(IFERROR(TRIM(INDEX($A316:$AD316,MATCH(Settings!$B$22,$A$1:$AD$1,0))&amp;""),"")&lt;&gt;"","Services","Goods"))))</f>
        <v/>
      </c>
      <c r="AP316" s="23">
        <f>IF($AO316="Services",IFERROR(TRIM(INDEX($A316:$AD316,MATCH(Settings!$B$22,$A$1:$AD$1,0))&amp;""),""),IFERROR(TRIM(INDEX($A316:$AD316,MATCH(Settings!$B$17,$A$1:$AD$1,0))&amp;""),""))</f>
        <v/>
      </c>
      <c r="AQ316" s="24">
        <f>IFERROR(IF(TRIM(INDEX($A316:$AD316,MATCH(Settings!$B$18,$A$1:$AD$1,0))&amp;"")="","",VALUE(TRIM(INDEX($A316:$AD316,MATCH(Settings!$B$18,$A$1:$AD$1,0))&amp;""))),"")</f>
        <v/>
      </c>
      <c r="AR316" s="25">
        <f>IF($AO316="Goods",IFERROR(IF(TRIM(INDEX($A316:$AD316,MATCH(Settings!$B$20,$A$1:$AD$1,0))&amp;"")="","",VALUE(TRIM(INDEX($A316:$AD316,MATCH(Settings!$B$20,$A$1:$AD$1,0))&amp;""))),""),"")</f>
        <v/>
      </c>
      <c r="AS316" s="26">
        <f>IF($BB316=0,"",IFERROR(INT(IFERROR(IF(ISNUMBER(INDEX($A316:$AD316,MATCH(Settings!$B$11,$A$1:$AD$1,0))),INDEX($A316:$AD316,MATCH(Settings!$B$11,$A$1:$AD$1,0)),DATE(VALUE(LEFT(IFERROR(TRIM(INDEX($A316:$AD316,MATCH(Settings!$B$11,$A$1:$AD$1,0))&amp;""),""),4)),VALUE(MID(IFERROR(TRIM(INDEX($A316:$AD316,MATCH(Settings!$B$11,$A$1:$AD$1,0))&amp;""),""),6,2)),VALUE(MID(IFERROR(TRIM(INDEX($A316:$AD316,MATCH(Settings!$B$11,$A$1:$AD$1,0))&amp;""),""),9,2)))+TIME(VALUE(MID(IFERROR(TRIM(INDEX($A316:$AD316,MATCH(Settings!$B$11,$A$1:$AD$1,0))&amp;""),""),12,2)),VALUE(MID(IFERROR(TRIM(INDEX($A316:$AD316,MATCH(Settings!$B$11,$A$1:$AD$1,0))&amp;""),""),15,2)),VALUE(MID(IFERROR(TRIM(INDEX($A316:$AD316,MATCH(Settings!$B$11,$A$1:$AD$1,0))&amp;""),""),18,2)))),"")),""))</f>
        <v/>
      </c>
      <c r="AT316" s="23">
        <f>IF($BB316=0,"",IF(NOT(ISNUMBER($AF316)),"Waiting for the gift",IF(ISNUMBER($AJ316),"Acknowledged",IF(AND(ISNUMBER(Settings!$D$3),$AU316&gt;Settings!$D$3),"Past your window","Send acknowledgment"))))</f>
        <v/>
      </c>
      <c r="AU316" s="24">
        <f>IF(AND(ISNUMBER($AF316),NOT(ISNUMBER($AJ316))),Settings!$D$4-$AF316,"")</f>
        <v/>
      </c>
      <c r="AV316" s="27">
        <f>IF($BB316=0,"",IF((IF($AO316="Services","; services: describe the work, no value",IF(NOT(ISNUMBER($AR316)),"; no donor value given",IF($AX316=1,"; donor value $"&amp;FIXED(Settings!$D$5,0)&amp;" or more: written acknowledgment","")&amp;IF($AY316=1,"; over $"&amp;FIXED(Settings!$D$6,0)&amp;": donor may need Form 8283","")&amp;IF($AZ316=1,"; over $"&amp;FIXED(Settings!$D$7,0)&amp;": Section B, you may sign Part V",""))))="","Thank-you note",MID(IF($AO316="Services","; services: describe the work, no value",IF(NOT(ISNUMBER($AR316)),"; no donor value given",IF($AX316=1,"; donor value $"&amp;FIXED(Settings!$D$5,0)&amp;" or more: written acknowledgment","")&amp;IF($AY316=1,"; over $"&amp;FIXED(Settings!$D$6,0)&amp;": donor may need Form 8283","")&amp;IF($AZ316=1,"; over $"&amp;FIXED(Settings!$D$7,0)&amp;": Section B, you may sign Part V",""))),3,300)))</f>
        <v/>
      </c>
      <c r="AW316" s="27">
        <f>IF(OR($BB316=0,NOT(ISNUMBER($AF316)),$AP316=""),"","Thank you for your contribution of "&amp;$AP316&amp;" that "&amp;IF(TRIM(Settings!$D$2&amp;"")="","(your organization's name)",Settings!$D$2)&amp;" received on "&amp;CHOOSE(MONTH($AF316),"January","February","March","April","May","June","July","August","September","October","November","December")&amp;" "&amp;DAY($AF316)&amp;", "&amp;YEAR($AF316)&amp;". "&amp;IF(TRIM($AH316&amp;"")="","No goods or services were provided in exchange for your contribution.","In exchange for your contribution, we gave you "&amp;$AH316&amp;IF(ISNUMBER($AI316)," with an estimated fair market value of $"&amp;FIXED($AI316,2),"")&amp;"."))</f>
        <v/>
      </c>
      <c r="AX316" s="28">
        <f>IF(AND(ISNUMBER($AR316),ISNUMBER(Settings!$D$5)),IF($AR316&gt;=Settings!$D$5,1,0),0)</f>
        <v/>
      </c>
      <c r="AY316" s="28">
        <f>IF(AND(ISNUMBER($AR316),ISNUMBER(Settings!$D$6)),IF($AR316&gt;Settings!$D$6,1,0),0)</f>
        <v/>
      </c>
      <c r="AZ316" s="28">
        <f>IF(AND(ISNUMBER($AR316),ISNUMBER(Settings!$D$7)),IF($AR316&gt;Settings!$D$7,1,0),0)</f>
        <v/>
      </c>
      <c r="BA316" s="28">
        <f>IF(AND(ISNUMBER($AR316),ISNUMBER($AF316)),$AR316,0)</f>
        <v/>
      </c>
      <c r="BB316" s="28">
        <f>IF(OR(IFERROR(TRIM(INDEX($A316:$AD316,MATCH(Settings!$B$14,$A$1:$AD$1,0))&amp;""),"")&lt;&gt;"",IFERROR(TRIM(INDEX($A316:$AD316,MATCH(Settings!$B$13,$A$1:$AD$1,0))&amp;""),"")&lt;&gt;"",IFERROR(TRIM(INDEX($A316:$AD316,MATCH(Settings!$B$17,$A$1:$AD$1,0))&amp;""),"")&lt;&gt;"",IFERROR(TRIM(INDEX($A316:$AD316,MATCH(Settings!$B$22,$A$1:$AD$1,0))&amp;""),"")&lt;&gt;""),1,0)</f>
        <v/>
      </c>
    </row>
    <row r="317">
      <c r="AF317" s="29" t="n"/>
      <c r="AG317" s="30" t="n"/>
      <c r="AH317" s="30" t="n"/>
      <c r="AI317" s="31" t="n"/>
      <c r="AJ317" s="29" t="n"/>
      <c r="AK317" s="30" t="n"/>
      <c r="AM317" s="23">
        <f>IF(IFERROR(TRIM(INDEX($A317:$AD317,MATCH(Settings!$B$13,$A$1:$AD$1,0))&amp;""),"")&lt;&gt;"",IFERROR(TRIM(INDEX($A317:$AD317,MATCH(Settings!$B$13,$A$1:$AD$1,0))&amp;""),"")&amp;IF(IFERROR(TRIM(INDEX($A317:$AD317,MATCH(Settings!$B$14,$A$1:$AD$1,0))&amp;""),"")&lt;&gt;""," ("&amp;IFERROR(TRIM(INDEX($A317:$AD317,MATCH(Settings!$B$14,$A$1:$AD$1,0))&amp;""),"")&amp;")",""),IFERROR(TRIM(INDEX($A317:$AD317,MATCH(Settings!$B$14,$A$1:$AD$1,0))&amp;""),""))</f>
        <v/>
      </c>
      <c r="AN317" s="23">
        <f>IFERROR(TRIM(INDEX($A317:$AD317,MATCH(Settings!$B$15,$A$1:$AD$1,0))&amp;""),"")</f>
        <v/>
      </c>
      <c r="AO317" s="23">
        <f>IF($BB317=0,"",IF(LEFT(IFERROR(TRIM(INDEX($A317:$AD317,MATCH(Settings!$B$16,$A$1:$AD$1,0))&amp;""),""),5)="Goods","Goods",IF(LEFT(IFERROR(TRIM(INDEX($A317:$AD317,MATCH(Settings!$B$16,$A$1:$AD$1,0))&amp;""),""),8)="Services","Services",IF(IFERROR(TRIM(INDEX($A317:$AD317,MATCH(Settings!$B$22,$A$1:$AD$1,0))&amp;""),"")&lt;&gt;"","Services","Goods"))))</f>
        <v/>
      </c>
      <c r="AP317" s="23">
        <f>IF($AO317="Services",IFERROR(TRIM(INDEX($A317:$AD317,MATCH(Settings!$B$22,$A$1:$AD$1,0))&amp;""),""),IFERROR(TRIM(INDEX($A317:$AD317,MATCH(Settings!$B$17,$A$1:$AD$1,0))&amp;""),""))</f>
        <v/>
      </c>
      <c r="AQ317" s="24">
        <f>IFERROR(IF(TRIM(INDEX($A317:$AD317,MATCH(Settings!$B$18,$A$1:$AD$1,0))&amp;"")="","",VALUE(TRIM(INDEX($A317:$AD317,MATCH(Settings!$B$18,$A$1:$AD$1,0))&amp;""))),"")</f>
        <v/>
      </c>
      <c r="AR317" s="25">
        <f>IF($AO317="Goods",IFERROR(IF(TRIM(INDEX($A317:$AD317,MATCH(Settings!$B$20,$A$1:$AD$1,0))&amp;"")="","",VALUE(TRIM(INDEX($A317:$AD317,MATCH(Settings!$B$20,$A$1:$AD$1,0))&amp;""))),""),"")</f>
        <v/>
      </c>
      <c r="AS317" s="26">
        <f>IF($BB317=0,"",IFERROR(INT(IFERROR(IF(ISNUMBER(INDEX($A317:$AD317,MATCH(Settings!$B$11,$A$1:$AD$1,0))),INDEX($A317:$AD317,MATCH(Settings!$B$11,$A$1:$AD$1,0)),DATE(VALUE(LEFT(IFERROR(TRIM(INDEX($A317:$AD317,MATCH(Settings!$B$11,$A$1:$AD$1,0))&amp;""),""),4)),VALUE(MID(IFERROR(TRIM(INDEX($A317:$AD317,MATCH(Settings!$B$11,$A$1:$AD$1,0))&amp;""),""),6,2)),VALUE(MID(IFERROR(TRIM(INDEX($A317:$AD317,MATCH(Settings!$B$11,$A$1:$AD$1,0))&amp;""),""),9,2)))+TIME(VALUE(MID(IFERROR(TRIM(INDEX($A317:$AD317,MATCH(Settings!$B$11,$A$1:$AD$1,0))&amp;""),""),12,2)),VALUE(MID(IFERROR(TRIM(INDEX($A317:$AD317,MATCH(Settings!$B$11,$A$1:$AD$1,0))&amp;""),""),15,2)),VALUE(MID(IFERROR(TRIM(INDEX($A317:$AD317,MATCH(Settings!$B$11,$A$1:$AD$1,0))&amp;""),""),18,2)))),"")),""))</f>
        <v/>
      </c>
      <c r="AT317" s="23">
        <f>IF($BB317=0,"",IF(NOT(ISNUMBER($AF317)),"Waiting for the gift",IF(ISNUMBER($AJ317),"Acknowledged",IF(AND(ISNUMBER(Settings!$D$3),$AU317&gt;Settings!$D$3),"Past your window","Send acknowledgment"))))</f>
        <v/>
      </c>
      <c r="AU317" s="24">
        <f>IF(AND(ISNUMBER($AF317),NOT(ISNUMBER($AJ317))),Settings!$D$4-$AF317,"")</f>
        <v/>
      </c>
      <c r="AV317" s="27">
        <f>IF($BB317=0,"",IF((IF($AO317="Services","; services: describe the work, no value",IF(NOT(ISNUMBER($AR317)),"; no donor value given",IF($AX317=1,"; donor value $"&amp;FIXED(Settings!$D$5,0)&amp;" or more: written acknowledgment","")&amp;IF($AY317=1,"; over $"&amp;FIXED(Settings!$D$6,0)&amp;": donor may need Form 8283","")&amp;IF($AZ317=1,"; over $"&amp;FIXED(Settings!$D$7,0)&amp;": Section B, you may sign Part V",""))))="","Thank-you note",MID(IF($AO317="Services","; services: describe the work, no value",IF(NOT(ISNUMBER($AR317)),"; no donor value given",IF($AX317=1,"; donor value $"&amp;FIXED(Settings!$D$5,0)&amp;" or more: written acknowledgment","")&amp;IF($AY317=1,"; over $"&amp;FIXED(Settings!$D$6,0)&amp;": donor may need Form 8283","")&amp;IF($AZ317=1,"; over $"&amp;FIXED(Settings!$D$7,0)&amp;": Section B, you may sign Part V",""))),3,300)))</f>
        <v/>
      </c>
      <c r="AW317" s="27">
        <f>IF(OR($BB317=0,NOT(ISNUMBER($AF317)),$AP317=""),"","Thank you for your contribution of "&amp;$AP317&amp;" that "&amp;IF(TRIM(Settings!$D$2&amp;"")="","(your organization's name)",Settings!$D$2)&amp;" received on "&amp;CHOOSE(MONTH($AF317),"January","February","March","April","May","June","July","August","September","October","November","December")&amp;" "&amp;DAY($AF317)&amp;", "&amp;YEAR($AF317)&amp;". "&amp;IF(TRIM($AH317&amp;"")="","No goods or services were provided in exchange for your contribution.","In exchange for your contribution, we gave you "&amp;$AH317&amp;IF(ISNUMBER($AI317)," with an estimated fair market value of $"&amp;FIXED($AI317,2),"")&amp;"."))</f>
        <v/>
      </c>
      <c r="AX317" s="28">
        <f>IF(AND(ISNUMBER($AR317),ISNUMBER(Settings!$D$5)),IF($AR317&gt;=Settings!$D$5,1,0),0)</f>
        <v/>
      </c>
      <c r="AY317" s="28">
        <f>IF(AND(ISNUMBER($AR317),ISNUMBER(Settings!$D$6)),IF($AR317&gt;Settings!$D$6,1,0),0)</f>
        <v/>
      </c>
      <c r="AZ317" s="28">
        <f>IF(AND(ISNUMBER($AR317),ISNUMBER(Settings!$D$7)),IF($AR317&gt;Settings!$D$7,1,0),0)</f>
        <v/>
      </c>
      <c r="BA317" s="28">
        <f>IF(AND(ISNUMBER($AR317),ISNUMBER($AF317)),$AR317,0)</f>
        <v/>
      </c>
      <c r="BB317" s="28">
        <f>IF(OR(IFERROR(TRIM(INDEX($A317:$AD317,MATCH(Settings!$B$14,$A$1:$AD$1,0))&amp;""),"")&lt;&gt;"",IFERROR(TRIM(INDEX($A317:$AD317,MATCH(Settings!$B$13,$A$1:$AD$1,0))&amp;""),"")&lt;&gt;"",IFERROR(TRIM(INDEX($A317:$AD317,MATCH(Settings!$B$17,$A$1:$AD$1,0))&amp;""),"")&lt;&gt;"",IFERROR(TRIM(INDEX($A317:$AD317,MATCH(Settings!$B$22,$A$1:$AD$1,0))&amp;""),"")&lt;&gt;""),1,0)</f>
        <v/>
      </c>
    </row>
    <row r="318">
      <c r="AF318" s="29" t="n"/>
      <c r="AG318" s="30" t="n"/>
      <c r="AH318" s="30" t="n"/>
      <c r="AI318" s="31" t="n"/>
      <c r="AJ318" s="29" t="n"/>
      <c r="AK318" s="30" t="n"/>
      <c r="AM318" s="23">
        <f>IF(IFERROR(TRIM(INDEX($A318:$AD318,MATCH(Settings!$B$13,$A$1:$AD$1,0))&amp;""),"")&lt;&gt;"",IFERROR(TRIM(INDEX($A318:$AD318,MATCH(Settings!$B$13,$A$1:$AD$1,0))&amp;""),"")&amp;IF(IFERROR(TRIM(INDEX($A318:$AD318,MATCH(Settings!$B$14,$A$1:$AD$1,0))&amp;""),"")&lt;&gt;""," ("&amp;IFERROR(TRIM(INDEX($A318:$AD318,MATCH(Settings!$B$14,$A$1:$AD$1,0))&amp;""),"")&amp;")",""),IFERROR(TRIM(INDEX($A318:$AD318,MATCH(Settings!$B$14,$A$1:$AD$1,0))&amp;""),""))</f>
        <v/>
      </c>
      <c r="AN318" s="23">
        <f>IFERROR(TRIM(INDEX($A318:$AD318,MATCH(Settings!$B$15,$A$1:$AD$1,0))&amp;""),"")</f>
        <v/>
      </c>
      <c r="AO318" s="23">
        <f>IF($BB318=0,"",IF(LEFT(IFERROR(TRIM(INDEX($A318:$AD318,MATCH(Settings!$B$16,$A$1:$AD$1,0))&amp;""),""),5)="Goods","Goods",IF(LEFT(IFERROR(TRIM(INDEX($A318:$AD318,MATCH(Settings!$B$16,$A$1:$AD$1,0))&amp;""),""),8)="Services","Services",IF(IFERROR(TRIM(INDEX($A318:$AD318,MATCH(Settings!$B$22,$A$1:$AD$1,0))&amp;""),"")&lt;&gt;"","Services","Goods"))))</f>
        <v/>
      </c>
      <c r="AP318" s="23">
        <f>IF($AO318="Services",IFERROR(TRIM(INDEX($A318:$AD318,MATCH(Settings!$B$22,$A$1:$AD$1,0))&amp;""),""),IFERROR(TRIM(INDEX($A318:$AD318,MATCH(Settings!$B$17,$A$1:$AD$1,0))&amp;""),""))</f>
        <v/>
      </c>
      <c r="AQ318" s="24">
        <f>IFERROR(IF(TRIM(INDEX($A318:$AD318,MATCH(Settings!$B$18,$A$1:$AD$1,0))&amp;"")="","",VALUE(TRIM(INDEX($A318:$AD318,MATCH(Settings!$B$18,$A$1:$AD$1,0))&amp;""))),"")</f>
        <v/>
      </c>
      <c r="AR318" s="25">
        <f>IF($AO318="Goods",IFERROR(IF(TRIM(INDEX($A318:$AD318,MATCH(Settings!$B$20,$A$1:$AD$1,0))&amp;"")="","",VALUE(TRIM(INDEX($A318:$AD318,MATCH(Settings!$B$20,$A$1:$AD$1,0))&amp;""))),""),"")</f>
        <v/>
      </c>
      <c r="AS318" s="26">
        <f>IF($BB318=0,"",IFERROR(INT(IFERROR(IF(ISNUMBER(INDEX($A318:$AD318,MATCH(Settings!$B$11,$A$1:$AD$1,0))),INDEX($A318:$AD318,MATCH(Settings!$B$11,$A$1:$AD$1,0)),DATE(VALUE(LEFT(IFERROR(TRIM(INDEX($A318:$AD318,MATCH(Settings!$B$11,$A$1:$AD$1,0))&amp;""),""),4)),VALUE(MID(IFERROR(TRIM(INDEX($A318:$AD318,MATCH(Settings!$B$11,$A$1:$AD$1,0))&amp;""),""),6,2)),VALUE(MID(IFERROR(TRIM(INDEX($A318:$AD318,MATCH(Settings!$B$11,$A$1:$AD$1,0))&amp;""),""),9,2)))+TIME(VALUE(MID(IFERROR(TRIM(INDEX($A318:$AD318,MATCH(Settings!$B$11,$A$1:$AD$1,0))&amp;""),""),12,2)),VALUE(MID(IFERROR(TRIM(INDEX($A318:$AD318,MATCH(Settings!$B$11,$A$1:$AD$1,0))&amp;""),""),15,2)),VALUE(MID(IFERROR(TRIM(INDEX($A318:$AD318,MATCH(Settings!$B$11,$A$1:$AD$1,0))&amp;""),""),18,2)))),"")),""))</f>
        <v/>
      </c>
      <c r="AT318" s="23">
        <f>IF($BB318=0,"",IF(NOT(ISNUMBER($AF318)),"Waiting for the gift",IF(ISNUMBER($AJ318),"Acknowledged",IF(AND(ISNUMBER(Settings!$D$3),$AU318&gt;Settings!$D$3),"Past your window","Send acknowledgment"))))</f>
        <v/>
      </c>
      <c r="AU318" s="24">
        <f>IF(AND(ISNUMBER($AF318),NOT(ISNUMBER($AJ318))),Settings!$D$4-$AF318,"")</f>
        <v/>
      </c>
      <c r="AV318" s="27">
        <f>IF($BB318=0,"",IF((IF($AO318="Services","; services: describe the work, no value",IF(NOT(ISNUMBER($AR318)),"; no donor value given",IF($AX318=1,"; donor value $"&amp;FIXED(Settings!$D$5,0)&amp;" or more: written acknowledgment","")&amp;IF($AY318=1,"; over $"&amp;FIXED(Settings!$D$6,0)&amp;": donor may need Form 8283","")&amp;IF($AZ318=1,"; over $"&amp;FIXED(Settings!$D$7,0)&amp;": Section B, you may sign Part V",""))))="","Thank-you note",MID(IF($AO318="Services","; services: describe the work, no value",IF(NOT(ISNUMBER($AR318)),"; no donor value given",IF($AX318=1,"; donor value $"&amp;FIXED(Settings!$D$5,0)&amp;" or more: written acknowledgment","")&amp;IF($AY318=1,"; over $"&amp;FIXED(Settings!$D$6,0)&amp;": donor may need Form 8283","")&amp;IF($AZ318=1,"; over $"&amp;FIXED(Settings!$D$7,0)&amp;": Section B, you may sign Part V",""))),3,300)))</f>
        <v/>
      </c>
      <c r="AW318" s="27">
        <f>IF(OR($BB318=0,NOT(ISNUMBER($AF318)),$AP318=""),"","Thank you for your contribution of "&amp;$AP318&amp;" that "&amp;IF(TRIM(Settings!$D$2&amp;"")="","(your organization's name)",Settings!$D$2)&amp;" received on "&amp;CHOOSE(MONTH($AF318),"January","February","March","April","May","June","July","August","September","October","November","December")&amp;" "&amp;DAY($AF318)&amp;", "&amp;YEAR($AF318)&amp;". "&amp;IF(TRIM($AH318&amp;"")="","No goods or services were provided in exchange for your contribution.","In exchange for your contribution, we gave you "&amp;$AH318&amp;IF(ISNUMBER($AI318)," with an estimated fair market value of $"&amp;FIXED($AI318,2),"")&amp;"."))</f>
        <v/>
      </c>
      <c r="AX318" s="28">
        <f>IF(AND(ISNUMBER($AR318),ISNUMBER(Settings!$D$5)),IF($AR318&gt;=Settings!$D$5,1,0),0)</f>
        <v/>
      </c>
      <c r="AY318" s="28">
        <f>IF(AND(ISNUMBER($AR318),ISNUMBER(Settings!$D$6)),IF($AR318&gt;Settings!$D$6,1,0),0)</f>
        <v/>
      </c>
      <c r="AZ318" s="28">
        <f>IF(AND(ISNUMBER($AR318),ISNUMBER(Settings!$D$7)),IF($AR318&gt;Settings!$D$7,1,0),0)</f>
        <v/>
      </c>
      <c r="BA318" s="28">
        <f>IF(AND(ISNUMBER($AR318),ISNUMBER($AF318)),$AR318,0)</f>
        <v/>
      </c>
      <c r="BB318" s="28">
        <f>IF(OR(IFERROR(TRIM(INDEX($A318:$AD318,MATCH(Settings!$B$14,$A$1:$AD$1,0))&amp;""),"")&lt;&gt;"",IFERROR(TRIM(INDEX($A318:$AD318,MATCH(Settings!$B$13,$A$1:$AD$1,0))&amp;""),"")&lt;&gt;"",IFERROR(TRIM(INDEX($A318:$AD318,MATCH(Settings!$B$17,$A$1:$AD$1,0))&amp;""),"")&lt;&gt;"",IFERROR(TRIM(INDEX($A318:$AD318,MATCH(Settings!$B$22,$A$1:$AD$1,0))&amp;""),"")&lt;&gt;""),1,0)</f>
        <v/>
      </c>
    </row>
    <row r="319">
      <c r="AF319" s="29" t="n"/>
      <c r="AG319" s="30" t="n"/>
      <c r="AH319" s="30" t="n"/>
      <c r="AI319" s="31" t="n"/>
      <c r="AJ319" s="29" t="n"/>
      <c r="AK319" s="30" t="n"/>
      <c r="AM319" s="23">
        <f>IF(IFERROR(TRIM(INDEX($A319:$AD319,MATCH(Settings!$B$13,$A$1:$AD$1,0))&amp;""),"")&lt;&gt;"",IFERROR(TRIM(INDEX($A319:$AD319,MATCH(Settings!$B$13,$A$1:$AD$1,0))&amp;""),"")&amp;IF(IFERROR(TRIM(INDEX($A319:$AD319,MATCH(Settings!$B$14,$A$1:$AD$1,0))&amp;""),"")&lt;&gt;""," ("&amp;IFERROR(TRIM(INDEX($A319:$AD319,MATCH(Settings!$B$14,$A$1:$AD$1,0))&amp;""),"")&amp;")",""),IFERROR(TRIM(INDEX($A319:$AD319,MATCH(Settings!$B$14,$A$1:$AD$1,0))&amp;""),""))</f>
        <v/>
      </c>
      <c r="AN319" s="23">
        <f>IFERROR(TRIM(INDEX($A319:$AD319,MATCH(Settings!$B$15,$A$1:$AD$1,0))&amp;""),"")</f>
        <v/>
      </c>
      <c r="AO319" s="23">
        <f>IF($BB319=0,"",IF(LEFT(IFERROR(TRIM(INDEX($A319:$AD319,MATCH(Settings!$B$16,$A$1:$AD$1,0))&amp;""),""),5)="Goods","Goods",IF(LEFT(IFERROR(TRIM(INDEX($A319:$AD319,MATCH(Settings!$B$16,$A$1:$AD$1,0))&amp;""),""),8)="Services","Services",IF(IFERROR(TRIM(INDEX($A319:$AD319,MATCH(Settings!$B$22,$A$1:$AD$1,0))&amp;""),"")&lt;&gt;"","Services","Goods"))))</f>
        <v/>
      </c>
      <c r="AP319" s="23">
        <f>IF($AO319="Services",IFERROR(TRIM(INDEX($A319:$AD319,MATCH(Settings!$B$22,$A$1:$AD$1,0))&amp;""),""),IFERROR(TRIM(INDEX($A319:$AD319,MATCH(Settings!$B$17,$A$1:$AD$1,0))&amp;""),""))</f>
        <v/>
      </c>
      <c r="AQ319" s="24">
        <f>IFERROR(IF(TRIM(INDEX($A319:$AD319,MATCH(Settings!$B$18,$A$1:$AD$1,0))&amp;"")="","",VALUE(TRIM(INDEX($A319:$AD319,MATCH(Settings!$B$18,$A$1:$AD$1,0))&amp;""))),"")</f>
        <v/>
      </c>
      <c r="AR319" s="25">
        <f>IF($AO319="Goods",IFERROR(IF(TRIM(INDEX($A319:$AD319,MATCH(Settings!$B$20,$A$1:$AD$1,0))&amp;"")="","",VALUE(TRIM(INDEX($A319:$AD319,MATCH(Settings!$B$20,$A$1:$AD$1,0))&amp;""))),""),"")</f>
        <v/>
      </c>
      <c r="AS319" s="26">
        <f>IF($BB319=0,"",IFERROR(INT(IFERROR(IF(ISNUMBER(INDEX($A319:$AD319,MATCH(Settings!$B$11,$A$1:$AD$1,0))),INDEX($A319:$AD319,MATCH(Settings!$B$11,$A$1:$AD$1,0)),DATE(VALUE(LEFT(IFERROR(TRIM(INDEX($A319:$AD319,MATCH(Settings!$B$11,$A$1:$AD$1,0))&amp;""),""),4)),VALUE(MID(IFERROR(TRIM(INDEX($A319:$AD319,MATCH(Settings!$B$11,$A$1:$AD$1,0))&amp;""),""),6,2)),VALUE(MID(IFERROR(TRIM(INDEX($A319:$AD319,MATCH(Settings!$B$11,$A$1:$AD$1,0))&amp;""),""),9,2)))+TIME(VALUE(MID(IFERROR(TRIM(INDEX($A319:$AD319,MATCH(Settings!$B$11,$A$1:$AD$1,0))&amp;""),""),12,2)),VALUE(MID(IFERROR(TRIM(INDEX($A319:$AD319,MATCH(Settings!$B$11,$A$1:$AD$1,0))&amp;""),""),15,2)),VALUE(MID(IFERROR(TRIM(INDEX($A319:$AD319,MATCH(Settings!$B$11,$A$1:$AD$1,0))&amp;""),""),18,2)))),"")),""))</f>
        <v/>
      </c>
      <c r="AT319" s="23">
        <f>IF($BB319=0,"",IF(NOT(ISNUMBER($AF319)),"Waiting for the gift",IF(ISNUMBER($AJ319),"Acknowledged",IF(AND(ISNUMBER(Settings!$D$3),$AU319&gt;Settings!$D$3),"Past your window","Send acknowledgment"))))</f>
        <v/>
      </c>
      <c r="AU319" s="24">
        <f>IF(AND(ISNUMBER($AF319),NOT(ISNUMBER($AJ319))),Settings!$D$4-$AF319,"")</f>
        <v/>
      </c>
      <c r="AV319" s="27">
        <f>IF($BB319=0,"",IF((IF($AO319="Services","; services: describe the work, no value",IF(NOT(ISNUMBER($AR319)),"; no donor value given",IF($AX319=1,"; donor value $"&amp;FIXED(Settings!$D$5,0)&amp;" or more: written acknowledgment","")&amp;IF($AY319=1,"; over $"&amp;FIXED(Settings!$D$6,0)&amp;": donor may need Form 8283","")&amp;IF($AZ319=1,"; over $"&amp;FIXED(Settings!$D$7,0)&amp;": Section B, you may sign Part V",""))))="","Thank-you note",MID(IF($AO319="Services","; services: describe the work, no value",IF(NOT(ISNUMBER($AR319)),"; no donor value given",IF($AX319=1,"; donor value $"&amp;FIXED(Settings!$D$5,0)&amp;" or more: written acknowledgment","")&amp;IF($AY319=1,"; over $"&amp;FIXED(Settings!$D$6,0)&amp;": donor may need Form 8283","")&amp;IF($AZ319=1,"; over $"&amp;FIXED(Settings!$D$7,0)&amp;": Section B, you may sign Part V",""))),3,300)))</f>
        <v/>
      </c>
      <c r="AW319" s="27">
        <f>IF(OR($BB319=0,NOT(ISNUMBER($AF319)),$AP319=""),"","Thank you for your contribution of "&amp;$AP319&amp;" that "&amp;IF(TRIM(Settings!$D$2&amp;"")="","(your organization's name)",Settings!$D$2)&amp;" received on "&amp;CHOOSE(MONTH($AF319),"January","February","March","April","May","June","July","August","September","October","November","December")&amp;" "&amp;DAY($AF319)&amp;", "&amp;YEAR($AF319)&amp;". "&amp;IF(TRIM($AH319&amp;"")="","No goods or services were provided in exchange for your contribution.","In exchange for your contribution, we gave you "&amp;$AH319&amp;IF(ISNUMBER($AI319)," with an estimated fair market value of $"&amp;FIXED($AI319,2),"")&amp;"."))</f>
        <v/>
      </c>
      <c r="AX319" s="28">
        <f>IF(AND(ISNUMBER($AR319),ISNUMBER(Settings!$D$5)),IF($AR319&gt;=Settings!$D$5,1,0),0)</f>
        <v/>
      </c>
      <c r="AY319" s="28">
        <f>IF(AND(ISNUMBER($AR319),ISNUMBER(Settings!$D$6)),IF($AR319&gt;Settings!$D$6,1,0),0)</f>
        <v/>
      </c>
      <c r="AZ319" s="28">
        <f>IF(AND(ISNUMBER($AR319),ISNUMBER(Settings!$D$7)),IF($AR319&gt;Settings!$D$7,1,0),0)</f>
        <v/>
      </c>
      <c r="BA319" s="28">
        <f>IF(AND(ISNUMBER($AR319),ISNUMBER($AF319)),$AR319,0)</f>
        <v/>
      </c>
      <c r="BB319" s="28">
        <f>IF(OR(IFERROR(TRIM(INDEX($A319:$AD319,MATCH(Settings!$B$14,$A$1:$AD$1,0))&amp;""),"")&lt;&gt;"",IFERROR(TRIM(INDEX($A319:$AD319,MATCH(Settings!$B$13,$A$1:$AD$1,0))&amp;""),"")&lt;&gt;"",IFERROR(TRIM(INDEX($A319:$AD319,MATCH(Settings!$B$17,$A$1:$AD$1,0))&amp;""),"")&lt;&gt;"",IFERROR(TRIM(INDEX($A319:$AD319,MATCH(Settings!$B$22,$A$1:$AD$1,0))&amp;""),"")&lt;&gt;""),1,0)</f>
        <v/>
      </c>
    </row>
    <row r="320">
      <c r="AF320" s="29" t="n"/>
      <c r="AG320" s="30" t="n"/>
      <c r="AH320" s="30" t="n"/>
      <c r="AI320" s="31" t="n"/>
      <c r="AJ320" s="29" t="n"/>
      <c r="AK320" s="30" t="n"/>
      <c r="AM320" s="23">
        <f>IF(IFERROR(TRIM(INDEX($A320:$AD320,MATCH(Settings!$B$13,$A$1:$AD$1,0))&amp;""),"")&lt;&gt;"",IFERROR(TRIM(INDEX($A320:$AD320,MATCH(Settings!$B$13,$A$1:$AD$1,0))&amp;""),"")&amp;IF(IFERROR(TRIM(INDEX($A320:$AD320,MATCH(Settings!$B$14,$A$1:$AD$1,0))&amp;""),"")&lt;&gt;""," ("&amp;IFERROR(TRIM(INDEX($A320:$AD320,MATCH(Settings!$B$14,$A$1:$AD$1,0))&amp;""),"")&amp;")",""),IFERROR(TRIM(INDEX($A320:$AD320,MATCH(Settings!$B$14,$A$1:$AD$1,0))&amp;""),""))</f>
        <v/>
      </c>
      <c r="AN320" s="23">
        <f>IFERROR(TRIM(INDEX($A320:$AD320,MATCH(Settings!$B$15,$A$1:$AD$1,0))&amp;""),"")</f>
        <v/>
      </c>
      <c r="AO320" s="23">
        <f>IF($BB320=0,"",IF(LEFT(IFERROR(TRIM(INDEX($A320:$AD320,MATCH(Settings!$B$16,$A$1:$AD$1,0))&amp;""),""),5)="Goods","Goods",IF(LEFT(IFERROR(TRIM(INDEX($A320:$AD320,MATCH(Settings!$B$16,$A$1:$AD$1,0))&amp;""),""),8)="Services","Services",IF(IFERROR(TRIM(INDEX($A320:$AD320,MATCH(Settings!$B$22,$A$1:$AD$1,0))&amp;""),"")&lt;&gt;"","Services","Goods"))))</f>
        <v/>
      </c>
      <c r="AP320" s="23">
        <f>IF($AO320="Services",IFERROR(TRIM(INDEX($A320:$AD320,MATCH(Settings!$B$22,$A$1:$AD$1,0))&amp;""),""),IFERROR(TRIM(INDEX($A320:$AD320,MATCH(Settings!$B$17,$A$1:$AD$1,0))&amp;""),""))</f>
        <v/>
      </c>
      <c r="AQ320" s="24">
        <f>IFERROR(IF(TRIM(INDEX($A320:$AD320,MATCH(Settings!$B$18,$A$1:$AD$1,0))&amp;"")="","",VALUE(TRIM(INDEX($A320:$AD320,MATCH(Settings!$B$18,$A$1:$AD$1,0))&amp;""))),"")</f>
        <v/>
      </c>
      <c r="AR320" s="25">
        <f>IF($AO320="Goods",IFERROR(IF(TRIM(INDEX($A320:$AD320,MATCH(Settings!$B$20,$A$1:$AD$1,0))&amp;"")="","",VALUE(TRIM(INDEX($A320:$AD320,MATCH(Settings!$B$20,$A$1:$AD$1,0))&amp;""))),""),"")</f>
        <v/>
      </c>
      <c r="AS320" s="26">
        <f>IF($BB320=0,"",IFERROR(INT(IFERROR(IF(ISNUMBER(INDEX($A320:$AD320,MATCH(Settings!$B$11,$A$1:$AD$1,0))),INDEX($A320:$AD320,MATCH(Settings!$B$11,$A$1:$AD$1,0)),DATE(VALUE(LEFT(IFERROR(TRIM(INDEX($A320:$AD320,MATCH(Settings!$B$11,$A$1:$AD$1,0))&amp;""),""),4)),VALUE(MID(IFERROR(TRIM(INDEX($A320:$AD320,MATCH(Settings!$B$11,$A$1:$AD$1,0))&amp;""),""),6,2)),VALUE(MID(IFERROR(TRIM(INDEX($A320:$AD320,MATCH(Settings!$B$11,$A$1:$AD$1,0))&amp;""),""),9,2)))+TIME(VALUE(MID(IFERROR(TRIM(INDEX($A320:$AD320,MATCH(Settings!$B$11,$A$1:$AD$1,0))&amp;""),""),12,2)),VALUE(MID(IFERROR(TRIM(INDEX($A320:$AD320,MATCH(Settings!$B$11,$A$1:$AD$1,0))&amp;""),""),15,2)),VALUE(MID(IFERROR(TRIM(INDEX($A320:$AD320,MATCH(Settings!$B$11,$A$1:$AD$1,0))&amp;""),""),18,2)))),"")),""))</f>
        <v/>
      </c>
      <c r="AT320" s="23">
        <f>IF($BB320=0,"",IF(NOT(ISNUMBER($AF320)),"Waiting for the gift",IF(ISNUMBER($AJ320),"Acknowledged",IF(AND(ISNUMBER(Settings!$D$3),$AU320&gt;Settings!$D$3),"Past your window","Send acknowledgment"))))</f>
        <v/>
      </c>
      <c r="AU320" s="24">
        <f>IF(AND(ISNUMBER($AF320),NOT(ISNUMBER($AJ320))),Settings!$D$4-$AF320,"")</f>
        <v/>
      </c>
      <c r="AV320" s="27">
        <f>IF($BB320=0,"",IF((IF($AO320="Services","; services: describe the work, no value",IF(NOT(ISNUMBER($AR320)),"; no donor value given",IF($AX320=1,"; donor value $"&amp;FIXED(Settings!$D$5,0)&amp;" or more: written acknowledgment","")&amp;IF($AY320=1,"; over $"&amp;FIXED(Settings!$D$6,0)&amp;": donor may need Form 8283","")&amp;IF($AZ320=1,"; over $"&amp;FIXED(Settings!$D$7,0)&amp;": Section B, you may sign Part V",""))))="","Thank-you note",MID(IF($AO320="Services","; services: describe the work, no value",IF(NOT(ISNUMBER($AR320)),"; no donor value given",IF($AX320=1,"; donor value $"&amp;FIXED(Settings!$D$5,0)&amp;" or more: written acknowledgment","")&amp;IF($AY320=1,"; over $"&amp;FIXED(Settings!$D$6,0)&amp;": donor may need Form 8283","")&amp;IF($AZ320=1,"; over $"&amp;FIXED(Settings!$D$7,0)&amp;": Section B, you may sign Part V",""))),3,300)))</f>
        <v/>
      </c>
      <c r="AW320" s="27">
        <f>IF(OR($BB320=0,NOT(ISNUMBER($AF320)),$AP320=""),"","Thank you for your contribution of "&amp;$AP320&amp;" that "&amp;IF(TRIM(Settings!$D$2&amp;"")="","(your organization's name)",Settings!$D$2)&amp;" received on "&amp;CHOOSE(MONTH($AF320),"January","February","March","April","May","June","July","August","September","October","November","December")&amp;" "&amp;DAY($AF320)&amp;", "&amp;YEAR($AF320)&amp;". "&amp;IF(TRIM($AH320&amp;"")="","No goods or services were provided in exchange for your contribution.","In exchange for your contribution, we gave you "&amp;$AH320&amp;IF(ISNUMBER($AI320)," with an estimated fair market value of $"&amp;FIXED($AI320,2),"")&amp;"."))</f>
        <v/>
      </c>
      <c r="AX320" s="28">
        <f>IF(AND(ISNUMBER($AR320),ISNUMBER(Settings!$D$5)),IF($AR320&gt;=Settings!$D$5,1,0),0)</f>
        <v/>
      </c>
      <c r="AY320" s="28">
        <f>IF(AND(ISNUMBER($AR320),ISNUMBER(Settings!$D$6)),IF($AR320&gt;Settings!$D$6,1,0),0)</f>
        <v/>
      </c>
      <c r="AZ320" s="28">
        <f>IF(AND(ISNUMBER($AR320),ISNUMBER(Settings!$D$7)),IF($AR320&gt;Settings!$D$7,1,0),0)</f>
        <v/>
      </c>
      <c r="BA320" s="28">
        <f>IF(AND(ISNUMBER($AR320),ISNUMBER($AF320)),$AR320,0)</f>
        <v/>
      </c>
      <c r="BB320" s="28">
        <f>IF(OR(IFERROR(TRIM(INDEX($A320:$AD320,MATCH(Settings!$B$14,$A$1:$AD$1,0))&amp;""),"")&lt;&gt;"",IFERROR(TRIM(INDEX($A320:$AD320,MATCH(Settings!$B$13,$A$1:$AD$1,0))&amp;""),"")&lt;&gt;"",IFERROR(TRIM(INDEX($A320:$AD320,MATCH(Settings!$B$17,$A$1:$AD$1,0))&amp;""),"")&lt;&gt;"",IFERROR(TRIM(INDEX($A320:$AD320,MATCH(Settings!$B$22,$A$1:$AD$1,0))&amp;""),"")&lt;&gt;""),1,0)</f>
        <v/>
      </c>
    </row>
    <row r="321">
      <c r="AF321" s="29" t="n"/>
      <c r="AG321" s="30" t="n"/>
      <c r="AH321" s="30" t="n"/>
      <c r="AI321" s="31" t="n"/>
      <c r="AJ321" s="29" t="n"/>
      <c r="AK321" s="30" t="n"/>
      <c r="AM321" s="23">
        <f>IF(IFERROR(TRIM(INDEX($A321:$AD321,MATCH(Settings!$B$13,$A$1:$AD$1,0))&amp;""),"")&lt;&gt;"",IFERROR(TRIM(INDEX($A321:$AD321,MATCH(Settings!$B$13,$A$1:$AD$1,0))&amp;""),"")&amp;IF(IFERROR(TRIM(INDEX($A321:$AD321,MATCH(Settings!$B$14,$A$1:$AD$1,0))&amp;""),"")&lt;&gt;""," ("&amp;IFERROR(TRIM(INDEX($A321:$AD321,MATCH(Settings!$B$14,$A$1:$AD$1,0))&amp;""),"")&amp;")",""),IFERROR(TRIM(INDEX($A321:$AD321,MATCH(Settings!$B$14,$A$1:$AD$1,0))&amp;""),""))</f>
        <v/>
      </c>
      <c r="AN321" s="23">
        <f>IFERROR(TRIM(INDEX($A321:$AD321,MATCH(Settings!$B$15,$A$1:$AD$1,0))&amp;""),"")</f>
        <v/>
      </c>
      <c r="AO321" s="23">
        <f>IF($BB321=0,"",IF(LEFT(IFERROR(TRIM(INDEX($A321:$AD321,MATCH(Settings!$B$16,$A$1:$AD$1,0))&amp;""),""),5)="Goods","Goods",IF(LEFT(IFERROR(TRIM(INDEX($A321:$AD321,MATCH(Settings!$B$16,$A$1:$AD$1,0))&amp;""),""),8)="Services","Services",IF(IFERROR(TRIM(INDEX($A321:$AD321,MATCH(Settings!$B$22,$A$1:$AD$1,0))&amp;""),"")&lt;&gt;"","Services","Goods"))))</f>
        <v/>
      </c>
      <c r="AP321" s="23">
        <f>IF($AO321="Services",IFERROR(TRIM(INDEX($A321:$AD321,MATCH(Settings!$B$22,$A$1:$AD$1,0))&amp;""),""),IFERROR(TRIM(INDEX($A321:$AD321,MATCH(Settings!$B$17,$A$1:$AD$1,0))&amp;""),""))</f>
        <v/>
      </c>
      <c r="AQ321" s="24">
        <f>IFERROR(IF(TRIM(INDEX($A321:$AD321,MATCH(Settings!$B$18,$A$1:$AD$1,0))&amp;"")="","",VALUE(TRIM(INDEX($A321:$AD321,MATCH(Settings!$B$18,$A$1:$AD$1,0))&amp;""))),"")</f>
        <v/>
      </c>
      <c r="AR321" s="25">
        <f>IF($AO321="Goods",IFERROR(IF(TRIM(INDEX($A321:$AD321,MATCH(Settings!$B$20,$A$1:$AD$1,0))&amp;"")="","",VALUE(TRIM(INDEX($A321:$AD321,MATCH(Settings!$B$20,$A$1:$AD$1,0))&amp;""))),""),"")</f>
        <v/>
      </c>
      <c r="AS321" s="26">
        <f>IF($BB321=0,"",IFERROR(INT(IFERROR(IF(ISNUMBER(INDEX($A321:$AD321,MATCH(Settings!$B$11,$A$1:$AD$1,0))),INDEX($A321:$AD321,MATCH(Settings!$B$11,$A$1:$AD$1,0)),DATE(VALUE(LEFT(IFERROR(TRIM(INDEX($A321:$AD321,MATCH(Settings!$B$11,$A$1:$AD$1,0))&amp;""),""),4)),VALUE(MID(IFERROR(TRIM(INDEX($A321:$AD321,MATCH(Settings!$B$11,$A$1:$AD$1,0))&amp;""),""),6,2)),VALUE(MID(IFERROR(TRIM(INDEX($A321:$AD321,MATCH(Settings!$B$11,$A$1:$AD$1,0))&amp;""),""),9,2)))+TIME(VALUE(MID(IFERROR(TRIM(INDEX($A321:$AD321,MATCH(Settings!$B$11,$A$1:$AD$1,0))&amp;""),""),12,2)),VALUE(MID(IFERROR(TRIM(INDEX($A321:$AD321,MATCH(Settings!$B$11,$A$1:$AD$1,0))&amp;""),""),15,2)),VALUE(MID(IFERROR(TRIM(INDEX($A321:$AD321,MATCH(Settings!$B$11,$A$1:$AD$1,0))&amp;""),""),18,2)))),"")),""))</f>
        <v/>
      </c>
      <c r="AT321" s="23">
        <f>IF($BB321=0,"",IF(NOT(ISNUMBER($AF321)),"Waiting for the gift",IF(ISNUMBER($AJ321),"Acknowledged",IF(AND(ISNUMBER(Settings!$D$3),$AU321&gt;Settings!$D$3),"Past your window","Send acknowledgment"))))</f>
        <v/>
      </c>
      <c r="AU321" s="24">
        <f>IF(AND(ISNUMBER($AF321),NOT(ISNUMBER($AJ321))),Settings!$D$4-$AF321,"")</f>
        <v/>
      </c>
      <c r="AV321" s="27">
        <f>IF($BB321=0,"",IF((IF($AO321="Services","; services: describe the work, no value",IF(NOT(ISNUMBER($AR321)),"; no donor value given",IF($AX321=1,"; donor value $"&amp;FIXED(Settings!$D$5,0)&amp;" or more: written acknowledgment","")&amp;IF($AY321=1,"; over $"&amp;FIXED(Settings!$D$6,0)&amp;": donor may need Form 8283","")&amp;IF($AZ321=1,"; over $"&amp;FIXED(Settings!$D$7,0)&amp;": Section B, you may sign Part V",""))))="","Thank-you note",MID(IF($AO321="Services","; services: describe the work, no value",IF(NOT(ISNUMBER($AR321)),"; no donor value given",IF($AX321=1,"; donor value $"&amp;FIXED(Settings!$D$5,0)&amp;" or more: written acknowledgment","")&amp;IF($AY321=1,"; over $"&amp;FIXED(Settings!$D$6,0)&amp;": donor may need Form 8283","")&amp;IF($AZ321=1,"; over $"&amp;FIXED(Settings!$D$7,0)&amp;": Section B, you may sign Part V",""))),3,300)))</f>
        <v/>
      </c>
      <c r="AW321" s="27">
        <f>IF(OR($BB321=0,NOT(ISNUMBER($AF321)),$AP321=""),"","Thank you for your contribution of "&amp;$AP321&amp;" that "&amp;IF(TRIM(Settings!$D$2&amp;"")="","(your organization's name)",Settings!$D$2)&amp;" received on "&amp;CHOOSE(MONTH($AF321),"January","February","March","April","May","June","July","August","September","October","November","December")&amp;" "&amp;DAY($AF321)&amp;", "&amp;YEAR($AF321)&amp;". "&amp;IF(TRIM($AH321&amp;"")="","No goods or services were provided in exchange for your contribution.","In exchange for your contribution, we gave you "&amp;$AH321&amp;IF(ISNUMBER($AI321)," with an estimated fair market value of $"&amp;FIXED($AI321,2),"")&amp;"."))</f>
        <v/>
      </c>
      <c r="AX321" s="28">
        <f>IF(AND(ISNUMBER($AR321),ISNUMBER(Settings!$D$5)),IF($AR321&gt;=Settings!$D$5,1,0),0)</f>
        <v/>
      </c>
      <c r="AY321" s="28">
        <f>IF(AND(ISNUMBER($AR321),ISNUMBER(Settings!$D$6)),IF($AR321&gt;Settings!$D$6,1,0),0)</f>
        <v/>
      </c>
      <c r="AZ321" s="28">
        <f>IF(AND(ISNUMBER($AR321),ISNUMBER(Settings!$D$7)),IF($AR321&gt;Settings!$D$7,1,0),0)</f>
        <v/>
      </c>
      <c r="BA321" s="28">
        <f>IF(AND(ISNUMBER($AR321),ISNUMBER($AF321)),$AR321,0)</f>
        <v/>
      </c>
      <c r="BB321" s="28">
        <f>IF(OR(IFERROR(TRIM(INDEX($A321:$AD321,MATCH(Settings!$B$14,$A$1:$AD$1,0))&amp;""),"")&lt;&gt;"",IFERROR(TRIM(INDEX($A321:$AD321,MATCH(Settings!$B$13,$A$1:$AD$1,0))&amp;""),"")&lt;&gt;"",IFERROR(TRIM(INDEX($A321:$AD321,MATCH(Settings!$B$17,$A$1:$AD$1,0))&amp;""),"")&lt;&gt;"",IFERROR(TRIM(INDEX($A321:$AD321,MATCH(Settings!$B$22,$A$1:$AD$1,0))&amp;""),"")&lt;&gt;""),1,0)</f>
        <v/>
      </c>
    </row>
    <row r="322">
      <c r="AF322" s="29" t="n"/>
      <c r="AG322" s="30" t="n"/>
      <c r="AH322" s="30" t="n"/>
      <c r="AI322" s="31" t="n"/>
      <c r="AJ322" s="29" t="n"/>
      <c r="AK322" s="30" t="n"/>
      <c r="AM322" s="23">
        <f>IF(IFERROR(TRIM(INDEX($A322:$AD322,MATCH(Settings!$B$13,$A$1:$AD$1,0))&amp;""),"")&lt;&gt;"",IFERROR(TRIM(INDEX($A322:$AD322,MATCH(Settings!$B$13,$A$1:$AD$1,0))&amp;""),"")&amp;IF(IFERROR(TRIM(INDEX($A322:$AD322,MATCH(Settings!$B$14,$A$1:$AD$1,0))&amp;""),"")&lt;&gt;""," ("&amp;IFERROR(TRIM(INDEX($A322:$AD322,MATCH(Settings!$B$14,$A$1:$AD$1,0))&amp;""),"")&amp;")",""),IFERROR(TRIM(INDEX($A322:$AD322,MATCH(Settings!$B$14,$A$1:$AD$1,0))&amp;""),""))</f>
        <v/>
      </c>
      <c r="AN322" s="23">
        <f>IFERROR(TRIM(INDEX($A322:$AD322,MATCH(Settings!$B$15,$A$1:$AD$1,0))&amp;""),"")</f>
        <v/>
      </c>
      <c r="AO322" s="23">
        <f>IF($BB322=0,"",IF(LEFT(IFERROR(TRIM(INDEX($A322:$AD322,MATCH(Settings!$B$16,$A$1:$AD$1,0))&amp;""),""),5)="Goods","Goods",IF(LEFT(IFERROR(TRIM(INDEX($A322:$AD322,MATCH(Settings!$B$16,$A$1:$AD$1,0))&amp;""),""),8)="Services","Services",IF(IFERROR(TRIM(INDEX($A322:$AD322,MATCH(Settings!$B$22,$A$1:$AD$1,0))&amp;""),"")&lt;&gt;"","Services","Goods"))))</f>
        <v/>
      </c>
      <c r="AP322" s="23">
        <f>IF($AO322="Services",IFERROR(TRIM(INDEX($A322:$AD322,MATCH(Settings!$B$22,$A$1:$AD$1,0))&amp;""),""),IFERROR(TRIM(INDEX($A322:$AD322,MATCH(Settings!$B$17,$A$1:$AD$1,0))&amp;""),""))</f>
        <v/>
      </c>
      <c r="AQ322" s="24">
        <f>IFERROR(IF(TRIM(INDEX($A322:$AD322,MATCH(Settings!$B$18,$A$1:$AD$1,0))&amp;"")="","",VALUE(TRIM(INDEX($A322:$AD322,MATCH(Settings!$B$18,$A$1:$AD$1,0))&amp;""))),"")</f>
        <v/>
      </c>
      <c r="AR322" s="25">
        <f>IF($AO322="Goods",IFERROR(IF(TRIM(INDEX($A322:$AD322,MATCH(Settings!$B$20,$A$1:$AD$1,0))&amp;"")="","",VALUE(TRIM(INDEX($A322:$AD322,MATCH(Settings!$B$20,$A$1:$AD$1,0))&amp;""))),""),"")</f>
        <v/>
      </c>
      <c r="AS322" s="26">
        <f>IF($BB322=0,"",IFERROR(INT(IFERROR(IF(ISNUMBER(INDEX($A322:$AD322,MATCH(Settings!$B$11,$A$1:$AD$1,0))),INDEX($A322:$AD322,MATCH(Settings!$B$11,$A$1:$AD$1,0)),DATE(VALUE(LEFT(IFERROR(TRIM(INDEX($A322:$AD322,MATCH(Settings!$B$11,$A$1:$AD$1,0))&amp;""),""),4)),VALUE(MID(IFERROR(TRIM(INDEX($A322:$AD322,MATCH(Settings!$B$11,$A$1:$AD$1,0))&amp;""),""),6,2)),VALUE(MID(IFERROR(TRIM(INDEX($A322:$AD322,MATCH(Settings!$B$11,$A$1:$AD$1,0))&amp;""),""),9,2)))+TIME(VALUE(MID(IFERROR(TRIM(INDEX($A322:$AD322,MATCH(Settings!$B$11,$A$1:$AD$1,0))&amp;""),""),12,2)),VALUE(MID(IFERROR(TRIM(INDEX($A322:$AD322,MATCH(Settings!$B$11,$A$1:$AD$1,0))&amp;""),""),15,2)),VALUE(MID(IFERROR(TRIM(INDEX($A322:$AD322,MATCH(Settings!$B$11,$A$1:$AD$1,0))&amp;""),""),18,2)))),"")),""))</f>
        <v/>
      </c>
      <c r="AT322" s="23">
        <f>IF($BB322=0,"",IF(NOT(ISNUMBER($AF322)),"Waiting for the gift",IF(ISNUMBER($AJ322),"Acknowledged",IF(AND(ISNUMBER(Settings!$D$3),$AU322&gt;Settings!$D$3),"Past your window","Send acknowledgment"))))</f>
        <v/>
      </c>
      <c r="AU322" s="24">
        <f>IF(AND(ISNUMBER($AF322),NOT(ISNUMBER($AJ322))),Settings!$D$4-$AF322,"")</f>
        <v/>
      </c>
      <c r="AV322" s="27">
        <f>IF($BB322=0,"",IF((IF($AO322="Services","; services: describe the work, no value",IF(NOT(ISNUMBER($AR322)),"; no donor value given",IF($AX322=1,"; donor value $"&amp;FIXED(Settings!$D$5,0)&amp;" or more: written acknowledgment","")&amp;IF($AY322=1,"; over $"&amp;FIXED(Settings!$D$6,0)&amp;": donor may need Form 8283","")&amp;IF($AZ322=1,"; over $"&amp;FIXED(Settings!$D$7,0)&amp;": Section B, you may sign Part V",""))))="","Thank-you note",MID(IF($AO322="Services","; services: describe the work, no value",IF(NOT(ISNUMBER($AR322)),"; no donor value given",IF($AX322=1,"; donor value $"&amp;FIXED(Settings!$D$5,0)&amp;" or more: written acknowledgment","")&amp;IF($AY322=1,"; over $"&amp;FIXED(Settings!$D$6,0)&amp;": donor may need Form 8283","")&amp;IF($AZ322=1,"; over $"&amp;FIXED(Settings!$D$7,0)&amp;": Section B, you may sign Part V",""))),3,300)))</f>
        <v/>
      </c>
      <c r="AW322" s="27">
        <f>IF(OR($BB322=0,NOT(ISNUMBER($AF322)),$AP322=""),"","Thank you for your contribution of "&amp;$AP322&amp;" that "&amp;IF(TRIM(Settings!$D$2&amp;"")="","(your organization's name)",Settings!$D$2)&amp;" received on "&amp;CHOOSE(MONTH($AF322),"January","February","March","April","May","June","July","August","September","October","November","December")&amp;" "&amp;DAY($AF322)&amp;", "&amp;YEAR($AF322)&amp;". "&amp;IF(TRIM($AH322&amp;"")="","No goods or services were provided in exchange for your contribution.","In exchange for your contribution, we gave you "&amp;$AH322&amp;IF(ISNUMBER($AI322)," with an estimated fair market value of $"&amp;FIXED($AI322,2),"")&amp;"."))</f>
        <v/>
      </c>
      <c r="AX322" s="28">
        <f>IF(AND(ISNUMBER($AR322),ISNUMBER(Settings!$D$5)),IF($AR322&gt;=Settings!$D$5,1,0),0)</f>
        <v/>
      </c>
      <c r="AY322" s="28">
        <f>IF(AND(ISNUMBER($AR322),ISNUMBER(Settings!$D$6)),IF($AR322&gt;Settings!$D$6,1,0),0)</f>
        <v/>
      </c>
      <c r="AZ322" s="28">
        <f>IF(AND(ISNUMBER($AR322),ISNUMBER(Settings!$D$7)),IF($AR322&gt;Settings!$D$7,1,0),0)</f>
        <v/>
      </c>
      <c r="BA322" s="28">
        <f>IF(AND(ISNUMBER($AR322),ISNUMBER($AF322)),$AR322,0)</f>
        <v/>
      </c>
      <c r="BB322" s="28">
        <f>IF(OR(IFERROR(TRIM(INDEX($A322:$AD322,MATCH(Settings!$B$14,$A$1:$AD$1,0))&amp;""),"")&lt;&gt;"",IFERROR(TRIM(INDEX($A322:$AD322,MATCH(Settings!$B$13,$A$1:$AD$1,0))&amp;""),"")&lt;&gt;"",IFERROR(TRIM(INDEX($A322:$AD322,MATCH(Settings!$B$17,$A$1:$AD$1,0))&amp;""),"")&lt;&gt;"",IFERROR(TRIM(INDEX($A322:$AD322,MATCH(Settings!$B$22,$A$1:$AD$1,0))&amp;""),"")&lt;&gt;""),1,0)</f>
        <v/>
      </c>
    </row>
    <row r="323">
      <c r="AF323" s="29" t="n"/>
      <c r="AG323" s="30" t="n"/>
      <c r="AH323" s="30" t="n"/>
      <c r="AI323" s="31" t="n"/>
      <c r="AJ323" s="29" t="n"/>
      <c r="AK323" s="30" t="n"/>
      <c r="AM323" s="23">
        <f>IF(IFERROR(TRIM(INDEX($A323:$AD323,MATCH(Settings!$B$13,$A$1:$AD$1,0))&amp;""),"")&lt;&gt;"",IFERROR(TRIM(INDEX($A323:$AD323,MATCH(Settings!$B$13,$A$1:$AD$1,0))&amp;""),"")&amp;IF(IFERROR(TRIM(INDEX($A323:$AD323,MATCH(Settings!$B$14,$A$1:$AD$1,0))&amp;""),"")&lt;&gt;""," ("&amp;IFERROR(TRIM(INDEX($A323:$AD323,MATCH(Settings!$B$14,$A$1:$AD$1,0))&amp;""),"")&amp;")",""),IFERROR(TRIM(INDEX($A323:$AD323,MATCH(Settings!$B$14,$A$1:$AD$1,0))&amp;""),""))</f>
        <v/>
      </c>
      <c r="AN323" s="23">
        <f>IFERROR(TRIM(INDEX($A323:$AD323,MATCH(Settings!$B$15,$A$1:$AD$1,0))&amp;""),"")</f>
        <v/>
      </c>
      <c r="AO323" s="23">
        <f>IF($BB323=0,"",IF(LEFT(IFERROR(TRIM(INDEX($A323:$AD323,MATCH(Settings!$B$16,$A$1:$AD$1,0))&amp;""),""),5)="Goods","Goods",IF(LEFT(IFERROR(TRIM(INDEX($A323:$AD323,MATCH(Settings!$B$16,$A$1:$AD$1,0))&amp;""),""),8)="Services","Services",IF(IFERROR(TRIM(INDEX($A323:$AD323,MATCH(Settings!$B$22,$A$1:$AD$1,0))&amp;""),"")&lt;&gt;"","Services","Goods"))))</f>
        <v/>
      </c>
      <c r="AP323" s="23">
        <f>IF($AO323="Services",IFERROR(TRIM(INDEX($A323:$AD323,MATCH(Settings!$B$22,$A$1:$AD$1,0))&amp;""),""),IFERROR(TRIM(INDEX($A323:$AD323,MATCH(Settings!$B$17,$A$1:$AD$1,0))&amp;""),""))</f>
        <v/>
      </c>
      <c r="AQ323" s="24">
        <f>IFERROR(IF(TRIM(INDEX($A323:$AD323,MATCH(Settings!$B$18,$A$1:$AD$1,0))&amp;"")="","",VALUE(TRIM(INDEX($A323:$AD323,MATCH(Settings!$B$18,$A$1:$AD$1,0))&amp;""))),"")</f>
        <v/>
      </c>
      <c r="AR323" s="25">
        <f>IF($AO323="Goods",IFERROR(IF(TRIM(INDEX($A323:$AD323,MATCH(Settings!$B$20,$A$1:$AD$1,0))&amp;"")="","",VALUE(TRIM(INDEX($A323:$AD323,MATCH(Settings!$B$20,$A$1:$AD$1,0))&amp;""))),""),"")</f>
        <v/>
      </c>
      <c r="AS323" s="26">
        <f>IF($BB323=0,"",IFERROR(INT(IFERROR(IF(ISNUMBER(INDEX($A323:$AD323,MATCH(Settings!$B$11,$A$1:$AD$1,0))),INDEX($A323:$AD323,MATCH(Settings!$B$11,$A$1:$AD$1,0)),DATE(VALUE(LEFT(IFERROR(TRIM(INDEX($A323:$AD323,MATCH(Settings!$B$11,$A$1:$AD$1,0))&amp;""),""),4)),VALUE(MID(IFERROR(TRIM(INDEX($A323:$AD323,MATCH(Settings!$B$11,$A$1:$AD$1,0))&amp;""),""),6,2)),VALUE(MID(IFERROR(TRIM(INDEX($A323:$AD323,MATCH(Settings!$B$11,$A$1:$AD$1,0))&amp;""),""),9,2)))+TIME(VALUE(MID(IFERROR(TRIM(INDEX($A323:$AD323,MATCH(Settings!$B$11,$A$1:$AD$1,0))&amp;""),""),12,2)),VALUE(MID(IFERROR(TRIM(INDEX($A323:$AD323,MATCH(Settings!$B$11,$A$1:$AD$1,0))&amp;""),""),15,2)),VALUE(MID(IFERROR(TRIM(INDEX($A323:$AD323,MATCH(Settings!$B$11,$A$1:$AD$1,0))&amp;""),""),18,2)))),"")),""))</f>
        <v/>
      </c>
      <c r="AT323" s="23">
        <f>IF($BB323=0,"",IF(NOT(ISNUMBER($AF323)),"Waiting for the gift",IF(ISNUMBER($AJ323),"Acknowledged",IF(AND(ISNUMBER(Settings!$D$3),$AU323&gt;Settings!$D$3),"Past your window","Send acknowledgment"))))</f>
        <v/>
      </c>
      <c r="AU323" s="24">
        <f>IF(AND(ISNUMBER($AF323),NOT(ISNUMBER($AJ323))),Settings!$D$4-$AF323,"")</f>
        <v/>
      </c>
      <c r="AV323" s="27">
        <f>IF($BB323=0,"",IF((IF($AO323="Services","; services: describe the work, no value",IF(NOT(ISNUMBER($AR323)),"; no donor value given",IF($AX323=1,"; donor value $"&amp;FIXED(Settings!$D$5,0)&amp;" or more: written acknowledgment","")&amp;IF($AY323=1,"; over $"&amp;FIXED(Settings!$D$6,0)&amp;": donor may need Form 8283","")&amp;IF($AZ323=1,"; over $"&amp;FIXED(Settings!$D$7,0)&amp;": Section B, you may sign Part V",""))))="","Thank-you note",MID(IF($AO323="Services","; services: describe the work, no value",IF(NOT(ISNUMBER($AR323)),"; no donor value given",IF($AX323=1,"; donor value $"&amp;FIXED(Settings!$D$5,0)&amp;" or more: written acknowledgment","")&amp;IF($AY323=1,"; over $"&amp;FIXED(Settings!$D$6,0)&amp;": donor may need Form 8283","")&amp;IF($AZ323=1,"; over $"&amp;FIXED(Settings!$D$7,0)&amp;": Section B, you may sign Part V",""))),3,300)))</f>
        <v/>
      </c>
      <c r="AW323" s="27">
        <f>IF(OR($BB323=0,NOT(ISNUMBER($AF323)),$AP323=""),"","Thank you for your contribution of "&amp;$AP323&amp;" that "&amp;IF(TRIM(Settings!$D$2&amp;"")="","(your organization's name)",Settings!$D$2)&amp;" received on "&amp;CHOOSE(MONTH($AF323),"January","February","March","April","May","June","July","August","September","October","November","December")&amp;" "&amp;DAY($AF323)&amp;", "&amp;YEAR($AF323)&amp;". "&amp;IF(TRIM($AH323&amp;"")="","No goods or services were provided in exchange for your contribution.","In exchange for your contribution, we gave you "&amp;$AH323&amp;IF(ISNUMBER($AI323)," with an estimated fair market value of $"&amp;FIXED($AI323,2),"")&amp;"."))</f>
        <v/>
      </c>
      <c r="AX323" s="28">
        <f>IF(AND(ISNUMBER($AR323),ISNUMBER(Settings!$D$5)),IF($AR323&gt;=Settings!$D$5,1,0),0)</f>
        <v/>
      </c>
      <c r="AY323" s="28">
        <f>IF(AND(ISNUMBER($AR323),ISNUMBER(Settings!$D$6)),IF($AR323&gt;Settings!$D$6,1,0),0)</f>
        <v/>
      </c>
      <c r="AZ323" s="28">
        <f>IF(AND(ISNUMBER($AR323),ISNUMBER(Settings!$D$7)),IF($AR323&gt;Settings!$D$7,1,0),0)</f>
        <v/>
      </c>
      <c r="BA323" s="28">
        <f>IF(AND(ISNUMBER($AR323),ISNUMBER($AF323)),$AR323,0)</f>
        <v/>
      </c>
      <c r="BB323" s="28">
        <f>IF(OR(IFERROR(TRIM(INDEX($A323:$AD323,MATCH(Settings!$B$14,$A$1:$AD$1,0))&amp;""),"")&lt;&gt;"",IFERROR(TRIM(INDEX($A323:$AD323,MATCH(Settings!$B$13,$A$1:$AD$1,0))&amp;""),"")&lt;&gt;"",IFERROR(TRIM(INDEX($A323:$AD323,MATCH(Settings!$B$17,$A$1:$AD$1,0))&amp;""),"")&lt;&gt;"",IFERROR(TRIM(INDEX($A323:$AD323,MATCH(Settings!$B$22,$A$1:$AD$1,0))&amp;""),"")&lt;&gt;""),1,0)</f>
        <v/>
      </c>
    </row>
    <row r="324">
      <c r="AF324" s="29" t="n"/>
      <c r="AG324" s="30" t="n"/>
      <c r="AH324" s="30" t="n"/>
      <c r="AI324" s="31" t="n"/>
      <c r="AJ324" s="29" t="n"/>
      <c r="AK324" s="30" t="n"/>
      <c r="AM324" s="23">
        <f>IF(IFERROR(TRIM(INDEX($A324:$AD324,MATCH(Settings!$B$13,$A$1:$AD$1,0))&amp;""),"")&lt;&gt;"",IFERROR(TRIM(INDEX($A324:$AD324,MATCH(Settings!$B$13,$A$1:$AD$1,0))&amp;""),"")&amp;IF(IFERROR(TRIM(INDEX($A324:$AD324,MATCH(Settings!$B$14,$A$1:$AD$1,0))&amp;""),"")&lt;&gt;""," ("&amp;IFERROR(TRIM(INDEX($A324:$AD324,MATCH(Settings!$B$14,$A$1:$AD$1,0))&amp;""),"")&amp;")",""),IFERROR(TRIM(INDEX($A324:$AD324,MATCH(Settings!$B$14,$A$1:$AD$1,0))&amp;""),""))</f>
        <v/>
      </c>
      <c r="AN324" s="23">
        <f>IFERROR(TRIM(INDEX($A324:$AD324,MATCH(Settings!$B$15,$A$1:$AD$1,0))&amp;""),"")</f>
        <v/>
      </c>
      <c r="AO324" s="23">
        <f>IF($BB324=0,"",IF(LEFT(IFERROR(TRIM(INDEX($A324:$AD324,MATCH(Settings!$B$16,$A$1:$AD$1,0))&amp;""),""),5)="Goods","Goods",IF(LEFT(IFERROR(TRIM(INDEX($A324:$AD324,MATCH(Settings!$B$16,$A$1:$AD$1,0))&amp;""),""),8)="Services","Services",IF(IFERROR(TRIM(INDEX($A324:$AD324,MATCH(Settings!$B$22,$A$1:$AD$1,0))&amp;""),"")&lt;&gt;"","Services","Goods"))))</f>
        <v/>
      </c>
      <c r="AP324" s="23">
        <f>IF($AO324="Services",IFERROR(TRIM(INDEX($A324:$AD324,MATCH(Settings!$B$22,$A$1:$AD$1,0))&amp;""),""),IFERROR(TRIM(INDEX($A324:$AD324,MATCH(Settings!$B$17,$A$1:$AD$1,0))&amp;""),""))</f>
        <v/>
      </c>
      <c r="AQ324" s="24">
        <f>IFERROR(IF(TRIM(INDEX($A324:$AD324,MATCH(Settings!$B$18,$A$1:$AD$1,0))&amp;"")="","",VALUE(TRIM(INDEX($A324:$AD324,MATCH(Settings!$B$18,$A$1:$AD$1,0))&amp;""))),"")</f>
        <v/>
      </c>
      <c r="AR324" s="25">
        <f>IF($AO324="Goods",IFERROR(IF(TRIM(INDEX($A324:$AD324,MATCH(Settings!$B$20,$A$1:$AD$1,0))&amp;"")="","",VALUE(TRIM(INDEX($A324:$AD324,MATCH(Settings!$B$20,$A$1:$AD$1,0))&amp;""))),""),"")</f>
        <v/>
      </c>
      <c r="AS324" s="26">
        <f>IF($BB324=0,"",IFERROR(INT(IFERROR(IF(ISNUMBER(INDEX($A324:$AD324,MATCH(Settings!$B$11,$A$1:$AD$1,0))),INDEX($A324:$AD324,MATCH(Settings!$B$11,$A$1:$AD$1,0)),DATE(VALUE(LEFT(IFERROR(TRIM(INDEX($A324:$AD324,MATCH(Settings!$B$11,$A$1:$AD$1,0))&amp;""),""),4)),VALUE(MID(IFERROR(TRIM(INDEX($A324:$AD324,MATCH(Settings!$B$11,$A$1:$AD$1,0))&amp;""),""),6,2)),VALUE(MID(IFERROR(TRIM(INDEX($A324:$AD324,MATCH(Settings!$B$11,$A$1:$AD$1,0))&amp;""),""),9,2)))+TIME(VALUE(MID(IFERROR(TRIM(INDEX($A324:$AD324,MATCH(Settings!$B$11,$A$1:$AD$1,0))&amp;""),""),12,2)),VALUE(MID(IFERROR(TRIM(INDEX($A324:$AD324,MATCH(Settings!$B$11,$A$1:$AD$1,0))&amp;""),""),15,2)),VALUE(MID(IFERROR(TRIM(INDEX($A324:$AD324,MATCH(Settings!$B$11,$A$1:$AD$1,0))&amp;""),""),18,2)))),"")),""))</f>
        <v/>
      </c>
      <c r="AT324" s="23">
        <f>IF($BB324=0,"",IF(NOT(ISNUMBER($AF324)),"Waiting for the gift",IF(ISNUMBER($AJ324),"Acknowledged",IF(AND(ISNUMBER(Settings!$D$3),$AU324&gt;Settings!$D$3),"Past your window","Send acknowledgment"))))</f>
        <v/>
      </c>
      <c r="AU324" s="24">
        <f>IF(AND(ISNUMBER($AF324),NOT(ISNUMBER($AJ324))),Settings!$D$4-$AF324,"")</f>
        <v/>
      </c>
      <c r="AV324" s="27">
        <f>IF($BB324=0,"",IF((IF($AO324="Services","; services: describe the work, no value",IF(NOT(ISNUMBER($AR324)),"; no donor value given",IF($AX324=1,"; donor value $"&amp;FIXED(Settings!$D$5,0)&amp;" or more: written acknowledgment","")&amp;IF($AY324=1,"; over $"&amp;FIXED(Settings!$D$6,0)&amp;": donor may need Form 8283","")&amp;IF($AZ324=1,"; over $"&amp;FIXED(Settings!$D$7,0)&amp;": Section B, you may sign Part V",""))))="","Thank-you note",MID(IF($AO324="Services","; services: describe the work, no value",IF(NOT(ISNUMBER($AR324)),"; no donor value given",IF($AX324=1,"; donor value $"&amp;FIXED(Settings!$D$5,0)&amp;" or more: written acknowledgment","")&amp;IF($AY324=1,"; over $"&amp;FIXED(Settings!$D$6,0)&amp;": donor may need Form 8283","")&amp;IF($AZ324=1,"; over $"&amp;FIXED(Settings!$D$7,0)&amp;": Section B, you may sign Part V",""))),3,300)))</f>
        <v/>
      </c>
      <c r="AW324" s="27">
        <f>IF(OR($BB324=0,NOT(ISNUMBER($AF324)),$AP324=""),"","Thank you for your contribution of "&amp;$AP324&amp;" that "&amp;IF(TRIM(Settings!$D$2&amp;"")="","(your organization's name)",Settings!$D$2)&amp;" received on "&amp;CHOOSE(MONTH($AF324),"January","February","March","April","May","June","July","August","September","October","November","December")&amp;" "&amp;DAY($AF324)&amp;", "&amp;YEAR($AF324)&amp;". "&amp;IF(TRIM($AH324&amp;"")="","No goods or services were provided in exchange for your contribution.","In exchange for your contribution, we gave you "&amp;$AH324&amp;IF(ISNUMBER($AI324)," with an estimated fair market value of $"&amp;FIXED($AI324,2),"")&amp;"."))</f>
        <v/>
      </c>
      <c r="AX324" s="28">
        <f>IF(AND(ISNUMBER($AR324),ISNUMBER(Settings!$D$5)),IF($AR324&gt;=Settings!$D$5,1,0),0)</f>
        <v/>
      </c>
      <c r="AY324" s="28">
        <f>IF(AND(ISNUMBER($AR324),ISNUMBER(Settings!$D$6)),IF($AR324&gt;Settings!$D$6,1,0),0)</f>
        <v/>
      </c>
      <c r="AZ324" s="28">
        <f>IF(AND(ISNUMBER($AR324),ISNUMBER(Settings!$D$7)),IF($AR324&gt;Settings!$D$7,1,0),0)</f>
        <v/>
      </c>
      <c r="BA324" s="28">
        <f>IF(AND(ISNUMBER($AR324),ISNUMBER($AF324)),$AR324,0)</f>
        <v/>
      </c>
      <c r="BB324" s="28">
        <f>IF(OR(IFERROR(TRIM(INDEX($A324:$AD324,MATCH(Settings!$B$14,$A$1:$AD$1,0))&amp;""),"")&lt;&gt;"",IFERROR(TRIM(INDEX($A324:$AD324,MATCH(Settings!$B$13,$A$1:$AD$1,0))&amp;""),"")&lt;&gt;"",IFERROR(TRIM(INDEX($A324:$AD324,MATCH(Settings!$B$17,$A$1:$AD$1,0))&amp;""),"")&lt;&gt;"",IFERROR(TRIM(INDEX($A324:$AD324,MATCH(Settings!$B$22,$A$1:$AD$1,0))&amp;""),"")&lt;&gt;""),1,0)</f>
        <v/>
      </c>
    </row>
    <row r="325">
      <c r="AF325" s="29" t="n"/>
      <c r="AG325" s="30" t="n"/>
      <c r="AH325" s="30" t="n"/>
      <c r="AI325" s="31" t="n"/>
      <c r="AJ325" s="29" t="n"/>
      <c r="AK325" s="30" t="n"/>
      <c r="AM325" s="23">
        <f>IF(IFERROR(TRIM(INDEX($A325:$AD325,MATCH(Settings!$B$13,$A$1:$AD$1,0))&amp;""),"")&lt;&gt;"",IFERROR(TRIM(INDEX($A325:$AD325,MATCH(Settings!$B$13,$A$1:$AD$1,0))&amp;""),"")&amp;IF(IFERROR(TRIM(INDEX($A325:$AD325,MATCH(Settings!$B$14,$A$1:$AD$1,0))&amp;""),"")&lt;&gt;""," ("&amp;IFERROR(TRIM(INDEX($A325:$AD325,MATCH(Settings!$B$14,$A$1:$AD$1,0))&amp;""),"")&amp;")",""),IFERROR(TRIM(INDEX($A325:$AD325,MATCH(Settings!$B$14,$A$1:$AD$1,0))&amp;""),""))</f>
        <v/>
      </c>
      <c r="AN325" s="23">
        <f>IFERROR(TRIM(INDEX($A325:$AD325,MATCH(Settings!$B$15,$A$1:$AD$1,0))&amp;""),"")</f>
        <v/>
      </c>
      <c r="AO325" s="23">
        <f>IF($BB325=0,"",IF(LEFT(IFERROR(TRIM(INDEX($A325:$AD325,MATCH(Settings!$B$16,$A$1:$AD$1,0))&amp;""),""),5)="Goods","Goods",IF(LEFT(IFERROR(TRIM(INDEX($A325:$AD325,MATCH(Settings!$B$16,$A$1:$AD$1,0))&amp;""),""),8)="Services","Services",IF(IFERROR(TRIM(INDEX($A325:$AD325,MATCH(Settings!$B$22,$A$1:$AD$1,0))&amp;""),"")&lt;&gt;"","Services","Goods"))))</f>
        <v/>
      </c>
      <c r="AP325" s="23">
        <f>IF($AO325="Services",IFERROR(TRIM(INDEX($A325:$AD325,MATCH(Settings!$B$22,$A$1:$AD$1,0))&amp;""),""),IFERROR(TRIM(INDEX($A325:$AD325,MATCH(Settings!$B$17,$A$1:$AD$1,0))&amp;""),""))</f>
        <v/>
      </c>
      <c r="AQ325" s="24">
        <f>IFERROR(IF(TRIM(INDEX($A325:$AD325,MATCH(Settings!$B$18,$A$1:$AD$1,0))&amp;"")="","",VALUE(TRIM(INDEX($A325:$AD325,MATCH(Settings!$B$18,$A$1:$AD$1,0))&amp;""))),"")</f>
        <v/>
      </c>
      <c r="AR325" s="25">
        <f>IF($AO325="Goods",IFERROR(IF(TRIM(INDEX($A325:$AD325,MATCH(Settings!$B$20,$A$1:$AD$1,0))&amp;"")="","",VALUE(TRIM(INDEX($A325:$AD325,MATCH(Settings!$B$20,$A$1:$AD$1,0))&amp;""))),""),"")</f>
        <v/>
      </c>
      <c r="AS325" s="26">
        <f>IF($BB325=0,"",IFERROR(INT(IFERROR(IF(ISNUMBER(INDEX($A325:$AD325,MATCH(Settings!$B$11,$A$1:$AD$1,0))),INDEX($A325:$AD325,MATCH(Settings!$B$11,$A$1:$AD$1,0)),DATE(VALUE(LEFT(IFERROR(TRIM(INDEX($A325:$AD325,MATCH(Settings!$B$11,$A$1:$AD$1,0))&amp;""),""),4)),VALUE(MID(IFERROR(TRIM(INDEX($A325:$AD325,MATCH(Settings!$B$11,$A$1:$AD$1,0))&amp;""),""),6,2)),VALUE(MID(IFERROR(TRIM(INDEX($A325:$AD325,MATCH(Settings!$B$11,$A$1:$AD$1,0))&amp;""),""),9,2)))+TIME(VALUE(MID(IFERROR(TRIM(INDEX($A325:$AD325,MATCH(Settings!$B$11,$A$1:$AD$1,0))&amp;""),""),12,2)),VALUE(MID(IFERROR(TRIM(INDEX($A325:$AD325,MATCH(Settings!$B$11,$A$1:$AD$1,0))&amp;""),""),15,2)),VALUE(MID(IFERROR(TRIM(INDEX($A325:$AD325,MATCH(Settings!$B$11,$A$1:$AD$1,0))&amp;""),""),18,2)))),"")),""))</f>
        <v/>
      </c>
      <c r="AT325" s="23">
        <f>IF($BB325=0,"",IF(NOT(ISNUMBER($AF325)),"Waiting for the gift",IF(ISNUMBER($AJ325),"Acknowledged",IF(AND(ISNUMBER(Settings!$D$3),$AU325&gt;Settings!$D$3),"Past your window","Send acknowledgment"))))</f>
        <v/>
      </c>
      <c r="AU325" s="24">
        <f>IF(AND(ISNUMBER($AF325),NOT(ISNUMBER($AJ325))),Settings!$D$4-$AF325,"")</f>
        <v/>
      </c>
      <c r="AV325" s="27">
        <f>IF($BB325=0,"",IF((IF($AO325="Services","; services: describe the work, no value",IF(NOT(ISNUMBER($AR325)),"; no donor value given",IF($AX325=1,"; donor value $"&amp;FIXED(Settings!$D$5,0)&amp;" or more: written acknowledgment","")&amp;IF($AY325=1,"; over $"&amp;FIXED(Settings!$D$6,0)&amp;": donor may need Form 8283","")&amp;IF($AZ325=1,"; over $"&amp;FIXED(Settings!$D$7,0)&amp;": Section B, you may sign Part V",""))))="","Thank-you note",MID(IF($AO325="Services","; services: describe the work, no value",IF(NOT(ISNUMBER($AR325)),"; no donor value given",IF($AX325=1,"; donor value $"&amp;FIXED(Settings!$D$5,0)&amp;" or more: written acknowledgment","")&amp;IF($AY325=1,"; over $"&amp;FIXED(Settings!$D$6,0)&amp;": donor may need Form 8283","")&amp;IF($AZ325=1,"; over $"&amp;FIXED(Settings!$D$7,0)&amp;": Section B, you may sign Part V",""))),3,300)))</f>
        <v/>
      </c>
      <c r="AW325" s="27">
        <f>IF(OR($BB325=0,NOT(ISNUMBER($AF325)),$AP325=""),"","Thank you for your contribution of "&amp;$AP325&amp;" that "&amp;IF(TRIM(Settings!$D$2&amp;"")="","(your organization's name)",Settings!$D$2)&amp;" received on "&amp;CHOOSE(MONTH($AF325),"January","February","March","April","May","June","July","August","September","October","November","December")&amp;" "&amp;DAY($AF325)&amp;", "&amp;YEAR($AF325)&amp;". "&amp;IF(TRIM($AH325&amp;"")="","No goods or services were provided in exchange for your contribution.","In exchange for your contribution, we gave you "&amp;$AH325&amp;IF(ISNUMBER($AI325)," with an estimated fair market value of $"&amp;FIXED($AI325,2),"")&amp;"."))</f>
        <v/>
      </c>
      <c r="AX325" s="28">
        <f>IF(AND(ISNUMBER($AR325),ISNUMBER(Settings!$D$5)),IF($AR325&gt;=Settings!$D$5,1,0),0)</f>
        <v/>
      </c>
      <c r="AY325" s="28">
        <f>IF(AND(ISNUMBER($AR325),ISNUMBER(Settings!$D$6)),IF($AR325&gt;Settings!$D$6,1,0),0)</f>
        <v/>
      </c>
      <c r="AZ325" s="28">
        <f>IF(AND(ISNUMBER($AR325),ISNUMBER(Settings!$D$7)),IF($AR325&gt;Settings!$D$7,1,0),0)</f>
        <v/>
      </c>
      <c r="BA325" s="28">
        <f>IF(AND(ISNUMBER($AR325),ISNUMBER($AF325)),$AR325,0)</f>
        <v/>
      </c>
      <c r="BB325" s="28">
        <f>IF(OR(IFERROR(TRIM(INDEX($A325:$AD325,MATCH(Settings!$B$14,$A$1:$AD$1,0))&amp;""),"")&lt;&gt;"",IFERROR(TRIM(INDEX($A325:$AD325,MATCH(Settings!$B$13,$A$1:$AD$1,0))&amp;""),"")&lt;&gt;"",IFERROR(TRIM(INDEX($A325:$AD325,MATCH(Settings!$B$17,$A$1:$AD$1,0))&amp;""),"")&lt;&gt;"",IFERROR(TRIM(INDEX($A325:$AD325,MATCH(Settings!$B$22,$A$1:$AD$1,0))&amp;""),"")&lt;&gt;""),1,0)</f>
        <v/>
      </c>
    </row>
    <row r="326">
      <c r="AF326" s="29" t="n"/>
      <c r="AG326" s="30" t="n"/>
      <c r="AH326" s="30" t="n"/>
      <c r="AI326" s="31" t="n"/>
      <c r="AJ326" s="29" t="n"/>
      <c r="AK326" s="30" t="n"/>
      <c r="AM326" s="23">
        <f>IF(IFERROR(TRIM(INDEX($A326:$AD326,MATCH(Settings!$B$13,$A$1:$AD$1,0))&amp;""),"")&lt;&gt;"",IFERROR(TRIM(INDEX($A326:$AD326,MATCH(Settings!$B$13,$A$1:$AD$1,0))&amp;""),"")&amp;IF(IFERROR(TRIM(INDEX($A326:$AD326,MATCH(Settings!$B$14,$A$1:$AD$1,0))&amp;""),"")&lt;&gt;""," ("&amp;IFERROR(TRIM(INDEX($A326:$AD326,MATCH(Settings!$B$14,$A$1:$AD$1,0))&amp;""),"")&amp;")",""),IFERROR(TRIM(INDEX($A326:$AD326,MATCH(Settings!$B$14,$A$1:$AD$1,0))&amp;""),""))</f>
        <v/>
      </c>
      <c r="AN326" s="23">
        <f>IFERROR(TRIM(INDEX($A326:$AD326,MATCH(Settings!$B$15,$A$1:$AD$1,0))&amp;""),"")</f>
        <v/>
      </c>
      <c r="AO326" s="23">
        <f>IF($BB326=0,"",IF(LEFT(IFERROR(TRIM(INDEX($A326:$AD326,MATCH(Settings!$B$16,$A$1:$AD$1,0))&amp;""),""),5)="Goods","Goods",IF(LEFT(IFERROR(TRIM(INDEX($A326:$AD326,MATCH(Settings!$B$16,$A$1:$AD$1,0))&amp;""),""),8)="Services","Services",IF(IFERROR(TRIM(INDEX($A326:$AD326,MATCH(Settings!$B$22,$A$1:$AD$1,0))&amp;""),"")&lt;&gt;"","Services","Goods"))))</f>
        <v/>
      </c>
      <c r="AP326" s="23">
        <f>IF($AO326="Services",IFERROR(TRIM(INDEX($A326:$AD326,MATCH(Settings!$B$22,$A$1:$AD$1,0))&amp;""),""),IFERROR(TRIM(INDEX($A326:$AD326,MATCH(Settings!$B$17,$A$1:$AD$1,0))&amp;""),""))</f>
        <v/>
      </c>
      <c r="AQ326" s="24">
        <f>IFERROR(IF(TRIM(INDEX($A326:$AD326,MATCH(Settings!$B$18,$A$1:$AD$1,0))&amp;"")="","",VALUE(TRIM(INDEX($A326:$AD326,MATCH(Settings!$B$18,$A$1:$AD$1,0))&amp;""))),"")</f>
        <v/>
      </c>
      <c r="AR326" s="25">
        <f>IF($AO326="Goods",IFERROR(IF(TRIM(INDEX($A326:$AD326,MATCH(Settings!$B$20,$A$1:$AD$1,0))&amp;"")="","",VALUE(TRIM(INDEX($A326:$AD326,MATCH(Settings!$B$20,$A$1:$AD$1,0))&amp;""))),""),"")</f>
        <v/>
      </c>
      <c r="AS326" s="26">
        <f>IF($BB326=0,"",IFERROR(INT(IFERROR(IF(ISNUMBER(INDEX($A326:$AD326,MATCH(Settings!$B$11,$A$1:$AD$1,0))),INDEX($A326:$AD326,MATCH(Settings!$B$11,$A$1:$AD$1,0)),DATE(VALUE(LEFT(IFERROR(TRIM(INDEX($A326:$AD326,MATCH(Settings!$B$11,$A$1:$AD$1,0))&amp;""),""),4)),VALUE(MID(IFERROR(TRIM(INDEX($A326:$AD326,MATCH(Settings!$B$11,$A$1:$AD$1,0))&amp;""),""),6,2)),VALUE(MID(IFERROR(TRIM(INDEX($A326:$AD326,MATCH(Settings!$B$11,$A$1:$AD$1,0))&amp;""),""),9,2)))+TIME(VALUE(MID(IFERROR(TRIM(INDEX($A326:$AD326,MATCH(Settings!$B$11,$A$1:$AD$1,0))&amp;""),""),12,2)),VALUE(MID(IFERROR(TRIM(INDEX($A326:$AD326,MATCH(Settings!$B$11,$A$1:$AD$1,0))&amp;""),""),15,2)),VALUE(MID(IFERROR(TRIM(INDEX($A326:$AD326,MATCH(Settings!$B$11,$A$1:$AD$1,0))&amp;""),""),18,2)))),"")),""))</f>
        <v/>
      </c>
      <c r="AT326" s="23">
        <f>IF($BB326=0,"",IF(NOT(ISNUMBER($AF326)),"Waiting for the gift",IF(ISNUMBER($AJ326),"Acknowledged",IF(AND(ISNUMBER(Settings!$D$3),$AU326&gt;Settings!$D$3),"Past your window","Send acknowledgment"))))</f>
        <v/>
      </c>
      <c r="AU326" s="24">
        <f>IF(AND(ISNUMBER($AF326),NOT(ISNUMBER($AJ326))),Settings!$D$4-$AF326,"")</f>
        <v/>
      </c>
      <c r="AV326" s="27">
        <f>IF($BB326=0,"",IF((IF($AO326="Services","; services: describe the work, no value",IF(NOT(ISNUMBER($AR326)),"; no donor value given",IF($AX326=1,"; donor value $"&amp;FIXED(Settings!$D$5,0)&amp;" or more: written acknowledgment","")&amp;IF($AY326=1,"; over $"&amp;FIXED(Settings!$D$6,0)&amp;": donor may need Form 8283","")&amp;IF($AZ326=1,"; over $"&amp;FIXED(Settings!$D$7,0)&amp;": Section B, you may sign Part V",""))))="","Thank-you note",MID(IF($AO326="Services","; services: describe the work, no value",IF(NOT(ISNUMBER($AR326)),"; no donor value given",IF($AX326=1,"; donor value $"&amp;FIXED(Settings!$D$5,0)&amp;" or more: written acknowledgment","")&amp;IF($AY326=1,"; over $"&amp;FIXED(Settings!$D$6,0)&amp;": donor may need Form 8283","")&amp;IF($AZ326=1,"; over $"&amp;FIXED(Settings!$D$7,0)&amp;": Section B, you may sign Part V",""))),3,300)))</f>
        <v/>
      </c>
      <c r="AW326" s="27">
        <f>IF(OR($BB326=0,NOT(ISNUMBER($AF326)),$AP326=""),"","Thank you for your contribution of "&amp;$AP326&amp;" that "&amp;IF(TRIM(Settings!$D$2&amp;"")="","(your organization's name)",Settings!$D$2)&amp;" received on "&amp;CHOOSE(MONTH($AF326),"January","February","March","April","May","June","July","August","September","October","November","December")&amp;" "&amp;DAY($AF326)&amp;", "&amp;YEAR($AF326)&amp;". "&amp;IF(TRIM($AH326&amp;"")="","No goods or services were provided in exchange for your contribution.","In exchange for your contribution, we gave you "&amp;$AH326&amp;IF(ISNUMBER($AI326)," with an estimated fair market value of $"&amp;FIXED($AI326,2),"")&amp;"."))</f>
        <v/>
      </c>
      <c r="AX326" s="28">
        <f>IF(AND(ISNUMBER($AR326),ISNUMBER(Settings!$D$5)),IF($AR326&gt;=Settings!$D$5,1,0),0)</f>
        <v/>
      </c>
      <c r="AY326" s="28">
        <f>IF(AND(ISNUMBER($AR326),ISNUMBER(Settings!$D$6)),IF($AR326&gt;Settings!$D$6,1,0),0)</f>
        <v/>
      </c>
      <c r="AZ326" s="28">
        <f>IF(AND(ISNUMBER($AR326),ISNUMBER(Settings!$D$7)),IF($AR326&gt;Settings!$D$7,1,0),0)</f>
        <v/>
      </c>
      <c r="BA326" s="28">
        <f>IF(AND(ISNUMBER($AR326),ISNUMBER($AF326)),$AR326,0)</f>
        <v/>
      </c>
      <c r="BB326" s="28">
        <f>IF(OR(IFERROR(TRIM(INDEX($A326:$AD326,MATCH(Settings!$B$14,$A$1:$AD$1,0))&amp;""),"")&lt;&gt;"",IFERROR(TRIM(INDEX($A326:$AD326,MATCH(Settings!$B$13,$A$1:$AD$1,0))&amp;""),"")&lt;&gt;"",IFERROR(TRIM(INDEX($A326:$AD326,MATCH(Settings!$B$17,$A$1:$AD$1,0))&amp;""),"")&lt;&gt;"",IFERROR(TRIM(INDEX($A326:$AD326,MATCH(Settings!$B$22,$A$1:$AD$1,0))&amp;""),"")&lt;&gt;""),1,0)</f>
        <v/>
      </c>
    </row>
    <row r="327">
      <c r="AF327" s="29" t="n"/>
      <c r="AG327" s="30" t="n"/>
      <c r="AH327" s="30" t="n"/>
      <c r="AI327" s="31" t="n"/>
      <c r="AJ327" s="29" t="n"/>
      <c r="AK327" s="30" t="n"/>
      <c r="AM327" s="23">
        <f>IF(IFERROR(TRIM(INDEX($A327:$AD327,MATCH(Settings!$B$13,$A$1:$AD$1,0))&amp;""),"")&lt;&gt;"",IFERROR(TRIM(INDEX($A327:$AD327,MATCH(Settings!$B$13,$A$1:$AD$1,0))&amp;""),"")&amp;IF(IFERROR(TRIM(INDEX($A327:$AD327,MATCH(Settings!$B$14,$A$1:$AD$1,0))&amp;""),"")&lt;&gt;""," ("&amp;IFERROR(TRIM(INDEX($A327:$AD327,MATCH(Settings!$B$14,$A$1:$AD$1,0))&amp;""),"")&amp;")",""),IFERROR(TRIM(INDEX($A327:$AD327,MATCH(Settings!$B$14,$A$1:$AD$1,0))&amp;""),""))</f>
        <v/>
      </c>
      <c r="AN327" s="23">
        <f>IFERROR(TRIM(INDEX($A327:$AD327,MATCH(Settings!$B$15,$A$1:$AD$1,0))&amp;""),"")</f>
        <v/>
      </c>
      <c r="AO327" s="23">
        <f>IF($BB327=0,"",IF(LEFT(IFERROR(TRIM(INDEX($A327:$AD327,MATCH(Settings!$B$16,$A$1:$AD$1,0))&amp;""),""),5)="Goods","Goods",IF(LEFT(IFERROR(TRIM(INDEX($A327:$AD327,MATCH(Settings!$B$16,$A$1:$AD$1,0))&amp;""),""),8)="Services","Services",IF(IFERROR(TRIM(INDEX($A327:$AD327,MATCH(Settings!$B$22,$A$1:$AD$1,0))&amp;""),"")&lt;&gt;"","Services","Goods"))))</f>
        <v/>
      </c>
      <c r="AP327" s="23">
        <f>IF($AO327="Services",IFERROR(TRIM(INDEX($A327:$AD327,MATCH(Settings!$B$22,$A$1:$AD$1,0))&amp;""),""),IFERROR(TRIM(INDEX($A327:$AD327,MATCH(Settings!$B$17,$A$1:$AD$1,0))&amp;""),""))</f>
        <v/>
      </c>
      <c r="AQ327" s="24">
        <f>IFERROR(IF(TRIM(INDEX($A327:$AD327,MATCH(Settings!$B$18,$A$1:$AD$1,0))&amp;"")="","",VALUE(TRIM(INDEX($A327:$AD327,MATCH(Settings!$B$18,$A$1:$AD$1,0))&amp;""))),"")</f>
        <v/>
      </c>
      <c r="AR327" s="25">
        <f>IF($AO327="Goods",IFERROR(IF(TRIM(INDEX($A327:$AD327,MATCH(Settings!$B$20,$A$1:$AD$1,0))&amp;"")="","",VALUE(TRIM(INDEX($A327:$AD327,MATCH(Settings!$B$20,$A$1:$AD$1,0))&amp;""))),""),"")</f>
        <v/>
      </c>
      <c r="AS327" s="26">
        <f>IF($BB327=0,"",IFERROR(INT(IFERROR(IF(ISNUMBER(INDEX($A327:$AD327,MATCH(Settings!$B$11,$A$1:$AD$1,0))),INDEX($A327:$AD327,MATCH(Settings!$B$11,$A$1:$AD$1,0)),DATE(VALUE(LEFT(IFERROR(TRIM(INDEX($A327:$AD327,MATCH(Settings!$B$11,$A$1:$AD$1,0))&amp;""),""),4)),VALUE(MID(IFERROR(TRIM(INDEX($A327:$AD327,MATCH(Settings!$B$11,$A$1:$AD$1,0))&amp;""),""),6,2)),VALUE(MID(IFERROR(TRIM(INDEX($A327:$AD327,MATCH(Settings!$B$11,$A$1:$AD$1,0))&amp;""),""),9,2)))+TIME(VALUE(MID(IFERROR(TRIM(INDEX($A327:$AD327,MATCH(Settings!$B$11,$A$1:$AD$1,0))&amp;""),""),12,2)),VALUE(MID(IFERROR(TRIM(INDEX($A327:$AD327,MATCH(Settings!$B$11,$A$1:$AD$1,0))&amp;""),""),15,2)),VALUE(MID(IFERROR(TRIM(INDEX($A327:$AD327,MATCH(Settings!$B$11,$A$1:$AD$1,0))&amp;""),""),18,2)))),"")),""))</f>
        <v/>
      </c>
      <c r="AT327" s="23">
        <f>IF($BB327=0,"",IF(NOT(ISNUMBER($AF327)),"Waiting for the gift",IF(ISNUMBER($AJ327),"Acknowledged",IF(AND(ISNUMBER(Settings!$D$3),$AU327&gt;Settings!$D$3),"Past your window","Send acknowledgment"))))</f>
        <v/>
      </c>
      <c r="AU327" s="24">
        <f>IF(AND(ISNUMBER($AF327),NOT(ISNUMBER($AJ327))),Settings!$D$4-$AF327,"")</f>
        <v/>
      </c>
      <c r="AV327" s="27">
        <f>IF($BB327=0,"",IF((IF($AO327="Services","; services: describe the work, no value",IF(NOT(ISNUMBER($AR327)),"; no donor value given",IF($AX327=1,"; donor value $"&amp;FIXED(Settings!$D$5,0)&amp;" or more: written acknowledgment","")&amp;IF($AY327=1,"; over $"&amp;FIXED(Settings!$D$6,0)&amp;": donor may need Form 8283","")&amp;IF($AZ327=1,"; over $"&amp;FIXED(Settings!$D$7,0)&amp;": Section B, you may sign Part V",""))))="","Thank-you note",MID(IF($AO327="Services","; services: describe the work, no value",IF(NOT(ISNUMBER($AR327)),"; no donor value given",IF($AX327=1,"; donor value $"&amp;FIXED(Settings!$D$5,0)&amp;" or more: written acknowledgment","")&amp;IF($AY327=1,"; over $"&amp;FIXED(Settings!$D$6,0)&amp;": donor may need Form 8283","")&amp;IF($AZ327=1,"; over $"&amp;FIXED(Settings!$D$7,0)&amp;": Section B, you may sign Part V",""))),3,300)))</f>
        <v/>
      </c>
      <c r="AW327" s="27">
        <f>IF(OR($BB327=0,NOT(ISNUMBER($AF327)),$AP327=""),"","Thank you for your contribution of "&amp;$AP327&amp;" that "&amp;IF(TRIM(Settings!$D$2&amp;"")="","(your organization's name)",Settings!$D$2)&amp;" received on "&amp;CHOOSE(MONTH($AF327),"January","February","March","April","May","June","July","August","September","October","November","December")&amp;" "&amp;DAY($AF327)&amp;", "&amp;YEAR($AF327)&amp;". "&amp;IF(TRIM($AH327&amp;"")="","No goods or services were provided in exchange for your contribution.","In exchange for your contribution, we gave you "&amp;$AH327&amp;IF(ISNUMBER($AI327)," with an estimated fair market value of $"&amp;FIXED($AI327,2),"")&amp;"."))</f>
        <v/>
      </c>
      <c r="AX327" s="28">
        <f>IF(AND(ISNUMBER($AR327),ISNUMBER(Settings!$D$5)),IF($AR327&gt;=Settings!$D$5,1,0),0)</f>
        <v/>
      </c>
      <c r="AY327" s="28">
        <f>IF(AND(ISNUMBER($AR327),ISNUMBER(Settings!$D$6)),IF($AR327&gt;Settings!$D$6,1,0),0)</f>
        <v/>
      </c>
      <c r="AZ327" s="28">
        <f>IF(AND(ISNUMBER($AR327),ISNUMBER(Settings!$D$7)),IF($AR327&gt;Settings!$D$7,1,0),0)</f>
        <v/>
      </c>
      <c r="BA327" s="28">
        <f>IF(AND(ISNUMBER($AR327),ISNUMBER($AF327)),$AR327,0)</f>
        <v/>
      </c>
      <c r="BB327" s="28">
        <f>IF(OR(IFERROR(TRIM(INDEX($A327:$AD327,MATCH(Settings!$B$14,$A$1:$AD$1,0))&amp;""),"")&lt;&gt;"",IFERROR(TRIM(INDEX($A327:$AD327,MATCH(Settings!$B$13,$A$1:$AD$1,0))&amp;""),"")&lt;&gt;"",IFERROR(TRIM(INDEX($A327:$AD327,MATCH(Settings!$B$17,$A$1:$AD$1,0))&amp;""),"")&lt;&gt;"",IFERROR(TRIM(INDEX($A327:$AD327,MATCH(Settings!$B$22,$A$1:$AD$1,0))&amp;""),"")&lt;&gt;""),1,0)</f>
        <v/>
      </c>
    </row>
    <row r="328">
      <c r="AF328" s="29" t="n"/>
      <c r="AG328" s="30" t="n"/>
      <c r="AH328" s="30" t="n"/>
      <c r="AI328" s="31" t="n"/>
      <c r="AJ328" s="29" t="n"/>
      <c r="AK328" s="30" t="n"/>
      <c r="AM328" s="23">
        <f>IF(IFERROR(TRIM(INDEX($A328:$AD328,MATCH(Settings!$B$13,$A$1:$AD$1,0))&amp;""),"")&lt;&gt;"",IFERROR(TRIM(INDEX($A328:$AD328,MATCH(Settings!$B$13,$A$1:$AD$1,0))&amp;""),"")&amp;IF(IFERROR(TRIM(INDEX($A328:$AD328,MATCH(Settings!$B$14,$A$1:$AD$1,0))&amp;""),"")&lt;&gt;""," ("&amp;IFERROR(TRIM(INDEX($A328:$AD328,MATCH(Settings!$B$14,$A$1:$AD$1,0))&amp;""),"")&amp;")",""),IFERROR(TRIM(INDEX($A328:$AD328,MATCH(Settings!$B$14,$A$1:$AD$1,0))&amp;""),""))</f>
        <v/>
      </c>
      <c r="AN328" s="23">
        <f>IFERROR(TRIM(INDEX($A328:$AD328,MATCH(Settings!$B$15,$A$1:$AD$1,0))&amp;""),"")</f>
        <v/>
      </c>
      <c r="AO328" s="23">
        <f>IF($BB328=0,"",IF(LEFT(IFERROR(TRIM(INDEX($A328:$AD328,MATCH(Settings!$B$16,$A$1:$AD$1,0))&amp;""),""),5)="Goods","Goods",IF(LEFT(IFERROR(TRIM(INDEX($A328:$AD328,MATCH(Settings!$B$16,$A$1:$AD$1,0))&amp;""),""),8)="Services","Services",IF(IFERROR(TRIM(INDEX($A328:$AD328,MATCH(Settings!$B$22,$A$1:$AD$1,0))&amp;""),"")&lt;&gt;"","Services","Goods"))))</f>
        <v/>
      </c>
      <c r="AP328" s="23">
        <f>IF($AO328="Services",IFERROR(TRIM(INDEX($A328:$AD328,MATCH(Settings!$B$22,$A$1:$AD$1,0))&amp;""),""),IFERROR(TRIM(INDEX($A328:$AD328,MATCH(Settings!$B$17,$A$1:$AD$1,0))&amp;""),""))</f>
        <v/>
      </c>
      <c r="AQ328" s="24">
        <f>IFERROR(IF(TRIM(INDEX($A328:$AD328,MATCH(Settings!$B$18,$A$1:$AD$1,0))&amp;"")="","",VALUE(TRIM(INDEX($A328:$AD328,MATCH(Settings!$B$18,$A$1:$AD$1,0))&amp;""))),"")</f>
        <v/>
      </c>
      <c r="AR328" s="25">
        <f>IF($AO328="Goods",IFERROR(IF(TRIM(INDEX($A328:$AD328,MATCH(Settings!$B$20,$A$1:$AD$1,0))&amp;"")="","",VALUE(TRIM(INDEX($A328:$AD328,MATCH(Settings!$B$20,$A$1:$AD$1,0))&amp;""))),""),"")</f>
        <v/>
      </c>
      <c r="AS328" s="26">
        <f>IF($BB328=0,"",IFERROR(INT(IFERROR(IF(ISNUMBER(INDEX($A328:$AD328,MATCH(Settings!$B$11,$A$1:$AD$1,0))),INDEX($A328:$AD328,MATCH(Settings!$B$11,$A$1:$AD$1,0)),DATE(VALUE(LEFT(IFERROR(TRIM(INDEX($A328:$AD328,MATCH(Settings!$B$11,$A$1:$AD$1,0))&amp;""),""),4)),VALUE(MID(IFERROR(TRIM(INDEX($A328:$AD328,MATCH(Settings!$B$11,$A$1:$AD$1,0))&amp;""),""),6,2)),VALUE(MID(IFERROR(TRIM(INDEX($A328:$AD328,MATCH(Settings!$B$11,$A$1:$AD$1,0))&amp;""),""),9,2)))+TIME(VALUE(MID(IFERROR(TRIM(INDEX($A328:$AD328,MATCH(Settings!$B$11,$A$1:$AD$1,0))&amp;""),""),12,2)),VALUE(MID(IFERROR(TRIM(INDEX($A328:$AD328,MATCH(Settings!$B$11,$A$1:$AD$1,0))&amp;""),""),15,2)),VALUE(MID(IFERROR(TRIM(INDEX($A328:$AD328,MATCH(Settings!$B$11,$A$1:$AD$1,0))&amp;""),""),18,2)))),"")),""))</f>
        <v/>
      </c>
      <c r="AT328" s="23">
        <f>IF($BB328=0,"",IF(NOT(ISNUMBER($AF328)),"Waiting for the gift",IF(ISNUMBER($AJ328),"Acknowledged",IF(AND(ISNUMBER(Settings!$D$3),$AU328&gt;Settings!$D$3),"Past your window","Send acknowledgment"))))</f>
        <v/>
      </c>
      <c r="AU328" s="24">
        <f>IF(AND(ISNUMBER($AF328),NOT(ISNUMBER($AJ328))),Settings!$D$4-$AF328,"")</f>
        <v/>
      </c>
      <c r="AV328" s="27">
        <f>IF($BB328=0,"",IF((IF($AO328="Services","; services: describe the work, no value",IF(NOT(ISNUMBER($AR328)),"; no donor value given",IF($AX328=1,"; donor value $"&amp;FIXED(Settings!$D$5,0)&amp;" or more: written acknowledgment","")&amp;IF($AY328=1,"; over $"&amp;FIXED(Settings!$D$6,0)&amp;": donor may need Form 8283","")&amp;IF($AZ328=1,"; over $"&amp;FIXED(Settings!$D$7,0)&amp;": Section B, you may sign Part V",""))))="","Thank-you note",MID(IF($AO328="Services","; services: describe the work, no value",IF(NOT(ISNUMBER($AR328)),"; no donor value given",IF($AX328=1,"; donor value $"&amp;FIXED(Settings!$D$5,0)&amp;" or more: written acknowledgment","")&amp;IF($AY328=1,"; over $"&amp;FIXED(Settings!$D$6,0)&amp;": donor may need Form 8283","")&amp;IF($AZ328=1,"; over $"&amp;FIXED(Settings!$D$7,0)&amp;": Section B, you may sign Part V",""))),3,300)))</f>
        <v/>
      </c>
      <c r="AW328" s="27">
        <f>IF(OR($BB328=0,NOT(ISNUMBER($AF328)),$AP328=""),"","Thank you for your contribution of "&amp;$AP328&amp;" that "&amp;IF(TRIM(Settings!$D$2&amp;"")="","(your organization's name)",Settings!$D$2)&amp;" received on "&amp;CHOOSE(MONTH($AF328),"January","February","March","April","May","June","July","August","September","October","November","December")&amp;" "&amp;DAY($AF328)&amp;", "&amp;YEAR($AF328)&amp;". "&amp;IF(TRIM($AH328&amp;"")="","No goods or services were provided in exchange for your contribution.","In exchange for your contribution, we gave you "&amp;$AH328&amp;IF(ISNUMBER($AI328)," with an estimated fair market value of $"&amp;FIXED($AI328,2),"")&amp;"."))</f>
        <v/>
      </c>
      <c r="AX328" s="28">
        <f>IF(AND(ISNUMBER($AR328),ISNUMBER(Settings!$D$5)),IF($AR328&gt;=Settings!$D$5,1,0),0)</f>
        <v/>
      </c>
      <c r="AY328" s="28">
        <f>IF(AND(ISNUMBER($AR328),ISNUMBER(Settings!$D$6)),IF($AR328&gt;Settings!$D$6,1,0),0)</f>
        <v/>
      </c>
      <c r="AZ328" s="28">
        <f>IF(AND(ISNUMBER($AR328),ISNUMBER(Settings!$D$7)),IF($AR328&gt;Settings!$D$7,1,0),0)</f>
        <v/>
      </c>
      <c r="BA328" s="28">
        <f>IF(AND(ISNUMBER($AR328),ISNUMBER($AF328)),$AR328,0)</f>
        <v/>
      </c>
      <c r="BB328" s="28">
        <f>IF(OR(IFERROR(TRIM(INDEX($A328:$AD328,MATCH(Settings!$B$14,$A$1:$AD$1,0))&amp;""),"")&lt;&gt;"",IFERROR(TRIM(INDEX($A328:$AD328,MATCH(Settings!$B$13,$A$1:$AD$1,0))&amp;""),"")&lt;&gt;"",IFERROR(TRIM(INDEX($A328:$AD328,MATCH(Settings!$B$17,$A$1:$AD$1,0))&amp;""),"")&lt;&gt;"",IFERROR(TRIM(INDEX($A328:$AD328,MATCH(Settings!$B$22,$A$1:$AD$1,0))&amp;""),"")&lt;&gt;""),1,0)</f>
        <v/>
      </c>
    </row>
    <row r="329">
      <c r="AF329" s="29" t="n"/>
      <c r="AG329" s="30" t="n"/>
      <c r="AH329" s="30" t="n"/>
      <c r="AI329" s="31" t="n"/>
      <c r="AJ329" s="29" t="n"/>
      <c r="AK329" s="30" t="n"/>
      <c r="AM329" s="23">
        <f>IF(IFERROR(TRIM(INDEX($A329:$AD329,MATCH(Settings!$B$13,$A$1:$AD$1,0))&amp;""),"")&lt;&gt;"",IFERROR(TRIM(INDEX($A329:$AD329,MATCH(Settings!$B$13,$A$1:$AD$1,0))&amp;""),"")&amp;IF(IFERROR(TRIM(INDEX($A329:$AD329,MATCH(Settings!$B$14,$A$1:$AD$1,0))&amp;""),"")&lt;&gt;""," ("&amp;IFERROR(TRIM(INDEX($A329:$AD329,MATCH(Settings!$B$14,$A$1:$AD$1,0))&amp;""),"")&amp;")",""),IFERROR(TRIM(INDEX($A329:$AD329,MATCH(Settings!$B$14,$A$1:$AD$1,0))&amp;""),""))</f>
        <v/>
      </c>
      <c r="AN329" s="23">
        <f>IFERROR(TRIM(INDEX($A329:$AD329,MATCH(Settings!$B$15,$A$1:$AD$1,0))&amp;""),"")</f>
        <v/>
      </c>
      <c r="AO329" s="23">
        <f>IF($BB329=0,"",IF(LEFT(IFERROR(TRIM(INDEX($A329:$AD329,MATCH(Settings!$B$16,$A$1:$AD$1,0))&amp;""),""),5)="Goods","Goods",IF(LEFT(IFERROR(TRIM(INDEX($A329:$AD329,MATCH(Settings!$B$16,$A$1:$AD$1,0))&amp;""),""),8)="Services","Services",IF(IFERROR(TRIM(INDEX($A329:$AD329,MATCH(Settings!$B$22,$A$1:$AD$1,0))&amp;""),"")&lt;&gt;"","Services","Goods"))))</f>
        <v/>
      </c>
      <c r="AP329" s="23">
        <f>IF($AO329="Services",IFERROR(TRIM(INDEX($A329:$AD329,MATCH(Settings!$B$22,$A$1:$AD$1,0))&amp;""),""),IFERROR(TRIM(INDEX($A329:$AD329,MATCH(Settings!$B$17,$A$1:$AD$1,0))&amp;""),""))</f>
        <v/>
      </c>
      <c r="AQ329" s="24">
        <f>IFERROR(IF(TRIM(INDEX($A329:$AD329,MATCH(Settings!$B$18,$A$1:$AD$1,0))&amp;"")="","",VALUE(TRIM(INDEX($A329:$AD329,MATCH(Settings!$B$18,$A$1:$AD$1,0))&amp;""))),"")</f>
        <v/>
      </c>
      <c r="AR329" s="25">
        <f>IF($AO329="Goods",IFERROR(IF(TRIM(INDEX($A329:$AD329,MATCH(Settings!$B$20,$A$1:$AD$1,0))&amp;"")="","",VALUE(TRIM(INDEX($A329:$AD329,MATCH(Settings!$B$20,$A$1:$AD$1,0))&amp;""))),""),"")</f>
        <v/>
      </c>
      <c r="AS329" s="26">
        <f>IF($BB329=0,"",IFERROR(INT(IFERROR(IF(ISNUMBER(INDEX($A329:$AD329,MATCH(Settings!$B$11,$A$1:$AD$1,0))),INDEX($A329:$AD329,MATCH(Settings!$B$11,$A$1:$AD$1,0)),DATE(VALUE(LEFT(IFERROR(TRIM(INDEX($A329:$AD329,MATCH(Settings!$B$11,$A$1:$AD$1,0))&amp;""),""),4)),VALUE(MID(IFERROR(TRIM(INDEX($A329:$AD329,MATCH(Settings!$B$11,$A$1:$AD$1,0))&amp;""),""),6,2)),VALUE(MID(IFERROR(TRIM(INDEX($A329:$AD329,MATCH(Settings!$B$11,$A$1:$AD$1,0))&amp;""),""),9,2)))+TIME(VALUE(MID(IFERROR(TRIM(INDEX($A329:$AD329,MATCH(Settings!$B$11,$A$1:$AD$1,0))&amp;""),""),12,2)),VALUE(MID(IFERROR(TRIM(INDEX($A329:$AD329,MATCH(Settings!$B$11,$A$1:$AD$1,0))&amp;""),""),15,2)),VALUE(MID(IFERROR(TRIM(INDEX($A329:$AD329,MATCH(Settings!$B$11,$A$1:$AD$1,0))&amp;""),""),18,2)))),"")),""))</f>
        <v/>
      </c>
      <c r="AT329" s="23">
        <f>IF($BB329=0,"",IF(NOT(ISNUMBER($AF329)),"Waiting for the gift",IF(ISNUMBER($AJ329),"Acknowledged",IF(AND(ISNUMBER(Settings!$D$3),$AU329&gt;Settings!$D$3),"Past your window","Send acknowledgment"))))</f>
        <v/>
      </c>
      <c r="AU329" s="24">
        <f>IF(AND(ISNUMBER($AF329),NOT(ISNUMBER($AJ329))),Settings!$D$4-$AF329,"")</f>
        <v/>
      </c>
      <c r="AV329" s="27">
        <f>IF($BB329=0,"",IF((IF($AO329="Services","; services: describe the work, no value",IF(NOT(ISNUMBER($AR329)),"; no donor value given",IF($AX329=1,"; donor value $"&amp;FIXED(Settings!$D$5,0)&amp;" or more: written acknowledgment","")&amp;IF($AY329=1,"; over $"&amp;FIXED(Settings!$D$6,0)&amp;": donor may need Form 8283","")&amp;IF($AZ329=1,"; over $"&amp;FIXED(Settings!$D$7,0)&amp;": Section B, you may sign Part V",""))))="","Thank-you note",MID(IF($AO329="Services","; services: describe the work, no value",IF(NOT(ISNUMBER($AR329)),"; no donor value given",IF($AX329=1,"; donor value $"&amp;FIXED(Settings!$D$5,0)&amp;" or more: written acknowledgment","")&amp;IF($AY329=1,"; over $"&amp;FIXED(Settings!$D$6,0)&amp;": donor may need Form 8283","")&amp;IF($AZ329=1,"; over $"&amp;FIXED(Settings!$D$7,0)&amp;": Section B, you may sign Part V",""))),3,300)))</f>
        <v/>
      </c>
      <c r="AW329" s="27">
        <f>IF(OR($BB329=0,NOT(ISNUMBER($AF329)),$AP329=""),"","Thank you for your contribution of "&amp;$AP329&amp;" that "&amp;IF(TRIM(Settings!$D$2&amp;"")="","(your organization's name)",Settings!$D$2)&amp;" received on "&amp;CHOOSE(MONTH($AF329),"January","February","March","April","May","June","July","August","September","October","November","December")&amp;" "&amp;DAY($AF329)&amp;", "&amp;YEAR($AF329)&amp;". "&amp;IF(TRIM($AH329&amp;"")="","No goods or services were provided in exchange for your contribution.","In exchange for your contribution, we gave you "&amp;$AH329&amp;IF(ISNUMBER($AI329)," with an estimated fair market value of $"&amp;FIXED($AI329,2),"")&amp;"."))</f>
        <v/>
      </c>
      <c r="AX329" s="28">
        <f>IF(AND(ISNUMBER($AR329),ISNUMBER(Settings!$D$5)),IF($AR329&gt;=Settings!$D$5,1,0),0)</f>
        <v/>
      </c>
      <c r="AY329" s="28">
        <f>IF(AND(ISNUMBER($AR329),ISNUMBER(Settings!$D$6)),IF($AR329&gt;Settings!$D$6,1,0),0)</f>
        <v/>
      </c>
      <c r="AZ329" s="28">
        <f>IF(AND(ISNUMBER($AR329),ISNUMBER(Settings!$D$7)),IF($AR329&gt;Settings!$D$7,1,0),0)</f>
        <v/>
      </c>
      <c r="BA329" s="28">
        <f>IF(AND(ISNUMBER($AR329),ISNUMBER($AF329)),$AR329,0)</f>
        <v/>
      </c>
      <c r="BB329" s="28">
        <f>IF(OR(IFERROR(TRIM(INDEX($A329:$AD329,MATCH(Settings!$B$14,$A$1:$AD$1,0))&amp;""),"")&lt;&gt;"",IFERROR(TRIM(INDEX($A329:$AD329,MATCH(Settings!$B$13,$A$1:$AD$1,0))&amp;""),"")&lt;&gt;"",IFERROR(TRIM(INDEX($A329:$AD329,MATCH(Settings!$B$17,$A$1:$AD$1,0))&amp;""),"")&lt;&gt;"",IFERROR(TRIM(INDEX($A329:$AD329,MATCH(Settings!$B$22,$A$1:$AD$1,0))&amp;""),"")&lt;&gt;""),1,0)</f>
        <v/>
      </c>
    </row>
    <row r="330">
      <c r="AF330" s="29" t="n"/>
      <c r="AG330" s="30" t="n"/>
      <c r="AH330" s="30" t="n"/>
      <c r="AI330" s="31" t="n"/>
      <c r="AJ330" s="29" t="n"/>
      <c r="AK330" s="30" t="n"/>
      <c r="AM330" s="23">
        <f>IF(IFERROR(TRIM(INDEX($A330:$AD330,MATCH(Settings!$B$13,$A$1:$AD$1,0))&amp;""),"")&lt;&gt;"",IFERROR(TRIM(INDEX($A330:$AD330,MATCH(Settings!$B$13,$A$1:$AD$1,0))&amp;""),"")&amp;IF(IFERROR(TRIM(INDEX($A330:$AD330,MATCH(Settings!$B$14,$A$1:$AD$1,0))&amp;""),"")&lt;&gt;""," ("&amp;IFERROR(TRIM(INDEX($A330:$AD330,MATCH(Settings!$B$14,$A$1:$AD$1,0))&amp;""),"")&amp;")",""),IFERROR(TRIM(INDEX($A330:$AD330,MATCH(Settings!$B$14,$A$1:$AD$1,0))&amp;""),""))</f>
        <v/>
      </c>
      <c r="AN330" s="23">
        <f>IFERROR(TRIM(INDEX($A330:$AD330,MATCH(Settings!$B$15,$A$1:$AD$1,0))&amp;""),"")</f>
        <v/>
      </c>
      <c r="AO330" s="23">
        <f>IF($BB330=0,"",IF(LEFT(IFERROR(TRIM(INDEX($A330:$AD330,MATCH(Settings!$B$16,$A$1:$AD$1,0))&amp;""),""),5)="Goods","Goods",IF(LEFT(IFERROR(TRIM(INDEX($A330:$AD330,MATCH(Settings!$B$16,$A$1:$AD$1,0))&amp;""),""),8)="Services","Services",IF(IFERROR(TRIM(INDEX($A330:$AD330,MATCH(Settings!$B$22,$A$1:$AD$1,0))&amp;""),"")&lt;&gt;"","Services","Goods"))))</f>
        <v/>
      </c>
      <c r="AP330" s="23">
        <f>IF($AO330="Services",IFERROR(TRIM(INDEX($A330:$AD330,MATCH(Settings!$B$22,$A$1:$AD$1,0))&amp;""),""),IFERROR(TRIM(INDEX($A330:$AD330,MATCH(Settings!$B$17,$A$1:$AD$1,0))&amp;""),""))</f>
        <v/>
      </c>
      <c r="AQ330" s="24">
        <f>IFERROR(IF(TRIM(INDEX($A330:$AD330,MATCH(Settings!$B$18,$A$1:$AD$1,0))&amp;"")="","",VALUE(TRIM(INDEX($A330:$AD330,MATCH(Settings!$B$18,$A$1:$AD$1,0))&amp;""))),"")</f>
        <v/>
      </c>
      <c r="AR330" s="25">
        <f>IF($AO330="Goods",IFERROR(IF(TRIM(INDEX($A330:$AD330,MATCH(Settings!$B$20,$A$1:$AD$1,0))&amp;"")="","",VALUE(TRIM(INDEX($A330:$AD330,MATCH(Settings!$B$20,$A$1:$AD$1,0))&amp;""))),""),"")</f>
        <v/>
      </c>
      <c r="AS330" s="26">
        <f>IF($BB330=0,"",IFERROR(INT(IFERROR(IF(ISNUMBER(INDEX($A330:$AD330,MATCH(Settings!$B$11,$A$1:$AD$1,0))),INDEX($A330:$AD330,MATCH(Settings!$B$11,$A$1:$AD$1,0)),DATE(VALUE(LEFT(IFERROR(TRIM(INDEX($A330:$AD330,MATCH(Settings!$B$11,$A$1:$AD$1,0))&amp;""),""),4)),VALUE(MID(IFERROR(TRIM(INDEX($A330:$AD330,MATCH(Settings!$B$11,$A$1:$AD$1,0))&amp;""),""),6,2)),VALUE(MID(IFERROR(TRIM(INDEX($A330:$AD330,MATCH(Settings!$B$11,$A$1:$AD$1,0))&amp;""),""),9,2)))+TIME(VALUE(MID(IFERROR(TRIM(INDEX($A330:$AD330,MATCH(Settings!$B$11,$A$1:$AD$1,0))&amp;""),""),12,2)),VALUE(MID(IFERROR(TRIM(INDEX($A330:$AD330,MATCH(Settings!$B$11,$A$1:$AD$1,0))&amp;""),""),15,2)),VALUE(MID(IFERROR(TRIM(INDEX($A330:$AD330,MATCH(Settings!$B$11,$A$1:$AD$1,0))&amp;""),""),18,2)))),"")),""))</f>
        <v/>
      </c>
      <c r="AT330" s="23">
        <f>IF($BB330=0,"",IF(NOT(ISNUMBER($AF330)),"Waiting for the gift",IF(ISNUMBER($AJ330),"Acknowledged",IF(AND(ISNUMBER(Settings!$D$3),$AU330&gt;Settings!$D$3),"Past your window","Send acknowledgment"))))</f>
        <v/>
      </c>
      <c r="AU330" s="24">
        <f>IF(AND(ISNUMBER($AF330),NOT(ISNUMBER($AJ330))),Settings!$D$4-$AF330,"")</f>
        <v/>
      </c>
      <c r="AV330" s="27">
        <f>IF($BB330=0,"",IF((IF($AO330="Services","; services: describe the work, no value",IF(NOT(ISNUMBER($AR330)),"; no donor value given",IF($AX330=1,"; donor value $"&amp;FIXED(Settings!$D$5,0)&amp;" or more: written acknowledgment","")&amp;IF($AY330=1,"; over $"&amp;FIXED(Settings!$D$6,0)&amp;": donor may need Form 8283","")&amp;IF($AZ330=1,"; over $"&amp;FIXED(Settings!$D$7,0)&amp;": Section B, you may sign Part V",""))))="","Thank-you note",MID(IF($AO330="Services","; services: describe the work, no value",IF(NOT(ISNUMBER($AR330)),"; no donor value given",IF($AX330=1,"; donor value $"&amp;FIXED(Settings!$D$5,0)&amp;" or more: written acknowledgment","")&amp;IF($AY330=1,"; over $"&amp;FIXED(Settings!$D$6,0)&amp;": donor may need Form 8283","")&amp;IF($AZ330=1,"; over $"&amp;FIXED(Settings!$D$7,0)&amp;": Section B, you may sign Part V",""))),3,300)))</f>
        <v/>
      </c>
      <c r="AW330" s="27">
        <f>IF(OR($BB330=0,NOT(ISNUMBER($AF330)),$AP330=""),"","Thank you for your contribution of "&amp;$AP330&amp;" that "&amp;IF(TRIM(Settings!$D$2&amp;"")="","(your organization's name)",Settings!$D$2)&amp;" received on "&amp;CHOOSE(MONTH($AF330),"January","February","March","April","May","June","July","August","September","October","November","December")&amp;" "&amp;DAY($AF330)&amp;", "&amp;YEAR($AF330)&amp;". "&amp;IF(TRIM($AH330&amp;"")="","No goods or services were provided in exchange for your contribution.","In exchange for your contribution, we gave you "&amp;$AH330&amp;IF(ISNUMBER($AI330)," with an estimated fair market value of $"&amp;FIXED($AI330,2),"")&amp;"."))</f>
        <v/>
      </c>
      <c r="AX330" s="28">
        <f>IF(AND(ISNUMBER($AR330),ISNUMBER(Settings!$D$5)),IF($AR330&gt;=Settings!$D$5,1,0),0)</f>
        <v/>
      </c>
      <c r="AY330" s="28">
        <f>IF(AND(ISNUMBER($AR330),ISNUMBER(Settings!$D$6)),IF($AR330&gt;Settings!$D$6,1,0),0)</f>
        <v/>
      </c>
      <c r="AZ330" s="28">
        <f>IF(AND(ISNUMBER($AR330),ISNUMBER(Settings!$D$7)),IF($AR330&gt;Settings!$D$7,1,0),0)</f>
        <v/>
      </c>
      <c r="BA330" s="28">
        <f>IF(AND(ISNUMBER($AR330),ISNUMBER($AF330)),$AR330,0)</f>
        <v/>
      </c>
      <c r="BB330" s="28">
        <f>IF(OR(IFERROR(TRIM(INDEX($A330:$AD330,MATCH(Settings!$B$14,$A$1:$AD$1,0))&amp;""),"")&lt;&gt;"",IFERROR(TRIM(INDEX($A330:$AD330,MATCH(Settings!$B$13,$A$1:$AD$1,0))&amp;""),"")&lt;&gt;"",IFERROR(TRIM(INDEX($A330:$AD330,MATCH(Settings!$B$17,$A$1:$AD$1,0))&amp;""),"")&lt;&gt;"",IFERROR(TRIM(INDEX($A330:$AD330,MATCH(Settings!$B$22,$A$1:$AD$1,0))&amp;""),"")&lt;&gt;""),1,0)</f>
        <v/>
      </c>
    </row>
    <row r="331">
      <c r="AF331" s="29" t="n"/>
      <c r="AG331" s="30" t="n"/>
      <c r="AH331" s="30" t="n"/>
      <c r="AI331" s="31" t="n"/>
      <c r="AJ331" s="29" t="n"/>
      <c r="AK331" s="30" t="n"/>
      <c r="AM331" s="23">
        <f>IF(IFERROR(TRIM(INDEX($A331:$AD331,MATCH(Settings!$B$13,$A$1:$AD$1,0))&amp;""),"")&lt;&gt;"",IFERROR(TRIM(INDEX($A331:$AD331,MATCH(Settings!$B$13,$A$1:$AD$1,0))&amp;""),"")&amp;IF(IFERROR(TRIM(INDEX($A331:$AD331,MATCH(Settings!$B$14,$A$1:$AD$1,0))&amp;""),"")&lt;&gt;""," ("&amp;IFERROR(TRIM(INDEX($A331:$AD331,MATCH(Settings!$B$14,$A$1:$AD$1,0))&amp;""),"")&amp;")",""),IFERROR(TRIM(INDEX($A331:$AD331,MATCH(Settings!$B$14,$A$1:$AD$1,0))&amp;""),""))</f>
        <v/>
      </c>
      <c r="AN331" s="23">
        <f>IFERROR(TRIM(INDEX($A331:$AD331,MATCH(Settings!$B$15,$A$1:$AD$1,0))&amp;""),"")</f>
        <v/>
      </c>
      <c r="AO331" s="23">
        <f>IF($BB331=0,"",IF(LEFT(IFERROR(TRIM(INDEX($A331:$AD331,MATCH(Settings!$B$16,$A$1:$AD$1,0))&amp;""),""),5)="Goods","Goods",IF(LEFT(IFERROR(TRIM(INDEX($A331:$AD331,MATCH(Settings!$B$16,$A$1:$AD$1,0))&amp;""),""),8)="Services","Services",IF(IFERROR(TRIM(INDEX($A331:$AD331,MATCH(Settings!$B$22,$A$1:$AD$1,0))&amp;""),"")&lt;&gt;"","Services","Goods"))))</f>
        <v/>
      </c>
      <c r="AP331" s="23">
        <f>IF($AO331="Services",IFERROR(TRIM(INDEX($A331:$AD331,MATCH(Settings!$B$22,$A$1:$AD$1,0))&amp;""),""),IFERROR(TRIM(INDEX($A331:$AD331,MATCH(Settings!$B$17,$A$1:$AD$1,0))&amp;""),""))</f>
        <v/>
      </c>
      <c r="AQ331" s="24">
        <f>IFERROR(IF(TRIM(INDEX($A331:$AD331,MATCH(Settings!$B$18,$A$1:$AD$1,0))&amp;"")="","",VALUE(TRIM(INDEX($A331:$AD331,MATCH(Settings!$B$18,$A$1:$AD$1,0))&amp;""))),"")</f>
        <v/>
      </c>
      <c r="AR331" s="25">
        <f>IF($AO331="Goods",IFERROR(IF(TRIM(INDEX($A331:$AD331,MATCH(Settings!$B$20,$A$1:$AD$1,0))&amp;"")="","",VALUE(TRIM(INDEX($A331:$AD331,MATCH(Settings!$B$20,$A$1:$AD$1,0))&amp;""))),""),"")</f>
        <v/>
      </c>
      <c r="AS331" s="26">
        <f>IF($BB331=0,"",IFERROR(INT(IFERROR(IF(ISNUMBER(INDEX($A331:$AD331,MATCH(Settings!$B$11,$A$1:$AD$1,0))),INDEX($A331:$AD331,MATCH(Settings!$B$11,$A$1:$AD$1,0)),DATE(VALUE(LEFT(IFERROR(TRIM(INDEX($A331:$AD331,MATCH(Settings!$B$11,$A$1:$AD$1,0))&amp;""),""),4)),VALUE(MID(IFERROR(TRIM(INDEX($A331:$AD331,MATCH(Settings!$B$11,$A$1:$AD$1,0))&amp;""),""),6,2)),VALUE(MID(IFERROR(TRIM(INDEX($A331:$AD331,MATCH(Settings!$B$11,$A$1:$AD$1,0))&amp;""),""),9,2)))+TIME(VALUE(MID(IFERROR(TRIM(INDEX($A331:$AD331,MATCH(Settings!$B$11,$A$1:$AD$1,0))&amp;""),""),12,2)),VALUE(MID(IFERROR(TRIM(INDEX($A331:$AD331,MATCH(Settings!$B$11,$A$1:$AD$1,0))&amp;""),""),15,2)),VALUE(MID(IFERROR(TRIM(INDEX($A331:$AD331,MATCH(Settings!$B$11,$A$1:$AD$1,0))&amp;""),""),18,2)))),"")),""))</f>
        <v/>
      </c>
      <c r="AT331" s="23">
        <f>IF($BB331=0,"",IF(NOT(ISNUMBER($AF331)),"Waiting for the gift",IF(ISNUMBER($AJ331),"Acknowledged",IF(AND(ISNUMBER(Settings!$D$3),$AU331&gt;Settings!$D$3),"Past your window","Send acknowledgment"))))</f>
        <v/>
      </c>
      <c r="AU331" s="24">
        <f>IF(AND(ISNUMBER($AF331),NOT(ISNUMBER($AJ331))),Settings!$D$4-$AF331,"")</f>
        <v/>
      </c>
      <c r="AV331" s="27">
        <f>IF($BB331=0,"",IF((IF($AO331="Services","; services: describe the work, no value",IF(NOT(ISNUMBER($AR331)),"; no donor value given",IF($AX331=1,"; donor value $"&amp;FIXED(Settings!$D$5,0)&amp;" or more: written acknowledgment","")&amp;IF($AY331=1,"; over $"&amp;FIXED(Settings!$D$6,0)&amp;": donor may need Form 8283","")&amp;IF($AZ331=1,"; over $"&amp;FIXED(Settings!$D$7,0)&amp;": Section B, you may sign Part V",""))))="","Thank-you note",MID(IF($AO331="Services","; services: describe the work, no value",IF(NOT(ISNUMBER($AR331)),"; no donor value given",IF($AX331=1,"; donor value $"&amp;FIXED(Settings!$D$5,0)&amp;" or more: written acknowledgment","")&amp;IF($AY331=1,"; over $"&amp;FIXED(Settings!$D$6,0)&amp;": donor may need Form 8283","")&amp;IF($AZ331=1,"; over $"&amp;FIXED(Settings!$D$7,0)&amp;": Section B, you may sign Part V",""))),3,300)))</f>
        <v/>
      </c>
      <c r="AW331" s="27">
        <f>IF(OR($BB331=0,NOT(ISNUMBER($AF331)),$AP331=""),"","Thank you for your contribution of "&amp;$AP331&amp;" that "&amp;IF(TRIM(Settings!$D$2&amp;"")="","(your organization's name)",Settings!$D$2)&amp;" received on "&amp;CHOOSE(MONTH($AF331),"January","February","March","April","May","June","July","August","September","October","November","December")&amp;" "&amp;DAY($AF331)&amp;", "&amp;YEAR($AF331)&amp;". "&amp;IF(TRIM($AH331&amp;"")="","No goods or services were provided in exchange for your contribution.","In exchange for your contribution, we gave you "&amp;$AH331&amp;IF(ISNUMBER($AI331)," with an estimated fair market value of $"&amp;FIXED($AI331,2),"")&amp;"."))</f>
        <v/>
      </c>
      <c r="AX331" s="28">
        <f>IF(AND(ISNUMBER($AR331),ISNUMBER(Settings!$D$5)),IF($AR331&gt;=Settings!$D$5,1,0),0)</f>
        <v/>
      </c>
      <c r="AY331" s="28">
        <f>IF(AND(ISNUMBER($AR331),ISNUMBER(Settings!$D$6)),IF($AR331&gt;Settings!$D$6,1,0),0)</f>
        <v/>
      </c>
      <c r="AZ331" s="28">
        <f>IF(AND(ISNUMBER($AR331),ISNUMBER(Settings!$D$7)),IF($AR331&gt;Settings!$D$7,1,0),0)</f>
        <v/>
      </c>
      <c r="BA331" s="28">
        <f>IF(AND(ISNUMBER($AR331),ISNUMBER($AF331)),$AR331,0)</f>
        <v/>
      </c>
      <c r="BB331" s="28">
        <f>IF(OR(IFERROR(TRIM(INDEX($A331:$AD331,MATCH(Settings!$B$14,$A$1:$AD$1,0))&amp;""),"")&lt;&gt;"",IFERROR(TRIM(INDEX($A331:$AD331,MATCH(Settings!$B$13,$A$1:$AD$1,0))&amp;""),"")&lt;&gt;"",IFERROR(TRIM(INDEX($A331:$AD331,MATCH(Settings!$B$17,$A$1:$AD$1,0))&amp;""),"")&lt;&gt;"",IFERROR(TRIM(INDEX($A331:$AD331,MATCH(Settings!$B$22,$A$1:$AD$1,0))&amp;""),"")&lt;&gt;""),1,0)</f>
        <v/>
      </c>
    </row>
    <row r="332">
      <c r="AF332" s="29" t="n"/>
      <c r="AG332" s="30" t="n"/>
      <c r="AH332" s="30" t="n"/>
      <c r="AI332" s="31" t="n"/>
      <c r="AJ332" s="29" t="n"/>
      <c r="AK332" s="30" t="n"/>
      <c r="AM332" s="23">
        <f>IF(IFERROR(TRIM(INDEX($A332:$AD332,MATCH(Settings!$B$13,$A$1:$AD$1,0))&amp;""),"")&lt;&gt;"",IFERROR(TRIM(INDEX($A332:$AD332,MATCH(Settings!$B$13,$A$1:$AD$1,0))&amp;""),"")&amp;IF(IFERROR(TRIM(INDEX($A332:$AD332,MATCH(Settings!$B$14,$A$1:$AD$1,0))&amp;""),"")&lt;&gt;""," ("&amp;IFERROR(TRIM(INDEX($A332:$AD332,MATCH(Settings!$B$14,$A$1:$AD$1,0))&amp;""),"")&amp;")",""),IFERROR(TRIM(INDEX($A332:$AD332,MATCH(Settings!$B$14,$A$1:$AD$1,0))&amp;""),""))</f>
        <v/>
      </c>
      <c r="AN332" s="23">
        <f>IFERROR(TRIM(INDEX($A332:$AD332,MATCH(Settings!$B$15,$A$1:$AD$1,0))&amp;""),"")</f>
        <v/>
      </c>
      <c r="AO332" s="23">
        <f>IF($BB332=0,"",IF(LEFT(IFERROR(TRIM(INDEX($A332:$AD332,MATCH(Settings!$B$16,$A$1:$AD$1,0))&amp;""),""),5)="Goods","Goods",IF(LEFT(IFERROR(TRIM(INDEX($A332:$AD332,MATCH(Settings!$B$16,$A$1:$AD$1,0))&amp;""),""),8)="Services","Services",IF(IFERROR(TRIM(INDEX($A332:$AD332,MATCH(Settings!$B$22,$A$1:$AD$1,0))&amp;""),"")&lt;&gt;"","Services","Goods"))))</f>
        <v/>
      </c>
      <c r="AP332" s="23">
        <f>IF($AO332="Services",IFERROR(TRIM(INDEX($A332:$AD332,MATCH(Settings!$B$22,$A$1:$AD$1,0))&amp;""),""),IFERROR(TRIM(INDEX($A332:$AD332,MATCH(Settings!$B$17,$A$1:$AD$1,0))&amp;""),""))</f>
        <v/>
      </c>
      <c r="AQ332" s="24">
        <f>IFERROR(IF(TRIM(INDEX($A332:$AD332,MATCH(Settings!$B$18,$A$1:$AD$1,0))&amp;"")="","",VALUE(TRIM(INDEX($A332:$AD332,MATCH(Settings!$B$18,$A$1:$AD$1,0))&amp;""))),"")</f>
        <v/>
      </c>
      <c r="AR332" s="25">
        <f>IF($AO332="Goods",IFERROR(IF(TRIM(INDEX($A332:$AD332,MATCH(Settings!$B$20,$A$1:$AD$1,0))&amp;"")="","",VALUE(TRIM(INDEX($A332:$AD332,MATCH(Settings!$B$20,$A$1:$AD$1,0))&amp;""))),""),"")</f>
        <v/>
      </c>
      <c r="AS332" s="26">
        <f>IF($BB332=0,"",IFERROR(INT(IFERROR(IF(ISNUMBER(INDEX($A332:$AD332,MATCH(Settings!$B$11,$A$1:$AD$1,0))),INDEX($A332:$AD332,MATCH(Settings!$B$11,$A$1:$AD$1,0)),DATE(VALUE(LEFT(IFERROR(TRIM(INDEX($A332:$AD332,MATCH(Settings!$B$11,$A$1:$AD$1,0))&amp;""),""),4)),VALUE(MID(IFERROR(TRIM(INDEX($A332:$AD332,MATCH(Settings!$B$11,$A$1:$AD$1,0))&amp;""),""),6,2)),VALUE(MID(IFERROR(TRIM(INDEX($A332:$AD332,MATCH(Settings!$B$11,$A$1:$AD$1,0))&amp;""),""),9,2)))+TIME(VALUE(MID(IFERROR(TRIM(INDEX($A332:$AD332,MATCH(Settings!$B$11,$A$1:$AD$1,0))&amp;""),""),12,2)),VALUE(MID(IFERROR(TRIM(INDEX($A332:$AD332,MATCH(Settings!$B$11,$A$1:$AD$1,0))&amp;""),""),15,2)),VALUE(MID(IFERROR(TRIM(INDEX($A332:$AD332,MATCH(Settings!$B$11,$A$1:$AD$1,0))&amp;""),""),18,2)))),"")),""))</f>
        <v/>
      </c>
      <c r="AT332" s="23">
        <f>IF($BB332=0,"",IF(NOT(ISNUMBER($AF332)),"Waiting for the gift",IF(ISNUMBER($AJ332),"Acknowledged",IF(AND(ISNUMBER(Settings!$D$3),$AU332&gt;Settings!$D$3),"Past your window","Send acknowledgment"))))</f>
        <v/>
      </c>
      <c r="AU332" s="24">
        <f>IF(AND(ISNUMBER($AF332),NOT(ISNUMBER($AJ332))),Settings!$D$4-$AF332,"")</f>
        <v/>
      </c>
      <c r="AV332" s="27">
        <f>IF($BB332=0,"",IF((IF($AO332="Services","; services: describe the work, no value",IF(NOT(ISNUMBER($AR332)),"; no donor value given",IF($AX332=1,"; donor value $"&amp;FIXED(Settings!$D$5,0)&amp;" or more: written acknowledgment","")&amp;IF($AY332=1,"; over $"&amp;FIXED(Settings!$D$6,0)&amp;": donor may need Form 8283","")&amp;IF($AZ332=1,"; over $"&amp;FIXED(Settings!$D$7,0)&amp;": Section B, you may sign Part V",""))))="","Thank-you note",MID(IF($AO332="Services","; services: describe the work, no value",IF(NOT(ISNUMBER($AR332)),"; no donor value given",IF($AX332=1,"; donor value $"&amp;FIXED(Settings!$D$5,0)&amp;" or more: written acknowledgment","")&amp;IF($AY332=1,"; over $"&amp;FIXED(Settings!$D$6,0)&amp;": donor may need Form 8283","")&amp;IF($AZ332=1,"; over $"&amp;FIXED(Settings!$D$7,0)&amp;": Section B, you may sign Part V",""))),3,300)))</f>
        <v/>
      </c>
      <c r="AW332" s="27">
        <f>IF(OR($BB332=0,NOT(ISNUMBER($AF332)),$AP332=""),"","Thank you for your contribution of "&amp;$AP332&amp;" that "&amp;IF(TRIM(Settings!$D$2&amp;"")="","(your organization's name)",Settings!$D$2)&amp;" received on "&amp;CHOOSE(MONTH($AF332),"January","February","March","April","May","June","July","August","September","October","November","December")&amp;" "&amp;DAY($AF332)&amp;", "&amp;YEAR($AF332)&amp;". "&amp;IF(TRIM($AH332&amp;"")="","No goods or services were provided in exchange for your contribution.","In exchange for your contribution, we gave you "&amp;$AH332&amp;IF(ISNUMBER($AI332)," with an estimated fair market value of $"&amp;FIXED($AI332,2),"")&amp;"."))</f>
        <v/>
      </c>
      <c r="AX332" s="28">
        <f>IF(AND(ISNUMBER($AR332),ISNUMBER(Settings!$D$5)),IF($AR332&gt;=Settings!$D$5,1,0),0)</f>
        <v/>
      </c>
      <c r="AY332" s="28">
        <f>IF(AND(ISNUMBER($AR332),ISNUMBER(Settings!$D$6)),IF($AR332&gt;Settings!$D$6,1,0),0)</f>
        <v/>
      </c>
      <c r="AZ332" s="28">
        <f>IF(AND(ISNUMBER($AR332),ISNUMBER(Settings!$D$7)),IF($AR332&gt;Settings!$D$7,1,0),0)</f>
        <v/>
      </c>
      <c r="BA332" s="28">
        <f>IF(AND(ISNUMBER($AR332),ISNUMBER($AF332)),$AR332,0)</f>
        <v/>
      </c>
      <c r="BB332" s="28">
        <f>IF(OR(IFERROR(TRIM(INDEX($A332:$AD332,MATCH(Settings!$B$14,$A$1:$AD$1,0))&amp;""),"")&lt;&gt;"",IFERROR(TRIM(INDEX($A332:$AD332,MATCH(Settings!$B$13,$A$1:$AD$1,0))&amp;""),"")&lt;&gt;"",IFERROR(TRIM(INDEX($A332:$AD332,MATCH(Settings!$B$17,$A$1:$AD$1,0))&amp;""),"")&lt;&gt;"",IFERROR(TRIM(INDEX($A332:$AD332,MATCH(Settings!$B$22,$A$1:$AD$1,0))&amp;""),"")&lt;&gt;""),1,0)</f>
        <v/>
      </c>
    </row>
    <row r="333">
      <c r="AF333" s="29" t="n"/>
      <c r="AG333" s="30" t="n"/>
      <c r="AH333" s="30" t="n"/>
      <c r="AI333" s="31" t="n"/>
      <c r="AJ333" s="29" t="n"/>
      <c r="AK333" s="30" t="n"/>
      <c r="AM333" s="23">
        <f>IF(IFERROR(TRIM(INDEX($A333:$AD333,MATCH(Settings!$B$13,$A$1:$AD$1,0))&amp;""),"")&lt;&gt;"",IFERROR(TRIM(INDEX($A333:$AD333,MATCH(Settings!$B$13,$A$1:$AD$1,0))&amp;""),"")&amp;IF(IFERROR(TRIM(INDEX($A333:$AD333,MATCH(Settings!$B$14,$A$1:$AD$1,0))&amp;""),"")&lt;&gt;""," ("&amp;IFERROR(TRIM(INDEX($A333:$AD333,MATCH(Settings!$B$14,$A$1:$AD$1,0))&amp;""),"")&amp;")",""),IFERROR(TRIM(INDEX($A333:$AD333,MATCH(Settings!$B$14,$A$1:$AD$1,0))&amp;""),""))</f>
        <v/>
      </c>
      <c r="AN333" s="23">
        <f>IFERROR(TRIM(INDEX($A333:$AD333,MATCH(Settings!$B$15,$A$1:$AD$1,0))&amp;""),"")</f>
        <v/>
      </c>
      <c r="AO333" s="23">
        <f>IF($BB333=0,"",IF(LEFT(IFERROR(TRIM(INDEX($A333:$AD333,MATCH(Settings!$B$16,$A$1:$AD$1,0))&amp;""),""),5)="Goods","Goods",IF(LEFT(IFERROR(TRIM(INDEX($A333:$AD333,MATCH(Settings!$B$16,$A$1:$AD$1,0))&amp;""),""),8)="Services","Services",IF(IFERROR(TRIM(INDEX($A333:$AD333,MATCH(Settings!$B$22,$A$1:$AD$1,0))&amp;""),"")&lt;&gt;"","Services","Goods"))))</f>
        <v/>
      </c>
      <c r="AP333" s="23">
        <f>IF($AO333="Services",IFERROR(TRIM(INDEX($A333:$AD333,MATCH(Settings!$B$22,$A$1:$AD$1,0))&amp;""),""),IFERROR(TRIM(INDEX($A333:$AD333,MATCH(Settings!$B$17,$A$1:$AD$1,0))&amp;""),""))</f>
        <v/>
      </c>
      <c r="AQ333" s="24">
        <f>IFERROR(IF(TRIM(INDEX($A333:$AD333,MATCH(Settings!$B$18,$A$1:$AD$1,0))&amp;"")="","",VALUE(TRIM(INDEX($A333:$AD333,MATCH(Settings!$B$18,$A$1:$AD$1,0))&amp;""))),"")</f>
        <v/>
      </c>
      <c r="AR333" s="25">
        <f>IF($AO333="Goods",IFERROR(IF(TRIM(INDEX($A333:$AD333,MATCH(Settings!$B$20,$A$1:$AD$1,0))&amp;"")="","",VALUE(TRIM(INDEX($A333:$AD333,MATCH(Settings!$B$20,$A$1:$AD$1,0))&amp;""))),""),"")</f>
        <v/>
      </c>
      <c r="AS333" s="26">
        <f>IF($BB333=0,"",IFERROR(INT(IFERROR(IF(ISNUMBER(INDEX($A333:$AD333,MATCH(Settings!$B$11,$A$1:$AD$1,0))),INDEX($A333:$AD333,MATCH(Settings!$B$11,$A$1:$AD$1,0)),DATE(VALUE(LEFT(IFERROR(TRIM(INDEX($A333:$AD333,MATCH(Settings!$B$11,$A$1:$AD$1,0))&amp;""),""),4)),VALUE(MID(IFERROR(TRIM(INDEX($A333:$AD333,MATCH(Settings!$B$11,$A$1:$AD$1,0))&amp;""),""),6,2)),VALUE(MID(IFERROR(TRIM(INDEX($A333:$AD333,MATCH(Settings!$B$11,$A$1:$AD$1,0))&amp;""),""),9,2)))+TIME(VALUE(MID(IFERROR(TRIM(INDEX($A333:$AD333,MATCH(Settings!$B$11,$A$1:$AD$1,0))&amp;""),""),12,2)),VALUE(MID(IFERROR(TRIM(INDEX($A333:$AD333,MATCH(Settings!$B$11,$A$1:$AD$1,0))&amp;""),""),15,2)),VALUE(MID(IFERROR(TRIM(INDEX($A333:$AD333,MATCH(Settings!$B$11,$A$1:$AD$1,0))&amp;""),""),18,2)))),"")),""))</f>
        <v/>
      </c>
      <c r="AT333" s="23">
        <f>IF($BB333=0,"",IF(NOT(ISNUMBER($AF333)),"Waiting for the gift",IF(ISNUMBER($AJ333),"Acknowledged",IF(AND(ISNUMBER(Settings!$D$3),$AU333&gt;Settings!$D$3),"Past your window","Send acknowledgment"))))</f>
        <v/>
      </c>
      <c r="AU333" s="24">
        <f>IF(AND(ISNUMBER($AF333),NOT(ISNUMBER($AJ333))),Settings!$D$4-$AF333,"")</f>
        <v/>
      </c>
      <c r="AV333" s="27">
        <f>IF($BB333=0,"",IF((IF($AO333="Services","; services: describe the work, no value",IF(NOT(ISNUMBER($AR333)),"; no donor value given",IF($AX333=1,"; donor value $"&amp;FIXED(Settings!$D$5,0)&amp;" or more: written acknowledgment","")&amp;IF($AY333=1,"; over $"&amp;FIXED(Settings!$D$6,0)&amp;": donor may need Form 8283","")&amp;IF($AZ333=1,"; over $"&amp;FIXED(Settings!$D$7,0)&amp;": Section B, you may sign Part V",""))))="","Thank-you note",MID(IF($AO333="Services","; services: describe the work, no value",IF(NOT(ISNUMBER($AR333)),"; no donor value given",IF($AX333=1,"; donor value $"&amp;FIXED(Settings!$D$5,0)&amp;" or more: written acknowledgment","")&amp;IF($AY333=1,"; over $"&amp;FIXED(Settings!$D$6,0)&amp;": donor may need Form 8283","")&amp;IF($AZ333=1,"; over $"&amp;FIXED(Settings!$D$7,0)&amp;": Section B, you may sign Part V",""))),3,300)))</f>
        <v/>
      </c>
      <c r="AW333" s="27">
        <f>IF(OR($BB333=0,NOT(ISNUMBER($AF333)),$AP333=""),"","Thank you for your contribution of "&amp;$AP333&amp;" that "&amp;IF(TRIM(Settings!$D$2&amp;"")="","(your organization's name)",Settings!$D$2)&amp;" received on "&amp;CHOOSE(MONTH($AF333),"January","February","March","April","May","June","July","August","September","October","November","December")&amp;" "&amp;DAY($AF333)&amp;", "&amp;YEAR($AF333)&amp;". "&amp;IF(TRIM($AH333&amp;"")="","No goods or services were provided in exchange for your contribution.","In exchange for your contribution, we gave you "&amp;$AH333&amp;IF(ISNUMBER($AI333)," with an estimated fair market value of $"&amp;FIXED($AI333,2),"")&amp;"."))</f>
        <v/>
      </c>
      <c r="AX333" s="28">
        <f>IF(AND(ISNUMBER($AR333),ISNUMBER(Settings!$D$5)),IF($AR333&gt;=Settings!$D$5,1,0),0)</f>
        <v/>
      </c>
      <c r="AY333" s="28">
        <f>IF(AND(ISNUMBER($AR333),ISNUMBER(Settings!$D$6)),IF($AR333&gt;Settings!$D$6,1,0),0)</f>
        <v/>
      </c>
      <c r="AZ333" s="28">
        <f>IF(AND(ISNUMBER($AR333),ISNUMBER(Settings!$D$7)),IF($AR333&gt;Settings!$D$7,1,0),0)</f>
        <v/>
      </c>
      <c r="BA333" s="28">
        <f>IF(AND(ISNUMBER($AR333),ISNUMBER($AF333)),$AR333,0)</f>
        <v/>
      </c>
      <c r="BB333" s="28">
        <f>IF(OR(IFERROR(TRIM(INDEX($A333:$AD333,MATCH(Settings!$B$14,$A$1:$AD$1,0))&amp;""),"")&lt;&gt;"",IFERROR(TRIM(INDEX($A333:$AD333,MATCH(Settings!$B$13,$A$1:$AD$1,0))&amp;""),"")&lt;&gt;"",IFERROR(TRIM(INDEX($A333:$AD333,MATCH(Settings!$B$17,$A$1:$AD$1,0))&amp;""),"")&lt;&gt;"",IFERROR(TRIM(INDEX($A333:$AD333,MATCH(Settings!$B$22,$A$1:$AD$1,0))&amp;""),"")&lt;&gt;""),1,0)</f>
        <v/>
      </c>
    </row>
    <row r="334">
      <c r="AF334" s="29" t="n"/>
      <c r="AG334" s="30" t="n"/>
      <c r="AH334" s="30" t="n"/>
      <c r="AI334" s="31" t="n"/>
      <c r="AJ334" s="29" t="n"/>
      <c r="AK334" s="30" t="n"/>
      <c r="AM334" s="23">
        <f>IF(IFERROR(TRIM(INDEX($A334:$AD334,MATCH(Settings!$B$13,$A$1:$AD$1,0))&amp;""),"")&lt;&gt;"",IFERROR(TRIM(INDEX($A334:$AD334,MATCH(Settings!$B$13,$A$1:$AD$1,0))&amp;""),"")&amp;IF(IFERROR(TRIM(INDEX($A334:$AD334,MATCH(Settings!$B$14,$A$1:$AD$1,0))&amp;""),"")&lt;&gt;""," ("&amp;IFERROR(TRIM(INDEX($A334:$AD334,MATCH(Settings!$B$14,$A$1:$AD$1,0))&amp;""),"")&amp;")",""),IFERROR(TRIM(INDEX($A334:$AD334,MATCH(Settings!$B$14,$A$1:$AD$1,0))&amp;""),""))</f>
        <v/>
      </c>
      <c r="AN334" s="23">
        <f>IFERROR(TRIM(INDEX($A334:$AD334,MATCH(Settings!$B$15,$A$1:$AD$1,0))&amp;""),"")</f>
        <v/>
      </c>
      <c r="AO334" s="23">
        <f>IF($BB334=0,"",IF(LEFT(IFERROR(TRIM(INDEX($A334:$AD334,MATCH(Settings!$B$16,$A$1:$AD$1,0))&amp;""),""),5)="Goods","Goods",IF(LEFT(IFERROR(TRIM(INDEX($A334:$AD334,MATCH(Settings!$B$16,$A$1:$AD$1,0))&amp;""),""),8)="Services","Services",IF(IFERROR(TRIM(INDEX($A334:$AD334,MATCH(Settings!$B$22,$A$1:$AD$1,0))&amp;""),"")&lt;&gt;"","Services","Goods"))))</f>
        <v/>
      </c>
      <c r="AP334" s="23">
        <f>IF($AO334="Services",IFERROR(TRIM(INDEX($A334:$AD334,MATCH(Settings!$B$22,$A$1:$AD$1,0))&amp;""),""),IFERROR(TRIM(INDEX($A334:$AD334,MATCH(Settings!$B$17,$A$1:$AD$1,0))&amp;""),""))</f>
        <v/>
      </c>
      <c r="AQ334" s="24">
        <f>IFERROR(IF(TRIM(INDEX($A334:$AD334,MATCH(Settings!$B$18,$A$1:$AD$1,0))&amp;"")="","",VALUE(TRIM(INDEX($A334:$AD334,MATCH(Settings!$B$18,$A$1:$AD$1,0))&amp;""))),"")</f>
        <v/>
      </c>
      <c r="AR334" s="25">
        <f>IF($AO334="Goods",IFERROR(IF(TRIM(INDEX($A334:$AD334,MATCH(Settings!$B$20,$A$1:$AD$1,0))&amp;"")="","",VALUE(TRIM(INDEX($A334:$AD334,MATCH(Settings!$B$20,$A$1:$AD$1,0))&amp;""))),""),"")</f>
        <v/>
      </c>
      <c r="AS334" s="26">
        <f>IF($BB334=0,"",IFERROR(INT(IFERROR(IF(ISNUMBER(INDEX($A334:$AD334,MATCH(Settings!$B$11,$A$1:$AD$1,0))),INDEX($A334:$AD334,MATCH(Settings!$B$11,$A$1:$AD$1,0)),DATE(VALUE(LEFT(IFERROR(TRIM(INDEX($A334:$AD334,MATCH(Settings!$B$11,$A$1:$AD$1,0))&amp;""),""),4)),VALUE(MID(IFERROR(TRIM(INDEX($A334:$AD334,MATCH(Settings!$B$11,$A$1:$AD$1,0))&amp;""),""),6,2)),VALUE(MID(IFERROR(TRIM(INDEX($A334:$AD334,MATCH(Settings!$B$11,$A$1:$AD$1,0))&amp;""),""),9,2)))+TIME(VALUE(MID(IFERROR(TRIM(INDEX($A334:$AD334,MATCH(Settings!$B$11,$A$1:$AD$1,0))&amp;""),""),12,2)),VALUE(MID(IFERROR(TRIM(INDEX($A334:$AD334,MATCH(Settings!$B$11,$A$1:$AD$1,0))&amp;""),""),15,2)),VALUE(MID(IFERROR(TRIM(INDEX($A334:$AD334,MATCH(Settings!$B$11,$A$1:$AD$1,0))&amp;""),""),18,2)))),"")),""))</f>
        <v/>
      </c>
      <c r="AT334" s="23">
        <f>IF($BB334=0,"",IF(NOT(ISNUMBER($AF334)),"Waiting for the gift",IF(ISNUMBER($AJ334),"Acknowledged",IF(AND(ISNUMBER(Settings!$D$3),$AU334&gt;Settings!$D$3),"Past your window","Send acknowledgment"))))</f>
        <v/>
      </c>
      <c r="AU334" s="24">
        <f>IF(AND(ISNUMBER($AF334),NOT(ISNUMBER($AJ334))),Settings!$D$4-$AF334,"")</f>
        <v/>
      </c>
      <c r="AV334" s="27">
        <f>IF($BB334=0,"",IF((IF($AO334="Services","; services: describe the work, no value",IF(NOT(ISNUMBER($AR334)),"; no donor value given",IF($AX334=1,"; donor value $"&amp;FIXED(Settings!$D$5,0)&amp;" or more: written acknowledgment","")&amp;IF($AY334=1,"; over $"&amp;FIXED(Settings!$D$6,0)&amp;": donor may need Form 8283","")&amp;IF($AZ334=1,"; over $"&amp;FIXED(Settings!$D$7,0)&amp;": Section B, you may sign Part V",""))))="","Thank-you note",MID(IF($AO334="Services","; services: describe the work, no value",IF(NOT(ISNUMBER($AR334)),"; no donor value given",IF($AX334=1,"; donor value $"&amp;FIXED(Settings!$D$5,0)&amp;" or more: written acknowledgment","")&amp;IF($AY334=1,"; over $"&amp;FIXED(Settings!$D$6,0)&amp;": donor may need Form 8283","")&amp;IF($AZ334=1,"; over $"&amp;FIXED(Settings!$D$7,0)&amp;": Section B, you may sign Part V",""))),3,300)))</f>
        <v/>
      </c>
      <c r="AW334" s="27">
        <f>IF(OR($BB334=0,NOT(ISNUMBER($AF334)),$AP334=""),"","Thank you for your contribution of "&amp;$AP334&amp;" that "&amp;IF(TRIM(Settings!$D$2&amp;"")="","(your organization's name)",Settings!$D$2)&amp;" received on "&amp;CHOOSE(MONTH($AF334),"January","February","March","April","May","June","July","August","September","October","November","December")&amp;" "&amp;DAY($AF334)&amp;", "&amp;YEAR($AF334)&amp;". "&amp;IF(TRIM($AH334&amp;"")="","No goods or services were provided in exchange for your contribution.","In exchange for your contribution, we gave you "&amp;$AH334&amp;IF(ISNUMBER($AI334)," with an estimated fair market value of $"&amp;FIXED($AI334,2),"")&amp;"."))</f>
        <v/>
      </c>
      <c r="AX334" s="28">
        <f>IF(AND(ISNUMBER($AR334),ISNUMBER(Settings!$D$5)),IF($AR334&gt;=Settings!$D$5,1,0),0)</f>
        <v/>
      </c>
      <c r="AY334" s="28">
        <f>IF(AND(ISNUMBER($AR334),ISNUMBER(Settings!$D$6)),IF($AR334&gt;Settings!$D$6,1,0),0)</f>
        <v/>
      </c>
      <c r="AZ334" s="28">
        <f>IF(AND(ISNUMBER($AR334),ISNUMBER(Settings!$D$7)),IF($AR334&gt;Settings!$D$7,1,0),0)</f>
        <v/>
      </c>
      <c r="BA334" s="28">
        <f>IF(AND(ISNUMBER($AR334),ISNUMBER($AF334)),$AR334,0)</f>
        <v/>
      </c>
      <c r="BB334" s="28">
        <f>IF(OR(IFERROR(TRIM(INDEX($A334:$AD334,MATCH(Settings!$B$14,$A$1:$AD$1,0))&amp;""),"")&lt;&gt;"",IFERROR(TRIM(INDEX($A334:$AD334,MATCH(Settings!$B$13,$A$1:$AD$1,0))&amp;""),"")&lt;&gt;"",IFERROR(TRIM(INDEX($A334:$AD334,MATCH(Settings!$B$17,$A$1:$AD$1,0))&amp;""),"")&lt;&gt;"",IFERROR(TRIM(INDEX($A334:$AD334,MATCH(Settings!$B$22,$A$1:$AD$1,0))&amp;""),"")&lt;&gt;""),1,0)</f>
        <v/>
      </c>
    </row>
    <row r="335">
      <c r="AF335" s="29" t="n"/>
      <c r="AG335" s="30" t="n"/>
      <c r="AH335" s="30" t="n"/>
      <c r="AI335" s="31" t="n"/>
      <c r="AJ335" s="29" t="n"/>
      <c r="AK335" s="30" t="n"/>
      <c r="AM335" s="23">
        <f>IF(IFERROR(TRIM(INDEX($A335:$AD335,MATCH(Settings!$B$13,$A$1:$AD$1,0))&amp;""),"")&lt;&gt;"",IFERROR(TRIM(INDEX($A335:$AD335,MATCH(Settings!$B$13,$A$1:$AD$1,0))&amp;""),"")&amp;IF(IFERROR(TRIM(INDEX($A335:$AD335,MATCH(Settings!$B$14,$A$1:$AD$1,0))&amp;""),"")&lt;&gt;""," ("&amp;IFERROR(TRIM(INDEX($A335:$AD335,MATCH(Settings!$B$14,$A$1:$AD$1,0))&amp;""),"")&amp;")",""),IFERROR(TRIM(INDEX($A335:$AD335,MATCH(Settings!$B$14,$A$1:$AD$1,0))&amp;""),""))</f>
        <v/>
      </c>
      <c r="AN335" s="23">
        <f>IFERROR(TRIM(INDEX($A335:$AD335,MATCH(Settings!$B$15,$A$1:$AD$1,0))&amp;""),"")</f>
        <v/>
      </c>
      <c r="AO335" s="23">
        <f>IF($BB335=0,"",IF(LEFT(IFERROR(TRIM(INDEX($A335:$AD335,MATCH(Settings!$B$16,$A$1:$AD$1,0))&amp;""),""),5)="Goods","Goods",IF(LEFT(IFERROR(TRIM(INDEX($A335:$AD335,MATCH(Settings!$B$16,$A$1:$AD$1,0))&amp;""),""),8)="Services","Services",IF(IFERROR(TRIM(INDEX($A335:$AD335,MATCH(Settings!$B$22,$A$1:$AD$1,0))&amp;""),"")&lt;&gt;"","Services","Goods"))))</f>
        <v/>
      </c>
      <c r="AP335" s="23">
        <f>IF($AO335="Services",IFERROR(TRIM(INDEX($A335:$AD335,MATCH(Settings!$B$22,$A$1:$AD$1,0))&amp;""),""),IFERROR(TRIM(INDEX($A335:$AD335,MATCH(Settings!$B$17,$A$1:$AD$1,0))&amp;""),""))</f>
        <v/>
      </c>
      <c r="AQ335" s="24">
        <f>IFERROR(IF(TRIM(INDEX($A335:$AD335,MATCH(Settings!$B$18,$A$1:$AD$1,0))&amp;"")="","",VALUE(TRIM(INDEX($A335:$AD335,MATCH(Settings!$B$18,$A$1:$AD$1,0))&amp;""))),"")</f>
        <v/>
      </c>
      <c r="AR335" s="25">
        <f>IF($AO335="Goods",IFERROR(IF(TRIM(INDEX($A335:$AD335,MATCH(Settings!$B$20,$A$1:$AD$1,0))&amp;"")="","",VALUE(TRIM(INDEX($A335:$AD335,MATCH(Settings!$B$20,$A$1:$AD$1,0))&amp;""))),""),"")</f>
        <v/>
      </c>
      <c r="AS335" s="26">
        <f>IF($BB335=0,"",IFERROR(INT(IFERROR(IF(ISNUMBER(INDEX($A335:$AD335,MATCH(Settings!$B$11,$A$1:$AD$1,0))),INDEX($A335:$AD335,MATCH(Settings!$B$11,$A$1:$AD$1,0)),DATE(VALUE(LEFT(IFERROR(TRIM(INDEX($A335:$AD335,MATCH(Settings!$B$11,$A$1:$AD$1,0))&amp;""),""),4)),VALUE(MID(IFERROR(TRIM(INDEX($A335:$AD335,MATCH(Settings!$B$11,$A$1:$AD$1,0))&amp;""),""),6,2)),VALUE(MID(IFERROR(TRIM(INDEX($A335:$AD335,MATCH(Settings!$B$11,$A$1:$AD$1,0))&amp;""),""),9,2)))+TIME(VALUE(MID(IFERROR(TRIM(INDEX($A335:$AD335,MATCH(Settings!$B$11,$A$1:$AD$1,0))&amp;""),""),12,2)),VALUE(MID(IFERROR(TRIM(INDEX($A335:$AD335,MATCH(Settings!$B$11,$A$1:$AD$1,0))&amp;""),""),15,2)),VALUE(MID(IFERROR(TRIM(INDEX($A335:$AD335,MATCH(Settings!$B$11,$A$1:$AD$1,0))&amp;""),""),18,2)))),"")),""))</f>
        <v/>
      </c>
      <c r="AT335" s="23">
        <f>IF($BB335=0,"",IF(NOT(ISNUMBER($AF335)),"Waiting for the gift",IF(ISNUMBER($AJ335),"Acknowledged",IF(AND(ISNUMBER(Settings!$D$3),$AU335&gt;Settings!$D$3),"Past your window","Send acknowledgment"))))</f>
        <v/>
      </c>
      <c r="AU335" s="24">
        <f>IF(AND(ISNUMBER($AF335),NOT(ISNUMBER($AJ335))),Settings!$D$4-$AF335,"")</f>
        <v/>
      </c>
      <c r="AV335" s="27">
        <f>IF($BB335=0,"",IF((IF($AO335="Services","; services: describe the work, no value",IF(NOT(ISNUMBER($AR335)),"; no donor value given",IF($AX335=1,"; donor value $"&amp;FIXED(Settings!$D$5,0)&amp;" or more: written acknowledgment","")&amp;IF($AY335=1,"; over $"&amp;FIXED(Settings!$D$6,0)&amp;": donor may need Form 8283","")&amp;IF($AZ335=1,"; over $"&amp;FIXED(Settings!$D$7,0)&amp;": Section B, you may sign Part V",""))))="","Thank-you note",MID(IF($AO335="Services","; services: describe the work, no value",IF(NOT(ISNUMBER($AR335)),"; no donor value given",IF($AX335=1,"; donor value $"&amp;FIXED(Settings!$D$5,0)&amp;" or more: written acknowledgment","")&amp;IF($AY335=1,"; over $"&amp;FIXED(Settings!$D$6,0)&amp;": donor may need Form 8283","")&amp;IF($AZ335=1,"; over $"&amp;FIXED(Settings!$D$7,0)&amp;": Section B, you may sign Part V",""))),3,300)))</f>
        <v/>
      </c>
      <c r="AW335" s="27">
        <f>IF(OR($BB335=0,NOT(ISNUMBER($AF335)),$AP335=""),"","Thank you for your contribution of "&amp;$AP335&amp;" that "&amp;IF(TRIM(Settings!$D$2&amp;"")="","(your organization's name)",Settings!$D$2)&amp;" received on "&amp;CHOOSE(MONTH($AF335),"January","February","March","April","May","June","July","August","September","October","November","December")&amp;" "&amp;DAY($AF335)&amp;", "&amp;YEAR($AF335)&amp;". "&amp;IF(TRIM($AH335&amp;"")="","No goods or services were provided in exchange for your contribution.","In exchange for your contribution, we gave you "&amp;$AH335&amp;IF(ISNUMBER($AI335)," with an estimated fair market value of $"&amp;FIXED($AI335,2),"")&amp;"."))</f>
        <v/>
      </c>
      <c r="AX335" s="28">
        <f>IF(AND(ISNUMBER($AR335),ISNUMBER(Settings!$D$5)),IF($AR335&gt;=Settings!$D$5,1,0),0)</f>
        <v/>
      </c>
      <c r="AY335" s="28">
        <f>IF(AND(ISNUMBER($AR335),ISNUMBER(Settings!$D$6)),IF($AR335&gt;Settings!$D$6,1,0),0)</f>
        <v/>
      </c>
      <c r="AZ335" s="28">
        <f>IF(AND(ISNUMBER($AR335),ISNUMBER(Settings!$D$7)),IF($AR335&gt;Settings!$D$7,1,0),0)</f>
        <v/>
      </c>
      <c r="BA335" s="28">
        <f>IF(AND(ISNUMBER($AR335),ISNUMBER($AF335)),$AR335,0)</f>
        <v/>
      </c>
      <c r="BB335" s="28">
        <f>IF(OR(IFERROR(TRIM(INDEX($A335:$AD335,MATCH(Settings!$B$14,$A$1:$AD$1,0))&amp;""),"")&lt;&gt;"",IFERROR(TRIM(INDEX($A335:$AD335,MATCH(Settings!$B$13,$A$1:$AD$1,0))&amp;""),"")&lt;&gt;"",IFERROR(TRIM(INDEX($A335:$AD335,MATCH(Settings!$B$17,$A$1:$AD$1,0))&amp;""),"")&lt;&gt;"",IFERROR(TRIM(INDEX($A335:$AD335,MATCH(Settings!$B$22,$A$1:$AD$1,0))&amp;""),"")&lt;&gt;""),1,0)</f>
        <v/>
      </c>
    </row>
    <row r="336">
      <c r="AF336" s="29" t="n"/>
      <c r="AG336" s="30" t="n"/>
      <c r="AH336" s="30" t="n"/>
      <c r="AI336" s="31" t="n"/>
      <c r="AJ336" s="29" t="n"/>
      <c r="AK336" s="30" t="n"/>
      <c r="AM336" s="23">
        <f>IF(IFERROR(TRIM(INDEX($A336:$AD336,MATCH(Settings!$B$13,$A$1:$AD$1,0))&amp;""),"")&lt;&gt;"",IFERROR(TRIM(INDEX($A336:$AD336,MATCH(Settings!$B$13,$A$1:$AD$1,0))&amp;""),"")&amp;IF(IFERROR(TRIM(INDEX($A336:$AD336,MATCH(Settings!$B$14,$A$1:$AD$1,0))&amp;""),"")&lt;&gt;""," ("&amp;IFERROR(TRIM(INDEX($A336:$AD336,MATCH(Settings!$B$14,$A$1:$AD$1,0))&amp;""),"")&amp;")",""),IFERROR(TRIM(INDEX($A336:$AD336,MATCH(Settings!$B$14,$A$1:$AD$1,0))&amp;""),""))</f>
        <v/>
      </c>
      <c r="AN336" s="23">
        <f>IFERROR(TRIM(INDEX($A336:$AD336,MATCH(Settings!$B$15,$A$1:$AD$1,0))&amp;""),"")</f>
        <v/>
      </c>
      <c r="AO336" s="23">
        <f>IF($BB336=0,"",IF(LEFT(IFERROR(TRIM(INDEX($A336:$AD336,MATCH(Settings!$B$16,$A$1:$AD$1,0))&amp;""),""),5)="Goods","Goods",IF(LEFT(IFERROR(TRIM(INDEX($A336:$AD336,MATCH(Settings!$B$16,$A$1:$AD$1,0))&amp;""),""),8)="Services","Services",IF(IFERROR(TRIM(INDEX($A336:$AD336,MATCH(Settings!$B$22,$A$1:$AD$1,0))&amp;""),"")&lt;&gt;"","Services","Goods"))))</f>
        <v/>
      </c>
      <c r="AP336" s="23">
        <f>IF($AO336="Services",IFERROR(TRIM(INDEX($A336:$AD336,MATCH(Settings!$B$22,$A$1:$AD$1,0))&amp;""),""),IFERROR(TRIM(INDEX($A336:$AD336,MATCH(Settings!$B$17,$A$1:$AD$1,0))&amp;""),""))</f>
        <v/>
      </c>
      <c r="AQ336" s="24">
        <f>IFERROR(IF(TRIM(INDEX($A336:$AD336,MATCH(Settings!$B$18,$A$1:$AD$1,0))&amp;"")="","",VALUE(TRIM(INDEX($A336:$AD336,MATCH(Settings!$B$18,$A$1:$AD$1,0))&amp;""))),"")</f>
        <v/>
      </c>
      <c r="AR336" s="25">
        <f>IF($AO336="Goods",IFERROR(IF(TRIM(INDEX($A336:$AD336,MATCH(Settings!$B$20,$A$1:$AD$1,0))&amp;"")="","",VALUE(TRIM(INDEX($A336:$AD336,MATCH(Settings!$B$20,$A$1:$AD$1,0))&amp;""))),""),"")</f>
        <v/>
      </c>
      <c r="AS336" s="26">
        <f>IF($BB336=0,"",IFERROR(INT(IFERROR(IF(ISNUMBER(INDEX($A336:$AD336,MATCH(Settings!$B$11,$A$1:$AD$1,0))),INDEX($A336:$AD336,MATCH(Settings!$B$11,$A$1:$AD$1,0)),DATE(VALUE(LEFT(IFERROR(TRIM(INDEX($A336:$AD336,MATCH(Settings!$B$11,$A$1:$AD$1,0))&amp;""),""),4)),VALUE(MID(IFERROR(TRIM(INDEX($A336:$AD336,MATCH(Settings!$B$11,$A$1:$AD$1,0))&amp;""),""),6,2)),VALUE(MID(IFERROR(TRIM(INDEX($A336:$AD336,MATCH(Settings!$B$11,$A$1:$AD$1,0))&amp;""),""),9,2)))+TIME(VALUE(MID(IFERROR(TRIM(INDEX($A336:$AD336,MATCH(Settings!$B$11,$A$1:$AD$1,0))&amp;""),""),12,2)),VALUE(MID(IFERROR(TRIM(INDEX($A336:$AD336,MATCH(Settings!$B$11,$A$1:$AD$1,0))&amp;""),""),15,2)),VALUE(MID(IFERROR(TRIM(INDEX($A336:$AD336,MATCH(Settings!$B$11,$A$1:$AD$1,0))&amp;""),""),18,2)))),"")),""))</f>
        <v/>
      </c>
      <c r="AT336" s="23">
        <f>IF($BB336=0,"",IF(NOT(ISNUMBER($AF336)),"Waiting for the gift",IF(ISNUMBER($AJ336),"Acknowledged",IF(AND(ISNUMBER(Settings!$D$3),$AU336&gt;Settings!$D$3),"Past your window","Send acknowledgment"))))</f>
        <v/>
      </c>
      <c r="AU336" s="24">
        <f>IF(AND(ISNUMBER($AF336),NOT(ISNUMBER($AJ336))),Settings!$D$4-$AF336,"")</f>
        <v/>
      </c>
      <c r="AV336" s="27">
        <f>IF($BB336=0,"",IF((IF($AO336="Services","; services: describe the work, no value",IF(NOT(ISNUMBER($AR336)),"; no donor value given",IF($AX336=1,"; donor value $"&amp;FIXED(Settings!$D$5,0)&amp;" or more: written acknowledgment","")&amp;IF($AY336=1,"; over $"&amp;FIXED(Settings!$D$6,0)&amp;": donor may need Form 8283","")&amp;IF($AZ336=1,"; over $"&amp;FIXED(Settings!$D$7,0)&amp;": Section B, you may sign Part V",""))))="","Thank-you note",MID(IF($AO336="Services","; services: describe the work, no value",IF(NOT(ISNUMBER($AR336)),"; no donor value given",IF($AX336=1,"; donor value $"&amp;FIXED(Settings!$D$5,0)&amp;" or more: written acknowledgment","")&amp;IF($AY336=1,"; over $"&amp;FIXED(Settings!$D$6,0)&amp;": donor may need Form 8283","")&amp;IF($AZ336=1,"; over $"&amp;FIXED(Settings!$D$7,0)&amp;": Section B, you may sign Part V",""))),3,300)))</f>
        <v/>
      </c>
      <c r="AW336" s="27">
        <f>IF(OR($BB336=0,NOT(ISNUMBER($AF336)),$AP336=""),"","Thank you for your contribution of "&amp;$AP336&amp;" that "&amp;IF(TRIM(Settings!$D$2&amp;"")="","(your organization's name)",Settings!$D$2)&amp;" received on "&amp;CHOOSE(MONTH($AF336),"January","February","March","April","May","June","July","August","September","October","November","December")&amp;" "&amp;DAY($AF336)&amp;", "&amp;YEAR($AF336)&amp;". "&amp;IF(TRIM($AH336&amp;"")="","No goods or services were provided in exchange for your contribution.","In exchange for your contribution, we gave you "&amp;$AH336&amp;IF(ISNUMBER($AI336)," with an estimated fair market value of $"&amp;FIXED($AI336,2),"")&amp;"."))</f>
        <v/>
      </c>
      <c r="AX336" s="28">
        <f>IF(AND(ISNUMBER($AR336),ISNUMBER(Settings!$D$5)),IF($AR336&gt;=Settings!$D$5,1,0),0)</f>
        <v/>
      </c>
      <c r="AY336" s="28">
        <f>IF(AND(ISNUMBER($AR336),ISNUMBER(Settings!$D$6)),IF($AR336&gt;Settings!$D$6,1,0),0)</f>
        <v/>
      </c>
      <c r="AZ336" s="28">
        <f>IF(AND(ISNUMBER($AR336),ISNUMBER(Settings!$D$7)),IF($AR336&gt;Settings!$D$7,1,0),0)</f>
        <v/>
      </c>
      <c r="BA336" s="28">
        <f>IF(AND(ISNUMBER($AR336),ISNUMBER($AF336)),$AR336,0)</f>
        <v/>
      </c>
      <c r="BB336" s="28">
        <f>IF(OR(IFERROR(TRIM(INDEX($A336:$AD336,MATCH(Settings!$B$14,$A$1:$AD$1,0))&amp;""),"")&lt;&gt;"",IFERROR(TRIM(INDEX($A336:$AD336,MATCH(Settings!$B$13,$A$1:$AD$1,0))&amp;""),"")&lt;&gt;"",IFERROR(TRIM(INDEX($A336:$AD336,MATCH(Settings!$B$17,$A$1:$AD$1,0))&amp;""),"")&lt;&gt;"",IFERROR(TRIM(INDEX($A336:$AD336,MATCH(Settings!$B$22,$A$1:$AD$1,0))&amp;""),"")&lt;&gt;""),1,0)</f>
        <v/>
      </c>
    </row>
    <row r="337">
      <c r="AF337" s="29" t="n"/>
      <c r="AG337" s="30" t="n"/>
      <c r="AH337" s="30" t="n"/>
      <c r="AI337" s="31" t="n"/>
      <c r="AJ337" s="29" t="n"/>
      <c r="AK337" s="30" t="n"/>
      <c r="AM337" s="23">
        <f>IF(IFERROR(TRIM(INDEX($A337:$AD337,MATCH(Settings!$B$13,$A$1:$AD$1,0))&amp;""),"")&lt;&gt;"",IFERROR(TRIM(INDEX($A337:$AD337,MATCH(Settings!$B$13,$A$1:$AD$1,0))&amp;""),"")&amp;IF(IFERROR(TRIM(INDEX($A337:$AD337,MATCH(Settings!$B$14,$A$1:$AD$1,0))&amp;""),"")&lt;&gt;""," ("&amp;IFERROR(TRIM(INDEX($A337:$AD337,MATCH(Settings!$B$14,$A$1:$AD$1,0))&amp;""),"")&amp;")",""),IFERROR(TRIM(INDEX($A337:$AD337,MATCH(Settings!$B$14,$A$1:$AD$1,0))&amp;""),""))</f>
        <v/>
      </c>
      <c r="AN337" s="23">
        <f>IFERROR(TRIM(INDEX($A337:$AD337,MATCH(Settings!$B$15,$A$1:$AD$1,0))&amp;""),"")</f>
        <v/>
      </c>
      <c r="AO337" s="23">
        <f>IF($BB337=0,"",IF(LEFT(IFERROR(TRIM(INDEX($A337:$AD337,MATCH(Settings!$B$16,$A$1:$AD$1,0))&amp;""),""),5)="Goods","Goods",IF(LEFT(IFERROR(TRIM(INDEX($A337:$AD337,MATCH(Settings!$B$16,$A$1:$AD$1,0))&amp;""),""),8)="Services","Services",IF(IFERROR(TRIM(INDEX($A337:$AD337,MATCH(Settings!$B$22,$A$1:$AD$1,0))&amp;""),"")&lt;&gt;"","Services","Goods"))))</f>
        <v/>
      </c>
      <c r="AP337" s="23">
        <f>IF($AO337="Services",IFERROR(TRIM(INDEX($A337:$AD337,MATCH(Settings!$B$22,$A$1:$AD$1,0))&amp;""),""),IFERROR(TRIM(INDEX($A337:$AD337,MATCH(Settings!$B$17,$A$1:$AD$1,0))&amp;""),""))</f>
        <v/>
      </c>
      <c r="AQ337" s="24">
        <f>IFERROR(IF(TRIM(INDEX($A337:$AD337,MATCH(Settings!$B$18,$A$1:$AD$1,0))&amp;"")="","",VALUE(TRIM(INDEX($A337:$AD337,MATCH(Settings!$B$18,$A$1:$AD$1,0))&amp;""))),"")</f>
        <v/>
      </c>
      <c r="AR337" s="25">
        <f>IF($AO337="Goods",IFERROR(IF(TRIM(INDEX($A337:$AD337,MATCH(Settings!$B$20,$A$1:$AD$1,0))&amp;"")="","",VALUE(TRIM(INDEX($A337:$AD337,MATCH(Settings!$B$20,$A$1:$AD$1,0))&amp;""))),""),"")</f>
        <v/>
      </c>
      <c r="AS337" s="26">
        <f>IF($BB337=0,"",IFERROR(INT(IFERROR(IF(ISNUMBER(INDEX($A337:$AD337,MATCH(Settings!$B$11,$A$1:$AD$1,0))),INDEX($A337:$AD337,MATCH(Settings!$B$11,$A$1:$AD$1,0)),DATE(VALUE(LEFT(IFERROR(TRIM(INDEX($A337:$AD337,MATCH(Settings!$B$11,$A$1:$AD$1,0))&amp;""),""),4)),VALUE(MID(IFERROR(TRIM(INDEX($A337:$AD337,MATCH(Settings!$B$11,$A$1:$AD$1,0))&amp;""),""),6,2)),VALUE(MID(IFERROR(TRIM(INDEX($A337:$AD337,MATCH(Settings!$B$11,$A$1:$AD$1,0))&amp;""),""),9,2)))+TIME(VALUE(MID(IFERROR(TRIM(INDEX($A337:$AD337,MATCH(Settings!$B$11,$A$1:$AD$1,0))&amp;""),""),12,2)),VALUE(MID(IFERROR(TRIM(INDEX($A337:$AD337,MATCH(Settings!$B$11,$A$1:$AD$1,0))&amp;""),""),15,2)),VALUE(MID(IFERROR(TRIM(INDEX($A337:$AD337,MATCH(Settings!$B$11,$A$1:$AD$1,0))&amp;""),""),18,2)))),"")),""))</f>
        <v/>
      </c>
      <c r="AT337" s="23">
        <f>IF($BB337=0,"",IF(NOT(ISNUMBER($AF337)),"Waiting for the gift",IF(ISNUMBER($AJ337),"Acknowledged",IF(AND(ISNUMBER(Settings!$D$3),$AU337&gt;Settings!$D$3),"Past your window","Send acknowledgment"))))</f>
        <v/>
      </c>
      <c r="AU337" s="24">
        <f>IF(AND(ISNUMBER($AF337),NOT(ISNUMBER($AJ337))),Settings!$D$4-$AF337,"")</f>
        <v/>
      </c>
      <c r="AV337" s="27">
        <f>IF($BB337=0,"",IF((IF($AO337="Services","; services: describe the work, no value",IF(NOT(ISNUMBER($AR337)),"; no donor value given",IF($AX337=1,"; donor value $"&amp;FIXED(Settings!$D$5,0)&amp;" or more: written acknowledgment","")&amp;IF($AY337=1,"; over $"&amp;FIXED(Settings!$D$6,0)&amp;": donor may need Form 8283","")&amp;IF($AZ337=1,"; over $"&amp;FIXED(Settings!$D$7,0)&amp;": Section B, you may sign Part V",""))))="","Thank-you note",MID(IF($AO337="Services","; services: describe the work, no value",IF(NOT(ISNUMBER($AR337)),"; no donor value given",IF($AX337=1,"; donor value $"&amp;FIXED(Settings!$D$5,0)&amp;" or more: written acknowledgment","")&amp;IF($AY337=1,"; over $"&amp;FIXED(Settings!$D$6,0)&amp;": donor may need Form 8283","")&amp;IF($AZ337=1,"; over $"&amp;FIXED(Settings!$D$7,0)&amp;": Section B, you may sign Part V",""))),3,300)))</f>
        <v/>
      </c>
      <c r="AW337" s="27">
        <f>IF(OR($BB337=0,NOT(ISNUMBER($AF337)),$AP337=""),"","Thank you for your contribution of "&amp;$AP337&amp;" that "&amp;IF(TRIM(Settings!$D$2&amp;"")="","(your organization's name)",Settings!$D$2)&amp;" received on "&amp;CHOOSE(MONTH($AF337),"January","February","March","April","May","June","July","August","September","October","November","December")&amp;" "&amp;DAY($AF337)&amp;", "&amp;YEAR($AF337)&amp;". "&amp;IF(TRIM($AH337&amp;"")="","No goods or services were provided in exchange for your contribution.","In exchange for your contribution, we gave you "&amp;$AH337&amp;IF(ISNUMBER($AI337)," with an estimated fair market value of $"&amp;FIXED($AI337,2),"")&amp;"."))</f>
        <v/>
      </c>
      <c r="AX337" s="28">
        <f>IF(AND(ISNUMBER($AR337),ISNUMBER(Settings!$D$5)),IF($AR337&gt;=Settings!$D$5,1,0),0)</f>
        <v/>
      </c>
      <c r="AY337" s="28">
        <f>IF(AND(ISNUMBER($AR337),ISNUMBER(Settings!$D$6)),IF($AR337&gt;Settings!$D$6,1,0),0)</f>
        <v/>
      </c>
      <c r="AZ337" s="28">
        <f>IF(AND(ISNUMBER($AR337),ISNUMBER(Settings!$D$7)),IF($AR337&gt;Settings!$D$7,1,0),0)</f>
        <v/>
      </c>
      <c r="BA337" s="28">
        <f>IF(AND(ISNUMBER($AR337),ISNUMBER($AF337)),$AR337,0)</f>
        <v/>
      </c>
      <c r="BB337" s="28">
        <f>IF(OR(IFERROR(TRIM(INDEX($A337:$AD337,MATCH(Settings!$B$14,$A$1:$AD$1,0))&amp;""),"")&lt;&gt;"",IFERROR(TRIM(INDEX($A337:$AD337,MATCH(Settings!$B$13,$A$1:$AD$1,0))&amp;""),"")&lt;&gt;"",IFERROR(TRIM(INDEX($A337:$AD337,MATCH(Settings!$B$17,$A$1:$AD$1,0))&amp;""),"")&lt;&gt;"",IFERROR(TRIM(INDEX($A337:$AD337,MATCH(Settings!$B$22,$A$1:$AD$1,0))&amp;""),"")&lt;&gt;""),1,0)</f>
        <v/>
      </c>
    </row>
    <row r="338">
      <c r="AF338" s="29" t="n"/>
      <c r="AG338" s="30" t="n"/>
      <c r="AH338" s="30" t="n"/>
      <c r="AI338" s="31" t="n"/>
      <c r="AJ338" s="29" t="n"/>
      <c r="AK338" s="30" t="n"/>
      <c r="AM338" s="23">
        <f>IF(IFERROR(TRIM(INDEX($A338:$AD338,MATCH(Settings!$B$13,$A$1:$AD$1,0))&amp;""),"")&lt;&gt;"",IFERROR(TRIM(INDEX($A338:$AD338,MATCH(Settings!$B$13,$A$1:$AD$1,0))&amp;""),"")&amp;IF(IFERROR(TRIM(INDEX($A338:$AD338,MATCH(Settings!$B$14,$A$1:$AD$1,0))&amp;""),"")&lt;&gt;""," ("&amp;IFERROR(TRIM(INDEX($A338:$AD338,MATCH(Settings!$B$14,$A$1:$AD$1,0))&amp;""),"")&amp;")",""),IFERROR(TRIM(INDEX($A338:$AD338,MATCH(Settings!$B$14,$A$1:$AD$1,0))&amp;""),""))</f>
        <v/>
      </c>
      <c r="AN338" s="23">
        <f>IFERROR(TRIM(INDEX($A338:$AD338,MATCH(Settings!$B$15,$A$1:$AD$1,0))&amp;""),"")</f>
        <v/>
      </c>
      <c r="AO338" s="23">
        <f>IF($BB338=0,"",IF(LEFT(IFERROR(TRIM(INDEX($A338:$AD338,MATCH(Settings!$B$16,$A$1:$AD$1,0))&amp;""),""),5)="Goods","Goods",IF(LEFT(IFERROR(TRIM(INDEX($A338:$AD338,MATCH(Settings!$B$16,$A$1:$AD$1,0))&amp;""),""),8)="Services","Services",IF(IFERROR(TRIM(INDEX($A338:$AD338,MATCH(Settings!$B$22,$A$1:$AD$1,0))&amp;""),"")&lt;&gt;"","Services","Goods"))))</f>
        <v/>
      </c>
      <c r="AP338" s="23">
        <f>IF($AO338="Services",IFERROR(TRIM(INDEX($A338:$AD338,MATCH(Settings!$B$22,$A$1:$AD$1,0))&amp;""),""),IFERROR(TRIM(INDEX($A338:$AD338,MATCH(Settings!$B$17,$A$1:$AD$1,0))&amp;""),""))</f>
        <v/>
      </c>
      <c r="AQ338" s="24">
        <f>IFERROR(IF(TRIM(INDEX($A338:$AD338,MATCH(Settings!$B$18,$A$1:$AD$1,0))&amp;"")="","",VALUE(TRIM(INDEX($A338:$AD338,MATCH(Settings!$B$18,$A$1:$AD$1,0))&amp;""))),"")</f>
        <v/>
      </c>
      <c r="AR338" s="25">
        <f>IF($AO338="Goods",IFERROR(IF(TRIM(INDEX($A338:$AD338,MATCH(Settings!$B$20,$A$1:$AD$1,0))&amp;"")="","",VALUE(TRIM(INDEX($A338:$AD338,MATCH(Settings!$B$20,$A$1:$AD$1,0))&amp;""))),""),"")</f>
        <v/>
      </c>
      <c r="AS338" s="26">
        <f>IF($BB338=0,"",IFERROR(INT(IFERROR(IF(ISNUMBER(INDEX($A338:$AD338,MATCH(Settings!$B$11,$A$1:$AD$1,0))),INDEX($A338:$AD338,MATCH(Settings!$B$11,$A$1:$AD$1,0)),DATE(VALUE(LEFT(IFERROR(TRIM(INDEX($A338:$AD338,MATCH(Settings!$B$11,$A$1:$AD$1,0))&amp;""),""),4)),VALUE(MID(IFERROR(TRIM(INDEX($A338:$AD338,MATCH(Settings!$B$11,$A$1:$AD$1,0))&amp;""),""),6,2)),VALUE(MID(IFERROR(TRIM(INDEX($A338:$AD338,MATCH(Settings!$B$11,$A$1:$AD$1,0))&amp;""),""),9,2)))+TIME(VALUE(MID(IFERROR(TRIM(INDEX($A338:$AD338,MATCH(Settings!$B$11,$A$1:$AD$1,0))&amp;""),""),12,2)),VALUE(MID(IFERROR(TRIM(INDEX($A338:$AD338,MATCH(Settings!$B$11,$A$1:$AD$1,0))&amp;""),""),15,2)),VALUE(MID(IFERROR(TRIM(INDEX($A338:$AD338,MATCH(Settings!$B$11,$A$1:$AD$1,0))&amp;""),""),18,2)))),"")),""))</f>
        <v/>
      </c>
      <c r="AT338" s="23">
        <f>IF($BB338=0,"",IF(NOT(ISNUMBER($AF338)),"Waiting for the gift",IF(ISNUMBER($AJ338),"Acknowledged",IF(AND(ISNUMBER(Settings!$D$3),$AU338&gt;Settings!$D$3),"Past your window","Send acknowledgment"))))</f>
        <v/>
      </c>
      <c r="AU338" s="24">
        <f>IF(AND(ISNUMBER($AF338),NOT(ISNUMBER($AJ338))),Settings!$D$4-$AF338,"")</f>
        <v/>
      </c>
      <c r="AV338" s="27">
        <f>IF($BB338=0,"",IF((IF($AO338="Services","; services: describe the work, no value",IF(NOT(ISNUMBER($AR338)),"; no donor value given",IF($AX338=1,"; donor value $"&amp;FIXED(Settings!$D$5,0)&amp;" or more: written acknowledgment","")&amp;IF($AY338=1,"; over $"&amp;FIXED(Settings!$D$6,0)&amp;": donor may need Form 8283","")&amp;IF($AZ338=1,"; over $"&amp;FIXED(Settings!$D$7,0)&amp;": Section B, you may sign Part V",""))))="","Thank-you note",MID(IF($AO338="Services","; services: describe the work, no value",IF(NOT(ISNUMBER($AR338)),"; no donor value given",IF($AX338=1,"; donor value $"&amp;FIXED(Settings!$D$5,0)&amp;" or more: written acknowledgment","")&amp;IF($AY338=1,"; over $"&amp;FIXED(Settings!$D$6,0)&amp;": donor may need Form 8283","")&amp;IF($AZ338=1,"; over $"&amp;FIXED(Settings!$D$7,0)&amp;": Section B, you may sign Part V",""))),3,300)))</f>
        <v/>
      </c>
      <c r="AW338" s="27">
        <f>IF(OR($BB338=0,NOT(ISNUMBER($AF338)),$AP338=""),"","Thank you for your contribution of "&amp;$AP338&amp;" that "&amp;IF(TRIM(Settings!$D$2&amp;"")="","(your organization's name)",Settings!$D$2)&amp;" received on "&amp;CHOOSE(MONTH($AF338),"January","February","March","April","May","June","July","August","September","October","November","December")&amp;" "&amp;DAY($AF338)&amp;", "&amp;YEAR($AF338)&amp;". "&amp;IF(TRIM($AH338&amp;"")="","No goods or services were provided in exchange for your contribution.","In exchange for your contribution, we gave you "&amp;$AH338&amp;IF(ISNUMBER($AI338)," with an estimated fair market value of $"&amp;FIXED($AI338,2),"")&amp;"."))</f>
        <v/>
      </c>
      <c r="AX338" s="28">
        <f>IF(AND(ISNUMBER($AR338),ISNUMBER(Settings!$D$5)),IF($AR338&gt;=Settings!$D$5,1,0),0)</f>
        <v/>
      </c>
      <c r="AY338" s="28">
        <f>IF(AND(ISNUMBER($AR338),ISNUMBER(Settings!$D$6)),IF($AR338&gt;Settings!$D$6,1,0),0)</f>
        <v/>
      </c>
      <c r="AZ338" s="28">
        <f>IF(AND(ISNUMBER($AR338),ISNUMBER(Settings!$D$7)),IF($AR338&gt;Settings!$D$7,1,0),0)</f>
        <v/>
      </c>
      <c r="BA338" s="28">
        <f>IF(AND(ISNUMBER($AR338),ISNUMBER($AF338)),$AR338,0)</f>
        <v/>
      </c>
      <c r="BB338" s="28">
        <f>IF(OR(IFERROR(TRIM(INDEX($A338:$AD338,MATCH(Settings!$B$14,$A$1:$AD$1,0))&amp;""),"")&lt;&gt;"",IFERROR(TRIM(INDEX($A338:$AD338,MATCH(Settings!$B$13,$A$1:$AD$1,0))&amp;""),"")&lt;&gt;"",IFERROR(TRIM(INDEX($A338:$AD338,MATCH(Settings!$B$17,$A$1:$AD$1,0))&amp;""),"")&lt;&gt;"",IFERROR(TRIM(INDEX($A338:$AD338,MATCH(Settings!$B$22,$A$1:$AD$1,0))&amp;""),"")&lt;&gt;""),1,0)</f>
        <v/>
      </c>
    </row>
    <row r="339">
      <c r="AF339" s="29" t="n"/>
      <c r="AG339" s="30" t="n"/>
      <c r="AH339" s="30" t="n"/>
      <c r="AI339" s="31" t="n"/>
      <c r="AJ339" s="29" t="n"/>
      <c r="AK339" s="30" t="n"/>
      <c r="AM339" s="23">
        <f>IF(IFERROR(TRIM(INDEX($A339:$AD339,MATCH(Settings!$B$13,$A$1:$AD$1,0))&amp;""),"")&lt;&gt;"",IFERROR(TRIM(INDEX($A339:$AD339,MATCH(Settings!$B$13,$A$1:$AD$1,0))&amp;""),"")&amp;IF(IFERROR(TRIM(INDEX($A339:$AD339,MATCH(Settings!$B$14,$A$1:$AD$1,0))&amp;""),"")&lt;&gt;""," ("&amp;IFERROR(TRIM(INDEX($A339:$AD339,MATCH(Settings!$B$14,$A$1:$AD$1,0))&amp;""),"")&amp;")",""),IFERROR(TRIM(INDEX($A339:$AD339,MATCH(Settings!$B$14,$A$1:$AD$1,0))&amp;""),""))</f>
        <v/>
      </c>
      <c r="AN339" s="23">
        <f>IFERROR(TRIM(INDEX($A339:$AD339,MATCH(Settings!$B$15,$A$1:$AD$1,0))&amp;""),"")</f>
        <v/>
      </c>
      <c r="AO339" s="23">
        <f>IF($BB339=0,"",IF(LEFT(IFERROR(TRIM(INDEX($A339:$AD339,MATCH(Settings!$B$16,$A$1:$AD$1,0))&amp;""),""),5)="Goods","Goods",IF(LEFT(IFERROR(TRIM(INDEX($A339:$AD339,MATCH(Settings!$B$16,$A$1:$AD$1,0))&amp;""),""),8)="Services","Services",IF(IFERROR(TRIM(INDEX($A339:$AD339,MATCH(Settings!$B$22,$A$1:$AD$1,0))&amp;""),"")&lt;&gt;"","Services","Goods"))))</f>
        <v/>
      </c>
      <c r="AP339" s="23">
        <f>IF($AO339="Services",IFERROR(TRIM(INDEX($A339:$AD339,MATCH(Settings!$B$22,$A$1:$AD$1,0))&amp;""),""),IFERROR(TRIM(INDEX($A339:$AD339,MATCH(Settings!$B$17,$A$1:$AD$1,0))&amp;""),""))</f>
        <v/>
      </c>
      <c r="AQ339" s="24">
        <f>IFERROR(IF(TRIM(INDEX($A339:$AD339,MATCH(Settings!$B$18,$A$1:$AD$1,0))&amp;"")="","",VALUE(TRIM(INDEX($A339:$AD339,MATCH(Settings!$B$18,$A$1:$AD$1,0))&amp;""))),"")</f>
        <v/>
      </c>
      <c r="AR339" s="25">
        <f>IF($AO339="Goods",IFERROR(IF(TRIM(INDEX($A339:$AD339,MATCH(Settings!$B$20,$A$1:$AD$1,0))&amp;"")="","",VALUE(TRIM(INDEX($A339:$AD339,MATCH(Settings!$B$20,$A$1:$AD$1,0))&amp;""))),""),"")</f>
        <v/>
      </c>
      <c r="AS339" s="26">
        <f>IF($BB339=0,"",IFERROR(INT(IFERROR(IF(ISNUMBER(INDEX($A339:$AD339,MATCH(Settings!$B$11,$A$1:$AD$1,0))),INDEX($A339:$AD339,MATCH(Settings!$B$11,$A$1:$AD$1,0)),DATE(VALUE(LEFT(IFERROR(TRIM(INDEX($A339:$AD339,MATCH(Settings!$B$11,$A$1:$AD$1,0))&amp;""),""),4)),VALUE(MID(IFERROR(TRIM(INDEX($A339:$AD339,MATCH(Settings!$B$11,$A$1:$AD$1,0))&amp;""),""),6,2)),VALUE(MID(IFERROR(TRIM(INDEX($A339:$AD339,MATCH(Settings!$B$11,$A$1:$AD$1,0))&amp;""),""),9,2)))+TIME(VALUE(MID(IFERROR(TRIM(INDEX($A339:$AD339,MATCH(Settings!$B$11,$A$1:$AD$1,0))&amp;""),""),12,2)),VALUE(MID(IFERROR(TRIM(INDEX($A339:$AD339,MATCH(Settings!$B$11,$A$1:$AD$1,0))&amp;""),""),15,2)),VALUE(MID(IFERROR(TRIM(INDEX($A339:$AD339,MATCH(Settings!$B$11,$A$1:$AD$1,0))&amp;""),""),18,2)))),"")),""))</f>
        <v/>
      </c>
      <c r="AT339" s="23">
        <f>IF($BB339=0,"",IF(NOT(ISNUMBER($AF339)),"Waiting for the gift",IF(ISNUMBER($AJ339),"Acknowledged",IF(AND(ISNUMBER(Settings!$D$3),$AU339&gt;Settings!$D$3),"Past your window","Send acknowledgment"))))</f>
        <v/>
      </c>
      <c r="AU339" s="24">
        <f>IF(AND(ISNUMBER($AF339),NOT(ISNUMBER($AJ339))),Settings!$D$4-$AF339,"")</f>
        <v/>
      </c>
      <c r="AV339" s="27">
        <f>IF($BB339=0,"",IF((IF($AO339="Services","; services: describe the work, no value",IF(NOT(ISNUMBER($AR339)),"; no donor value given",IF($AX339=1,"; donor value $"&amp;FIXED(Settings!$D$5,0)&amp;" or more: written acknowledgment","")&amp;IF($AY339=1,"; over $"&amp;FIXED(Settings!$D$6,0)&amp;": donor may need Form 8283","")&amp;IF($AZ339=1,"; over $"&amp;FIXED(Settings!$D$7,0)&amp;": Section B, you may sign Part V",""))))="","Thank-you note",MID(IF($AO339="Services","; services: describe the work, no value",IF(NOT(ISNUMBER($AR339)),"; no donor value given",IF($AX339=1,"; donor value $"&amp;FIXED(Settings!$D$5,0)&amp;" or more: written acknowledgment","")&amp;IF($AY339=1,"; over $"&amp;FIXED(Settings!$D$6,0)&amp;": donor may need Form 8283","")&amp;IF($AZ339=1,"; over $"&amp;FIXED(Settings!$D$7,0)&amp;": Section B, you may sign Part V",""))),3,300)))</f>
        <v/>
      </c>
      <c r="AW339" s="27">
        <f>IF(OR($BB339=0,NOT(ISNUMBER($AF339)),$AP339=""),"","Thank you for your contribution of "&amp;$AP339&amp;" that "&amp;IF(TRIM(Settings!$D$2&amp;"")="","(your organization's name)",Settings!$D$2)&amp;" received on "&amp;CHOOSE(MONTH($AF339),"January","February","March","April","May","June","July","August","September","October","November","December")&amp;" "&amp;DAY($AF339)&amp;", "&amp;YEAR($AF339)&amp;". "&amp;IF(TRIM($AH339&amp;"")="","No goods or services were provided in exchange for your contribution.","In exchange for your contribution, we gave you "&amp;$AH339&amp;IF(ISNUMBER($AI339)," with an estimated fair market value of $"&amp;FIXED($AI339,2),"")&amp;"."))</f>
        <v/>
      </c>
      <c r="AX339" s="28">
        <f>IF(AND(ISNUMBER($AR339),ISNUMBER(Settings!$D$5)),IF($AR339&gt;=Settings!$D$5,1,0),0)</f>
        <v/>
      </c>
      <c r="AY339" s="28">
        <f>IF(AND(ISNUMBER($AR339),ISNUMBER(Settings!$D$6)),IF($AR339&gt;Settings!$D$6,1,0),0)</f>
        <v/>
      </c>
      <c r="AZ339" s="28">
        <f>IF(AND(ISNUMBER($AR339),ISNUMBER(Settings!$D$7)),IF($AR339&gt;Settings!$D$7,1,0),0)</f>
        <v/>
      </c>
      <c r="BA339" s="28">
        <f>IF(AND(ISNUMBER($AR339),ISNUMBER($AF339)),$AR339,0)</f>
        <v/>
      </c>
      <c r="BB339" s="28">
        <f>IF(OR(IFERROR(TRIM(INDEX($A339:$AD339,MATCH(Settings!$B$14,$A$1:$AD$1,0))&amp;""),"")&lt;&gt;"",IFERROR(TRIM(INDEX($A339:$AD339,MATCH(Settings!$B$13,$A$1:$AD$1,0))&amp;""),"")&lt;&gt;"",IFERROR(TRIM(INDEX($A339:$AD339,MATCH(Settings!$B$17,$A$1:$AD$1,0))&amp;""),"")&lt;&gt;"",IFERROR(TRIM(INDEX($A339:$AD339,MATCH(Settings!$B$22,$A$1:$AD$1,0))&amp;""),"")&lt;&gt;""),1,0)</f>
        <v/>
      </c>
    </row>
    <row r="340">
      <c r="AF340" s="29" t="n"/>
      <c r="AG340" s="30" t="n"/>
      <c r="AH340" s="30" t="n"/>
      <c r="AI340" s="31" t="n"/>
      <c r="AJ340" s="29" t="n"/>
      <c r="AK340" s="30" t="n"/>
      <c r="AM340" s="23">
        <f>IF(IFERROR(TRIM(INDEX($A340:$AD340,MATCH(Settings!$B$13,$A$1:$AD$1,0))&amp;""),"")&lt;&gt;"",IFERROR(TRIM(INDEX($A340:$AD340,MATCH(Settings!$B$13,$A$1:$AD$1,0))&amp;""),"")&amp;IF(IFERROR(TRIM(INDEX($A340:$AD340,MATCH(Settings!$B$14,$A$1:$AD$1,0))&amp;""),"")&lt;&gt;""," ("&amp;IFERROR(TRIM(INDEX($A340:$AD340,MATCH(Settings!$B$14,$A$1:$AD$1,0))&amp;""),"")&amp;")",""),IFERROR(TRIM(INDEX($A340:$AD340,MATCH(Settings!$B$14,$A$1:$AD$1,0))&amp;""),""))</f>
        <v/>
      </c>
      <c r="AN340" s="23">
        <f>IFERROR(TRIM(INDEX($A340:$AD340,MATCH(Settings!$B$15,$A$1:$AD$1,0))&amp;""),"")</f>
        <v/>
      </c>
      <c r="AO340" s="23">
        <f>IF($BB340=0,"",IF(LEFT(IFERROR(TRIM(INDEX($A340:$AD340,MATCH(Settings!$B$16,$A$1:$AD$1,0))&amp;""),""),5)="Goods","Goods",IF(LEFT(IFERROR(TRIM(INDEX($A340:$AD340,MATCH(Settings!$B$16,$A$1:$AD$1,0))&amp;""),""),8)="Services","Services",IF(IFERROR(TRIM(INDEX($A340:$AD340,MATCH(Settings!$B$22,$A$1:$AD$1,0))&amp;""),"")&lt;&gt;"","Services","Goods"))))</f>
        <v/>
      </c>
      <c r="AP340" s="23">
        <f>IF($AO340="Services",IFERROR(TRIM(INDEX($A340:$AD340,MATCH(Settings!$B$22,$A$1:$AD$1,0))&amp;""),""),IFERROR(TRIM(INDEX($A340:$AD340,MATCH(Settings!$B$17,$A$1:$AD$1,0))&amp;""),""))</f>
        <v/>
      </c>
      <c r="AQ340" s="24">
        <f>IFERROR(IF(TRIM(INDEX($A340:$AD340,MATCH(Settings!$B$18,$A$1:$AD$1,0))&amp;"")="","",VALUE(TRIM(INDEX($A340:$AD340,MATCH(Settings!$B$18,$A$1:$AD$1,0))&amp;""))),"")</f>
        <v/>
      </c>
      <c r="AR340" s="25">
        <f>IF($AO340="Goods",IFERROR(IF(TRIM(INDEX($A340:$AD340,MATCH(Settings!$B$20,$A$1:$AD$1,0))&amp;"")="","",VALUE(TRIM(INDEX($A340:$AD340,MATCH(Settings!$B$20,$A$1:$AD$1,0))&amp;""))),""),"")</f>
        <v/>
      </c>
      <c r="AS340" s="26">
        <f>IF($BB340=0,"",IFERROR(INT(IFERROR(IF(ISNUMBER(INDEX($A340:$AD340,MATCH(Settings!$B$11,$A$1:$AD$1,0))),INDEX($A340:$AD340,MATCH(Settings!$B$11,$A$1:$AD$1,0)),DATE(VALUE(LEFT(IFERROR(TRIM(INDEX($A340:$AD340,MATCH(Settings!$B$11,$A$1:$AD$1,0))&amp;""),""),4)),VALUE(MID(IFERROR(TRIM(INDEX($A340:$AD340,MATCH(Settings!$B$11,$A$1:$AD$1,0))&amp;""),""),6,2)),VALUE(MID(IFERROR(TRIM(INDEX($A340:$AD340,MATCH(Settings!$B$11,$A$1:$AD$1,0))&amp;""),""),9,2)))+TIME(VALUE(MID(IFERROR(TRIM(INDEX($A340:$AD340,MATCH(Settings!$B$11,$A$1:$AD$1,0))&amp;""),""),12,2)),VALUE(MID(IFERROR(TRIM(INDEX($A340:$AD340,MATCH(Settings!$B$11,$A$1:$AD$1,0))&amp;""),""),15,2)),VALUE(MID(IFERROR(TRIM(INDEX($A340:$AD340,MATCH(Settings!$B$11,$A$1:$AD$1,0))&amp;""),""),18,2)))),"")),""))</f>
        <v/>
      </c>
      <c r="AT340" s="23">
        <f>IF($BB340=0,"",IF(NOT(ISNUMBER($AF340)),"Waiting for the gift",IF(ISNUMBER($AJ340),"Acknowledged",IF(AND(ISNUMBER(Settings!$D$3),$AU340&gt;Settings!$D$3),"Past your window","Send acknowledgment"))))</f>
        <v/>
      </c>
      <c r="AU340" s="24">
        <f>IF(AND(ISNUMBER($AF340),NOT(ISNUMBER($AJ340))),Settings!$D$4-$AF340,"")</f>
        <v/>
      </c>
      <c r="AV340" s="27">
        <f>IF($BB340=0,"",IF((IF($AO340="Services","; services: describe the work, no value",IF(NOT(ISNUMBER($AR340)),"; no donor value given",IF($AX340=1,"; donor value $"&amp;FIXED(Settings!$D$5,0)&amp;" or more: written acknowledgment","")&amp;IF($AY340=1,"; over $"&amp;FIXED(Settings!$D$6,0)&amp;": donor may need Form 8283","")&amp;IF($AZ340=1,"; over $"&amp;FIXED(Settings!$D$7,0)&amp;": Section B, you may sign Part V",""))))="","Thank-you note",MID(IF($AO340="Services","; services: describe the work, no value",IF(NOT(ISNUMBER($AR340)),"; no donor value given",IF($AX340=1,"; donor value $"&amp;FIXED(Settings!$D$5,0)&amp;" or more: written acknowledgment","")&amp;IF($AY340=1,"; over $"&amp;FIXED(Settings!$D$6,0)&amp;": donor may need Form 8283","")&amp;IF($AZ340=1,"; over $"&amp;FIXED(Settings!$D$7,0)&amp;": Section B, you may sign Part V",""))),3,300)))</f>
        <v/>
      </c>
      <c r="AW340" s="27">
        <f>IF(OR($BB340=0,NOT(ISNUMBER($AF340)),$AP340=""),"","Thank you for your contribution of "&amp;$AP340&amp;" that "&amp;IF(TRIM(Settings!$D$2&amp;"")="","(your organization's name)",Settings!$D$2)&amp;" received on "&amp;CHOOSE(MONTH($AF340),"January","February","March","April","May","June","July","August","September","October","November","December")&amp;" "&amp;DAY($AF340)&amp;", "&amp;YEAR($AF340)&amp;". "&amp;IF(TRIM($AH340&amp;"")="","No goods or services were provided in exchange for your contribution.","In exchange for your contribution, we gave you "&amp;$AH340&amp;IF(ISNUMBER($AI340)," with an estimated fair market value of $"&amp;FIXED($AI340,2),"")&amp;"."))</f>
        <v/>
      </c>
      <c r="AX340" s="28">
        <f>IF(AND(ISNUMBER($AR340),ISNUMBER(Settings!$D$5)),IF($AR340&gt;=Settings!$D$5,1,0),0)</f>
        <v/>
      </c>
      <c r="AY340" s="28">
        <f>IF(AND(ISNUMBER($AR340),ISNUMBER(Settings!$D$6)),IF($AR340&gt;Settings!$D$6,1,0),0)</f>
        <v/>
      </c>
      <c r="AZ340" s="28">
        <f>IF(AND(ISNUMBER($AR340),ISNUMBER(Settings!$D$7)),IF($AR340&gt;Settings!$D$7,1,0),0)</f>
        <v/>
      </c>
      <c r="BA340" s="28">
        <f>IF(AND(ISNUMBER($AR340),ISNUMBER($AF340)),$AR340,0)</f>
        <v/>
      </c>
      <c r="BB340" s="28">
        <f>IF(OR(IFERROR(TRIM(INDEX($A340:$AD340,MATCH(Settings!$B$14,$A$1:$AD$1,0))&amp;""),"")&lt;&gt;"",IFERROR(TRIM(INDEX($A340:$AD340,MATCH(Settings!$B$13,$A$1:$AD$1,0))&amp;""),"")&lt;&gt;"",IFERROR(TRIM(INDEX($A340:$AD340,MATCH(Settings!$B$17,$A$1:$AD$1,0))&amp;""),"")&lt;&gt;"",IFERROR(TRIM(INDEX($A340:$AD340,MATCH(Settings!$B$22,$A$1:$AD$1,0))&amp;""),"")&lt;&gt;""),1,0)</f>
        <v/>
      </c>
    </row>
    <row r="341">
      <c r="AF341" s="29" t="n"/>
      <c r="AG341" s="30" t="n"/>
      <c r="AH341" s="30" t="n"/>
      <c r="AI341" s="31" t="n"/>
      <c r="AJ341" s="29" t="n"/>
      <c r="AK341" s="30" t="n"/>
      <c r="AM341" s="23">
        <f>IF(IFERROR(TRIM(INDEX($A341:$AD341,MATCH(Settings!$B$13,$A$1:$AD$1,0))&amp;""),"")&lt;&gt;"",IFERROR(TRIM(INDEX($A341:$AD341,MATCH(Settings!$B$13,$A$1:$AD$1,0))&amp;""),"")&amp;IF(IFERROR(TRIM(INDEX($A341:$AD341,MATCH(Settings!$B$14,$A$1:$AD$1,0))&amp;""),"")&lt;&gt;""," ("&amp;IFERROR(TRIM(INDEX($A341:$AD341,MATCH(Settings!$B$14,$A$1:$AD$1,0))&amp;""),"")&amp;")",""),IFERROR(TRIM(INDEX($A341:$AD341,MATCH(Settings!$B$14,$A$1:$AD$1,0))&amp;""),""))</f>
        <v/>
      </c>
      <c r="AN341" s="23">
        <f>IFERROR(TRIM(INDEX($A341:$AD341,MATCH(Settings!$B$15,$A$1:$AD$1,0))&amp;""),"")</f>
        <v/>
      </c>
      <c r="AO341" s="23">
        <f>IF($BB341=0,"",IF(LEFT(IFERROR(TRIM(INDEX($A341:$AD341,MATCH(Settings!$B$16,$A$1:$AD$1,0))&amp;""),""),5)="Goods","Goods",IF(LEFT(IFERROR(TRIM(INDEX($A341:$AD341,MATCH(Settings!$B$16,$A$1:$AD$1,0))&amp;""),""),8)="Services","Services",IF(IFERROR(TRIM(INDEX($A341:$AD341,MATCH(Settings!$B$22,$A$1:$AD$1,0))&amp;""),"")&lt;&gt;"","Services","Goods"))))</f>
        <v/>
      </c>
      <c r="AP341" s="23">
        <f>IF($AO341="Services",IFERROR(TRIM(INDEX($A341:$AD341,MATCH(Settings!$B$22,$A$1:$AD$1,0))&amp;""),""),IFERROR(TRIM(INDEX($A341:$AD341,MATCH(Settings!$B$17,$A$1:$AD$1,0))&amp;""),""))</f>
        <v/>
      </c>
      <c r="AQ341" s="24">
        <f>IFERROR(IF(TRIM(INDEX($A341:$AD341,MATCH(Settings!$B$18,$A$1:$AD$1,0))&amp;"")="","",VALUE(TRIM(INDEX($A341:$AD341,MATCH(Settings!$B$18,$A$1:$AD$1,0))&amp;""))),"")</f>
        <v/>
      </c>
      <c r="AR341" s="25">
        <f>IF($AO341="Goods",IFERROR(IF(TRIM(INDEX($A341:$AD341,MATCH(Settings!$B$20,$A$1:$AD$1,0))&amp;"")="","",VALUE(TRIM(INDEX($A341:$AD341,MATCH(Settings!$B$20,$A$1:$AD$1,0))&amp;""))),""),"")</f>
        <v/>
      </c>
      <c r="AS341" s="26">
        <f>IF($BB341=0,"",IFERROR(INT(IFERROR(IF(ISNUMBER(INDEX($A341:$AD341,MATCH(Settings!$B$11,$A$1:$AD$1,0))),INDEX($A341:$AD341,MATCH(Settings!$B$11,$A$1:$AD$1,0)),DATE(VALUE(LEFT(IFERROR(TRIM(INDEX($A341:$AD341,MATCH(Settings!$B$11,$A$1:$AD$1,0))&amp;""),""),4)),VALUE(MID(IFERROR(TRIM(INDEX($A341:$AD341,MATCH(Settings!$B$11,$A$1:$AD$1,0))&amp;""),""),6,2)),VALUE(MID(IFERROR(TRIM(INDEX($A341:$AD341,MATCH(Settings!$B$11,$A$1:$AD$1,0))&amp;""),""),9,2)))+TIME(VALUE(MID(IFERROR(TRIM(INDEX($A341:$AD341,MATCH(Settings!$B$11,$A$1:$AD$1,0))&amp;""),""),12,2)),VALUE(MID(IFERROR(TRIM(INDEX($A341:$AD341,MATCH(Settings!$B$11,$A$1:$AD$1,0))&amp;""),""),15,2)),VALUE(MID(IFERROR(TRIM(INDEX($A341:$AD341,MATCH(Settings!$B$11,$A$1:$AD$1,0))&amp;""),""),18,2)))),"")),""))</f>
        <v/>
      </c>
      <c r="AT341" s="23">
        <f>IF($BB341=0,"",IF(NOT(ISNUMBER($AF341)),"Waiting for the gift",IF(ISNUMBER($AJ341),"Acknowledged",IF(AND(ISNUMBER(Settings!$D$3),$AU341&gt;Settings!$D$3),"Past your window","Send acknowledgment"))))</f>
        <v/>
      </c>
      <c r="AU341" s="24">
        <f>IF(AND(ISNUMBER($AF341),NOT(ISNUMBER($AJ341))),Settings!$D$4-$AF341,"")</f>
        <v/>
      </c>
      <c r="AV341" s="27">
        <f>IF($BB341=0,"",IF((IF($AO341="Services","; services: describe the work, no value",IF(NOT(ISNUMBER($AR341)),"; no donor value given",IF($AX341=1,"; donor value $"&amp;FIXED(Settings!$D$5,0)&amp;" or more: written acknowledgment","")&amp;IF($AY341=1,"; over $"&amp;FIXED(Settings!$D$6,0)&amp;": donor may need Form 8283","")&amp;IF($AZ341=1,"; over $"&amp;FIXED(Settings!$D$7,0)&amp;": Section B, you may sign Part V",""))))="","Thank-you note",MID(IF($AO341="Services","; services: describe the work, no value",IF(NOT(ISNUMBER($AR341)),"; no donor value given",IF($AX341=1,"; donor value $"&amp;FIXED(Settings!$D$5,0)&amp;" or more: written acknowledgment","")&amp;IF($AY341=1,"; over $"&amp;FIXED(Settings!$D$6,0)&amp;": donor may need Form 8283","")&amp;IF($AZ341=1,"; over $"&amp;FIXED(Settings!$D$7,0)&amp;": Section B, you may sign Part V",""))),3,300)))</f>
        <v/>
      </c>
      <c r="AW341" s="27">
        <f>IF(OR($BB341=0,NOT(ISNUMBER($AF341)),$AP341=""),"","Thank you for your contribution of "&amp;$AP341&amp;" that "&amp;IF(TRIM(Settings!$D$2&amp;"")="","(your organization's name)",Settings!$D$2)&amp;" received on "&amp;CHOOSE(MONTH($AF341),"January","February","March","April","May","June","July","August","September","October","November","December")&amp;" "&amp;DAY($AF341)&amp;", "&amp;YEAR($AF341)&amp;". "&amp;IF(TRIM($AH341&amp;"")="","No goods or services were provided in exchange for your contribution.","In exchange for your contribution, we gave you "&amp;$AH341&amp;IF(ISNUMBER($AI341)," with an estimated fair market value of $"&amp;FIXED($AI341,2),"")&amp;"."))</f>
        <v/>
      </c>
      <c r="AX341" s="28">
        <f>IF(AND(ISNUMBER($AR341),ISNUMBER(Settings!$D$5)),IF($AR341&gt;=Settings!$D$5,1,0),0)</f>
        <v/>
      </c>
      <c r="AY341" s="28">
        <f>IF(AND(ISNUMBER($AR341),ISNUMBER(Settings!$D$6)),IF($AR341&gt;Settings!$D$6,1,0),0)</f>
        <v/>
      </c>
      <c r="AZ341" s="28">
        <f>IF(AND(ISNUMBER($AR341),ISNUMBER(Settings!$D$7)),IF($AR341&gt;Settings!$D$7,1,0),0)</f>
        <v/>
      </c>
      <c r="BA341" s="28">
        <f>IF(AND(ISNUMBER($AR341),ISNUMBER($AF341)),$AR341,0)</f>
        <v/>
      </c>
      <c r="BB341" s="28">
        <f>IF(OR(IFERROR(TRIM(INDEX($A341:$AD341,MATCH(Settings!$B$14,$A$1:$AD$1,0))&amp;""),"")&lt;&gt;"",IFERROR(TRIM(INDEX($A341:$AD341,MATCH(Settings!$B$13,$A$1:$AD$1,0))&amp;""),"")&lt;&gt;"",IFERROR(TRIM(INDEX($A341:$AD341,MATCH(Settings!$B$17,$A$1:$AD$1,0))&amp;""),"")&lt;&gt;"",IFERROR(TRIM(INDEX($A341:$AD341,MATCH(Settings!$B$22,$A$1:$AD$1,0))&amp;""),"")&lt;&gt;""),1,0)</f>
        <v/>
      </c>
    </row>
    <row r="342">
      <c r="AF342" s="29" t="n"/>
      <c r="AG342" s="30" t="n"/>
      <c r="AH342" s="30" t="n"/>
      <c r="AI342" s="31" t="n"/>
      <c r="AJ342" s="29" t="n"/>
      <c r="AK342" s="30" t="n"/>
      <c r="AM342" s="23">
        <f>IF(IFERROR(TRIM(INDEX($A342:$AD342,MATCH(Settings!$B$13,$A$1:$AD$1,0))&amp;""),"")&lt;&gt;"",IFERROR(TRIM(INDEX($A342:$AD342,MATCH(Settings!$B$13,$A$1:$AD$1,0))&amp;""),"")&amp;IF(IFERROR(TRIM(INDEX($A342:$AD342,MATCH(Settings!$B$14,$A$1:$AD$1,0))&amp;""),"")&lt;&gt;""," ("&amp;IFERROR(TRIM(INDEX($A342:$AD342,MATCH(Settings!$B$14,$A$1:$AD$1,0))&amp;""),"")&amp;")",""),IFERROR(TRIM(INDEX($A342:$AD342,MATCH(Settings!$B$14,$A$1:$AD$1,0))&amp;""),""))</f>
        <v/>
      </c>
      <c r="AN342" s="23">
        <f>IFERROR(TRIM(INDEX($A342:$AD342,MATCH(Settings!$B$15,$A$1:$AD$1,0))&amp;""),"")</f>
        <v/>
      </c>
      <c r="AO342" s="23">
        <f>IF($BB342=0,"",IF(LEFT(IFERROR(TRIM(INDEX($A342:$AD342,MATCH(Settings!$B$16,$A$1:$AD$1,0))&amp;""),""),5)="Goods","Goods",IF(LEFT(IFERROR(TRIM(INDEX($A342:$AD342,MATCH(Settings!$B$16,$A$1:$AD$1,0))&amp;""),""),8)="Services","Services",IF(IFERROR(TRIM(INDEX($A342:$AD342,MATCH(Settings!$B$22,$A$1:$AD$1,0))&amp;""),"")&lt;&gt;"","Services","Goods"))))</f>
        <v/>
      </c>
      <c r="AP342" s="23">
        <f>IF($AO342="Services",IFERROR(TRIM(INDEX($A342:$AD342,MATCH(Settings!$B$22,$A$1:$AD$1,0))&amp;""),""),IFERROR(TRIM(INDEX($A342:$AD342,MATCH(Settings!$B$17,$A$1:$AD$1,0))&amp;""),""))</f>
        <v/>
      </c>
      <c r="AQ342" s="24">
        <f>IFERROR(IF(TRIM(INDEX($A342:$AD342,MATCH(Settings!$B$18,$A$1:$AD$1,0))&amp;"")="","",VALUE(TRIM(INDEX($A342:$AD342,MATCH(Settings!$B$18,$A$1:$AD$1,0))&amp;""))),"")</f>
        <v/>
      </c>
      <c r="AR342" s="25">
        <f>IF($AO342="Goods",IFERROR(IF(TRIM(INDEX($A342:$AD342,MATCH(Settings!$B$20,$A$1:$AD$1,0))&amp;"")="","",VALUE(TRIM(INDEX($A342:$AD342,MATCH(Settings!$B$20,$A$1:$AD$1,0))&amp;""))),""),"")</f>
        <v/>
      </c>
      <c r="AS342" s="26">
        <f>IF($BB342=0,"",IFERROR(INT(IFERROR(IF(ISNUMBER(INDEX($A342:$AD342,MATCH(Settings!$B$11,$A$1:$AD$1,0))),INDEX($A342:$AD342,MATCH(Settings!$B$11,$A$1:$AD$1,0)),DATE(VALUE(LEFT(IFERROR(TRIM(INDEX($A342:$AD342,MATCH(Settings!$B$11,$A$1:$AD$1,0))&amp;""),""),4)),VALUE(MID(IFERROR(TRIM(INDEX($A342:$AD342,MATCH(Settings!$B$11,$A$1:$AD$1,0))&amp;""),""),6,2)),VALUE(MID(IFERROR(TRIM(INDEX($A342:$AD342,MATCH(Settings!$B$11,$A$1:$AD$1,0))&amp;""),""),9,2)))+TIME(VALUE(MID(IFERROR(TRIM(INDEX($A342:$AD342,MATCH(Settings!$B$11,$A$1:$AD$1,0))&amp;""),""),12,2)),VALUE(MID(IFERROR(TRIM(INDEX($A342:$AD342,MATCH(Settings!$B$11,$A$1:$AD$1,0))&amp;""),""),15,2)),VALUE(MID(IFERROR(TRIM(INDEX($A342:$AD342,MATCH(Settings!$B$11,$A$1:$AD$1,0))&amp;""),""),18,2)))),"")),""))</f>
        <v/>
      </c>
      <c r="AT342" s="23">
        <f>IF($BB342=0,"",IF(NOT(ISNUMBER($AF342)),"Waiting for the gift",IF(ISNUMBER($AJ342),"Acknowledged",IF(AND(ISNUMBER(Settings!$D$3),$AU342&gt;Settings!$D$3),"Past your window","Send acknowledgment"))))</f>
        <v/>
      </c>
      <c r="AU342" s="24">
        <f>IF(AND(ISNUMBER($AF342),NOT(ISNUMBER($AJ342))),Settings!$D$4-$AF342,"")</f>
        <v/>
      </c>
      <c r="AV342" s="27">
        <f>IF($BB342=0,"",IF((IF($AO342="Services","; services: describe the work, no value",IF(NOT(ISNUMBER($AR342)),"; no donor value given",IF($AX342=1,"; donor value $"&amp;FIXED(Settings!$D$5,0)&amp;" or more: written acknowledgment","")&amp;IF($AY342=1,"; over $"&amp;FIXED(Settings!$D$6,0)&amp;": donor may need Form 8283","")&amp;IF($AZ342=1,"; over $"&amp;FIXED(Settings!$D$7,0)&amp;": Section B, you may sign Part V",""))))="","Thank-you note",MID(IF($AO342="Services","; services: describe the work, no value",IF(NOT(ISNUMBER($AR342)),"; no donor value given",IF($AX342=1,"; donor value $"&amp;FIXED(Settings!$D$5,0)&amp;" or more: written acknowledgment","")&amp;IF($AY342=1,"; over $"&amp;FIXED(Settings!$D$6,0)&amp;": donor may need Form 8283","")&amp;IF($AZ342=1,"; over $"&amp;FIXED(Settings!$D$7,0)&amp;": Section B, you may sign Part V",""))),3,300)))</f>
        <v/>
      </c>
      <c r="AW342" s="27">
        <f>IF(OR($BB342=0,NOT(ISNUMBER($AF342)),$AP342=""),"","Thank you for your contribution of "&amp;$AP342&amp;" that "&amp;IF(TRIM(Settings!$D$2&amp;"")="","(your organization's name)",Settings!$D$2)&amp;" received on "&amp;CHOOSE(MONTH($AF342),"January","February","March","April","May","June","July","August","September","October","November","December")&amp;" "&amp;DAY($AF342)&amp;", "&amp;YEAR($AF342)&amp;". "&amp;IF(TRIM($AH342&amp;"")="","No goods or services were provided in exchange for your contribution.","In exchange for your contribution, we gave you "&amp;$AH342&amp;IF(ISNUMBER($AI342)," with an estimated fair market value of $"&amp;FIXED($AI342,2),"")&amp;"."))</f>
        <v/>
      </c>
      <c r="AX342" s="28">
        <f>IF(AND(ISNUMBER($AR342),ISNUMBER(Settings!$D$5)),IF($AR342&gt;=Settings!$D$5,1,0),0)</f>
        <v/>
      </c>
      <c r="AY342" s="28">
        <f>IF(AND(ISNUMBER($AR342),ISNUMBER(Settings!$D$6)),IF($AR342&gt;Settings!$D$6,1,0),0)</f>
        <v/>
      </c>
      <c r="AZ342" s="28">
        <f>IF(AND(ISNUMBER($AR342),ISNUMBER(Settings!$D$7)),IF($AR342&gt;Settings!$D$7,1,0),0)</f>
        <v/>
      </c>
      <c r="BA342" s="28">
        <f>IF(AND(ISNUMBER($AR342),ISNUMBER($AF342)),$AR342,0)</f>
        <v/>
      </c>
      <c r="BB342" s="28">
        <f>IF(OR(IFERROR(TRIM(INDEX($A342:$AD342,MATCH(Settings!$B$14,$A$1:$AD$1,0))&amp;""),"")&lt;&gt;"",IFERROR(TRIM(INDEX($A342:$AD342,MATCH(Settings!$B$13,$A$1:$AD$1,0))&amp;""),"")&lt;&gt;"",IFERROR(TRIM(INDEX($A342:$AD342,MATCH(Settings!$B$17,$A$1:$AD$1,0))&amp;""),"")&lt;&gt;"",IFERROR(TRIM(INDEX($A342:$AD342,MATCH(Settings!$B$22,$A$1:$AD$1,0))&amp;""),"")&lt;&gt;""),1,0)</f>
        <v/>
      </c>
    </row>
    <row r="343">
      <c r="AF343" s="29" t="n"/>
      <c r="AG343" s="30" t="n"/>
      <c r="AH343" s="30" t="n"/>
      <c r="AI343" s="31" t="n"/>
      <c r="AJ343" s="29" t="n"/>
      <c r="AK343" s="30" t="n"/>
      <c r="AM343" s="23">
        <f>IF(IFERROR(TRIM(INDEX($A343:$AD343,MATCH(Settings!$B$13,$A$1:$AD$1,0))&amp;""),"")&lt;&gt;"",IFERROR(TRIM(INDEX($A343:$AD343,MATCH(Settings!$B$13,$A$1:$AD$1,0))&amp;""),"")&amp;IF(IFERROR(TRIM(INDEX($A343:$AD343,MATCH(Settings!$B$14,$A$1:$AD$1,0))&amp;""),"")&lt;&gt;""," ("&amp;IFERROR(TRIM(INDEX($A343:$AD343,MATCH(Settings!$B$14,$A$1:$AD$1,0))&amp;""),"")&amp;")",""),IFERROR(TRIM(INDEX($A343:$AD343,MATCH(Settings!$B$14,$A$1:$AD$1,0))&amp;""),""))</f>
        <v/>
      </c>
      <c r="AN343" s="23">
        <f>IFERROR(TRIM(INDEX($A343:$AD343,MATCH(Settings!$B$15,$A$1:$AD$1,0))&amp;""),"")</f>
        <v/>
      </c>
      <c r="AO343" s="23">
        <f>IF($BB343=0,"",IF(LEFT(IFERROR(TRIM(INDEX($A343:$AD343,MATCH(Settings!$B$16,$A$1:$AD$1,0))&amp;""),""),5)="Goods","Goods",IF(LEFT(IFERROR(TRIM(INDEX($A343:$AD343,MATCH(Settings!$B$16,$A$1:$AD$1,0))&amp;""),""),8)="Services","Services",IF(IFERROR(TRIM(INDEX($A343:$AD343,MATCH(Settings!$B$22,$A$1:$AD$1,0))&amp;""),"")&lt;&gt;"","Services","Goods"))))</f>
        <v/>
      </c>
      <c r="AP343" s="23">
        <f>IF($AO343="Services",IFERROR(TRIM(INDEX($A343:$AD343,MATCH(Settings!$B$22,$A$1:$AD$1,0))&amp;""),""),IFERROR(TRIM(INDEX($A343:$AD343,MATCH(Settings!$B$17,$A$1:$AD$1,0))&amp;""),""))</f>
        <v/>
      </c>
      <c r="AQ343" s="24">
        <f>IFERROR(IF(TRIM(INDEX($A343:$AD343,MATCH(Settings!$B$18,$A$1:$AD$1,0))&amp;"")="","",VALUE(TRIM(INDEX($A343:$AD343,MATCH(Settings!$B$18,$A$1:$AD$1,0))&amp;""))),"")</f>
        <v/>
      </c>
      <c r="AR343" s="25">
        <f>IF($AO343="Goods",IFERROR(IF(TRIM(INDEX($A343:$AD343,MATCH(Settings!$B$20,$A$1:$AD$1,0))&amp;"")="","",VALUE(TRIM(INDEX($A343:$AD343,MATCH(Settings!$B$20,$A$1:$AD$1,0))&amp;""))),""),"")</f>
        <v/>
      </c>
      <c r="AS343" s="26">
        <f>IF($BB343=0,"",IFERROR(INT(IFERROR(IF(ISNUMBER(INDEX($A343:$AD343,MATCH(Settings!$B$11,$A$1:$AD$1,0))),INDEX($A343:$AD343,MATCH(Settings!$B$11,$A$1:$AD$1,0)),DATE(VALUE(LEFT(IFERROR(TRIM(INDEX($A343:$AD343,MATCH(Settings!$B$11,$A$1:$AD$1,0))&amp;""),""),4)),VALUE(MID(IFERROR(TRIM(INDEX($A343:$AD343,MATCH(Settings!$B$11,$A$1:$AD$1,0))&amp;""),""),6,2)),VALUE(MID(IFERROR(TRIM(INDEX($A343:$AD343,MATCH(Settings!$B$11,$A$1:$AD$1,0))&amp;""),""),9,2)))+TIME(VALUE(MID(IFERROR(TRIM(INDEX($A343:$AD343,MATCH(Settings!$B$11,$A$1:$AD$1,0))&amp;""),""),12,2)),VALUE(MID(IFERROR(TRIM(INDEX($A343:$AD343,MATCH(Settings!$B$11,$A$1:$AD$1,0))&amp;""),""),15,2)),VALUE(MID(IFERROR(TRIM(INDEX($A343:$AD343,MATCH(Settings!$B$11,$A$1:$AD$1,0))&amp;""),""),18,2)))),"")),""))</f>
        <v/>
      </c>
      <c r="AT343" s="23">
        <f>IF($BB343=0,"",IF(NOT(ISNUMBER($AF343)),"Waiting for the gift",IF(ISNUMBER($AJ343),"Acknowledged",IF(AND(ISNUMBER(Settings!$D$3),$AU343&gt;Settings!$D$3),"Past your window","Send acknowledgment"))))</f>
        <v/>
      </c>
      <c r="AU343" s="24">
        <f>IF(AND(ISNUMBER($AF343),NOT(ISNUMBER($AJ343))),Settings!$D$4-$AF343,"")</f>
        <v/>
      </c>
      <c r="AV343" s="27">
        <f>IF($BB343=0,"",IF((IF($AO343="Services","; services: describe the work, no value",IF(NOT(ISNUMBER($AR343)),"; no donor value given",IF($AX343=1,"; donor value $"&amp;FIXED(Settings!$D$5,0)&amp;" or more: written acknowledgment","")&amp;IF($AY343=1,"; over $"&amp;FIXED(Settings!$D$6,0)&amp;": donor may need Form 8283","")&amp;IF($AZ343=1,"; over $"&amp;FIXED(Settings!$D$7,0)&amp;": Section B, you may sign Part V",""))))="","Thank-you note",MID(IF($AO343="Services","; services: describe the work, no value",IF(NOT(ISNUMBER($AR343)),"; no donor value given",IF($AX343=1,"; donor value $"&amp;FIXED(Settings!$D$5,0)&amp;" or more: written acknowledgment","")&amp;IF($AY343=1,"; over $"&amp;FIXED(Settings!$D$6,0)&amp;": donor may need Form 8283","")&amp;IF($AZ343=1,"; over $"&amp;FIXED(Settings!$D$7,0)&amp;": Section B, you may sign Part V",""))),3,300)))</f>
        <v/>
      </c>
      <c r="AW343" s="27">
        <f>IF(OR($BB343=0,NOT(ISNUMBER($AF343)),$AP343=""),"","Thank you for your contribution of "&amp;$AP343&amp;" that "&amp;IF(TRIM(Settings!$D$2&amp;"")="","(your organization's name)",Settings!$D$2)&amp;" received on "&amp;CHOOSE(MONTH($AF343),"January","February","March","April","May","June","July","August","September","October","November","December")&amp;" "&amp;DAY($AF343)&amp;", "&amp;YEAR($AF343)&amp;". "&amp;IF(TRIM($AH343&amp;"")="","No goods or services were provided in exchange for your contribution.","In exchange for your contribution, we gave you "&amp;$AH343&amp;IF(ISNUMBER($AI343)," with an estimated fair market value of $"&amp;FIXED($AI343,2),"")&amp;"."))</f>
        <v/>
      </c>
      <c r="AX343" s="28">
        <f>IF(AND(ISNUMBER($AR343),ISNUMBER(Settings!$D$5)),IF($AR343&gt;=Settings!$D$5,1,0),0)</f>
        <v/>
      </c>
      <c r="AY343" s="28">
        <f>IF(AND(ISNUMBER($AR343),ISNUMBER(Settings!$D$6)),IF($AR343&gt;Settings!$D$6,1,0),0)</f>
        <v/>
      </c>
      <c r="AZ343" s="28">
        <f>IF(AND(ISNUMBER($AR343),ISNUMBER(Settings!$D$7)),IF($AR343&gt;Settings!$D$7,1,0),0)</f>
        <v/>
      </c>
      <c r="BA343" s="28">
        <f>IF(AND(ISNUMBER($AR343),ISNUMBER($AF343)),$AR343,0)</f>
        <v/>
      </c>
      <c r="BB343" s="28">
        <f>IF(OR(IFERROR(TRIM(INDEX($A343:$AD343,MATCH(Settings!$B$14,$A$1:$AD$1,0))&amp;""),"")&lt;&gt;"",IFERROR(TRIM(INDEX($A343:$AD343,MATCH(Settings!$B$13,$A$1:$AD$1,0))&amp;""),"")&lt;&gt;"",IFERROR(TRIM(INDEX($A343:$AD343,MATCH(Settings!$B$17,$A$1:$AD$1,0))&amp;""),"")&lt;&gt;"",IFERROR(TRIM(INDEX($A343:$AD343,MATCH(Settings!$B$22,$A$1:$AD$1,0))&amp;""),"")&lt;&gt;""),1,0)</f>
        <v/>
      </c>
    </row>
    <row r="344">
      <c r="AF344" s="29" t="n"/>
      <c r="AG344" s="30" t="n"/>
      <c r="AH344" s="30" t="n"/>
      <c r="AI344" s="31" t="n"/>
      <c r="AJ344" s="29" t="n"/>
      <c r="AK344" s="30" t="n"/>
      <c r="AM344" s="23">
        <f>IF(IFERROR(TRIM(INDEX($A344:$AD344,MATCH(Settings!$B$13,$A$1:$AD$1,0))&amp;""),"")&lt;&gt;"",IFERROR(TRIM(INDEX($A344:$AD344,MATCH(Settings!$B$13,$A$1:$AD$1,0))&amp;""),"")&amp;IF(IFERROR(TRIM(INDEX($A344:$AD344,MATCH(Settings!$B$14,$A$1:$AD$1,0))&amp;""),"")&lt;&gt;""," ("&amp;IFERROR(TRIM(INDEX($A344:$AD344,MATCH(Settings!$B$14,$A$1:$AD$1,0))&amp;""),"")&amp;")",""),IFERROR(TRIM(INDEX($A344:$AD344,MATCH(Settings!$B$14,$A$1:$AD$1,0))&amp;""),""))</f>
        <v/>
      </c>
      <c r="AN344" s="23">
        <f>IFERROR(TRIM(INDEX($A344:$AD344,MATCH(Settings!$B$15,$A$1:$AD$1,0))&amp;""),"")</f>
        <v/>
      </c>
      <c r="AO344" s="23">
        <f>IF($BB344=0,"",IF(LEFT(IFERROR(TRIM(INDEX($A344:$AD344,MATCH(Settings!$B$16,$A$1:$AD$1,0))&amp;""),""),5)="Goods","Goods",IF(LEFT(IFERROR(TRIM(INDEX($A344:$AD344,MATCH(Settings!$B$16,$A$1:$AD$1,0))&amp;""),""),8)="Services","Services",IF(IFERROR(TRIM(INDEX($A344:$AD344,MATCH(Settings!$B$22,$A$1:$AD$1,0))&amp;""),"")&lt;&gt;"","Services","Goods"))))</f>
        <v/>
      </c>
      <c r="AP344" s="23">
        <f>IF($AO344="Services",IFERROR(TRIM(INDEX($A344:$AD344,MATCH(Settings!$B$22,$A$1:$AD$1,0))&amp;""),""),IFERROR(TRIM(INDEX($A344:$AD344,MATCH(Settings!$B$17,$A$1:$AD$1,0))&amp;""),""))</f>
        <v/>
      </c>
      <c r="AQ344" s="24">
        <f>IFERROR(IF(TRIM(INDEX($A344:$AD344,MATCH(Settings!$B$18,$A$1:$AD$1,0))&amp;"")="","",VALUE(TRIM(INDEX($A344:$AD344,MATCH(Settings!$B$18,$A$1:$AD$1,0))&amp;""))),"")</f>
        <v/>
      </c>
      <c r="AR344" s="25">
        <f>IF($AO344="Goods",IFERROR(IF(TRIM(INDEX($A344:$AD344,MATCH(Settings!$B$20,$A$1:$AD$1,0))&amp;"")="","",VALUE(TRIM(INDEX($A344:$AD344,MATCH(Settings!$B$20,$A$1:$AD$1,0))&amp;""))),""),"")</f>
        <v/>
      </c>
      <c r="AS344" s="26">
        <f>IF($BB344=0,"",IFERROR(INT(IFERROR(IF(ISNUMBER(INDEX($A344:$AD344,MATCH(Settings!$B$11,$A$1:$AD$1,0))),INDEX($A344:$AD344,MATCH(Settings!$B$11,$A$1:$AD$1,0)),DATE(VALUE(LEFT(IFERROR(TRIM(INDEX($A344:$AD344,MATCH(Settings!$B$11,$A$1:$AD$1,0))&amp;""),""),4)),VALUE(MID(IFERROR(TRIM(INDEX($A344:$AD344,MATCH(Settings!$B$11,$A$1:$AD$1,0))&amp;""),""),6,2)),VALUE(MID(IFERROR(TRIM(INDEX($A344:$AD344,MATCH(Settings!$B$11,$A$1:$AD$1,0))&amp;""),""),9,2)))+TIME(VALUE(MID(IFERROR(TRIM(INDEX($A344:$AD344,MATCH(Settings!$B$11,$A$1:$AD$1,0))&amp;""),""),12,2)),VALUE(MID(IFERROR(TRIM(INDEX($A344:$AD344,MATCH(Settings!$B$11,$A$1:$AD$1,0))&amp;""),""),15,2)),VALUE(MID(IFERROR(TRIM(INDEX($A344:$AD344,MATCH(Settings!$B$11,$A$1:$AD$1,0))&amp;""),""),18,2)))),"")),""))</f>
        <v/>
      </c>
      <c r="AT344" s="23">
        <f>IF($BB344=0,"",IF(NOT(ISNUMBER($AF344)),"Waiting for the gift",IF(ISNUMBER($AJ344),"Acknowledged",IF(AND(ISNUMBER(Settings!$D$3),$AU344&gt;Settings!$D$3),"Past your window","Send acknowledgment"))))</f>
        <v/>
      </c>
      <c r="AU344" s="24">
        <f>IF(AND(ISNUMBER($AF344),NOT(ISNUMBER($AJ344))),Settings!$D$4-$AF344,"")</f>
        <v/>
      </c>
      <c r="AV344" s="27">
        <f>IF($BB344=0,"",IF((IF($AO344="Services","; services: describe the work, no value",IF(NOT(ISNUMBER($AR344)),"; no donor value given",IF($AX344=1,"; donor value $"&amp;FIXED(Settings!$D$5,0)&amp;" or more: written acknowledgment","")&amp;IF($AY344=1,"; over $"&amp;FIXED(Settings!$D$6,0)&amp;": donor may need Form 8283","")&amp;IF($AZ344=1,"; over $"&amp;FIXED(Settings!$D$7,0)&amp;": Section B, you may sign Part V",""))))="","Thank-you note",MID(IF($AO344="Services","; services: describe the work, no value",IF(NOT(ISNUMBER($AR344)),"; no donor value given",IF($AX344=1,"; donor value $"&amp;FIXED(Settings!$D$5,0)&amp;" or more: written acknowledgment","")&amp;IF($AY344=1,"; over $"&amp;FIXED(Settings!$D$6,0)&amp;": donor may need Form 8283","")&amp;IF($AZ344=1,"; over $"&amp;FIXED(Settings!$D$7,0)&amp;": Section B, you may sign Part V",""))),3,300)))</f>
        <v/>
      </c>
      <c r="AW344" s="27">
        <f>IF(OR($BB344=0,NOT(ISNUMBER($AF344)),$AP344=""),"","Thank you for your contribution of "&amp;$AP344&amp;" that "&amp;IF(TRIM(Settings!$D$2&amp;"")="","(your organization's name)",Settings!$D$2)&amp;" received on "&amp;CHOOSE(MONTH($AF344),"January","February","March","April","May","June","July","August","September","October","November","December")&amp;" "&amp;DAY($AF344)&amp;", "&amp;YEAR($AF344)&amp;". "&amp;IF(TRIM($AH344&amp;"")="","No goods or services were provided in exchange for your contribution.","In exchange for your contribution, we gave you "&amp;$AH344&amp;IF(ISNUMBER($AI344)," with an estimated fair market value of $"&amp;FIXED($AI344,2),"")&amp;"."))</f>
        <v/>
      </c>
      <c r="AX344" s="28">
        <f>IF(AND(ISNUMBER($AR344),ISNUMBER(Settings!$D$5)),IF($AR344&gt;=Settings!$D$5,1,0),0)</f>
        <v/>
      </c>
      <c r="AY344" s="28">
        <f>IF(AND(ISNUMBER($AR344),ISNUMBER(Settings!$D$6)),IF($AR344&gt;Settings!$D$6,1,0),0)</f>
        <v/>
      </c>
      <c r="AZ344" s="28">
        <f>IF(AND(ISNUMBER($AR344),ISNUMBER(Settings!$D$7)),IF($AR344&gt;Settings!$D$7,1,0),0)</f>
        <v/>
      </c>
      <c r="BA344" s="28">
        <f>IF(AND(ISNUMBER($AR344),ISNUMBER($AF344)),$AR344,0)</f>
        <v/>
      </c>
      <c r="BB344" s="28">
        <f>IF(OR(IFERROR(TRIM(INDEX($A344:$AD344,MATCH(Settings!$B$14,$A$1:$AD$1,0))&amp;""),"")&lt;&gt;"",IFERROR(TRIM(INDEX($A344:$AD344,MATCH(Settings!$B$13,$A$1:$AD$1,0))&amp;""),"")&lt;&gt;"",IFERROR(TRIM(INDEX($A344:$AD344,MATCH(Settings!$B$17,$A$1:$AD$1,0))&amp;""),"")&lt;&gt;"",IFERROR(TRIM(INDEX($A344:$AD344,MATCH(Settings!$B$22,$A$1:$AD$1,0))&amp;""),"")&lt;&gt;""),1,0)</f>
        <v/>
      </c>
    </row>
    <row r="345">
      <c r="AF345" s="29" t="n"/>
      <c r="AG345" s="30" t="n"/>
      <c r="AH345" s="30" t="n"/>
      <c r="AI345" s="31" t="n"/>
      <c r="AJ345" s="29" t="n"/>
      <c r="AK345" s="30" t="n"/>
      <c r="AM345" s="23">
        <f>IF(IFERROR(TRIM(INDEX($A345:$AD345,MATCH(Settings!$B$13,$A$1:$AD$1,0))&amp;""),"")&lt;&gt;"",IFERROR(TRIM(INDEX($A345:$AD345,MATCH(Settings!$B$13,$A$1:$AD$1,0))&amp;""),"")&amp;IF(IFERROR(TRIM(INDEX($A345:$AD345,MATCH(Settings!$B$14,$A$1:$AD$1,0))&amp;""),"")&lt;&gt;""," ("&amp;IFERROR(TRIM(INDEX($A345:$AD345,MATCH(Settings!$B$14,$A$1:$AD$1,0))&amp;""),"")&amp;")",""),IFERROR(TRIM(INDEX($A345:$AD345,MATCH(Settings!$B$14,$A$1:$AD$1,0))&amp;""),""))</f>
        <v/>
      </c>
      <c r="AN345" s="23">
        <f>IFERROR(TRIM(INDEX($A345:$AD345,MATCH(Settings!$B$15,$A$1:$AD$1,0))&amp;""),"")</f>
        <v/>
      </c>
      <c r="AO345" s="23">
        <f>IF($BB345=0,"",IF(LEFT(IFERROR(TRIM(INDEX($A345:$AD345,MATCH(Settings!$B$16,$A$1:$AD$1,0))&amp;""),""),5)="Goods","Goods",IF(LEFT(IFERROR(TRIM(INDEX($A345:$AD345,MATCH(Settings!$B$16,$A$1:$AD$1,0))&amp;""),""),8)="Services","Services",IF(IFERROR(TRIM(INDEX($A345:$AD345,MATCH(Settings!$B$22,$A$1:$AD$1,0))&amp;""),"")&lt;&gt;"","Services","Goods"))))</f>
        <v/>
      </c>
      <c r="AP345" s="23">
        <f>IF($AO345="Services",IFERROR(TRIM(INDEX($A345:$AD345,MATCH(Settings!$B$22,$A$1:$AD$1,0))&amp;""),""),IFERROR(TRIM(INDEX($A345:$AD345,MATCH(Settings!$B$17,$A$1:$AD$1,0))&amp;""),""))</f>
        <v/>
      </c>
      <c r="AQ345" s="24">
        <f>IFERROR(IF(TRIM(INDEX($A345:$AD345,MATCH(Settings!$B$18,$A$1:$AD$1,0))&amp;"")="","",VALUE(TRIM(INDEX($A345:$AD345,MATCH(Settings!$B$18,$A$1:$AD$1,0))&amp;""))),"")</f>
        <v/>
      </c>
      <c r="AR345" s="25">
        <f>IF($AO345="Goods",IFERROR(IF(TRIM(INDEX($A345:$AD345,MATCH(Settings!$B$20,$A$1:$AD$1,0))&amp;"")="","",VALUE(TRIM(INDEX($A345:$AD345,MATCH(Settings!$B$20,$A$1:$AD$1,0))&amp;""))),""),"")</f>
        <v/>
      </c>
      <c r="AS345" s="26">
        <f>IF($BB345=0,"",IFERROR(INT(IFERROR(IF(ISNUMBER(INDEX($A345:$AD345,MATCH(Settings!$B$11,$A$1:$AD$1,0))),INDEX($A345:$AD345,MATCH(Settings!$B$11,$A$1:$AD$1,0)),DATE(VALUE(LEFT(IFERROR(TRIM(INDEX($A345:$AD345,MATCH(Settings!$B$11,$A$1:$AD$1,0))&amp;""),""),4)),VALUE(MID(IFERROR(TRIM(INDEX($A345:$AD345,MATCH(Settings!$B$11,$A$1:$AD$1,0))&amp;""),""),6,2)),VALUE(MID(IFERROR(TRIM(INDEX($A345:$AD345,MATCH(Settings!$B$11,$A$1:$AD$1,0))&amp;""),""),9,2)))+TIME(VALUE(MID(IFERROR(TRIM(INDEX($A345:$AD345,MATCH(Settings!$B$11,$A$1:$AD$1,0))&amp;""),""),12,2)),VALUE(MID(IFERROR(TRIM(INDEX($A345:$AD345,MATCH(Settings!$B$11,$A$1:$AD$1,0))&amp;""),""),15,2)),VALUE(MID(IFERROR(TRIM(INDEX($A345:$AD345,MATCH(Settings!$B$11,$A$1:$AD$1,0))&amp;""),""),18,2)))),"")),""))</f>
        <v/>
      </c>
      <c r="AT345" s="23">
        <f>IF($BB345=0,"",IF(NOT(ISNUMBER($AF345)),"Waiting for the gift",IF(ISNUMBER($AJ345),"Acknowledged",IF(AND(ISNUMBER(Settings!$D$3),$AU345&gt;Settings!$D$3),"Past your window","Send acknowledgment"))))</f>
        <v/>
      </c>
      <c r="AU345" s="24">
        <f>IF(AND(ISNUMBER($AF345),NOT(ISNUMBER($AJ345))),Settings!$D$4-$AF345,"")</f>
        <v/>
      </c>
      <c r="AV345" s="27">
        <f>IF($BB345=0,"",IF((IF($AO345="Services","; services: describe the work, no value",IF(NOT(ISNUMBER($AR345)),"; no donor value given",IF($AX345=1,"; donor value $"&amp;FIXED(Settings!$D$5,0)&amp;" or more: written acknowledgment","")&amp;IF($AY345=1,"; over $"&amp;FIXED(Settings!$D$6,0)&amp;": donor may need Form 8283","")&amp;IF($AZ345=1,"; over $"&amp;FIXED(Settings!$D$7,0)&amp;": Section B, you may sign Part V",""))))="","Thank-you note",MID(IF($AO345="Services","; services: describe the work, no value",IF(NOT(ISNUMBER($AR345)),"; no donor value given",IF($AX345=1,"; donor value $"&amp;FIXED(Settings!$D$5,0)&amp;" or more: written acknowledgment","")&amp;IF($AY345=1,"; over $"&amp;FIXED(Settings!$D$6,0)&amp;": donor may need Form 8283","")&amp;IF($AZ345=1,"; over $"&amp;FIXED(Settings!$D$7,0)&amp;": Section B, you may sign Part V",""))),3,300)))</f>
        <v/>
      </c>
      <c r="AW345" s="27">
        <f>IF(OR($BB345=0,NOT(ISNUMBER($AF345)),$AP345=""),"","Thank you for your contribution of "&amp;$AP345&amp;" that "&amp;IF(TRIM(Settings!$D$2&amp;"")="","(your organization's name)",Settings!$D$2)&amp;" received on "&amp;CHOOSE(MONTH($AF345),"January","February","March","April","May","June","July","August","September","October","November","December")&amp;" "&amp;DAY($AF345)&amp;", "&amp;YEAR($AF345)&amp;". "&amp;IF(TRIM($AH345&amp;"")="","No goods or services were provided in exchange for your contribution.","In exchange for your contribution, we gave you "&amp;$AH345&amp;IF(ISNUMBER($AI345)," with an estimated fair market value of $"&amp;FIXED($AI345,2),"")&amp;"."))</f>
        <v/>
      </c>
      <c r="AX345" s="28">
        <f>IF(AND(ISNUMBER($AR345),ISNUMBER(Settings!$D$5)),IF($AR345&gt;=Settings!$D$5,1,0),0)</f>
        <v/>
      </c>
      <c r="AY345" s="28">
        <f>IF(AND(ISNUMBER($AR345),ISNUMBER(Settings!$D$6)),IF($AR345&gt;Settings!$D$6,1,0),0)</f>
        <v/>
      </c>
      <c r="AZ345" s="28">
        <f>IF(AND(ISNUMBER($AR345),ISNUMBER(Settings!$D$7)),IF($AR345&gt;Settings!$D$7,1,0),0)</f>
        <v/>
      </c>
      <c r="BA345" s="28">
        <f>IF(AND(ISNUMBER($AR345),ISNUMBER($AF345)),$AR345,0)</f>
        <v/>
      </c>
      <c r="BB345" s="28">
        <f>IF(OR(IFERROR(TRIM(INDEX($A345:$AD345,MATCH(Settings!$B$14,$A$1:$AD$1,0))&amp;""),"")&lt;&gt;"",IFERROR(TRIM(INDEX($A345:$AD345,MATCH(Settings!$B$13,$A$1:$AD$1,0))&amp;""),"")&lt;&gt;"",IFERROR(TRIM(INDEX($A345:$AD345,MATCH(Settings!$B$17,$A$1:$AD$1,0))&amp;""),"")&lt;&gt;"",IFERROR(TRIM(INDEX($A345:$AD345,MATCH(Settings!$B$22,$A$1:$AD$1,0))&amp;""),"")&lt;&gt;""),1,0)</f>
        <v/>
      </c>
    </row>
    <row r="346">
      <c r="AF346" s="29" t="n"/>
      <c r="AG346" s="30" t="n"/>
      <c r="AH346" s="30" t="n"/>
      <c r="AI346" s="31" t="n"/>
      <c r="AJ346" s="29" t="n"/>
      <c r="AK346" s="30" t="n"/>
      <c r="AM346" s="23">
        <f>IF(IFERROR(TRIM(INDEX($A346:$AD346,MATCH(Settings!$B$13,$A$1:$AD$1,0))&amp;""),"")&lt;&gt;"",IFERROR(TRIM(INDEX($A346:$AD346,MATCH(Settings!$B$13,$A$1:$AD$1,0))&amp;""),"")&amp;IF(IFERROR(TRIM(INDEX($A346:$AD346,MATCH(Settings!$B$14,$A$1:$AD$1,0))&amp;""),"")&lt;&gt;""," ("&amp;IFERROR(TRIM(INDEX($A346:$AD346,MATCH(Settings!$B$14,$A$1:$AD$1,0))&amp;""),"")&amp;")",""),IFERROR(TRIM(INDEX($A346:$AD346,MATCH(Settings!$B$14,$A$1:$AD$1,0))&amp;""),""))</f>
        <v/>
      </c>
      <c r="AN346" s="23">
        <f>IFERROR(TRIM(INDEX($A346:$AD346,MATCH(Settings!$B$15,$A$1:$AD$1,0))&amp;""),"")</f>
        <v/>
      </c>
      <c r="AO346" s="23">
        <f>IF($BB346=0,"",IF(LEFT(IFERROR(TRIM(INDEX($A346:$AD346,MATCH(Settings!$B$16,$A$1:$AD$1,0))&amp;""),""),5)="Goods","Goods",IF(LEFT(IFERROR(TRIM(INDEX($A346:$AD346,MATCH(Settings!$B$16,$A$1:$AD$1,0))&amp;""),""),8)="Services","Services",IF(IFERROR(TRIM(INDEX($A346:$AD346,MATCH(Settings!$B$22,$A$1:$AD$1,0))&amp;""),"")&lt;&gt;"","Services","Goods"))))</f>
        <v/>
      </c>
      <c r="AP346" s="23">
        <f>IF($AO346="Services",IFERROR(TRIM(INDEX($A346:$AD346,MATCH(Settings!$B$22,$A$1:$AD$1,0))&amp;""),""),IFERROR(TRIM(INDEX($A346:$AD346,MATCH(Settings!$B$17,$A$1:$AD$1,0))&amp;""),""))</f>
        <v/>
      </c>
      <c r="AQ346" s="24">
        <f>IFERROR(IF(TRIM(INDEX($A346:$AD346,MATCH(Settings!$B$18,$A$1:$AD$1,0))&amp;"")="","",VALUE(TRIM(INDEX($A346:$AD346,MATCH(Settings!$B$18,$A$1:$AD$1,0))&amp;""))),"")</f>
        <v/>
      </c>
      <c r="AR346" s="25">
        <f>IF($AO346="Goods",IFERROR(IF(TRIM(INDEX($A346:$AD346,MATCH(Settings!$B$20,$A$1:$AD$1,0))&amp;"")="","",VALUE(TRIM(INDEX($A346:$AD346,MATCH(Settings!$B$20,$A$1:$AD$1,0))&amp;""))),""),"")</f>
        <v/>
      </c>
      <c r="AS346" s="26">
        <f>IF($BB346=0,"",IFERROR(INT(IFERROR(IF(ISNUMBER(INDEX($A346:$AD346,MATCH(Settings!$B$11,$A$1:$AD$1,0))),INDEX($A346:$AD346,MATCH(Settings!$B$11,$A$1:$AD$1,0)),DATE(VALUE(LEFT(IFERROR(TRIM(INDEX($A346:$AD346,MATCH(Settings!$B$11,$A$1:$AD$1,0))&amp;""),""),4)),VALUE(MID(IFERROR(TRIM(INDEX($A346:$AD346,MATCH(Settings!$B$11,$A$1:$AD$1,0))&amp;""),""),6,2)),VALUE(MID(IFERROR(TRIM(INDEX($A346:$AD346,MATCH(Settings!$B$11,$A$1:$AD$1,0))&amp;""),""),9,2)))+TIME(VALUE(MID(IFERROR(TRIM(INDEX($A346:$AD346,MATCH(Settings!$B$11,$A$1:$AD$1,0))&amp;""),""),12,2)),VALUE(MID(IFERROR(TRIM(INDEX($A346:$AD346,MATCH(Settings!$B$11,$A$1:$AD$1,0))&amp;""),""),15,2)),VALUE(MID(IFERROR(TRIM(INDEX($A346:$AD346,MATCH(Settings!$B$11,$A$1:$AD$1,0))&amp;""),""),18,2)))),"")),""))</f>
        <v/>
      </c>
      <c r="AT346" s="23">
        <f>IF($BB346=0,"",IF(NOT(ISNUMBER($AF346)),"Waiting for the gift",IF(ISNUMBER($AJ346),"Acknowledged",IF(AND(ISNUMBER(Settings!$D$3),$AU346&gt;Settings!$D$3),"Past your window","Send acknowledgment"))))</f>
        <v/>
      </c>
      <c r="AU346" s="24">
        <f>IF(AND(ISNUMBER($AF346),NOT(ISNUMBER($AJ346))),Settings!$D$4-$AF346,"")</f>
        <v/>
      </c>
      <c r="AV346" s="27">
        <f>IF($BB346=0,"",IF((IF($AO346="Services","; services: describe the work, no value",IF(NOT(ISNUMBER($AR346)),"; no donor value given",IF($AX346=1,"; donor value $"&amp;FIXED(Settings!$D$5,0)&amp;" or more: written acknowledgment","")&amp;IF($AY346=1,"; over $"&amp;FIXED(Settings!$D$6,0)&amp;": donor may need Form 8283","")&amp;IF($AZ346=1,"; over $"&amp;FIXED(Settings!$D$7,0)&amp;": Section B, you may sign Part V",""))))="","Thank-you note",MID(IF($AO346="Services","; services: describe the work, no value",IF(NOT(ISNUMBER($AR346)),"; no donor value given",IF($AX346=1,"; donor value $"&amp;FIXED(Settings!$D$5,0)&amp;" or more: written acknowledgment","")&amp;IF($AY346=1,"; over $"&amp;FIXED(Settings!$D$6,0)&amp;": donor may need Form 8283","")&amp;IF($AZ346=1,"; over $"&amp;FIXED(Settings!$D$7,0)&amp;": Section B, you may sign Part V",""))),3,300)))</f>
        <v/>
      </c>
      <c r="AW346" s="27">
        <f>IF(OR($BB346=0,NOT(ISNUMBER($AF346)),$AP346=""),"","Thank you for your contribution of "&amp;$AP346&amp;" that "&amp;IF(TRIM(Settings!$D$2&amp;"")="","(your organization's name)",Settings!$D$2)&amp;" received on "&amp;CHOOSE(MONTH($AF346),"January","February","March","April","May","June","July","August","September","October","November","December")&amp;" "&amp;DAY($AF346)&amp;", "&amp;YEAR($AF346)&amp;". "&amp;IF(TRIM($AH346&amp;"")="","No goods or services were provided in exchange for your contribution.","In exchange for your contribution, we gave you "&amp;$AH346&amp;IF(ISNUMBER($AI346)," with an estimated fair market value of $"&amp;FIXED($AI346,2),"")&amp;"."))</f>
        <v/>
      </c>
      <c r="AX346" s="28">
        <f>IF(AND(ISNUMBER($AR346),ISNUMBER(Settings!$D$5)),IF($AR346&gt;=Settings!$D$5,1,0),0)</f>
        <v/>
      </c>
      <c r="AY346" s="28">
        <f>IF(AND(ISNUMBER($AR346),ISNUMBER(Settings!$D$6)),IF($AR346&gt;Settings!$D$6,1,0),0)</f>
        <v/>
      </c>
      <c r="AZ346" s="28">
        <f>IF(AND(ISNUMBER($AR346),ISNUMBER(Settings!$D$7)),IF($AR346&gt;Settings!$D$7,1,0),0)</f>
        <v/>
      </c>
      <c r="BA346" s="28">
        <f>IF(AND(ISNUMBER($AR346),ISNUMBER($AF346)),$AR346,0)</f>
        <v/>
      </c>
      <c r="BB346" s="28">
        <f>IF(OR(IFERROR(TRIM(INDEX($A346:$AD346,MATCH(Settings!$B$14,$A$1:$AD$1,0))&amp;""),"")&lt;&gt;"",IFERROR(TRIM(INDEX($A346:$AD346,MATCH(Settings!$B$13,$A$1:$AD$1,0))&amp;""),"")&lt;&gt;"",IFERROR(TRIM(INDEX($A346:$AD346,MATCH(Settings!$B$17,$A$1:$AD$1,0))&amp;""),"")&lt;&gt;"",IFERROR(TRIM(INDEX($A346:$AD346,MATCH(Settings!$B$22,$A$1:$AD$1,0))&amp;""),"")&lt;&gt;""),1,0)</f>
        <v/>
      </c>
    </row>
    <row r="347">
      <c r="AF347" s="29" t="n"/>
      <c r="AG347" s="30" t="n"/>
      <c r="AH347" s="30" t="n"/>
      <c r="AI347" s="31" t="n"/>
      <c r="AJ347" s="29" t="n"/>
      <c r="AK347" s="30" t="n"/>
      <c r="AM347" s="23">
        <f>IF(IFERROR(TRIM(INDEX($A347:$AD347,MATCH(Settings!$B$13,$A$1:$AD$1,0))&amp;""),"")&lt;&gt;"",IFERROR(TRIM(INDEX($A347:$AD347,MATCH(Settings!$B$13,$A$1:$AD$1,0))&amp;""),"")&amp;IF(IFERROR(TRIM(INDEX($A347:$AD347,MATCH(Settings!$B$14,$A$1:$AD$1,0))&amp;""),"")&lt;&gt;""," ("&amp;IFERROR(TRIM(INDEX($A347:$AD347,MATCH(Settings!$B$14,$A$1:$AD$1,0))&amp;""),"")&amp;")",""),IFERROR(TRIM(INDEX($A347:$AD347,MATCH(Settings!$B$14,$A$1:$AD$1,0))&amp;""),""))</f>
        <v/>
      </c>
      <c r="AN347" s="23">
        <f>IFERROR(TRIM(INDEX($A347:$AD347,MATCH(Settings!$B$15,$A$1:$AD$1,0))&amp;""),"")</f>
        <v/>
      </c>
      <c r="AO347" s="23">
        <f>IF($BB347=0,"",IF(LEFT(IFERROR(TRIM(INDEX($A347:$AD347,MATCH(Settings!$B$16,$A$1:$AD$1,0))&amp;""),""),5)="Goods","Goods",IF(LEFT(IFERROR(TRIM(INDEX($A347:$AD347,MATCH(Settings!$B$16,$A$1:$AD$1,0))&amp;""),""),8)="Services","Services",IF(IFERROR(TRIM(INDEX($A347:$AD347,MATCH(Settings!$B$22,$A$1:$AD$1,0))&amp;""),"")&lt;&gt;"","Services","Goods"))))</f>
        <v/>
      </c>
      <c r="AP347" s="23">
        <f>IF($AO347="Services",IFERROR(TRIM(INDEX($A347:$AD347,MATCH(Settings!$B$22,$A$1:$AD$1,0))&amp;""),""),IFERROR(TRIM(INDEX($A347:$AD347,MATCH(Settings!$B$17,$A$1:$AD$1,0))&amp;""),""))</f>
        <v/>
      </c>
      <c r="AQ347" s="24">
        <f>IFERROR(IF(TRIM(INDEX($A347:$AD347,MATCH(Settings!$B$18,$A$1:$AD$1,0))&amp;"")="","",VALUE(TRIM(INDEX($A347:$AD347,MATCH(Settings!$B$18,$A$1:$AD$1,0))&amp;""))),"")</f>
        <v/>
      </c>
      <c r="AR347" s="25">
        <f>IF($AO347="Goods",IFERROR(IF(TRIM(INDEX($A347:$AD347,MATCH(Settings!$B$20,$A$1:$AD$1,0))&amp;"")="","",VALUE(TRIM(INDEX($A347:$AD347,MATCH(Settings!$B$20,$A$1:$AD$1,0))&amp;""))),""),"")</f>
        <v/>
      </c>
      <c r="AS347" s="26">
        <f>IF($BB347=0,"",IFERROR(INT(IFERROR(IF(ISNUMBER(INDEX($A347:$AD347,MATCH(Settings!$B$11,$A$1:$AD$1,0))),INDEX($A347:$AD347,MATCH(Settings!$B$11,$A$1:$AD$1,0)),DATE(VALUE(LEFT(IFERROR(TRIM(INDEX($A347:$AD347,MATCH(Settings!$B$11,$A$1:$AD$1,0))&amp;""),""),4)),VALUE(MID(IFERROR(TRIM(INDEX($A347:$AD347,MATCH(Settings!$B$11,$A$1:$AD$1,0))&amp;""),""),6,2)),VALUE(MID(IFERROR(TRIM(INDEX($A347:$AD347,MATCH(Settings!$B$11,$A$1:$AD$1,0))&amp;""),""),9,2)))+TIME(VALUE(MID(IFERROR(TRIM(INDEX($A347:$AD347,MATCH(Settings!$B$11,$A$1:$AD$1,0))&amp;""),""),12,2)),VALUE(MID(IFERROR(TRIM(INDEX($A347:$AD347,MATCH(Settings!$B$11,$A$1:$AD$1,0))&amp;""),""),15,2)),VALUE(MID(IFERROR(TRIM(INDEX($A347:$AD347,MATCH(Settings!$B$11,$A$1:$AD$1,0))&amp;""),""),18,2)))),"")),""))</f>
        <v/>
      </c>
      <c r="AT347" s="23">
        <f>IF($BB347=0,"",IF(NOT(ISNUMBER($AF347)),"Waiting for the gift",IF(ISNUMBER($AJ347),"Acknowledged",IF(AND(ISNUMBER(Settings!$D$3),$AU347&gt;Settings!$D$3),"Past your window","Send acknowledgment"))))</f>
        <v/>
      </c>
      <c r="AU347" s="24">
        <f>IF(AND(ISNUMBER($AF347),NOT(ISNUMBER($AJ347))),Settings!$D$4-$AF347,"")</f>
        <v/>
      </c>
      <c r="AV347" s="27">
        <f>IF($BB347=0,"",IF((IF($AO347="Services","; services: describe the work, no value",IF(NOT(ISNUMBER($AR347)),"; no donor value given",IF($AX347=1,"; donor value $"&amp;FIXED(Settings!$D$5,0)&amp;" or more: written acknowledgment","")&amp;IF($AY347=1,"; over $"&amp;FIXED(Settings!$D$6,0)&amp;": donor may need Form 8283","")&amp;IF($AZ347=1,"; over $"&amp;FIXED(Settings!$D$7,0)&amp;": Section B, you may sign Part V",""))))="","Thank-you note",MID(IF($AO347="Services","; services: describe the work, no value",IF(NOT(ISNUMBER($AR347)),"; no donor value given",IF($AX347=1,"; donor value $"&amp;FIXED(Settings!$D$5,0)&amp;" or more: written acknowledgment","")&amp;IF($AY347=1,"; over $"&amp;FIXED(Settings!$D$6,0)&amp;": donor may need Form 8283","")&amp;IF($AZ347=1,"; over $"&amp;FIXED(Settings!$D$7,0)&amp;": Section B, you may sign Part V",""))),3,300)))</f>
        <v/>
      </c>
      <c r="AW347" s="27">
        <f>IF(OR($BB347=0,NOT(ISNUMBER($AF347)),$AP347=""),"","Thank you for your contribution of "&amp;$AP347&amp;" that "&amp;IF(TRIM(Settings!$D$2&amp;"")="","(your organization's name)",Settings!$D$2)&amp;" received on "&amp;CHOOSE(MONTH($AF347),"January","February","March","April","May","June","July","August","September","October","November","December")&amp;" "&amp;DAY($AF347)&amp;", "&amp;YEAR($AF347)&amp;". "&amp;IF(TRIM($AH347&amp;"")="","No goods or services were provided in exchange for your contribution.","In exchange for your contribution, we gave you "&amp;$AH347&amp;IF(ISNUMBER($AI347)," with an estimated fair market value of $"&amp;FIXED($AI347,2),"")&amp;"."))</f>
        <v/>
      </c>
      <c r="AX347" s="28">
        <f>IF(AND(ISNUMBER($AR347),ISNUMBER(Settings!$D$5)),IF($AR347&gt;=Settings!$D$5,1,0),0)</f>
        <v/>
      </c>
      <c r="AY347" s="28">
        <f>IF(AND(ISNUMBER($AR347),ISNUMBER(Settings!$D$6)),IF($AR347&gt;Settings!$D$6,1,0),0)</f>
        <v/>
      </c>
      <c r="AZ347" s="28">
        <f>IF(AND(ISNUMBER($AR347),ISNUMBER(Settings!$D$7)),IF($AR347&gt;Settings!$D$7,1,0),0)</f>
        <v/>
      </c>
      <c r="BA347" s="28">
        <f>IF(AND(ISNUMBER($AR347),ISNUMBER($AF347)),$AR347,0)</f>
        <v/>
      </c>
      <c r="BB347" s="28">
        <f>IF(OR(IFERROR(TRIM(INDEX($A347:$AD347,MATCH(Settings!$B$14,$A$1:$AD$1,0))&amp;""),"")&lt;&gt;"",IFERROR(TRIM(INDEX($A347:$AD347,MATCH(Settings!$B$13,$A$1:$AD$1,0))&amp;""),"")&lt;&gt;"",IFERROR(TRIM(INDEX($A347:$AD347,MATCH(Settings!$B$17,$A$1:$AD$1,0))&amp;""),"")&lt;&gt;"",IFERROR(TRIM(INDEX($A347:$AD347,MATCH(Settings!$B$22,$A$1:$AD$1,0))&amp;""),"")&lt;&gt;""),1,0)</f>
        <v/>
      </c>
    </row>
    <row r="348">
      <c r="AF348" s="29" t="n"/>
      <c r="AG348" s="30" t="n"/>
      <c r="AH348" s="30" t="n"/>
      <c r="AI348" s="31" t="n"/>
      <c r="AJ348" s="29" t="n"/>
      <c r="AK348" s="30" t="n"/>
      <c r="AM348" s="23">
        <f>IF(IFERROR(TRIM(INDEX($A348:$AD348,MATCH(Settings!$B$13,$A$1:$AD$1,0))&amp;""),"")&lt;&gt;"",IFERROR(TRIM(INDEX($A348:$AD348,MATCH(Settings!$B$13,$A$1:$AD$1,0))&amp;""),"")&amp;IF(IFERROR(TRIM(INDEX($A348:$AD348,MATCH(Settings!$B$14,$A$1:$AD$1,0))&amp;""),"")&lt;&gt;""," ("&amp;IFERROR(TRIM(INDEX($A348:$AD348,MATCH(Settings!$B$14,$A$1:$AD$1,0))&amp;""),"")&amp;")",""),IFERROR(TRIM(INDEX($A348:$AD348,MATCH(Settings!$B$14,$A$1:$AD$1,0))&amp;""),""))</f>
        <v/>
      </c>
      <c r="AN348" s="23">
        <f>IFERROR(TRIM(INDEX($A348:$AD348,MATCH(Settings!$B$15,$A$1:$AD$1,0))&amp;""),"")</f>
        <v/>
      </c>
      <c r="AO348" s="23">
        <f>IF($BB348=0,"",IF(LEFT(IFERROR(TRIM(INDEX($A348:$AD348,MATCH(Settings!$B$16,$A$1:$AD$1,0))&amp;""),""),5)="Goods","Goods",IF(LEFT(IFERROR(TRIM(INDEX($A348:$AD348,MATCH(Settings!$B$16,$A$1:$AD$1,0))&amp;""),""),8)="Services","Services",IF(IFERROR(TRIM(INDEX($A348:$AD348,MATCH(Settings!$B$22,$A$1:$AD$1,0))&amp;""),"")&lt;&gt;"","Services","Goods"))))</f>
        <v/>
      </c>
      <c r="AP348" s="23">
        <f>IF($AO348="Services",IFERROR(TRIM(INDEX($A348:$AD348,MATCH(Settings!$B$22,$A$1:$AD$1,0))&amp;""),""),IFERROR(TRIM(INDEX($A348:$AD348,MATCH(Settings!$B$17,$A$1:$AD$1,0))&amp;""),""))</f>
        <v/>
      </c>
      <c r="AQ348" s="24">
        <f>IFERROR(IF(TRIM(INDEX($A348:$AD348,MATCH(Settings!$B$18,$A$1:$AD$1,0))&amp;"")="","",VALUE(TRIM(INDEX($A348:$AD348,MATCH(Settings!$B$18,$A$1:$AD$1,0))&amp;""))),"")</f>
        <v/>
      </c>
      <c r="AR348" s="25">
        <f>IF($AO348="Goods",IFERROR(IF(TRIM(INDEX($A348:$AD348,MATCH(Settings!$B$20,$A$1:$AD$1,0))&amp;"")="","",VALUE(TRIM(INDEX($A348:$AD348,MATCH(Settings!$B$20,$A$1:$AD$1,0))&amp;""))),""),"")</f>
        <v/>
      </c>
      <c r="AS348" s="26">
        <f>IF($BB348=0,"",IFERROR(INT(IFERROR(IF(ISNUMBER(INDEX($A348:$AD348,MATCH(Settings!$B$11,$A$1:$AD$1,0))),INDEX($A348:$AD348,MATCH(Settings!$B$11,$A$1:$AD$1,0)),DATE(VALUE(LEFT(IFERROR(TRIM(INDEX($A348:$AD348,MATCH(Settings!$B$11,$A$1:$AD$1,0))&amp;""),""),4)),VALUE(MID(IFERROR(TRIM(INDEX($A348:$AD348,MATCH(Settings!$B$11,$A$1:$AD$1,0))&amp;""),""),6,2)),VALUE(MID(IFERROR(TRIM(INDEX($A348:$AD348,MATCH(Settings!$B$11,$A$1:$AD$1,0))&amp;""),""),9,2)))+TIME(VALUE(MID(IFERROR(TRIM(INDEX($A348:$AD348,MATCH(Settings!$B$11,$A$1:$AD$1,0))&amp;""),""),12,2)),VALUE(MID(IFERROR(TRIM(INDEX($A348:$AD348,MATCH(Settings!$B$11,$A$1:$AD$1,0))&amp;""),""),15,2)),VALUE(MID(IFERROR(TRIM(INDEX($A348:$AD348,MATCH(Settings!$B$11,$A$1:$AD$1,0))&amp;""),""),18,2)))),"")),""))</f>
        <v/>
      </c>
      <c r="AT348" s="23">
        <f>IF($BB348=0,"",IF(NOT(ISNUMBER($AF348)),"Waiting for the gift",IF(ISNUMBER($AJ348),"Acknowledged",IF(AND(ISNUMBER(Settings!$D$3),$AU348&gt;Settings!$D$3),"Past your window","Send acknowledgment"))))</f>
        <v/>
      </c>
      <c r="AU348" s="24">
        <f>IF(AND(ISNUMBER($AF348),NOT(ISNUMBER($AJ348))),Settings!$D$4-$AF348,"")</f>
        <v/>
      </c>
      <c r="AV348" s="27">
        <f>IF($BB348=0,"",IF((IF($AO348="Services","; services: describe the work, no value",IF(NOT(ISNUMBER($AR348)),"; no donor value given",IF($AX348=1,"; donor value $"&amp;FIXED(Settings!$D$5,0)&amp;" or more: written acknowledgment","")&amp;IF($AY348=1,"; over $"&amp;FIXED(Settings!$D$6,0)&amp;": donor may need Form 8283","")&amp;IF($AZ348=1,"; over $"&amp;FIXED(Settings!$D$7,0)&amp;": Section B, you may sign Part V",""))))="","Thank-you note",MID(IF($AO348="Services","; services: describe the work, no value",IF(NOT(ISNUMBER($AR348)),"; no donor value given",IF($AX348=1,"; donor value $"&amp;FIXED(Settings!$D$5,0)&amp;" or more: written acknowledgment","")&amp;IF($AY348=1,"; over $"&amp;FIXED(Settings!$D$6,0)&amp;": donor may need Form 8283","")&amp;IF($AZ348=1,"; over $"&amp;FIXED(Settings!$D$7,0)&amp;": Section B, you may sign Part V",""))),3,300)))</f>
        <v/>
      </c>
      <c r="AW348" s="27">
        <f>IF(OR($BB348=0,NOT(ISNUMBER($AF348)),$AP348=""),"","Thank you for your contribution of "&amp;$AP348&amp;" that "&amp;IF(TRIM(Settings!$D$2&amp;"")="","(your organization's name)",Settings!$D$2)&amp;" received on "&amp;CHOOSE(MONTH($AF348),"January","February","March","April","May","June","July","August","September","October","November","December")&amp;" "&amp;DAY($AF348)&amp;", "&amp;YEAR($AF348)&amp;". "&amp;IF(TRIM($AH348&amp;"")="","No goods or services were provided in exchange for your contribution.","In exchange for your contribution, we gave you "&amp;$AH348&amp;IF(ISNUMBER($AI348)," with an estimated fair market value of $"&amp;FIXED($AI348,2),"")&amp;"."))</f>
        <v/>
      </c>
      <c r="AX348" s="28">
        <f>IF(AND(ISNUMBER($AR348),ISNUMBER(Settings!$D$5)),IF($AR348&gt;=Settings!$D$5,1,0),0)</f>
        <v/>
      </c>
      <c r="AY348" s="28">
        <f>IF(AND(ISNUMBER($AR348),ISNUMBER(Settings!$D$6)),IF($AR348&gt;Settings!$D$6,1,0),0)</f>
        <v/>
      </c>
      <c r="AZ348" s="28">
        <f>IF(AND(ISNUMBER($AR348),ISNUMBER(Settings!$D$7)),IF($AR348&gt;Settings!$D$7,1,0),0)</f>
        <v/>
      </c>
      <c r="BA348" s="28">
        <f>IF(AND(ISNUMBER($AR348),ISNUMBER($AF348)),$AR348,0)</f>
        <v/>
      </c>
      <c r="BB348" s="28">
        <f>IF(OR(IFERROR(TRIM(INDEX($A348:$AD348,MATCH(Settings!$B$14,$A$1:$AD$1,0))&amp;""),"")&lt;&gt;"",IFERROR(TRIM(INDEX($A348:$AD348,MATCH(Settings!$B$13,$A$1:$AD$1,0))&amp;""),"")&lt;&gt;"",IFERROR(TRIM(INDEX($A348:$AD348,MATCH(Settings!$B$17,$A$1:$AD$1,0))&amp;""),"")&lt;&gt;"",IFERROR(TRIM(INDEX($A348:$AD348,MATCH(Settings!$B$22,$A$1:$AD$1,0))&amp;""),"")&lt;&gt;""),1,0)</f>
        <v/>
      </c>
    </row>
    <row r="349">
      <c r="AF349" s="29" t="n"/>
      <c r="AG349" s="30" t="n"/>
      <c r="AH349" s="30" t="n"/>
      <c r="AI349" s="31" t="n"/>
      <c r="AJ349" s="29" t="n"/>
      <c r="AK349" s="30" t="n"/>
      <c r="AM349" s="23">
        <f>IF(IFERROR(TRIM(INDEX($A349:$AD349,MATCH(Settings!$B$13,$A$1:$AD$1,0))&amp;""),"")&lt;&gt;"",IFERROR(TRIM(INDEX($A349:$AD349,MATCH(Settings!$B$13,$A$1:$AD$1,0))&amp;""),"")&amp;IF(IFERROR(TRIM(INDEX($A349:$AD349,MATCH(Settings!$B$14,$A$1:$AD$1,0))&amp;""),"")&lt;&gt;""," ("&amp;IFERROR(TRIM(INDEX($A349:$AD349,MATCH(Settings!$B$14,$A$1:$AD$1,0))&amp;""),"")&amp;")",""),IFERROR(TRIM(INDEX($A349:$AD349,MATCH(Settings!$B$14,$A$1:$AD$1,0))&amp;""),""))</f>
        <v/>
      </c>
      <c r="AN349" s="23">
        <f>IFERROR(TRIM(INDEX($A349:$AD349,MATCH(Settings!$B$15,$A$1:$AD$1,0))&amp;""),"")</f>
        <v/>
      </c>
      <c r="AO349" s="23">
        <f>IF($BB349=0,"",IF(LEFT(IFERROR(TRIM(INDEX($A349:$AD349,MATCH(Settings!$B$16,$A$1:$AD$1,0))&amp;""),""),5)="Goods","Goods",IF(LEFT(IFERROR(TRIM(INDEX($A349:$AD349,MATCH(Settings!$B$16,$A$1:$AD$1,0))&amp;""),""),8)="Services","Services",IF(IFERROR(TRIM(INDEX($A349:$AD349,MATCH(Settings!$B$22,$A$1:$AD$1,0))&amp;""),"")&lt;&gt;"","Services","Goods"))))</f>
        <v/>
      </c>
      <c r="AP349" s="23">
        <f>IF($AO349="Services",IFERROR(TRIM(INDEX($A349:$AD349,MATCH(Settings!$B$22,$A$1:$AD$1,0))&amp;""),""),IFERROR(TRIM(INDEX($A349:$AD349,MATCH(Settings!$B$17,$A$1:$AD$1,0))&amp;""),""))</f>
        <v/>
      </c>
      <c r="AQ349" s="24">
        <f>IFERROR(IF(TRIM(INDEX($A349:$AD349,MATCH(Settings!$B$18,$A$1:$AD$1,0))&amp;"")="","",VALUE(TRIM(INDEX($A349:$AD349,MATCH(Settings!$B$18,$A$1:$AD$1,0))&amp;""))),"")</f>
        <v/>
      </c>
      <c r="AR349" s="25">
        <f>IF($AO349="Goods",IFERROR(IF(TRIM(INDEX($A349:$AD349,MATCH(Settings!$B$20,$A$1:$AD$1,0))&amp;"")="","",VALUE(TRIM(INDEX($A349:$AD349,MATCH(Settings!$B$20,$A$1:$AD$1,0))&amp;""))),""),"")</f>
        <v/>
      </c>
      <c r="AS349" s="26">
        <f>IF($BB349=0,"",IFERROR(INT(IFERROR(IF(ISNUMBER(INDEX($A349:$AD349,MATCH(Settings!$B$11,$A$1:$AD$1,0))),INDEX($A349:$AD349,MATCH(Settings!$B$11,$A$1:$AD$1,0)),DATE(VALUE(LEFT(IFERROR(TRIM(INDEX($A349:$AD349,MATCH(Settings!$B$11,$A$1:$AD$1,0))&amp;""),""),4)),VALUE(MID(IFERROR(TRIM(INDEX($A349:$AD349,MATCH(Settings!$B$11,$A$1:$AD$1,0))&amp;""),""),6,2)),VALUE(MID(IFERROR(TRIM(INDEX($A349:$AD349,MATCH(Settings!$B$11,$A$1:$AD$1,0))&amp;""),""),9,2)))+TIME(VALUE(MID(IFERROR(TRIM(INDEX($A349:$AD349,MATCH(Settings!$B$11,$A$1:$AD$1,0))&amp;""),""),12,2)),VALUE(MID(IFERROR(TRIM(INDEX($A349:$AD349,MATCH(Settings!$B$11,$A$1:$AD$1,0))&amp;""),""),15,2)),VALUE(MID(IFERROR(TRIM(INDEX($A349:$AD349,MATCH(Settings!$B$11,$A$1:$AD$1,0))&amp;""),""),18,2)))),"")),""))</f>
        <v/>
      </c>
      <c r="AT349" s="23">
        <f>IF($BB349=0,"",IF(NOT(ISNUMBER($AF349)),"Waiting for the gift",IF(ISNUMBER($AJ349),"Acknowledged",IF(AND(ISNUMBER(Settings!$D$3),$AU349&gt;Settings!$D$3),"Past your window","Send acknowledgment"))))</f>
        <v/>
      </c>
      <c r="AU349" s="24">
        <f>IF(AND(ISNUMBER($AF349),NOT(ISNUMBER($AJ349))),Settings!$D$4-$AF349,"")</f>
        <v/>
      </c>
      <c r="AV349" s="27">
        <f>IF($BB349=0,"",IF((IF($AO349="Services","; services: describe the work, no value",IF(NOT(ISNUMBER($AR349)),"; no donor value given",IF($AX349=1,"; donor value $"&amp;FIXED(Settings!$D$5,0)&amp;" or more: written acknowledgment","")&amp;IF($AY349=1,"; over $"&amp;FIXED(Settings!$D$6,0)&amp;": donor may need Form 8283","")&amp;IF($AZ349=1,"; over $"&amp;FIXED(Settings!$D$7,0)&amp;": Section B, you may sign Part V",""))))="","Thank-you note",MID(IF($AO349="Services","; services: describe the work, no value",IF(NOT(ISNUMBER($AR349)),"; no donor value given",IF($AX349=1,"; donor value $"&amp;FIXED(Settings!$D$5,0)&amp;" or more: written acknowledgment","")&amp;IF($AY349=1,"; over $"&amp;FIXED(Settings!$D$6,0)&amp;": donor may need Form 8283","")&amp;IF($AZ349=1,"; over $"&amp;FIXED(Settings!$D$7,0)&amp;": Section B, you may sign Part V",""))),3,300)))</f>
        <v/>
      </c>
      <c r="AW349" s="27">
        <f>IF(OR($BB349=0,NOT(ISNUMBER($AF349)),$AP349=""),"","Thank you for your contribution of "&amp;$AP349&amp;" that "&amp;IF(TRIM(Settings!$D$2&amp;"")="","(your organization's name)",Settings!$D$2)&amp;" received on "&amp;CHOOSE(MONTH($AF349),"January","February","March","April","May","June","July","August","September","October","November","December")&amp;" "&amp;DAY($AF349)&amp;", "&amp;YEAR($AF349)&amp;". "&amp;IF(TRIM($AH349&amp;"")="","No goods or services were provided in exchange for your contribution.","In exchange for your contribution, we gave you "&amp;$AH349&amp;IF(ISNUMBER($AI349)," with an estimated fair market value of $"&amp;FIXED($AI349,2),"")&amp;"."))</f>
        <v/>
      </c>
      <c r="AX349" s="28">
        <f>IF(AND(ISNUMBER($AR349),ISNUMBER(Settings!$D$5)),IF($AR349&gt;=Settings!$D$5,1,0),0)</f>
        <v/>
      </c>
      <c r="AY349" s="28">
        <f>IF(AND(ISNUMBER($AR349),ISNUMBER(Settings!$D$6)),IF($AR349&gt;Settings!$D$6,1,0),0)</f>
        <v/>
      </c>
      <c r="AZ349" s="28">
        <f>IF(AND(ISNUMBER($AR349),ISNUMBER(Settings!$D$7)),IF($AR349&gt;Settings!$D$7,1,0),0)</f>
        <v/>
      </c>
      <c r="BA349" s="28">
        <f>IF(AND(ISNUMBER($AR349),ISNUMBER($AF349)),$AR349,0)</f>
        <v/>
      </c>
      <c r="BB349" s="28">
        <f>IF(OR(IFERROR(TRIM(INDEX($A349:$AD349,MATCH(Settings!$B$14,$A$1:$AD$1,0))&amp;""),"")&lt;&gt;"",IFERROR(TRIM(INDEX($A349:$AD349,MATCH(Settings!$B$13,$A$1:$AD$1,0))&amp;""),"")&lt;&gt;"",IFERROR(TRIM(INDEX($A349:$AD349,MATCH(Settings!$B$17,$A$1:$AD$1,0))&amp;""),"")&lt;&gt;"",IFERROR(TRIM(INDEX($A349:$AD349,MATCH(Settings!$B$22,$A$1:$AD$1,0))&amp;""),"")&lt;&gt;""),1,0)</f>
        <v/>
      </c>
    </row>
    <row r="350">
      <c r="AF350" s="29" t="n"/>
      <c r="AG350" s="30" t="n"/>
      <c r="AH350" s="30" t="n"/>
      <c r="AI350" s="31" t="n"/>
      <c r="AJ350" s="29" t="n"/>
      <c r="AK350" s="30" t="n"/>
      <c r="AM350" s="23">
        <f>IF(IFERROR(TRIM(INDEX($A350:$AD350,MATCH(Settings!$B$13,$A$1:$AD$1,0))&amp;""),"")&lt;&gt;"",IFERROR(TRIM(INDEX($A350:$AD350,MATCH(Settings!$B$13,$A$1:$AD$1,0))&amp;""),"")&amp;IF(IFERROR(TRIM(INDEX($A350:$AD350,MATCH(Settings!$B$14,$A$1:$AD$1,0))&amp;""),"")&lt;&gt;""," ("&amp;IFERROR(TRIM(INDEX($A350:$AD350,MATCH(Settings!$B$14,$A$1:$AD$1,0))&amp;""),"")&amp;")",""),IFERROR(TRIM(INDEX($A350:$AD350,MATCH(Settings!$B$14,$A$1:$AD$1,0))&amp;""),""))</f>
        <v/>
      </c>
      <c r="AN350" s="23">
        <f>IFERROR(TRIM(INDEX($A350:$AD350,MATCH(Settings!$B$15,$A$1:$AD$1,0))&amp;""),"")</f>
        <v/>
      </c>
      <c r="AO350" s="23">
        <f>IF($BB350=0,"",IF(LEFT(IFERROR(TRIM(INDEX($A350:$AD350,MATCH(Settings!$B$16,$A$1:$AD$1,0))&amp;""),""),5)="Goods","Goods",IF(LEFT(IFERROR(TRIM(INDEX($A350:$AD350,MATCH(Settings!$B$16,$A$1:$AD$1,0))&amp;""),""),8)="Services","Services",IF(IFERROR(TRIM(INDEX($A350:$AD350,MATCH(Settings!$B$22,$A$1:$AD$1,0))&amp;""),"")&lt;&gt;"","Services","Goods"))))</f>
        <v/>
      </c>
      <c r="AP350" s="23">
        <f>IF($AO350="Services",IFERROR(TRIM(INDEX($A350:$AD350,MATCH(Settings!$B$22,$A$1:$AD$1,0))&amp;""),""),IFERROR(TRIM(INDEX($A350:$AD350,MATCH(Settings!$B$17,$A$1:$AD$1,0))&amp;""),""))</f>
        <v/>
      </c>
      <c r="AQ350" s="24">
        <f>IFERROR(IF(TRIM(INDEX($A350:$AD350,MATCH(Settings!$B$18,$A$1:$AD$1,0))&amp;"")="","",VALUE(TRIM(INDEX($A350:$AD350,MATCH(Settings!$B$18,$A$1:$AD$1,0))&amp;""))),"")</f>
        <v/>
      </c>
      <c r="AR350" s="25">
        <f>IF($AO350="Goods",IFERROR(IF(TRIM(INDEX($A350:$AD350,MATCH(Settings!$B$20,$A$1:$AD$1,0))&amp;"")="","",VALUE(TRIM(INDEX($A350:$AD350,MATCH(Settings!$B$20,$A$1:$AD$1,0))&amp;""))),""),"")</f>
        <v/>
      </c>
      <c r="AS350" s="26">
        <f>IF($BB350=0,"",IFERROR(INT(IFERROR(IF(ISNUMBER(INDEX($A350:$AD350,MATCH(Settings!$B$11,$A$1:$AD$1,0))),INDEX($A350:$AD350,MATCH(Settings!$B$11,$A$1:$AD$1,0)),DATE(VALUE(LEFT(IFERROR(TRIM(INDEX($A350:$AD350,MATCH(Settings!$B$11,$A$1:$AD$1,0))&amp;""),""),4)),VALUE(MID(IFERROR(TRIM(INDEX($A350:$AD350,MATCH(Settings!$B$11,$A$1:$AD$1,0))&amp;""),""),6,2)),VALUE(MID(IFERROR(TRIM(INDEX($A350:$AD350,MATCH(Settings!$B$11,$A$1:$AD$1,0))&amp;""),""),9,2)))+TIME(VALUE(MID(IFERROR(TRIM(INDEX($A350:$AD350,MATCH(Settings!$B$11,$A$1:$AD$1,0))&amp;""),""),12,2)),VALUE(MID(IFERROR(TRIM(INDEX($A350:$AD350,MATCH(Settings!$B$11,$A$1:$AD$1,0))&amp;""),""),15,2)),VALUE(MID(IFERROR(TRIM(INDEX($A350:$AD350,MATCH(Settings!$B$11,$A$1:$AD$1,0))&amp;""),""),18,2)))),"")),""))</f>
        <v/>
      </c>
      <c r="AT350" s="23">
        <f>IF($BB350=0,"",IF(NOT(ISNUMBER($AF350)),"Waiting for the gift",IF(ISNUMBER($AJ350),"Acknowledged",IF(AND(ISNUMBER(Settings!$D$3),$AU350&gt;Settings!$D$3),"Past your window","Send acknowledgment"))))</f>
        <v/>
      </c>
      <c r="AU350" s="24">
        <f>IF(AND(ISNUMBER($AF350),NOT(ISNUMBER($AJ350))),Settings!$D$4-$AF350,"")</f>
        <v/>
      </c>
      <c r="AV350" s="27">
        <f>IF($BB350=0,"",IF((IF($AO350="Services","; services: describe the work, no value",IF(NOT(ISNUMBER($AR350)),"; no donor value given",IF($AX350=1,"; donor value $"&amp;FIXED(Settings!$D$5,0)&amp;" or more: written acknowledgment","")&amp;IF($AY350=1,"; over $"&amp;FIXED(Settings!$D$6,0)&amp;": donor may need Form 8283","")&amp;IF($AZ350=1,"; over $"&amp;FIXED(Settings!$D$7,0)&amp;": Section B, you may sign Part V",""))))="","Thank-you note",MID(IF($AO350="Services","; services: describe the work, no value",IF(NOT(ISNUMBER($AR350)),"; no donor value given",IF($AX350=1,"; donor value $"&amp;FIXED(Settings!$D$5,0)&amp;" or more: written acknowledgment","")&amp;IF($AY350=1,"; over $"&amp;FIXED(Settings!$D$6,0)&amp;": donor may need Form 8283","")&amp;IF($AZ350=1,"; over $"&amp;FIXED(Settings!$D$7,0)&amp;": Section B, you may sign Part V",""))),3,300)))</f>
        <v/>
      </c>
      <c r="AW350" s="27">
        <f>IF(OR($BB350=0,NOT(ISNUMBER($AF350)),$AP350=""),"","Thank you for your contribution of "&amp;$AP350&amp;" that "&amp;IF(TRIM(Settings!$D$2&amp;"")="","(your organization's name)",Settings!$D$2)&amp;" received on "&amp;CHOOSE(MONTH($AF350),"January","February","March","April","May","June","July","August","September","October","November","December")&amp;" "&amp;DAY($AF350)&amp;", "&amp;YEAR($AF350)&amp;". "&amp;IF(TRIM($AH350&amp;"")="","No goods or services were provided in exchange for your contribution.","In exchange for your contribution, we gave you "&amp;$AH350&amp;IF(ISNUMBER($AI350)," with an estimated fair market value of $"&amp;FIXED($AI350,2),"")&amp;"."))</f>
        <v/>
      </c>
      <c r="AX350" s="28">
        <f>IF(AND(ISNUMBER($AR350),ISNUMBER(Settings!$D$5)),IF($AR350&gt;=Settings!$D$5,1,0),0)</f>
        <v/>
      </c>
      <c r="AY350" s="28">
        <f>IF(AND(ISNUMBER($AR350),ISNUMBER(Settings!$D$6)),IF($AR350&gt;Settings!$D$6,1,0),0)</f>
        <v/>
      </c>
      <c r="AZ350" s="28">
        <f>IF(AND(ISNUMBER($AR350),ISNUMBER(Settings!$D$7)),IF($AR350&gt;Settings!$D$7,1,0),0)</f>
        <v/>
      </c>
      <c r="BA350" s="28">
        <f>IF(AND(ISNUMBER($AR350),ISNUMBER($AF350)),$AR350,0)</f>
        <v/>
      </c>
      <c r="BB350" s="28">
        <f>IF(OR(IFERROR(TRIM(INDEX($A350:$AD350,MATCH(Settings!$B$14,$A$1:$AD$1,0))&amp;""),"")&lt;&gt;"",IFERROR(TRIM(INDEX($A350:$AD350,MATCH(Settings!$B$13,$A$1:$AD$1,0))&amp;""),"")&lt;&gt;"",IFERROR(TRIM(INDEX($A350:$AD350,MATCH(Settings!$B$17,$A$1:$AD$1,0))&amp;""),"")&lt;&gt;"",IFERROR(TRIM(INDEX($A350:$AD350,MATCH(Settings!$B$22,$A$1:$AD$1,0))&amp;""),"")&lt;&gt;""),1,0)</f>
        <v/>
      </c>
    </row>
    <row r="351">
      <c r="AF351" s="29" t="n"/>
      <c r="AG351" s="30" t="n"/>
      <c r="AH351" s="30" t="n"/>
      <c r="AI351" s="31" t="n"/>
      <c r="AJ351" s="29" t="n"/>
      <c r="AK351" s="30" t="n"/>
      <c r="AM351" s="23">
        <f>IF(IFERROR(TRIM(INDEX($A351:$AD351,MATCH(Settings!$B$13,$A$1:$AD$1,0))&amp;""),"")&lt;&gt;"",IFERROR(TRIM(INDEX($A351:$AD351,MATCH(Settings!$B$13,$A$1:$AD$1,0))&amp;""),"")&amp;IF(IFERROR(TRIM(INDEX($A351:$AD351,MATCH(Settings!$B$14,$A$1:$AD$1,0))&amp;""),"")&lt;&gt;""," ("&amp;IFERROR(TRIM(INDEX($A351:$AD351,MATCH(Settings!$B$14,$A$1:$AD$1,0))&amp;""),"")&amp;")",""),IFERROR(TRIM(INDEX($A351:$AD351,MATCH(Settings!$B$14,$A$1:$AD$1,0))&amp;""),""))</f>
        <v/>
      </c>
      <c r="AN351" s="23">
        <f>IFERROR(TRIM(INDEX($A351:$AD351,MATCH(Settings!$B$15,$A$1:$AD$1,0))&amp;""),"")</f>
        <v/>
      </c>
      <c r="AO351" s="23">
        <f>IF($BB351=0,"",IF(LEFT(IFERROR(TRIM(INDEX($A351:$AD351,MATCH(Settings!$B$16,$A$1:$AD$1,0))&amp;""),""),5)="Goods","Goods",IF(LEFT(IFERROR(TRIM(INDEX($A351:$AD351,MATCH(Settings!$B$16,$A$1:$AD$1,0))&amp;""),""),8)="Services","Services",IF(IFERROR(TRIM(INDEX($A351:$AD351,MATCH(Settings!$B$22,$A$1:$AD$1,0))&amp;""),"")&lt;&gt;"","Services","Goods"))))</f>
        <v/>
      </c>
      <c r="AP351" s="23">
        <f>IF($AO351="Services",IFERROR(TRIM(INDEX($A351:$AD351,MATCH(Settings!$B$22,$A$1:$AD$1,0))&amp;""),""),IFERROR(TRIM(INDEX($A351:$AD351,MATCH(Settings!$B$17,$A$1:$AD$1,0))&amp;""),""))</f>
        <v/>
      </c>
      <c r="AQ351" s="24">
        <f>IFERROR(IF(TRIM(INDEX($A351:$AD351,MATCH(Settings!$B$18,$A$1:$AD$1,0))&amp;"")="","",VALUE(TRIM(INDEX($A351:$AD351,MATCH(Settings!$B$18,$A$1:$AD$1,0))&amp;""))),"")</f>
        <v/>
      </c>
      <c r="AR351" s="25">
        <f>IF($AO351="Goods",IFERROR(IF(TRIM(INDEX($A351:$AD351,MATCH(Settings!$B$20,$A$1:$AD$1,0))&amp;"")="","",VALUE(TRIM(INDEX($A351:$AD351,MATCH(Settings!$B$20,$A$1:$AD$1,0))&amp;""))),""),"")</f>
        <v/>
      </c>
      <c r="AS351" s="26">
        <f>IF($BB351=0,"",IFERROR(INT(IFERROR(IF(ISNUMBER(INDEX($A351:$AD351,MATCH(Settings!$B$11,$A$1:$AD$1,0))),INDEX($A351:$AD351,MATCH(Settings!$B$11,$A$1:$AD$1,0)),DATE(VALUE(LEFT(IFERROR(TRIM(INDEX($A351:$AD351,MATCH(Settings!$B$11,$A$1:$AD$1,0))&amp;""),""),4)),VALUE(MID(IFERROR(TRIM(INDEX($A351:$AD351,MATCH(Settings!$B$11,$A$1:$AD$1,0))&amp;""),""),6,2)),VALUE(MID(IFERROR(TRIM(INDEX($A351:$AD351,MATCH(Settings!$B$11,$A$1:$AD$1,0))&amp;""),""),9,2)))+TIME(VALUE(MID(IFERROR(TRIM(INDEX($A351:$AD351,MATCH(Settings!$B$11,$A$1:$AD$1,0))&amp;""),""),12,2)),VALUE(MID(IFERROR(TRIM(INDEX($A351:$AD351,MATCH(Settings!$B$11,$A$1:$AD$1,0))&amp;""),""),15,2)),VALUE(MID(IFERROR(TRIM(INDEX($A351:$AD351,MATCH(Settings!$B$11,$A$1:$AD$1,0))&amp;""),""),18,2)))),"")),""))</f>
        <v/>
      </c>
      <c r="AT351" s="23">
        <f>IF($BB351=0,"",IF(NOT(ISNUMBER($AF351)),"Waiting for the gift",IF(ISNUMBER($AJ351),"Acknowledged",IF(AND(ISNUMBER(Settings!$D$3),$AU351&gt;Settings!$D$3),"Past your window","Send acknowledgment"))))</f>
        <v/>
      </c>
      <c r="AU351" s="24">
        <f>IF(AND(ISNUMBER($AF351),NOT(ISNUMBER($AJ351))),Settings!$D$4-$AF351,"")</f>
        <v/>
      </c>
      <c r="AV351" s="27">
        <f>IF($BB351=0,"",IF((IF($AO351="Services","; services: describe the work, no value",IF(NOT(ISNUMBER($AR351)),"; no donor value given",IF($AX351=1,"; donor value $"&amp;FIXED(Settings!$D$5,0)&amp;" or more: written acknowledgment","")&amp;IF($AY351=1,"; over $"&amp;FIXED(Settings!$D$6,0)&amp;": donor may need Form 8283","")&amp;IF($AZ351=1,"; over $"&amp;FIXED(Settings!$D$7,0)&amp;": Section B, you may sign Part V",""))))="","Thank-you note",MID(IF($AO351="Services","; services: describe the work, no value",IF(NOT(ISNUMBER($AR351)),"; no donor value given",IF($AX351=1,"; donor value $"&amp;FIXED(Settings!$D$5,0)&amp;" or more: written acknowledgment","")&amp;IF($AY351=1,"; over $"&amp;FIXED(Settings!$D$6,0)&amp;": donor may need Form 8283","")&amp;IF($AZ351=1,"; over $"&amp;FIXED(Settings!$D$7,0)&amp;": Section B, you may sign Part V",""))),3,300)))</f>
        <v/>
      </c>
      <c r="AW351" s="27">
        <f>IF(OR($BB351=0,NOT(ISNUMBER($AF351)),$AP351=""),"","Thank you for your contribution of "&amp;$AP351&amp;" that "&amp;IF(TRIM(Settings!$D$2&amp;"")="","(your organization's name)",Settings!$D$2)&amp;" received on "&amp;CHOOSE(MONTH($AF351),"January","February","March","April","May","June","July","August","September","October","November","December")&amp;" "&amp;DAY($AF351)&amp;", "&amp;YEAR($AF351)&amp;". "&amp;IF(TRIM($AH351&amp;"")="","No goods or services were provided in exchange for your contribution.","In exchange for your contribution, we gave you "&amp;$AH351&amp;IF(ISNUMBER($AI351)," with an estimated fair market value of $"&amp;FIXED($AI351,2),"")&amp;"."))</f>
        <v/>
      </c>
      <c r="AX351" s="28">
        <f>IF(AND(ISNUMBER($AR351),ISNUMBER(Settings!$D$5)),IF($AR351&gt;=Settings!$D$5,1,0),0)</f>
        <v/>
      </c>
      <c r="AY351" s="28">
        <f>IF(AND(ISNUMBER($AR351),ISNUMBER(Settings!$D$6)),IF($AR351&gt;Settings!$D$6,1,0),0)</f>
        <v/>
      </c>
      <c r="AZ351" s="28">
        <f>IF(AND(ISNUMBER($AR351),ISNUMBER(Settings!$D$7)),IF($AR351&gt;Settings!$D$7,1,0),0)</f>
        <v/>
      </c>
      <c r="BA351" s="28">
        <f>IF(AND(ISNUMBER($AR351),ISNUMBER($AF351)),$AR351,0)</f>
        <v/>
      </c>
      <c r="BB351" s="28">
        <f>IF(OR(IFERROR(TRIM(INDEX($A351:$AD351,MATCH(Settings!$B$14,$A$1:$AD$1,0))&amp;""),"")&lt;&gt;"",IFERROR(TRIM(INDEX($A351:$AD351,MATCH(Settings!$B$13,$A$1:$AD$1,0))&amp;""),"")&lt;&gt;"",IFERROR(TRIM(INDEX($A351:$AD351,MATCH(Settings!$B$17,$A$1:$AD$1,0))&amp;""),"")&lt;&gt;"",IFERROR(TRIM(INDEX($A351:$AD351,MATCH(Settings!$B$22,$A$1:$AD$1,0))&amp;""),"")&lt;&gt;""),1,0)</f>
        <v/>
      </c>
    </row>
    <row r="352">
      <c r="AF352" s="29" t="n"/>
      <c r="AG352" s="30" t="n"/>
      <c r="AH352" s="30" t="n"/>
      <c r="AI352" s="31" t="n"/>
      <c r="AJ352" s="29" t="n"/>
      <c r="AK352" s="30" t="n"/>
      <c r="AM352" s="23">
        <f>IF(IFERROR(TRIM(INDEX($A352:$AD352,MATCH(Settings!$B$13,$A$1:$AD$1,0))&amp;""),"")&lt;&gt;"",IFERROR(TRIM(INDEX($A352:$AD352,MATCH(Settings!$B$13,$A$1:$AD$1,0))&amp;""),"")&amp;IF(IFERROR(TRIM(INDEX($A352:$AD352,MATCH(Settings!$B$14,$A$1:$AD$1,0))&amp;""),"")&lt;&gt;""," ("&amp;IFERROR(TRIM(INDEX($A352:$AD352,MATCH(Settings!$B$14,$A$1:$AD$1,0))&amp;""),"")&amp;")",""),IFERROR(TRIM(INDEX($A352:$AD352,MATCH(Settings!$B$14,$A$1:$AD$1,0))&amp;""),""))</f>
        <v/>
      </c>
      <c r="AN352" s="23">
        <f>IFERROR(TRIM(INDEX($A352:$AD352,MATCH(Settings!$B$15,$A$1:$AD$1,0))&amp;""),"")</f>
        <v/>
      </c>
      <c r="AO352" s="23">
        <f>IF($BB352=0,"",IF(LEFT(IFERROR(TRIM(INDEX($A352:$AD352,MATCH(Settings!$B$16,$A$1:$AD$1,0))&amp;""),""),5)="Goods","Goods",IF(LEFT(IFERROR(TRIM(INDEX($A352:$AD352,MATCH(Settings!$B$16,$A$1:$AD$1,0))&amp;""),""),8)="Services","Services",IF(IFERROR(TRIM(INDEX($A352:$AD352,MATCH(Settings!$B$22,$A$1:$AD$1,0))&amp;""),"")&lt;&gt;"","Services","Goods"))))</f>
        <v/>
      </c>
      <c r="AP352" s="23">
        <f>IF($AO352="Services",IFERROR(TRIM(INDEX($A352:$AD352,MATCH(Settings!$B$22,$A$1:$AD$1,0))&amp;""),""),IFERROR(TRIM(INDEX($A352:$AD352,MATCH(Settings!$B$17,$A$1:$AD$1,0))&amp;""),""))</f>
        <v/>
      </c>
      <c r="AQ352" s="24">
        <f>IFERROR(IF(TRIM(INDEX($A352:$AD352,MATCH(Settings!$B$18,$A$1:$AD$1,0))&amp;"")="","",VALUE(TRIM(INDEX($A352:$AD352,MATCH(Settings!$B$18,$A$1:$AD$1,0))&amp;""))),"")</f>
        <v/>
      </c>
      <c r="AR352" s="25">
        <f>IF($AO352="Goods",IFERROR(IF(TRIM(INDEX($A352:$AD352,MATCH(Settings!$B$20,$A$1:$AD$1,0))&amp;"")="","",VALUE(TRIM(INDEX($A352:$AD352,MATCH(Settings!$B$20,$A$1:$AD$1,0))&amp;""))),""),"")</f>
        <v/>
      </c>
      <c r="AS352" s="26">
        <f>IF($BB352=0,"",IFERROR(INT(IFERROR(IF(ISNUMBER(INDEX($A352:$AD352,MATCH(Settings!$B$11,$A$1:$AD$1,0))),INDEX($A352:$AD352,MATCH(Settings!$B$11,$A$1:$AD$1,0)),DATE(VALUE(LEFT(IFERROR(TRIM(INDEX($A352:$AD352,MATCH(Settings!$B$11,$A$1:$AD$1,0))&amp;""),""),4)),VALUE(MID(IFERROR(TRIM(INDEX($A352:$AD352,MATCH(Settings!$B$11,$A$1:$AD$1,0))&amp;""),""),6,2)),VALUE(MID(IFERROR(TRIM(INDEX($A352:$AD352,MATCH(Settings!$B$11,$A$1:$AD$1,0))&amp;""),""),9,2)))+TIME(VALUE(MID(IFERROR(TRIM(INDEX($A352:$AD352,MATCH(Settings!$B$11,$A$1:$AD$1,0))&amp;""),""),12,2)),VALUE(MID(IFERROR(TRIM(INDEX($A352:$AD352,MATCH(Settings!$B$11,$A$1:$AD$1,0))&amp;""),""),15,2)),VALUE(MID(IFERROR(TRIM(INDEX($A352:$AD352,MATCH(Settings!$B$11,$A$1:$AD$1,0))&amp;""),""),18,2)))),"")),""))</f>
        <v/>
      </c>
      <c r="AT352" s="23">
        <f>IF($BB352=0,"",IF(NOT(ISNUMBER($AF352)),"Waiting for the gift",IF(ISNUMBER($AJ352),"Acknowledged",IF(AND(ISNUMBER(Settings!$D$3),$AU352&gt;Settings!$D$3),"Past your window","Send acknowledgment"))))</f>
        <v/>
      </c>
      <c r="AU352" s="24">
        <f>IF(AND(ISNUMBER($AF352),NOT(ISNUMBER($AJ352))),Settings!$D$4-$AF352,"")</f>
        <v/>
      </c>
      <c r="AV352" s="27">
        <f>IF($BB352=0,"",IF((IF($AO352="Services","; services: describe the work, no value",IF(NOT(ISNUMBER($AR352)),"; no donor value given",IF($AX352=1,"; donor value $"&amp;FIXED(Settings!$D$5,0)&amp;" or more: written acknowledgment","")&amp;IF($AY352=1,"; over $"&amp;FIXED(Settings!$D$6,0)&amp;": donor may need Form 8283","")&amp;IF($AZ352=1,"; over $"&amp;FIXED(Settings!$D$7,0)&amp;": Section B, you may sign Part V",""))))="","Thank-you note",MID(IF($AO352="Services","; services: describe the work, no value",IF(NOT(ISNUMBER($AR352)),"; no donor value given",IF($AX352=1,"; donor value $"&amp;FIXED(Settings!$D$5,0)&amp;" or more: written acknowledgment","")&amp;IF($AY352=1,"; over $"&amp;FIXED(Settings!$D$6,0)&amp;": donor may need Form 8283","")&amp;IF($AZ352=1,"; over $"&amp;FIXED(Settings!$D$7,0)&amp;": Section B, you may sign Part V",""))),3,300)))</f>
        <v/>
      </c>
      <c r="AW352" s="27">
        <f>IF(OR($BB352=0,NOT(ISNUMBER($AF352)),$AP352=""),"","Thank you for your contribution of "&amp;$AP352&amp;" that "&amp;IF(TRIM(Settings!$D$2&amp;"")="","(your organization's name)",Settings!$D$2)&amp;" received on "&amp;CHOOSE(MONTH($AF352),"January","February","March","April","May","June","July","August","September","October","November","December")&amp;" "&amp;DAY($AF352)&amp;", "&amp;YEAR($AF352)&amp;". "&amp;IF(TRIM($AH352&amp;"")="","No goods or services were provided in exchange for your contribution.","In exchange for your contribution, we gave you "&amp;$AH352&amp;IF(ISNUMBER($AI352)," with an estimated fair market value of $"&amp;FIXED($AI352,2),"")&amp;"."))</f>
        <v/>
      </c>
      <c r="AX352" s="28">
        <f>IF(AND(ISNUMBER($AR352),ISNUMBER(Settings!$D$5)),IF($AR352&gt;=Settings!$D$5,1,0),0)</f>
        <v/>
      </c>
      <c r="AY352" s="28">
        <f>IF(AND(ISNUMBER($AR352),ISNUMBER(Settings!$D$6)),IF($AR352&gt;Settings!$D$6,1,0),0)</f>
        <v/>
      </c>
      <c r="AZ352" s="28">
        <f>IF(AND(ISNUMBER($AR352),ISNUMBER(Settings!$D$7)),IF($AR352&gt;Settings!$D$7,1,0),0)</f>
        <v/>
      </c>
      <c r="BA352" s="28">
        <f>IF(AND(ISNUMBER($AR352),ISNUMBER($AF352)),$AR352,0)</f>
        <v/>
      </c>
      <c r="BB352" s="28">
        <f>IF(OR(IFERROR(TRIM(INDEX($A352:$AD352,MATCH(Settings!$B$14,$A$1:$AD$1,0))&amp;""),"")&lt;&gt;"",IFERROR(TRIM(INDEX($A352:$AD352,MATCH(Settings!$B$13,$A$1:$AD$1,0))&amp;""),"")&lt;&gt;"",IFERROR(TRIM(INDEX($A352:$AD352,MATCH(Settings!$B$17,$A$1:$AD$1,0))&amp;""),"")&lt;&gt;"",IFERROR(TRIM(INDEX($A352:$AD352,MATCH(Settings!$B$22,$A$1:$AD$1,0))&amp;""),"")&lt;&gt;""),1,0)</f>
        <v/>
      </c>
    </row>
    <row r="353">
      <c r="AF353" s="29" t="n"/>
      <c r="AG353" s="30" t="n"/>
      <c r="AH353" s="30" t="n"/>
      <c r="AI353" s="31" t="n"/>
      <c r="AJ353" s="29" t="n"/>
      <c r="AK353" s="30" t="n"/>
      <c r="AM353" s="23">
        <f>IF(IFERROR(TRIM(INDEX($A353:$AD353,MATCH(Settings!$B$13,$A$1:$AD$1,0))&amp;""),"")&lt;&gt;"",IFERROR(TRIM(INDEX($A353:$AD353,MATCH(Settings!$B$13,$A$1:$AD$1,0))&amp;""),"")&amp;IF(IFERROR(TRIM(INDEX($A353:$AD353,MATCH(Settings!$B$14,$A$1:$AD$1,0))&amp;""),"")&lt;&gt;""," ("&amp;IFERROR(TRIM(INDEX($A353:$AD353,MATCH(Settings!$B$14,$A$1:$AD$1,0))&amp;""),"")&amp;")",""),IFERROR(TRIM(INDEX($A353:$AD353,MATCH(Settings!$B$14,$A$1:$AD$1,0))&amp;""),""))</f>
        <v/>
      </c>
      <c r="AN353" s="23">
        <f>IFERROR(TRIM(INDEX($A353:$AD353,MATCH(Settings!$B$15,$A$1:$AD$1,0))&amp;""),"")</f>
        <v/>
      </c>
      <c r="AO353" s="23">
        <f>IF($BB353=0,"",IF(LEFT(IFERROR(TRIM(INDEX($A353:$AD353,MATCH(Settings!$B$16,$A$1:$AD$1,0))&amp;""),""),5)="Goods","Goods",IF(LEFT(IFERROR(TRIM(INDEX($A353:$AD353,MATCH(Settings!$B$16,$A$1:$AD$1,0))&amp;""),""),8)="Services","Services",IF(IFERROR(TRIM(INDEX($A353:$AD353,MATCH(Settings!$B$22,$A$1:$AD$1,0))&amp;""),"")&lt;&gt;"","Services","Goods"))))</f>
        <v/>
      </c>
      <c r="AP353" s="23">
        <f>IF($AO353="Services",IFERROR(TRIM(INDEX($A353:$AD353,MATCH(Settings!$B$22,$A$1:$AD$1,0))&amp;""),""),IFERROR(TRIM(INDEX($A353:$AD353,MATCH(Settings!$B$17,$A$1:$AD$1,0))&amp;""),""))</f>
        <v/>
      </c>
      <c r="AQ353" s="24">
        <f>IFERROR(IF(TRIM(INDEX($A353:$AD353,MATCH(Settings!$B$18,$A$1:$AD$1,0))&amp;"")="","",VALUE(TRIM(INDEX($A353:$AD353,MATCH(Settings!$B$18,$A$1:$AD$1,0))&amp;""))),"")</f>
        <v/>
      </c>
      <c r="AR353" s="25">
        <f>IF($AO353="Goods",IFERROR(IF(TRIM(INDEX($A353:$AD353,MATCH(Settings!$B$20,$A$1:$AD$1,0))&amp;"")="","",VALUE(TRIM(INDEX($A353:$AD353,MATCH(Settings!$B$20,$A$1:$AD$1,0))&amp;""))),""),"")</f>
        <v/>
      </c>
      <c r="AS353" s="26">
        <f>IF($BB353=0,"",IFERROR(INT(IFERROR(IF(ISNUMBER(INDEX($A353:$AD353,MATCH(Settings!$B$11,$A$1:$AD$1,0))),INDEX($A353:$AD353,MATCH(Settings!$B$11,$A$1:$AD$1,0)),DATE(VALUE(LEFT(IFERROR(TRIM(INDEX($A353:$AD353,MATCH(Settings!$B$11,$A$1:$AD$1,0))&amp;""),""),4)),VALUE(MID(IFERROR(TRIM(INDEX($A353:$AD353,MATCH(Settings!$B$11,$A$1:$AD$1,0))&amp;""),""),6,2)),VALUE(MID(IFERROR(TRIM(INDEX($A353:$AD353,MATCH(Settings!$B$11,$A$1:$AD$1,0))&amp;""),""),9,2)))+TIME(VALUE(MID(IFERROR(TRIM(INDEX($A353:$AD353,MATCH(Settings!$B$11,$A$1:$AD$1,0))&amp;""),""),12,2)),VALUE(MID(IFERROR(TRIM(INDEX($A353:$AD353,MATCH(Settings!$B$11,$A$1:$AD$1,0))&amp;""),""),15,2)),VALUE(MID(IFERROR(TRIM(INDEX($A353:$AD353,MATCH(Settings!$B$11,$A$1:$AD$1,0))&amp;""),""),18,2)))),"")),""))</f>
        <v/>
      </c>
      <c r="AT353" s="23">
        <f>IF($BB353=0,"",IF(NOT(ISNUMBER($AF353)),"Waiting for the gift",IF(ISNUMBER($AJ353),"Acknowledged",IF(AND(ISNUMBER(Settings!$D$3),$AU353&gt;Settings!$D$3),"Past your window","Send acknowledgment"))))</f>
        <v/>
      </c>
      <c r="AU353" s="24">
        <f>IF(AND(ISNUMBER($AF353),NOT(ISNUMBER($AJ353))),Settings!$D$4-$AF353,"")</f>
        <v/>
      </c>
      <c r="AV353" s="27">
        <f>IF($BB353=0,"",IF((IF($AO353="Services","; services: describe the work, no value",IF(NOT(ISNUMBER($AR353)),"; no donor value given",IF($AX353=1,"; donor value $"&amp;FIXED(Settings!$D$5,0)&amp;" or more: written acknowledgment","")&amp;IF($AY353=1,"; over $"&amp;FIXED(Settings!$D$6,0)&amp;": donor may need Form 8283","")&amp;IF($AZ353=1,"; over $"&amp;FIXED(Settings!$D$7,0)&amp;": Section B, you may sign Part V",""))))="","Thank-you note",MID(IF($AO353="Services","; services: describe the work, no value",IF(NOT(ISNUMBER($AR353)),"; no donor value given",IF($AX353=1,"; donor value $"&amp;FIXED(Settings!$D$5,0)&amp;" or more: written acknowledgment","")&amp;IF($AY353=1,"; over $"&amp;FIXED(Settings!$D$6,0)&amp;": donor may need Form 8283","")&amp;IF($AZ353=1,"; over $"&amp;FIXED(Settings!$D$7,0)&amp;": Section B, you may sign Part V",""))),3,300)))</f>
        <v/>
      </c>
      <c r="AW353" s="27">
        <f>IF(OR($BB353=0,NOT(ISNUMBER($AF353)),$AP353=""),"","Thank you for your contribution of "&amp;$AP353&amp;" that "&amp;IF(TRIM(Settings!$D$2&amp;"")="","(your organization's name)",Settings!$D$2)&amp;" received on "&amp;CHOOSE(MONTH($AF353),"January","February","March","April","May","June","July","August","September","October","November","December")&amp;" "&amp;DAY($AF353)&amp;", "&amp;YEAR($AF353)&amp;". "&amp;IF(TRIM($AH353&amp;"")="","No goods or services were provided in exchange for your contribution.","In exchange for your contribution, we gave you "&amp;$AH353&amp;IF(ISNUMBER($AI353)," with an estimated fair market value of $"&amp;FIXED($AI353,2),"")&amp;"."))</f>
        <v/>
      </c>
      <c r="AX353" s="28">
        <f>IF(AND(ISNUMBER($AR353),ISNUMBER(Settings!$D$5)),IF($AR353&gt;=Settings!$D$5,1,0),0)</f>
        <v/>
      </c>
      <c r="AY353" s="28">
        <f>IF(AND(ISNUMBER($AR353),ISNUMBER(Settings!$D$6)),IF($AR353&gt;Settings!$D$6,1,0),0)</f>
        <v/>
      </c>
      <c r="AZ353" s="28">
        <f>IF(AND(ISNUMBER($AR353),ISNUMBER(Settings!$D$7)),IF($AR353&gt;Settings!$D$7,1,0),0)</f>
        <v/>
      </c>
      <c r="BA353" s="28">
        <f>IF(AND(ISNUMBER($AR353),ISNUMBER($AF353)),$AR353,0)</f>
        <v/>
      </c>
      <c r="BB353" s="28">
        <f>IF(OR(IFERROR(TRIM(INDEX($A353:$AD353,MATCH(Settings!$B$14,$A$1:$AD$1,0))&amp;""),"")&lt;&gt;"",IFERROR(TRIM(INDEX($A353:$AD353,MATCH(Settings!$B$13,$A$1:$AD$1,0))&amp;""),"")&lt;&gt;"",IFERROR(TRIM(INDEX($A353:$AD353,MATCH(Settings!$B$17,$A$1:$AD$1,0))&amp;""),"")&lt;&gt;"",IFERROR(TRIM(INDEX($A353:$AD353,MATCH(Settings!$B$22,$A$1:$AD$1,0))&amp;""),"")&lt;&gt;""),1,0)</f>
        <v/>
      </c>
    </row>
    <row r="354">
      <c r="AF354" s="29" t="n"/>
      <c r="AG354" s="30" t="n"/>
      <c r="AH354" s="30" t="n"/>
      <c r="AI354" s="31" t="n"/>
      <c r="AJ354" s="29" t="n"/>
      <c r="AK354" s="30" t="n"/>
      <c r="AM354" s="23">
        <f>IF(IFERROR(TRIM(INDEX($A354:$AD354,MATCH(Settings!$B$13,$A$1:$AD$1,0))&amp;""),"")&lt;&gt;"",IFERROR(TRIM(INDEX($A354:$AD354,MATCH(Settings!$B$13,$A$1:$AD$1,0))&amp;""),"")&amp;IF(IFERROR(TRIM(INDEX($A354:$AD354,MATCH(Settings!$B$14,$A$1:$AD$1,0))&amp;""),"")&lt;&gt;""," ("&amp;IFERROR(TRIM(INDEX($A354:$AD354,MATCH(Settings!$B$14,$A$1:$AD$1,0))&amp;""),"")&amp;")",""),IFERROR(TRIM(INDEX($A354:$AD354,MATCH(Settings!$B$14,$A$1:$AD$1,0))&amp;""),""))</f>
        <v/>
      </c>
      <c r="AN354" s="23">
        <f>IFERROR(TRIM(INDEX($A354:$AD354,MATCH(Settings!$B$15,$A$1:$AD$1,0))&amp;""),"")</f>
        <v/>
      </c>
      <c r="AO354" s="23">
        <f>IF($BB354=0,"",IF(LEFT(IFERROR(TRIM(INDEX($A354:$AD354,MATCH(Settings!$B$16,$A$1:$AD$1,0))&amp;""),""),5)="Goods","Goods",IF(LEFT(IFERROR(TRIM(INDEX($A354:$AD354,MATCH(Settings!$B$16,$A$1:$AD$1,0))&amp;""),""),8)="Services","Services",IF(IFERROR(TRIM(INDEX($A354:$AD354,MATCH(Settings!$B$22,$A$1:$AD$1,0))&amp;""),"")&lt;&gt;"","Services","Goods"))))</f>
        <v/>
      </c>
      <c r="AP354" s="23">
        <f>IF($AO354="Services",IFERROR(TRIM(INDEX($A354:$AD354,MATCH(Settings!$B$22,$A$1:$AD$1,0))&amp;""),""),IFERROR(TRIM(INDEX($A354:$AD354,MATCH(Settings!$B$17,$A$1:$AD$1,0))&amp;""),""))</f>
        <v/>
      </c>
      <c r="AQ354" s="24">
        <f>IFERROR(IF(TRIM(INDEX($A354:$AD354,MATCH(Settings!$B$18,$A$1:$AD$1,0))&amp;"")="","",VALUE(TRIM(INDEX($A354:$AD354,MATCH(Settings!$B$18,$A$1:$AD$1,0))&amp;""))),"")</f>
        <v/>
      </c>
      <c r="AR354" s="25">
        <f>IF($AO354="Goods",IFERROR(IF(TRIM(INDEX($A354:$AD354,MATCH(Settings!$B$20,$A$1:$AD$1,0))&amp;"")="","",VALUE(TRIM(INDEX($A354:$AD354,MATCH(Settings!$B$20,$A$1:$AD$1,0))&amp;""))),""),"")</f>
        <v/>
      </c>
      <c r="AS354" s="26">
        <f>IF($BB354=0,"",IFERROR(INT(IFERROR(IF(ISNUMBER(INDEX($A354:$AD354,MATCH(Settings!$B$11,$A$1:$AD$1,0))),INDEX($A354:$AD354,MATCH(Settings!$B$11,$A$1:$AD$1,0)),DATE(VALUE(LEFT(IFERROR(TRIM(INDEX($A354:$AD354,MATCH(Settings!$B$11,$A$1:$AD$1,0))&amp;""),""),4)),VALUE(MID(IFERROR(TRIM(INDEX($A354:$AD354,MATCH(Settings!$B$11,$A$1:$AD$1,0))&amp;""),""),6,2)),VALUE(MID(IFERROR(TRIM(INDEX($A354:$AD354,MATCH(Settings!$B$11,$A$1:$AD$1,0))&amp;""),""),9,2)))+TIME(VALUE(MID(IFERROR(TRIM(INDEX($A354:$AD354,MATCH(Settings!$B$11,$A$1:$AD$1,0))&amp;""),""),12,2)),VALUE(MID(IFERROR(TRIM(INDEX($A354:$AD354,MATCH(Settings!$B$11,$A$1:$AD$1,0))&amp;""),""),15,2)),VALUE(MID(IFERROR(TRIM(INDEX($A354:$AD354,MATCH(Settings!$B$11,$A$1:$AD$1,0))&amp;""),""),18,2)))),"")),""))</f>
        <v/>
      </c>
      <c r="AT354" s="23">
        <f>IF($BB354=0,"",IF(NOT(ISNUMBER($AF354)),"Waiting for the gift",IF(ISNUMBER($AJ354),"Acknowledged",IF(AND(ISNUMBER(Settings!$D$3),$AU354&gt;Settings!$D$3),"Past your window","Send acknowledgment"))))</f>
        <v/>
      </c>
      <c r="AU354" s="24">
        <f>IF(AND(ISNUMBER($AF354),NOT(ISNUMBER($AJ354))),Settings!$D$4-$AF354,"")</f>
        <v/>
      </c>
      <c r="AV354" s="27">
        <f>IF($BB354=0,"",IF((IF($AO354="Services","; services: describe the work, no value",IF(NOT(ISNUMBER($AR354)),"; no donor value given",IF($AX354=1,"; donor value $"&amp;FIXED(Settings!$D$5,0)&amp;" or more: written acknowledgment","")&amp;IF($AY354=1,"; over $"&amp;FIXED(Settings!$D$6,0)&amp;": donor may need Form 8283","")&amp;IF($AZ354=1,"; over $"&amp;FIXED(Settings!$D$7,0)&amp;": Section B, you may sign Part V",""))))="","Thank-you note",MID(IF($AO354="Services","; services: describe the work, no value",IF(NOT(ISNUMBER($AR354)),"; no donor value given",IF($AX354=1,"; donor value $"&amp;FIXED(Settings!$D$5,0)&amp;" or more: written acknowledgment","")&amp;IF($AY354=1,"; over $"&amp;FIXED(Settings!$D$6,0)&amp;": donor may need Form 8283","")&amp;IF($AZ354=1,"; over $"&amp;FIXED(Settings!$D$7,0)&amp;": Section B, you may sign Part V",""))),3,300)))</f>
        <v/>
      </c>
      <c r="AW354" s="27">
        <f>IF(OR($BB354=0,NOT(ISNUMBER($AF354)),$AP354=""),"","Thank you for your contribution of "&amp;$AP354&amp;" that "&amp;IF(TRIM(Settings!$D$2&amp;"")="","(your organization's name)",Settings!$D$2)&amp;" received on "&amp;CHOOSE(MONTH($AF354),"January","February","March","April","May","June","July","August","September","October","November","December")&amp;" "&amp;DAY($AF354)&amp;", "&amp;YEAR($AF354)&amp;". "&amp;IF(TRIM($AH354&amp;"")="","No goods or services were provided in exchange for your contribution.","In exchange for your contribution, we gave you "&amp;$AH354&amp;IF(ISNUMBER($AI354)," with an estimated fair market value of $"&amp;FIXED($AI354,2),"")&amp;"."))</f>
        <v/>
      </c>
      <c r="AX354" s="28">
        <f>IF(AND(ISNUMBER($AR354),ISNUMBER(Settings!$D$5)),IF($AR354&gt;=Settings!$D$5,1,0),0)</f>
        <v/>
      </c>
      <c r="AY354" s="28">
        <f>IF(AND(ISNUMBER($AR354),ISNUMBER(Settings!$D$6)),IF($AR354&gt;Settings!$D$6,1,0),0)</f>
        <v/>
      </c>
      <c r="AZ354" s="28">
        <f>IF(AND(ISNUMBER($AR354),ISNUMBER(Settings!$D$7)),IF($AR354&gt;Settings!$D$7,1,0),0)</f>
        <v/>
      </c>
      <c r="BA354" s="28">
        <f>IF(AND(ISNUMBER($AR354),ISNUMBER($AF354)),$AR354,0)</f>
        <v/>
      </c>
      <c r="BB354" s="28">
        <f>IF(OR(IFERROR(TRIM(INDEX($A354:$AD354,MATCH(Settings!$B$14,$A$1:$AD$1,0))&amp;""),"")&lt;&gt;"",IFERROR(TRIM(INDEX($A354:$AD354,MATCH(Settings!$B$13,$A$1:$AD$1,0))&amp;""),"")&lt;&gt;"",IFERROR(TRIM(INDEX($A354:$AD354,MATCH(Settings!$B$17,$A$1:$AD$1,0))&amp;""),"")&lt;&gt;"",IFERROR(TRIM(INDEX($A354:$AD354,MATCH(Settings!$B$22,$A$1:$AD$1,0))&amp;""),"")&lt;&gt;""),1,0)</f>
        <v/>
      </c>
    </row>
    <row r="355">
      <c r="AF355" s="29" t="n"/>
      <c r="AG355" s="30" t="n"/>
      <c r="AH355" s="30" t="n"/>
      <c r="AI355" s="31" t="n"/>
      <c r="AJ355" s="29" t="n"/>
      <c r="AK355" s="30" t="n"/>
      <c r="AM355" s="23">
        <f>IF(IFERROR(TRIM(INDEX($A355:$AD355,MATCH(Settings!$B$13,$A$1:$AD$1,0))&amp;""),"")&lt;&gt;"",IFERROR(TRIM(INDEX($A355:$AD355,MATCH(Settings!$B$13,$A$1:$AD$1,0))&amp;""),"")&amp;IF(IFERROR(TRIM(INDEX($A355:$AD355,MATCH(Settings!$B$14,$A$1:$AD$1,0))&amp;""),"")&lt;&gt;""," ("&amp;IFERROR(TRIM(INDEX($A355:$AD355,MATCH(Settings!$B$14,$A$1:$AD$1,0))&amp;""),"")&amp;")",""),IFERROR(TRIM(INDEX($A355:$AD355,MATCH(Settings!$B$14,$A$1:$AD$1,0))&amp;""),""))</f>
        <v/>
      </c>
      <c r="AN355" s="23">
        <f>IFERROR(TRIM(INDEX($A355:$AD355,MATCH(Settings!$B$15,$A$1:$AD$1,0))&amp;""),"")</f>
        <v/>
      </c>
      <c r="AO355" s="23">
        <f>IF($BB355=0,"",IF(LEFT(IFERROR(TRIM(INDEX($A355:$AD355,MATCH(Settings!$B$16,$A$1:$AD$1,0))&amp;""),""),5)="Goods","Goods",IF(LEFT(IFERROR(TRIM(INDEX($A355:$AD355,MATCH(Settings!$B$16,$A$1:$AD$1,0))&amp;""),""),8)="Services","Services",IF(IFERROR(TRIM(INDEX($A355:$AD355,MATCH(Settings!$B$22,$A$1:$AD$1,0))&amp;""),"")&lt;&gt;"","Services","Goods"))))</f>
        <v/>
      </c>
      <c r="AP355" s="23">
        <f>IF($AO355="Services",IFERROR(TRIM(INDEX($A355:$AD355,MATCH(Settings!$B$22,$A$1:$AD$1,0))&amp;""),""),IFERROR(TRIM(INDEX($A355:$AD355,MATCH(Settings!$B$17,$A$1:$AD$1,0))&amp;""),""))</f>
        <v/>
      </c>
      <c r="AQ355" s="24">
        <f>IFERROR(IF(TRIM(INDEX($A355:$AD355,MATCH(Settings!$B$18,$A$1:$AD$1,0))&amp;"")="","",VALUE(TRIM(INDEX($A355:$AD355,MATCH(Settings!$B$18,$A$1:$AD$1,0))&amp;""))),"")</f>
        <v/>
      </c>
      <c r="AR355" s="25">
        <f>IF($AO355="Goods",IFERROR(IF(TRIM(INDEX($A355:$AD355,MATCH(Settings!$B$20,$A$1:$AD$1,0))&amp;"")="","",VALUE(TRIM(INDEX($A355:$AD355,MATCH(Settings!$B$20,$A$1:$AD$1,0))&amp;""))),""),"")</f>
        <v/>
      </c>
      <c r="AS355" s="26">
        <f>IF($BB355=0,"",IFERROR(INT(IFERROR(IF(ISNUMBER(INDEX($A355:$AD355,MATCH(Settings!$B$11,$A$1:$AD$1,0))),INDEX($A355:$AD355,MATCH(Settings!$B$11,$A$1:$AD$1,0)),DATE(VALUE(LEFT(IFERROR(TRIM(INDEX($A355:$AD355,MATCH(Settings!$B$11,$A$1:$AD$1,0))&amp;""),""),4)),VALUE(MID(IFERROR(TRIM(INDEX($A355:$AD355,MATCH(Settings!$B$11,$A$1:$AD$1,0))&amp;""),""),6,2)),VALUE(MID(IFERROR(TRIM(INDEX($A355:$AD355,MATCH(Settings!$B$11,$A$1:$AD$1,0))&amp;""),""),9,2)))+TIME(VALUE(MID(IFERROR(TRIM(INDEX($A355:$AD355,MATCH(Settings!$B$11,$A$1:$AD$1,0))&amp;""),""),12,2)),VALUE(MID(IFERROR(TRIM(INDEX($A355:$AD355,MATCH(Settings!$B$11,$A$1:$AD$1,0))&amp;""),""),15,2)),VALUE(MID(IFERROR(TRIM(INDEX($A355:$AD355,MATCH(Settings!$B$11,$A$1:$AD$1,0))&amp;""),""),18,2)))),"")),""))</f>
        <v/>
      </c>
      <c r="AT355" s="23">
        <f>IF($BB355=0,"",IF(NOT(ISNUMBER($AF355)),"Waiting for the gift",IF(ISNUMBER($AJ355),"Acknowledged",IF(AND(ISNUMBER(Settings!$D$3),$AU355&gt;Settings!$D$3),"Past your window","Send acknowledgment"))))</f>
        <v/>
      </c>
      <c r="AU355" s="24">
        <f>IF(AND(ISNUMBER($AF355),NOT(ISNUMBER($AJ355))),Settings!$D$4-$AF355,"")</f>
        <v/>
      </c>
      <c r="AV355" s="27">
        <f>IF($BB355=0,"",IF((IF($AO355="Services","; services: describe the work, no value",IF(NOT(ISNUMBER($AR355)),"; no donor value given",IF($AX355=1,"; donor value $"&amp;FIXED(Settings!$D$5,0)&amp;" or more: written acknowledgment","")&amp;IF($AY355=1,"; over $"&amp;FIXED(Settings!$D$6,0)&amp;": donor may need Form 8283","")&amp;IF($AZ355=1,"; over $"&amp;FIXED(Settings!$D$7,0)&amp;": Section B, you may sign Part V",""))))="","Thank-you note",MID(IF($AO355="Services","; services: describe the work, no value",IF(NOT(ISNUMBER($AR355)),"; no donor value given",IF($AX355=1,"; donor value $"&amp;FIXED(Settings!$D$5,0)&amp;" or more: written acknowledgment","")&amp;IF($AY355=1,"; over $"&amp;FIXED(Settings!$D$6,0)&amp;": donor may need Form 8283","")&amp;IF($AZ355=1,"; over $"&amp;FIXED(Settings!$D$7,0)&amp;": Section B, you may sign Part V",""))),3,300)))</f>
        <v/>
      </c>
      <c r="AW355" s="27">
        <f>IF(OR($BB355=0,NOT(ISNUMBER($AF355)),$AP355=""),"","Thank you for your contribution of "&amp;$AP355&amp;" that "&amp;IF(TRIM(Settings!$D$2&amp;"")="","(your organization's name)",Settings!$D$2)&amp;" received on "&amp;CHOOSE(MONTH($AF355),"January","February","March","April","May","June","July","August","September","October","November","December")&amp;" "&amp;DAY($AF355)&amp;", "&amp;YEAR($AF355)&amp;". "&amp;IF(TRIM($AH355&amp;"")="","No goods or services were provided in exchange for your contribution.","In exchange for your contribution, we gave you "&amp;$AH355&amp;IF(ISNUMBER($AI355)," with an estimated fair market value of $"&amp;FIXED($AI355,2),"")&amp;"."))</f>
        <v/>
      </c>
      <c r="AX355" s="28">
        <f>IF(AND(ISNUMBER($AR355),ISNUMBER(Settings!$D$5)),IF($AR355&gt;=Settings!$D$5,1,0),0)</f>
        <v/>
      </c>
      <c r="AY355" s="28">
        <f>IF(AND(ISNUMBER($AR355),ISNUMBER(Settings!$D$6)),IF($AR355&gt;Settings!$D$6,1,0),0)</f>
        <v/>
      </c>
      <c r="AZ355" s="28">
        <f>IF(AND(ISNUMBER($AR355),ISNUMBER(Settings!$D$7)),IF($AR355&gt;Settings!$D$7,1,0),0)</f>
        <v/>
      </c>
      <c r="BA355" s="28">
        <f>IF(AND(ISNUMBER($AR355),ISNUMBER($AF355)),$AR355,0)</f>
        <v/>
      </c>
      <c r="BB355" s="28">
        <f>IF(OR(IFERROR(TRIM(INDEX($A355:$AD355,MATCH(Settings!$B$14,$A$1:$AD$1,0))&amp;""),"")&lt;&gt;"",IFERROR(TRIM(INDEX($A355:$AD355,MATCH(Settings!$B$13,$A$1:$AD$1,0))&amp;""),"")&lt;&gt;"",IFERROR(TRIM(INDEX($A355:$AD355,MATCH(Settings!$B$17,$A$1:$AD$1,0))&amp;""),"")&lt;&gt;"",IFERROR(TRIM(INDEX($A355:$AD355,MATCH(Settings!$B$22,$A$1:$AD$1,0))&amp;""),"")&lt;&gt;""),1,0)</f>
        <v/>
      </c>
    </row>
    <row r="356">
      <c r="AF356" s="29" t="n"/>
      <c r="AG356" s="30" t="n"/>
      <c r="AH356" s="30" t="n"/>
      <c r="AI356" s="31" t="n"/>
      <c r="AJ356" s="29" t="n"/>
      <c r="AK356" s="30" t="n"/>
      <c r="AM356" s="23">
        <f>IF(IFERROR(TRIM(INDEX($A356:$AD356,MATCH(Settings!$B$13,$A$1:$AD$1,0))&amp;""),"")&lt;&gt;"",IFERROR(TRIM(INDEX($A356:$AD356,MATCH(Settings!$B$13,$A$1:$AD$1,0))&amp;""),"")&amp;IF(IFERROR(TRIM(INDEX($A356:$AD356,MATCH(Settings!$B$14,$A$1:$AD$1,0))&amp;""),"")&lt;&gt;""," ("&amp;IFERROR(TRIM(INDEX($A356:$AD356,MATCH(Settings!$B$14,$A$1:$AD$1,0))&amp;""),"")&amp;")",""),IFERROR(TRIM(INDEX($A356:$AD356,MATCH(Settings!$B$14,$A$1:$AD$1,0))&amp;""),""))</f>
        <v/>
      </c>
      <c r="AN356" s="23">
        <f>IFERROR(TRIM(INDEX($A356:$AD356,MATCH(Settings!$B$15,$A$1:$AD$1,0))&amp;""),"")</f>
        <v/>
      </c>
      <c r="AO356" s="23">
        <f>IF($BB356=0,"",IF(LEFT(IFERROR(TRIM(INDEX($A356:$AD356,MATCH(Settings!$B$16,$A$1:$AD$1,0))&amp;""),""),5)="Goods","Goods",IF(LEFT(IFERROR(TRIM(INDEX($A356:$AD356,MATCH(Settings!$B$16,$A$1:$AD$1,0))&amp;""),""),8)="Services","Services",IF(IFERROR(TRIM(INDEX($A356:$AD356,MATCH(Settings!$B$22,$A$1:$AD$1,0))&amp;""),"")&lt;&gt;"","Services","Goods"))))</f>
        <v/>
      </c>
      <c r="AP356" s="23">
        <f>IF($AO356="Services",IFERROR(TRIM(INDEX($A356:$AD356,MATCH(Settings!$B$22,$A$1:$AD$1,0))&amp;""),""),IFERROR(TRIM(INDEX($A356:$AD356,MATCH(Settings!$B$17,$A$1:$AD$1,0))&amp;""),""))</f>
        <v/>
      </c>
      <c r="AQ356" s="24">
        <f>IFERROR(IF(TRIM(INDEX($A356:$AD356,MATCH(Settings!$B$18,$A$1:$AD$1,0))&amp;"")="","",VALUE(TRIM(INDEX($A356:$AD356,MATCH(Settings!$B$18,$A$1:$AD$1,0))&amp;""))),"")</f>
        <v/>
      </c>
      <c r="AR356" s="25">
        <f>IF($AO356="Goods",IFERROR(IF(TRIM(INDEX($A356:$AD356,MATCH(Settings!$B$20,$A$1:$AD$1,0))&amp;"")="","",VALUE(TRIM(INDEX($A356:$AD356,MATCH(Settings!$B$20,$A$1:$AD$1,0))&amp;""))),""),"")</f>
        <v/>
      </c>
      <c r="AS356" s="26">
        <f>IF($BB356=0,"",IFERROR(INT(IFERROR(IF(ISNUMBER(INDEX($A356:$AD356,MATCH(Settings!$B$11,$A$1:$AD$1,0))),INDEX($A356:$AD356,MATCH(Settings!$B$11,$A$1:$AD$1,0)),DATE(VALUE(LEFT(IFERROR(TRIM(INDEX($A356:$AD356,MATCH(Settings!$B$11,$A$1:$AD$1,0))&amp;""),""),4)),VALUE(MID(IFERROR(TRIM(INDEX($A356:$AD356,MATCH(Settings!$B$11,$A$1:$AD$1,0))&amp;""),""),6,2)),VALUE(MID(IFERROR(TRIM(INDEX($A356:$AD356,MATCH(Settings!$B$11,$A$1:$AD$1,0))&amp;""),""),9,2)))+TIME(VALUE(MID(IFERROR(TRIM(INDEX($A356:$AD356,MATCH(Settings!$B$11,$A$1:$AD$1,0))&amp;""),""),12,2)),VALUE(MID(IFERROR(TRIM(INDEX($A356:$AD356,MATCH(Settings!$B$11,$A$1:$AD$1,0))&amp;""),""),15,2)),VALUE(MID(IFERROR(TRIM(INDEX($A356:$AD356,MATCH(Settings!$B$11,$A$1:$AD$1,0))&amp;""),""),18,2)))),"")),""))</f>
        <v/>
      </c>
      <c r="AT356" s="23">
        <f>IF($BB356=0,"",IF(NOT(ISNUMBER($AF356)),"Waiting for the gift",IF(ISNUMBER($AJ356),"Acknowledged",IF(AND(ISNUMBER(Settings!$D$3),$AU356&gt;Settings!$D$3),"Past your window","Send acknowledgment"))))</f>
        <v/>
      </c>
      <c r="AU356" s="24">
        <f>IF(AND(ISNUMBER($AF356),NOT(ISNUMBER($AJ356))),Settings!$D$4-$AF356,"")</f>
        <v/>
      </c>
      <c r="AV356" s="27">
        <f>IF($BB356=0,"",IF((IF($AO356="Services","; services: describe the work, no value",IF(NOT(ISNUMBER($AR356)),"; no donor value given",IF($AX356=1,"; donor value $"&amp;FIXED(Settings!$D$5,0)&amp;" or more: written acknowledgment","")&amp;IF($AY356=1,"; over $"&amp;FIXED(Settings!$D$6,0)&amp;": donor may need Form 8283","")&amp;IF($AZ356=1,"; over $"&amp;FIXED(Settings!$D$7,0)&amp;": Section B, you may sign Part V",""))))="","Thank-you note",MID(IF($AO356="Services","; services: describe the work, no value",IF(NOT(ISNUMBER($AR356)),"; no donor value given",IF($AX356=1,"; donor value $"&amp;FIXED(Settings!$D$5,0)&amp;" or more: written acknowledgment","")&amp;IF($AY356=1,"; over $"&amp;FIXED(Settings!$D$6,0)&amp;": donor may need Form 8283","")&amp;IF($AZ356=1,"; over $"&amp;FIXED(Settings!$D$7,0)&amp;": Section B, you may sign Part V",""))),3,300)))</f>
        <v/>
      </c>
      <c r="AW356" s="27">
        <f>IF(OR($BB356=0,NOT(ISNUMBER($AF356)),$AP356=""),"","Thank you for your contribution of "&amp;$AP356&amp;" that "&amp;IF(TRIM(Settings!$D$2&amp;"")="","(your organization's name)",Settings!$D$2)&amp;" received on "&amp;CHOOSE(MONTH($AF356),"January","February","March","April","May","June","July","August","September","October","November","December")&amp;" "&amp;DAY($AF356)&amp;", "&amp;YEAR($AF356)&amp;". "&amp;IF(TRIM($AH356&amp;"")="","No goods or services were provided in exchange for your contribution.","In exchange for your contribution, we gave you "&amp;$AH356&amp;IF(ISNUMBER($AI356)," with an estimated fair market value of $"&amp;FIXED($AI356,2),"")&amp;"."))</f>
        <v/>
      </c>
      <c r="AX356" s="28">
        <f>IF(AND(ISNUMBER($AR356),ISNUMBER(Settings!$D$5)),IF($AR356&gt;=Settings!$D$5,1,0),0)</f>
        <v/>
      </c>
      <c r="AY356" s="28">
        <f>IF(AND(ISNUMBER($AR356),ISNUMBER(Settings!$D$6)),IF($AR356&gt;Settings!$D$6,1,0),0)</f>
        <v/>
      </c>
      <c r="AZ356" s="28">
        <f>IF(AND(ISNUMBER($AR356),ISNUMBER(Settings!$D$7)),IF($AR356&gt;Settings!$D$7,1,0),0)</f>
        <v/>
      </c>
      <c r="BA356" s="28">
        <f>IF(AND(ISNUMBER($AR356),ISNUMBER($AF356)),$AR356,0)</f>
        <v/>
      </c>
      <c r="BB356" s="28">
        <f>IF(OR(IFERROR(TRIM(INDEX($A356:$AD356,MATCH(Settings!$B$14,$A$1:$AD$1,0))&amp;""),"")&lt;&gt;"",IFERROR(TRIM(INDEX($A356:$AD356,MATCH(Settings!$B$13,$A$1:$AD$1,0))&amp;""),"")&lt;&gt;"",IFERROR(TRIM(INDEX($A356:$AD356,MATCH(Settings!$B$17,$A$1:$AD$1,0))&amp;""),"")&lt;&gt;"",IFERROR(TRIM(INDEX($A356:$AD356,MATCH(Settings!$B$22,$A$1:$AD$1,0))&amp;""),"")&lt;&gt;""),1,0)</f>
        <v/>
      </c>
    </row>
    <row r="357">
      <c r="AF357" s="29" t="n"/>
      <c r="AG357" s="30" t="n"/>
      <c r="AH357" s="30" t="n"/>
      <c r="AI357" s="31" t="n"/>
      <c r="AJ357" s="29" t="n"/>
      <c r="AK357" s="30" t="n"/>
      <c r="AM357" s="23">
        <f>IF(IFERROR(TRIM(INDEX($A357:$AD357,MATCH(Settings!$B$13,$A$1:$AD$1,0))&amp;""),"")&lt;&gt;"",IFERROR(TRIM(INDEX($A357:$AD357,MATCH(Settings!$B$13,$A$1:$AD$1,0))&amp;""),"")&amp;IF(IFERROR(TRIM(INDEX($A357:$AD357,MATCH(Settings!$B$14,$A$1:$AD$1,0))&amp;""),"")&lt;&gt;""," ("&amp;IFERROR(TRIM(INDEX($A357:$AD357,MATCH(Settings!$B$14,$A$1:$AD$1,0))&amp;""),"")&amp;")",""),IFERROR(TRIM(INDEX($A357:$AD357,MATCH(Settings!$B$14,$A$1:$AD$1,0))&amp;""),""))</f>
        <v/>
      </c>
      <c r="AN357" s="23">
        <f>IFERROR(TRIM(INDEX($A357:$AD357,MATCH(Settings!$B$15,$A$1:$AD$1,0))&amp;""),"")</f>
        <v/>
      </c>
      <c r="AO357" s="23">
        <f>IF($BB357=0,"",IF(LEFT(IFERROR(TRIM(INDEX($A357:$AD357,MATCH(Settings!$B$16,$A$1:$AD$1,0))&amp;""),""),5)="Goods","Goods",IF(LEFT(IFERROR(TRIM(INDEX($A357:$AD357,MATCH(Settings!$B$16,$A$1:$AD$1,0))&amp;""),""),8)="Services","Services",IF(IFERROR(TRIM(INDEX($A357:$AD357,MATCH(Settings!$B$22,$A$1:$AD$1,0))&amp;""),"")&lt;&gt;"","Services","Goods"))))</f>
        <v/>
      </c>
      <c r="AP357" s="23">
        <f>IF($AO357="Services",IFERROR(TRIM(INDEX($A357:$AD357,MATCH(Settings!$B$22,$A$1:$AD$1,0))&amp;""),""),IFERROR(TRIM(INDEX($A357:$AD357,MATCH(Settings!$B$17,$A$1:$AD$1,0))&amp;""),""))</f>
        <v/>
      </c>
      <c r="AQ357" s="24">
        <f>IFERROR(IF(TRIM(INDEX($A357:$AD357,MATCH(Settings!$B$18,$A$1:$AD$1,0))&amp;"")="","",VALUE(TRIM(INDEX($A357:$AD357,MATCH(Settings!$B$18,$A$1:$AD$1,0))&amp;""))),"")</f>
        <v/>
      </c>
      <c r="AR357" s="25">
        <f>IF($AO357="Goods",IFERROR(IF(TRIM(INDEX($A357:$AD357,MATCH(Settings!$B$20,$A$1:$AD$1,0))&amp;"")="","",VALUE(TRIM(INDEX($A357:$AD357,MATCH(Settings!$B$20,$A$1:$AD$1,0))&amp;""))),""),"")</f>
        <v/>
      </c>
      <c r="AS357" s="26">
        <f>IF($BB357=0,"",IFERROR(INT(IFERROR(IF(ISNUMBER(INDEX($A357:$AD357,MATCH(Settings!$B$11,$A$1:$AD$1,0))),INDEX($A357:$AD357,MATCH(Settings!$B$11,$A$1:$AD$1,0)),DATE(VALUE(LEFT(IFERROR(TRIM(INDEX($A357:$AD357,MATCH(Settings!$B$11,$A$1:$AD$1,0))&amp;""),""),4)),VALUE(MID(IFERROR(TRIM(INDEX($A357:$AD357,MATCH(Settings!$B$11,$A$1:$AD$1,0))&amp;""),""),6,2)),VALUE(MID(IFERROR(TRIM(INDEX($A357:$AD357,MATCH(Settings!$B$11,$A$1:$AD$1,0))&amp;""),""),9,2)))+TIME(VALUE(MID(IFERROR(TRIM(INDEX($A357:$AD357,MATCH(Settings!$B$11,$A$1:$AD$1,0))&amp;""),""),12,2)),VALUE(MID(IFERROR(TRIM(INDEX($A357:$AD357,MATCH(Settings!$B$11,$A$1:$AD$1,0))&amp;""),""),15,2)),VALUE(MID(IFERROR(TRIM(INDEX($A357:$AD357,MATCH(Settings!$B$11,$A$1:$AD$1,0))&amp;""),""),18,2)))),"")),""))</f>
        <v/>
      </c>
      <c r="AT357" s="23">
        <f>IF($BB357=0,"",IF(NOT(ISNUMBER($AF357)),"Waiting for the gift",IF(ISNUMBER($AJ357),"Acknowledged",IF(AND(ISNUMBER(Settings!$D$3),$AU357&gt;Settings!$D$3),"Past your window","Send acknowledgment"))))</f>
        <v/>
      </c>
      <c r="AU357" s="24">
        <f>IF(AND(ISNUMBER($AF357),NOT(ISNUMBER($AJ357))),Settings!$D$4-$AF357,"")</f>
        <v/>
      </c>
      <c r="AV357" s="27">
        <f>IF($BB357=0,"",IF((IF($AO357="Services","; services: describe the work, no value",IF(NOT(ISNUMBER($AR357)),"; no donor value given",IF($AX357=1,"; donor value $"&amp;FIXED(Settings!$D$5,0)&amp;" or more: written acknowledgment","")&amp;IF($AY357=1,"; over $"&amp;FIXED(Settings!$D$6,0)&amp;": donor may need Form 8283","")&amp;IF($AZ357=1,"; over $"&amp;FIXED(Settings!$D$7,0)&amp;": Section B, you may sign Part V",""))))="","Thank-you note",MID(IF($AO357="Services","; services: describe the work, no value",IF(NOT(ISNUMBER($AR357)),"; no donor value given",IF($AX357=1,"; donor value $"&amp;FIXED(Settings!$D$5,0)&amp;" or more: written acknowledgment","")&amp;IF($AY357=1,"; over $"&amp;FIXED(Settings!$D$6,0)&amp;": donor may need Form 8283","")&amp;IF($AZ357=1,"; over $"&amp;FIXED(Settings!$D$7,0)&amp;": Section B, you may sign Part V",""))),3,300)))</f>
        <v/>
      </c>
      <c r="AW357" s="27">
        <f>IF(OR($BB357=0,NOT(ISNUMBER($AF357)),$AP357=""),"","Thank you for your contribution of "&amp;$AP357&amp;" that "&amp;IF(TRIM(Settings!$D$2&amp;"")="","(your organization's name)",Settings!$D$2)&amp;" received on "&amp;CHOOSE(MONTH($AF357),"January","February","March","April","May","June","July","August","September","October","November","December")&amp;" "&amp;DAY($AF357)&amp;", "&amp;YEAR($AF357)&amp;". "&amp;IF(TRIM($AH357&amp;"")="","No goods or services were provided in exchange for your contribution.","In exchange for your contribution, we gave you "&amp;$AH357&amp;IF(ISNUMBER($AI357)," with an estimated fair market value of $"&amp;FIXED($AI357,2),"")&amp;"."))</f>
        <v/>
      </c>
      <c r="AX357" s="28">
        <f>IF(AND(ISNUMBER($AR357),ISNUMBER(Settings!$D$5)),IF($AR357&gt;=Settings!$D$5,1,0),0)</f>
        <v/>
      </c>
      <c r="AY357" s="28">
        <f>IF(AND(ISNUMBER($AR357),ISNUMBER(Settings!$D$6)),IF($AR357&gt;Settings!$D$6,1,0),0)</f>
        <v/>
      </c>
      <c r="AZ357" s="28">
        <f>IF(AND(ISNUMBER($AR357),ISNUMBER(Settings!$D$7)),IF($AR357&gt;Settings!$D$7,1,0),0)</f>
        <v/>
      </c>
      <c r="BA357" s="28">
        <f>IF(AND(ISNUMBER($AR357),ISNUMBER($AF357)),$AR357,0)</f>
        <v/>
      </c>
      <c r="BB357" s="28">
        <f>IF(OR(IFERROR(TRIM(INDEX($A357:$AD357,MATCH(Settings!$B$14,$A$1:$AD$1,0))&amp;""),"")&lt;&gt;"",IFERROR(TRIM(INDEX($A357:$AD357,MATCH(Settings!$B$13,$A$1:$AD$1,0))&amp;""),"")&lt;&gt;"",IFERROR(TRIM(INDEX($A357:$AD357,MATCH(Settings!$B$17,$A$1:$AD$1,0))&amp;""),"")&lt;&gt;"",IFERROR(TRIM(INDEX($A357:$AD357,MATCH(Settings!$B$22,$A$1:$AD$1,0))&amp;""),"")&lt;&gt;""),1,0)</f>
        <v/>
      </c>
    </row>
    <row r="358">
      <c r="AF358" s="29" t="n"/>
      <c r="AG358" s="30" t="n"/>
      <c r="AH358" s="30" t="n"/>
      <c r="AI358" s="31" t="n"/>
      <c r="AJ358" s="29" t="n"/>
      <c r="AK358" s="30" t="n"/>
      <c r="AM358" s="23">
        <f>IF(IFERROR(TRIM(INDEX($A358:$AD358,MATCH(Settings!$B$13,$A$1:$AD$1,0))&amp;""),"")&lt;&gt;"",IFERROR(TRIM(INDEX($A358:$AD358,MATCH(Settings!$B$13,$A$1:$AD$1,0))&amp;""),"")&amp;IF(IFERROR(TRIM(INDEX($A358:$AD358,MATCH(Settings!$B$14,$A$1:$AD$1,0))&amp;""),"")&lt;&gt;""," ("&amp;IFERROR(TRIM(INDEX($A358:$AD358,MATCH(Settings!$B$14,$A$1:$AD$1,0))&amp;""),"")&amp;")",""),IFERROR(TRIM(INDEX($A358:$AD358,MATCH(Settings!$B$14,$A$1:$AD$1,0))&amp;""),""))</f>
        <v/>
      </c>
      <c r="AN358" s="23">
        <f>IFERROR(TRIM(INDEX($A358:$AD358,MATCH(Settings!$B$15,$A$1:$AD$1,0))&amp;""),"")</f>
        <v/>
      </c>
      <c r="AO358" s="23">
        <f>IF($BB358=0,"",IF(LEFT(IFERROR(TRIM(INDEX($A358:$AD358,MATCH(Settings!$B$16,$A$1:$AD$1,0))&amp;""),""),5)="Goods","Goods",IF(LEFT(IFERROR(TRIM(INDEX($A358:$AD358,MATCH(Settings!$B$16,$A$1:$AD$1,0))&amp;""),""),8)="Services","Services",IF(IFERROR(TRIM(INDEX($A358:$AD358,MATCH(Settings!$B$22,$A$1:$AD$1,0))&amp;""),"")&lt;&gt;"","Services","Goods"))))</f>
        <v/>
      </c>
      <c r="AP358" s="23">
        <f>IF($AO358="Services",IFERROR(TRIM(INDEX($A358:$AD358,MATCH(Settings!$B$22,$A$1:$AD$1,0))&amp;""),""),IFERROR(TRIM(INDEX($A358:$AD358,MATCH(Settings!$B$17,$A$1:$AD$1,0))&amp;""),""))</f>
        <v/>
      </c>
      <c r="AQ358" s="24">
        <f>IFERROR(IF(TRIM(INDEX($A358:$AD358,MATCH(Settings!$B$18,$A$1:$AD$1,0))&amp;"")="","",VALUE(TRIM(INDEX($A358:$AD358,MATCH(Settings!$B$18,$A$1:$AD$1,0))&amp;""))),"")</f>
        <v/>
      </c>
      <c r="AR358" s="25">
        <f>IF($AO358="Goods",IFERROR(IF(TRIM(INDEX($A358:$AD358,MATCH(Settings!$B$20,$A$1:$AD$1,0))&amp;"")="","",VALUE(TRIM(INDEX($A358:$AD358,MATCH(Settings!$B$20,$A$1:$AD$1,0))&amp;""))),""),"")</f>
        <v/>
      </c>
      <c r="AS358" s="26">
        <f>IF($BB358=0,"",IFERROR(INT(IFERROR(IF(ISNUMBER(INDEX($A358:$AD358,MATCH(Settings!$B$11,$A$1:$AD$1,0))),INDEX($A358:$AD358,MATCH(Settings!$B$11,$A$1:$AD$1,0)),DATE(VALUE(LEFT(IFERROR(TRIM(INDEX($A358:$AD358,MATCH(Settings!$B$11,$A$1:$AD$1,0))&amp;""),""),4)),VALUE(MID(IFERROR(TRIM(INDEX($A358:$AD358,MATCH(Settings!$B$11,$A$1:$AD$1,0))&amp;""),""),6,2)),VALUE(MID(IFERROR(TRIM(INDEX($A358:$AD358,MATCH(Settings!$B$11,$A$1:$AD$1,0))&amp;""),""),9,2)))+TIME(VALUE(MID(IFERROR(TRIM(INDEX($A358:$AD358,MATCH(Settings!$B$11,$A$1:$AD$1,0))&amp;""),""),12,2)),VALUE(MID(IFERROR(TRIM(INDEX($A358:$AD358,MATCH(Settings!$B$11,$A$1:$AD$1,0))&amp;""),""),15,2)),VALUE(MID(IFERROR(TRIM(INDEX($A358:$AD358,MATCH(Settings!$B$11,$A$1:$AD$1,0))&amp;""),""),18,2)))),"")),""))</f>
        <v/>
      </c>
      <c r="AT358" s="23">
        <f>IF($BB358=0,"",IF(NOT(ISNUMBER($AF358)),"Waiting for the gift",IF(ISNUMBER($AJ358),"Acknowledged",IF(AND(ISNUMBER(Settings!$D$3),$AU358&gt;Settings!$D$3),"Past your window","Send acknowledgment"))))</f>
        <v/>
      </c>
      <c r="AU358" s="24">
        <f>IF(AND(ISNUMBER($AF358),NOT(ISNUMBER($AJ358))),Settings!$D$4-$AF358,"")</f>
        <v/>
      </c>
      <c r="AV358" s="27">
        <f>IF($BB358=0,"",IF((IF($AO358="Services","; services: describe the work, no value",IF(NOT(ISNUMBER($AR358)),"; no donor value given",IF($AX358=1,"; donor value $"&amp;FIXED(Settings!$D$5,0)&amp;" or more: written acknowledgment","")&amp;IF($AY358=1,"; over $"&amp;FIXED(Settings!$D$6,0)&amp;": donor may need Form 8283","")&amp;IF($AZ358=1,"; over $"&amp;FIXED(Settings!$D$7,0)&amp;": Section B, you may sign Part V",""))))="","Thank-you note",MID(IF($AO358="Services","; services: describe the work, no value",IF(NOT(ISNUMBER($AR358)),"; no donor value given",IF($AX358=1,"; donor value $"&amp;FIXED(Settings!$D$5,0)&amp;" or more: written acknowledgment","")&amp;IF($AY358=1,"; over $"&amp;FIXED(Settings!$D$6,0)&amp;": donor may need Form 8283","")&amp;IF($AZ358=1,"; over $"&amp;FIXED(Settings!$D$7,0)&amp;": Section B, you may sign Part V",""))),3,300)))</f>
        <v/>
      </c>
      <c r="AW358" s="27">
        <f>IF(OR($BB358=0,NOT(ISNUMBER($AF358)),$AP358=""),"","Thank you for your contribution of "&amp;$AP358&amp;" that "&amp;IF(TRIM(Settings!$D$2&amp;"")="","(your organization's name)",Settings!$D$2)&amp;" received on "&amp;CHOOSE(MONTH($AF358),"January","February","March","April","May","June","July","August","September","October","November","December")&amp;" "&amp;DAY($AF358)&amp;", "&amp;YEAR($AF358)&amp;". "&amp;IF(TRIM($AH358&amp;"")="","No goods or services were provided in exchange for your contribution.","In exchange for your contribution, we gave you "&amp;$AH358&amp;IF(ISNUMBER($AI358)," with an estimated fair market value of $"&amp;FIXED($AI358,2),"")&amp;"."))</f>
        <v/>
      </c>
      <c r="AX358" s="28">
        <f>IF(AND(ISNUMBER($AR358),ISNUMBER(Settings!$D$5)),IF($AR358&gt;=Settings!$D$5,1,0),0)</f>
        <v/>
      </c>
      <c r="AY358" s="28">
        <f>IF(AND(ISNUMBER($AR358),ISNUMBER(Settings!$D$6)),IF($AR358&gt;Settings!$D$6,1,0),0)</f>
        <v/>
      </c>
      <c r="AZ358" s="28">
        <f>IF(AND(ISNUMBER($AR358),ISNUMBER(Settings!$D$7)),IF($AR358&gt;Settings!$D$7,1,0),0)</f>
        <v/>
      </c>
      <c r="BA358" s="28">
        <f>IF(AND(ISNUMBER($AR358),ISNUMBER($AF358)),$AR358,0)</f>
        <v/>
      </c>
      <c r="BB358" s="28">
        <f>IF(OR(IFERROR(TRIM(INDEX($A358:$AD358,MATCH(Settings!$B$14,$A$1:$AD$1,0))&amp;""),"")&lt;&gt;"",IFERROR(TRIM(INDEX($A358:$AD358,MATCH(Settings!$B$13,$A$1:$AD$1,0))&amp;""),"")&lt;&gt;"",IFERROR(TRIM(INDEX($A358:$AD358,MATCH(Settings!$B$17,$A$1:$AD$1,0))&amp;""),"")&lt;&gt;"",IFERROR(TRIM(INDEX($A358:$AD358,MATCH(Settings!$B$22,$A$1:$AD$1,0))&amp;""),"")&lt;&gt;""),1,0)</f>
        <v/>
      </c>
    </row>
    <row r="359">
      <c r="AF359" s="29" t="n"/>
      <c r="AG359" s="30" t="n"/>
      <c r="AH359" s="30" t="n"/>
      <c r="AI359" s="31" t="n"/>
      <c r="AJ359" s="29" t="n"/>
      <c r="AK359" s="30" t="n"/>
      <c r="AM359" s="23">
        <f>IF(IFERROR(TRIM(INDEX($A359:$AD359,MATCH(Settings!$B$13,$A$1:$AD$1,0))&amp;""),"")&lt;&gt;"",IFERROR(TRIM(INDEX($A359:$AD359,MATCH(Settings!$B$13,$A$1:$AD$1,0))&amp;""),"")&amp;IF(IFERROR(TRIM(INDEX($A359:$AD359,MATCH(Settings!$B$14,$A$1:$AD$1,0))&amp;""),"")&lt;&gt;""," ("&amp;IFERROR(TRIM(INDEX($A359:$AD359,MATCH(Settings!$B$14,$A$1:$AD$1,0))&amp;""),"")&amp;")",""),IFERROR(TRIM(INDEX($A359:$AD359,MATCH(Settings!$B$14,$A$1:$AD$1,0))&amp;""),""))</f>
        <v/>
      </c>
      <c r="AN359" s="23">
        <f>IFERROR(TRIM(INDEX($A359:$AD359,MATCH(Settings!$B$15,$A$1:$AD$1,0))&amp;""),"")</f>
        <v/>
      </c>
      <c r="AO359" s="23">
        <f>IF($BB359=0,"",IF(LEFT(IFERROR(TRIM(INDEX($A359:$AD359,MATCH(Settings!$B$16,$A$1:$AD$1,0))&amp;""),""),5)="Goods","Goods",IF(LEFT(IFERROR(TRIM(INDEX($A359:$AD359,MATCH(Settings!$B$16,$A$1:$AD$1,0))&amp;""),""),8)="Services","Services",IF(IFERROR(TRIM(INDEX($A359:$AD359,MATCH(Settings!$B$22,$A$1:$AD$1,0))&amp;""),"")&lt;&gt;"","Services","Goods"))))</f>
        <v/>
      </c>
      <c r="AP359" s="23">
        <f>IF($AO359="Services",IFERROR(TRIM(INDEX($A359:$AD359,MATCH(Settings!$B$22,$A$1:$AD$1,0))&amp;""),""),IFERROR(TRIM(INDEX($A359:$AD359,MATCH(Settings!$B$17,$A$1:$AD$1,0))&amp;""),""))</f>
        <v/>
      </c>
      <c r="AQ359" s="24">
        <f>IFERROR(IF(TRIM(INDEX($A359:$AD359,MATCH(Settings!$B$18,$A$1:$AD$1,0))&amp;"")="","",VALUE(TRIM(INDEX($A359:$AD359,MATCH(Settings!$B$18,$A$1:$AD$1,0))&amp;""))),"")</f>
        <v/>
      </c>
      <c r="AR359" s="25">
        <f>IF($AO359="Goods",IFERROR(IF(TRIM(INDEX($A359:$AD359,MATCH(Settings!$B$20,$A$1:$AD$1,0))&amp;"")="","",VALUE(TRIM(INDEX($A359:$AD359,MATCH(Settings!$B$20,$A$1:$AD$1,0))&amp;""))),""),"")</f>
        <v/>
      </c>
      <c r="AS359" s="26">
        <f>IF($BB359=0,"",IFERROR(INT(IFERROR(IF(ISNUMBER(INDEX($A359:$AD359,MATCH(Settings!$B$11,$A$1:$AD$1,0))),INDEX($A359:$AD359,MATCH(Settings!$B$11,$A$1:$AD$1,0)),DATE(VALUE(LEFT(IFERROR(TRIM(INDEX($A359:$AD359,MATCH(Settings!$B$11,$A$1:$AD$1,0))&amp;""),""),4)),VALUE(MID(IFERROR(TRIM(INDEX($A359:$AD359,MATCH(Settings!$B$11,$A$1:$AD$1,0))&amp;""),""),6,2)),VALUE(MID(IFERROR(TRIM(INDEX($A359:$AD359,MATCH(Settings!$B$11,$A$1:$AD$1,0))&amp;""),""),9,2)))+TIME(VALUE(MID(IFERROR(TRIM(INDEX($A359:$AD359,MATCH(Settings!$B$11,$A$1:$AD$1,0))&amp;""),""),12,2)),VALUE(MID(IFERROR(TRIM(INDEX($A359:$AD359,MATCH(Settings!$B$11,$A$1:$AD$1,0))&amp;""),""),15,2)),VALUE(MID(IFERROR(TRIM(INDEX($A359:$AD359,MATCH(Settings!$B$11,$A$1:$AD$1,0))&amp;""),""),18,2)))),"")),""))</f>
        <v/>
      </c>
      <c r="AT359" s="23">
        <f>IF($BB359=0,"",IF(NOT(ISNUMBER($AF359)),"Waiting for the gift",IF(ISNUMBER($AJ359),"Acknowledged",IF(AND(ISNUMBER(Settings!$D$3),$AU359&gt;Settings!$D$3),"Past your window","Send acknowledgment"))))</f>
        <v/>
      </c>
      <c r="AU359" s="24">
        <f>IF(AND(ISNUMBER($AF359),NOT(ISNUMBER($AJ359))),Settings!$D$4-$AF359,"")</f>
        <v/>
      </c>
      <c r="AV359" s="27">
        <f>IF($BB359=0,"",IF((IF($AO359="Services","; services: describe the work, no value",IF(NOT(ISNUMBER($AR359)),"; no donor value given",IF($AX359=1,"; donor value $"&amp;FIXED(Settings!$D$5,0)&amp;" or more: written acknowledgment","")&amp;IF($AY359=1,"; over $"&amp;FIXED(Settings!$D$6,0)&amp;": donor may need Form 8283","")&amp;IF($AZ359=1,"; over $"&amp;FIXED(Settings!$D$7,0)&amp;": Section B, you may sign Part V",""))))="","Thank-you note",MID(IF($AO359="Services","; services: describe the work, no value",IF(NOT(ISNUMBER($AR359)),"; no donor value given",IF($AX359=1,"; donor value $"&amp;FIXED(Settings!$D$5,0)&amp;" or more: written acknowledgment","")&amp;IF($AY359=1,"; over $"&amp;FIXED(Settings!$D$6,0)&amp;": donor may need Form 8283","")&amp;IF($AZ359=1,"; over $"&amp;FIXED(Settings!$D$7,0)&amp;": Section B, you may sign Part V",""))),3,300)))</f>
        <v/>
      </c>
      <c r="AW359" s="27">
        <f>IF(OR($BB359=0,NOT(ISNUMBER($AF359)),$AP359=""),"","Thank you for your contribution of "&amp;$AP359&amp;" that "&amp;IF(TRIM(Settings!$D$2&amp;"")="","(your organization's name)",Settings!$D$2)&amp;" received on "&amp;CHOOSE(MONTH($AF359),"January","February","March","April","May","June","July","August","September","October","November","December")&amp;" "&amp;DAY($AF359)&amp;", "&amp;YEAR($AF359)&amp;". "&amp;IF(TRIM($AH359&amp;"")="","No goods or services were provided in exchange for your contribution.","In exchange for your contribution, we gave you "&amp;$AH359&amp;IF(ISNUMBER($AI359)," with an estimated fair market value of $"&amp;FIXED($AI359,2),"")&amp;"."))</f>
        <v/>
      </c>
      <c r="AX359" s="28">
        <f>IF(AND(ISNUMBER($AR359),ISNUMBER(Settings!$D$5)),IF($AR359&gt;=Settings!$D$5,1,0),0)</f>
        <v/>
      </c>
      <c r="AY359" s="28">
        <f>IF(AND(ISNUMBER($AR359),ISNUMBER(Settings!$D$6)),IF($AR359&gt;Settings!$D$6,1,0),0)</f>
        <v/>
      </c>
      <c r="AZ359" s="28">
        <f>IF(AND(ISNUMBER($AR359),ISNUMBER(Settings!$D$7)),IF($AR359&gt;Settings!$D$7,1,0),0)</f>
        <v/>
      </c>
      <c r="BA359" s="28">
        <f>IF(AND(ISNUMBER($AR359),ISNUMBER($AF359)),$AR359,0)</f>
        <v/>
      </c>
      <c r="BB359" s="28">
        <f>IF(OR(IFERROR(TRIM(INDEX($A359:$AD359,MATCH(Settings!$B$14,$A$1:$AD$1,0))&amp;""),"")&lt;&gt;"",IFERROR(TRIM(INDEX($A359:$AD359,MATCH(Settings!$B$13,$A$1:$AD$1,0))&amp;""),"")&lt;&gt;"",IFERROR(TRIM(INDEX($A359:$AD359,MATCH(Settings!$B$17,$A$1:$AD$1,0))&amp;""),"")&lt;&gt;"",IFERROR(TRIM(INDEX($A359:$AD359,MATCH(Settings!$B$22,$A$1:$AD$1,0))&amp;""),"")&lt;&gt;""),1,0)</f>
        <v/>
      </c>
    </row>
    <row r="360">
      <c r="AF360" s="29" t="n"/>
      <c r="AG360" s="30" t="n"/>
      <c r="AH360" s="30" t="n"/>
      <c r="AI360" s="31" t="n"/>
      <c r="AJ360" s="29" t="n"/>
      <c r="AK360" s="30" t="n"/>
      <c r="AM360" s="23">
        <f>IF(IFERROR(TRIM(INDEX($A360:$AD360,MATCH(Settings!$B$13,$A$1:$AD$1,0))&amp;""),"")&lt;&gt;"",IFERROR(TRIM(INDEX($A360:$AD360,MATCH(Settings!$B$13,$A$1:$AD$1,0))&amp;""),"")&amp;IF(IFERROR(TRIM(INDEX($A360:$AD360,MATCH(Settings!$B$14,$A$1:$AD$1,0))&amp;""),"")&lt;&gt;""," ("&amp;IFERROR(TRIM(INDEX($A360:$AD360,MATCH(Settings!$B$14,$A$1:$AD$1,0))&amp;""),"")&amp;")",""),IFERROR(TRIM(INDEX($A360:$AD360,MATCH(Settings!$B$14,$A$1:$AD$1,0))&amp;""),""))</f>
        <v/>
      </c>
      <c r="AN360" s="23">
        <f>IFERROR(TRIM(INDEX($A360:$AD360,MATCH(Settings!$B$15,$A$1:$AD$1,0))&amp;""),"")</f>
        <v/>
      </c>
      <c r="AO360" s="23">
        <f>IF($BB360=0,"",IF(LEFT(IFERROR(TRIM(INDEX($A360:$AD360,MATCH(Settings!$B$16,$A$1:$AD$1,0))&amp;""),""),5)="Goods","Goods",IF(LEFT(IFERROR(TRIM(INDEX($A360:$AD360,MATCH(Settings!$B$16,$A$1:$AD$1,0))&amp;""),""),8)="Services","Services",IF(IFERROR(TRIM(INDEX($A360:$AD360,MATCH(Settings!$B$22,$A$1:$AD$1,0))&amp;""),"")&lt;&gt;"","Services","Goods"))))</f>
        <v/>
      </c>
      <c r="AP360" s="23">
        <f>IF($AO360="Services",IFERROR(TRIM(INDEX($A360:$AD360,MATCH(Settings!$B$22,$A$1:$AD$1,0))&amp;""),""),IFERROR(TRIM(INDEX($A360:$AD360,MATCH(Settings!$B$17,$A$1:$AD$1,0))&amp;""),""))</f>
        <v/>
      </c>
      <c r="AQ360" s="24">
        <f>IFERROR(IF(TRIM(INDEX($A360:$AD360,MATCH(Settings!$B$18,$A$1:$AD$1,0))&amp;"")="","",VALUE(TRIM(INDEX($A360:$AD360,MATCH(Settings!$B$18,$A$1:$AD$1,0))&amp;""))),"")</f>
        <v/>
      </c>
      <c r="AR360" s="25">
        <f>IF($AO360="Goods",IFERROR(IF(TRIM(INDEX($A360:$AD360,MATCH(Settings!$B$20,$A$1:$AD$1,0))&amp;"")="","",VALUE(TRIM(INDEX($A360:$AD360,MATCH(Settings!$B$20,$A$1:$AD$1,0))&amp;""))),""),"")</f>
        <v/>
      </c>
      <c r="AS360" s="26">
        <f>IF($BB360=0,"",IFERROR(INT(IFERROR(IF(ISNUMBER(INDEX($A360:$AD360,MATCH(Settings!$B$11,$A$1:$AD$1,0))),INDEX($A360:$AD360,MATCH(Settings!$B$11,$A$1:$AD$1,0)),DATE(VALUE(LEFT(IFERROR(TRIM(INDEX($A360:$AD360,MATCH(Settings!$B$11,$A$1:$AD$1,0))&amp;""),""),4)),VALUE(MID(IFERROR(TRIM(INDEX($A360:$AD360,MATCH(Settings!$B$11,$A$1:$AD$1,0))&amp;""),""),6,2)),VALUE(MID(IFERROR(TRIM(INDEX($A360:$AD360,MATCH(Settings!$B$11,$A$1:$AD$1,0))&amp;""),""),9,2)))+TIME(VALUE(MID(IFERROR(TRIM(INDEX($A360:$AD360,MATCH(Settings!$B$11,$A$1:$AD$1,0))&amp;""),""),12,2)),VALUE(MID(IFERROR(TRIM(INDEX($A360:$AD360,MATCH(Settings!$B$11,$A$1:$AD$1,0))&amp;""),""),15,2)),VALUE(MID(IFERROR(TRIM(INDEX($A360:$AD360,MATCH(Settings!$B$11,$A$1:$AD$1,0))&amp;""),""),18,2)))),"")),""))</f>
        <v/>
      </c>
      <c r="AT360" s="23">
        <f>IF($BB360=0,"",IF(NOT(ISNUMBER($AF360)),"Waiting for the gift",IF(ISNUMBER($AJ360),"Acknowledged",IF(AND(ISNUMBER(Settings!$D$3),$AU360&gt;Settings!$D$3),"Past your window","Send acknowledgment"))))</f>
        <v/>
      </c>
      <c r="AU360" s="24">
        <f>IF(AND(ISNUMBER($AF360),NOT(ISNUMBER($AJ360))),Settings!$D$4-$AF360,"")</f>
        <v/>
      </c>
      <c r="AV360" s="27">
        <f>IF($BB360=0,"",IF((IF($AO360="Services","; services: describe the work, no value",IF(NOT(ISNUMBER($AR360)),"; no donor value given",IF($AX360=1,"; donor value $"&amp;FIXED(Settings!$D$5,0)&amp;" or more: written acknowledgment","")&amp;IF($AY360=1,"; over $"&amp;FIXED(Settings!$D$6,0)&amp;": donor may need Form 8283","")&amp;IF($AZ360=1,"; over $"&amp;FIXED(Settings!$D$7,0)&amp;": Section B, you may sign Part V",""))))="","Thank-you note",MID(IF($AO360="Services","; services: describe the work, no value",IF(NOT(ISNUMBER($AR360)),"; no donor value given",IF($AX360=1,"; donor value $"&amp;FIXED(Settings!$D$5,0)&amp;" or more: written acknowledgment","")&amp;IF($AY360=1,"; over $"&amp;FIXED(Settings!$D$6,0)&amp;": donor may need Form 8283","")&amp;IF($AZ360=1,"; over $"&amp;FIXED(Settings!$D$7,0)&amp;": Section B, you may sign Part V",""))),3,300)))</f>
        <v/>
      </c>
      <c r="AW360" s="27">
        <f>IF(OR($BB360=0,NOT(ISNUMBER($AF360)),$AP360=""),"","Thank you for your contribution of "&amp;$AP360&amp;" that "&amp;IF(TRIM(Settings!$D$2&amp;"")="","(your organization's name)",Settings!$D$2)&amp;" received on "&amp;CHOOSE(MONTH($AF360),"January","February","March","April","May","June","July","August","September","October","November","December")&amp;" "&amp;DAY($AF360)&amp;", "&amp;YEAR($AF360)&amp;". "&amp;IF(TRIM($AH360&amp;"")="","No goods or services were provided in exchange for your contribution.","In exchange for your contribution, we gave you "&amp;$AH360&amp;IF(ISNUMBER($AI360)," with an estimated fair market value of $"&amp;FIXED($AI360,2),"")&amp;"."))</f>
        <v/>
      </c>
      <c r="AX360" s="28">
        <f>IF(AND(ISNUMBER($AR360),ISNUMBER(Settings!$D$5)),IF($AR360&gt;=Settings!$D$5,1,0),0)</f>
        <v/>
      </c>
      <c r="AY360" s="28">
        <f>IF(AND(ISNUMBER($AR360),ISNUMBER(Settings!$D$6)),IF($AR360&gt;Settings!$D$6,1,0),0)</f>
        <v/>
      </c>
      <c r="AZ360" s="28">
        <f>IF(AND(ISNUMBER($AR360),ISNUMBER(Settings!$D$7)),IF($AR360&gt;Settings!$D$7,1,0),0)</f>
        <v/>
      </c>
      <c r="BA360" s="28">
        <f>IF(AND(ISNUMBER($AR360),ISNUMBER($AF360)),$AR360,0)</f>
        <v/>
      </c>
      <c r="BB360" s="28">
        <f>IF(OR(IFERROR(TRIM(INDEX($A360:$AD360,MATCH(Settings!$B$14,$A$1:$AD$1,0))&amp;""),"")&lt;&gt;"",IFERROR(TRIM(INDEX($A360:$AD360,MATCH(Settings!$B$13,$A$1:$AD$1,0))&amp;""),"")&lt;&gt;"",IFERROR(TRIM(INDEX($A360:$AD360,MATCH(Settings!$B$17,$A$1:$AD$1,0))&amp;""),"")&lt;&gt;"",IFERROR(TRIM(INDEX($A360:$AD360,MATCH(Settings!$B$22,$A$1:$AD$1,0))&amp;""),"")&lt;&gt;""),1,0)</f>
        <v/>
      </c>
    </row>
    <row r="361">
      <c r="AF361" s="29" t="n"/>
      <c r="AG361" s="30" t="n"/>
      <c r="AH361" s="30" t="n"/>
      <c r="AI361" s="31" t="n"/>
      <c r="AJ361" s="29" t="n"/>
      <c r="AK361" s="30" t="n"/>
      <c r="AM361" s="23">
        <f>IF(IFERROR(TRIM(INDEX($A361:$AD361,MATCH(Settings!$B$13,$A$1:$AD$1,0))&amp;""),"")&lt;&gt;"",IFERROR(TRIM(INDEX($A361:$AD361,MATCH(Settings!$B$13,$A$1:$AD$1,0))&amp;""),"")&amp;IF(IFERROR(TRIM(INDEX($A361:$AD361,MATCH(Settings!$B$14,$A$1:$AD$1,0))&amp;""),"")&lt;&gt;""," ("&amp;IFERROR(TRIM(INDEX($A361:$AD361,MATCH(Settings!$B$14,$A$1:$AD$1,0))&amp;""),"")&amp;")",""),IFERROR(TRIM(INDEX($A361:$AD361,MATCH(Settings!$B$14,$A$1:$AD$1,0))&amp;""),""))</f>
        <v/>
      </c>
      <c r="AN361" s="23">
        <f>IFERROR(TRIM(INDEX($A361:$AD361,MATCH(Settings!$B$15,$A$1:$AD$1,0))&amp;""),"")</f>
        <v/>
      </c>
      <c r="AO361" s="23">
        <f>IF($BB361=0,"",IF(LEFT(IFERROR(TRIM(INDEX($A361:$AD361,MATCH(Settings!$B$16,$A$1:$AD$1,0))&amp;""),""),5)="Goods","Goods",IF(LEFT(IFERROR(TRIM(INDEX($A361:$AD361,MATCH(Settings!$B$16,$A$1:$AD$1,0))&amp;""),""),8)="Services","Services",IF(IFERROR(TRIM(INDEX($A361:$AD361,MATCH(Settings!$B$22,$A$1:$AD$1,0))&amp;""),"")&lt;&gt;"","Services","Goods"))))</f>
        <v/>
      </c>
      <c r="AP361" s="23">
        <f>IF($AO361="Services",IFERROR(TRIM(INDEX($A361:$AD361,MATCH(Settings!$B$22,$A$1:$AD$1,0))&amp;""),""),IFERROR(TRIM(INDEX($A361:$AD361,MATCH(Settings!$B$17,$A$1:$AD$1,0))&amp;""),""))</f>
        <v/>
      </c>
      <c r="AQ361" s="24">
        <f>IFERROR(IF(TRIM(INDEX($A361:$AD361,MATCH(Settings!$B$18,$A$1:$AD$1,0))&amp;"")="","",VALUE(TRIM(INDEX($A361:$AD361,MATCH(Settings!$B$18,$A$1:$AD$1,0))&amp;""))),"")</f>
        <v/>
      </c>
      <c r="AR361" s="25">
        <f>IF($AO361="Goods",IFERROR(IF(TRIM(INDEX($A361:$AD361,MATCH(Settings!$B$20,$A$1:$AD$1,0))&amp;"")="","",VALUE(TRIM(INDEX($A361:$AD361,MATCH(Settings!$B$20,$A$1:$AD$1,0))&amp;""))),""),"")</f>
        <v/>
      </c>
      <c r="AS361" s="26">
        <f>IF($BB361=0,"",IFERROR(INT(IFERROR(IF(ISNUMBER(INDEX($A361:$AD361,MATCH(Settings!$B$11,$A$1:$AD$1,0))),INDEX($A361:$AD361,MATCH(Settings!$B$11,$A$1:$AD$1,0)),DATE(VALUE(LEFT(IFERROR(TRIM(INDEX($A361:$AD361,MATCH(Settings!$B$11,$A$1:$AD$1,0))&amp;""),""),4)),VALUE(MID(IFERROR(TRIM(INDEX($A361:$AD361,MATCH(Settings!$B$11,$A$1:$AD$1,0))&amp;""),""),6,2)),VALUE(MID(IFERROR(TRIM(INDEX($A361:$AD361,MATCH(Settings!$B$11,$A$1:$AD$1,0))&amp;""),""),9,2)))+TIME(VALUE(MID(IFERROR(TRIM(INDEX($A361:$AD361,MATCH(Settings!$B$11,$A$1:$AD$1,0))&amp;""),""),12,2)),VALUE(MID(IFERROR(TRIM(INDEX($A361:$AD361,MATCH(Settings!$B$11,$A$1:$AD$1,0))&amp;""),""),15,2)),VALUE(MID(IFERROR(TRIM(INDEX($A361:$AD361,MATCH(Settings!$B$11,$A$1:$AD$1,0))&amp;""),""),18,2)))),"")),""))</f>
        <v/>
      </c>
      <c r="AT361" s="23">
        <f>IF($BB361=0,"",IF(NOT(ISNUMBER($AF361)),"Waiting for the gift",IF(ISNUMBER($AJ361),"Acknowledged",IF(AND(ISNUMBER(Settings!$D$3),$AU361&gt;Settings!$D$3),"Past your window","Send acknowledgment"))))</f>
        <v/>
      </c>
      <c r="AU361" s="24">
        <f>IF(AND(ISNUMBER($AF361),NOT(ISNUMBER($AJ361))),Settings!$D$4-$AF361,"")</f>
        <v/>
      </c>
      <c r="AV361" s="27">
        <f>IF($BB361=0,"",IF((IF($AO361="Services","; services: describe the work, no value",IF(NOT(ISNUMBER($AR361)),"; no donor value given",IF($AX361=1,"; donor value $"&amp;FIXED(Settings!$D$5,0)&amp;" or more: written acknowledgment","")&amp;IF($AY361=1,"; over $"&amp;FIXED(Settings!$D$6,0)&amp;": donor may need Form 8283","")&amp;IF($AZ361=1,"; over $"&amp;FIXED(Settings!$D$7,0)&amp;": Section B, you may sign Part V",""))))="","Thank-you note",MID(IF($AO361="Services","; services: describe the work, no value",IF(NOT(ISNUMBER($AR361)),"; no donor value given",IF($AX361=1,"; donor value $"&amp;FIXED(Settings!$D$5,0)&amp;" or more: written acknowledgment","")&amp;IF($AY361=1,"; over $"&amp;FIXED(Settings!$D$6,0)&amp;": donor may need Form 8283","")&amp;IF($AZ361=1,"; over $"&amp;FIXED(Settings!$D$7,0)&amp;": Section B, you may sign Part V",""))),3,300)))</f>
        <v/>
      </c>
      <c r="AW361" s="27">
        <f>IF(OR($BB361=0,NOT(ISNUMBER($AF361)),$AP361=""),"","Thank you for your contribution of "&amp;$AP361&amp;" that "&amp;IF(TRIM(Settings!$D$2&amp;"")="","(your organization's name)",Settings!$D$2)&amp;" received on "&amp;CHOOSE(MONTH($AF361),"January","February","March","April","May","June","July","August","September","October","November","December")&amp;" "&amp;DAY($AF361)&amp;", "&amp;YEAR($AF361)&amp;". "&amp;IF(TRIM($AH361&amp;"")="","No goods or services were provided in exchange for your contribution.","In exchange for your contribution, we gave you "&amp;$AH361&amp;IF(ISNUMBER($AI361)," with an estimated fair market value of $"&amp;FIXED($AI361,2),"")&amp;"."))</f>
        <v/>
      </c>
      <c r="AX361" s="28">
        <f>IF(AND(ISNUMBER($AR361),ISNUMBER(Settings!$D$5)),IF($AR361&gt;=Settings!$D$5,1,0),0)</f>
        <v/>
      </c>
      <c r="AY361" s="28">
        <f>IF(AND(ISNUMBER($AR361),ISNUMBER(Settings!$D$6)),IF($AR361&gt;Settings!$D$6,1,0),0)</f>
        <v/>
      </c>
      <c r="AZ361" s="28">
        <f>IF(AND(ISNUMBER($AR361),ISNUMBER(Settings!$D$7)),IF($AR361&gt;Settings!$D$7,1,0),0)</f>
        <v/>
      </c>
      <c r="BA361" s="28">
        <f>IF(AND(ISNUMBER($AR361),ISNUMBER($AF361)),$AR361,0)</f>
        <v/>
      </c>
      <c r="BB361" s="28">
        <f>IF(OR(IFERROR(TRIM(INDEX($A361:$AD361,MATCH(Settings!$B$14,$A$1:$AD$1,0))&amp;""),"")&lt;&gt;"",IFERROR(TRIM(INDEX($A361:$AD361,MATCH(Settings!$B$13,$A$1:$AD$1,0))&amp;""),"")&lt;&gt;"",IFERROR(TRIM(INDEX($A361:$AD361,MATCH(Settings!$B$17,$A$1:$AD$1,0))&amp;""),"")&lt;&gt;"",IFERROR(TRIM(INDEX($A361:$AD361,MATCH(Settings!$B$22,$A$1:$AD$1,0))&amp;""),"")&lt;&gt;""),1,0)</f>
        <v/>
      </c>
    </row>
    <row r="362">
      <c r="AF362" s="29" t="n"/>
      <c r="AG362" s="30" t="n"/>
      <c r="AH362" s="30" t="n"/>
      <c r="AI362" s="31" t="n"/>
      <c r="AJ362" s="29" t="n"/>
      <c r="AK362" s="30" t="n"/>
      <c r="AM362" s="23">
        <f>IF(IFERROR(TRIM(INDEX($A362:$AD362,MATCH(Settings!$B$13,$A$1:$AD$1,0))&amp;""),"")&lt;&gt;"",IFERROR(TRIM(INDEX($A362:$AD362,MATCH(Settings!$B$13,$A$1:$AD$1,0))&amp;""),"")&amp;IF(IFERROR(TRIM(INDEX($A362:$AD362,MATCH(Settings!$B$14,$A$1:$AD$1,0))&amp;""),"")&lt;&gt;""," ("&amp;IFERROR(TRIM(INDEX($A362:$AD362,MATCH(Settings!$B$14,$A$1:$AD$1,0))&amp;""),"")&amp;")",""),IFERROR(TRIM(INDEX($A362:$AD362,MATCH(Settings!$B$14,$A$1:$AD$1,0))&amp;""),""))</f>
        <v/>
      </c>
      <c r="AN362" s="23">
        <f>IFERROR(TRIM(INDEX($A362:$AD362,MATCH(Settings!$B$15,$A$1:$AD$1,0))&amp;""),"")</f>
        <v/>
      </c>
      <c r="AO362" s="23">
        <f>IF($BB362=0,"",IF(LEFT(IFERROR(TRIM(INDEX($A362:$AD362,MATCH(Settings!$B$16,$A$1:$AD$1,0))&amp;""),""),5)="Goods","Goods",IF(LEFT(IFERROR(TRIM(INDEX($A362:$AD362,MATCH(Settings!$B$16,$A$1:$AD$1,0))&amp;""),""),8)="Services","Services",IF(IFERROR(TRIM(INDEX($A362:$AD362,MATCH(Settings!$B$22,$A$1:$AD$1,0))&amp;""),"")&lt;&gt;"","Services","Goods"))))</f>
        <v/>
      </c>
      <c r="AP362" s="23">
        <f>IF($AO362="Services",IFERROR(TRIM(INDEX($A362:$AD362,MATCH(Settings!$B$22,$A$1:$AD$1,0))&amp;""),""),IFERROR(TRIM(INDEX($A362:$AD362,MATCH(Settings!$B$17,$A$1:$AD$1,0))&amp;""),""))</f>
        <v/>
      </c>
      <c r="AQ362" s="24">
        <f>IFERROR(IF(TRIM(INDEX($A362:$AD362,MATCH(Settings!$B$18,$A$1:$AD$1,0))&amp;"")="","",VALUE(TRIM(INDEX($A362:$AD362,MATCH(Settings!$B$18,$A$1:$AD$1,0))&amp;""))),"")</f>
        <v/>
      </c>
      <c r="AR362" s="25">
        <f>IF($AO362="Goods",IFERROR(IF(TRIM(INDEX($A362:$AD362,MATCH(Settings!$B$20,$A$1:$AD$1,0))&amp;"")="","",VALUE(TRIM(INDEX($A362:$AD362,MATCH(Settings!$B$20,$A$1:$AD$1,0))&amp;""))),""),"")</f>
        <v/>
      </c>
      <c r="AS362" s="26">
        <f>IF($BB362=0,"",IFERROR(INT(IFERROR(IF(ISNUMBER(INDEX($A362:$AD362,MATCH(Settings!$B$11,$A$1:$AD$1,0))),INDEX($A362:$AD362,MATCH(Settings!$B$11,$A$1:$AD$1,0)),DATE(VALUE(LEFT(IFERROR(TRIM(INDEX($A362:$AD362,MATCH(Settings!$B$11,$A$1:$AD$1,0))&amp;""),""),4)),VALUE(MID(IFERROR(TRIM(INDEX($A362:$AD362,MATCH(Settings!$B$11,$A$1:$AD$1,0))&amp;""),""),6,2)),VALUE(MID(IFERROR(TRIM(INDEX($A362:$AD362,MATCH(Settings!$B$11,$A$1:$AD$1,0))&amp;""),""),9,2)))+TIME(VALUE(MID(IFERROR(TRIM(INDEX($A362:$AD362,MATCH(Settings!$B$11,$A$1:$AD$1,0))&amp;""),""),12,2)),VALUE(MID(IFERROR(TRIM(INDEX($A362:$AD362,MATCH(Settings!$B$11,$A$1:$AD$1,0))&amp;""),""),15,2)),VALUE(MID(IFERROR(TRIM(INDEX($A362:$AD362,MATCH(Settings!$B$11,$A$1:$AD$1,0))&amp;""),""),18,2)))),"")),""))</f>
        <v/>
      </c>
      <c r="AT362" s="23">
        <f>IF($BB362=0,"",IF(NOT(ISNUMBER($AF362)),"Waiting for the gift",IF(ISNUMBER($AJ362),"Acknowledged",IF(AND(ISNUMBER(Settings!$D$3),$AU362&gt;Settings!$D$3),"Past your window","Send acknowledgment"))))</f>
        <v/>
      </c>
      <c r="AU362" s="24">
        <f>IF(AND(ISNUMBER($AF362),NOT(ISNUMBER($AJ362))),Settings!$D$4-$AF362,"")</f>
        <v/>
      </c>
      <c r="AV362" s="27">
        <f>IF($BB362=0,"",IF((IF($AO362="Services","; services: describe the work, no value",IF(NOT(ISNUMBER($AR362)),"; no donor value given",IF($AX362=1,"; donor value $"&amp;FIXED(Settings!$D$5,0)&amp;" or more: written acknowledgment","")&amp;IF($AY362=1,"; over $"&amp;FIXED(Settings!$D$6,0)&amp;": donor may need Form 8283","")&amp;IF($AZ362=1,"; over $"&amp;FIXED(Settings!$D$7,0)&amp;": Section B, you may sign Part V",""))))="","Thank-you note",MID(IF($AO362="Services","; services: describe the work, no value",IF(NOT(ISNUMBER($AR362)),"; no donor value given",IF($AX362=1,"; donor value $"&amp;FIXED(Settings!$D$5,0)&amp;" or more: written acknowledgment","")&amp;IF($AY362=1,"; over $"&amp;FIXED(Settings!$D$6,0)&amp;": donor may need Form 8283","")&amp;IF($AZ362=1,"; over $"&amp;FIXED(Settings!$D$7,0)&amp;": Section B, you may sign Part V",""))),3,300)))</f>
        <v/>
      </c>
      <c r="AW362" s="27">
        <f>IF(OR($BB362=0,NOT(ISNUMBER($AF362)),$AP362=""),"","Thank you for your contribution of "&amp;$AP362&amp;" that "&amp;IF(TRIM(Settings!$D$2&amp;"")="","(your organization's name)",Settings!$D$2)&amp;" received on "&amp;CHOOSE(MONTH($AF362),"January","February","March","April","May","June","July","August","September","October","November","December")&amp;" "&amp;DAY($AF362)&amp;", "&amp;YEAR($AF362)&amp;". "&amp;IF(TRIM($AH362&amp;"")="","No goods or services were provided in exchange for your contribution.","In exchange for your contribution, we gave you "&amp;$AH362&amp;IF(ISNUMBER($AI362)," with an estimated fair market value of $"&amp;FIXED($AI362,2),"")&amp;"."))</f>
        <v/>
      </c>
      <c r="AX362" s="28">
        <f>IF(AND(ISNUMBER($AR362),ISNUMBER(Settings!$D$5)),IF($AR362&gt;=Settings!$D$5,1,0),0)</f>
        <v/>
      </c>
      <c r="AY362" s="28">
        <f>IF(AND(ISNUMBER($AR362),ISNUMBER(Settings!$D$6)),IF($AR362&gt;Settings!$D$6,1,0),0)</f>
        <v/>
      </c>
      <c r="AZ362" s="28">
        <f>IF(AND(ISNUMBER($AR362),ISNUMBER(Settings!$D$7)),IF($AR362&gt;Settings!$D$7,1,0),0)</f>
        <v/>
      </c>
      <c r="BA362" s="28">
        <f>IF(AND(ISNUMBER($AR362),ISNUMBER($AF362)),$AR362,0)</f>
        <v/>
      </c>
      <c r="BB362" s="28">
        <f>IF(OR(IFERROR(TRIM(INDEX($A362:$AD362,MATCH(Settings!$B$14,$A$1:$AD$1,0))&amp;""),"")&lt;&gt;"",IFERROR(TRIM(INDEX($A362:$AD362,MATCH(Settings!$B$13,$A$1:$AD$1,0))&amp;""),"")&lt;&gt;"",IFERROR(TRIM(INDEX($A362:$AD362,MATCH(Settings!$B$17,$A$1:$AD$1,0))&amp;""),"")&lt;&gt;"",IFERROR(TRIM(INDEX($A362:$AD362,MATCH(Settings!$B$22,$A$1:$AD$1,0))&amp;""),"")&lt;&gt;""),1,0)</f>
        <v/>
      </c>
    </row>
    <row r="363">
      <c r="AF363" s="29" t="n"/>
      <c r="AG363" s="30" t="n"/>
      <c r="AH363" s="30" t="n"/>
      <c r="AI363" s="31" t="n"/>
      <c r="AJ363" s="29" t="n"/>
      <c r="AK363" s="30" t="n"/>
      <c r="AM363" s="23">
        <f>IF(IFERROR(TRIM(INDEX($A363:$AD363,MATCH(Settings!$B$13,$A$1:$AD$1,0))&amp;""),"")&lt;&gt;"",IFERROR(TRIM(INDEX($A363:$AD363,MATCH(Settings!$B$13,$A$1:$AD$1,0))&amp;""),"")&amp;IF(IFERROR(TRIM(INDEX($A363:$AD363,MATCH(Settings!$B$14,$A$1:$AD$1,0))&amp;""),"")&lt;&gt;""," ("&amp;IFERROR(TRIM(INDEX($A363:$AD363,MATCH(Settings!$B$14,$A$1:$AD$1,0))&amp;""),"")&amp;")",""),IFERROR(TRIM(INDEX($A363:$AD363,MATCH(Settings!$B$14,$A$1:$AD$1,0))&amp;""),""))</f>
        <v/>
      </c>
      <c r="AN363" s="23">
        <f>IFERROR(TRIM(INDEX($A363:$AD363,MATCH(Settings!$B$15,$A$1:$AD$1,0))&amp;""),"")</f>
        <v/>
      </c>
      <c r="AO363" s="23">
        <f>IF($BB363=0,"",IF(LEFT(IFERROR(TRIM(INDEX($A363:$AD363,MATCH(Settings!$B$16,$A$1:$AD$1,0))&amp;""),""),5)="Goods","Goods",IF(LEFT(IFERROR(TRIM(INDEX($A363:$AD363,MATCH(Settings!$B$16,$A$1:$AD$1,0))&amp;""),""),8)="Services","Services",IF(IFERROR(TRIM(INDEX($A363:$AD363,MATCH(Settings!$B$22,$A$1:$AD$1,0))&amp;""),"")&lt;&gt;"","Services","Goods"))))</f>
        <v/>
      </c>
      <c r="AP363" s="23">
        <f>IF($AO363="Services",IFERROR(TRIM(INDEX($A363:$AD363,MATCH(Settings!$B$22,$A$1:$AD$1,0))&amp;""),""),IFERROR(TRIM(INDEX($A363:$AD363,MATCH(Settings!$B$17,$A$1:$AD$1,0))&amp;""),""))</f>
        <v/>
      </c>
      <c r="AQ363" s="24">
        <f>IFERROR(IF(TRIM(INDEX($A363:$AD363,MATCH(Settings!$B$18,$A$1:$AD$1,0))&amp;"")="","",VALUE(TRIM(INDEX($A363:$AD363,MATCH(Settings!$B$18,$A$1:$AD$1,0))&amp;""))),"")</f>
        <v/>
      </c>
      <c r="AR363" s="25">
        <f>IF($AO363="Goods",IFERROR(IF(TRIM(INDEX($A363:$AD363,MATCH(Settings!$B$20,$A$1:$AD$1,0))&amp;"")="","",VALUE(TRIM(INDEX($A363:$AD363,MATCH(Settings!$B$20,$A$1:$AD$1,0))&amp;""))),""),"")</f>
        <v/>
      </c>
      <c r="AS363" s="26">
        <f>IF($BB363=0,"",IFERROR(INT(IFERROR(IF(ISNUMBER(INDEX($A363:$AD363,MATCH(Settings!$B$11,$A$1:$AD$1,0))),INDEX($A363:$AD363,MATCH(Settings!$B$11,$A$1:$AD$1,0)),DATE(VALUE(LEFT(IFERROR(TRIM(INDEX($A363:$AD363,MATCH(Settings!$B$11,$A$1:$AD$1,0))&amp;""),""),4)),VALUE(MID(IFERROR(TRIM(INDEX($A363:$AD363,MATCH(Settings!$B$11,$A$1:$AD$1,0))&amp;""),""),6,2)),VALUE(MID(IFERROR(TRIM(INDEX($A363:$AD363,MATCH(Settings!$B$11,$A$1:$AD$1,0))&amp;""),""),9,2)))+TIME(VALUE(MID(IFERROR(TRIM(INDEX($A363:$AD363,MATCH(Settings!$B$11,$A$1:$AD$1,0))&amp;""),""),12,2)),VALUE(MID(IFERROR(TRIM(INDEX($A363:$AD363,MATCH(Settings!$B$11,$A$1:$AD$1,0))&amp;""),""),15,2)),VALUE(MID(IFERROR(TRIM(INDEX($A363:$AD363,MATCH(Settings!$B$11,$A$1:$AD$1,0))&amp;""),""),18,2)))),"")),""))</f>
        <v/>
      </c>
      <c r="AT363" s="23">
        <f>IF($BB363=0,"",IF(NOT(ISNUMBER($AF363)),"Waiting for the gift",IF(ISNUMBER($AJ363),"Acknowledged",IF(AND(ISNUMBER(Settings!$D$3),$AU363&gt;Settings!$D$3),"Past your window","Send acknowledgment"))))</f>
        <v/>
      </c>
      <c r="AU363" s="24">
        <f>IF(AND(ISNUMBER($AF363),NOT(ISNUMBER($AJ363))),Settings!$D$4-$AF363,"")</f>
        <v/>
      </c>
      <c r="AV363" s="27">
        <f>IF($BB363=0,"",IF((IF($AO363="Services","; services: describe the work, no value",IF(NOT(ISNUMBER($AR363)),"; no donor value given",IF($AX363=1,"; donor value $"&amp;FIXED(Settings!$D$5,0)&amp;" or more: written acknowledgment","")&amp;IF($AY363=1,"; over $"&amp;FIXED(Settings!$D$6,0)&amp;": donor may need Form 8283","")&amp;IF($AZ363=1,"; over $"&amp;FIXED(Settings!$D$7,0)&amp;": Section B, you may sign Part V",""))))="","Thank-you note",MID(IF($AO363="Services","; services: describe the work, no value",IF(NOT(ISNUMBER($AR363)),"; no donor value given",IF($AX363=1,"; donor value $"&amp;FIXED(Settings!$D$5,0)&amp;" or more: written acknowledgment","")&amp;IF($AY363=1,"; over $"&amp;FIXED(Settings!$D$6,0)&amp;": donor may need Form 8283","")&amp;IF($AZ363=1,"; over $"&amp;FIXED(Settings!$D$7,0)&amp;": Section B, you may sign Part V",""))),3,300)))</f>
        <v/>
      </c>
      <c r="AW363" s="27">
        <f>IF(OR($BB363=0,NOT(ISNUMBER($AF363)),$AP363=""),"","Thank you for your contribution of "&amp;$AP363&amp;" that "&amp;IF(TRIM(Settings!$D$2&amp;"")="","(your organization's name)",Settings!$D$2)&amp;" received on "&amp;CHOOSE(MONTH($AF363),"January","February","March","April","May","June","July","August","September","October","November","December")&amp;" "&amp;DAY($AF363)&amp;", "&amp;YEAR($AF363)&amp;". "&amp;IF(TRIM($AH363&amp;"")="","No goods or services were provided in exchange for your contribution.","In exchange for your contribution, we gave you "&amp;$AH363&amp;IF(ISNUMBER($AI363)," with an estimated fair market value of $"&amp;FIXED($AI363,2),"")&amp;"."))</f>
        <v/>
      </c>
      <c r="AX363" s="28">
        <f>IF(AND(ISNUMBER($AR363),ISNUMBER(Settings!$D$5)),IF($AR363&gt;=Settings!$D$5,1,0),0)</f>
        <v/>
      </c>
      <c r="AY363" s="28">
        <f>IF(AND(ISNUMBER($AR363),ISNUMBER(Settings!$D$6)),IF($AR363&gt;Settings!$D$6,1,0),0)</f>
        <v/>
      </c>
      <c r="AZ363" s="28">
        <f>IF(AND(ISNUMBER($AR363),ISNUMBER(Settings!$D$7)),IF($AR363&gt;Settings!$D$7,1,0),0)</f>
        <v/>
      </c>
      <c r="BA363" s="28">
        <f>IF(AND(ISNUMBER($AR363),ISNUMBER($AF363)),$AR363,0)</f>
        <v/>
      </c>
      <c r="BB363" s="28">
        <f>IF(OR(IFERROR(TRIM(INDEX($A363:$AD363,MATCH(Settings!$B$14,$A$1:$AD$1,0))&amp;""),"")&lt;&gt;"",IFERROR(TRIM(INDEX($A363:$AD363,MATCH(Settings!$B$13,$A$1:$AD$1,0))&amp;""),"")&lt;&gt;"",IFERROR(TRIM(INDEX($A363:$AD363,MATCH(Settings!$B$17,$A$1:$AD$1,0))&amp;""),"")&lt;&gt;"",IFERROR(TRIM(INDEX($A363:$AD363,MATCH(Settings!$B$22,$A$1:$AD$1,0))&amp;""),"")&lt;&gt;""),1,0)</f>
        <v/>
      </c>
    </row>
    <row r="364">
      <c r="AF364" s="29" t="n"/>
      <c r="AG364" s="30" t="n"/>
      <c r="AH364" s="30" t="n"/>
      <c r="AI364" s="31" t="n"/>
      <c r="AJ364" s="29" t="n"/>
      <c r="AK364" s="30" t="n"/>
      <c r="AM364" s="23">
        <f>IF(IFERROR(TRIM(INDEX($A364:$AD364,MATCH(Settings!$B$13,$A$1:$AD$1,0))&amp;""),"")&lt;&gt;"",IFERROR(TRIM(INDEX($A364:$AD364,MATCH(Settings!$B$13,$A$1:$AD$1,0))&amp;""),"")&amp;IF(IFERROR(TRIM(INDEX($A364:$AD364,MATCH(Settings!$B$14,$A$1:$AD$1,0))&amp;""),"")&lt;&gt;""," ("&amp;IFERROR(TRIM(INDEX($A364:$AD364,MATCH(Settings!$B$14,$A$1:$AD$1,0))&amp;""),"")&amp;")",""),IFERROR(TRIM(INDEX($A364:$AD364,MATCH(Settings!$B$14,$A$1:$AD$1,0))&amp;""),""))</f>
        <v/>
      </c>
      <c r="AN364" s="23">
        <f>IFERROR(TRIM(INDEX($A364:$AD364,MATCH(Settings!$B$15,$A$1:$AD$1,0))&amp;""),"")</f>
        <v/>
      </c>
      <c r="AO364" s="23">
        <f>IF($BB364=0,"",IF(LEFT(IFERROR(TRIM(INDEX($A364:$AD364,MATCH(Settings!$B$16,$A$1:$AD$1,0))&amp;""),""),5)="Goods","Goods",IF(LEFT(IFERROR(TRIM(INDEX($A364:$AD364,MATCH(Settings!$B$16,$A$1:$AD$1,0))&amp;""),""),8)="Services","Services",IF(IFERROR(TRIM(INDEX($A364:$AD364,MATCH(Settings!$B$22,$A$1:$AD$1,0))&amp;""),"")&lt;&gt;"","Services","Goods"))))</f>
        <v/>
      </c>
      <c r="AP364" s="23">
        <f>IF($AO364="Services",IFERROR(TRIM(INDEX($A364:$AD364,MATCH(Settings!$B$22,$A$1:$AD$1,0))&amp;""),""),IFERROR(TRIM(INDEX($A364:$AD364,MATCH(Settings!$B$17,$A$1:$AD$1,0))&amp;""),""))</f>
        <v/>
      </c>
      <c r="AQ364" s="24">
        <f>IFERROR(IF(TRIM(INDEX($A364:$AD364,MATCH(Settings!$B$18,$A$1:$AD$1,0))&amp;"")="","",VALUE(TRIM(INDEX($A364:$AD364,MATCH(Settings!$B$18,$A$1:$AD$1,0))&amp;""))),"")</f>
        <v/>
      </c>
      <c r="AR364" s="25">
        <f>IF($AO364="Goods",IFERROR(IF(TRIM(INDEX($A364:$AD364,MATCH(Settings!$B$20,$A$1:$AD$1,0))&amp;"")="","",VALUE(TRIM(INDEX($A364:$AD364,MATCH(Settings!$B$20,$A$1:$AD$1,0))&amp;""))),""),"")</f>
        <v/>
      </c>
      <c r="AS364" s="26">
        <f>IF($BB364=0,"",IFERROR(INT(IFERROR(IF(ISNUMBER(INDEX($A364:$AD364,MATCH(Settings!$B$11,$A$1:$AD$1,0))),INDEX($A364:$AD364,MATCH(Settings!$B$11,$A$1:$AD$1,0)),DATE(VALUE(LEFT(IFERROR(TRIM(INDEX($A364:$AD364,MATCH(Settings!$B$11,$A$1:$AD$1,0))&amp;""),""),4)),VALUE(MID(IFERROR(TRIM(INDEX($A364:$AD364,MATCH(Settings!$B$11,$A$1:$AD$1,0))&amp;""),""),6,2)),VALUE(MID(IFERROR(TRIM(INDEX($A364:$AD364,MATCH(Settings!$B$11,$A$1:$AD$1,0))&amp;""),""),9,2)))+TIME(VALUE(MID(IFERROR(TRIM(INDEX($A364:$AD364,MATCH(Settings!$B$11,$A$1:$AD$1,0))&amp;""),""),12,2)),VALUE(MID(IFERROR(TRIM(INDEX($A364:$AD364,MATCH(Settings!$B$11,$A$1:$AD$1,0))&amp;""),""),15,2)),VALUE(MID(IFERROR(TRIM(INDEX($A364:$AD364,MATCH(Settings!$B$11,$A$1:$AD$1,0))&amp;""),""),18,2)))),"")),""))</f>
        <v/>
      </c>
      <c r="AT364" s="23">
        <f>IF($BB364=0,"",IF(NOT(ISNUMBER($AF364)),"Waiting for the gift",IF(ISNUMBER($AJ364),"Acknowledged",IF(AND(ISNUMBER(Settings!$D$3),$AU364&gt;Settings!$D$3),"Past your window","Send acknowledgment"))))</f>
        <v/>
      </c>
      <c r="AU364" s="24">
        <f>IF(AND(ISNUMBER($AF364),NOT(ISNUMBER($AJ364))),Settings!$D$4-$AF364,"")</f>
        <v/>
      </c>
      <c r="AV364" s="27">
        <f>IF($BB364=0,"",IF((IF($AO364="Services","; services: describe the work, no value",IF(NOT(ISNUMBER($AR364)),"; no donor value given",IF($AX364=1,"; donor value $"&amp;FIXED(Settings!$D$5,0)&amp;" or more: written acknowledgment","")&amp;IF($AY364=1,"; over $"&amp;FIXED(Settings!$D$6,0)&amp;": donor may need Form 8283","")&amp;IF($AZ364=1,"; over $"&amp;FIXED(Settings!$D$7,0)&amp;": Section B, you may sign Part V",""))))="","Thank-you note",MID(IF($AO364="Services","; services: describe the work, no value",IF(NOT(ISNUMBER($AR364)),"; no donor value given",IF($AX364=1,"; donor value $"&amp;FIXED(Settings!$D$5,0)&amp;" or more: written acknowledgment","")&amp;IF($AY364=1,"; over $"&amp;FIXED(Settings!$D$6,0)&amp;": donor may need Form 8283","")&amp;IF($AZ364=1,"; over $"&amp;FIXED(Settings!$D$7,0)&amp;": Section B, you may sign Part V",""))),3,300)))</f>
        <v/>
      </c>
      <c r="AW364" s="27">
        <f>IF(OR($BB364=0,NOT(ISNUMBER($AF364)),$AP364=""),"","Thank you for your contribution of "&amp;$AP364&amp;" that "&amp;IF(TRIM(Settings!$D$2&amp;"")="","(your organization's name)",Settings!$D$2)&amp;" received on "&amp;CHOOSE(MONTH($AF364),"January","February","March","April","May","June","July","August","September","October","November","December")&amp;" "&amp;DAY($AF364)&amp;", "&amp;YEAR($AF364)&amp;". "&amp;IF(TRIM($AH364&amp;"")="","No goods or services were provided in exchange for your contribution.","In exchange for your contribution, we gave you "&amp;$AH364&amp;IF(ISNUMBER($AI364)," with an estimated fair market value of $"&amp;FIXED($AI364,2),"")&amp;"."))</f>
        <v/>
      </c>
      <c r="AX364" s="28">
        <f>IF(AND(ISNUMBER($AR364),ISNUMBER(Settings!$D$5)),IF($AR364&gt;=Settings!$D$5,1,0),0)</f>
        <v/>
      </c>
      <c r="AY364" s="28">
        <f>IF(AND(ISNUMBER($AR364),ISNUMBER(Settings!$D$6)),IF($AR364&gt;Settings!$D$6,1,0),0)</f>
        <v/>
      </c>
      <c r="AZ364" s="28">
        <f>IF(AND(ISNUMBER($AR364),ISNUMBER(Settings!$D$7)),IF($AR364&gt;Settings!$D$7,1,0),0)</f>
        <v/>
      </c>
      <c r="BA364" s="28">
        <f>IF(AND(ISNUMBER($AR364),ISNUMBER($AF364)),$AR364,0)</f>
        <v/>
      </c>
      <c r="BB364" s="28">
        <f>IF(OR(IFERROR(TRIM(INDEX($A364:$AD364,MATCH(Settings!$B$14,$A$1:$AD$1,0))&amp;""),"")&lt;&gt;"",IFERROR(TRIM(INDEX($A364:$AD364,MATCH(Settings!$B$13,$A$1:$AD$1,0))&amp;""),"")&lt;&gt;"",IFERROR(TRIM(INDEX($A364:$AD364,MATCH(Settings!$B$17,$A$1:$AD$1,0))&amp;""),"")&lt;&gt;"",IFERROR(TRIM(INDEX($A364:$AD364,MATCH(Settings!$B$22,$A$1:$AD$1,0))&amp;""),"")&lt;&gt;""),1,0)</f>
        <v/>
      </c>
    </row>
    <row r="365">
      <c r="AF365" s="29" t="n"/>
      <c r="AG365" s="30" t="n"/>
      <c r="AH365" s="30" t="n"/>
      <c r="AI365" s="31" t="n"/>
      <c r="AJ365" s="29" t="n"/>
      <c r="AK365" s="30" t="n"/>
      <c r="AM365" s="23">
        <f>IF(IFERROR(TRIM(INDEX($A365:$AD365,MATCH(Settings!$B$13,$A$1:$AD$1,0))&amp;""),"")&lt;&gt;"",IFERROR(TRIM(INDEX($A365:$AD365,MATCH(Settings!$B$13,$A$1:$AD$1,0))&amp;""),"")&amp;IF(IFERROR(TRIM(INDEX($A365:$AD365,MATCH(Settings!$B$14,$A$1:$AD$1,0))&amp;""),"")&lt;&gt;""," ("&amp;IFERROR(TRIM(INDEX($A365:$AD365,MATCH(Settings!$B$14,$A$1:$AD$1,0))&amp;""),"")&amp;")",""),IFERROR(TRIM(INDEX($A365:$AD365,MATCH(Settings!$B$14,$A$1:$AD$1,0))&amp;""),""))</f>
        <v/>
      </c>
      <c r="AN365" s="23">
        <f>IFERROR(TRIM(INDEX($A365:$AD365,MATCH(Settings!$B$15,$A$1:$AD$1,0))&amp;""),"")</f>
        <v/>
      </c>
      <c r="AO365" s="23">
        <f>IF($BB365=0,"",IF(LEFT(IFERROR(TRIM(INDEX($A365:$AD365,MATCH(Settings!$B$16,$A$1:$AD$1,0))&amp;""),""),5)="Goods","Goods",IF(LEFT(IFERROR(TRIM(INDEX($A365:$AD365,MATCH(Settings!$B$16,$A$1:$AD$1,0))&amp;""),""),8)="Services","Services",IF(IFERROR(TRIM(INDEX($A365:$AD365,MATCH(Settings!$B$22,$A$1:$AD$1,0))&amp;""),"")&lt;&gt;"","Services","Goods"))))</f>
        <v/>
      </c>
      <c r="AP365" s="23">
        <f>IF($AO365="Services",IFERROR(TRIM(INDEX($A365:$AD365,MATCH(Settings!$B$22,$A$1:$AD$1,0))&amp;""),""),IFERROR(TRIM(INDEX($A365:$AD365,MATCH(Settings!$B$17,$A$1:$AD$1,0))&amp;""),""))</f>
        <v/>
      </c>
      <c r="AQ365" s="24">
        <f>IFERROR(IF(TRIM(INDEX($A365:$AD365,MATCH(Settings!$B$18,$A$1:$AD$1,0))&amp;"")="","",VALUE(TRIM(INDEX($A365:$AD365,MATCH(Settings!$B$18,$A$1:$AD$1,0))&amp;""))),"")</f>
        <v/>
      </c>
      <c r="AR365" s="25">
        <f>IF($AO365="Goods",IFERROR(IF(TRIM(INDEX($A365:$AD365,MATCH(Settings!$B$20,$A$1:$AD$1,0))&amp;"")="","",VALUE(TRIM(INDEX($A365:$AD365,MATCH(Settings!$B$20,$A$1:$AD$1,0))&amp;""))),""),"")</f>
        <v/>
      </c>
      <c r="AS365" s="26">
        <f>IF($BB365=0,"",IFERROR(INT(IFERROR(IF(ISNUMBER(INDEX($A365:$AD365,MATCH(Settings!$B$11,$A$1:$AD$1,0))),INDEX($A365:$AD365,MATCH(Settings!$B$11,$A$1:$AD$1,0)),DATE(VALUE(LEFT(IFERROR(TRIM(INDEX($A365:$AD365,MATCH(Settings!$B$11,$A$1:$AD$1,0))&amp;""),""),4)),VALUE(MID(IFERROR(TRIM(INDEX($A365:$AD365,MATCH(Settings!$B$11,$A$1:$AD$1,0))&amp;""),""),6,2)),VALUE(MID(IFERROR(TRIM(INDEX($A365:$AD365,MATCH(Settings!$B$11,$A$1:$AD$1,0))&amp;""),""),9,2)))+TIME(VALUE(MID(IFERROR(TRIM(INDEX($A365:$AD365,MATCH(Settings!$B$11,$A$1:$AD$1,0))&amp;""),""),12,2)),VALUE(MID(IFERROR(TRIM(INDEX($A365:$AD365,MATCH(Settings!$B$11,$A$1:$AD$1,0))&amp;""),""),15,2)),VALUE(MID(IFERROR(TRIM(INDEX($A365:$AD365,MATCH(Settings!$B$11,$A$1:$AD$1,0))&amp;""),""),18,2)))),"")),""))</f>
        <v/>
      </c>
      <c r="AT365" s="23">
        <f>IF($BB365=0,"",IF(NOT(ISNUMBER($AF365)),"Waiting for the gift",IF(ISNUMBER($AJ365),"Acknowledged",IF(AND(ISNUMBER(Settings!$D$3),$AU365&gt;Settings!$D$3),"Past your window","Send acknowledgment"))))</f>
        <v/>
      </c>
      <c r="AU365" s="24">
        <f>IF(AND(ISNUMBER($AF365),NOT(ISNUMBER($AJ365))),Settings!$D$4-$AF365,"")</f>
        <v/>
      </c>
      <c r="AV365" s="27">
        <f>IF($BB365=0,"",IF((IF($AO365="Services","; services: describe the work, no value",IF(NOT(ISNUMBER($AR365)),"; no donor value given",IF($AX365=1,"; donor value $"&amp;FIXED(Settings!$D$5,0)&amp;" or more: written acknowledgment","")&amp;IF($AY365=1,"; over $"&amp;FIXED(Settings!$D$6,0)&amp;": donor may need Form 8283","")&amp;IF($AZ365=1,"; over $"&amp;FIXED(Settings!$D$7,0)&amp;": Section B, you may sign Part V",""))))="","Thank-you note",MID(IF($AO365="Services","; services: describe the work, no value",IF(NOT(ISNUMBER($AR365)),"; no donor value given",IF($AX365=1,"; donor value $"&amp;FIXED(Settings!$D$5,0)&amp;" or more: written acknowledgment","")&amp;IF($AY365=1,"; over $"&amp;FIXED(Settings!$D$6,0)&amp;": donor may need Form 8283","")&amp;IF($AZ365=1,"; over $"&amp;FIXED(Settings!$D$7,0)&amp;": Section B, you may sign Part V",""))),3,300)))</f>
        <v/>
      </c>
      <c r="AW365" s="27">
        <f>IF(OR($BB365=0,NOT(ISNUMBER($AF365)),$AP365=""),"","Thank you for your contribution of "&amp;$AP365&amp;" that "&amp;IF(TRIM(Settings!$D$2&amp;"")="","(your organization's name)",Settings!$D$2)&amp;" received on "&amp;CHOOSE(MONTH($AF365),"January","February","March","April","May","June","July","August","September","October","November","December")&amp;" "&amp;DAY($AF365)&amp;", "&amp;YEAR($AF365)&amp;". "&amp;IF(TRIM($AH365&amp;"")="","No goods or services were provided in exchange for your contribution.","In exchange for your contribution, we gave you "&amp;$AH365&amp;IF(ISNUMBER($AI365)," with an estimated fair market value of $"&amp;FIXED($AI365,2),"")&amp;"."))</f>
        <v/>
      </c>
      <c r="AX365" s="28">
        <f>IF(AND(ISNUMBER($AR365),ISNUMBER(Settings!$D$5)),IF($AR365&gt;=Settings!$D$5,1,0),0)</f>
        <v/>
      </c>
      <c r="AY365" s="28">
        <f>IF(AND(ISNUMBER($AR365),ISNUMBER(Settings!$D$6)),IF($AR365&gt;Settings!$D$6,1,0),0)</f>
        <v/>
      </c>
      <c r="AZ365" s="28">
        <f>IF(AND(ISNUMBER($AR365),ISNUMBER(Settings!$D$7)),IF($AR365&gt;Settings!$D$7,1,0),0)</f>
        <v/>
      </c>
      <c r="BA365" s="28">
        <f>IF(AND(ISNUMBER($AR365),ISNUMBER($AF365)),$AR365,0)</f>
        <v/>
      </c>
      <c r="BB365" s="28">
        <f>IF(OR(IFERROR(TRIM(INDEX($A365:$AD365,MATCH(Settings!$B$14,$A$1:$AD$1,0))&amp;""),"")&lt;&gt;"",IFERROR(TRIM(INDEX($A365:$AD365,MATCH(Settings!$B$13,$A$1:$AD$1,0))&amp;""),"")&lt;&gt;"",IFERROR(TRIM(INDEX($A365:$AD365,MATCH(Settings!$B$17,$A$1:$AD$1,0))&amp;""),"")&lt;&gt;"",IFERROR(TRIM(INDEX($A365:$AD365,MATCH(Settings!$B$22,$A$1:$AD$1,0))&amp;""),"")&lt;&gt;""),1,0)</f>
        <v/>
      </c>
    </row>
    <row r="366">
      <c r="AF366" s="29" t="n"/>
      <c r="AG366" s="30" t="n"/>
      <c r="AH366" s="30" t="n"/>
      <c r="AI366" s="31" t="n"/>
      <c r="AJ366" s="29" t="n"/>
      <c r="AK366" s="30" t="n"/>
      <c r="AM366" s="23">
        <f>IF(IFERROR(TRIM(INDEX($A366:$AD366,MATCH(Settings!$B$13,$A$1:$AD$1,0))&amp;""),"")&lt;&gt;"",IFERROR(TRIM(INDEX($A366:$AD366,MATCH(Settings!$B$13,$A$1:$AD$1,0))&amp;""),"")&amp;IF(IFERROR(TRIM(INDEX($A366:$AD366,MATCH(Settings!$B$14,$A$1:$AD$1,0))&amp;""),"")&lt;&gt;""," ("&amp;IFERROR(TRIM(INDEX($A366:$AD366,MATCH(Settings!$B$14,$A$1:$AD$1,0))&amp;""),"")&amp;")",""),IFERROR(TRIM(INDEX($A366:$AD366,MATCH(Settings!$B$14,$A$1:$AD$1,0))&amp;""),""))</f>
        <v/>
      </c>
      <c r="AN366" s="23">
        <f>IFERROR(TRIM(INDEX($A366:$AD366,MATCH(Settings!$B$15,$A$1:$AD$1,0))&amp;""),"")</f>
        <v/>
      </c>
      <c r="AO366" s="23">
        <f>IF($BB366=0,"",IF(LEFT(IFERROR(TRIM(INDEX($A366:$AD366,MATCH(Settings!$B$16,$A$1:$AD$1,0))&amp;""),""),5)="Goods","Goods",IF(LEFT(IFERROR(TRIM(INDEX($A366:$AD366,MATCH(Settings!$B$16,$A$1:$AD$1,0))&amp;""),""),8)="Services","Services",IF(IFERROR(TRIM(INDEX($A366:$AD366,MATCH(Settings!$B$22,$A$1:$AD$1,0))&amp;""),"")&lt;&gt;"","Services","Goods"))))</f>
        <v/>
      </c>
      <c r="AP366" s="23">
        <f>IF($AO366="Services",IFERROR(TRIM(INDEX($A366:$AD366,MATCH(Settings!$B$22,$A$1:$AD$1,0))&amp;""),""),IFERROR(TRIM(INDEX($A366:$AD366,MATCH(Settings!$B$17,$A$1:$AD$1,0))&amp;""),""))</f>
        <v/>
      </c>
      <c r="AQ366" s="24">
        <f>IFERROR(IF(TRIM(INDEX($A366:$AD366,MATCH(Settings!$B$18,$A$1:$AD$1,0))&amp;"")="","",VALUE(TRIM(INDEX($A366:$AD366,MATCH(Settings!$B$18,$A$1:$AD$1,0))&amp;""))),"")</f>
        <v/>
      </c>
      <c r="AR366" s="25">
        <f>IF($AO366="Goods",IFERROR(IF(TRIM(INDEX($A366:$AD366,MATCH(Settings!$B$20,$A$1:$AD$1,0))&amp;"")="","",VALUE(TRIM(INDEX($A366:$AD366,MATCH(Settings!$B$20,$A$1:$AD$1,0))&amp;""))),""),"")</f>
        <v/>
      </c>
      <c r="AS366" s="26">
        <f>IF($BB366=0,"",IFERROR(INT(IFERROR(IF(ISNUMBER(INDEX($A366:$AD366,MATCH(Settings!$B$11,$A$1:$AD$1,0))),INDEX($A366:$AD366,MATCH(Settings!$B$11,$A$1:$AD$1,0)),DATE(VALUE(LEFT(IFERROR(TRIM(INDEX($A366:$AD366,MATCH(Settings!$B$11,$A$1:$AD$1,0))&amp;""),""),4)),VALUE(MID(IFERROR(TRIM(INDEX($A366:$AD366,MATCH(Settings!$B$11,$A$1:$AD$1,0))&amp;""),""),6,2)),VALUE(MID(IFERROR(TRIM(INDEX($A366:$AD366,MATCH(Settings!$B$11,$A$1:$AD$1,0))&amp;""),""),9,2)))+TIME(VALUE(MID(IFERROR(TRIM(INDEX($A366:$AD366,MATCH(Settings!$B$11,$A$1:$AD$1,0))&amp;""),""),12,2)),VALUE(MID(IFERROR(TRIM(INDEX($A366:$AD366,MATCH(Settings!$B$11,$A$1:$AD$1,0))&amp;""),""),15,2)),VALUE(MID(IFERROR(TRIM(INDEX($A366:$AD366,MATCH(Settings!$B$11,$A$1:$AD$1,0))&amp;""),""),18,2)))),"")),""))</f>
        <v/>
      </c>
      <c r="AT366" s="23">
        <f>IF($BB366=0,"",IF(NOT(ISNUMBER($AF366)),"Waiting for the gift",IF(ISNUMBER($AJ366),"Acknowledged",IF(AND(ISNUMBER(Settings!$D$3),$AU366&gt;Settings!$D$3),"Past your window","Send acknowledgment"))))</f>
        <v/>
      </c>
      <c r="AU366" s="24">
        <f>IF(AND(ISNUMBER($AF366),NOT(ISNUMBER($AJ366))),Settings!$D$4-$AF366,"")</f>
        <v/>
      </c>
      <c r="AV366" s="27">
        <f>IF($BB366=0,"",IF((IF($AO366="Services","; services: describe the work, no value",IF(NOT(ISNUMBER($AR366)),"; no donor value given",IF($AX366=1,"; donor value $"&amp;FIXED(Settings!$D$5,0)&amp;" or more: written acknowledgment","")&amp;IF($AY366=1,"; over $"&amp;FIXED(Settings!$D$6,0)&amp;": donor may need Form 8283","")&amp;IF($AZ366=1,"; over $"&amp;FIXED(Settings!$D$7,0)&amp;": Section B, you may sign Part V",""))))="","Thank-you note",MID(IF($AO366="Services","; services: describe the work, no value",IF(NOT(ISNUMBER($AR366)),"; no donor value given",IF($AX366=1,"; donor value $"&amp;FIXED(Settings!$D$5,0)&amp;" or more: written acknowledgment","")&amp;IF($AY366=1,"; over $"&amp;FIXED(Settings!$D$6,0)&amp;": donor may need Form 8283","")&amp;IF($AZ366=1,"; over $"&amp;FIXED(Settings!$D$7,0)&amp;": Section B, you may sign Part V",""))),3,300)))</f>
        <v/>
      </c>
      <c r="AW366" s="27">
        <f>IF(OR($BB366=0,NOT(ISNUMBER($AF366)),$AP366=""),"","Thank you for your contribution of "&amp;$AP366&amp;" that "&amp;IF(TRIM(Settings!$D$2&amp;"")="","(your organization's name)",Settings!$D$2)&amp;" received on "&amp;CHOOSE(MONTH($AF366),"January","February","March","April","May","June","July","August","September","October","November","December")&amp;" "&amp;DAY($AF366)&amp;", "&amp;YEAR($AF366)&amp;". "&amp;IF(TRIM($AH366&amp;"")="","No goods or services were provided in exchange for your contribution.","In exchange for your contribution, we gave you "&amp;$AH366&amp;IF(ISNUMBER($AI366)," with an estimated fair market value of $"&amp;FIXED($AI366,2),"")&amp;"."))</f>
        <v/>
      </c>
      <c r="AX366" s="28">
        <f>IF(AND(ISNUMBER($AR366),ISNUMBER(Settings!$D$5)),IF($AR366&gt;=Settings!$D$5,1,0),0)</f>
        <v/>
      </c>
      <c r="AY366" s="28">
        <f>IF(AND(ISNUMBER($AR366),ISNUMBER(Settings!$D$6)),IF($AR366&gt;Settings!$D$6,1,0),0)</f>
        <v/>
      </c>
      <c r="AZ366" s="28">
        <f>IF(AND(ISNUMBER($AR366),ISNUMBER(Settings!$D$7)),IF($AR366&gt;Settings!$D$7,1,0),0)</f>
        <v/>
      </c>
      <c r="BA366" s="28">
        <f>IF(AND(ISNUMBER($AR366),ISNUMBER($AF366)),$AR366,0)</f>
        <v/>
      </c>
      <c r="BB366" s="28">
        <f>IF(OR(IFERROR(TRIM(INDEX($A366:$AD366,MATCH(Settings!$B$14,$A$1:$AD$1,0))&amp;""),"")&lt;&gt;"",IFERROR(TRIM(INDEX($A366:$AD366,MATCH(Settings!$B$13,$A$1:$AD$1,0))&amp;""),"")&lt;&gt;"",IFERROR(TRIM(INDEX($A366:$AD366,MATCH(Settings!$B$17,$A$1:$AD$1,0))&amp;""),"")&lt;&gt;"",IFERROR(TRIM(INDEX($A366:$AD366,MATCH(Settings!$B$22,$A$1:$AD$1,0))&amp;""),"")&lt;&gt;""),1,0)</f>
        <v/>
      </c>
    </row>
    <row r="367">
      <c r="AF367" s="29" t="n"/>
      <c r="AG367" s="30" t="n"/>
      <c r="AH367" s="30" t="n"/>
      <c r="AI367" s="31" t="n"/>
      <c r="AJ367" s="29" t="n"/>
      <c r="AK367" s="30" t="n"/>
      <c r="AM367" s="23">
        <f>IF(IFERROR(TRIM(INDEX($A367:$AD367,MATCH(Settings!$B$13,$A$1:$AD$1,0))&amp;""),"")&lt;&gt;"",IFERROR(TRIM(INDEX($A367:$AD367,MATCH(Settings!$B$13,$A$1:$AD$1,0))&amp;""),"")&amp;IF(IFERROR(TRIM(INDEX($A367:$AD367,MATCH(Settings!$B$14,$A$1:$AD$1,0))&amp;""),"")&lt;&gt;""," ("&amp;IFERROR(TRIM(INDEX($A367:$AD367,MATCH(Settings!$B$14,$A$1:$AD$1,0))&amp;""),"")&amp;")",""),IFERROR(TRIM(INDEX($A367:$AD367,MATCH(Settings!$B$14,$A$1:$AD$1,0))&amp;""),""))</f>
        <v/>
      </c>
      <c r="AN367" s="23">
        <f>IFERROR(TRIM(INDEX($A367:$AD367,MATCH(Settings!$B$15,$A$1:$AD$1,0))&amp;""),"")</f>
        <v/>
      </c>
      <c r="AO367" s="23">
        <f>IF($BB367=0,"",IF(LEFT(IFERROR(TRIM(INDEX($A367:$AD367,MATCH(Settings!$B$16,$A$1:$AD$1,0))&amp;""),""),5)="Goods","Goods",IF(LEFT(IFERROR(TRIM(INDEX($A367:$AD367,MATCH(Settings!$B$16,$A$1:$AD$1,0))&amp;""),""),8)="Services","Services",IF(IFERROR(TRIM(INDEX($A367:$AD367,MATCH(Settings!$B$22,$A$1:$AD$1,0))&amp;""),"")&lt;&gt;"","Services","Goods"))))</f>
        <v/>
      </c>
      <c r="AP367" s="23">
        <f>IF($AO367="Services",IFERROR(TRIM(INDEX($A367:$AD367,MATCH(Settings!$B$22,$A$1:$AD$1,0))&amp;""),""),IFERROR(TRIM(INDEX($A367:$AD367,MATCH(Settings!$B$17,$A$1:$AD$1,0))&amp;""),""))</f>
        <v/>
      </c>
      <c r="AQ367" s="24">
        <f>IFERROR(IF(TRIM(INDEX($A367:$AD367,MATCH(Settings!$B$18,$A$1:$AD$1,0))&amp;"")="","",VALUE(TRIM(INDEX($A367:$AD367,MATCH(Settings!$B$18,$A$1:$AD$1,0))&amp;""))),"")</f>
        <v/>
      </c>
      <c r="AR367" s="25">
        <f>IF($AO367="Goods",IFERROR(IF(TRIM(INDEX($A367:$AD367,MATCH(Settings!$B$20,$A$1:$AD$1,0))&amp;"")="","",VALUE(TRIM(INDEX($A367:$AD367,MATCH(Settings!$B$20,$A$1:$AD$1,0))&amp;""))),""),"")</f>
        <v/>
      </c>
      <c r="AS367" s="26">
        <f>IF($BB367=0,"",IFERROR(INT(IFERROR(IF(ISNUMBER(INDEX($A367:$AD367,MATCH(Settings!$B$11,$A$1:$AD$1,0))),INDEX($A367:$AD367,MATCH(Settings!$B$11,$A$1:$AD$1,0)),DATE(VALUE(LEFT(IFERROR(TRIM(INDEX($A367:$AD367,MATCH(Settings!$B$11,$A$1:$AD$1,0))&amp;""),""),4)),VALUE(MID(IFERROR(TRIM(INDEX($A367:$AD367,MATCH(Settings!$B$11,$A$1:$AD$1,0))&amp;""),""),6,2)),VALUE(MID(IFERROR(TRIM(INDEX($A367:$AD367,MATCH(Settings!$B$11,$A$1:$AD$1,0))&amp;""),""),9,2)))+TIME(VALUE(MID(IFERROR(TRIM(INDEX($A367:$AD367,MATCH(Settings!$B$11,$A$1:$AD$1,0))&amp;""),""),12,2)),VALUE(MID(IFERROR(TRIM(INDEX($A367:$AD367,MATCH(Settings!$B$11,$A$1:$AD$1,0))&amp;""),""),15,2)),VALUE(MID(IFERROR(TRIM(INDEX($A367:$AD367,MATCH(Settings!$B$11,$A$1:$AD$1,0))&amp;""),""),18,2)))),"")),""))</f>
        <v/>
      </c>
      <c r="AT367" s="23">
        <f>IF($BB367=0,"",IF(NOT(ISNUMBER($AF367)),"Waiting for the gift",IF(ISNUMBER($AJ367),"Acknowledged",IF(AND(ISNUMBER(Settings!$D$3),$AU367&gt;Settings!$D$3),"Past your window","Send acknowledgment"))))</f>
        <v/>
      </c>
      <c r="AU367" s="24">
        <f>IF(AND(ISNUMBER($AF367),NOT(ISNUMBER($AJ367))),Settings!$D$4-$AF367,"")</f>
        <v/>
      </c>
      <c r="AV367" s="27">
        <f>IF($BB367=0,"",IF((IF($AO367="Services","; services: describe the work, no value",IF(NOT(ISNUMBER($AR367)),"; no donor value given",IF($AX367=1,"; donor value $"&amp;FIXED(Settings!$D$5,0)&amp;" or more: written acknowledgment","")&amp;IF($AY367=1,"; over $"&amp;FIXED(Settings!$D$6,0)&amp;": donor may need Form 8283","")&amp;IF($AZ367=1,"; over $"&amp;FIXED(Settings!$D$7,0)&amp;": Section B, you may sign Part V",""))))="","Thank-you note",MID(IF($AO367="Services","; services: describe the work, no value",IF(NOT(ISNUMBER($AR367)),"; no donor value given",IF($AX367=1,"; donor value $"&amp;FIXED(Settings!$D$5,0)&amp;" or more: written acknowledgment","")&amp;IF($AY367=1,"; over $"&amp;FIXED(Settings!$D$6,0)&amp;": donor may need Form 8283","")&amp;IF($AZ367=1,"; over $"&amp;FIXED(Settings!$D$7,0)&amp;": Section B, you may sign Part V",""))),3,300)))</f>
        <v/>
      </c>
      <c r="AW367" s="27">
        <f>IF(OR($BB367=0,NOT(ISNUMBER($AF367)),$AP367=""),"","Thank you for your contribution of "&amp;$AP367&amp;" that "&amp;IF(TRIM(Settings!$D$2&amp;"")="","(your organization's name)",Settings!$D$2)&amp;" received on "&amp;CHOOSE(MONTH($AF367),"January","February","March","April","May","June","July","August","September","October","November","December")&amp;" "&amp;DAY($AF367)&amp;", "&amp;YEAR($AF367)&amp;". "&amp;IF(TRIM($AH367&amp;"")="","No goods or services were provided in exchange for your contribution.","In exchange for your contribution, we gave you "&amp;$AH367&amp;IF(ISNUMBER($AI367)," with an estimated fair market value of $"&amp;FIXED($AI367,2),"")&amp;"."))</f>
        <v/>
      </c>
      <c r="AX367" s="28">
        <f>IF(AND(ISNUMBER($AR367),ISNUMBER(Settings!$D$5)),IF($AR367&gt;=Settings!$D$5,1,0),0)</f>
        <v/>
      </c>
      <c r="AY367" s="28">
        <f>IF(AND(ISNUMBER($AR367),ISNUMBER(Settings!$D$6)),IF($AR367&gt;Settings!$D$6,1,0),0)</f>
        <v/>
      </c>
      <c r="AZ367" s="28">
        <f>IF(AND(ISNUMBER($AR367),ISNUMBER(Settings!$D$7)),IF($AR367&gt;Settings!$D$7,1,0),0)</f>
        <v/>
      </c>
      <c r="BA367" s="28">
        <f>IF(AND(ISNUMBER($AR367),ISNUMBER($AF367)),$AR367,0)</f>
        <v/>
      </c>
      <c r="BB367" s="28">
        <f>IF(OR(IFERROR(TRIM(INDEX($A367:$AD367,MATCH(Settings!$B$14,$A$1:$AD$1,0))&amp;""),"")&lt;&gt;"",IFERROR(TRIM(INDEX($A367:$AD367,MATCH(Settings!$B$13,$A$1:$AD$1,0))&amp;""),"")&lt;&gt;"",IFERROR(TRIM(INDEX($A367:$AD367,MATCH(Settings!$B$17,$A$1:$AD$1,0))&amp;""),"")&lt;&gt;"",IFERROR(TRIM(INDEX($A367:$AD367,MATCH(Settings!$B$22,$A$1:$AD$1,0))&amp;""),"")&lt;&gt;""),1,0)</f>
        <v/>
      </c>
    </row>
    <row r="368">
      <c r="AF368" s="29" t="n"/>
      <c r="AG368" s="30" t="n"/>
      <c r="AH368" s="30" t="n"/>
      <c r="AI368" s="31" t="n"/>
      <c r="AJ368" s="29" t="n"/>
      <c r="AK368" s="30" t="n"/>
      <c r="AM368" s="23">
        <f>IF(IFERROR(TRIM(INDEX($A368:$AD368,MATCH(Settings!$B$13,$A$1:$AD$1,0))&amp;""),"")&lt;&gt;"",IFERROR(TRIM(INDEX($A368:$AD368,MATCH(Settings!$B$13,$A$1:$AD$1,0))&amp;""),"")&amp;IF(IFERROR(TRIM(INDEX($A368:$AD368,MATCH(Settings!$B$14,$A$1:$AD$1,0))&amp;""),"")&lt;&gt;""," ("&amp;IFERROR(TRIM(INDEX($A368:$AD368,MATCH(Settings!$B$14,$A$1:$AD$1,0))&amp;""),"")&amp;")",""),IFERROR(TRIM(INDEX($A368:$AD368,MATCH(Settings!$B$14,$A$1:$AD$1,0))&amp;""),""))</f>
        <v/>
      </c>
      <c r="AN368" s="23">
        <f>IFERROR(TRIM(INDEX($A368:$AD368,MATCH(Settings!$B$15,$A$1:$AD$1,0))&amp;""),"")</f>
        <v/>
      </c>
      <c r="AO368" s="23">
        <f>IF($BB368=0,"",IF(LEFT(IFERROR(TRIM(INDEX($A368:$AD368,MATCH(Settings!$B$16,$A$1:$AD$1,0))&amp;""),""),5)="Goods","Goods",IF(LEFT(IFERROR(TRIM(INDEX($A368:$AD368,MATCH(Settings!$B$16,$A$1:$AD$1,0))&amp;""),""),8)="Services","Services",IF(IFERROR(TRIM(INDEX($A368:$AD368,MATCH(Settings!$B$22,$A$1:$AD$1,0))&amp;""),"")&lt;&gt;"","Services","Goods"))))</f>
        <v/>
      </c>
      <c r="AP368" s="23">
        <f>IF($AO368="Services",IFERROR(TRIM(INDEX($A368:$AD368,MATCH(Settings!$B$22,$A$1:$AD$1,0))&amp;""),""),IFERROR(TRIM(INDEX($A368:$AD368,MATCH(Settings!$B$17,$A$1:$AD$1,0))&amp;""),""))</f>
        <v/>
      </c>
      <c r="AQ368" s="24">
        <f>IFERROR(IF(TRIM(INDEX($A368:$AD368,MATCH(Settings!$B$18,$A$1:$AD$1,0))&amp;"")="","",VALUE(TRIM(INDEX($A368:$AD368,MATCH(Settings!$B$18,$A$1:$AD$1,0))&amp;""))),"")</f>
        <v/>
      </c>
      <c r="AR368" s="25">
        <f>IF($AO368="Goods",IFERROR(IF(TRIM(INDEX($A368:$AD368,MATCH(Settings!$B$20,$A$1:$AD$1,0))&amp;"")="","",VALUE(TRIM(INDEX($A368:$AD368,MATCH(Settings!$B$20,$A$1:$AD$1,0))&amp;""))),""),"")</f>
        <v/>
      </c>
      <c r="AS368" s="26">
        <f>IF($BB368=0,"",IFERROR(INT(IFERROR(IF(ISNUMBER(INDEX($A368:$AD368,MATCH(Settings!$B$11,$A$1:$AD$1,0))),INDEX($A368:$AD368,MATCH(Settings!$B$11,$A$1:$AD$1,0)),DATE(VALUE(LEFT(IFERROR(TRIM(INDEX($A368:$AD368,MATCH(Settings!$B$11,$A$1:$AD$1,0))&amp;""),""),4)),VALUE(MID(IFERROR(TRIM(INDEX($A368:$AD368,MATCH(Settings!$B$11,$A$1:$AD$1,0))&amp;""),""),6,2)),VALUE(MID(IFERROR(TRIM(INDEX($A368:$AD368,MATCH(Settings!$B$11,$A$1:$AD$1,0))&amp;""),""),9,2)))+TIME(VALUE(MID(IFERROR(TRIM(INDEX($A368:$AD368,MATCH(Settings!$B$11,$A$1:$AD$1,0))&amp;""),""),12,2)),VALUE(MID(IFERROR(TRIM(INDEX($A368:$AD368,MATCH(Settings!$B$11,$A$1:$AD$1,0))&amp;""),""),15,2)),VALUE(MID(IFERROR(TRIM(INDEX($A368:$AD368,MATCH(Settings!$B$11,$A$1:$AD$1,0))&amp;""),""),18,2)))),"")),""))</f>
        <v/>
      </c>
      <c r="AT368" s="23">
        <f>IF($BB368=0,"",IF(NOT(ISNUMBER($AF368)),"Waiting for the gift",IF(ISNUMBER($AJ368),"Acknowledged",IF(AND(ISNUMBER(Settings!$D$3),$AU368&gt;Settings!$D$3),"Past your window","Send acknowledgment"))))</f>
        <v/>
      </c>
      <c r="AU368" s="24">
        <f>IF(AND(ISNUMBER($AF368),NOT(ISNUMBER($AJ368))),Settings!$D$4-$AF368,"")</f>
        <v/>
      </c>
      <c r="AV368" s="27">
        <f>IF($BB368=0,"",IF((IF($AO368="Services","; services: describe the work, no value",IF(NOT(ISNUMBER($AR368)),"; no donor value given",IF($AX368=1,"; donor value $"&amp;FIXED(Settings!$D$5,0)&amp;" or more: written acknowledgment","")&amp;IF($AY368=1,"; over $"&amp;FIXED(Settings!$D$6,0)&amp;": donor may need Form 8283","")&amp;IF($AZ368=1,"; over $"&amp;FIXED(Settings!$D$7,0)&amp;": Section B, you may sign Part V",""))))="","Thank-you note",MID(IF($AO368="Services","; services: describe the work, no value",IF(NOT(ISNUMBER($AR368)),"; no donor value given",IF($AX368=1,"; donor value $"&amp;FIXED(Settings!$D$5,0)&amp;" or more: written acknowledgment","")&amp;IF($AY368=1,"; over $"&amp;FIXED(Settings!$D$6,0)&amp;": donor may need Form 8283","")&amp;IF($AZ368=1,"; over $"&amp;FIXED(Settings!$D$7,0)&amp;": Section B, you may sign Part V",""))),3,300)))</f>
        <v/>
      </c>
      <c r="AW368" s="27">
        <f>IF(OR($BB368=0,NOT(ISNUMBER($AF368)),$AP368=""),"","Thank you for your contribution of "&amp;$AP368&amp;" that "&amp;IF(TRIM(Settings!$D$2&amp;"")="","(your organization's name)",Settings!$D$2)&amp;" received on "&amp;CHOOSE(MONTH($AF368),"January","February","March","April","May","June","July","August","September","October","November","December")&amp;" "&amp;DAY($AF368)&amp;", "&amp;YEAR($AF368)&amp;". "&amp;IF(TRIM($AH368&amp;"")="","No goods or services were provided in exchange for your contribution.","In exchange for your contribution, we gave you "&amp;$AH368&amp;IF(ISNUMBER($AI368)," with an estimated fair market value of $"&amp;FIXED($AI368,2),"")&amp;"."))</f>
        <v/>
      </c>
      <c r="AX368" s="28">
        <f>IF(AND(ISNUMBER($AR368),ISNUMBER(Settings!$D$5)),IF($AR368&gt;=Settings!$D$5,1,0),0)</f>
        <v/>
      </c>
      <c r="AY368" s="28">
        <f>IF(AND(ISNUMBER($AR368),ISNUMBER(Settings!$D$6)),IF($AR368&gt;Settings!$D$6,1,0),0)</f>
        <v/>
      </c>
      <c r="AZ368" s="28">
        <f>IF(AND(ISNUMBER($AR368),ISNUMBER(Settings!$D$7)),IF($AR368&gt;Settings!$D$7,1,0),0)</f>
        <v/>
      </c>
      <c r="BA368" s="28">
        <f>IF(AND(ISNUMBER($AR368),ISNUMBER($AF368)),$AR368,0)</f>
        <v/>
      </c>
      <c r="BB368" s="28">
        <f>IF(OR(IFERROR(TRIM(INDEX($A368:$AD368,MATCH(Settings!$B$14,$A$1:$AD$1,0))&amp;""),"")&lt;&gt;"",IFERROR(TRIM(INDEX($A368:$AD368,MATCH(Settings!$B$13,$A$1:$AD$1,0))&amp;""),"")&lt;&gt;"",IFERROR(TRIM(INDEX($A368:$AD368,MATCH(Settings!$B$17,$A$1:$AD$1,0))&amp;""),"")&lt;&gt;"",IFERROR(TRIM(INDEX($A368:$AD368,MATCH(Settings!$B$22,$A$1:$AD$1,0))&amp;""),"")&lt;&gt;""),1,0)</f>
        <v/>
      </c>
    </row>
    <row r="369">
      <c r="AF369" s="29" t="n"/>
      <c r="AG369" s="30" t="n"/>
      <c r="AH369" s="30" t="n"/>
      <c r="AI369" s="31" t="n"/>
      <c r="AJ369" s="29" t="n"/>
      <c r="AK369" s="30" t="n"/>
      <c r="AM369" s="23">
        <f>IF(IFERROR(TRIM(INDEX($A369:$AD369,MATCH(Settings!$B$13,$A$1:$AD$1,0))&amp;""),"")&lt;&gt;"",IFERROR(TRIM(INDEX($A369:$AD369,MATCH(Settings!$B$13,$A$1:$AD$1,0))&amp;""),"")&amp;IF(IFERROR(TRIM(INDEX($A369:$AD369,MATCH(Settings!$B$14,$A$1:$AD$1,0))&amp;""),"")&lt;&gt;""," ("&amp;IFERROR(TRIM(INDEX($A369:$AD369,MATCH(Settings!$B$14,$A$1:$AD$1,0))&amp;""),"")&amp;")",""),IFERROR(TRIM(INDEX($A369:$AD369,MATCH(Settings!$B$14,$A$1:$AD$1,0))&amp;""),""))</f>
        <v/>
      </c>
      <c r="AN369" s="23">
        <f>IFERROR(TRIM(INDEX($A369:$AD369,MATCH(Settings!$B$15,$A$1:$AD$1,0))&amp;""),"")</f>
        <v/>
      </c>
      <c r="AO369" s="23">
        <f>IF($BB369=0,"",IF(LEFT(IFERROR(TRIM(INDEX($A369:$AD369,MATCH(Settings!$B$16,$A$1:$AD$1,0))&amp;""),""),5)="Goods","Goods",IF(LEFT(IFERROR(TRIM(INDEX($A369:$AD369,MATCH(Settings!$B$16,$A$1:$AD$1,0))&amp;""),""),8)="Services","Services",IF(IFERROR(TRIM(INDEX($A369:$AD369,MATCH(Settings!$B$22,$A$1:$AD$1,0))&amp;""),"")&lt;&gt;"","Services","Goods"))))</f>
        <v/>
      </c>
      <c r="AP369" s="23">
        <f>IF($AO369="Services",IFERROR(TRIM(INDEX($A369:$AD369,MATCH(Settings!$B$22,$A$1:$AD$1,0))&amp;""),""),IFERROR(TRIM(INDEX($A369:$AD369,MATCH(Settings!$B$17,$A$1:$AD$1,0))&amp;""),""))</f>
        <v/>
      </c>
      <c r="AQ369" s="24">
        <f>IFERROR(IF(TRIM(INDEX($A369:$AD369,MATCH(Settings!$B$18,$A$1:$AD$1,0))&amp;"")="","",VALUE(TRIM(INDEX($A369:$AD369,MATCH(Settings!$B$18,$A$1:$AD$1,0))&amp;""))),"")</f>
        <v/>
      </c>
      <c r="AR369" s="25">
        <f>IF($AO369="Goods",IFERROR(IF(TRIM(INDEX($A369:$AD369,MATCH(Settings!$B$20,$A$1:$AD$1,0))&amp;"")="","",VALUE(TRIM(INDEX($A369:$AD369,MATCH(Settings!$B$20,$A$1:$AD$1,0))&amp;""))),""),"")</f>
        <v/>
      </c>
      <c r="AS369" s="26">
        <f>IF($BB369=0,"",IFERROR(INT(IFERROR(IF(ISNUMBER(INDEX($A369:$AD369,MATCH(Settings!$B$11,$A$1:$AD$1,0))),INDEX($A369:$AD369,MATCH(Settings!$B$11,$A$1:$AD$1,0)),DATE(VALUE(LEFT(IFERROR(TRIM(INDEX($A369:$AD369,MATCH(Settings!$B$11,$A$1:$AD$1,0))&amp;""),""),4)),VALUE(MID(IFERROR(TRIM(INDEX($A369:$AD369,MATCH(Settings!$B$11,$A$1:$AD$1,0))&amp;""),""),6,2)),VALUE(MID(IFERROR(TRIM(INDEX($A369:$AD369,MATCH(Settings!$B$11,$A$1:$AD$1,0))&amp;""),""),9,2)))+TIME(VALUE(MID(IFERROR(TRIM(INDEX($A369:$AD369,MATCH(Settings!$B$11,$A$1:$AD$1,0))&amp;""),""),12,2)),VALUE(MID(IFERROR(TRIM(INDEX($A369:$AD369,MATCH(Settings!$B$11,$A$1:$AD$1,0))&amp;""),""),15,2)),VALUE(MID(IFERROR(TRIM(INDEX($A369:$AD369,MATCH(Settings!$B$11,$A$1:$AD$1,0))&amp;""),""),18,2)))),"")),""))</f>
        <v/>
      </c>
      <c r="AT369" s="23">
        <f>IF($BB369=0,"",IF(NOT(ISNUMBER($AF369)),"Waiting for the gift",IF(ISNUMBER($AJ369),"Acknowledged",IF(AND(ISNUMBER(Settings!$D$3),$AU369&gt;Settings!$D$3),"Past your window","Send acknowledgment"))))</f>
        <v/>
      </c>
      <c r="AU369" s="24">
        <f>IF(AND(ISNUMBER($AF369),NOT(ISNUMBER($AJ369))),Settings!$D$4-$AF369,"")</f>
        <v/>
      </c>
      <c r="AV369" s="27">
        <f>IF($BB369=0,"",IF((IF($AO369="Services","; services: describe the work, no value",IF(NOT(ISNUMBER($AR369)),"; no donor value given",IF($AX369=1,"; donor value $"&amp;FIXED(Settings!$D$5,0)&amp;" or more: written acknowledgment","")&amp;IF($AY369=1,"; over $"&amp;FIXED(Settings!$D$6,0)&amp;": donor may need Form 8283","")&amp;IF($AZ369=1,"; over $"&amp;FIXED(Settings!$D$7,0)&amp;": Section B, you may sign Part V",""))))="","Thank-you note",MID(IF($AO369="Services","; services: describe the work, no value",IF(NOT(ISNUMBER($AR369)),"; no donor value given",IF($AX369=1,"; donor value $"&amp;FIXED(Settings!$D$5,0)&amp;" or more: written acknowledgment","")&amp;IF($AY369=1,"; over $"&amp;FIXED(Settings!$D$6,0)&amp;": donor may need Form 8283","")&amp;IF($AZ369=1,"; over $"&amp;FIXED(Settings!$D$7,0)&amp;": Section B, you may sign Part V",""))),3,300)))</f>
        <v/>
      </c>
      <c r="AW369" s="27">
        <f>IF(OR($BB369=0,NOT(ISNUMBER($AF369)),$AP369=""),"","Thank you for your contribution of "&amp;$AP369&amp;" that "&amp;IF(TRIM(Settings!$D$2&amp;"")="","(your organization's name)",Settings!$D$2)&amp;" received on "&amp;CHOOSE(MONTH($AF369),"January","February","March","April","May","June","July","August","September","October","November","December")&amp;" "&amp;DAY($AF369)&amp;", "&amp;YEAR($AF369)&amp;". "&amp;IF(TRIM($AH369&amp;"")="","No goods or services were provided in exchange for your contribution.","In exchange for your contribution, we gave you "&amp;$AH369&amp;IF(ISNUMBER($AI369)," with an estimated fair market value of $"&amp;FIXED($AI369,2),"")&amp;"."))</f>
        <v/>
      </c>
      <c r="AX369" s="28">
        <f>IF(AND(ISNUMBER($AR369),ISNUMBER(Settings!$D$5)),IF($AR369&gt;=Settings!$D$5,1,0),0)</f>
        <v/>
      </c>
      <c r="AY369" s="28">
        <f>IF(AND(ISNUMBER($AR369),ISNUMBER(Settings!$D$6)),IF($AR369&gt;Settings!$D$6,1,0),0)</f>
        <v/>
      </c>
      <c r="AZ369" s="28">
        <f>IF(AND(ISNUMBER($AR369),ISNUMBER(Settings!$D$7)),IF($AR369&gt;Settings!$D$7,1,0),0)</f>
        <v/>
      </c>
      <c r="BA369" s="28">
        <f>IF(AND(ISNUMBER($AR369),ISNUMBER($AF369)),$AR369,0)</f>
        <v/>
      </c>
      <c r="BB369" s="28">
        <f>IF(OR(IFERROR(TRIM(INDEX($A369:$AD369,MATCH(Settings!$B$14,$A$1:$AD$1,0))&amp;""),"")&lt;&gt;"",IFERROR(TRIM(INDEX($A369:$AD369,MATCH(Settings!$B$13,$A$1:$AD$1,0))&amp;""),"")&lt;&gt;"",IFERROR(TRIM(INDEX($A369:$AD369,MATCH(Settings!$B$17,$A$1:$AD$1,0))&amp;""),"")&lt;&gt;"",IFERROR(TRIM(INDEX($A369:$AD369,MATCH(Settings!$B$22,$A$1:$AD$1,0))&amp;""),"")&lt;&gt;""),1,0)</f>
        <v/>
      </c>
    </row>
    <row r="370">
      <c r="AF370" s="29" t="n"/>
      <c r="AG370" s="30" t="n"/>
      <c r="AH370" s="30" t="n"/>
      <c r="AI370" s="31" t="n"/>
      <c r="AJ370" s="29" t="n"/>
      <c r="AK370" s="30" t="n"/>
      <c r="AM370" s="23">
        <f>IF(IFERROR(TRIM(INDEX($A370:$AD370,MATCH(Settings!$B$13,$A$1:$AD$1,0))&amp;""),"")&lt;&gt;"",IFERROR(TRIM(INDEX($A370:$AD370,MATCH(Settings!$B$13,$A$1:$AD$1,0))&amp;""),"")&amp;IF(IFERROR(TRIM(INDEX($A370:$AD370,MATCH(Settings!$B$14,$A$1:$AD$1,0))&amp;""),"")&lt;&gt;""," ("&amp;IFERROR(TRIM(INDEX($A370:$AD370,MATCH(Settings!$B$14,$A$1:$AD$1,0))&amp;""),"")&amp;")",""),IFERROR(TRIM(INDEX($A370:$AD370,MATCH(Settings!$B$14,$A$1:$AD$1,0))&amp;""),""))</f>
        <v/>
      </c>
      <c r="AN370" s="23">
        <f>IFERROR(TRIM(INDEX($A370:$AD370,MATCH(Settings!$B$15,$A$1:$AD$1,0))&amp;""),"")</f>
        <v/>
      </c>
      <c r="AO370" s="23">
        <f>IF($BB370=0,"",IF(LEFT(IFERROR(TRIM(INDEX($A370:$AD370,MATCH(Settings!$B$16,$A$1:$AD$1,0))&amp;""),""),5)="Goods","Goods",IF(LEFT(IFERROR(TRIM(INDEX($A370:$AD370,MATCH(Settings!$B$16,$A$1:$AD$1,0))&amp;""),""),8)="Services","Services",IF(IFERROR(TRIM(INDEX($A370:$AD370,MATCH(Settings!$B$22,$A$1:$AD$1,0))&amp;""),"")&lt;&gt;"","Services","Goods"))))</f>
        <v/>
      </c>
      <c r="AP370" s="23">
        <f>IF($AO370="Services",IFERROR(TRIM(INDEX($A370:$AD370,MATCH(Settings!$B$22,$A$1:$AD$1,0))&amp;""),""),IFERROR(TRIM(INDEX($A370:$AD370,MATCH(Settings!$B$17,$A$1:$AD$1,0))&amp;""),""))</f>
        <v/>
      </c>
      <c r="AQ370" s="24">
        <f>IFERROR(IF(TRIM(INDEX($A370:$AD370,MATCH(Settings!$B$18,$A$1:$AD$1,0))&amp;"")="","",VALUE(TRIM(INDEX($A370:$AD370,MATCH(Settings!$B$18,$A$1:$AD$1,0))&amp;""))),"")</f>
        <v/>
      </c>
      <c r="AR370" s="25">
        <f>IF($AO370="Goods",IFERROR(IF(TRIM(INDEX($A370:$AD370,MATCH(Settings!$B$20,$A$1:$AD$1,0))&amp;"")="","",VALUE(TRIM(INDEX($A370:$AD370,MATCH(Settings!$B$20,$A$1:$AD$1,0))&amp;""))),""),"")</f>
        <v/>
      </c>
      <c r="AS370" s="26">
        <f>IF($BB370=0,"",IFERROR(INT(IFERROR(IF(ISNUMBER(INDEX($A370:$AD370,MATCH(Settings!$B$11,$A$1:$AD$1,0))),INDEX($A370:$AD370,MATCH(Settings!$B$11,$A$1:$AD$1,0)),DATE(VALUE(LEFT(IFERROR(TRIM(INDEX($A370:$AD370,MATCH(Settings!$B$11,$A$1:$AD$1,0))&amp;""),""),4)),VALUE(MID(IFERROR(TRIM(INDEX($A370:$AD370,MATCH(Settings!$B$11,$A$1:$AD$1,0))&amp;""),""),6,2)),VALUE(MID(IFERROR(TRIM(INDEX($A370:$AD370,MATCH(Settings!$B$11,$A$1:$AD$1,0))&amp;""),""),9,2)))+TIME(VALUE(MID(IFERROR(TRIM(INDEX($A370:$AD370,MATCH(Settings!$B$11,$A$1:$AD$1,0))&amp;""),""),12,2)),VALUE(MID(IFERROR(TRIM(INDEX($A370:$AD370,MATCH(Settings!$B$11,$A$1:$AD$1,0))&amp;""),""),15,2)),VALUE(MID(IFERROR(TRIM(INDEX($A370:$AD370,MATCH(Settings!$B$11,$A$1:$AD$1,0))&amp;""),""),18,2)))),"")),""))</f>
        <v/>
      </c>
      <c r="AT370" s="23">
        <f>IF($BB370=0,"",IF(NOT(ISNUMBER($AF370)),"Waiting for the gift",IF(ISNUMBER($AJ370),"Acknowledged",IF(AND(ISNUMBER(Settings!$D$3),$AU370&gt;Settings!$D$3),"Past your window","Send acknowledgment"))))</f>
        <v/>
      </c>
      <c r="AU370" s="24">
        <f>IF(AND(ISNUMBER($AF370),NOT(ISNUMBER($AJ370))),Settings!$D$4-$AF370,"")</f>
        <v/>
      </c>
      <c r="AV370" s="27">
        <f>IF($BB370=0,"",IF((IF($AO370="Services","; services: describe the work, no value",IF(NOT(ISNUMBER($AR370)),"; no donor value given",IF($AX370=1,"; donor value $"&amp;FIXED(Settings!$D$5,0)&amp;" or more: written acknowledgment","")&amp;IF($AY370=1,"; over $"&amp;FIXED(Settings!$D$6,0)&amp;": donor may need Form 8283","")&amp;IF($AZ370=1,"; over $"&amp;FIXED(Settings!$D$7,0)&amp;": Section B, you may sign Part V",""))))="","Thank-you note",MID(IF($AO370="Services","; services: describe the work, no value",IF(NOT(ISNUMBER($AR370)),"; no donor value given",IF($AX370=1,"; donor value $"&amp;FIXED(Settings!$D$5,0)&amp;" or more: written acknowledgment","")&amp;IF($AY370=1,"; over $"&amp;FIXED(Settings!$D$6,0)&amp;": donor may need Form 8283","")&amp;IF($AZ370=1,"; over $"&amp;FIXED(Settings!$D$7,0)&amp;": Section B, you may sign Part V",""))),3,300)))</f>
        <v/>
      </c>
      <c r="AW370" s="27">
        <f>IF(OR($BB370=0,NOT(ISNUMBER($AF370)),$AP370=""),"","Thank you for your contribution of "&amp;$AP370&amp;" that "&amp;IF(TRIM(Settings!$D$2&amp;"")="","(your organization's name)",Settings!$D$2)&amp;" received on "&amp;CHOOSE(MONTH($AF370),"January","February","March","April","May","June","July","August","September","October","November","December")&amp;" "&amp;DAY($AF370)&amp;", "&amp;YEAR($AF370)&amp;". "&amp;IF(TRIM($AH370&amp;"")="","No goods or services were provided in exchange for your contribution.","In exchange for your contribution, we gave you "&amp;$AH370&amp;IF(ISNUMBER($AI370)," with an estimated fair market value of $"&amp;FIXED($AI370,2),"")&amp;"."))</f>
        <v/>
      </c>
      <c r="AX370" s="28">
        <f>IF(AND(ISNUMBER($AR370),ISNUMBER(Settings!$D$5)),IF($AR370&gt;=Settings!$D$5,1,0),0)</f>
        <v/>
      </c>
      <c r="AY370" s="28">
        <f>IF(AND(ISNUMBER($AR370),ISNUMBER(Settings!$D$6)),IF($AR370&gt;Settings!$D$6,1,0),0)</f>
        <v/>
      </c>
      <c r="AZ370" s="28">
        <f>IF(AND(ISNUMBER($AR370),ISNUMBER(Settings!$D$7)),IF($AR370&gt;Settings!$D$7,1,0),0)</f>
        <v/>
      </c>
      <c r="BA370" s="28">
        <f>IF(AND(ISNUMBER($AR370),ISNUMBER($AF370)),$AR370,0)</f>
        <v/>
      </c>
      <c r="BB370" s="28">
        <f>IF(OR(IFERROR(TRIM(INDEX($A370:$AD370,MATCH(Settings!$B$14,$A$1:$AD$1,0))&amp;""),"")&lt;&gt;"",IFERROR(TRIM(INDEX($A370:$AD370,MATCH(Settings!$B$13,$A$1:$AD$1,0))&amp;""),"")&lt;&gt;"",IFERROR(TRIM(INDEX($A370:$AD370,MATCH(Settings!$B$17,$A$1:$AD$1,0))&amp;""),"")&lt;&gt;"",IFERROR(TRIM(INDEX($A370:$AD370,MATCH(Settings!$B$22,$A$1:$AD$1,0))&amp;""),"")&lt;&gt;""),1,0)</f>
        <v/>
      </c>
    </row>
    <row r="371">
      <c r="AF371" s="29" t="n"/>
      <c r="AG371" s="30" t="n"/>
      <c r="AH371" s="30" t="n"/>
      <c r="AI371" s="31" t="n"/>
      <c r="AJ371" s="29" t="n"/>
      <c r="AK371" s="30" t="n"/>
      <c r="AM371" s="23">
        <f>IF(IFERROR(TRIM(INDEX($A371:$AD371,MATCH(Settings!$B$13,$A$1:$AD$1,0))&amp;""),"")&lt;&gt;"",IFERROR(TRIM(INDEX($A371:$AD371,MATCH(Settings!$B$13,$A$1:$AD$1,0))&amp;""),"")&amp;IF(IFERROR(TRIM(INDEX($A371:$AD371,MATCH(Settings!$B$14,$A$1:$AD$1,0))&amp;""),"")&lt;&gt;""," ("&amp;IFERROR(TRIM(INDEX($A371:$AD371,MATCH(Settings!$B$14,$A$1:$AD$1,0))&amp;""),"")&amp;")",""),IFERROR(TRIM(INDEX($A371:$AD371,MATCH(Settings!$B$14,$A$1:$AD$1,0))&amp;""),""))</f>
        <v/>
      </c>
      <c r="AN371" s="23">
        <f>IFERROR(TRIM(INDEX($A371:$AD371,MATCH(Settings!$B$15,$A$1:$AD$1,0))&amp;""),"")</f>
        <v/>
      </c>
      <c r="AO371" s="23">
        <f>IF($BB371=0,"",IF(LEFT(IFERROR(TRIM(INDEX($A371:$AD371,MATCH(Settings!$B$16,$A$1:$AD$1,0))&amp;""),""),5)="Goods","Goods",IF(LEFT(IFERROR(TRIM(INDEX($A371:$AD371,MATCH(Settings!$B$16,$A$1:$AD$1,0))&amp;""),""),8)="Services","Services",IF(IFERROR(TRIM(INDEX($A371:$AD371,MATCH(Settings!$B$22,$A$1:$AD$1,0))&amp;""),"")&lt;&gt;"","Services","Goods"))))</f>
        <v/>
      </c>
      <c r="AP371" s="23">
        <f>IF($AO371="Services",IFERROR(TRIM(INDEX($A371:$AD371,MATCH(Settings!$B$22,$A$1:$AD$1,0))&amp;""),""),IFERROR(TRIM(INDEX($A371:$AD371,MATCH(Settings!$B$17,$A$1:$AD$1,0))&amp;""),""))</f>
        <v/>
      </c>
      <c r="AQ371" s="24">
        <f>IFERROR(IF(TRIM(INDEX($A371:$AD371,MATCH(Settings!$B$18,$A$1:$AD$1,0))&amp;"")="","",VALUE(TRIM(INDEX($A371:$AD371,MATCH(Settings!$B$18,$A$1:$AD$1,0))&amp;""))),"")</f>
        <v/>
      </c>
      <c r="AR371" s="25">
        <f>IF($AO371="Goods",IFERROR(IF(TRIM(INDEX($A371:$AD371,MATCH(Settings!$B$20,$A$1:$AD$1,0))&amp;"")="","",VALUE(TRIM(INDEX($A371:$AD371,MATCH(Settings!$B$20,$A$1:$AD$1,0))&amp;""))),""),"")</f>
        <v/>
      </c>
      <c r="AS371" s="26">
        <f>IF($BB371=0,"",IFERROR(INT(IFERROR(IF(ISNUMBER(INDEX($A371:$AD371,MATCH(Settings!$B$11,$A$1:$AD$1,0))),INDEX($A371:$AD371,MATCH(Settings!$B$11,$A$1:$AD$1,0)),DATE(VALUE(LEFT(IFERROR(TRIM(INDEX($A371:$AD371,MATCH(Settings!$B$11,$A$1:$AD$1,0))&amp;""),""),4)),VALUE(MID(IFERROR(TRIM(INDEX($A371:$AD371,MATCH(Settings!$B$11,$A$1:$AD$1,0))&amp;""),""),6,2)),VALUE(MID(IFERROR(TRIM(INDEX($A371:$AD371,MATCH(Settings!$B$11,$A$1:$AD$1,0))&amp;""),""),9,2)))+TIME(VALUE(MID(IFERROR(TRIM(INDEX($A371:$AD371,MATCH(Settings!$B$11,$A$1:$AD$1,0))&amp;""),""),12,2)),VALUE(MID(IFERROR(TRIM(INDEX($A371:$AD371,MATCH(Settings!$B$11,$A$1:$AD$1,0))&amp;""),""),15,2)),VALUE(MID(IFERROR(TRIM(INDEX($A371:$AD371,MATCH(Settings!$B$11,$A$1:$AD$1,0))&amp;""),""),18,2)))),"")),""))</f>
        <v/>
      </c>
      <c r="AT371" s="23">
        <f>IF($BB371=0,"",IF(NOT(ISNUMBER($AF371)),"Waiting for the gift",IF(ISNUMBER($AJ371),"Acknowledged",IF(AND(ISNUMBER(Settings!$D$3),$AU371&gt;Settings!$D$3),"Past your window","Send acknowledgment"))))</f>
        <v/>
      </c>
      <c r="AU371" s="24">
        <f>IF(AND(ISNUMBER($AF371),NOT(ISNUMBER($AJ371))),Settings!$D$4-$AF371,"")</f>
        <v/>
      </c>
      <c r="AV371" s="27">
        <f>IF($BB371=0,"",IF((IF($AO371="Services","; services: describe the work, no value",IF(NOT(ISNUMBER($AR371)),"; no donor value given",IF($AX371=1,"; donor value $"&amp;FIXED(Settings!$D$5,0)&amp;" or more: written acknowledgment","")&amp;IF($AY371=1,"; over $"&amp;FIXED(Settings!$D$6,0)&amp;": donor may need Form 8283","")&amp;IF($AZ371=1,"; over $"&amp;FIXED(Settings!$D$7,0)&amp;": Section B, you may sign Part V",""))))="","Thank-you note",MID(IF($AO371="Services","; services: describe the work, no value",IF(NOT(ISNUMBER($AR371)),"; no donor value given",IF($AX371=1,"; donor value $"&amp;FIXED(Settings!$D$5,0)&amp;" or more: written acknowledgment","")&amp;IF($AY371=1,"; over $"&amp;FIXED(Settings!$D$6,0)&amp;": donor may need Form 8283","")&amp;IF($AZ371=1,"; over $"&amp;FIXED(Settings!$D$7,0)&amp;": Section B, you may sign Part V",""))),3,300)))</f>
        <v/>
      </c>
      <c r="AW371" s="27">
        <f>IF(OR($BB371=0,NOT(ISNUMBER($AF371)),$AP371=""),"","Thank you for your contribution of "&amp;$AP371&amp;" that "&amp;IF(TRIM(Settings!$D$2&amp;"")="","(your organization's name)",Settings!$D$2)&amp;" received on "&amp;CHOOSE(MONTH($AF371),"January","February","March","April","May","June","July","August","September","October","November","December")&amp;" "&amp;DAY($AF371)&amp;", "&amp;YEAR($AF371)&amp;". "&amp;IF(TRIM($AH371&amp;"")="","No goods or services were provided in exchange for your contribution.","In exchange for your contribution, we gave you "&amp;$AH371&amp;IF(ISNUMBER($AI371)," with an estimated fair market value of $"&amp;FIXED($AI371,2),"")&amp;"."))</f>
        <v/>
      </c>
      <c r="AX371" s="28">
        <f>IF(AND(ISNUMBER($AR371),ISNUMBER(Settings!$D$5)),IF($AR371&gt;=Settings!$D$5,1,0),0)</f>
        <v/>
      </c>
      <c r="AY371" s="28">
        <f>IF(AND(ISNUMBER($AR371),ISNUMBER(Settings!$D$6)),IF($AR371&gt;Settings!$D$6,1,0),0)</f>
        <v/>
      </c>
      <c r="AZ371" s="28">
        <f>IF(AND(ISNUMBER($AR371),ISNUMBER(Settings!$D$7)),IF($AR371&gt;Settings!$D$7,1,0),0)</f>
        <v/>
      </c>
      <c r="BA371" s="28">
        <f>IF(AND(ISNUMBER($AR371),ISNUMBER($AF371)),$AR371,0)</f>
        <v/>
      </c>
      <c r="BB371" s="28">
        <f>IF(OR(IFERROR(TRIM(INDEX($A371:$AD371,MATCH(Settings!$B$14,$A$1:$AD$1,0))&amp;""),"")&lt;&gt;"",IFERROR(TRIM(INDEX($A371:$AD371,MATCH(Settings!$B$13,$A$1:$AD$1,0))&amp;""),"")&lt;&gt;"",IFERROR(TRIM(INDEX($A371:$AD371,MATCH(Settings!$B$17,$A$1:$AD$1,0))&amp;""),"")&lt;&gt;"",IFERROR(TRIM(INDEX($A371:$AD371,MATCH(Settings!$B$22,$A$1:$AD$1,0))&amp;""),"")&lt;&gt;""),1,0)</f>
        <v/>
      </c>
    </row>
    <row r="372">
      <c r="AF372" s="29" t="n"/>
      <c r="AG372" s="30" t="n"/>
      <c r="AH372" s="30" t="n"/>
      <c r="AI372" s="31" t="n"/>
      <c r="AJ372" s="29" t="n"/>
      <c r="AK372" s="30" t="n"/>
      <c r="AM372" s="23">
        <f>IF(IFERROR(TRIM(INDEX($A372:$AD372,MATCH(Settings!$B$13,$A$1:$AD$1,0))&amp;""),"")&lt;&gt;"",IFERROR(TRIM(INDEX($A372:$AD372,MATCH(Settings!$B$13,$A$1:$AD$1,0))&amp;""),"")&amp;IF(IFERROR(TRIM(INDEX($A372:$AD372,MATCH(Settings!$B$14,$A$1:$AD$1,0))&amp;""),"")&lt;&gt;""," ("&amp;IFERROR(TRIM(INDEX($A372:$AD372,MATCH(Settings!$B$14,$A$1:$AD$1,0))&amp;""),"")&amp;")",""),IFERROR(TRIM(INDEX($A372:$AD372,MATCH(Settings!$B$14,$A$1:$AD$1,0))&amp;""),""))</f>
        <v/>
      </c>
      <c r="AN372" s="23">
        <f>IFERROR(TRIM(INDEX($A372:$AD372,MATCH(Settings!$B$15,$A$1:$AD$1,0))&amp;""),"")</f>
        <v/>
      </c>
      <c r="AO372" s="23">
        <f>IF($BB372=0,"",IF(LEFT(IFERROR(TRIM(INDEX($A372:$AD372,MATCH(Settings!$B$16,$A$1:$AD$1,0))&amp;""),""),5)="Goods","Goods",IF(LEFT(IFERROR(TRIM(INDEX($A372:$AD372,MATCH(Settings!$B$16,$A$1:$AD$1,0))&amp;""),""),8)="Services","Services",IF(IFERROR(TRIM(INDEX($A372:$AD372,MATCH(Settings!$B$22,$A$1:$AD$1,0))&amp;""),"")&lt;&gt;"","Services","Goods"))))</f>
        <v/>
      </c>
      <c r="AP372" s="23">
        <f>IF($AO372="Services",IFERROR(TRIM(INDEX($A372:$AD372,MATCH(Settings!$B$22,$A$1:$AD$1,0))&amp;""),""),IFERROR(TRIM(INDEX($A372:$AD372,MATCH(Settings!$B$17,$A$1:$AD$1,0))&amp;""),""))</f>
        <v/>
      </c>
      <c r="AQ372" s="24">
        <f>IFERROR(IF(TRIM(INDEX($A372:$AD372,MATCH(Settings!$B$18,$A$1:$AD$1,0))&amp;"")="","",VALUE(TRIM(INDEX($A372:$AD372,MATCH(Settings!$B$18,$A$1:$AD$1,0))&amp;""))),"")</f>
        <v/>
      </c>
      <c r="AR372" s="25">
        <f>IF($AO372="Goods",IFERROR(IF(TRIM(INDEX($A372:$AD372,MATCH(Settings!$B$20,$A$1:$AD$1,0))&amp;"")="","",VALUE(TRIM(INDEX($A372:$AD372,MATCH(Settings!$B$20,$A$1:$AD$1,0))&amp;""))),""),"")</f>
        <v/>
      </c>
      <c r="AS372" s="26">
        <f>IF($BB372=0,"",IFERROR(INT(IFERROR(IF(ISNUMBER(INDEX($A372:$AD372,MATCH(Settings!$B$11,$A$1:$AD$1,0))),INDEX($A372:$AD372,MATCH(Settings!$B$11,$A$1:$AD$1,0)),DATE(VALUE(LEFT(IFERROR(TRIM(INDEX($A372:$AD372,MATCH(Settings!$B$11,$A$1:$AD$1,0))&amp;""),""),4)),VALUE(MID(IFERROR(TRIM(INDEX($A372:$AD372,MATCH(Settings!$B$11,$A$1:$AD$1,0))&amp;""),""),6,2)),VALUE(MID(IFERROR(TRIM(INDEX($A372:$AD372,MATCH(Settings!$B$11,$A$1:$AD$1,0))&amp;""),""),9,2)))+TIME(VALUE(MID(IFERROR(TRIM(INDEX($A372:$AD372,MATCH(Settings!$B$11,$A$1:$AD$1,0))&amp;""),""),12,2)),VALUE(MID(IFERROR(TRIM(INDEX($A372:$AD372,MATCH(Settings!$B$11,$A$1:$AD$1,0))&amp;""),""),15,2)),VALUE(MID(IFERROR(TRIM(INDEX($A372:$AD372,MATCH(Settings!$B$11,$A$1:$AD$1,0))&amp;""),""),18,2)))),"")),""))</f>
        <v/>
      </c>
      <c r="AT372" s="23">
        <f>IF($BB372=0,"",IF(NOT(ISNUMBER($AF372)),"Waiting for the gift",IF(ISNUMBER($AJ372),"Acknowledged",IF(AND(ISNUMBER(Settings!$D$3),$AU372&gt;Settings!$D$3),"Past your window","Send acknowledgment"))))</f>
        <v/>
      </c>
      <c r="AU372" s="24">
        <f>IF(AND(ISNUMBER($AF372),NOT(ISNUMBER($AJ372))),Settings!$D$4-$AF372,"")</f>
        <v/>
      </c>
      <c r="AV372" s="27">
        <f>IF($BB372=0,"",IF((IF($AO372="Services","; services: describe the work, no value",IF(NOT(ISNUMBER($AR372)),"; no donor value given",IF($AX372=1,"; donor value $"&amp;FIXED(Settings!$D$5,0)&amp;" or more: written acknowledgment","")&amp;IF($AY372=1,"; over $"&amp;FIXED(Settings!$D$6,0)&amp;": donor may need Form 8283","")&amp;IF($AZ372=1,"; over $"&amp;FIXED(Settings!$D$7,0)&amp;": Section B, you may sign Part V",""))))="","Thank-you note",MID(IF($AO372="Services","; services: describe the work, no value",IF(NOT(ISNUMBER($AR372)),"; no donor value given",IF($AX372=1,"; donor value $"&amp;FIXED(Settings!$D$5,0)&amp;" or more: written acknowledgment","")&amp;IF($AY372=1,"; over $"&amp;FIXED(Settings!$D$6,0)&amp;": donor may need Form 8283","")&amp;IF($AZ372=1,"; over $"&amp;FIXED(Settings!$D$7,0)&amp;": Section B, you may sign Part V",""))),3,300)))</f>
        <v/>
      </c>
      <c r="AW372" s="27">
        <f>IF(OR($BB372=0,NOT(ISNUMBER($AF372)),$AP372=""),"","Thank you for your contribution of "&amp;$AP372&amp;" that "&amp;IF(TRIM(Settings!$D$2&amp;"")="","(your organization's name)",Settings!$D$2)&amp;" received on "&amp;CHOOSE(MONTH($AF372),"January","February","March","April","May","June","July","August","September","October","November","December")&amp;" "&amp;DAY($AF372)&amp;", "&amp;YEAR($AF372)&amp;". "&amp;IF(TRIM($AH372&amp;"")="","No goods or services were provided in exchange for your contribution.","In exchange for your contribution, we gave you "&amp;$AH372&amp;IF(ISNUMBER($AI372)," with an estimated fair market value of $"&amp;FIXED($AI372,2),"")&amp;"."))</f>
        <v/>
      </c>
      <c r="AX372" s="28">
        <f>IF(AND(ISNUMBER($AR372),ISNUMBER(Settings!$D$5)),IF($AR372&gt;=Settings!$D$5,1,0),0)</f>
        <v/>
      </c>
      <c r="AY372" s="28">
        <f>IF(AND(ISNUMBER($AR372),ISNUMBER(Settings!$D$6)),IF($AR372&gt;Settings!$D$6,1,0),0)</f>
        <v/>
      </c>
      <c r="AZ372" s="28">
        <f>IF(AND(ISNUMBER($AR372),ISNUMBER(Settings!$D$7)),IF($AR372&gt;Settings!$D$7,1,0),0)</f>
        <v/>
      </c>
      <c r="BA372" s="28">
        <f>IF(AND(ISNUMBER($AR372),ISNUMBER($AF372)),$AR372,0)</f>
        <v/>
      </c>
      <c r="BB372" s="28">
        <f>IF(OR(IFERROR(TRIM(INDEX($A372:$AD372,MATCH(Settings!$B$14,$A$1:$AD$1,0))&amp;""),"")&lt;&gt;"",IFERROR(TRIM(INDEX($A372:$AD372,MATCH(Settings!$B$13,$A$1:$AD$1,0))&amp;""),"")&lt;&gt;"",IFERROR(TRIM(INDEX($A372:$AD372,MATCH(Settings!$B$17,$A$1:$AD$1,0))&amp;""),"")&lt;&gt;"",IFERROR(TRIM(INDEX($A372:$AD372,MATCH(Settings!$B$22,$A$1:$AD$1,0))&amp;""),"")&lt;&gt;""),1,0)</f>
        <v/>
      </c>
    </row>
    <row r="373">
      <c r="AF373" s="29" t="n"/>
      <c r="AG373" s="30" t="n"/>
      <c r="AH373" s="30" t="n"/>
      <c r="AI373" s="31" t="n"/>
      <c r="AJ373" s="29" t="n"/>
      <c r="AK373" s="30" t="n"/>
      <c r="AM373" s="23">
        <f>IF(IFERROR(TRIM(INDEX($A373:$AD373,MATCH(Settings!$B$13,$A$1:$AD$1,0))&amp;""),"")&lt;&gt;"",IFERROR(TRIM(INDEX($A373:$AD373,MATCH(Settings!$B$13,$A$1:$AD$1,0))&amp;""),"")&amp;IF(IFERROR(TRIM(INDEX($A373:$AD373,MATCH(Settings!$B$14,$A$1:$AD$1,0))&amp;""),"")&lt;&gt;""," ("&amp;IFERROR(TRIM(INDEX($A373:$AD373,MATCH(Settings!$B$14,$A$1:$AD$1,0))&amp;""),"")&amp;")",""),IFERROR(TRIM(INDEX($A373:$AD373,MATCH(Settings!$B$14,$A$1:$AD$1,0))&amp;""),""))</f>
        <v/>
      </c>
      <c r="AN373" s="23">
        <f>IFERROR(TRIM(INDEX($A373:$AD373,MATCH(Settings!$B$15,$A$1:$AD$1,0))&amp;""),"")</f>
        <v/>
      </c>
      <c r="AO373" s="23">
        <f>IF($BB373=0,"",IF(LEFT(IFERROR(TRIM(INDEX($A373:$AD373,MATCH(Settings!$B$16,$A$1:$AD$1,0))&amp;""),""),5)="Goods","Goods",IF(LEFT(IFERROR(TRIM(INDEX($A373:$AD373,MATCH(Settings!$B$16,$A$1:$AD$1,0))&amp;""),""),8)="Services","Services",IF(IFERROR(TRIM(INDEX($A373:$AD373,MATCH(Settings!$B$22,$A$1:$AD$1,0))&amp;""),"")&lt;&gt;"","Services","Goods"))))</f>
        <v/>
      </c>
      <c r="AP373" s="23">
        <f>IF($AO373="Services",IFERROR(TRIM(INDEX($A373:$AD373,MATCH(Settings!$B$22,$A$1:$AD$1,0))&amp;""),""),IFERROR(TRIM(INDEX($A373:$AD373,MATCH(Settings!$B$17,$A$1:$AD$1,0))&amp;""),""))</f>
        <v/>
      </c>
      <c r="AQ373" s="24">
        <f>IFERROR(IF(TRIM(INDEX($A373:$AD373,MATCH(Settings!$B$18,$A$1:$AD$1,0))&amp;"")="","",VALUE(TRIM(INDEX($A373:$AD373,MATCH(Settings!$B$18,$A$1:$AD$1,0))&amp;""))),"")</f>
        <v/>
      </c>
      <c r="AR373" s="25">
        <f>IF($AO373="Goods",IFERROR(IF(TRIM(INDEX($A373:$AD373,MATCH(Settings!$B$20,$A$1:$AD$1,0))&amp;"")="","",VALUE(TRIM(INDEX($A373:$AD373,MATCH(Settings!$B$20,$A$1:$AD$1,0))&amp;""))),""),"")</f>
        <v/>
      </c>
      <c r="AS373" s="26">
        <f>IF($BB373=0,"",IFERROR(INT(IFERROR(IF(ISNUMBER(INDEX($A373:$AD373,MATCH(Settings!$B$11,$A$1:$AD$1,0))),INDEX($A373:$AD373,MATCH(Settings!$B$11,$A$1:$AD$1,0)),DATE(VALUE(LEFT(IFERROR(TRIM(INDEX($A373:$AD373,MATCH(Settings!$B$11,$A$1:$AD$1,0))&amp;""),""),4)),VALUE(MID(IFERROR(TRIM(INDEX($A373:$AD373,MATCH(Settings!$B$11,$A$1:$AD$1,0))&amp;""),""),6,2)),VALUE(MID(IFERROR(TRIM(INDEX($A373:$AD373,MATCH(Settings!$B$11,$A$1:$AD$1,0))&amp;""),""),9,2)))+TIME(VALUE(MID(IFERROR(TRIM(INDEX($A373:$AD373,MATCH(Settings!$B$11,$A$1:$AD$1,0))&amp;""),""),12,2)),VALUE(MID(IFERROR(TRIM(INDEX($A373:$AD373,MATCH(Settings!$B$11,$A$1:$AD$1,0))&amp;""),""),15,2)),VALUE(MID(IFERROR(TRIM(INDEX($A373:$AD373,MATCH(Settings!$B$11,$A$1:$AD$1,0))&amp;""),""),18,2)))),"")),""))</f>
        <v/>
      </c>
      <c r="AT373" s="23">
        <f>IF($BB373=0,"",IF(NOT(ISNUMBER($AF373)),"Waiting for the gift",IF(ISNUMBER($AJ373),"Acknowledged",IF(AND(ISNUMBER(Settings!$D$3),$AU373&gt;Settings!$D$3),"Past your window","Send acknowledgment"))))</f>
        <v/>
      </c>
      <c r="AU373" s="24">
        <f>IF(AND(ISNUMBER($AF373),NOT(ISNUMBER($AJ373))),Settings!$D$4-$AF373,"")</f>
        <v/>
      </c>
      <c r="AV373" s="27">
        <f>IF($BB373=0,"",IF((IF($AO373="Services","; services: describe the work, no value",IF(NOT(ISNUMBER($AR373)),"; no donor value given",IF($AX373=1,"; donor value $"&amp;FIXED(Settings!$D$5,0)&amp;" or more: written acknowledgment","")&amp;IF($AY373=1,"; over $"&amp;FIXED(Settings!$D$6,0)&amp;": donor may need Form 8283","")&amp;IF($AZ373=1,"; over $"&amp;FIXED(Settings!$D$7,0)&amp;": Section B, you may sign Part V",""))))="","Thank-you note",MID(IF($AO373="Services","; services: describe the work, no value",IF(NOT(ISNUMBER($AR373)),"; no donor value given",IF($AX373=1,"; donor value $"&amp;FIXED(Settings!$D$5,0)&amp;" or more: written acknowledgment","")&amp;IF($AY373=1,"; over $"&amp;FIXED(Settings!$D$6,0)&amp;": donor may need Form 8283","")&amp;IF($AZ373=1,"; over $"&amp;FIXED(Settings!$D$7,0)&amp;": Section B, you may sign Part V",""))),3,300)))</f>
        <v/>
      </c>
      <c r="AW373" s="27">
        <f>IF(OR($BB373=0,NOT(ISNUMBER($AF373)),$AP373=""),"","Thank you for your contribution of "&amp;$AP373&amp;" that "&amp;IF(TRIM(Settings!$D$2&amp;"")="","(your organization's name)",Settings!$D$2)&amp;" received on "&amp;CHOOSE(MONTH($AF373),"January","February","March","April","May","June","July","August","September","October","November","December")&amp;" "&amp;DAY($AF373)&amp;", "&amp;YEAR($AF373)&amp;". "&amp;IF(TRIM($AH373&amp;"")="","No goods or services were provided in exchange for your contribution.","In exchange for your contribution, we gave you "&amp;$AH373&amp;IF(ISNUMBER($AI373)," with an estimated fair market value of $"&amp;FIXED($AI373,2),"")&amp;"."))</f>
        <v/>
      </c>
      <c r="AX373" s="28">
        <f>IF(AND(ISNUMBER($AR373),ISNUMBER(Settings!$D$5)),IF($AR373&gt;=Settings!$D$5,1,0),0)</f>
        <v/>
      </c>
      <c r="AY373" s="28">
        <f>IF(AND(ISNUMBER($AR373),ISNUMBER(Settings!$D$6)),IF($AR373&gt;Settings!$D$6,1,0),0)</f>
        <v/>
      </c>
      <c r="AZ373" s="28">
        <f>IF(AND(ISNUMBER($AR373),ISNUMBER(Settings!$D$7)),IF($AR373&gt;Settings!$D$7,1,0),0)</f>
        <v/>
      </c>
      <c r="BA373" s="28">
        <f>IF(AND(ISNUMBER($AR373),ISNUMBER($AF373)),$AR373,0)</f>
        <v/>
      </c>
      <c r="BB373" s="28">
        <f>IF(OR(IFERROR(TRIM(INDEX($A373:$AD373,MATCH(Settings!$B$14,$A$1:$AD$1,0))&amp;""),"")&lt;&gt;"",IFERROR(TRIM(INDEX($A373:$AD373,MATCH(Settings!$B$13,$A$1:$AD$1,0))&amp;""),"")&lt;&gt;"",IFERROR(TRIM(INDEX($A373:$AD373,MATCH(Settings!$B$17,$A$1:$AD$1,0))&amp;""),"")&lt;&gt;"",IFERROR(TRIM(INDEX($A373:$AD373,MATCH(Settings!$B$22,$A$1:$AD$1,0))&amp;""),"")&lt;&gt;""),1,0)</f>
        <v/>
      </c>
    </row>
    <row r="374">
      <c r="AF374" s="29" t="n"/>
      <c r="AG374" s="30" t="n"/>
      <c r="AH374" s="30" t="n"/>
      <c r="AI374" s="31" t="n"/>
      <c r="AJ374" s="29" t="n"/>
      <c r="AK374" s="30" t="n"/>
      <c r="AM374" s="23">
        <f>IF(IFERROR(TRIM(INDEX($A374:$AD374,MATCH(Settings!$B$13,$A$1:$AD$1,0))&amp;""),"")&lt;&gt;"",IFERROR(TRIM(INDEX($A374:$AD374,MATCH(Settings!$B$13,$A$1:$AD$1,0))&amp;""),"")&amp;IF(IFERROR(TRIM(INDEX($A374:$AD374,MATCH(Settings!$B$14,$A$1:$AD$1,0))&amp;""),"")&lt;&gt;""," ("&amp;IFERROR(TRIM(INDEX($A374:$AD374,MATCH(Settings!$B$14,$A$1:$AD$1,0))&amp;""),"")&amp;")",""),IFERROR(TRIM(INDEX($A374:$AD374,MATCH(Settings!$B$14,$A$1:$AD$1,0))&amp;""),""))</f>
        <v/>
      </c>
      <c r="AN374" s="23">
        <f>IFERROR(TRIM(INDEX($A374:$AD374,MATCH(Settings!$B$15,$A$1:$AD$1,0))&amp;""),"")</f>
        <v/>
      </c>
      <c r="AO374" s="23">
        <f>IF($BB374=0,"",IF(LEFT(IFERROR(TRIM(INDEX($A374:$AD374,MATCH(Settings!$B$16,$A$1:$AD$1,0))&amp;""),""),5)="Goods","Goods",IF(LEFT(IFERROR(TRIM(INDEX($A374:$AD374,MATCH(Settings!$B$16,$A$1:$AD$1,0))&amp;""),""),8)="Services","Services",IF(IFERROR(TRIM(INDEX($A374:$AD374,MATCH(Settings!$B$22,$A$1:$AD$1,0))&amp;""),"")&lt;&gt;"","Services","Goods"))))</f>
        <v/>
      </c>
      <c r="AP374" s="23">
        <f>IF($AO374="Services",IFERROR(TRIM(INDEX($A374:$AD374,MATCH(Settings!$B$22,$A$1:$AD$1,0))&amp;""),""),IFERROR(TRIM(INDEX($A374:$AD374,MATCH(Settings!$B$17,$A$1:$AD$1,0))&amp;""),""))</f>
        <v/>
      </c>
      <c r="AQ374" s="24">
        <f>IFERROR(IF(TRIM(INDEX($A374:$AD374,MATCH(Settings!$B$18,$A$1:$AD$1,0))&amp;"")="","",VALUE(TRIM(INDEX($A374:$AD374,MATCH(Settings!$B$18,$A$1:$AD$1,0))&amp;""))),"")</f>
        <v/>
      </c>
      <c r="AR374" s="25">
        <f>IF($AO374="Goods",IFERROR(IF(TRIM(INDEX($A374:$AD374,MATCH(Settings!$B$20,$A$1:$AD$1,0))&amp;"")="","",VALUE(TRIM(INDEX($A374:$AD374,MATCH(Settings!$B$20,$A$1:$AD$1,0))&amp;""))),""),"")</f>
        <v/>
      </c>
      <c r="AS374" s="26">
        <f>IF($BB374=0,"",IFERROR(INT(IFERROR(IF(ISNUMBER(INDEX($A374:$AD374,MATCH(Settings!$B$11,$A$1:$AD$1,0))),INDEX($A374:$AD374,MATCH(Settings!$B$11,$A$1:$AD$1,0)),DATE(VALUE(LEFT(IFERROR(TRIM(INDEX($A374:$AD374,MATCH(Settings!$B$11,$A$1:$AD$1,0))&amp;""),""),4)),VALUE(MID(IFERROR(TRIM(INDEX($A374:$AD374,MATCH(Settings!$B$11,$A$1:$AD$1,0))&amp;""),""),6,2)),VALUE(MID(IFERROR(TRIM(INDEX($A374:$AD374,MATCH(Settings!$B$11,$A$1:$AD$1,0))&amp;""),""),9,2)))+TIME(VALUE(MID(IFERROR(TRIM(INDEX($A374:$AD374,MATCH(Settings!$B$11,$A$1:$AD$1,0))&amp;""),""),12,2)),VALUE(MID(IFERROR(TRIM(INDEX($A374:$AD374,MATCH(Settings!$B$11,$A$1:$AD$1,0))&amp;""),""),15,2)),VALUE(MID(IFERROR(TRIM(INDEX($A374:$AD374,MATCH(Settings!$B$11,$A$1:$AD$1,0))&amp;""),""),18,2)))),"")),""))</f>
        <v/>
      </c>
      <c r="AT374" s="23">
        <f>IF($BB374=0,"",IF(NOT(ISNUMBER($AF374)),"Waiting for the gift",IF(ISNUMBER($AJ374),"Acknowledged",IF(AND(ISNUMBER(Settings!$D$3),$AU374&gt;Settings!$D$3),"Past your window","Send acknowledgment"))))</f>
        <v/>
      </c>
      <c r="AU374" s="24">
        <f>IF(AND(ISNUMBER($AF374),NOT(ISNUMBER($AJ374))),Settings!$D$4-$AF374,"")</f>
        <v/>
      </c>
      <c r="AV374" s="27">
        <f>IF($BB374=0,"",IF((IF($AO374="Services","; services: describe the work, no value",IF(NOT(ISNUMBER($AR374)),"; no donor value given",IF($AX374=1,"; donor value $"&amp;FIXED(Settings!$D$5,0)&amp;" or more: written acknowledgment","")&amp;IF($AY374=1,"; over $"&amp;FIXED(Settings!$D$6,0)&amp;": donor may need Form 8283","")&amp;IF($AZ374=1,"; over $"&amp;FIXED(Settings!$D$7,0)&amp;": Section B, you may sign Part V",""))))="","Thank-you note",MID(IF($AO374="Services","; services: describe the work, no value",IF(NOT(ISNUMBER($AR374)),"; no donor value given",IF($AX374=1,"; donor value $"&amp;FIXED(Settings!$D$5,0)&amp;" or more: written acknowledgment","")&amp;IF($AY374=1,"; over $"&amp;FIXED(Settings!$D$6,0)&amp;": donor may need Form 8283","")&amp;IF($AZ374=1,"; over $"&amp;FIXED(Settings!$D$7,0)&amp;": Section B, you may sign Part V",""))),3,300)))</f>
        <v/>
      </c>
      <c r="AW374" s="27">
        <f>IF(OR($BB374=0,NOT(ISNUMBER($AF374)),$AP374=""),"","Thank you for your contribution of "&amp;$AP374&amp;" that "&amp;IF(TRIM(Settings!$D$2&amp;"")="","(your organization's name)",Settings!$D$2)&amp;" received on "&amp;CHOOSE(MONTH($AF374),"January","February","March","April","May","June","July","August","September","October","November","December")&amp;" "&amp;DAY($AF374)&amp;", "&amp;YEAR($AF374)&amp;". "&amp;IF(TRIM($AH374&amp;"")="","No goods or services were provided in exchange for your contribution.","In exchange for your contribution, we gave you "&amp;$AH374&amp;IF(ISNUMBER($AI374)," with an estimated fair market value of $"&amp;FIXED($AI374,2),"")&amp;"."))</f>
        <v/>
      </c>
      <c r="AX374" s="28">
        <f>IF(AND(ISNUMBER($AR374),ISNUMBER(Settings!$D$5)),IF($AR374&gt;=Settings!$D$5,1,0),0)</f>
        <v/>
      </c>
      <c r="AY374" s="28">
        <f>IF(AND(ISNUMBER($AR374),ISNUMBER(Settings!$D$6)),IF($AR374&gt;Settings!$D$6,1,0),0)</f>
        <v/>
      </c>
      <c r="AZ374" s="28">
        <f>IF(AND(ISNUMBER($AR374),ISNUMBER(Settings!$D$7)),IF($AR374&gt;Settings!$D$7,1,0),0)</f>
        <v/>
      </c>
      <c r="BA374" s="28">
        <f>IF(AND(ISNUMBER($AR374),ISNUMBER($AF374)),$AR374,0)</f>
        <v/>
      </c>
      <c r="BB374" s="28">
        <f>IF(OR(IFERROR(TRIM(INDEX($A374:$AD374,MATCH(Settings!$B$14,$A$1:$AD$1,0))&amp;""),"")&lt;&gt;"",IFERROR(TRIM(INDEX($A374:$AD374,MATCH(Settings!$B$13,$A$1:$AD$1,0))&amp;""),"")&lt;&gt;"",IFERROR(TRIM(INDEX($A374:$AD374,MATCH(Settings!$B$17,$A$1:$AD$1,0))&amp;""),"")&lt;&gt;"",IFERROR(TRIM(INDEX($A374:$AD374,MATCH(Settings!$B$22,$A$1:$AD$1,0))&amp;""),"")&lt;&gt;""),1,0)</f>
        <v/>
      </c>
    </row>
    <row r="375">
      <c r="AF375" s="29" t="n"/>
      <c r="AG375" s="30" t="n"/>
      <c r="AH375" s="30" t="n"/>
      <c r="AI375" s="31" t="n"/>
      <c r="AJ375" s="29" t="n"/>
      <c r="AK375" s="30" t="n"/>
      <c r="AM375" s="23">
        <f>IF(IFERROR(TRIM(INDEX($A375:$AD375,MATCH(Settings!$B$13,$A$1:$AD$1,0))&amp;""),"")&lt;&gt;"",IFERROR(TRIM(INDEX($A375:$AD375,MATCH(Settings!$B$13,$A$1:$AD$1,0))&amp;""),"")&amp;IF(IFERROR(TRIM(INDEX($A375:$AD375,MATCH(Settings!$B$14,$A$1:$AD$1,0))&amp;""),"")&lt;&gt;""," ("&amp;IFERROR(TRIM(INDEX($A375:$AD375,MATCH(Settings!$B$14,$A$1:$AD$1,0))&amp;""),"")&amp;")",""),IFERROR(TRIM(INDEX($A375:$AD375,MATCH(Settings!$B$14,$A$1:$AD$1,0))&amp;""),""))</f>
        <v/>
      </c>
      <c r="AN375" s="23">
        <f>IFERROR(TRIM(INDEX($A375:$AD375,MATCH(Settings!$B$15,$A$1:$AD$1,0))&amp;""),"")</f>
        <v/>
      </c>
      <c r="AO375" s="23">
        <f>IF($BB375=0,"",IF(LEFT(IFERROR(TRIM(INDEX($A375:$AD375,MATCH(Settings!$B$16,$A$1:$AD$1,0))&amp;""),""),5)="Goods","Goods",IF(LEFT(IFERROR(TRIM(INDEX($A375:$AD375,MATCH(Settings!$B$16,$A$1:$AD$1,0))&amp;""),""),8)="Services","Services",IF(IFERROR(TRIM(INDEX($A375:$AD375,MATCH(Settings!$B$22,$A$1:$AD$1,0))&amp;""),"")&lt;&gt;"","Services","Goods"))))</f>
        <v/>
      </c>
      <c r="AP375" s="23">
        <f>IF($AO375="Services",IFERROR(TRIM(INDEX($A375:$AD375,MATCH(Settings!$B$22,$A$1:$AD$1,0))&amp;""),""),IFERROR(TRIM(INDEX($A375:$AD375,MATCH(Settings!$B$17,$A$1:$AD$1,0))&amp;""),""))</f>
        <v/>
      </c>
      <c r="AQ375" s="24">
        <f>IFERROR(IF(TRIM(INDEX($A375:$AD375,MATCH(Settings!$B$18,$A$1:$AD$1,0))&amp;"")="","",VALUE(TRIM(INDEX($A375:$AD375,MATCH(Settings!$B$18,$A$1:$AD$1,0))&amp;""))),"")</f>
        <v/>
      </c>
      <c r="AR375" s="25">
        <f>IF($AO375="Goods",IFERROR(IF(TRIM(INDEX($A375:$AD375,MATCH(Settings!$B$20,$A$1:$AD$1,0))&amp;"")="","",VALUE(TRIM(INDEX($A375:$AD375,MATCH(Settings!$B$20,$A$1:$AD$1,0))&amp;""))),""),"")</f>
        <v/>
      </c>
      <c r="AS375" s="26">
        <f>IF($BB375=0,"",IFERROR(INT(IFERROR(IF(ISNUMBER(INDEX($A375:$AD375,MATCH(Settings!$B$11,$A$1:$AD$1,0))),INDEX($A375:$AD375,MATCH(Settings!$B$11,$A$1:$AD$1,0)),DATE(VALUE(LEFT(IFERROR(TRIM(INDEX($A375:$AD375,MATCH(Settings!$B$11,$A$1:$AD$1,0))&amp;""),""),4)),VALUE(MID(IFERROR(TRIM(INDEX($A375:$AD375,MATCH(Settings!$B$11,$A$1:$AD$1,0))&amp;""),""),6,2)),VALUE(MID(IFERROR(TRIM(INDEX($A375:$AD375,MATCH(Settings!$B$11,$A$1:$AD$1,0))&amp;""),""),9,2)))+TIME(VALUE(MID(IFERROR(TRIM(INDEX($A375:$AD375,MATCH(Settings!$B$11,$A$1:$AD$1,0))&amp;""),""),12,2)),VALUE(MID(IFERROR(TRIM(INDEX($A375:$AD375,MATCH(Settings!$B$11,$A$1:$AD$1,0))&amp;""),""),15,2)),VALUE(MID(IFERROR(TRIM(INDEX($A375:$AD375,MATCH(Settings!$B$11,$A$1:$AD$1,0))&amp;""),""),18,2)))),"")),""))</f>
        <v/>
      </c>
      <c r="AT375" s="23">
        <f>IF($BB375=0,"",IF(NOT(ISNUMBER($AF375)),"Waiting for the gift",IF(ISNUMBER($AJ375),"Acknowledged",IF(AND(ISNUMBER(Settings!$D$3),$AU375&gt;Settings!$D$3),"Past your window","Send acknowledgment"))))</f>
        <v/>
      </c>
      <c r="AU375" s="24">
        <f>IF(AND(ISNUMBER($AF375),NOT(ISNUMBER($AJ375))),Settings!$D$4-$AF375,"")</f>
        <v/>
      </c>
      <c r="AV375" s="27">
        <f>IF($BB375=0,"",IF((IF($AO375="Services","; services: describe the work, no value",IF(NOT(ISNUMBER($AR375)),"; no donor value given",IF($AX375=1,"; donor value $"&amp;FIXED(Settings!$D$5,0)&amp;" or more: written acknowledgment","")&amp;IF($AY375=1,"; over $"&amp;FIXED(Settings!$D$6,0)&amp;": donor may need Form 8283","")&amp;IF($AZ375=1,"; over $"&amp;FIXED(Settings!$D$7,0)&amp;": Section B, you may sign Part V",""))))="","Thank-you note",MID(IF($AO375="Services","; services: describe the work, no value",IF(NOT(ISNUMBER($AR375)),"; no donor value given",IF($AX375=1,"; donor value $"&amp;FIXED(Settings!$D$5,0)&amp;" or more: written acknowledgment","")&amp;IF($AY375=1,"; over $"&amp;FIXED(Settings!$D$6,0)&amp;": donor may need Form 8283","")&amp;IF($AZ375=1,"; over $"&amp;FIXED(Settings!$D$7,0)&amp;": Section B, you may sign Part V",""))),3,300)))</f>
        <v/>
      </c>
      <c r="AW375" s="27">
        <f>IF(OR($BB375=0,NOT(ISNUMBER($AF375)),$AP375=""),"","Thank you for your contribution of "&amp;$AP375&amp;" that "&amp;IF(TRIM(Settings!$D$2&amp;"")="","(your organization's name)",Settings!$D$2)&amp;" received on "&amp;CHOOSE(MONTH($AF375),"January","February","March","April","May","June","July","August","September","October","November","December")&amp;" "&amp;DAY($AF375)&amp;", "&amp;YEAR($AF375)&amp;". "&amp;IF(TRIM($AH375&amp;"")="","No goods or services were provided in exchange for your contribution.","In exchange for your contribution, we gave you "&amp;$AH375&amp;IF(ISNUMBER($AI375)," with an estimated fair market value of $"&amp;FIXED($AI375,2),"")&amp;"."))</f>
        <v/>
      </c>
      <c r="AX375" s="28">
        <f>IF(AND(ISNUMBER($AR375),ISNUMBER(Settings!$D$5)),IF($AR375&gt;=Settings!$D$5,1,0),0)</f>
        <v/>
      </c>
      <c r="AY375" s="28">
        <f>IF(AND(ISNUMBER($AR375),ISNUMBER(Settings!$D$6)),IF($AR375&gt;Settings!$D$6,1,0),0)</f>
        <v/>
      </c>
      <c r="AZ375" s="28">
        <f>IF(AND(ISNUMBER($AR375),ISNUMBER(Settings!$D$7)),IF($AR375&gt;Settings!$D$7,1,0),0)</f>
        <v/>
      </c>
      <c r="BA375" s="28">
        <f>IF(AND(ISNUMBER($AR375),ISNUMBER($AF375)),$AR375,0)</f>
        <v/>
      </c>
      <c r="BB375" s="28">
        <f>IF(OR(IFERROR(TRIM(INDEX($A375:$AD375,MATCH(Settings!$B$14,$A$1:$AD$1,0))&amp;""),"")&lt;&gt;"",IFERROR(TRIM(INDEX($A375:$AD375,MATCH(Settings!$B$13,$A$1:$AD$1,0))&amp;""),"")&lt;&gt;"",IFERROR(TRIM(INDEX($A375:$AD375,MATCH(Settings!$B$17,$A$1:$AD$1,0))&amp;""),"")&lt;&gt;"",IFERROR(TRIM(INDEX($A375:$AD375,MATCH(Settings!$B$22,$A$1:$AD$1,0))&amp;""),"")&lt;&gt;""),1,0)</f>
        <v/>
      </c>
    </row>
    <row r="376">
      <c r="AF376" s="29" t="n"/>
      <c r="AG376" s="30" t="n"/>
      <c r="AH376" s="30" t="n"/>
      <c r="AI376" s="31" t="n"/>
      <c r="AJ376" s="29" t="n"/>
      <c r="AK376" s="30" t="n"/>
      <c r="AM376" s="23">
        <f>IF(IFERROR(TRIM(INDEX($A376:$AD376,MATCH(Settings!$B$13,$A$1:$AD$1,0))&amp;""),"")&lt;&gt;"",IFERROR(TRIM(INDEX($A376:$AD376,MATCH(Settings!$B$13,$A$1:$AD$1,0))&amp;""),"")&amp;IF(IFERROR(TRIM(INDEX($A376:$AD376,MATCH(Settings!$B$14,$A$1:$AD$1,0))&amp;""),"")&lt;&gt;""," ("&amp;IFERROR(TRIM(INDEX($A376:$AD376,MATCH(Settings!$B$14,$A$1:$AD$1,0))&amp;""),"")&amp;")",""),IFERROR(TRIM(INDEX($A376:$AD376,MATCH(Settings!$B$14,$A$1:$AD$1,0))&amp;""),""))</f>
        <v/>
      </c>
      <c r="AN376" s="23">
        <f>IFERROR(TRIM(INDEX($A376:$AD376,MATCH(Settings!$B$15,$A$1:$AD$1,0))&amp;""),"")</f>
        <v/>
      </c>
      <c r="AO376" s="23">
        <f>IF($BB376=0,"",IF(LEFT(IFERROR(TRIM(INDEX($A376:$AD376,MATCH(Settings!$B$16,$A$1:$AD$1,0))&amp;""),""),5)="Goods","Goods",IF(LEFT(IFERROR(TRIM(INDEX($A376:$AD376,MATCH(Settings!$B$16,$A$1:$AD$1,0))&amp;""),""),8)="Services","Services",IF(IFERROR(TRIM(INDEX($A376:$AD376,MATCH(Settings!$B$22,$A$1:$AD$1,0))&amp;""),"")&lt;&gt;"","Services","Goods"))))</f>
        <v/>
      </c>
      <c r="AP376" s="23">
        <f>IF($AO376="Services",IFERROR(TRIM(INDEX($A376:$AD376,MATCH(Settings!$B$22,$A$1:$AD$1,0))&amp;""),""),IFERROR(TRIM(INDEX($A376:$AD376,MATCH(Settings!$B$17,$A$1:$AD$1,0))&amp;""),""))</f>
        <v/>
      </c>
      <c r="AQ376" s="24">
        <f>IFERROR(IF(TRIM(INDEX($A376:$AD376,MATCH(Settings!$B$18,$A$1:$AD$1,0))&amp;"")="","",VALUE(TRIM(INDEX($A376:$AD376,MATCH(Settings!$B$18,$A$1:$AD$1,0))&amp;""))),"")</f>
        <v/>
      </c>
      <c r="AR376" s="25">
        <f>IF($AO376="Goods",IFERROR(IF(TRIM(INDEX($A376:$AD376,MATCH(Settings!$B$20,$A$1:$AD$1,0))&amp;"")="","",VALUE(TRIM(INDEX($A376:$AD376,MATCH(Settings!$B$20,$A$1:$AD$1,0))&amp;""))),""),"")</f>
        <v/>
      </c>
      <c r="AS376" s="26">
        <f>IF($BB376=0,"",IFERROR(INT(IFERROR(IF(ISNUMBER(INDEX($A376:$AD376,MATCH(Settings!$B$11,$A$1:$AD$1,0))),INDEX($A376:$AD376,MATCH(Settings!$B$11,$A$1:$AD$1,0)),DATE(VALUE(LEFT(IFERROR(TRIM(INDEX($A376:$AD376,MATCH(Settings!$B$11,$A$1:$AD$1,0))&amp;""),""),4)),VALUE(MID(IFERROR(TRIM(INDEX($A376:$AD376,MATCH(Settings!$B$11,$A$1:$AD$1,0))&amp;""),""),6,2)),VALUE(MID(IFERROR(TRIM(INDEX($A376:$AD376,MATCH(Settings!$B$11,$A$1:$AD$1,0))&amp;""),""),9,2)))+TIME(VALUE(MID(IFERROR(TRIM(INDEX($A376:$AD376,MATCH(Settings!$B$11,$A$1:$AD$1,0))&amp;""),""),12,2)),VALUE(MID(IFERROR(TRIM(INDEX($A376:$AD376,MATCH(Settings!$B$11,$A$1:$AD$1,0))&amp;""),""),15,2)),VALUE(MID(IFERROR(TRIM(INDEX($A376:$AD376,MATCH(Settings!$B$11,$A$1:$AD$1,0))&amp;""),""),18,2)))),"")),""))</f>
        <v/>
      </c>
      <c r="AT376" s="23">
        <f>IF($BB376=0,"",IF(NOT(ISNUMBER($AF376)),"Waiting for the gift",IF(ISNUMBER($AJ376),"Acknowledged",IF(AND(ISNUMBER(Settings!$D$3),$AU376&gt;Settings!$D$3),"Past your window","Send acknowledgment"))))</f>
        <v/>
      </c>
      <c r="AU376" s="24">
        <f>IF(AND(ISNUMBER($AF376),NOT(ISNUMBER($AJ376))),Settings!$D$4-$AF376,"")</f>
        <v/>
      </c>
      <c r="AV376" s="27">
        <f>IF($BB376=0,"",IF((IF($AO376="Services","; services: describe the work, no value",IF(NOT(ISNUMBER($AR376)),"; no donor value given",IF($AX376=1,"; donor value $"&amp;FIXED(Settings!$D$5,0)&amp;" or more: written acknowledgment","")&amp;IF($AY376=1,"; over $"&amp;FIXED(Settings!$D$6,0)&amp;": donor may need Form 8283","")&amp;IF($AZ376=1,"; over $"&amp;FIXED(Settings!$D$7,0)&amp;": Section B, you may sign Part V",""))))="","Thank-you note",MID(IF($AO376="Services","; services: describe the work, no value",IF(NOT(ISNUMBER($AR376)),"; no donor value given",IF($AX376=1,"; donor value $"&amp;FIXED(Settings!$D$5,0)&amp;" or more: written acknowledgment","")&amp;IF($AY376=1,"; over $"&amp;FIXED(Settings!$D$6,0)&amp;": donor may need Form 8283","")&amp;IF($AZ376=1,"; over $"&amp;FIXED(Settings!$D$7,0)&amp;": Section B, you may sign Part V",""))),3,300)))</f>
        <v/>
      </c>
      <c r="AW376" s="27">
        <f>IF(OR($BB376=0,NOT(ISNUMBER($AF376)),$AP376=""),"","Thank you for your contribution of "&amp;$AP376&amp;" that "&amp;IF(TRIM(Settings!$D$2&amp;"")="","(your organization's name)",Settings!$D$2)&amp;" received on "&amp;CHOOSE(MONTH($AF376),"January","February","March","April","May","June","July","August","September","October","November","December")&amp;" "&amp;DAY($AF376)&amp;", "&amp;YEAR($AF376)&amp;". "&amp;IF(TRIM($AH376&amp;"")="","No goods or services were provided in exchange for your contribution.","In exchange for your contribution, we gave you "&amp;$AH376&amp;IF(ISNUMBER($AI376)," with an estimated fair market value of $"&amp;FIXED($AI376,2),"")&amp;"."))</f>
        <v/>
      </c>
      <c r="AX376" s="28">
        <f>IF(AND(ISNUMBER($AR376),ISNUMBER(Settings!$D$5)),IF($AR376&gt;=Settings!$D$5,1,0),0)</f>
        <v/>
      </c>
      <c r="AY376" s="28">
        <f>IF(AND(ISNUMBER($AR376),ISNUMBER(Settings!$D$6)),IF($AR376&gt;Settings!$D$6,1,0),0)</f>
        <v/>
      </c>
      <c r="AZ376" s="28">
        <f>IF(AND(ISNUMBER($AR376),ISNUMBER(Settings!$D$7)),IF($AR376&gt;Settings!$D$7,1,0),0)</f>
        <v/>
      </c>
      <c r="BA376" s="28">
        <f>IF(AND(ISNUMBER($AR376),ISNUMBER($AF376)),$AR376,0)</f>
        <v/>
      </c>
      <c r="BB376" s="28">
        <f>IF(OR(IFERROR(TRIM(INDEX($A376:$AD376,MATCH(Settings!$B$14,$A$1:$AD$1,0))&amp;""),"")&lt;&gt;"",IFERROR(TRIM(INDEX($A376:$AD376,MATCH(Settings!$B$13,$A$1:$AD$1,0))&amp;""),"")&lt;&gt;"",IFERROR(TRIM(INDEX($A376:$AD376,MATCH(Settings!$B$17,$A$1:$AD$1,0))&amp;""),"")&lt;&gt;"",IFERROR(TRIM(INDEX($A376:$AD376,MATCH(Settings!$B$22,$A$1:$AD$1,0))&amp;""),"")&lt;&gt;""),1,0)</f>
        <v/>
      </c>
    </row>
    <row r="377">
      <c r="AF377" s="29" t="n"/>
      <c r="AG377" s="30" t="n"/>
      <c r="AH377" s="30" t="n"/>
      <c r="AI377" s="31" t="n"/>
      <c r="AJ377" s="29" t="n"/>
      <c r="AK377" s="30" t="n"/>
      <c r="AM377" s="23">
        <f>IF(IFERROR(TRIM(INDEX($A377:$AD377,MATCH(Settings!$B$13,$A$1:$AD$1,0))&amp;""),"")&lt;&gt;"",IFERROR(TRIM(INDEX($A377:$AD377,MATCH(Settings!$B$13,$A$1:$AD$1,0))&amp;""),"")&amp;IF(IFERROR(TRIM(INDEX($A377:$AD377,MATCH(Settings!$B$14,$A$1:$AD$1,0))&amp;""),"")&lt;&gt;""," ("&amp;IFERROR(TRIM(INDEX($A377:$AD377,MATCH(Settings!$B$14,$A$1:$AD$1,0))&amp;""),"")&amp;")",""),IFERROR(TRIM(INDEX($A377:$AD377,MATCH(Settings!$B$14,$A$1:$AD$1,0))&amp;""),""))</f>
        <v/>
      </c>
      <c r="AN377" s="23">
        <f>IFERROR(TRIM(INDEX($A377:$AD377,MATCH(Settings!$B$15,$A$1:$AD$1,0))&amp;""),"")</f>
        <v/>
      </c>
      <c r="AO377" s="23">
        <f>IF($BB377=0,"",IF(LEFT(IFERROR(TRIM(INDEX($A377:$AD377,MATCH(Settings!$B$16,$A$1:$AD$1,0))&amp;""),""),5)="Goods","Goods",IF(LEFT(IFERROR(TRIM(INDEX($A377:$AD377,MATCH(Settings!$B$16,$A$1:$AD$1,0))&amp;""),""),8)="Services","Services",IF(IFERROR(TRIM(INDEX($A377:$AD377,MATCH(Settings!$B$22,$A$1:$AD$1,0))&amp;""),"")&lt;&gt;"","Services","Goods"))))</f>
        <v/>
      </c>
      <c r="AP377" s="23">
        <f>IF($AO377="Services",IFERROR(TRIM(INDEX($A377:$AD377,MATCH(Settings!$B$22,$A$1:$AD$1,0))&amp;""),""),IFERROR(TRIM(INDEX($A377:$AD377,MATCH(Settings!$B$17,$A$1:$AD$1,0))&amp;""),""))</f>
        <v/>
      </c>
      <c r="AQ377" s="24">
        <f>IFERROR(IF(TRIM(INDEX($A377:$AD377,MATCH(Settings!$B$18,$A$1:$AD$1,0))&amp;"")="","",VALUE(TRIM(INDEX($A377:$AD377,MATCH(Settings!$B$18,$A$1:$AD$1,0))&amp;""))),"")</f>
        <v/>
      </c>
      <c r="AR377" s="25">
        <f>IF($AO377="Goods",IFERROR(IF(TRIM(INDEX($A377:$AD377,MATCH(Settings!$B$20,$A$1:$AD$1,0))&amp;"")="","",VALUE(TRIM(INDEX($A377:$AD377,MATCH(Settings!$B$20,$A$1:$AD$1,0))&amp;""))),""),"")</f>
        <v/>
      </c>
      <c r="AS377" s="26">
        <f>IF($BB377=0,"",IFERROR(INT(IFERROR(IF(ISNUMBER(INDEX($A377:$AD377,MATCH(Settings!$B$11,$A$1:$AD$1,0))),INDEX($A377:$AD377,MATCH(Settings!$B$11,$A$1:$AD$1,0)),DATE(VALUE(LEFT(IFERROR(TRIM(INDEX($A377:$AD377,MATCH(Settings!$B$11,$A$1:$AD$1,0))&amp;""),""),4)),VALUE(MID(IFERROR(TRIM(INDEX($A377:$AD377,MATCH(Settings!$B$11,$A$1:$AD$1,0))&amp;""),""),6,2)),VALUE(MID(IFERROR(TRIM(INDEX($A377:$AD377,MATCH(Settings!$B$11,$A$1:$AD$1,0))&amp;""),""),9,2)))+TIME(VALUE(MID(IFERROR(TRIM(INDEX($A377:$AD377,MATCH(Settings!$B$11,$A$1:$AD$1,0))&amp;""),""),12,2)),VALUE(MID(IFERROR(TRIM(INDEX($A377:$AD377,MATCH(Settings!$B$11,$A$1:$AD$1,0))&amp;""),""),15,2)),VALUE(MID(IFERROR(TRIM(INDEX($A377:$AD377,MATCH(Settings!$B$11,$A$1:$AD$1,0))&amp;""),""),18,2)))),"")),""))</f>
        <v/>
      </c>
      <c r="AT377" s="23">
        <f>IF($BB377=0,"",IF(NOT(ISNUMBER($AF377)),"Waiting for the gift",IF(ISNUMBER($AJ377),"Acknowledged",IF(AND(ISNUMBER(Settings!$D$3),$AU377&gt;Settings!$D$3),"Past your window","Send acknowledgment"))))</f>
        <v/>
      </c>
      <c r="AU377" s="24">
        <f>IF(AND(ISNUMBER($AF377),NOT(ISNUMBER($AJ377))),Settings!$D$4-$AF377,"")</f>
        <v/>
      </c>
      <c r="AV377" s="27">
        <f>IF($BB377=0,"",IF((IF($AO377="Services","; services: describe the work, no value",IF(NOT(ISNUMBER($AR377)),"; no donor value given",IF($AX377=1,"; donor value $"&amp;FIXED(Settings!$D$5,0)&amp;" or more: written acknowledgment","")&amp;IF($AY377=1,"; over $"&amp;FIXED(Settings!$D$6,0)&amp;": donor may need Form 8283","")&amp;IF($AZ377=1,"; over $"&amp;FIXED(Settings!$D$7,0)&amp;": Section B, you may sign Part V",""))))="","Thank-you note",MID(IF($AO377="Services","; services: describe the work, no value",IF(NOT(ISNUMBER($AR377)),"; no donor value given",IF($AX377=1,"; donor value $"&amp;FIXED(Settings!$D$5,0)&amp;" or more: written acknowledgment","")&amp;IF($AY377=1,"; over $"&amp;FIXED(Settings!$D$6,0)&amp;": donor may need Form 8283","")&amp;IF($AZ377=1,"; over $"&amp;FIXED(Settings!$D$7,0)&amp;": Section B, you may sign Part V",""))),3,300)))</f>
        <v/>
      </c>
      <c r="AW377" s="27">
        <f>IF(OR($BB377=0,NOT(ISNUMBER($AF377)),$AP377=""),"","Thank you for your contribution of "&amp;$AP377&amp;" that "&amp;IF(TRIM(Settings!$D$2&amp;"")="","(your organization's name)",Settings!$D$2)&amp;" received on "&amp;CHOOSE(MONTH($AF377),"January","February","March","April","May","June","July","August","September","October","November","December")&amp;" "&amp;DAY($AF377)&amp;", "&amp;YEAR($AF377)&amp;". "&amp;IF(TRIM($AH377&amp;"")="","No goods or services were provided in exchange for your contribution.","In exchange for your contribution, we gave you "&amp;$AH377&amp;IF(ISNUMBER($AI377)," with an estimated fair market value of $"&amp;FIXED($AI377,2),"")&amp;"."))</f>
        <v/>
      </c>
      <c r="AX377" s="28">
        <f>IF(AND(ISNUMBER($AR377),ISNUMBER(Settings!$D$5)),IF($AR377&gt;=Settings!$D$5,1,0),0)</f>
        <v/>
      </c>
      <c r="AY377" s="28">
        <f>IF(AND(ISNUMBER($AR377),ISNUMBER(Settings!$D$6)),IF($AR377&gt;Settings!$D$6,1,0),0)</f>
        <v/>
      </c>
      <c r="AZ377" s="28">
        <f>IF(AND(ISNUMBER($AR377),ISNUMBER(Settings!$D$7)),IF($AR377&gt;Settings!$D$7,1,0),0)</f>
        <v/>
      </c>
      <c r="BA377" s="28">
        <f>IF(AND(ISNUMBER($AR377),ISNUMBER($AF377)),$AR377,0)</f>
        <v/>
      </c>
      <c r="BB377" s="28">
        <f>IF(OR(IFERROR(TRIM(INDEX($A377:$AD377,MATCH(Settings!$B$14,$A$1:$AD$1,0))&amp;""),"")&lt;&gt;"",IFERROR(TRIM(INDEX($A377:$AD377,MATCH(Settings!$B$13,$A$1:$AD$1,0))&amp;""),"")&lt;&gt;"",IFERROR(TRIM(INDEX($A377:$AD377,MATCH(Settings!$B$17,$A$1:$AD$1,0))&amp;""),"")&lt;&gt;"",IFERROR(TRIM(INDEX($A377:$AD377,MATCH(Settings!$B$22,$A$1:$AD$1,0))&amp;""),"")&lt;&gt;""),1,0)</f>
        <v/>
      </c>
    </row>
    <row r="378">
      <c r="AF378" s="29" t="n"/>
      <c r="AG378" s="30" t="n"/>
      <c r="AH378" s="30" t="n"/>
      <c r="AI378" s="31" t="n"/>
      <c r="AJ378" s="29" t="n"/>
      <c r="AK378" s="30" t="n"/>
      <c r="AM378" s="23">
        <f>IF(IFERROR(TRIM(INDEX($A378:$AD378,MATCH(Settings!$B$13,$A$1:$AD$1,0))&amp;""),"")&lt;&gt;"",IFERROR(TRIM(INDEX($A378:$AD378,MATCH(Settings!$B$13,$A$1:$AD$1,0))&amp;""),"")&amp;IF(IFERROR(TRIM(INDEX($A378:$AD378,MATCH(Settings!$B$14,$A$1:$AD$1,0))&amp;""),"")&lt;&gt;""," ("&amp;IFERROR(TRIM(INDEX($A378:$AD378,MATCH(Settings!$B$14,$A$1:$AD$1,0))&amp;""),"")&amp;")",""),IFERROR(TRIM(INDEX($A378:$AD378,MATCH(Settings!$B$14,$A$1:$AD$1,0))&amp;""),""))</f>
        <v/>
      </c>
      <c r="AN378" s="23">
        <f>IFERROR(TRIM(INDEX($A378:$AD378,MATCH(Settings!$B$15,$A$1:$AD$1,0))&amp;""),"")</f>
        <v/>
      </c>
      <c r="AO378" s="23">
        <f>IF($BB378=0,"",IF(LEFT(IFERROR(TRIM(INDEX($A378:$AD378,MATCH(Settings!$B$16,$A$1:$AD$1,0))&amp;""),""),5)="Goods","Goods",IF(LEFT(IFERROR(TRIM(INDEX($A378:$AD378,MATCH(Settings!$B$16,$A$1:$AD$1,0))&amp;""),""),8)="Services","Services",IF(IFERROR(TRIM(INDEX($A378:$AD378,MATCH(Settings!$B$22,$A$1:$AD$1,0))&amp;""),"")&lt;&gt;"","Services","Goods"))))</f>
        <v/>
      </c>
      <c r="AP378" s="23">
        <f>IF($AO378="Services",IFERROR(TRIM(INDEX($A378:$AD378,MATCH(Settings!$B$22,$A$1:$AD$1,0))&amp;""),""),IFERROR(TRIM(INDEX($A378:$AD378,MATCH(Settings!$B$17,$A$1:$AD$1,0))&amp;""),""))</f>
        <v/>
      </c>
      <c r="AQ378" s="24">
        <f>IFERROR(IF(TRIM(INDEX($A378:$AD378,MATCH(Settings!$B$18,$A$1:$AD$1,0))&amp;"")="","",VALUE(TRIM(INDEX($A378:$AD378,MATCH(Settings!$B$18,$A$1:$AD$1,0))&amp;""))),"")</f>
        <v/>
      </c>
      <c r="AR378" s="25">
        <f>IF($AO378="Goods",IFERROR(IF(TRIM(INDEX($A378:$AD378,MATCH(Settings!$B$20,$A$1:$AD$1,0))&amp;"")="","",VALUE(TRIM(INDEX($A378:$AD378,MATCH(Settings!$B$20,$A$1:$AD$1,0))&amp;""))),""),"")</f>
        <v/>
      </c>
      <c r="AS378" s="26">
        <f>IF($BB378=0,"",IFERROR(INT(IFERROR(IF(ISNUMBER(INDEX($A378:$AD378,MATCH(Settings!$B$11,$A$1:$AD$1,0))),INDEX($A378:$AD378,MATCH(Settings!$B$11,$A$1:$AD$1,0)),DATE(VALUE(LEFT(IFERROR(TRIM(INDEX($A378:$AD378,MATCH(Settings!$B$11,$A$1:$AD$1,0))&amp;""),""),4)),VALUE(MID(IFERROR(TRIM(INDEX($A378:$AD378,MATCH(Settings!$B$11,$A$1:$AD$1,0))&amp;""),""),6,2)),VALUE(MID(IFERROR(TRIM(INDEX($A378:$AD378,MATCH(Settings!$B$11,$A$1:$AD$1,0))&amp;""),""),9,2)))+TIME(VALUE(MID(IFERROR(TRIM(INDEX($A378:$AD378,MATCH(Settings!$B$11,$A$1:$AD$1,0))&amp;""),""),12,2)),VALUE(MID(IFERROR(TRIM(INDEX($A378:$AD378,MATCH(Settings!$B$11,$A$1:$AD$1,0))&amp;""),""),15,2)),VALUE(MID(IFERROR(TRIM(INDEX($A378:$AD378,MATCH(Settings!$B$11,$A$1:$AD$1,0))&amp;""),""),18,2)))),"")),""))</f>
        <v/>
      </c>
      <c r="AT378" s="23">
        <f>IF($BB378=0,"",IF(NOT(ISNUMBER($AF378)),"Waiting for the gift",IF(ISNUMBER($AJ378),"Acknowledged",IF(AND(ISNUMBER(Settings!$D$3),$AU378&gt;Settings!$D$3),"Past your window","Send acknowledgment"))))</f>
        <v/>
      </c>
      <c r="AU378" s="24">
        <f>IF(AND(ISNUMBER($AF378),NOT(ISNUMBER($AJ378))),Settings!$D$4-$AF378,"")</f>
        <v/>
      </c>
      <c r="AV378" s="27">
        <f>IF($BB378=0,"",IF((IF($AO378="Services","; services: describe the work, no value",IF(NOT(ISNUMBER($AR378)),"; no donor value given",IF($AX378=1,"; donor value $"&amp;FIXED(Settings!$D$5,0)&amp;" or more: written acknowledgment","")&amp;IF($AY378=1,"; over $"&amp;FIXED(Settings!$D$6,0)&amp;": donor may need Form 8283","")&amp;IF($AZ378=1,"; over $"&amp;FIXED(Settings!$D$7,0)&amp;": Section B, you may sign Part V",""))))="","Thank-you note",MID(IF($AO378="Services","; services: describe the work, no value",IF(NOT(ISNUMBER($AR378)),"; no donor value given",IF($AX378=1,"; donor value $"&amp;FIXED(Settings!$D$5,0)&amp;" or more: written acknowledgment","")&amp;IF($AY378=1,"; over $"&amp;FIXED(Settings!$D$6,0)&amp;": donor may need Form 8283","")&amp;IF($AZ378=1,"; over $"&amp;FIXED(Settings!$D$7,0)&amp;": Section B, you may sign Part V",""))),3,300)))</f>
        <v/>
      </c>
      <c r="AW378" s="27">
        <f>IF(OR($BB378=0,NOT(ISNUMBER($AF378)),$AP378=""),"","Thank you for your contribution of "&amp;$AP378&amp;" that "&amp;IF(TRIM(Settings!$D$2&amp;"")="","(your organization's name)",Settings!$D$2)&amp;" received on "&amp;CHOOSE(MONTH($AF378),"January","February","March","April","May","June","July","August","September","October","November","December")&amp;" "&amp;DAY($AF378)&amp;", "&amp;YEAR($AF378)&amp;". "&amp;IF(TRIM($AH378&amp;"")="","No goods or services were provided in exchange for your contribution.","In exchange for your contribution, we gave you "&amp;$AH378&amp;IF(ISNUMBER($AI378)," with an estimated fair market value of $"&amp;FIXED($AI378,2),"")&amp;"."))</f>
        <v/>
      </c>
      <c r="AX378" s="28">
        <f>IF(AND(ISNUMBER($AR378),ISNUMBER(Settings!$D$5)),IF($AR378&gt;=Settings!$D$5,1,0),0)</f>
        <v/>
      </c>
      <c r="AY378" s="28">
        <f>IF(AND(ISNUMBER($AR378),ISNUMBER(Settings!$D$6)),IF($AR378&gt;Settings!$D$6,1,0),0)</f>
        <v/>
      </c>
      <c r="AZ378" s="28">
        <f>IF(AND(ISNUMBER($AR378),ISNUMBER(Settings!$D$7)),IF($AR378&gt;Settings!$D$7,1,0),0)</f>
        <v/>
      </c>
      <c r="BA378" s="28">
        <f>IF(AND(ISNUMBER($AR378),ISNUMBER($AF378)),$AR378,0)</f>
        <v/>
      </c>
      <c r="BB378" s="28">
        <f>IF(OR(IFERROR(TRIM(INDEX($A378:$AD378,MATCH(Settings!$B$14,$A$1:$AD$1,0))&amp;""),"")&lt;&gt;"",IFERROR(TRIM(INDEX($A378:$AD378,MATCH(Settings!$B$13,$A$1:$AD$1,0))&amp;""),"")&lt;&gt;"",IFERROR(TRIM(INDEX($A378:$AD378,MATCH(Settings!$B$17,$A$1:$AD$1,0))&amp;""),"")&lt;&gt;"",IFERROR(TRIM(INDEX($A378:$AD378,MATCH(Settings!$B$22,$A$1:$AD$1,0))&amp;""),"")&lt;&gt;""),1,0)</f>
        <v/>
      </c>
    </row>
    <row r="379">
      <c r="AF379" s="29" t="n"/>
      <c r="AG379" s="30" t="n"/>
      <c r="AH379" s="30" t="n"/>
      <c r="AI379" s="31" t="n"/>
      <c r="AJ379" s="29" t="n"/>
      <c r="AK379" s="30" t="n"/>
      <c r="AM379" s="23">
        <f>IF(IFERROR(TRIM(INDEX($A379:$AD379,MATCH(Settings!$B$13,$A$1:$AD$1,0))&amp;""),"")&lt;&gt;"",IFERROR(TRIM(INDEX($A379:$AD379,MATCH(Settings!$B$13,$A$1:$AD$1,0))&amp;""),"")&amp;IF(IFERROR(TRIM(INDEX($A379:$AD379,MATCH(Settings!$B$14,$A$1:$AD$1,0))&amp;""),"")&lt;&gt;""," ("&amp;IFERROR(TRIM(INDEX($A379:$AD379,MATCH(Settings!$B$14,$A$1:$AD$1,0))&amp;""),"")&amp;")",""),IFERROR(TRIM(INDEX($A379:$AD379,MATCH(Settings!$B$14,$A$1:$AD$1,0))&amp;""),""))</f>
        <v/>
      </c>
      <c r="AN379" s="23">
        <f>IFERROR(TRIM(INDEX($A379:$AD379,MATCH(Settings!$B$15,$A$1:$AD$1,0))&amp;""),"")</f>
        <v/>
      </c>
      <c r="AO379" s="23">
        <f>IF($BB379=0,"",IF(LEFT(IFERROR(TRIM(INDEX($A379:$AD379,MATCH(Settings!$B$16,$A$1:$AD$1,0))&amp;""),""),5)="Goods","Goods",IF(LEFT(IFERROR(TRIM(INDEX($A379:$AD379,MATCH(Settings!$B$16,$A$1:$AD$1,0))&amp;""),""),8)="Services","Services",IF(IFERROR(TRIM(INDEX($A379:$AD379,MATCH(Settings!$B$22,$A$1:$AD$1,0))&amp;""),"")&lt;&gt;"","Services","Goods"))))</f>
        <v/>
      </c>
      <c r="AP379" s="23">
        <f>IF($AO379="Services",IFERROR(TRIM(INDEX($A379:$AD379,MATCH(Settings!$B$22,$A$1:$AD$1,0))&amp;""),""),IFERROR(TRIM(INDEX($A379:$AD379,MATCH(Settings!$B$17,$A$1:$AD$1,0))&amp;""),""))</f>
        <v/>
      </c>
      <c r="AQ379" s="24">
        <f>IFERROR(IF(TRIM(INDEX($A379:$AD379,MATCH(Settings!$B$18,$A$1:$AD$1,0))&amp;"")="","",VALUE(TRIM(INDEX($A379:$AD379,MATCH(Settings!$B$18,$A$1:$AD$1,0))&amp;""))),"")</f>
        <v/>
      </c>
      <c r="AR379" s="25">
        <f>IF($AO379="Goods",IFERROR(IF(TRIM(INDEX($A379:$AD379,MATCH(Settings!$B$20,$A$1:$AD$1,0))&amp;"")="","",VALUE(TRIM(INDEX($A379:$AD379,MATCH(Settings!$B$20,$A$1:$AD$1,0))&amp;""))),""),"")</f>
        <v/>
      </c>
      <c r="AS379" s="26">
        <f>IF($BB379=0,"",IFERROR(INT(IFERROR(IF(ISNUMBER(INDEX($A379:$AD379,MATCH(Settings!$B$11,$A$1:$AD$1,0))),INDEX($A379:$AD379,MATCH(Settings!$B$11,$A$1:$AD$1,0)),DATE(VALUE(LEFT(IFERROR(TRIM(INDEX($A379:$AD379,MATCH(Settings!$B$11,$A$1:$AD$1,0))&amp;""),""),4)),VALUE(MID(IFERROR(TRIM(INDEX($A379:$AD379,MATCH(Settings!$B$11,$A$1:$AD$1,0))&amp;""),""),6,2)),VALUE(MID(IFERROR(TRIM(INDEX($A379:$AD379,MATCH(Settings!$B$11,$A$1:$AD$1,0))&amp;""),""),9,2)))+TIME(VALUE(MID(IFERROR(TRIM(INDEX($A379:$AD379,MATCH(Settings!$B$11,$A$1:$AD$1,0))&amp;""),""),12,2)),VALUE(MID(IFERROR(TRIM(INDEX($A379:$AD379,MATCH(Settings!$B$11,$A$1:$AD$1,0))&amp;""),""),15,2)),VALUE(MID(IFERROR(TRIM(INDEX($A379:$AD379,MATCH(Settings!$B$11,$A$1:$AD$1,0))&amp;""),""),18,2)))),"")),""))</f>
        <v/>
      </c>
      <c r="AT379" s="23">
        <f>IF($BB379=0,"",IF(NOT(ISNUMBER($AF379)),"Waiting for the gift",IF(ISNUMBER($AJ379),"Acknowledged",IF(AND(ISNUMBER(Settings!$D$3),$AU379&gt;Settings!$D$3),"Past your window","Send acknowledgment"))))</f>
        <v/>
      </c>
      <c r="AU379" s="24">
        <f>IF(AND(ISNUMBER($AF379),NOT(ISNUMBER($AJ379))),Settings!$D$4-$AF379,"")</f>
        <v/>
      </c>
      <c r="AV379" s="27">
        <f>IF($BB379=0,"",IF((IF($AO379="Services","; services: describe the work, no value",IF(NOT(ISNUMBER($AR379)),"; no donor value given",IF($AX379=1,"; donor value $"&amp;FIXED(Settings!$D$5,0)&amp;" or more: written acknowledgment","")&amp;IF($AY379=1,"; over $"&amp;FIXED(Settings!$D$6,0)&amp;": donor may need Form 8283","")&amp;IF($AZ379=1,"; over $"&amp;FIXED(Settings!$D$7,0)&amp;": Section B, you may sign Part V",""))))="","Thank-you note",MID(IF($AO379="Services","; services: describe the work, no value",IF(NOT(ISNUMBER($AR379)),"; no donor value given",IF($AX379=1,"; donor value $"&amp;FIXED(Settings!$D$5,0)&amp;" or more: written acknowledgment","")&amp;IF($AY379=1,"; over $"&amp;FIXED(Settings!$D$6,0)&amp;": donor may need Form 8283","")&amp;IF($AZ379=1,"; over $"&amp;FIXED(Settings!$D$7,0)&amp;": Section B, you may sign Part V",""))),3,300)))</f>
        <v/>
      </c>
      <c r="AW379" s="27">
        <f>IF(OR($BB379=0,NOT(ISNUMBER($AF379)),$AP379=""),"","Thank you for your contribution of "&amp;$AP379&amp;" that "&amp;IF(TRIM(Settings!$D$2&amp;"")="","(your organization's name)",Settings!$D$2)&amp;" received on "&amp;CHOOSE(MONTH($AF379),"January","February","March","April","May","June","July","August","September","October","November","December")&amp;" "&amp;DAY($AF379)&amp;", "&amp;YEAR($AF379)&amp;". "&amp;IF(TRIM($AH379&amp;"")="","No goods or services were provided in exchange for your contribution.","In exchange for your contribution, we gave you "&amp;$AH379&amp;IF(ISNUMBER($AI379)," with an estimated fair market value of $"&amp;FIXED($AI379,2),"")&amp;"."))</f>
        <v/>
      </c>
      <c r="AX379" s="28">
        <f>IF(AND(ISNUMBER($AR379),ISNUMBER(Settings!$D$5)),IF($AR379&gt;=Settings!$D$5,1,0),0)</f>
        <v/>
      </c>
      <c r="AY379" s="28">
        <f>IF(AND(ISNUMBER($AR379),ISNUMBER(Settings!$D$6)),IF($AR379&gt;Settings!$D$6,1,0),0)</f>
        <v/>
      </c>
      <c r="AZ379" s="28">
        <f>IF(AND(ISNUMBER($AR379),ISNUMBER(Settings!$D$7)),IF($AR379&gt;Settings!$D$7,1,0),0)</f>
        <v/>
      </c>
      <c r="BA379" s="28">
        <f>IF(AND(ISNUMBER($AR379),ISNUMBER($AF379)),$AR379,0)</f>
        <v/>
      </c>
      <c r="BB379" s="28">
        <f>IF(OR(IFERROR(TRIM(INDEX($A379:$AD379,MATCH(Settings!$B$14,$A$1:$AD$1,0))&amp;""),"")&lt;&gt;"",IFERROR(TRIM(INDEX($A379:$AD379,MATCH(Settings!$B$13,$A$1:$AD$1,0))&amp;""),"")&lt;&gt;"",IFERROR(TRIM(INDEX($A379:$AD379,MATCH(Settings!$B$17,$A$1:$AD$1,0))&amp;""),"")&lt;&gt;"",IFERROR(TRIM(INDEX($A379:$AD379,MATCH(Settings!$B$22,$A$1:$AD$1,0))&amp;""),"")&lt;&gt;""),1,0)</f>
        <v/>
      </c>
    </row>
    <row r="380">
      <c r="AF380" s="29" t="n"/>
      <c r="AG380" s="30" t="n"/>
      <c r="AH380" s="30" t="n"/>
      <c r="AI380" s="31" t="n"/>
      <c r="AJ380" s="29" t="n"/>
      <c r="AK380" s="30" t="n"/>
      <c r="AM380" s="23">
        <f>IF(IFERROR(TRIM(INDEX($A380:$AD380,MATCH(Settings!$B$13,$A$1:$AD$1,0))&amp;""),"")&lt;&gt;"",IFERROR(TRIM(INDEX($A380:$AD380,MATCH(Settings!$B$13,$A$1:$AD$1,0))&amp;""),"")&amp;IF(IFERROR(TRIM(INDEX($A380:$AD380,MATCH(Settings!$B$14,$A$1:$AD$1,0))&amp;""),"")&lt;&gt;""," ("&amp;IFERROR(TRIM(INDEX($A380:$AD380,MATCH(Settings!$B$14,$A$1:$AD$1,0))&amp;""),"")&amp;")",""),IFERROR(TRIM(INDEX($A380:$AD380,MATCH(Settings!$B$14,$A$1:$AD$1,0))&amp;""),""))</f>
        <v/>
      </c>
      <c r="AN380" s="23">
        <f>IFERROR(TRIM(INDEX($A380:$AD380,MATCH(Settings!$B$15,$A$1:$AD$1,0))&amp;""),"")</f>
        <v/>
      </c>
      <c r="AO380" s="23">
        <f>IF($BB380=0,"",IF(LEFT(IFERROR(TRIM(INDEX($A380:$AD380,MATCH(Settings!$B$16,$A$1:$AD$1,0))&amp;""),""),5)="Goods","Goods",IF(LEFT(IFERROR(TRIM(INDEX($A380:$AD380,MATCH(Settings!$B$16,$A$1:$AD$1,0))&amp;""),""),8)="Services","Services",IF(IFERROR(TRIM(INDEX($A380:$AD380,MATCH(Settings!$B$22,$A$1:$AD$1,0))&amp;""),"")&lt;&gt;"","Services","Goods"))))</f>
        <v/>
      </c>
      <c r="AP380" s="23">
        <f>IF($AO380="Services",IFERROR(TRIM(INDEX($A380:$AD380,MATCH(Settings!$B$22,$A$1:$AD$1,0))&amp;""),""),IFERROR(TRIM(INDEX($A380:$AD380,MATCH(Settings!$B$17,$A$1:$AD$1,0))&amp;""),""))</f>
        <v/>
      </c>
      <c r="AQ380" s="24">
        <f>IFERROR(IF(TRIM(INDEX($A380:$AD380,MATCH(Settings!$B$18,$A$1:$AD$1,0))&amp;"")="","",VALUE(TRIM(INDEX($A380:$AD380,MATCH(Settings!$B$18,$A$1:$AD$1,0))&amp;""))),"")</f>
        <v/>
      </c>
      <c r="AR380" s="25">
        <f>IF($AO380="Goods",IFERROR(IF(TRIM(INDEX($A380:$AD380,MATCH(Settings!$B$20,$A$1:$AD$1,0))&amp;"")="","",VALUE(TRIM(INDEX($A380:$AD380,MATCH(Settings!$B$20,$A$1:$AD$1,0))&amp;""))),""),"")</f>
        <v/>
      </c>
      <c r="AS380" s="26">
        <f>IF($BB380=0,"",IFERROR(INT(IFERROR(IF(ISNUMBER(INDEX($A380:$AD380,MATCH(Settings!$B$11,$A$1:$AD$1,0))),INDEX($A380:$AD380,MATCH(Settings!$B$11,$A$1:$AD$1,0)),DATE(VALUE(LEFT(IFERROR(TRIM(INDEX($A380:$AD380,MATCH(Settings!$B$11,$A$1:$AD$1,0))&amp;""),""),4)),VALUE(MID(IFERROR(TRIM(INDEX($A380:$AD380,MATCH(Settings!$B$11,$A$1:$AD$1,0))&amp;""),""),6,2)),VALUE(MID(IFERROR(TRIM(INDEX($A380:$AD380,MATCH(Settings!$B$11,$A$1:$AD$1,0))&amp;""),""),9,2)))+TIME(VALUE(MID(IFERROR(TRIM(INDEX($A380:$AD380,MATCH(Settings!$B$11,$A$1:$AD$1,0))&amp;""),""),12,2)),VALUE(MID(IFERROR(TRIM(INDEX($A380:$AD380,MATCH(Settings!$B$11,$A$1:$AD$1,0))&amp;""),""),15,2)),VALUE(MID(IFERROR(TRIM(INDEX($A380:$AD380,MATCH(Settings!$B$11,$A$1:$AD$1,0))&amp;""),""),18,2)))),"")),""))</f>
        <v/>
      </c>
      <c r="AT380" s="23">
        <f>IF($BB380=0,"",IF(NOT(ISNUMBER($AF380)),"Waiting for the gift",IF(ISNUMBER($AJ380),"Acknowledged",IF(AND(ISNUMBER(Settings!$D$3),$AU380&gt;Settings!$D$3),"Past your window","Send acknowledgment"))))</f>
        <v/>
      </c>
      <c r="AU380" s="24">
        <f>IF(AND(ISNUMBER($AF380),NOT(ISNUMBER($AJ380))),Settings!$D$4-$AF380,"")</f>
        <v/>
      </c>
      <c r="AV380" s="27">
        <f>IF($BB380=0,"",IF((IF($AO380="Services","; services: describe the work, no value",IF(NOT(ISNUMBER($AR380)),"; no donor value given",IF($AX380=1,"; donor value $"&amp;FIXED(Settings!$D$5,0)&amp;" or more: written acknowledgment","")&amp;IF($AY380=1,"; over $"&amp;FIXED(Settings!$D$6,0)&amp;": donor may need Form 8283","")&amp;IF($AZ380=1,"; over $"&amp;FIXED(Settings!$D$7,0)&amp;": Section B, you may sign Part V",""))))="","Thank-you note",MID(IF($AO380="Services","; services: describe the work, no value",IF(NOT(ISNUMBER($AR380)),"; no donor value given",IF($AX380=1,"; donor value $"&amp;FIXED(Settings!$D$5,0)&amp;" or more: written acknowledgment","")&amp;IF($AY380=1,"; over $"&amp;FIXED(Settings!$D$6,0)&amp;": donor may need Form 8283","")&amp;IF($AZ380=1,"; over $"&amp;FIXED(Settings!$D$7,0)&amp;": Section B, you may sign Part V",""))),3,300)))</f>
        <v/>
      </c>
      <c r="AW380" s="27">
        <f>IF(OR($BB380=0,NOT(ISNUMBER($AF380)),$AP380=""),"","Thank you for your contribution of "&amp;$AP380&amp;" that "&amp;IF(TRIM(Settings!$D$2&amp;"")="","(your organization's name)",Settings!$D$2)&amp;" received on "&amp;CHOOSE(MONTH($AF380),"January","February","March","April","May","June","July","August","September","October","November","December")&amp;" "&amp;DAY($AF380)&amp;", "&amp;YEAR($AF380)&amp;". "&amp;IF(TRIM($AH380&amp;"")="","No goods or services were provided in exchange for your contribution.","In exchange for your contribution, we gave you "&amp;$AH380&amp;IF(ISNUMBER($AI380)," with an estimated fair market value of $"&amp;FIXED($AI380,2),"")&amp;"."))</f>
        <v/>
      </c>
      <c r="AX380" s="28">
        <f>IF(AND(ISNUMBER($AR380),ISNUMBER(Settings!$D$5)),IF($AR380&gt;=Settings!$D$5,1,0),0)</f>
        <v/>
      </c>
      <c r="AY380" s="28">
        <f>IF(AND(ISNUMBER($AR380),ISNUMBER(Settings!$D$6)),IF($AR380&gt;Settings!$D$6,1,0),0)</f>
        <v/>
      </c>
      <c r="AZ380" s="28">
        <f>IF(AND(ISNUMBER($AR380),ISNUMBER(Settings!$D$7)),IF($AR380&gt;Settings!$D$7,1,0),0)</f>
        <v/>
      </c>
      <c r="BA380" s="28">
        <f>IF(AND(ISNUMBER($AR380),ISNUMBER($AF380)),$AR380,0)</f>
        <v/>
      </c>
      <c r="BB380" s="28">
        <f>IF(OR(IFERROR(TRIM(INDEX($A380:$AD380,MATCH(Settings!$B$14,$A$1:$AD$1,0))&amp;""),"")&lt;&gt;"",IFERROR(TRIM(INDEX($A380:$AD380,MATCH(Settings!$B$13,$A$1:$AD$1,0))&amp;""),"")&lt;&gt;"",IFERROR(TRIM(INDEX($A380:$AD380,MATCH(Settings!$B$17,$A$1:$AD$1,0))&amp;""),"")&lt;&gt;"",IFERROR(TRIM(INDEX($A380:$AD380,MATCH(Settings!$B$22,$A$1:$AD$1,0))&amp;""),"")&lt;&gt;""),1,0)</f>
        <v/>
      </c>
    </row>
    <row r="381">
      <c r="AF381" s="29" t="n"/>
      <c r="AG381" s="30" t="n"/>
      <c r="AH381" s="30" t="n"/>
      <c r="AI381" s="31" t="n"/>
      <c r="AJ381" s="29" t="n"/>
      <c r="AK381" s="30" t="n"/>
      <c r="AM381" s="23">
        <f>IF(IFERROR(TRIM(INDEX($A381:$AD381,MATCH(Settings!$B$13,$A$1:$AD$1,0))&amp;""),"")&lt;&gt;"",IFERROR(TRIM(INDEX($A381:$AD381,MATCH(Settings!$B$13,$A$1:$AD$1,0))&amp;""),"")&amp;IF(IFERROR(TRIM(INDEX($A381:$AD381,MATCH(Settings!$B$14,$A$1:$AD$1,0))&amp;""),"")&lt;&gt;""," ("&amp;IFERROR(TRIM(INDEX($A381:$AD381,MATCH(Settings!$B$14,$A$1:$AD$1,0))&amp;""),"")&amp;")",""),IFERROR(TRIM(INDEX($A381:$AD381,MATCH(Settings!$B$14,$A$1:$AD$1,0))&amp;""),""))</f>
        <v/>
      </c>
      <c r="AN381" s="23">
        <f>IFERROR(TRIM(INDEX($A381:$AD381,MATCH(Settings!$B$15,$A$1:$AD$1,0))&amp;""),"")</f>
        <v/>
      </c>
      <c r="AO381" s="23">
        <f>IF($BB381=0,"",IF(LEFT(IFERROR(TRIM(INDEX($A381:$AD381,MATCH(Settings!$B$16,$A$1:$AD$1,0))&amp;""),""),5)="Goods","Goods",IF(LEFT(IFERROR(TRIM(INDEX($A381:$AD381,MATCH(Settings!$B$16,$A$1:$AD$1,0))&amp;""),""),8)="Services","Services",IF(IFERROR(TRIM(INDEX($A381:$AD381,MATCH(Settings!$B$22,$A$1:$AD$1,0))&amp;""),"")&lt;&gt;"","Services","Goods"))))</f>
        <v/>
      </c>
      <c r="AP381" s="23">
        <f>IF($AO381="Services",IFERROR(TRIM(INDEX($A381:$AD381,MATCH(Settings!$B$22,$A$1:$AD$1,0))&amp;""),""),IFERROR(TRIM(INDEX($A381:$AD381,MATCH(Settings!$B$17,$A$1:$AD$1,0))&amp;""),""))</f>
        <v/>
      </c>
      <c r="AQ381" s="24">
        <f>IFERROR(IF(TRIM(INDEX($A381:$AD381,MATCH(Settings!$B$18,$A$1:$AD$1,0))&amp;"")="","",VALUE(TRIM(INDEX($A381:$AD381,MATCH(Settings!$B$18,$A$1:$AD$1,0))&amp;""))),"")</f>
        <v/>
      </c>
      <c r="AR381" s="25">
        <f>IF($AO381="Goods",IFERROR(IF(TRIM(INDEX($A381:$AD381,MATCH(Settings!$B$20,$A$1:$AD$1,0))&amp;"")="","",VALUE(TRIM(INDEX($A381:$AD381,MATCH(Settings!$B$20,$A$1:$AD$1,0))&amp;""))),""),"")</f>
        <v/>
      </c>
      <c r="AS381" s="26">
        <f>IF($BB381=0,"",IFERROR(INT(IFERROR(IF(ISNUMBER(INDEX($A381:$AD381,MATCH(Settings!$B$11,$A$1:$AD$1,0))),INDEX($A381:$AD381,MATCH(Settings!$B$11,$A$1:$AD$1,0)),DATE(VALUE(LEFT(IFERROR(TRIM(INDEX($A381:$AD381,MATCH(Settings!$B$11,$A$1:$AD$1,0))&amp;""),""),4)),VALUE(MID(IFERROR(TRIM(INDEX($A381:$AD381,MATCH(Settings!$B$11,$A$1:$AD$1,0))&amp;""),""),6,2)),VALUE(MID(IFERROR(TRIM(INDEX($A381:$AD381,MATCH(Settings!$B$11,$A$1:$AD$1,0))&amp;""),""),9,2)))+TIME(VALUE(MID(IFERROR(TRIM(INDEX($A381:$AD381,MATCH(Settings!$B$11,$A$1:$AD$1,0))&amp;""),""),12,2)),VALUE(MID(IFERROR(TRIM(INDEX($A381:$AD381,MATCH(Settings!$B$11,$A$1:$AD$1,0))&amp;""),""),15,2)),VALUE(MID(IFERROR(TRIM(INDEX($A381:$AD381,MATCH(Settings!$B$11,$A$1:$AD$1,0))&amp;""),""),18,2)))),"")),""))</f>
        <v/>
      </c>
      <c r="AT381" s="23">
        <f>IF($BB381=0,"",IF(NOT(ISNUMBER($AF381)),"Waiting for the gift",IF(ISNUMBER($AJ381),"Acknowledged",IF(AND(ISNUMBER(Settings!$D$3),$AU381&gt;Settings!$D$3),"Past your window","Send acknowledgment"))))</f>
        <v/>
      </c>
      <c r="AU381" s="24">
        <f>IF(AND(ISNUMBER($AF381),NOT(ISNUMBER($AJ381))),Settings!$D$4-$AF381,"")</f>
        <v/>
      </c>
      <c r="AV381" s="27">
        <f>IF($BB381=0,"",IF((IF($AO381="Services","; services: describe the work, no value",IF(NOT(ISNUMBER($AR381)),"; no donor value given",IF($AX381=1,"; donor value $"&amp;FIXED(Settings!$D$5,0)&amp;" or more: written acknowledgment","")&amp;IF($AY381=1,"; over $"&amp;FIXED(Settings!$D$6,0)&amp;": donor may need Form 8283","")&amp;IF($AZ381=1,"; over $"&amp;FIXED(Settings!$D$7,0)&amp;": Section B, you may sign Part V",""))))="","Thank-you note",MID(IF($AO381="Services","; services: describe the work, no value",IF(NOT(ISNUMBER($AR381)),"; no donor value given",IF($AX381=1,"; donor value $"&amp;FIXED(Settings!$D$5,0)&amp;" or more: written acknowledgment","")&amp;IF($AY381=1,"; over $"&amp;FIXED(Settings!$D$6,0)&amp;": donor may need Form 8283","")&amp;IF($AZ381=1,"; over $"&amp;FIXED(Settings!$D$7,0)&amp;": Section B, you may sign Part V",""))),3,300)))</f>
        <v/>
      </c>
      <c r="AW381" s="27">
        <f>IF(OR($BB381=0,NOT(ISNUMBER($AF381)),$AP381=""),"","Thank you for your contribution of "&amp;$AP381&amp;" that "&amp;IF(TRIM(Settings!$D$2&amp;"")="","(your organization's name)",Settings!$D$2)&amp;" received on "&amp;CHOOSE(MONTH($AF381),"January","February","March","April","May","June","July","August","September","October","November","December")&amp;" "&amp;DAY($AF381)&amp;", "&amp;YEAR($AF381)&amp;". "&amp;IF(TRIM($AH381&amp;"")="","No goods or services were provided in exchange for your contribution.","In exchange for your contribution, we gave you "&amp;$AH381&amp;IF(ISNUMBER($AI381)," with an estimated fair market value of $"&amp;FIXED($AI381,2),"")&amp;"."))</f>
        <v/>
      </c>
      <c r="AX381" s="28">
        <f>IF(AND(ISNUMBER($AR381),ISNUMBER(Settings!$D$5)),IF($AR381&gt;=Settings!$D$5,1,0),0)</f>
        <v/>
      </c>
      <c r="AY381" s="28">
        <f>IF(AND(ISNUMBER($AR381),ISNUMBER(Settings!$D$6)),IF($AR381&gt;Settings!$D$6,1,0),0)</f>
        <v/>
      </c>
      <c r="AZ381" s="28">
        <f>IF(AND(ISNUMBER($AR381),ISNUMBER(Settings!$D$7)),IF($AR381&gt;Settings!$D$7,1,0),0)</f>
        <v/>
      </c>
      <c r="BA381" s="28">
        <f>IF(AND(ISNUMBER($AR381),ISNUMBER($AF381)),$AR381,0)</f>
        <v/>
      </c>
      <c r="BB381" s="28">
        <f>IF(OR(IFERROR(TRIM(INDEX($A381:$AD381,MATCH(Settings!$B$14,$A$1:$AD$1,0))&amp;""),"")&lt;&gt;"",IFERROR(TRIM(INDEX($A381:$AD381,MATCH(Settings!$B$13,$A$1:$AD$1,0))&amp;""),"")&lt;&gt;"",IFERROR(TRIM(INDEX($A381:$AD381,MATCH(Settings!$B$17,$A$1:$AD$1,0))&amp;""),"")&lt;&gt;"",IFERROR(TRIM(INDEX($A381:$AD381,MATCH(Settings!$B$22,$A$1:$AD$1,0))&amp;""),"")&lt;&gt;""),1,0)</f>
        <v/>
      </c>
    </row>
    <row r="382">
      <c r="AF382" s="29" t="n"/>
      <c r="AG382" s="30" t="n"/>
      <c r="AH382" s="30" t="n"/>
      <c r="AI382" s="31" t="n"/>
      <c r="AJ382" s="29" t="n"/>
      <c r="AK382" s="30" t="n"/>
      <c r="AM382" s="23">
        <f>IF(IFERROR(TRIM(INDEX($A382:$AD382,MATCH(Settings!$B$13,$A$1:$AD$1,0))&amp;""),"")&lt;&gt;"",IFERROR(TRIM(INDEX($A382:$AD382,MATCH(Settings!$B$13,$A$1:$AD$1,0))&amp;""),"")&amp;IF(IFERROR(TRIM(INDEX($A382:$AD382,MATCH(Settings!$B$14,$A$1:$AD$1,0))&amp;""),"")&lt;&gt;""," ("&amp;IFERROR(TRIM(INDEX($A382:$AD382,MATCH(Settings!$B$14,$A$1:$AD$1,0))&amp;""),"")&amp;")",""),IFERROR(TRIM(INDEX($A382:$AD382,MATCH(Settings!$B$14,$A$1:$AD$1,0))&amp;""),""))</f>
        <v/>
      </c>
      <c r="AN382" s="23">
        <f>IFERROR(TRIM(INDEX($A382:$AD382,MATCH(Settings!$B$15,$A$1:$AD$1,0))&amp;""),"")</f>
        <v/>
      </c>
      <c r="AO382" s="23">
        <f>IF($BB382=0,"",IF(LEFT(IFERROR(TRIM(INDEX($A382:$AD382,MATCH(Settings!$B$16,$A$1:$AD$1,0))&amp;""),""),5)="Goods","Goods",IF(LEFT(IFERROR(TRIM(INDEX($A382:$AD382,MATCH(Settings!$B$16,$A$1:$AD$1,0))&amp;""),""),8)="Services","Services",IF(IFERROR(TRIM(INDEX($A382:$AD382,MATCH(Settings!$B$22,$A$1:$AD$1,0))&amp;""),"")&lt;&gt;"","Services","Goods"))))</f>
        <v/>
      </c>
      <c r="AP382" s="23">
        <f>IF($AO382="Services",IFERROR(TRIM(INDEX($A382:$AD382,MATCH(Settings!$B$22,$A$1:$AD$1,0))&amp;""),""),IFERROR(TRIM(INDEX($A382:$AD382,MATCH(Settings!$B$17,$A$1:$AD$1,0))&amp;""),""))</f>
        <v/>
      </c>
      <c r="AQ382" s="24">
        <f>IFERROR(IF(TRIM(INDEX($A382:$AD382,MATCH(Settings!$B$18,$A$1:$AD$1,0))&amp;"")="","",VALUE(TRIM(INDEX($A382:$AD382,MATCH(Settings!$B$18,$A$1:$AD$1,0))&amp;""))),"")</f>
        <v/>
      </c>
      <c r="AR382" s="25">
        <f>IF($AO382="Goods",IFERROR(IF(TRIM(INDEX($A382:$AD382,MATCH(Settings!$B$20,$A$1:$AD$1,0))&amp;"")="","",VALUE(TRIM(INDEX($A382:$AD382,MATCH(Settings!$B$20,$A$1:$AD$1,0))&amp;""))),""),"")</f>
        <v/>
      </c>
      <c r="AS382" s="26">
        <f>IF($BB382=0,"",IFERROR(INT(IFERROR(IF(ISNUMBER(INDEX($A382:$AD382,MATCH(Settings!$B$11,$A$1:$AD$1,0))),INDEX($A382:$AD382,MATCH(Settings!$B$11,$A$1:$AD$1,0)),DATE(VALUE(LEFT(IFERROR(TRIM(INDEX($A382:$AD382,MATCH(Settings!$B$11,$A$1:$AD$1,0))&amp;""),""),4)),VALUE(MID(IFERROR(TRIM(INDEX($A382:$AD382,MATCH(Settings!$B$11,$A$1:$AD$1,0))&amp;""),""),6,2)),VALUE(MID(IFERROR(TRIM(INDEX($A382:$AD382,MATCH(Settings!$B$11,$A$1:$AD$1,0))&amp;""),""),9,2)))+TIME(VALUE(MID(IFERROR(TRIM(INDEX($A382:$AD382,MATCH(Settings!$B$11,$A$1:$AD$1,0))&amp;""),""),12,2)),VALUE(MID(IFERROR(TRIM(INDEX($A382:$AD382,MATCH(Settings!$B$11,$A$1:$AD$1,0))&amp;""),""),15,2)),VALUE(MID(IFERROR(TRIM(INDEX($A382:$AD382,MATCH(Settings!$B$11,$A$1:$AD$1,0))&amp;""),""),18,2)))),"")),""))</f>
        <v/>
      </c>
      <c r="AT382" s="23">
        <f>IF($BB382=0,"",IF(NOT(ISNUMBER($AF382)),"Waiting for the gift",IF(ISNUMBER($AJ382),"Acknowledged",IF(AND(ISNUMBER(Settings!$D$3),$AU382&gt;Settings!$D$3),"Past your window","Send acknowledgment"))))</f>
        <v/>
      </c>
      <c r="AU382" s="24">
        <f>IF(AND(ISNUMBER($AF382),NOT(ISNUMBER($AJ382))),Settings!$D$4-$AF382,"")</f>
        <v/>
      </c>
      <c r="AV382" s="27">
        <f>IF($BB382=0,"",IF((IF($AO382="Services","; services: describe the work, no value",IF(NOT(ISNUMBER($AR382)),"; no donor value given",IF($AX382=1,"; donor value $"&amp;FIXED(Settings!$D$5,0)&amp;" or more: written acknowledgment","")&amp;IF($AY382=1,"; over $"&amp;FIXED(Settings!$D$6,0)&amp;": donor may need Form 8283","")&amp;IF($AZ382=1,"; over $"&amp;FIXED(Settings!$D$7,0)&amp;": Section B, you may sign Part V",""))))="","Thank-you note",MID(IF($AO382="Services","; services: describe the work, no value",IF(NOT(ISNUMBER($AR382)),"; no donor value given",IF($AX382=1,"; donor value $"&amp;FIXED(Settings!$D$5,0)&amp;" or more: written acknowledgment","")&amp;IF($AY382=1,"; over $"&amp;FIXED(Settings!$D$6,0)&amp;": donor may need Form 8283","")&amp;IF($AZ382=1,"; over $"&amp;FIXED(Settings!$D$7,0)&amp;": Section B, you may sign Part V",""))),3,300)))</f>
        <v/>
      </c>
      <c r="AW382" s="27">
        <f>IF(OR($BB382=0,NOT(ISNUMBER($AF382)),$AP382=""),"","Thank you for your contribution of "&amp;$AP382&amp;" that "&amp;IF(TRIM(Settings!$D$2&amp;"")="","(your organization's name)",Settings!$D$2)&amp;" received on "&amp;CHOOSE(MONTH($AF382),"January","February","March","April","May","June","July","August","September","October","November","December")&amp;" "&amp;DAY($AF382)&amp;", "&amp;YEAR($AF382)&amp;". "&amp;IF(TRIM($AH382&amp;"")="","No goods or services were provided in exchange for your contribution.","In exchange for your contribution, we gave you "&amp;$AH382&amp;IF(ISNUMBER($AI382)," with an estimated fair market value of $"&amp;FIXED($AI382,2),"")&amp;"."))</f>
        <v/>
      </c>
      <c r="AX382" s="28">
        <f>IF(AND(ISNUMBER($AR382),ISNUMBER(Settings!$D$5)),IF($AR382&gt;=Settings!$D$5,1,0),0)</f>
        <v/>
      </c>
      <c r="AY382" s="28">
        <f>IF(AND(ISNUMBER($AR382),ISNUMBER(Settings!$D$6)),IF($AR382&gt;Settings!$D$6,1,0),0)</f>
        <v/>
      </c>
      <c r="AZ382" s="28">
        <f>IF(AND(ISNUMBER($AR382),ISNUMBER(Settings!$D$7)),IF($AR382&gt;Settings!$D$7,1,0),0)</f>
        <v/>
      </c>
      <c r="BA382" s="28">
        <f>IF(AND(ISNUMBER($AR382),ISNUMBER($AF382)),$AR382,0)</f>
        <v/>
      </c>
      <c r="BB382" s="28">
        <f>IF(OR(IFERROR(TRIM(INDEX($A382:$AD382,MATCH(Settings!$B$14,$A$1:$AD$1,0))&amp;""),"")&lt;&gt;"",IFERROR(TRIM(INDEX($A382:$AD382,MATCH(Settings!$B$13,$A$1:$AD$1,0))&amp;""),"")&lt;&gt;"",IFERROR(TRIM(INDEX($A382:$AD382,MATCH(Settings!$B$17,$A$1:$AD$1,0))&amp;""),"")&lt;&gt;"",IFERROR(TRIM(INDEX($A382:$AD382,MATCH(Settings!$B$22,$A$1:$AD$1,0))&amp;""),"")&lt;&gt;""),1,0)</f>
        <v/>
      </c>
    </row>
    <row r="383">
      <c r="AF383" s="29" t="n"/>
      <c r="AG383" s="30" t="n"/>
      <c r="AH383" s="30" t="n"/>
      <c r="AI383" s="31" t="n"/>
      <c r="AJ383" s="29" t="n"/>
      <c r="AK383" s="30" t="n"/>
      <c r="AM383" s="23">
        <f>IF(IFERROR(TRIM(INDEX($A383:$AD383,MATCH(Settings!$B$13,$A$1:$AD$1,0))&amp;""),"")&lt;&gt;"",IFERROR(TRIM(INDEX($A383:$AD383,MATCH(Settings!$B$13,$A$1:$AD$1,0))&amp;""),"")&amp;IF(IFERROR(TRIM(INDEX($A383:$AD383,MATCH(Settings!$B$14,$A$1:$AD$1,0))&amp;""),"")&lt;&gt;""," ("&amp;IFERROR(TRIM(INDEX($A383:$AD383,MATCH(Settings!$B$14,$A$1:$AD$1,0))&amp;""),"")&amp;")",""),IFERROR(TRIM(INDEX($A383:$AD383,MATCH(Settings!$B$14,$A$1:$AD$1,0))&amp;""),""))</f>
        <v/>
      </c>
      <c r="AN383" s="23">
        <f>IFERROR(TRIM(INDEX($A383:$AD383,MATCH(Settings!$B$15,$A$1:$AD$1,0))&amp;""),"")</f>
        <v/>
      </c>
      <c r="AO383" s="23">
        <f>IF($BB383=0,"",IF(LEFT(IFERROR(TRIM(INDEX($A383:$AD383,MATCH(Settings!$B$16,$A$1:$AD$1,0))&amp;""),""),5)="Goods","Goods",IF(LEFT(IFERROR(TRIM(INDEX($A383:$AD383,MATCH(Settings!$B$16,$A$1:$AD$1,0))&amp;""),""),8)="Services","Services",IF(IFERROR(TRIM(INDEX($A383:$AD383,MATCH(Settings!$B$22,$A$1:$AD$1,0))&amp;""),"")&lt;&gt;"","Services","Goods"))))</f>
        <v/>
      </c>
      <c r="AP383" s="23">
        <f>IF($AO383="Services",IFERROR(TRIM(INDEX($A383:$AD383,MATCH(Settings!$B$22,$A$1:$AD$1,0))&amp;""),""),IFERROR(TRIM(INDEX($A383:$AD383,MATCH(Settings!$B$17,$A$1:$AD$1,0))&amp;""),""))</f>
        <v/>
      </c>
      <c r="AQ383" s="24">
        <f>IFERROR(IF(TRIM(INDEX($A383:$AD383,MATCH(Settings!$B$18,$A$1:$AD$1,0))&amp;"")="","",VALUE(TRIM(INDEX($A383:$AD383,MATCH(Settings!$B$18,$A$1:$AD$1,0))&amp;""))),"")</f>
        <v/>
      </c>
      <c r="AR383" s="25">
        <f>IF($AO383="Goods",IFERROR(IF(TRIM(INDEX($A383:$AD383,MATCH(Settings!$B$20,$A$1:$AD$1,0))&amp;"")="","",VALUE(TRIM(INDEX($A383:$AD383,MATCH(Settings!$B$20,$A$1:$AD$1,0))&amp;""))),""),"")</f>
        <v/>
      </c>
      <c r="AS383" s="26">
        <f>IF($BB383=0,"",IFERROR(INT(IFERROR(IF(ISNUMBER(INDEX($A383:$AD383,MATCH(Settings!$B$11,$A$1:$AD$1,0))),INDEX($A383:$AD383,MATCH(Settings!$B$11,$A$1:$AD$1,0)),DATE(VALUE(LEFT(IFERROR(TRIM(INDEX($A383:$AD383,MATCH(Settings!$B$11,$A$1:$AD$1,0))&amp;""),""),4)),VALUE(MID(IFERROR(TRIM(INDEX($A383:$AD383,MATCH(Settings!$B$11,$A$1:$AD$1,0))&amp;""),""),6,2)),VALUE(MID(IFERROR(TRIM(INDEX($A383:$AD383,MATCH(Settings!$B$11,$A$1:$AD$1,0))&amp;""),""),9,2)))+TIME(VALUE(MID(IFERROR(TRIM(INDEX($A383:$AD383,MATCH(Settings!$B$11,$A$1:$AD$1,0))&amp;""),""),12,2)),VALUE(MID(IFERROR(TRIM(INDEX($A383:$AD383,MATCH(Settings!$B$11,$A$1:$AD$1,0))&amp;""),""),15,2)),VALUE(MID(IFERROR(TRIM(INDEX($A383:$AD383,MATCH(Settings!$B$11,$A$1:$AD$1,0))&amp;""),""),18,2)))),"")),""))</f>
        <v/>
      </c>
      <c r="AT383" s="23">
        <f>IF($BB383=0,"",IF(NOT(ISNUMBER($AF383)),"Waiting for the gift",IF(ISNUMBER($AJ383),"Acknowledged",IF(AND(ISNUMBER(Settings!$D$3),$AU383&gt;Settings!$D$3),"Past your window","Send acknowledgment"))))</f>
        <v/>
      </c>
      <c r="AU383" s="24">
        <f>IF(AND(ISNUMBER($AF383),NOT(ISNUMBER($AJ383))),Settings!$D$4-$AF383,"")</f>
        <v/>
      </c>
      <c r="AV383" s="27">
        <f>IF($BB383=0,"",IF((IF($AO383="Services","; services: describe the work, no value",IF(NOT(ISNUMBER($AR383)),"; no donor value given",IF($AX383=1,"; donor value $"&amp;FIXED(Settings!$D$5,0)&amp;" or more: written acknowledgment","")&amp;IF($AY383=1,"; over $"&amp;FIXED(Settings!$D$6,0)&amp;": donor may need Form 8283","")&amp;IF($AZ383=1,"; over $"&amp;FIXED(Settings!$D$7,0)&amp;": Section B, you may sign Part V",""))))="","Thank-you note",MID(IF($AO383="Services","; services: describe the work, no value",IF(NOT(ISNUMBER($AR383)),"; no donor value given",IF($AX383=1,"; donor value $"&amp;FIXED(Settings!$D$5,0)&amp;" or more: written acknowledgment","")&amp;IF($AY383=1,"; over $"&amp;FIXED(Settings!$D$6,0)&amp;": donor may need Form 8283","")&amp;IF($AZ383=1,"; over $"&amp;FIXED(Settings!$D$7,0)&amp;": Section B, you may sign Part V",""))),3,300)))</f>
        <v/>
      </c>
      <c r="AW383" s="27">
        <f>IF(OR($BB383=0,NOT(ISNUMBER($AF383)),$AP383=""),"","Thank you for your contribution of "&amp;$AP383&amp;" that "&amp;IF(TRIM(Settings!$D$2&amp;"")="","(your organization's name)",Settings!$D$2)&amp;" received on "&amp;CHOOSE(MONTH($AF383),"January","February","March","April","May","June","July","August","September","October","November","December")&amp;" "&amp;DAY($AF383)&amp;", "&amp;YEAR($AF383)&amp;". "&amp;IF(TRIM($AH383&amp;"")="","No goods or services were provided in exchange for your contribution.","In exchange for your contribution, we gave you "&amp;$AH383&amp;IF(ISNUMBER($AI383)," with an estimated fair market value of $"&amp;FIXED($AI383,2),"")&amp;"."))</f>
        <v/>
      </c>
      <c r="AX383" s="28">
        <f>IF(AND(ISNUMBER($AR383),ISNUMBER(Settings!$D$5)),IF($AR383&gt;=Settings!$D$5,1,0),0)</f>
        <v/>
      </c>
      <c r="AY383" s="28">
        <f>IF(AND(ISNUMBER($AR383),ISNUMBER(Settings!$D$6)),IF($AR383&gt;Settings!$D$6,1,0),0)</f>
        <v/>
      </c>
      <c r="AZ383" s="28">
        <f>IF(AND(ISNUMBER($AR383),ISNUMBER(Settings!$D$7)),IF($AR383&gt;Settings!$D$7,1,0),0)</f>
        <v/>
      </c>
      <c r="BA383" s="28">
        <f>IF(AND(ISNUMBER($AR383),ISNUMBER($AF383)),$AR383,0)</f>
        <v/>
      </c>
      <c r="BB383" s="28">
        <f>IF(OR(IFERROR(TRIM(INDEX($A383:$AD383,MATCH(Settings!$B$14,$A$1:$AD$1,0))&amp;""),"")&lt;&gt;"",IFERROR(TRIM(INDEX($A383:$AD383,MATCH(Settings!$B$13,$A$1:$AD$1,0))&amp;""),"")&lt;&gt;"",IFERROR(TRIM(INDEX($A383:$AD383,MATCH(Settings!$B$17,$A$1:$AD$1,0))&amp;""),"")&lt;&gt;"",IFERROR(TRIM(INDEX($A383:$AD383,MATCH(Settings!$B$22,$A$1:$AD$1,0))&amp;""),"")&lt;&gt;""),1,0)</f>
        <v/>
      </c>
    </row>
    <row r="384">
      <c r="AF384" s="29" t="n"/>
      <c r="AG384" s="30" t="n"/>
      <c r="AH384" s="30" t="n"/>
      <c r="AI384" s="31" t="n"/>
      <c r="AJ384" s="29" t="n"/>
      <c r="AK384" s="30" t="n"/>
      <c r="AM384" s="23">
        <f>IF(IFERROR(TRIM(INDEX($A384:$AD384,MATCH(Settings!$B$13,$A$1:$AD$1,0))&amp;""),"")&lt;&gt;"",IFERROR(TRIM(INDEX($A384:$AD384,MATCH(Settings!$B$13,$A$1:$AD$1,0))&amp;""),"")&amp;IF(IFERROR(TRIM(INDEX($A384:$AD384,MATCH(Settings!$B$14,$A$1:$AD$1,0))&amp;""),"")&lt;&gt;""," ("&amp;IFERROR(TRIM(INDEX($A384:$AD384,MATCH(Settings!$B$14,$A$1:$AD$1,0))&amp;""),"")&amp;")",""),IFERROR(TRIM(INDEX($A384:$AD384,MATCH(Settings!$B$14,$A$1:$AD$1,0))&amp;""),""))</f>
        <v/>
      </c>
      <c r="AN384" s="23">
        <f>IFERROR(TRIM(INDEX($A384:$AD384,MATCH(Settings!$B$15,$A$1:$AD$1,0))&amp;""),"")</f>
        <v/>
      </c>
      <c r="AO384" s="23">
        <f>IF($BB384=0,"",IF(LEFT(IFERROR(TRIM(INDEX($A384:$AD384,MATCH(Settings!$B$16,$A$1:$AD$1,0))&amp;""),""),5)="Goods","Goods",IF(LEFT(IFERROR(TRIM(INDEX($A384:$AD384,MATCH(Settings!$B$16,$A$1:$AD$1,0))&amp;""),""),8)="Services","Services",IF(IFERROR(TRIM(INDEX($A384:$AD384,MATCH(Settings!$B$22,$A$1:$AD$1,0))&amp;""),"")&lt;&gt;"","Services","Goods"))))</f>
        <v/>
      </c>
      <c r="AP384" s="23">
        <f>IF($AO384="Services",IFERROR(TRIM(INDEX($A384:$AD384,MATCH(Settings!$B$22,$A$1:$AD$1,0))&amp;""),""),IFERROR(TRIM(INDEX($A384:$AD384,MATCH(Settings!$B$17,$A$1:$AD$1,0))&amp;""),""))</f>
        <v/>
      </c>
      <c r="AQ384" s="24">
        <f>IFERROR(IF(TRIM(INDEX($A384:$AD384,MATCH(Settings!$B$18,$A$1:$AD$1,0))&amp;"")="","",VALUE(TRIM(INDEX($A384:$AD384,MATCH(Settings!$B$18,$A$1:$AD$1,0))&amp;""))),"")</f>
        <v/>
      </c>
      <c r="AR384" s="25">
        <f>IF($AO384="Goods",IFERROR(IF(TRIM(INDEX($A384:$AD384,MATCH(Settings!$B$20,$A$1:$AD$1,0))&amp;"")="","",VALUE(TRIM(INDEX($A384:$AD384,MATCH(Settings!$B$20,$A$1:$AD$1,0))&amp;""))),""),"")</f>
        <v/>
      </c>
      <c r="AS384" s="26">
        <f>IF($BB384=0,"",IFERROR(INT(IFERROR(IF(ISNUMBER(INDEX($A384:$AD384,MATCH(Settings!$B$11,$A$1:$AD$1,0))),INDEX($A384:$AD384,MATCH(Settings!$B$11,$A$1:$AD$1,0)),DATE(VALUE(LEFT(IFERROR(TRIM(INDEX($A384:$AD384,MATCH(Settings!$B$11,$A$1:$AD$1,0))&amp;""),""),4)),VALUE(MID(IFERROR(TRIM(INDEX($A384:$AD384,MATCH(Settings!$B$11,$A$1:$AD$1,0))&amp;""),""),6,2)),VALUE(MID(IFERROR(TRIM(INDEX($A384:$AD384,MATCH(Settings!$B$11,$A$1:$AD$1,0))&amp;""),""),9,2)))+TIME(VALUE(MID(IFERROR(TRIM(INDEX($A384:$AD384,MATCH(Settings!$B$11,$A$1:$AD$1,0))&amp;""),""),12,2)),VALUE(MID(IFERROR(TRIM(INDEX($A384:$AD384,MATCH(Settings!$B$11,$A$1:$AD$1,0))&amp;""),""),15,2)),VALUE(MID(IFERROR(TRIM(INDEX($A384:$AD384,MATCH(Settings!$B$11,$A$1:$AD$1,0))&amp;""),""),18,2)))),"")),""))</f>
        <v/>
      </c>
      <c r="AT384" s="23">
        <f>IF($BB384=0,"",IF(NOT(ISNUMBER($AF384)),"Waiting for the gift",IF(ISNUMBER($AJ384),"Acknowledged",IF(AND(ISNUMBER(Settings!$D$3),$AU384&gt;Settings!$D$3),"Past your window","Send acknowledgment"))))</f>
        <v/>
      </c>
      <c r="AU384" s="24">
        <f>IF(AND(ISNUMBER($AF384),NOT(ISNUMBER($AJ384))),Settings!$D$4-$AF384,"")</f>
        <v/>
      </c>
      <c r="AV384" s="27">
        <f>IF($BB384=0,"",IF((IF($AO384="Services","; services: describe the work, no value",IF(NOT(ISNUMBER($AR384)),"; no donor value given",IF($AX384=1,"; donor value $"&amp;FIXED(Settings!$D$5,0)&amp;" or more: written acknowledgment","")&amp;IF($AY384=1,"; over $"&amp;FIXED(Settings!$D$6,0)&amp;": donor may need Form 8283","")&amp;IF($AZ384=1,"; over $"&amp;FIXED(Settings!$D$7,0)&amp;": Section B, you may sign Part V",""))))="","Thank-you note",MID(IF($AO384="Services","; services: describe the work, no value",IF(NOT(ISNUMBER($AR384)),"; no donor value given",IF($AX384=1,"; donor value $"&amp;FIXED(Settings!$D$5,0)&amp;" or more: written acknowledgment","")&amp;IF($AY384=1,"; over $"&amp;FIXED(Settings!$D$6,0)&amp;": donor may need Form 8283","")&amp;IF($AZ384=1,"; over $"&amp;FIXED(Settings!$D$7,0)&amp;": Section B, you may sign Part V",""))),3,300)))</f>
        <v/>
      </c>
      <c r="AW384" s="27">
        <f>IF(OR($BB384=0,NOT(ISNUMBER($AF384)),$AP384=""),"","Thank you for your contribution of "&amp;$AP384&amp;" that "&amp;IF(TRIM(Settings!$D$2&amp;"")="","(your organization's name)",Settings!$D$2)&amp;" received on "&amp;CHOOSE(MONTH($AF384),"January","February","March","April","May","June","July","August","September","October","November","December")&amp;" "&amp;DAY($AF384)&amp;", "&amp;YEAR($AF384)&amp;". "&amp;IF(TRIM($AH384&amp;"")="","No goods or services were provided in exchange for your contribution.","In exchange for your contribution, we gave you "&amp;$AH384&amp;IF(ISNUMBER($AI384)," with an estimated fair market value of $"&amp;FIXED($AI384,2),"")&amp;"."))</f>
        <v/>
      </c>
      <c r="AX384" s="28">
        <f>IF(AND(ISNUMBER($AR384),ISNUMBER(Settings!$D$5)),IF($AR384&gt;=Settings!$D$5,1,0),0)</f>
        <v/>
      </c>
      <c r="AY384" s="28">
        <f>IF(AND(ISNUMBER($AR384),ISNUMBER(Settings!$D$6)),IF($AR384&gt;Settings!$D$6,1,0),0)</f>
        <v/>
      </c>
      <c r="AZ384" s="28">
        <f>IF(AND(ISNUMBER($AR384),ISNUMBER(Settings!$D$7)),IF($AR384&gt;Settings!$D$7,1,0),0)</f>
        <v/>
      </c>
      <c r="BA384" s="28">
        <f>IF(AND(ISNUMBER($AR384),ISNUMBER($AF384)),$AR384,0)</f>
        <v/>
      </c>
      <c r="BB384" s="28">
        <f>IF(OR(IFERROR(TRIM(INDEX($A384:$AD384,MATCH(Settings!$B$14,$A$1:$AD$1,0))&amp;""),"")&lt;&gt;"",IFERROR(TRIM(INDEX($A384:$AD384,MATCH(Settings!$B$13,$A$1:$AD$1,0))&amp;""),"")&lt;&gt;"",IFERROR(TRIM(INDEX($A384:$AD384,MATCH(Settings!$B$17,$A$1:$AD$1,0))&amp;""),"")&lt;&gt;"",IFERROR(TRIM(INDEX($A384:$AD384,MATCH(Settings!$B$22,$A$1:$AD$1,0))&amp;""),"")&lt;&gt;""),1,0)</f>
        <v/>
      </c>
    </row>
    <row r="385">
      <c r="AF385" s="29" t="n"/>
      <c r="AG385" s="30" t="n"/>
      <c r="AH385" s="30" t="n"/>
      <c r="AI385" s="31" t="n"/>
      <c r="AJ385" s="29" t="n"/>
      <c r="AK385" s="30" t="n"/>
      <c r="AM385" s="23">
        <f>IF(IFERROR(TRIM(INDEX($A385:$AD385,MATCH(Settings!$B$13,$A$1:$AD$1,0))&amp;""),"")&lt;&gt;"",IFERROR(TRIM(INDEX($A385:$AD385,MATCH(Settings!$B$13,$A$1:$AD$1,0))&amp;""),"")&amp;IF(IFERROR(TRIM(INDEX($A385:$AD385,MATCH(Settings!$B$14,$A$1:$AD$1,0))&amp;""),"")&lt;&gt;""," ("&amp;IFERROR(TRIM(INDEX($A385:$AD385,MATCH(Settings!$B$14,$A$1:$AD$1,0))&amp;""),"")&amp;")",""),IFERROR(TRIM(INDEX($A385:$AD385,MATCH(Settings!$B$14,$A$1:$AD$1,0))&amp;""),""))</f>
        <v/>
      </c>
      <c r="AN385" s="23">
        <f>IFERROR(TRIM(INDEX($A385:$AD385,MATCH(Settings!$B$15,$A$1:$AD$1,0))&amp;""),"")</f>
        <v/>
      </c>
      <c r="AO385" s="23">
        <f>IF($BB385=0,"",IF(LEFT(IFERROR(TRIM(INDEX($A385:$AD385,MATCH(Settings!$B$16,$A$1:$AD$1,0))&amp;""),""),5)="Goods","Goods",IF(LEFT(IFERROR(TRIM(INDEX($A385:$AD385,MATCH(Settings!$B$16,$A$1:$AD$1,0))&amp;""),""),8)="Services","Services",IF(IFERROR(TRIM(INDEX($A385:$AD385,MATCH(Settings!$B$22,$A$1:$AD$1,0))&amp;""),"")&lt;&gt;"","Services","Goods"))))</f>
        <v/>
      </c>
      <c r="AP385" s="23">
        <f>IF($AO385="Services",IFERROR(TRIM(INDEX($A385:$AD385,MATCH(Settings!$B$22,$A$1:$AD$1,0))&amp;""),""),IFERROR(TRIM(INDEX($A385:$AD385,MATCH(Settings!$B$17,$A$1:$AD$1,0))&amp;""),""))</f>
        <v/>
      </c>
      <c r="AQ385" s="24">
        <f>IFERROR(IF(TRIM(INDEX($A385:$AD385,MATCH(Settings!$B$18,$A$1:$AD$1,0))&amp;"")="","",VALUE(TRIM(INDEX($A385:$AD385,MATCH(Settings!$B$18,$A$1:$AD$1,0))&amp;""))),"")</f>
        <v/>
      </c>
      <c r="AR385" s="25">
        <f>IF($AO385="Goods",IFERROR(IF(TRIM(INDEX($A385:$AD385,MATCH(Settings!$B$20,$A$1:$AD$1,0))&amp;"")="","",VALUE(TRIM(INDEX($A385:$AD385,MATCH(Settings!$B$20,$A$1:$AD$1,0))&amp;""))),""),"")</f>
        <v/>
      </c>
      <c r="AS385" s="26">
        <f>IF($BB385=0,"",IFERROR(INT(IFERROR(IF(ISNUMBER(INDEX($A385:$AD385,MATCH(Settings!$B$11,$A$1:$AD$1,0))),INDEX($A385:$AD385,MATCH(Settings!$B$11,$A$1:$AD$1,0)),DATE(VALUE(LEFT(IFERROR(TRIM(INDEX($A385:$AD385,MATCH(Settings!$B$11,$A$1:$AD$1,0))&amp;""),""),4)),VALUE(MID(IFERROR(TRIM(INDEX($A385:$AD385,MATCH(Settings!$B$11,$A$1:$AD$1,0))&amp;""),""),6,2)),VALUE(MID(IFERROR(TRIM(INDEX($A385:$AD385,MATCH(Settings!$B$11,$A$1:$AD$1,0))&amp;""),""),9,2)))+TIME(VALUE(MID(IFERROR(TRIM(INDEX($A385:$AD385,MATCH(Settings!$B$11,$A$1:$AD$1,0))&amp;""),""),12,2)),VALUE(MID(IFERROR(TRIM(INDEX($A385:$AD385,MATCH(Settings!$B$11,$A$1:$AD$1,0))&amp;""),""),15,2)),VALUE(MID(IFERROR(TRIM(INDEX($A385:$AD385,MATCH(Settings!$B$11,$A$1:$AD$1,0))&amp;""),""),18,2)))),"")),""))</f>
        <v/>
      </c>
      <c r="AT385" s="23">
        <f>IF($BB385=0,"",IF(NOT(ISNUMBER($AF385)),"Waiting for the gift",IF(ISNUMBER($AJ385),"Acknowledged",IF(AND(ISNUMBER(Settings!$D$3),$AU385&gt;Settings!$D$3),"Past your window","Send acknowledgment"))))</f>
        <v/>
      </c>
      <c r="AU385" s="24">
        <f>IF(AND(ISNUMBER($AF385),NOT(ISNUMBER($AJ385))),Settings!$D$4-$AF385,"")</f>
        <v/>
      </c>
      <c r="AV385" s="27">
        <f>IF($BB385=0,"",IF((IF($AO385="Services","; services: describe the work, no value",IF(NOT(ISNUMBER($AR385)),"; no donor value given",IF($AX385=1,"; donor value $"&amp;FIXED(Settings!$D$5,0)&amp;" or more: written acknowledgment","")&amp;IF($AY385=1,"; over $"&amp;FIXED(Settings!$D$6,0)&amp;": donor may need Form 8283","")&amp;IF($AZ385=1,"; over $"&amp;FIXED(Settings!$D$7,0)&amp;": Section B, you may sign Part V",""))))="","Thank-you note",MID(IF($AO385="Services","; services: describe the work, no value",IF(NOT(ISNUMBER($AR385)),"; no donor value given",IF($AX385=1,"; donor value $"&amp;FIXED(Settings!$D$5,0)&amp;" or more: written acknowledgment","")&amp;IF($AY385=1,"; over $"&amp;FIXED(Settings!$D$6,0)&amp;": donor may need Form 8283","")&amp;IF($AZ385=1,"; over $"&amp;FIXED(Settings!$D$7,0)&amp;": Section B, you may sign Part V",""))),3,300)))</f>
        <v/>
      </c>
      <c r="AW385" s="27">
        <f>IF(OR($BB385=0,NOT(ISNUMBER($AF385)),$AP385=""),"","Thank you for your contribution of "&amp;$AP385&amp;" that "&amp;IF(TRIM(Settings!$D$2&amp;"")="","(your organization's name)",Settings!$D$2)&amp;" received on "&amp;CHOOSE(MONTH($AF385),"January","February","March","April","May","June","July","August","September","October","November","December")&amp;" "&amp;DAY($AF385)&amp;", "&amp;YEAR($AF385)&amp;". "&amp;IF(TRIM($AH385&amp;"")="","No goods or services were provided in exchange for your contribution.","In exchange for your contribution, we gave you "&amp;$AH385&amp;IF(ISNUMBER($AI385)," with an estimated fair market value of $"&amp;FIXED($AI385,2),"")&amp;"."))</f>
        <v/>
      </c>
      <c r="AX385" s="28">
        <f>IF(AND(ISNUMBER($AR385),ISNUMBER(Settings!$D$5)),IF($AR385&gt;=Settings!$D$5,1,0),0)</f>
        <v/>
      </c>
      <c r="AY385" s="28">
        <f>IF(AND(ISNUMBER($AR385),ISNUMBER(Settings!$D$6)),IF($AR385&gt;Settings!$D$6,1,0),0)</f>
        <v/>
      </c>
      <c r="AZ385" s="28">
        <f>IF(AND(ISNUMBER($AR385),ISNUMBER(Settings!$D$7)),IF($AR385&gt;Settings!$D$7,1,0),0)</f>
        <v/>
      </c>
      <c r="BA385" s="28">
        <f>IF(AND(ISNUMBER($AR385),ISNUMBER($AF385)),$AR385,0)</f>
        <v/>
      </c>
      <c r="BB385" s="28">
        <f>IF(OR(IFERROR(TRIM(INDEX($A385:$AD385,MATCH(Settings!$B$14,$A$1:$AD$1,0))&amp;""),"")&lt;&gt;"",IFERROR(TRIM(INDEX($A385:$AD385,MATCH(Settings!$B$13,$A$1:$AD$1,0))&amp;""),"")&lt;&gt;"",IFERROR(TRIM(INDEX($A385:$AD385,MATCH(Settings!$B$17,$A$1:$AD$1,0))&amp;""),"")&lt;&gt;"",IFERROR(TRIM(INDEX($A385:$AD385,MATCH(Settings!$B$22,$A$1:$AD$1,0))&amp;""),"")&lt;&gt;""),1,0)</f>
        <v/>
      </c>
    </row>
    <row r="386">
      <c r="AF386" s="29" t="n"/>
      <c r="AG386" s="30" t="n"/>
      <c r="AH386" s="30" t="n"/>
      <c r="AI386" s="31" t="n"/>
      <c r="AJ386" s="29" t="n"/>
      <c r="AK386" s="30" t="n"/>
      <c r="AM386" s="23">
        <f>IF(IFERROR(TRIM(INDEX($A386:$AD386,MATCH(Settings!$B$13,$A$1:$AD$1,0))&amp;""),"")&lt;&gt;"",IFERROR(TRIM(INDEX($A386:$AD386,MATCH(Settings!$B$13,$A$1:$AD$1,0))&amp;""),"")&amp;IF(IFERROR(TRIM(INDEX($A386:$AD386,MATCH(Settings!$B$14,$A$1:$AD$1,0))&amp;""),"")&lt;&gt;""," ("&amp;IFERROR(TRIM(INDEX($A386:$AD386,MATCH(Settings!$B$14,$A$1:$AD$1,0))&amp;""),"")&amp;")",""),IFERROR(TRIM(INDEX($A386:$AD386,MATCH(Settings!$B$14,$A$1:$AD$1,0))&amp;""),""))</f>
        <v/>
      </c>
      <c r="AN386" s="23">
        <f>IFERROR(TRIM(INDEX($A386:$AD386,MATCH(Settings!$B$15,$A$1:$AD$1,0))&amp;""),"")</f>
        <v/>
      </c>
      <c r="AO386" s="23">
        <f>IF($BB386=0,"",IF(LEFT(IFERROR(TRIM(INDEX($A386:$AD386,MATCH(Settings!$B$16,$A$1:$AD$1,0))&amp;""),""),5)="Goods","Goods",IF(LEFT(IFERROR(TRIM(INDEX($A386:$AD386,MATCH(Settings!$B$16,$A$1:$AD$1,0))&amp;""),""),8)="Services","Services",IF(IFERROR(TRIM(INDEX($A386:$AD386,MATCH(Settings!$B$22,$A$1:$AD$1,0))&amp;""),"")&lt;&gt;"","Services","Goods"))))</f>
        <v/>
      </c>
      <c r="AP386" s="23">
        <f>IF($AO386="Services",IFERROR(TRIM(INDEX($A386:$AD386,MATCH(Settings!$B$22,$A$1:$AD$1,0))&amp;""),""),IFERROR(TRIM(INDEX($A386:$AD386,MATCH(Settings!$B$17,$A$1:$AD$1,0))&amp;""),""))</f>
        <v/>
      </c>
      <c r="AQ386" s="24">
        <f>IFERROR(IF(TRIM(INDEX($A386:$AD386,MATCH(Settings!$B$18,$A$1:$AD$1,0))&amp;"")="","",VALUE(TRIM(INDEX($A386:$AD386,MATCH(Settings!$B$18,$A$1:$AD$1,0))&amp;""))),"")</f>
        <v/>
      </c>
      <c r="AR386" s="25">
        <f>IF($AO386="Goods",IFERROR(IF(TRIM(INDEX($A386:$AD386,MATCH(Settings!$B$20,$A$1:$AD$1,0))&amp;"")="","",VALUE(TRIM(INDEX($A386:$AD386,MATCH(Settings!$B$20,$A$1:$AD$1,0))&amp;""))),""),"")</f>
        <v/>
      </c>
      <c r="AS386" s="26">
        <f>IF($BB386=0,"",IFERROR(INT(IFERROR(IF(ISNUMBER(INDEX($A386:$AD386,MATCH(Settings!$B$11,$A$1:$AD$1,0))),INDEX($A386:$AD386,MATCH(Settings!$B$11,$A$1:$AD$1,0)),DATE(VALUE(LEFT(IFERROR(TRIM(INDEX($A386:$AD386,MATCH(Settings!$B$11,$A$1:$AD$1,0))&amp;""),""),4)),VALUE(MID(IFERROR(TRIM(INDEX($A386:$AD386,MATCH(Settings!$B$11,$A$1:$AD$1,0))&amp;""),""),6,2)),VALUE(MID(IFERROR(TRIM(INDEX($A386:$AD386,MATCH(Settings!$B$11,$A$1:$AD$1,0))&amp;""),""),9,2)))+TIME(VALUE(MID(IFERROR(TRIM(INDEX($A386:$AD386,MATCH(Settings!$B$11,$A$1:$AD$1,0))&amp;""),""),12,2)),VALUE(MID(IFERROR(TRIM(INDEX($A386:$AD386,MATCH(Settings!$B$11,$A$1:$AD$1,0))&amp;""),""),15,2)),VALUE(MID(IFERROR(TRIM(INDEX($A386:$AD386,MATCH(Settings!$B$11,$A$1:$AD$1,0))&amp;""),""),18,2)))),"")),""))</f>
        <v/>
      </c>
      <c r="AT386" s="23">
        <f>IF($BB386=0,"",IF(NOT(ISNUMBER($AF386)),"Waiting for the gift",IF(ISNUMBER($AJ386),"Acknowledged",IF(AND(ISNUMBER(Settings!$D$3),$AU386&gt;Settings!$D$3),"Past your window","Send acknowledgment"))))</f>
        <v/>
      </c>
      <c r="AU386" s="24">
        <f>IF(AND(ISNUMBER($AF386),NOT(ISNUMBER($AJ386))),Settings!$D$4-$AF386,"")</f>
        <v/>
      </c>
      <c r="AV386" s="27">
        <f>IF($BB386=0,"",IF((IF($AO386="Services","; services: describe the work, no value",IF(NOT(ISNUMBER($AR386)),"; no donor value given",IF($AX386=1,"; donor value $"&amp;FIXED(Settings!$D$5,0)&amp;" or more: written acknowledgment","")&amp;IF($AY386=1,"; over $"&amp;FIXED(Settings!$D$6,0)&amp;": donor may need Form 8283","")&amp;IF($AZ386=1,"; over $"&amp;FIXED(Settings!$D$7,0)&amp;": Section B, you may sign Part V",""))))="","Thank-you note",MID(IF($AO386="Services","; services: describe the work, no value",IF(NOT(ISNUMBER($AR386)),"; no donor value given",IF($AX386=1,"; donor value $"&amp;FIXED(Settings!$D$5,0)&amp;" or more: written acknowledgment","")&amp;IF($AY386=1,"; over $"&amp;FIXED(Settings!$D$6,0)&amp;": donor may need Form 8283","")&amp;IF($AZ386=1,"; over $"&amp;FIXED(Settings!$D$7,0)&amp;": Section B, you may sign Part V",""))),3,300)))</f>
        <v/>
      </c>
      <c r="AW386" s="27">
        <f>IF(OR($BB386=0,NOT(ISNUMBER($AF386)),$AP386=""),"","Thank you for your contribution of "&amp;$AP386&amp;" that "&amp;IF(TRIM(Settings!$D$2&amp;"")="","(your organization's name)",Settings!$D$2)&amp;" received on "&amp;CHOOSE(MONTH($AF386),"January","February","March","April","May","June","July","August","September","October","November","December")&amp;" "&amp;DAY($AF386)&amp;", "&amp;YEAR($AF386)&amp;". "&amp;IF(TRIM($AH386&amp;"")="","No goods or services were provided in exchange for your contribution.","In exchange for your contribution, we gave you "&amp;$AH386&amp;IF(ISNUMBER($AI386)," with an estimated fair market value of $"&amp;FIXED($AI386,2),"")&amp;"."))</f>
        <v/>
      </c>
      <c r="AX386" s="28">
        <f>IF(AND(ISNUMBER($AR386),ISNUMBER(Settings!$D$5)),IF($AR386&gt;=Settings!$D$5,1,0),0)</f>
        <v/>
      </c>
      <c r="AY386" s="28">
        <f>IF(AND(ISNUMBER($AR386),ISNUMBER(Settings!$D$6)),IF($AR386&gt;Settings!$D$6,1,0),0)</f>
        <v/>
      </c>
      <c r="AZ386" s="28">
        <f>IF(AND(ISNUMBER($AR386),ISNUMBER(Settings!$D$7)),IF($AR386&gt;Settings!$D$7,1,0),0)</f>
        <v/>
      </c>
      <c r="BA386" s="28">
        <f>IF(AND(ISNUMBER($AR386),ISNUMBER($AF386)),$AR386,0)</f>
        <v/>
      </c>
      <c r="BB386" s="28">
        <f>IF(OR(IFERROR(TRIM(INDEX($A386:$AD386,MATCH(Settings!$B$14,$A$1:$AD$1,0))&amp;""),"")&lt;&gt;"",IFERROR(TRIM(INDEX($A386:$AD386,MATCH(Settings!$B$13,$A$1:$AD$1,0))&amp;""),"")&lt;&gt;"",IFERROR(TRIM(INDEX($A386:$AD386,MATCH(Settings!$B$17,$A$1:$AD$1,0))&amp;""),"")&lt;&gt;"",IFERROR(TRIM(INDEX($A386:$AD386,MATCH(Settings!$B$22,$A$1:$AD$1,0))&amp;""),"")&lt;&gt;""),1,0)</f>
        <v/>
      </c>
    </row>
    <row r="387">
      <c r="AF387" s="29" t="n"/>
      <c r="AG387" s="30" t="n"/>
      <c r="AH387" s="30" t="n"/>
      <c r="AI387" s="31" t="n"/>
      <c r="AJ387" s="29" t="n"/>
      <c r="AK387" s="30" t="n"/>
      <c r="AM387" s="23">
        <f>IF(IFERROR(TRIM(INDEX($A387:$AD387,MATCH(Settings!$B$13,$A$1:$AD$1,0))&amp;""),"")&lt;&gt;"",IFERROR(TRIM(INDEX($A387:$AD387,MATCH(Settings!$B$13,$A$1:$AD$1,0))&amp;""),"")&amp;IF(IFERROR(TRIM(INDEX($A387:$AD387,MATCH(Settings!$B$14,$A$1:$AD$1,0))&amp;""),"")&lt;&gt;""," ("&amp;IFERROR(TRIM(INDEX($A387:$AD387,MATCH(Settings!$B$14,$A$1:$AD$1,0))&amp;""),"")&amp;")",""),IFERROR(TRIM(INDEX($A387:$AD387,MATCH(Settings!$B$14,$A$1:$AD$1,0))&amp;""),""))</f>
        <v/>
      </c>
      <c r="AN387" s="23">
        <f>IFERROR(TRIM(INDEX($A387:$AD387,MATCH(Settings!$B$15,$A$1:$AD$1,0))&amp;""),"")</f>
        <v/>
      </c>
      <c r="AO387" s="23">
        <f>IF($BB387=0,"",IF(LEFT(IFERROR(TRIM(INDEX($A387:$AD387,MATCH(Settings!$B$16,$A$1:$AD$1,0))&amp;""),""),5)="Goods","Goods",IF(LEFT(IFERROR(TRIM(INDEX($A387:$AD387,MATCH(Settings!$B$16,$A$1:$AD$1,0))&amp;""),""),8)="Services","Services",IF(IFERROR(TRIM(INDEX($A387:$AD387,MATCH(Settings!$B$22,$A$1:$AD$1,0))&amp;""),"")&lt;&gt;"","Services","Goods"))))</f>
        <v/>
      </c>
      <c r="AP387" s="23">
        <f>IF($AO387="Services",IFERROR(TRIM(INDEX($A387:$AD387,MATCH(Settings!$B$22,$A$1:$AD$1,0))&amp;""),""),IFERROR(TRIM(INDEX($A387:$AD387,MATCH(Settings!$B$17,$A$1:$AD$1,0))&amp;""),""))</f>
        <v/>
      </c>
      <c r="AQ387" s="24">
        <f>IFERROR(IF(TRIM(INDEX($A387:$AD387,MATCH(Settings!$B$18,$A$1:$AD$1,0))&amp;"")="","",VALUE(TRIM(INDEX($A387:$AD387,MATCH(Settings!$B$18,$A$1:$AD$1,0))&amp;""))),"")</f>
        <v/>
      </c>
      <c r="AR387" s="25">
        <f>IF($AO387="Goods",IFERROR(IF(TRIM(INDEX($A387:$AD387,MATCH(Settings!$B$20,$A$1:$AD$1,0))&amp;"")="","",VALUE(TRIM(INDEX($A387:$AD387,MATCH(Settings!$B$20,$A$1:$AD$1,0))&amp;""))),""),"")</f>
        <v/>
      </c>
      <c r="AS387" s="26">
        <f>IF($BB387=0,"",IFERROR(INT(IFERROR(IF(ISNUMBER(INDEX($A387:$AD387,MATCH(Settings!$B$11,$A$1:$AD$1,0))),INDEX($A387:$AD387,MATCH(Settings!$B$11,$A$1:$AD$1,0)),DATE(VALUE(LEFT(IFERROR(TRIM(INDEX($A387:$AD387,MATCH(Settings!$B$11,$A$1:$AD$1,0))&amp;""),""),4)),VALUE(MID(IFERROR(TRIM(INDEX($A387:$AD387,MATCH(Settings!$B$11,$A$1:$AD$1,0))&amp;""),""),6,2)),VALUE(MID(IFERROR(TRIM(INDEX($A387:$AD387,MATCH(Settings!$B$11,$A$1:$AD$1,0))&amp;""),""),9,2)))+TIME(VALUE(MID(IFERROR(TRIM(INDEX($A387:$AD387,MATCH(Settings!$B$11,$A$1:$AD$1,0))&amp;""),""),12,2)),VALUE(MID(IFERROR(TRIM(INDEX($A387:$AD387,MATCH(Settings!$B$11,$A$1:$AD$1,0))&amp;""),""),15,2)),VALUE(MID(IFERROR(TRIM(INDEX($A387:$AD387,MATCH(Settings!$B$11,$A$1:$AD$1,0))&amp;""),""),18,2)))),"")),""))</f>
        <v/>
      </c>
      <c r="AT387" s="23">
        <f>IF($BB387=0,"",IF(NOT(ISNUMBER($AF387)),"Waiting for the gift",IF(ISNUMBER($AJ387),"Acknowledged",IF(AND(ISNUMBER(Settings!$D$3),$AU387&gt;Settings!$D$3),"Past your window","Send acknowledgment"))))</f>
        <v/>
      </c>
      <c r="AU387" s="24">
        <f>IF(AND(ISNUMBER($AF387),NOT(ISNUMBER($AJ387))),Settings!$D$4-$AF387,"")</f>
        <v/>
      </c>
      <c r="AV387" s="27">
        <f>IF($BB387=0,"",IF((IF($AO387="Services","; services: describe the work, no value",IF(NOT(ISNUMBER($AR387)),"; no donor value given",IF($AX387=1,"; donor value $"&amp;FIXED(Settings!$D$5,0)&amp;" or more: written acknowledgment","")&amp;IF($AY387=1,"; over $"&amp;FIXED(Settings!$D$6,0)&amp;": donor may need Form 8283","")&amp;IF($AZ387=1,"; over $"&amp;FIXED(Settings!$D$7,0)&amp;": Section B, you may sign Part V",""))))="","Thank-you note",MID(IF($AO387="Services","; services: describe the work, no value",IF(NOT(ISNUMBER($AR387)),"; no donor value given",IF($AX387=1,"; donor value $"&amp;FIXED(Settings!$D$5,0)&amp;" or more: written acknowledgment","")&amp;IF($AY387=1,"; over $"&amp;FIXED(Settings!$D$6,0)&amp;": donor may need Form 8283","")&amp;IF($AZ387=1,"; over $"&amp;FIXED(Settings!$D$7,0)&amp;": Section B, you may sign Part V",""))),3,300)))</f>
        <v/>
      </c>
      <c r="AW387" s="27">
        <f>IF(OR($BB387=0,NOT(ISNUMBER($AF387)),$AP387=""),"","Thank you for your contribution of "&amp;$AP387&amp;" that "&amp;IF(TRIM(Settings!$D$2&amp;"")="","(your organization's name)",Settings!$D$2)&amp;" received on "&amp;CHOOSE(MONTH($AF387),"January","February","March","April","May","June","July","August","September","October","November","December")&amp;" "&amp;DAY($AF387)&amp;", "&amp;YEAR($AF387)&amp;". "&amp;IF(TRIM($AH387&amp;"")="","No goods or services were provided in exchange for your contribution.","In exchange for your contribution, we gave you "&amp;$AH387&amp;IF(ISNUMBER($AI387)," with an estimated fair market value of $"&amp;FIXED($AI387,2),"")&amp;"."))</f>
        <v/>
      </c>
      <c r="AX387" s="28">
        <f>IF(AND(ISNUMBER($AR387),ISNUMBER(Settings!$D$5)),IF($AR387&gt;=Settings!$D$5,1,0),0)</f>
        <v/>
      </c>
      <c r="AY387" s="28">
        <f>IF(AND(ISNUMBER($AR387),ISNUMBER(Settings!$D$6)),IF($AR387&gt;Settings!$D$6,1,0),0)</f>
        <v/>
      </c>
      <c r="AZ387" s="28">
        <f>IF(AND(ISNUMBER($AR387),ISNUMBER(Settings!$D$7)),IF($AR387&gt;Settings!$D$7,1,0),0)</f>
        <v/>
      </c>
      <c r="BA387" s="28">
        <f>IF(AND(ISNUMBER($AR387),ISNUMBER($AF387)),$AR387,0)</f>
        <v/>
      </c>
      <c r="BB387" s="28">
        <f>IF(OR(IFERROR(TRIM(INDEX($A387:$AD387,MATCH(Settings!$B$14,$A$1:$AD$1,0))&amp;""),"")&lt;&gt;"",IFERROR(TRIM(INDEX($A387:$AD387,MATCH(Settings!$B$13,$A$1:$AD$1,0))&amp;""),"")&lt;&gt;"",IFERROR(TRIM(INDEX($A387:$AD387,MATCH(Settings!$B$17,$A$1:$AD$1,0))&amp;""),"")&lt;&gt;"",IFERROR(TRIM(INDEX($A387:$AD387,MATCH(Settings!$B$22,$A$1:$AD$1,0))&amp;""),"")&lt;&gt;""),1,0)</f>
        <v/>
      </c>
    </row>
    <row r="388">
      <c r="AF388" s="29" t="n"/>
      <c r="AG388" s="30" t="n"/>
      <c r="AH388" s="30" t="n"/>
      <c r="AI388" s="31" t="n"/>
      <c r="AJ388" s="29" t="n"/>
      <c r="AK388" s="30" t="n"/>
      <c r="AM388" s="23">
        <f>IF(IFERROR(TRIM(INDEX($A388:$AD388,MATCH(Settings!$B$13,$A$1:$AD$1,0))&amp;""),"")&lt;&gt;"",IFERROR(TRIM(INDEX($A388:$AD388,MATCH(Settings!$B$13,$A$1:$AD$1,0))&amp;""),"")&amp;IF(IFERROR(TRIM(INDEX($A388:$AD388,MATCH(Settings!$B$14,$A$1:$AD$1,0))&amp;""),"")&lt;&gt;""," ("&amp;IFERROR(TRIM(INDEX($A388:$AD388,MATCH(Settings!$B$14,$A$1:$AD$1,0))&amp;""),"")&amp;")",""),IFERROR(TRIM(INDEX($A388:$AD388,MATCH(Settings!$B$14,$A$1:$AD$1,0))&amp;""),""))</f>
        <v/>
      </c>
      <c r="AN388" s="23">
        <f>IFERROR(TRIM(INDEX($A388:$AD388,MATCH(Settings!$B$15,$A$1:$AD$1,0))&amp;""),"")</f>
        <v/>
      </c>
      <c r="AO388" s="23">
        <f>IF($BB388=0,"",IF(LEFT(IFERROR(TRIM(INDEX($A388:$AD388,MATCH(Settings!$B$16,$A$1:$AD$1,0))&amp;""),""),5)="Goods","Goods",IF(LEFT(IFERROR(TRIM(INDEX($A388:$AD388,MATCH(Settings!$B$16,$A$1:$AD$1,0))&amp;""),""),8)="Services","Services",IF(IFERROR(TRIM(INDEX($A388:$AD388,MATCH(Settings!$B$22,$A$1:$AD$1,0))&amp;""),"")&lt;&gt;"","Services","Goods"))))</f>
        <v/>
      </c>
      <c r="AP388" s="23">
        <f>IF($AO388="Services",IFERROR(TRIM(INDEX($A388:$AD388,MATCH(Settings!$B$22,$A$1:$AD$1,0))&amp;""),""),IFERROR(TRIM(INDEX($A388:$AD388,MATCH(Settings!$B$17,$A$1:$AD$1,0))&amp;""),""))</f>
        <v/>
      </c>
      <c r="AQ388" s="24">
        <f>IFERROR(IF(TRIM(INDEX($A388:$AD388,MATCH(Settings!$B$18,$A$1:$AD$1,0))&amp;"")="","",VALUE(TRIM(INDEX($A388:$AD388,MATCH(Settings!$B$18,$A$1:$AD$1,0))&amp;""))),"")</f>
        <v/>
      </c>
      <c r="AR388" s="25">
        <f>IF($AO388="Goods",IFERROR(IF(TRIM(INDEX($A388:$AD388,MATCH(Settings!$B$20,$A$1:$AD$1,0))&amp;"")="","",VALUE(TRIM(INDEX($A388:$AD388,MATCH(Settings!$B$20,$A$1:$AD$1,0))&amp;""))),""),"")</f>
        <v/>
      </c>
      <c r="AS388" s="26">
        <f>IF($BB388=0,"",IFERROR(INT(IFERROR(IF(ISNUMBER(INDEX($A388:$AD388,MATCH(Settings!$B$11,$A$1:$AD$1,0))),INDEX($A388:$AD388,MATCH(Settings!$B$11,$A$1:$AD$1,0)),DATE(VALUE(LEFT(IFERROR(TRIM(INDEX($A388:$AD388,MATCH(Settings!$B$11,$A$1:$AD$1,0))&amp;""),""),4)),VALUE(MID(IFERROR(TRIM(INDEX($A388:$AD388,MATCH(Settings!$B$11,$A$1:$AD$1,0))&amp;""),""),6,2)),VALUE(MID(IFERROR(TRIM(INDEX($A388:$AD388,MATCH(Settings!$B$11,$A$1:$AD$1,0))&amp;""),""),9,2)))+TIME(VALUE(MID(IFERROR(TRIM(INDEX($A388:$AD388,MATCH(Settings!$B$11,$A$1:$AD$1,0))&amp;""),""),12,2)),VALUE(MID(IFERROR(TRIM(INDEX($A388:$AD388,MATCH(Settings!$B$11,$A$1:$AD$1,0))&amp;""),""),15,2)),VALUE(MID(IFERROR(TRIM(INDEX($A388:$AD388,MATCH(Settings!$B$11,$A$1:$AD$1,0))&amp;""),""),18,2)))),"")),""))</f>
        <v/>
      </c>
      <c r="AT388" s="23">
        <f>IF($BB388=0,"",IF(NOT(ISNUMBER($AF388)),"Waiting for the gift",IF(ISNUMBER($AJ388),"Acknowledged",IF(AND(ISNUMBER(Settings!$D$3),$AU388&gt;Settings!$D$3),"Past your window","Send acknowledgment"))))</f>
        <v/>
      </c>
      <c r="AU388" s="24">
        <f>IF(AND(ISNUMBER($AF388),NOT(ISNUMBER($AJ388))),Settings!$D$4-$AF388,"")</f>
        <v/>
      </c>
      <c r="AV388" s="27">
        <f>IF($BB388=0,"",IF((IF($AO388="Services","; services: describe the work, no value",IF(NOT(ISNUMBER($AR388)),"; no donor value given",IF($AX388=1,"; donor value $"&amp;FIXED(Settings!$D$5,0)&amp;" or more: written acknowledgment","")&amp;IF($AY388=1,"; over $"&amp;FIXED(Settings!$D$6,0)&amp;": donor may need Form 8283","")&amp;IF($AZ388=1,"; over $"&amp;FIXED(Settings!$D$7,0)&amp;": Section B, you may sign Part V",""))))="","Thank-you note",MID(IF($AO388="Services","; services: describe the work, no value",IF(NOT(ISNUMBER($AR388)),"; no donor value given",IF($AX388=1,"; donor value $"&amp;FIXED(Settings!$D$5,0)&amp;" or more: written acknowledgment","")&amp;IF($AY388=1,"; over $"&amp;FIXED(Settings!$D$6,0)&amp;": donor may need Form 8283","")&amp;IF($AZ388=1,"; over $"&amp;FIXED(Settings!$D$7,0)&amp;": Section B, you may sign Part V",""))),3,300)))</f>
        <v/>
      </c>
      <c r="AW388" s="27">
        <f>IF(OR($BB388=0,NOT(ISNUMBER($AF388)),$AP388=""),"","Thank you for your contribution of "&amp;$AP388&amp;" that "&amp;IF(TRIM(Settings!$D$2&amp;"")="","(your organization's name)",Settings!$D$2)&amp;" received on "&amp;CHOOSE(MONTH($AF388),"January","February","March","April","May","June","July","August","September","October","November","December")&amp;" "&amp;DAY($AF388)&amp;", "&amp;YEAR($AF388)&amp;". "&amp;IF(TRIM($AH388&amp;"")="","No goods or services were provided in exchange for your contribution.","In exchange for your contribution, we gave you "&amp;$AH388&amp;IF(ISNUMBER($AI388)," with an estimated fair market value of $"&amp;FIXED($AI388,2),"")&amp;"."))</f>
        <v/>
      </c>
      <c r="AX388" s="28">
        <f>IF(AND(ISNUMBER($AR388),ISNUMBER(Settings!$D$5)),IF($AR388&gt;=Settings!$D$5,1,0),0)</f>
        <v/>
      </c>
      <c r="AY388" s="28">
        <f>IF(AND(ISNUMBER($AR388),ISNUMBER(Settings!$D$6)),IF($AR388&gt;Settings!$D$6,1,0),0)</f>
        <v/>
      </c>
      <c r="AZ388" s="28">
        <f>IF(AND(ISNUMBER($AR388),ISNUMBER(Settings!$D$7)),IF($AR388&gt;Settings!$D$7,1,0),0)</f>
        <v/>
      </c>
      <c r="BA388" s="28">
        <f>IF(AND(ISNUMBER($AR388),ISNUMBER($AF388)),$AR388,0)</f>
        <v/>
      </c>
      <c r="BB388" s="28">
        <f>IF(OR(IFERROR(TRIM(INDEX($A388:$AD388,MATCH(Settings!$B$14,$A$1:$AD$1,0))&amp;""),"")&lt;&gt;"",IFERROR(TRIM(INDEX($A388:$AD388,MATCH(Settings!$B$13,$A$1:$AD$1,0))&amp;""),"")&lt;&gt;"",IFERROR(TRIM(INDEX($A388:$AD388,MATCH(Settings!$B$17,$A$1:$AD$1,0))&amp;""),"")&lt;&gt;"",IFERROR(TRIM(INDEX($A388:$AD388,MATCH(Settings!$B$22,$A$1:$AD$1,0))&amp;""),"")&lt;&gt;""),1,0)</f>
        <v/>
      </c>
    </row>
    <row r="389">
      <c r="AF389" s="29" t="n"/>
      <c r="AG389" s="30" t="n"/>
      <c r="AH389" s="30" t="n"/>
      <c r="AI389" s="31" t="n"/>
      <c r="AJ389" s="29" t="n"/>
      <c r="AK389" s="30" t="n"/>
      <c r="AM389" s="23">
        <f>IF(IFERROR(TRIM(INDEX($A389:$AD389,MATCH(Settings!$B$13,$A$1:$AD$1,0))&amp;""),"")&lt;&gt;"",IFERROR(TRIM(INDEX($A389:$AD389,MATCH(Settings!$B$13,$A$1:$AD$1,0))&amp;""),"")&amp;IF(IFERROR(TRIM(INDEX($A389:$AD389,MATCH(Settings!$B$14,$A$1:$AD$1,0))&amp;""),"")&lt;&gt;""," ("&amp;IFERROR(TRIM(INDEX($A389:$AD389,MATCH(Settings!$B$14,$A$1:$AD$1,0))&amp;""),"")&amp;")",""),IFERROR(TRIM(INDEX($A389:$AD389,MATCH(Settings!$B$14,$A$1:$AD$1,0))&amp;""),""))</f>
        <v/>
      </c>
      <c r="AN389" s="23">
        <f>IFERROR(TRIM(INDEX($A389:$AD389,MATCH(Settings!$B$15,$A$1:$AD$1,0))&amp;""),"")</f>
        <v/>
      </c>
      <c r="AO389" s="23">
        <f>IF($BB389=0,"",IF(LEFT(IFERROR(TRIM(INDEX($A389:$AD389,MATCH(Settings!$B$16,$A$1:$AD$1,0))&amp;""),""),5)="Goods","Goods",IF(LEFT(IFERROR(TRIM(INDEX($A389:$AD389,MATCH(Settings!$B$16,$A$1:$AD$1,0))&amp;""),""),8)="Services","Services",IF(IFERROR(TRIM(INDEX($A389:$AD389,MATCH(Settings!$B$22,$A$1:$AD$1,0))&amp;""),"")&lt;&gt;"","Services","Goods"))))</f>
        <v/>
      </c>
      <c r="AP389" s="23">
        <f>IF($AO389="Services",IFERROR(TRIM(INDEX($A389:$AD389,MATCH(Settings!$B$22,$A$1:$AD$1,0))&amp;""),""),IFERROR(TRIM(INDEX($A389:$AD389,MATCH(Settings!$B$17,$A$1:$AD$1,0))&amp;""),""))</f>
        <v/>
      </c>
      <c r="AQ389" s="24">
        <f>IFERROR(IF(TRIM(INDEX($A389:$AD389,MATCH(Settings!$B$18,$A$1:$AD$1,0))&amp;"")="","",VALUE(TRIM(INDEX($A389:$AD389,MATCH(Settings!$B$18,$A$1:$AD$1,0))&amp;""))),"")</f>
        <v/>
      </c>
      <c r="AR389" s="25">
        <f>IF($AO389="Goods",IFERROR(IF(TRIM(INDEX($A389:$AD389,MATCH(Settings!$B$20,$A$1:$AD$1,0))&amp;"")="","",VALUE(TRIM(INDEX($A389:$AD389,MATCH(Settings!$B$20,$A$1:$AD$1,0))&amp;""))),""),"")</f>
        <v/>
      </c>
      <c r="AS389" s="26">
        <f>IF($BB389=0,"",IFERROR(INT(IFERROR(IF(ISNUMBER(INDEX($A389:$AD389,MATCH(Settings!$B$11,$A$1:$AD$1,0))),INDEX($A389:$AD389,MATCH(Settings!$B$11,$A$1:$AD$1,0)),DATE(VALUE(LEFT(IFERROR(TRIM(INDEX($A389:$AD389,MATCH(Settings!$B$11,$A$1:$AD$1,0))&amp;""),""),4)),VALUE(MID(IFERROR(TRIM(INDEX($A389:$AD389,MATCH(Settings!$B$11,$A$1:$AD$1,0))&amp;""),""),6,2)),VALUE(MID(IFERROR(TRIM(INDEX($A389:$AD389,MATCH(Settings!$B$11,$A$1:$AD$1,0))&amp;""),""),9,2)))+TIME(VALUE(MID(IFERROR(TRIM(INDEX($A389:$AD389,MATCH(Settings!$B$11,$A$1:$AD$1,0))&amp;""),""),12,2)),VALUE(MID(IFERROR(TRIM(INDEX($A389:$AD389,MATCH(Settings!$B$11,$A$1:$AD$1,0))&amp;""),""),15,2)),VALUE(MID(IFERROR(TRIM(INDEX($A389:$AD389,MATCH(Settings!$B$11,$A$1:$AD$1,0))&amp;""),""),18,2)))),"")),""))</f>
        <v/>
      </c>
      <c r="AT389" s="23">
        <f>IF($BB389=0,"",IF(NOT(ISNUMBER($AF389)),"Waiting for the gift",IF(ISNUMBER($AJ389),"Acknowledged",IF(AND(ISNUMBER(Settings!$D$3),$AU389&gt;Settings!$D$3),"Past your window","Send acknowledgment"))))</f>
        <v/>
      </c>
      <c r="AU389" s="24">
        <f>IF(AND(ISNUMBER($AF389),NOT(ISNUMBER($AJ389))),Settings!$D$4-$AF389,"")</f>
        <v/>
      </c>
      <c r="AV389" s="27">
        <f>IF($BB389=0,"",IF((IF($AO389="Services","; services: describe the work, no value",IF(NOT(ISNUMBER($AR389)),"; no donor value given",IF($AX389=1,"; donor value $"&amp;FIXED(Settings!$D$5,0)&amp;" or more: written acknowledgment","")&amp;IF($AY389=1,"; over $"&amp;FIXED(Settings!$D$6,0)&amp;": donor may need Form 8283","")&amp;IF($AZ389=1,"; over $"&amp;FIXED(Settings!$D$7,0)&amp;": Section B, you may sign Part V",""))))="","Thank-you note",MID(IF($AO389="Services","; services: describe the work, no value",IF(NOT(ISNUMBER($AR389)),"; no donor value given",IF($AX389=1,"; donor value $"&amp;FIXED(Settings!$D$5,0)&amp;" or more: written acknowledgment","")&amp;IF($AY389=1,"; over $"&amp;FIXED(Settings!$D$6,0)&amp;": donor may need Form 8283","")&amp;IF($AZ389=1,"; over $"&amp;FIXED(Settings!$D$7,0)&amp;": Section B, you may sign Part V",""))),3,300)))</f>
        <v/>
      </c>
      <c r="AW389" s="27">
        <f>IF(OR($BB389=0,NOT(ISNUMBER($AF389)),$AP389=""),"","Thank you for your contribution of "&amp;$AP389&amp;" that "&amp;IF(TRIM(Settings!$D$2&amp;"")="","(your organization's name)",Settings!$D$2)&amp;" received on "&amp;CHOOSE(MONTH($AF389),"January","February","March","April","May","June","July","August","September","October","November","December")&amp;" "&amp;DAY($AF389)&amp;", "&amp;YEAR($AF389)&amp;". "&amp;IF(TRIM($AH389&amp;"")="","No goods or services were provided in exchange for your contribution.","In exchange for your contribution, we gave you "&amp;$AH389&amp;IF(ISNUMBER($AI389)," with an estimated fair market value of $"&amp;FIXED($AI389,2),"")&amp;"."))</f>
        <v/>
      </c>
      <c r="AX389" s="28">
        <f>IF(AND(ISNUMBER($AR389),ISNUMBER(Settings!$D$5)),IF($AR389&gt;=Settings!$D$5,1,0),0)</f>
        <v/>
      </c>
      <c r="AY389" s="28">
        <f>IF(AND(ISNUMBER($AR389),ISNUMBER(Settings!$D$6)),IF($AR389&gt;Settings!$D$6,1,0),0)</f>
        <v/>
      </c>
      <c r="AZ389" s="28">
        <f>IF(AND(ISNUMBER($AR389),ISNUMBER(Settings!$D$7)),IF($AR389&gt;Settings!$D$7,1,0),0)</f>
        <v/>
      </c>
      <c r="BA389" s="28">
        <f>IF(AND(ISNUMBER($AR389),ISNUMBER($AF389)),$AR389,0)</f>
        <v/>
      </c>
      <c r="BB389" s="28">
        <f>IF(OR(IFERROR(TRIM(INDEX($A389:$AD389,MATCH(Settings!$B$14,$A$1:$AD$1,0))&amp;""),"")&lt;&gt;"",IFERROR(TRIM(INDEX($A389:$AD389,MATCH(Settings!$B$13,$A$1:$AD$1,0))&amp;""),"")&lt;&gt;"",IFERROR(TRIM(INDEX($A389:$AD389,MATCH(Settings!$B$17,$A$1:$AD$1,0))&amp;""),"")&lt;&gt;"",IFERROR(TRIM(INDEX($A389:$AD389,MATCH(Settings!$B$22,$A$1:$AD$1,0))&amp;""),"")&lt;&gt;""),1,0)</f>
        <v/>
      </c>
    </row>
    <row r="390">
      <c r="AF390" s="29" t="n"/>
      <c r="AG390" s="30" t="n"/>
      <c r="AH390" s="30" t="n"/>
      <c r="AI390" s="31" t="n"/>
      <c r="AJ390" s="29" t="n"/>
      <c r="AK390" s="30" t="n"/>
      <c r="AM390" s="23">
        <f>IF(IFERROR(TRIM(INDEX($A390:$AD390,MATCH(Settings!$B$13,$A$1:$AD$1,0))&amp;""),"")&lt;&gt;"",IFERROR(TRIM(INDEX($A390:$AD390,MATCH(Settings!$B$13,$A$1:$AD$1,0))&amp;""),"")&amp;IF(IFERROR(TRIM(INDEX($A390:$AD390,MATCH(Settings!$B$14,$A$1:$AD$1,0))&amp;""),"")&lt;&gt;""," ("&amp;IFERROR(TRIM(INDEX($A390:$AD390,MATCH(Settings!$B$14,$A$1:$AD$1,0))&amp;""),"")&amp;")",""),IFERROR(TRIM(INDEX($A390:$AD390,MATCH(Settings!$B$14,$A$1:$AD$1,0))&amp;""),""))</f>
        <v/>
      </c>
      <c r="AN390" s="23">
        <f>IFERROR(TRIM(INDEX($A390:$AD390,MATCH(Settings!$B$15,$A$1:$AD$1,0))&amp;""),"")</f>
        <v/>
      </c>
      <c r="AO390" s="23">
        <f>IF($BB390=0,"",IF(LEFT(IFERROR(TRIM(INDEX($A390:$AD390,MATCH(Settings!$B$16,$A$1:$AD$1,0))&amp;""),""),5)="Goods","Goods",IF(LEFT(IFERROR(TRIM(INDEX($A390:$AD390,MATCH(Settings!$B$16,$A$1:$AD$1,0))&amp;""),""),8)="Services","Services",IF(IFERROR(TRIM(INDEX($A390:$AD390,MATCH(Settings!$B$22,$A$1:$AD$1,0))&amp;""),"")&lt;&gt;"","Services","Goods"))))</f>
        <v/>
      </c>
      <c r="AP390" s="23">
        <f>IF($AO390="Services",IFERROR(TRIM(INDEX($A390:$AD390,MATCH(Settings!$B$22,$A$1:$AD$1,0))&amp;""),""),IFERROR(TRIM(INDEX($A390:$AD390,MATCH(Settings!$B$17,$A$1:$AD$1,0))&amp;""),""))</f>
        <v/>
      </c>
      <c r="AQ390" s="24">
        <f>IFERROR(IF(TRIM(INDEX($A390:$AD390,MATCH(Settings!$B$18,$A$1:$AD$1,0))&amp;"")="","",VALUE(TRIM(INDEX($A390:$AD390,MATCH(Settings!$B$18,$A$1:$AD$1,0))&amp;""))),"")</f>
        <v/>
      </c>
      <c r="AR390" s="25">
        <f>IF($AO390="Goods",IFERROR(IF(TRIM(INDEX($A390:$AD390,MATCH(Settings!$B$20,$A$1:$AD$1,0))&amp;"")="","",VALUE(TRIM(INDEX($A390:$AD390,MATCH(Settings!$B$20,$A$1:$AD$1,0))&amp;""))),""),"")</f>
        <v/>
      </c>
      <c r="AS390" s="26">
        <f>IF($BB390=0,"",IFERROR(INT(IFERROR(IF(ISNUMBER(INDEX($A390:$AD390,MATCH(Settings!$B$11,$A$1:$AD$1,0))),INDEX($A390:$AD390,MATCH(Settings!$B$11,$A$1:$AD$1,0)),DATE(VALUE(LEFT(IFERROR(TRIM(INDEX($A390:$AD390,MATCH(Settings!$B$11,$A$1:$AD$1,0))&amp;""),""),4)),VALUE(MID(IFERROR(TRIM(INDEX($A390:$AD390,MATCH(Settings!$B$11,$A$1:$AD$1,0))&amp;""),""),6,2)),VALUE(MID(IFERROR(TRIM(INDEX($A390:$AD390,MATCH(Settings!$B$11,$A$1:$AD$1,0))&amp;""),""),9,2)))+TIME(VALUE(MID(IFERROR(TRIM(INDEX($A390:$AD390,MATCH(Settings!$B$11,$A$1:$AD$1,0))&amp;""),""),12,2)),VALUE(MID(IFERROR(TRIM(INDEX($A390:$AD390,MATCH(Settings!$B$11,$A$1:$AD$1,0))&amp;""),""),15,2)),VALUE(MID(IFERROR(TRIM(INDEX($A390:$AD390,MATCH(Settings!$B$11,$A$1:$AD$1,0))&amp;""),""),18,2)))),"")),""))</f>
        <v/>
      </c>
      <c r="AT390" s="23">
        <f>IF($BB390=0,"",IF(NOT(ISNUMBER($AF390)),"Waiting for the gift",IF(ISNUMBER($AJ390),"Acknowledged",IF(AND(ISNUMBER(Settings!$D$3),$AU390&gt;Settings!$D$3),"Past your window","Send acknowledgment"))))</f>
        <v/>
      </c>
      <c r="AU390" s="24">
        <f>IF(AND(ISNUMBER($AF390),NOT(ISNUMBER($AJ390))),Settings!$D$4-$AF390,"")</f>
        <v/>
      </c>
      <c r="AV390" s="27">
        <f>IF($BB390=0,"",IF((IF($AO390="Services","; services: describe the work, no value",IF(NOT(ISNUMBER($AR390)),"; no donor value given",IF($AX390=1,"; donor value $"&amp;FIXED(Settings!$D$5,0)&amp;" or more: written acknowledgment","")&amp;IF($AY390=1,"; over $"&amp;FIXED(Settings!$D$6,0)&amp;": donor may need Form 8283","")&amp;IF($AZ390=1,"; over $"&amp;FIXED(Settings!$D$7,0)&amp;": Section B, you may sign Part V",""))))="","Thank-you note",MID(IF($AO390="Services","; services: describe the work, no value",IF(NOT(ISNUMBER($AR390)),"; no donor value given",IF($AX390=1,"; donor value $"&amp;FIXED(Settings!$D$5,0)&amp;" or more: written acknowledgment","")&amp;IF($AY390=1,"; over $"&amp;FIXED(Settings!$D$6,0)&amp;": donor may need Form 8283","")&amp;IF($AZ390=1,"; over $"&amp;FIXED(Settings!$D$7,0)&amp;": Section B, you may sign Part V",""))),3,300)))</f>
        <v/>
      </c>
      <c r="AW390" s="27">
        <f>IF(OR($BB390=0,NOT(ISNUMBER($AF390)),$AP390=""),"","Thank you for your contribution of "&amp;$AP390&amp;" that "&amp;IF(TRIM(Settings!$D$2&amp;"")="","(your organization's name)",Settings!$D$2)&amp;" received on "&amp;CHOOSE(MONTH($AF390),"January","February","March","April","May","June","July","August","September","October","November","December")&amp;" "&amp;DAY($AF390)&amp;", "&amp;YEAR($AF390)&amp;". "&amp;IF(TRIM($AH390&amp;"")="","No goods or services were provided in exchange for your contribution.","In exchange for your contribution, we gave you "&amp;$AH390&amp;IF(ISNUMBER($AI390)," with an estimated fair market value of $"&amp;FIXED($AI390,2),"")&amp;"."))</f>
        <v/>
      </c>
      <c r="AX390" s="28">
        <f>IF(AND(ISNUMBER($AR390),ISNUMBER(Settings!$D$5)),IF($AR390&gt;=Settings!$D$5,1,0),0)</f>
        <v/>
      </c>
      <c r="AY390" s="28">
        <f>IF(AND(ISNUMBER($AR390),ISNUMBER(Settings!$D$6)),IF($AR390&gt;Settings!$D$6,1,0),0)</f>
        <v/>
      </c>
      <c r="AZ390" s="28">
        <f>IF(AND(ISNUMBER($AR390),ISNUMBER(Settings!$D$7)),IF($AR390&gt;Settings!$D$7,1,0),0)</f>
        <v/>
      </c>
      <c r="BA390" s="28">
        <f>IF(AND(ISNUMBER($AR390),ISNUMBER($AF390)),$AR390,0)</f>
        <v/>
      </c>
      <c r="BB390" s="28">
        <f>IF(OR(IFERROR(TRIM(INDEX($A390:$AD390,MATCH(Settings!$B$14,$A$1:$AD$1,0))&amp;""),"")&lt;&gt;"",IFERROR(TRIM(INDEX($A390:$AD390,MATCH(Settings!$B$13,$A$1:$AD$1,0))&amp;""),"")&lt;&gt;"",IFERROR(TRIM(INDEX($A390:$AD390,MATCH(Settings!$B$17,$A$1:$AD$1,0))&amp;""),"")&lt;&gt;"",IFERROR(TRIM(INDEX($A390:$AD390,MATCH(Settings!$B$22,$A$1:$AD$1,0))&amp;""),"")&lt;&gt;""),1,0)</f>
        <v/>
      </c>
    </row>
    <row r="391">
      <c r="AF391" s="29" t="n"/>
      <c r="AG391" s="30" t="n"/>
      <c r="AH391" s="30" t="n"/>
      <c r="AI391" s="31" t="n"/>
      <c r="AJ391" s="29" t="n"/>
      <c r="AK391" s="30" t="n"/>
      <c r="AM391" s="23">
        <f>IF(IFERROR(TRIM(INDEX($A391:$AD391,MATCH(Settings!$B$13,$A$1:$AD$1,0))&amp;""),"")&lt;&gt;"",IFERROR(TRIM(INDEX($A391:$AD391,MATCH(Settings!$B$13,$A$1:$AD$1,0))&amp;""),"")&amp;IF(IFERROR(TRIM(INDEX($A391:$AD391,MATCH(Settings!$B$14,$A$1:$AD$1,0))&amp;""),"")&lt;&gt;""," ("&amp;IFERROR(TRIM(INDEX($A391:$AD391,MATCH(Settings!$B$14,$A$1:$AD$1,0))&amp;""),"")&amp;")",""),IFERROR(TRIM(INDEX($A391:$AD391,MATCH(Settings!$B$14,$A$1:$AD$1,0))&amp;""),""))</f>
        <v/>
      </c>
      <c r="AN391" s="23">
        <f>IFERROR(TRIM(INDEX($A391:$AD391,MATCH(Settings!$B$15,$A$1:$AD$1,0))&amp;""),"")</f>
        <v/>
      </c>
      <c r="AO391" s="23">
        <f>IF($BB391=0,"",IF(LEFT(IFERROR(TRIM(INDEX($A391:$AD391,MATCH(Settings!$B$16,$A$1:$AD$1,0))&amp;""),""),5)="Goods","Goods",IF(LEFT(IFERROR(TRIM(INDEX($A391:$AD391,MATCH(Settings!$B$16,$A$1:$AD$1,0))&amp;""),""),8)="Services","Services",IF(IFERROR(TRIM(INDEX($A391:$AD391,MATCH(Settings!$B$22,$A$1:$AD$1,0))&amp;""),"")&lt;&gt;"","Services","Goods"))))</f>
        <v/>
      </c>
      <c r="AP391" s="23">
        <f>IF($AO391="Services",IFERROR(TRIM(INDEX($A391:$AD391,MATCH(Settings!$B$22,$A$1:$AD$1,0))&amp;""),""),IFERROR(TRIM(INDEX($A391:$AD391,MATCH(Settings!$B$17,$A$1:$AD$1,0))&amp;""),""))</f>
        <v/>
      </c>
      <c r="AQ391" s="24">
        <f>IFERROR(IF(TRIM(INDEX($A391:$AD391,MATCH(Settings!$B$18,$A$1:$AD$1,0))&amp;"")="","",VALUE(TRIM(INDEX($A391:$AD391,MATCH(Settings!$B$18,$A$1:$AD$1,0))&amp;""))),"")</f>
        <v/>
      </c>
      <c r="AR391" s="25">
        <f>IF($AO391="Goods",IFERROR(IF(TRIM(INDEX($A391:$AD391,MATCH(Settings!$B$20,$A$1:$AD$1,0))&amp;"")="","",VALUE(TRIM(INDEX($A391:$AD391,MATCH(Settings!$B$20,$A$1:$AD$1,0))&amp;""))),""),"")</f>
        <v/>
      </c>
      <c r="AS391" s="26">
        <f>IF($BB391=0,"",IFERROR(INT(IFERROR(IF(ISNUMBER(INDEX($A391:$AD391,MATCH(Settings!$B$11,$A$1:$AD$1,0))),INDEX($A391:$AD391,MATCH(Settings!$B$11,$A$1:$AD$1,0)),DATE(VALUE(LEFT(IFERROR(TRIM(INDEX($A391:$AD391,MATCH(Settings!$B$11,$A$1:$AD$1,0))&amp;""),""),4)),VALUE(MID(IFERROR(TRIM(INDEX($A391:$AD391,MATCH(Settings!$B$11,$A$1:$AD$1,0))&amp;""),""),6,2)),VALUE(MID(IFERROR(TRIM(INDEX($A391:$AD391,MATCH(Settings!$B$11,$A$1:$AD$1,0))&amp;""),""),9,2)))+TIME(VALUE(MID(IFERROR(TRIM(INDEX($A391:$AD391,MATCH(Settings!$B$11,$A$1:$AD$1,0))&amp;""),""),12,2)),VALUE(MID(IFERROR(TRIM(INDEX($A391:$AD391,MATCH(Settings!$B$11,$A$1:$AD$1,0))&amp;""),""),15,2)),VALUE(MID(IFERROR(TRIM(INDEX($A391:$AD391,MATCH(Settings!$B$11,$A$1:$AD$1,0))&amp;""),""),18,2)))),"")),""))</f>
        <v/>
      </c>
      <c r="AT391" s="23">
        <f>IF($BB391=0,"",IF(NOT(ISNUMBER($AF391)),"Waiting for the gift",IF(ISNUMBER($AJ391),"Acknowledged",IF(AND(ISNUMBER(Settings!$D$3),$AU391&gt;Settings!$D$3),"Past your window","Send acknowledgment"))))</f>
        <v/>
      </c>
      <c r="AU391" s="24">
        <f>IF(AND(ISNUMBER($AF391),NOT(ISNUMBER($AJ391))),Settings!$D$4-$AF391,"")</f>
        <v/>
      </c>
      <c r="AV391" s="27">
        <f>IF($BB391=0,"",IF((IF($AO391="Services","; services: describe the work, no value",IF(NOT(ISNUMBER($AR391)),"; no donor value given",IF($AX391=1,"; donor value $"&amp;FIXED(Settings!$D$5,0)&amp;" or more: written acknowledgment","")&amp;IF($AY391=1,"; over $"&amp;FIXED(Settings!$D$6,0)&amp;": donor may need Form 8283","")&amp;IF($AZ391=1,"; over $"&amp;FIXED(Settings!$D$7,0)&amp;": Section B, you may sign Part V",""))))="","Thank-you note",MID(IF($AO391="Services","; services: describe the work, no value",IF(NOT(ISNUMBER($AR391)),"; no donor value given",IF($AX391=1,"; donor value $"&amp;FIXED(Settings!$D$5,0)&amp;" or more: written acknowledgment","")&amp;IF($AY391=1,"; over $"&amp;FIXED(Settings!$D$6,0)&amp;": donor may need Form 8283","")&amp;IF($AZ391=1,"; over $"&amp;FIXED(Settings!$D$7,0)&amp;": Section B, you may sign Part V",""))),3,300)))</f>
        <v/>
      </c>
      <c r="AW391" s="27">
        <f>IF(OR($BB391=0,NOT(ISNUMBER($AF391)),$AP391=""),"","Thank you for your contribution of "&amp;$AP391&amp;" that "&amp;IF(TRIM(Settings!$D$2&amp;"")="","(your organization's name)",Settings!$D$2)&amp;" received on "&amp;CHOOSE(MONTH($AF391),"January","February","March","April","May","June","July","August","September","October","November","December")&amp;" "&amp;DAY($AF391)&amp;", "&amp;YEAR($AF391)&amp;". "&amp;IF(TRIM($AH391&amp;"")="","No goods or services were provided in exchange for your contribution.","In exchange for your contribution, we gave you "&amp;$AH391&amp;IF(ISNUMBER($AI391)," with an estimated fair market value of $"&amp;FIXED($AI391,2),"")&amp;"."))</f>
        <v/>
      </c>
      <c r="AX391" s="28">
        <f>IF(AND(ISNUMBER($AR391),ISNUMBER(Settings!$D$5)),IF($AR391&gt;=Settings!$D$5,1,0),0)</f>
        <v/>
      </c>
      <c r="AY391" s="28">
        <f>IF(AND(ISNUMBER($AR391),ISNUMBER(Settings!$D$6)),IF($AR391&gt;Settings!$D$6,1,0),0)</f>
        <v/>
      </c>
      <c r="AZ391" s="28">
        <f>IF(AND(ISNUMBER($AR391),ISNUMBER(Settings!$D$7)),IF($AR391&gt;Settings!$D$7,1,0),0)</f>
        <v/>
      </c>
      <c r="BA391" s="28">
        <f>IF(AND(ISNUMBER($AR391),ISNUMBER($AF391)),$AR391,0)</f>
        <v/>
      </c>
      <c r="BB391" s="28">
        <f>IF(OR(IFERROR(TRIM(INDEX($A391:$AD391,MATCH(Settings!$B$14,$A$1:$AD$1,0))&amp;""),"")&lt;&gt;"",IFERROR(TRIM(INDEX($A391:$AD391,MATCH(Settings!$B$13,$A$1:$AD$1,0))&amp;""),"")&lt;&gt;"",IFERROR(TRIM(INDEX($A391:$AD391,MATCH(Settings!$B$17,$A$1:$AD$1,0))&amp;""),"")&lt;&gt;"",IFERROR(TRIM(INDEX($A391:$AD391,MATCH(Settings!$B$22,$A$1:$AD$1,0))&amp;""),"")&lt;&gt;""),1,0)</f>
        <v/>
      </c>
    </row>
    <row r="392">
      <c r="AF392" s="29" t="n"/>
      <c r="AG392" s="30" t="n"/>
      <c r="AH392" s="30" t="n"/>
      <c r="AI392" s="31" t="n"/>
      <c r="AJ392" s="29" t="n"/>
      <c r="AK392" s="30" t="n"/>
      <c r="AM392" s="23">
        <f>IF(IFERROR(TRIM(INDEX($A392:$AD392,MATCH(Settings!$B$13,$A$1:$AD$1,0))&amp;""),"")&lt;&gt;"",IFERROR(TRIM(INDEX($A392:$AD392,MATCH(Settings!$B$13,$A$1:$AD$1,0))&amp;""),"")&amp;IF(IFERROR(TRIM(INDEX($A392:$AD392,MATCH(Settings!$B$14,$A$1:$AD$1,0))&amp;""),"")&lt;&gt;""," ("&amp;IFERROR(TRIM(INDEX($A392:$AD392,MATCH(Settings!$B$14,$A$1:$AD$1,0))&amp;""),"")&amp;")",""),IFERROR(TRIM(INDEX($A392:$AD392,MATCH(Settings!$B$14,$A$1:$AD$1,0))&amp;""),""))</f>
        <v/>
      </c>
      <c r="AN392" s="23">
        <f>IFERROR(TRIM(INDEX($A392:$AD392,MATCH(Settings!$B$15,$A$1:$AD$1,0))&amp;""),"")</f>
        <v/>
      </c>
      <c r="AO392" s="23">
        <f>IF($BB392=0,"",IF(LEFT(IFERROR(TRIM(INDEX($A392:$AD392,MATCH(Settings!$B$16,$A$1:$AD$1,0))&amp;""),""),5)="Goods","Goods",IF(LEFT(IFERROR(TRIM(INDEX($A392:$AD392,MATCH(Settings!$B$16,$A$1:$AD$1,0))&amp;""),""),8)="Services","Services",IF(IFERROR(TRIM(INDEX($A392:$AD392,MATCH(Settings!$B$22,$A$1:$AD$1,0))&amp;""),"")&lt;&gt;"","Services","Goods"))))</f>
        <v/>
      </c>
      <c r="AP392" s="23">
        <f>IF($AO392="Services",IFERROR(TRIM(INDEX($A392:$AD392,MATCH(Settings!$B$22,$A$1:$AD$1,0))&amp;""),""),IFERROR(TRIM(INDEX($A392:$AD392,MATCH(Settings!$B$17,$A$1:$AD$1,0))&amp;""),""))</f>
        <v/>
      </c>
      <c r="AQ392" s="24">
        <f>IFERROR(IF(TRIM(INDEX($A392:$AD392,MATCH(Settings!$B$18,$A$1:$AD$1,0))&amp;"")="","",VALUE(TRIM(INDEX($A392:$AD392,MATCH(Settings!$B$18,$A$1:$AD$1,0))&amp;""))),"")</f>
        <v/>
      </c>
      <c r="AR392" s="25">
        <f>IF($AO392="Goods",IFERROR(IF(TRIM(INDEX($A392:$AD392,MATCH(Settings!$B$20,$A$1:$AD$1,0))&amp;"")="","",VALUE(TRIM(INDEX($A392:$AD392,MATCH(Settings!$B$20,$A$1:$AD$1,0))&amp;""))),""),"")</f>
        <v/>
      </c>
      <c r="AS392" s="26">
        <f>IF($BB392=0,"",IFERROR(INT(IFERROR(IF(ISNUMBER(INDEX($A392:$AD392,MATCH(Settings!$B$11,$A$1:$AD$1,0))),INDEX($A392:$AD392,MATCH(Settings!$B$11,$A$1:$AD$1,0)),DATE(VALUE(LEFT(IFERROR(TRIM(INDEX($A392:$AD392,MATCH(Settings!$B$11,$A$1:$AD$1,0))&amp;""),""),4)),VALUE(MID(IFERROR(TRIM(INDEX($A392:$AD392,MATCH(Settings!$B$11,$A$1:$AD$1,0))&amp;""),""),6,2)),VALUE(MID(IFERROR(TRIM(INDEX($A392:$AD392,MATCH(Settings!$B$11,$A$1:$AD$1,0))&amp;""),""),9,2)))+TIME(VALUE(MID(IFERROR(TRIM(INDEX($A392:$AD392,MATCH(Settings!$B$11,$A$1:$AD$1,0))&amp;""),""),12,2)),VALUE(MID(IFERROR(TRIM(INDEX($A392:$AD392,MATCH(Settings!$B$11,$A$1:$AD$1,0))&amp;""),""),15,2)),VALUE(MID(IFERROR(TRIM(INDEX($A392:$AD392,MATCH(Settings!$B$11,$A$1:$AD$1,0))&amp;""),""),18,2)))),"")),""))</f>
        <v/>
      </c>
      <c r="AT392" s="23">
        <f>IF($BB392=0,"",IF(NOT(ISNUMBER($AF392)),"Waiting for the gift",IF(ISNUMBER($AJ392),"Acknowledged",IF(AND(ISNUMBER(Settings!$D$3),$AU392&gt;Settings!$D$3),"Past your window","Send acknowledgment"))))</f>
        <v/>
      </c>
      <c r="AU392" s="24">
        <f>IF(AND(ISNUMBER($AF392),NOT(ISNUMBER($AJ392))),Settings!$D$4-$AF392,"")</f>
        <v/>
      </c>
      <c r="AV392" s="27">
        <f>IF($BB392=0,"",IF((IF($AO392="Services","; services: describe the work, no value",IF(NOT(ISNUMBER($AR392)),"; no donor value given",IF($AX392=1,"; donor value $"&amp;FIXED(Settings!$D$5,0)&amp;" or more: written acknowledgment","")&amp;IF($AY392=1,"; over $"&amp;FIXED(Settings!$D$6,0)&amp;": donor may need Form 8283","")&amp;IF($AZ392=1,"; over $"&amp;FIXED(Settings!$D$7,0)&amp;": Section B, you may sign Part V",""))))="","Thank-you note",MID(IF($AO392="Services","; services: describe the work, no value",IF(NOT(ISNUMBER($AR392)),"; no donor value given",IF($AX392=1,"; donor value $"&amp;FIXED(Settings!$D$5,0)&amp;" or more: written acknowledgment","")&amp;IF($AY392=1,"; over $"&amp;FIXED(Settings!$D$6,0)&amp;": donor may need Form 8283","")&amp;IF($AZ392=1,"; over $"&amp;FIXED(Settings!$D$7,0)&amp;": Section B, you may sign Part V",""))),3,300)))</f>
        <v/>
      </c>
      <c r="AW392" s="27">
        <f>IF(OR($BB392=0,NOT(ISNUMBER($AF392)),$AP392=""),"","Thank you for your contribution of "&amp;$AP392&amp;" that "&amp;IF(TRIM(Settings!$D$2&amp;"")="","(your organization's name)",Settings!$D$2)&amp;" received on "&amp;CHOOSE(MONTH($AF392),"January","February","March","April","May","June","July","August","September","October","November","December")&amp;" "&amp;DAY($AF392)&amp;", "&amp;YEAR($AF392)&amp;". "&amp;IF(TRIM($AH392&amp;"")="","No goods or services were provided in exchange for your contribution.","In exchange for your contribution, we gave you "&amp;$AH392&amp;IF(ISNUMBER($AI392)," with an estimated fair market value of $"&amp;FIXED($AI392,2),"")&amp;"."))</f>
        <v/>
      </c>
      <c r="AX392" s="28">
        <f>IF(AND(ISNUMBER($AR392),ISNUMBER(Settings!$D$5)),IF($AR392&gt;=Settings!$D$5,1,0),0)</f>
        <v/>
      </c>
      <c r="AY392" s="28">
        <f>IF(AND(ISNUMBER($AR392),ISNUMBER(Settings!$D$6)),IF($AR392&gt;Settings!$D$6,1,0),0)</f>
        <v/>
      </c>
      <c r="AZ392" s="28">
        <f>IF(AND(ISNUMBER($AR392),ISNUMBER(Settings!$D$7)),IF($AR392&gt;Settings!$D$7,1,0),0)</f>
        <v/>
      </c>
      <c r="BA392" s="28">
        <f>IF(AND(ISNUMBER($AR392),ISNUMBER($AF392)),$AR392,0)</f>
        <v/>
      </c>
      <c r="BB392" s="28">
        <f>IF(OR(IFERROR(TRIM(INDEX($A392:$AD392,MATCH(Settings!$B$14,$A$1:$AD$1,0))&amp;""),"")&lt;&gt;"",IFERROR(TRIM(INDEX($A392:$AD392,MATCH(Settings!$B$13,$A$1:$AD$1,0))&amp;""),"")&lt;&gt;"",IFERROR(TRIM(INDEX($A392:$AD392,MATCH(Settings!$B$17,$A$1:$AD$1,0))&amp;""),"")&lt;&gt;"",IFERROR(TRIM(INDEX($A392:$AD392,MATCH(Settings!$B$22,$A$1:$AD$1,0))&amp;""),"")&lt;&gt;""),1,0)</f>
        <v/>
      </c>
    </row>
    <row r="393">
      <c r="AF393" s="29" t="n"/>
      <c r="AG393" s="30" t="n"/>
      <c r="AH393" s="30" t="n"/>
      <c r="AI393" s="31" t="n"/>
      <c r="AJ393" s="29" t="n"/>
      <c r="AK393" s="30" t="n"/>
      <c r="AM393" s="23">
        <f>IF(IFERROR(TRIM(INDEX($A393:$AD393,MATCH(Settings!$B$13,$A$1:$AD$1,0))&amp;""),"")&lt;&gt;"",IFERROR(TRIM(INDEX($A393:$AD393,MATCH(Settings!$B$13,$A$1:$AD$1,0))&amp;""),"")&amp;IF(IFERROR(TRIM(INDEX($A393:$AD393,MATCH(Settings!$B$14,$A$1:$AD$1,0))&amp;""),"")&lt;&gt;""," ("&amp;IFERROR(TRIM(INDEX($A393:$AD393,MATCH(Settings!$B$14,$A$1:$AD$1,0))&amp;""),"")&amp;")",""),IFERROR(TRIM(INDEX($A393:$AD393,MATCH(Settings!$B$14,$A$1:$AD$1,0))&amp;""),""))</f>
        <v/>
      </c>
      <c r="AN393" s="23">
        <f>IFERROR(TRIM(INDEX($A393:$AD393,MATCH(Settings!$B$15,$A$1:$AD$1,0))&amp;""),"")</f>
        <v/>
      </c>
      <c r="AO393" s="23">
        <f>IF($BB393=0,"",IF(LEFT(IFERROR(TRIM(INDEX($A393:$AD393,MATCH(Settings!$B$16,$A$1:$AD$1,0))&amp;""),""),5)="Goods","Goods",IF(LEFT(IFERROR(TRIM(INDEX($A393:$AD393,MATCH(Settings!$B$16,$A$1:$AD$1,0))&amp;""),""),8)="Services","Services",IF(IFERROR(TRIM(INDEX($A393:$AD393,MATCH(Settings!$B$22,$A$1:$AD$1,0))&amp;""),"")&lt;&gt;"","Services","Goods"))))</f>
        <v/>
      </c>
      <c r="AP393" s="23">
        <f>IF($AO393="Services",IFERROR(TRIM(INDEX($A393:$AD393,MATCH(Settings!$B$22,$A$1:$AD$1,0))&amp;""),""),IFERROR(TRIM(INDEX($A393:$AD393,MATCH(Settings!$B$17,$A$1:$AD$1,0))&amp;""),""))</f>
        <v/>
      </c>
      <c r="AQ393" s="24">
        <f>IFERROR(IF(TRIM(INDEX($A393:$AD393,MATCH(Settings!$B$18,$A$1:$AD$1,0))&amp;"")="","",VALUE(TRIM(INDEX($A393:$AD393,MATCH(Settings!$B$18,$A$1:$AD$1,0))&amp;""))),"")</f>
        <v/>
      </c>
      <c r="AR393" s="25">
        <f>IF($AO393="Goods",IFERROR(IF(TRIM(INDEX($A393:$AD393,MATCH(Settings!$B$20,$A$1:$AD$1,0))&amp;"")="","",VALUE(TRIM(INDEX($A393:$AD393,MATCH(Settings!$B$20,$A$1:$AD$1,0))&amp;""))),""),"")</f>
        <v/>
      </c>
      <c r="AS393" s="26">
        <f>IF($BB393=0,"",IFERROR(INT(IFERROR(IF(ISNUMBER(INDEX($A393:$AD393,MATCH(Settings!$B$11,$A$1:$AD$1,0))),INDEX($A393:$AD393,MATCH(Settings!$B$11,$A$1:$AD$1,0)),DATE(VALUE(LEFT(IFERROR(TRIM(INDEX($A393:$AD393,MATCH(Settings!$B$11,$A$1:$AD$1,0))&amp;""),""),4)),VALUE(MID(IFERROR(TRIM(INDEX($A393:$AD393,MATCH(Settings!$B$11,$A$1:$AD$1,0))&amp;""),""),6,2)),VALUE(MID(IFERROR(TRIM(INDEX($A393:$AD393,MATCH(Settings!$B$11,$A$1:$AD$1,0))&amp;""),""),9,2)))+TIME(VALUE(MID(IFERROR(TRIM(INDEX($A393:$AD393,MATCH(Settings!$B$11,$A$1:$AD$1,0))&amp;""),""),12,2)),VALUE(MID(IFERROR(TRIM(INDEX($A393:$AD393,MATCH(Settings!$B$11,$A$1:$AD$1,0))&amp;""),""),15,2)),VALUE(MID(IFERROR(TRIM(INDEX($A393:$AD393,MATCH(Settings!$B$11,$A$1:$AD$1,0))&amp;""),""),18,2)))),"")),""))</f>
        <v/>
      </c>
      <c r="AT393" s="23">
        <f>IF($BB393=0,"",IF(NOT(ISNUMBER($AF393)),"Waiting for the gift",IF(ISNUMBER($AJ393),"Acknowledged",IF(AND(ISNUMBER(Settings!$D$3),$AU393&gt;Settings!$D$3),"Past your window","Send acknowledgment"))))</f>
        <v/>
      </c>
      <c r="AU393" s="24">
        <f>IF(AND(ISNUMBER($AF393),NOT(ISNUMBER($AJ393))),Settings!$D$4-$AF393,"")</f>
        <v/>
      </c>
      <c r="AV393" s="27">
        <f>IF($BB393=0,"",IF((IF($AO393="Services","; services: describe the work, no value",IF(NOT(ISNUMBER($AR393)),"; no donor value given",IF($AX393=1,"; donor value $"&amp;FIXED(Settings!$D$5,0)&amp;" or more: written acknowledgment","")&amp;IF($AY393=1,"; over $"&amp;FIXED(Settings!$D$6,0)&amp;": donor may need Form 8283","")&amp;IF($AZ393=1,"; over $"&amp;FIXED(Settings!$D$7,0)&amp;": Section B, you may sign Part V",""))))="","Thank-you note",MID(IF($AO393="Services","; services: describe the work, no value",IF(NOT(ISNUMBER($AR393)),"; no donor value given",IF($AX393=1,"; donor value $"&amp;FIXED(Settings!$D$5,0)&amp;" or more: written acknowledgment","")&amp;IF($AY393=1,"; over $"&amp;FIXED(Settings!$D$6,0)&amp;": donor may need Form 8283","")&amp;IF($AZ393=1,"; over $"&amp;FIXED(Settings!$D$7,0)&amp;": Section B, you may sign Part V",""))),3,300)))</f>
        <v/>
      </c>
      <c r="AW393" s="27">
        <f>IF(OR($BB393=0,NOT(ISNUMBER($AF393)),$AP393=""),"","Thank you for your contribution of "&amp;$AP393&amp;" that "&amp;IF(TRIM(Settings!$D$2&amp;"")="","(your organization's name)",Settings!$D$2)&amp;" received on "&amp;CHOOSE(MONTH($AF393),"January","February","March","April","May","June","July","August","September","October","November","December")&amp;" "&amp;DAY($AF393)&amp;", "&amp;YEAR($AF393)&amp;". "&amp;IF(TRIM($AH393&amp;"")="","No goods or services were provided in exchange for your contribution.","In exchange for your contribution, we gave you "&amp;$AH393&amp;IF(ISNUMBER($AI393)," with an estimated fair market value of $"&amp;FIXED($AI393,2),"")&amp;"."))</f>
        <v/>
      </c>
      <c r="AX393" s="28">
        <f>IF(AND(ISNUMBER($AR393),ISNUMBER(Settings!$D$5)),IF($AR393&gt;=Settings!$D$5,1,0),0)</f>
        <v/>
      </c>
      <c r="AY393" s="28">
        <f>IF(AND(ISNUMBER($AR393),ISNUMBER(Settings!$D$6)),IF($AR393&gt;Settings!$D$6,1,0),0)</f>
        <v/>
      </c>
      <c r="AZ393" s="28">
        <f>IF(AND(ISNUMBER($AR393),ISNUMBER(Settings!$D$7)),IF($AR393&gt;Settings!$D$7,1,0),0)</f>
        <v/>
      </c>
      <c r="BA393" s="28">
        <f>IF(AND(ISNUMBER($AR393),ISNUMBER($AF393)),$AR393,0)</f>
        <v/>
      </c>
      <c r="BB393" s="28">
        <f>IF(OR(IFERROR(TRIM(INDEX($A393:$AD393,MATCH(Settings!$B$14,$A$1:$AD$1,0))&amp;""),"")&lt;&gt;"",IFERROR(TRIM(INDEX($A393:$AD393,MATCH(Settings!$B$13,$A$1:$AD$1,0))&amp;""),"")&lt;&gt;"",IFERROR(TRIM(INDEX($A393:$AD393,MATCH(Settings!$B$17,$A$1:$AD$1,0))&amp;""),"")&lt;&gt;"",IFERROR(TRIM(INDEX($A393:$AD393,MATCH(Settings!$B$22,$A$1:$AD$1,0))&amp;""),"")&lt;&gt;""),1,0)</f>
        <v/>
      </c>
    </row>
    <row r="394">
      <c r="AF394" s="29" t="n"/>
      <c r="AG394" s="30" t="n"/>
      <c r="AH394" s="30" t="n"/>
      <c r="AI394" s="31" t="n"/>
      <c r="AJ394" s="29" t="n"/>
      <c r="AK394" s="30" t="n"/>
      <c r="AM394" s="23">
        <f>IF(IFERROR(TRIM(INDEX($A394:$AD394,MATCH(Settings!$B$13,$A$1:$AD$1,0))&amp;""),"")&lt;&gt;"",IFERROR(TRIM(INDEX($A394:$AD394,MATCH(Settings!$B$13,$A$1:$AD$1,0))&amp;""),"")&amp;IF(IFERROR(TRIM(INDEX($A394:$AD394,MATCH(Settings!$B$14,$A$1:$AD$1,0))&amp;""),"")&lt;&gt;""," ("&amp;IFERROR(TRIM(INDEX($A394:$AD394,MATCH(Settings!$B$14,$A$1:$AD$1,0))&amp;""),"")&amp;")",""),IFERROR(TRIM(INDEX($A394:$AD394,MATCH(Settings!$B$14,$A$1:$AD$1,0))&amp;""),""))</f>
        <v/>
      </c>
      <c r="AN394" s="23">
        <f>IFERROR(TRIM(INDEX($A394:$AD394,MATCH(Settings!$B$15,$A$1:$AD$1,0))&amp;""),"")</f>
        <v/>
      </c>
      <c r="AO394" s="23">
        <f>IF($BB394=0,"",IF(LEFT(IFERROR(TRIM(INDEX($A394:$AD394,MATCH(Settings!$B$16,$A$1:$AD$1,0))&amp;""),""),5)="Goods","Goods",IF(LEFT(IFERROR(TRIM(INDEX($A394:$AD394,MATCH(Settings!$B$16,$A$1:$AD$1,0))&amp;""),""),8)="Services","Services",IF(IFERROR(TRIM(INDEX($A394:$AD394,MATCH(Settings!$B$22,$A$1:$AD$1,0))&amp;""),"")&lt;&gt;"","Services","Goods"))))</f>
        <v/>
      </c>
      <c r="AP394" s="23">
        <f>IF($AO394="Services",IFERROR(TRIM(INDEX($A394:$AD394,MATCH(Settings!$B$22,$A$1:$AD$1,0))&amp;""),""),IFERROR(TRIM(INDEX($A394:$AD394,MATCH(Settings!$B$17,$A$1:$AD$1,0))&amp;""),""))</f>
        <v/>
      </c>
      <c r="AQ394" s="24">
        <f>IFERROR(IF(TRIM(INDEX($A394:$AD394,MATCH(Settings!$B$18,$A$1:$AD$1,0))&amp;"")="","",VALUE(TRIM(INDEX($A394:$AD394,MATCH(Settings!$B$18,$A$1:$AD$1,0))&amp;""))),"")</f>
        <v/>
      </c>
      <c r="AR394" s="25">
        <f>IF($AO394="Goods",IFERROR(IF(TRIM(INDEX($A394:$AD394,MATCH(Settings!$B$20,$A$1:$AD$1,0))&amp;"")="","",VALUE(TRIM(INDEX($A394:$AD394,MATCH(Settings!$B$20,$A$1:$AD$1,0))&amp;""))),""),"")</f>
        <v/>
      </c>
      <c r="AS394" s="26">
        <f>IF($BB394=0,"",IFERROR(INT(IFERROR(IF(ISNUMBER(INDEX($A394:$AD394,MATCH(Settings!$B$11,$A$1:$AD$1,0))),INDEX($A394:$AD394,MATCH(Settings!$B$11,$A$1:$AD$1,0)),DATE(VALUE(LEFT(IFERROR(TRIM(INDEX($A394:$AD394,MATCH(Settings!$B$11,$A$1:$AD$1,0))&amp;""),""),4)),VALUE(MID(IFERROR(TRIM(INDEX($A394:$AD394,MATCH(Settings!$B$11,$A$1:$AD$1,0))&amp;""),""),6,2)),VALUE(MID(IFERROR(TRIM(INDEX($A394:$AD394,MATCH(Settings!$B$11,$A$1:$AD$1,0))&amp;""),""),9,2)))+TIME(VALUE(MID(IFERROR(TRIM(INDEX($A394:$AD394,MATCH(Settings!$B$11,$A$1:$AD$1,0))&amp;""),""),12,2)),VALUE(MID(IFERROR(TRIM(INDEX($A394:$AD394,MATCH(Settings!$B$11,$A$1:$AD$1,0))&amp;""),""),15,2)),VALUE(MID(IFERROR(TRIM(INDEX($A394:$AD394,MATCH(Settings!$B$11,$A$1:$AD$1,0))&amp;""),""),18,2)))),"")),""))</f>
        <v/>
      </c>
      <c r="AT394" s="23">
        <f>IF($BB394=0,"",IF(NOT(ISNUMBER($AF394)),"Waiting for the gift",IF(ISNUMBER($AJ394),"Acknowledged",IF(AND(ISNUMBER(Settings!$D$3),$AU394&gt;Settings!$D$3),"Past your window","Send acknowledgment"))))</f>
        <v/>
      </c>
      <c r="AU394" s="24">
        <f>IF(AND(ISNUMBER($AF394),NOT(ISNUMBER($AJ394))),Settings!$D$4-$AF394,"")</f>
        <v/>
      </c>
      <c r="AV394" s="27">
        <f>IF($BB394=0,"",IF((IF($AO394="Services","; services: describe the work, no value",IF(NOT(ISNUMBER($AR394)),"; no donor value given",IF($AX394=1,"; donor value $"&amp;FIXED(Settings!$D$5,0)&amp;" or more: written acknowledgment","")&amp;IF($AY394=1,"; over $"&amp;FIXED(Settings!$D$6,0)&amp;": donor may need Form 8283","")&amp;IF($AZ394=1,"; over $"&amp;FIXED(Settings!$D$7,0)&amp;": Section B, you may sign Part V",""))))="","Thank-you note",MID(IF($AO394="Services","; services: describe the work, no value",IF(NOT(ISNUMBER($AR394)),"; no donor value given",IF($AX394=1,"; donor value $"&amp;FIXED(Settings!$D$5,0)&amp;" or more: written acknowledgment","")&amp;IF($AY394=1,"; over $"&amp;FIXED(Settings!$D$6,0)&amp;": donor may need Form 8283","")&amp;IF($AZ394=1,"; over $"&amp;FIXED(Settings!$D$7,0)&amp;": Section B, you may sign Part V",""))),3,300)))</f>
        <v/>
      </c>
      <c r="AW394" s="27">
        <f>IF(OR($BB394=0,NOT(ISNUMBER($AF394)),$AP394=""),"","Thank you for your contribution of "&amp;$AP394&amp;" that "&amp;IF(TRIM(Settings!$D$2&amp;"")="","(your organization's name)",Settings!$D$2)&amp;" received on "&amp;CHOOSE(MONTH($AF394),"January","February","March","April","May","June","July","August","September","October","November","December")&amp;" "&amp;DAY($AF394)&amp;", "&amp;YEAR($AF394)&amp;". "&amp;IF(TRIM($AH394&amp;"")="","No goods or services were provided in exchange for your contribution.","In exchange for your contribution, we gave you "&amp;$AH394&amp;IF(ISNUMBER($AI394)," with an estimated fair market value of $"&amp;FIXED($AI394,2),"")&amp;"."))</f>
        <v/>
      </c>
      <c r="AX394" s="28">
        <f>IF(AND(ISNUMBER($AR394),ISNUMBER(Settings!$D$5)),IF($AR394&gt;=Settings!$D$5,1,0),0)</f>
        <v/>
      </c>
      <c r="AY394" s="28">
        <f>IF(AND(ISNUMBER($AR394),ISNUMBER(Settings!$D$6)),IF($AR394&gt;Settings!$D$6,1,0),0)</f>
        <v/>
      </c>
      <c r="AZ394" s="28">
        <f>IF(AND(ISNUMBER($AR394),ISNUMBER(Settings!$D$7)),IF($AR394&gt;Settings!$D$7,1,0),0)</f>
        <v/>
      </c>
      <c r="BA394" s="28">
        <f>IF(AND(ISNUMBER($AR394),ISNUMBER($AF394)),$AR394,0)</f>
        <v/>
      </c>
      <c r="BB394" s="28">
        <f>IF(OR(IFERROR(TRIM(INDEX($A394:$AD394,MATCH(Settings!$B$14,$A$1:$AD$1,0))&amp;""),"")&lt;&gt;"",IFERROR(TRIM(INDEX($A394:$AD394,MATCH(Settings!$B$13,$A$1:$AD$1,0))&amp;""),"")&lt;&gt;"",IFERROR(TRIM(INDEX($A394:$AD394,MATCH(Settings!$B$17,$A$1:$AD$1,0))&amp;""),"")&lt;&gt;"",IFERROR(TRIM(INDEX($A394:$AD394,MATCH(Settings!$B$22,$A$1:$AD$1,0))&amp;""),"")&lt;&gt;""),1,0)</f>
        <v/>
      </c>
    </row>
    <row r="395">
      <c r="AF395" s="29" t="n"/>
      <c r="AG395" s="30" t="n"/>
      <c r="AH395" s="30" t="n"/>
      <c r="AI395" s="31" t="n"/>
      <c r="AJ395" s="29" t="n"/>
      <c r="AK395" s="30" t="n"/>
      <c r="AM395" s="23">
        <f>IF(IFERROR(TRIM(INDEX($A395:$AD395,MATCH(Settings!$B$13,$A$1:$AD$1,0))&amp;""),"")&lt;&gt;"",IFERROR(TRIM(INDEX($A395:$AD395,MATCH(Settings!$B$13,$A$1:$AD$1,0))&amp;""),"")&amp;IF(IFERROR(TRIM(INDEX($A395:$AD395,MATCH(Settings!$B$14,$A$1:$AD$1,0))&amp;""),"")&lt;&gt;""," ("&amp;IFERROR(TRIM(INDEX($A395:$AD395,MATCH(Settings!$B$14,$A$1:$AD$1,0))&amp;""),"")&amp;")",""),IFERROR(TRIM(INDEX($A395:$AD395,MATCH(Settings!$B$14,$A$1:$AD$1,0))&amp;""),""))</f>
        <v/>
      </c>
      <c r="AN395" s="23">
        <f>IFERROR(TRIM(INDEX($A395:$AD395,MATCH(Settings!$B$15,$A$1:$AD$1,0))&amp;""),"")</f>
        <v/>
      </c>
      <c r="AO395" s="23">
        <f>IF($BB395=0,"",IF(LEFT(IFERROR(TRIM(INDEX($A395:$AD395,MATCH(Settings!$B$16,$A$1:$AD$1,0))&amp;""),""),5)="Goods","Goods",IF(LEFT(IFERROR(TRIM(INDEX($A395:$AD395,MATCH(Settings!$B$16,$A$1:$AD$1,0))&amp;""),""),8)="Services","Services",IF(IFERROR(TRIM(INDEX($A395:$AD395,MATCH(Settings!$B$22,$A$1:$AD$1,0))&amp;""),"")&lt;&gt;"","Services","Goods"))))</f>
        <v/>
      </c>
      <c r="AP395" s="23">
        <f>IF($AO395="Services",IFERROR(TRIM(INDEX($A395:$AD395,MATCH(Settings!$B$22,$A$1:$AD$1,0))&amp;""),""),IFERROR(TRIM(INDEX($A395:$AD395,MATCH(Settings!$B$17,$A$1:$AD$1,0))&amp;""),""))</f>
        <v/>
      </c>
      <c r="AQ395" s="24">
        <f>IFERROR(IF(TRIM(INDEX($A395:$AD395,MATCH(Settings!$B$18,$A$1:$AD$1,0))&amp;"")="","",VALUE(TRIM(INDEX($A395:$AD395,MATCH(Settings!$B$18,$A$1:$AD$1,0))&amp;""))),"")</f>
        <v/>
      </c>
      <c r="AR395" s="25">
        <f>IF($AO395="Goods",IFERROR(IF(TRIM(INDEX($A395:$AD395,MATCH(Settings!$B$20,$A$1:$AD$1,0))&amp;"")="","",VALUE(TRIM(INDEX($A395:$AD395,MATCH(Settings!$B$20,$A$1:$AD$1,0))&amp;""))),""),"")</f>
        <v/>
      </c>
      <c r="AS395" s="26">
        <f>IF($BB395=0,"",IFERROR(INT(IFERROR(IF(ISNUMBER(INDEX($A395:$AD395,MATCH(Settings!$B$11,$A$1:$AD$1,0))),INDEX($A395:$AD395,MATCH(Settings!$B$11,$A$1:$AD$1,0)),DATE(VALUE(LEFT(IFERROR(TRIM(INDEX($A395:$AD395,MATCH(Settings!$B$11,$A$1:$AD$1,0))&amp;""),""),4)),VALUE(MID(IFERROR(TRIM(INDEX($A395:$AD395,MATCH(Settings!$B$11,$A$1:$AD$1,0))&amp;""),""),6,2)),VALUE(MID(IFERROR(TRIM(INDEX($A395:$AD395,MATCH(Settings!$B$11,$A$1:$AD$1,0))&amp;""),""),9,2)))+TIME(VALUE(MID(IFERROR(TRIM(INDEX($A395:$AD395,MATCH(Settings!$B$11,$A$1:$AD$1,0))&amp;""),""),12,2)),VALUE(MID(IFERROR(TRIM(INDEX($A395:$AD395,MATCH(Settings!$B$11,$A$1:$AD$1,0))&amp;""),""),15,2)),VALUE(MID(IFERROR(TRIM(INDEX($A395:$AD395,MATCH(Settings!$B$11,$A$1:$AD$1,0))&amp;""),""),18,2)))),"")),""))</f>
        <v/>
      </c>
      <c r="AT395" s="23">
        <f>IF($BB395=0,"",IF(NOT(ISNUMBER($AF395)),"Waiting for the gift",IF(ISNUMBER($AJ395),"Acknowledged",IF(AND(ISNUMBER(Settings!$D$3),$AU395&gt;Settings!$D$3),"Past your window","Send acknowledgment"))))</f>
        <v/>
      </c>
      <c r="AU395" s="24">
        <f>IF(AND(ISNUMBER($AF395),NOT(ISNUMBER($AJ395))),Settings!$D$4-$AF395,"")</f>
        <v/>
      </c>
      <c r="AV395" s="27">
        <f>IF($BB395=0,"",IF((IF($AO395="Services","; services: describe the work, no value",IF(NOT(ISNUMBER($AR395)),"; no donor value given",IF($AX395=1,"; donor value $"&amp;FIXED(Settings!$D$5,0)&amp;" or more: written acknowledgment","")&amp;IF($AY395=1,"; over $"&amp;FIXED(Settings!$D$6,0)&amp;": donor may need Form 8283","")&amp;IF($AZ395=1,"; over $"&amp;FIXED(Settings!$D$7,0)&amp;": Section B, you may sign Part V",""))))="","Thank-you note",MID(IF($AO395="Services","; services: describe the work, no value",IF(NOT(ISNUMBER($AR395)),"; no donor value given",IF($AX395=1,"; donor value $"&amp;FIXED(Settings!$D$5,0)&amp;" or more: written acknowledgment","")&amp;IF($AY395=1,"; over $"&amp;FIXED(Settings!$D$6,0)&amp;": donor may need Form 8283","")&amp;IF($AZ395=1,"; over $"&amp;FIXED(Settings!$D$7,0)&amp;": Section B, you may sign Part V",""))),3,300)))</f>
        <v/>
      </c>
      <c r="AW395" s="27">
        <f>IF(OR($BB395=0,NOT(ISNUMBER($AF395)),$AP395=""),"","Thank you for your contribution of "&amp;$AP395&amp;" that "&amp;IF(TRIM(Settings!$D$2&amp;"")="","(your organization's name)",Settings!$D$2)&amp;" received on "&amp;CHOOSE(MONTH($AF395),"January","February","March","April","May","June","July","August","September","October","November","December")&amp;" "&amp;DAY($AF395)&amp;", "&amp;YEAR($AF395)&amp;". "&amp;IF(TRIM($AH395&amp;"")="","No goods or services were provided in exchange for your contribution.","In exchange for your contribution, we gave you "&amp;$AH395&amp;IF(ISNUMBER($AI395)," with an estimated fair market value of $"&amp;FIXED($AI395,2),"")&amp;"."))</f>
        <v/>
      </c>
      <c r="AX395" s="28">
        <f>IF(AND(ISNUMBER($AR395),ISNUMBER(Settings!$D$5)),IF($AR395&gt;=Settings!$D$5,1,0),0)</f>
        <v/>
      </c>
      <c r="AY395" s="28">
        <f>IF(AND(ISNUMBER($AR395),ISNUMBER(Settings!$D$6)),IF($AR395&gt;Settings!$D$6,1,0),0)</f>
        <v/>
      </c>
      <c r="AZ395" s="28">
        <f>IF(AND(ISNUMBER($AR395),ISNUMBER(Settings!$D$7)),IF($AR395&gt;Settings!$D$7,1,0),0)</f>
        <v/>
      </c>
      <c r="BA395" s="28">
        <f>IF(AND(ISNUMBER($AR395),ISNUMBER($AF395)),$AR395,0)</f>
        <v/>
      </c>
      <c r="BB395" s="28">
        <f>IF(OR(IFERROR(TRIM(INDEX($A395:$AD395,MATCH(Settings!$B$14,$A$1:$AD$1,0))&amp;""),"")&lt;&gt;"",IFERROR(TRIM(INDEX($A395:$AD395,MATCH(Settings!$B$13,$A$1:$AD$1,0))&amp;""),"")&lt;&gt;"",IFERROR(TRIM(INDEX($A395:$AD395,MATCH(Settings!$B$17,$A$1:$AD$1,0))&amp;""),"")&lt;&gt;"",IFERROR(TRIM(INDEX($A395:$AD395,MATCH(Settings!$B$22,$A$1:$AD$1,0))&amp;""),"")&lt;&gt;""),1,0)</f>
        <v/>
      </c>
    </row>
    <row r="396">
      <c r="AF396" s="29" t="n"/>
      <c r="AG396" s="30" t="n"/>
      <c r="AH396" s="30" t="n"/>
      <c r="AI396" s="31" t="n"/>
      <c r="AJ396" s="29" t="n"/>
      <c r="AK396" s="30" t="n"/>
      <c r="AM396" s="23">
        <f>IF(IFERROR(TRIM(INDEX($A396:$AD396,MATCH(Settings!$B$13,$A$1:$AD$1,0))&amp;""),"")&lt;&gt;"",IFERROR(TRIM(INDEX($A396:$AD396,MATCH(Settings!$B$13,$A$1:$AD$1,0))&amp;""),"")&amp;IF(IFERROR(TRIM(INDEX($A396:$AD396,MATCH(Settings!$B$14,$A$1:$AD$1,0))&amp;""),"")&lt;&gt;""," ("&amp;IFERROR(TRIM(INDEX($A396:$AD396,MATCH(Settings!$B$14,$A$1:$AD$1,0))&amp;""),"")&amp;")",""),IFERROR(TRIM(INDEX($A396:$AD396,MATCH(Settings!$B$14,$A$1:$AD$1,0))&amp;""),""))</f>
        <v/>
      </c>
      <c r="AN396" s="23">
        <f>IFERROR(TRIM(INDEX($A396:$AD396,MATCH(Settings!$B$15,$A$1:$AD$1,0))&amp;""),"")</f>
        <v/>
      </c>
      <c r="AO396" s="23">
        <f>IF($BB396=0,"",IF(LEFT(IFERROR(TRIM(INDEX($A396:$AD396,MATCH(Settings!$B$16,$A$1:$AD$1,0))&amp;""),""),5)="Goods","Goods",IF(LEFT(IFERROR(TRIM(INDEX($A396:$AD396,MATCH(Settings!$B$16,$A$1:$AD$1,0))&amp;""),""),8)="Services","Services",IF(IFERROR(TRIM(INDEX($A396:$AD396,MATCH(Settings!$B$22,$A$1:$AD$1,0))&amp;""),"")&lt;&gt;"","Services","Goods"))))</f>
        <v/>
      </c>
      <c r="AP396" s="23">
        <f>IF($AO396="Services",IFERROR(TRIM(INDEX($A396:$AD396,MATCH(Settings!$B$22,$A$1:$AD$1,0))&amp;""),""),IFERROR(TRIM(INDEX($A396:$AD396,MATCH(Settings!$B$17,$A$1:$AD$1,0))&amp;""),""))</f>
        <v/>
      </c>
      <c r="AQ396" s="24">
        <f>IFERROR(IF(TRIM(INDEX($A396:$AD396,MATCH(Settings!$B$18,$A$1:$AD$1,0))&amp;"")="","",VALUE(TRIM(INDEX($A396:$AD396,MATCH(Settings!$B$18,$A$1:$AD$1,0))&amp;""))),"")</f>
        <v/>
      </c>
      <c r="AR396" s="25">
        <f>IF($AO396="Goods",IFERROR(IF(TRIM(INDEX($A396:$AD396,MATCH(Settings!$B$20,$A$1:$AD$1,0))&amp;"")="","",VALUE(TRIM(INDEX($A396:$AD396,MATCH(Settings!$B$20,$A$1:$AD$1,0))&amp;""))),""),"")</f>
        <v/>
      </c>
      <c r="AS396" s="26">
        <f>IF($BB396=0,"",IFERROR(INT(IFERROR(IF(ISNUMBER(INDEX($A396:$AD396,MATCH(Settings!$B$11,$A$1:$AD$1,0))),INDEX($A396:$AD396,MATCH(Settings!$B$11,$A$1:$AD$1,0)),DATE(VALUE(LEFT(IFERROR(TRIM(INDEX($A396:$AD396,MATCH(Settings!$B$11,$A$1:$AD$1,0))&amp;""),""),4)),VALUE(MID(IFERROR(TRIM(INDEX($A396:$AD396,MATCH(Settings!$B$11,$A$1:$AD$1,0))&amp;""),""),6,2)),VALUE(MID(IFERROR(TRIM(INDEX($A396:$AD396,MATCH(Settings!$B$11,$A$1:$AD$1,0))&amp;""),""),9,2)))+TIME(VALUE(MID(IFERROR(TRIM(INDEX($A396:$AD396,MATCH(Settings!$B$11,$A$1:$AD$1,0))&amp;""),""),12,2)),VALUE(MID(IFERROR(TRIM(INDEX($A396:$AD396,MATCH(Settings!$B$11,$A$1:$AD$1,0))&amp;""),""),15,2)),VALUE(MID(IFERROR(TRIM(INDEX($A396:$AD396,MATCH(Settings!$B$11,$A$1:$AD$1,0))&amp;""),""),18,2)))),"")),""))</f>
        <v/>
      </c>
      <c r="AT396" s="23">
        <f>IF($BB396=0,"",IF(NOT(ISNUMBER($AF396)),"Waiting for the gift",IF(ISNUMBER($AJ396),"Acknowledged",IF(AND(ISNUMBER(Settings!$D$3),$AU396&gt;Settings!$D$3),"Past your window","Send acknowledgment"))))</f>
        <v/>
      </c>
      <c r="AU396" s="24">
        <f>IF(AND(ISNUMBER($AF396),NOT(ISNUMBER($AJ396))),Settings!$D$4-$AF396,"")</f>
        <v/>
      </c>
      <c r="AV396" s="27">
        <f>IF($BB396=0,"",IF((IF($AO396="Services","; services: describe the work, no value",IF(NOT(ISNUMBER($AR396)),"; no donor value given",IF($AX396=1,"; donor value $"&amp;FIXED(Settings!$D$5,0)&amp;" or more: written acknowledgment","")&amp;IF($AY396=1,"; over $"&amp;FIXED(Settings!$D$6,0)&amp;": donor may need Form 8283","")&amp;IF($AZ396=1,"; over $"&amp;FIXED(Settings!$D$7,0)&amp;": Section B, you may sign Part V",""))))="","Thank-you note",MID(IF($AO396="Services","; services: describe the work, no value",IF(NOT(ISNUMBER($AR396)),"; no donor value given",IF($AX396=1,"; donor value $"&amp;FIXED(Settings!$D$5,0)&amp;" or more: written acknowledgment","")&amp;IF($AY396=1,"; over $"&amp;FIXED(Settings!$D$6,0)&amp;": donor may need Form 8283","")&amp;IF($AZ396=1,"; over $"&amp;FIXED(Settings!$D$7,0)&amp;": Section B, you may sign Part V",""))),3,300)))</f>
        <v/>
      </c>
      <c r="AW396" s="27">
        <f>IF(OR($BB396=0,NOT(ISNUMBER($AF396)),$AP396=""),"","Thank you for your contribution of "&amp;$AP396&amp;" that "&amp;IF(TRIM(Settings!$D$2&amp;"")="","(your organization's name)",Settings!$D$2)&amp;" received on "&amp;CHOOSE(MONTH($AF396),"January","February","March","April","May","June","July","August","September","October","November","December")&amp;" "&amp;DAY($AF396)&amp;", "&amp;YEAR($AF396)&amp;". "&amp;IF(TRIM($AH396&amp;"")="","No goods or services were provided in exchange for your contribution.","In exchange for your contribution, we gave you "&amp;$AH396&amp;IF(ISNUMBER($AI396)," with an estimated fair market value of $"&amp;FIXED($AI396,2),"")&amp;"."))</f>
        <v/>
      </c>
      <c r="AX396" s="28">
        <f>IF(AND(ISNUMBER($AR396),ISNUMBER(Settings!$D$5)),IF($AR396&gt;=Settings!$D$5,1,0),0)</f>
        <v/>
      </c>
      <c r="AY396" s="28">
        <f>IF(AND(ISNUMBER($AR396),ISNUMBER(Settings!$D$6)),IF($AR396&gt;Settings!$D$6,1,0),0)</f>
        <v/>
      </c>
      <c r="AZ396" s="28">
        <f>IF(AND(ISNUMBER($AR396),ISNUMBER(Settings!$D$7)),IF($AR396&gt;Settings!$D$7,1,0),0)</f>
        <v/>
      </c>
      <c r="BA396" s="28">
        <f>IF(AND(ISNUMBER($AR396),ISNUMBER($AF396)),$AR396,0)</f>
        <v/>
      </c>
      <c r="BB396" s="28">
        <f>IF(OR(IFERROR(TRIM(INDEX($A396:$AD396,MATCH(Settings!$B$14,$A$1:$AD$1,0))&amp;""),"")&lt;&gt;"",IFERROR(TRIM(INDEX($A396:$AD396,MATCH(Settings!$B$13,$A$1:$AD$1,0))&amp;""),"")&lt;&gt;"",IFERROR(TRIM(INDEX($A396:$AD396,MATCH(Settings!$B$17,$A$1:$AD$1,0))&amp;""),"")&lt;&gt;"",IFERROR(TRIM(INDEX($A396:$AD396,MATCH(Settings!$B$22,$A$1:$AD$1,0))&amp;""),"")&lt;&gt;""),1,0)</f>
        <v/>
      </c>
    </row>
    <row r="397">
      <c r="AF397" s="29" t="n"/>
      <c r="AG397" s="30" t="n"/>
      <c r="AH397" s="30" t="n"/>
      <c r="AI397" s="31" t="n"/>
      <c r="AJ397" s="29" t="n"/>
      <c r="AK397" s="30" t="n"/>
      <c r="AM397" s="23">
        <f>IF(IFERROR(TRIM(INDEX($A397:$AD397,MATCH(Settings!$B$13,$A$1:$AD$1,0))&amp;""),"")&lt;&gt;"",IFERROR(TRIM(INDEX($A397:$AD397,MATCH(Settings!$B$13,$A$1:$AD$1,0))&amp;""),"")&amp;IF(IFERROR(TRIM(INDEX($A397:$AD397,MATCH(Settings!$B$14,$A$1:$AD$1,0))&amp;""),"")&lt;&gt;""," ("&amp;IFERROR(TRIM(INDEX($A397:$AD397,MATCH(Settings!$B$14,$A$1:$AD$1,0))&amp;""),"")&amp;")",""),IFERROR(TRIM(INDEX($A397:$AD397,MATCH(Settings!$B$14,$A$1:$AD$1,0))&amp;""),""))</f>
        <v/>
      </c>
      <c r="AN397" s="23">
        <f>IFERROR(TRIM(INDEX($A397:$AD397,MATCH(Settings!$B$15,$A$1:$AD$1,0))&amp;""),"")</f>
        <v/>
      </c>
      <c r="AO397" s="23">
        <f>IF($BB397=0,"",IF(LEFT(IFERROR(TRIM(INDEX($A397:$AD397,MATCH(Settings!$B$16,$A$1:$AD$1,0))&amp;""),""),5)="Goods","Goods",IF(LEFT(IFERROR(TRIM(INDEX($A397:$AD397,MATCH(Settings!$B$16,$A$1:$AD$1,0))&amp;""),""),8)="Services","Services",IF(IFERROR(TRIM(INDEX($A397:$AD397,MATCH(Settings!$B$22,$A$1:$AD$1,0))&amp;""),"")&lt;&gt;"","Services","Goods"))))</f>
        <v/>
      </c>
      <c r="AP397" s="23">
        <f>IF($AO397="Services",IFERROR(TRIM(INDEX($A397:$AD397,MATCH(Settings!$B$22,$A$1:$AD$1,0))&amp;""),""),IFERROR(TRIM(INDEX($A397:$AD397,MATCH(Settings!$B$17,$A$1:$AD$1,0))&amp;""),""))</f>
        <v/>
      </c>
      <c r="AQ397" s="24">
        <f>IFERROR(IF(TRIM(INDEX($A397:$AD397,MATCH(Settings!$B$18,$A$1:$AD$1,0))&amp;"")="","",VALUE(TRIM(INDEX($A397:$AD397,MATCH(Settings!$B$18,$A$1:$AD$1,0))&amp;""))),"")</f>
        <v/>
      </c>
      <c r="AR397" s="25">
        <f>IF($AO397="Goods",IFERROR(IF(TRIM(INDEX($A397:$AD397,MATCH(Settings!$B$20,$A$1:$AD$1,0))&amp;"")="","",VALUE(TRIM(INDEX($A397:$AD397,MATCH(Settings!$B$20,$A$1:$AD$1,0))&amp;""))),""),"")</f>
        <v/>
      </c>
      <c r="AS397" s="26">
        <f>IF($BB397=0,"",IFERROR(INT(IFERROR(IF(ISNUMBER(INDEX($A397:$AD397,MATCH(Settings!$B$11,$A$1:$AD$1,0))),INDEX($A397:$AD397,MATCH(Settings!$B$11,$A$1:$AD$1,0)),DATE(VALUE(LEFT(IFERROR(TRIM(INDEX($A397:$AD397,MATCH(Settings!$B$11,$A$1:$AD$1,0))&amp;""),""),4)),VALUE(MID(IFERROR(TRIM(INDEX($A397:$AD397,MATCH(Settings!$B$11,$A$1:$AD$1,0))&amp;""),""),6,2)),VALUE(MID(IFERROR(TRIM(INDEX($A397:$AD397,MATCH(Settings!$B$11,$A$1:$AD$1,0))&amp;""),""),9,2)))+TIME(VALUE(MID(IFERROR(TRIM(INDEX($A397:$AD397,MATCH(Settings!$B$11,$A$1:$AD$1,0))&amp;""),""),12,2)),VALUE(MID(IFERROR(TRIM(INDEX($A397:$AD397,MATCH(Settings!$B$11,$A$1:$AD$1,0))&amp;""),""),15,2)),VALUE(MID(IFERROR(TRIM(INDEX($A397:$AD397,MATCH(Settings!$B$11,$A$1:$AD$1,0))&amp;""),""),18,2)))),"")),""))</f>
        <v/>
      </c>
      <c r="AT397" s="23">
        <f>IF($BB397=0,"",IF(NOT(ISNUMBER($AF397)),"Waiting for the gift",IF(ISNUMBER($AJ397),"Acknowledged",IF(AND(ISNUMBER(Settings!$D$3),$AU397&gt;Settings!$D$3),"Past your window","Send acknowledgment"))))</f>
        <v/>
      </c>
      <c r="AU397" s="24">
        <f>IF(AND(ISNUMBER($AF397),NOT(ISNUMBER($AJ397))),Settings!$D$4-$AF397,"")</f>
        <v/>
      </c>
      <c r="AV397" s="27">
        <f>IF($BB397=0,"",IF((IF($AO397="Services","; services: describe the work, no value",IF(NOT(ISNUMBER($AR397)),"; no donor value given",IF($AX397=1,"; donor value $"&amp;FIXED(Settings!$D$5,0)&amp;" or more: written acknowledgment","")&amp;IF($AY397=1,"; over $"&amp;FIXED(Settings!$D$6,0)&amp;": donor may need Form 8283","")&amp;IF($AZ397=1,"; over $"&amp;FIXED(Settings!$D$7,0)&amp;": Section B, you may sign Part V",""))))="","Thank-you note",MID(IF($AO397="Services","; services: describe the work, no value",IF(NOT(ISNUMBER($AR397)),"; no donor value given",IF($AX397=1,"; donor value $"&amp;FIXED(Settings!$D$5,0)&amp;" or more: written acknowledgment","")&amp;IF($AY397=1,"; over $"&amp;FIXED(Settings!$D$6,0)&amp;": donor may need Form 8283","")&amp;IF($AZ397=1,"; over $"&amp;FIXED(Settings!$D$7,0)&amp;": Section B, you may sign Part V",""))),3,300)))</f>
        <v/>
      </c>
      <c r="AW397" s="27">
        <f>IF(OR($BB397=0,NOT(ISNUMBER($AF397)),$AP397=""),"","Thank you for your contribution of "&amp;$AP397&amp;" that "&amp;IF(TRIM(Settings!$D$2&amp;"")="","(your organization's name)",Settings!$D$2)&amp;" received on "&amp;CHOOSE(MONTH($AF397),"January","February","March","April","May","June","July","August","September","October","November","December")&amp;" "&amp;DAY($AF397)&amp;", "&amp;YEAR($AF397)&amp;". "&amp;IF(TRIM($AH397&amp;"")="","No goods or services were provided in exchange for your contribution.","In exchange for your contribution, we gave you "&amp;$AH397&amp;IF(ISNUMBER($AI397)," with an estimated fair market value of $"&amp;FIXED($AI397,2),"")&amp;"."))</f>
        <v/>
      </c>
      <c r="AX397" s="28">
        <f>IF(AND(ISNUMBER($AR397),ISNUMBER(Settings!$D$5)),IF($AR397&gt;=Settings!$D$5,1,0),0)</f>
        <v/>
      </c>
      <c r="AY397" s="28">
        <f>IF(AND(ISNUMBER($AR397),ISNUMBER(Settings!$D$6)),IF($AR397&gt;Settings!$D$6,1,0),0)</f>
        <v/>
      </c>
      <c r="AZ397" s="28">
        <f>IF(AND(ISNUMBER($AR397),ISNUMBER(Settings!$D$7)),IF($AR397&gt;Settings!$D$7,1,0),0)</f>
        <v/>
      </c>
      <c r="BA397" s="28">
        <f>IF(AND(ISNUMBER($AR397),ISNUMBER($AF397)),$AR397,0)</f>
        <v/>
      </c>
      <c r="BB397" s="28">
        <f>IF(OR(IFERROR(TRIM(INDEX($A397:$AD397,MATCH(Settings!$B$14,$A$1:$AD$1,0))&amp;""),"")&lt;&gt;"",IFERROR(TRIM(INDEX($A397:$AD397,MATCH(Settings!$B$13,$A$1:$AD$1,0))&amp;""),"")&lt;&gt;"",IFERROR(TRIM(INDEX($A397:$AD397,MATCH(Settings!$B$17,$A$1:$AD$1,0))&amp;""),"")&lt;&gt;"",IFERROR(TRIM(INDEX($A397:$AD397,MATCH(Settings!$B$22,$A$1:$AD$1,0))&amp;""),"")&lt;&gt;""),1,0)</f>
        <v/>
      </c>
    </row>
    <row r="398">
      <c r="AF398" s="29" t="n"/>
      <c r="AG398" s="30" t="n"/>
      <c r="AH398" s="30" t="n"/>
      <c r="AI398" s="31" t="n"/>
      <c r="AJ398" s="29" t="n"/>
      <c r="AK398" s="30" t="n"/>
      <c r="AM398" s="23">
        <f>IF(IFERROR(TRIM(INDEX($A398:$AD398,MATCH(Settings!$B$13,$A$1:$AD$1,0))&amp;""),"")&lt;&gt;"",IFERROR(TRIM(INDEX($A398:$AD398,MATCH(Settings!$B$13,$A$1:$AD$1,0))&amp;""),"")&amp;IF(IFERROR(TRIM(INDEX($A398:$AD398,MATCH(Settings!$B$14,$A$1:$AD$1,0))&amp;""),"")&lt;&gt;""," ("&amp;IFERROR(TRIM(INDEX($A398:$AD398,MATCH(Settings!$B$14,$A$1:$AD$1,0))&amp;""),"")&amp;")",""),IFERROR(TRIM(INDEX($A398:$AD398,MATCH(Settings!$B$14,$A$1:$AD$1,0))&amp;""),""))</f>
        <v/>
      </c>
      <c r="AN398" s="23">
        <f>IFERROR(TRIM(INDEX($A398:$AD398,MATCH(Settings!$B$15,$A$1:$AD$1,0))&amp;""),"")</f>
        <v/>
      </c>
      <c r="AO398" s="23">
        <f>IF($BB398=0,"",IF(LEFT(IFERROR(TRIM(INDEX($A398:$AD398,MATCH(Settings!$B$16,$A$1:$AD$1,0))&amp;""),""),5)="Goods","Goods",IF(LEFT(IFERROR(TRIM(INDEX($A398:$AD398,MATCH(Settings!$B$16,$A$1:$AD$1,0))&amp;""),""),8)="Services","Services",IF(IFERROR(TRIM(INDEX($A398:$AD398,MATCH(Settings!$B$22,$A$1:$AD$1,0))&amp;""),"")&lt;&gt;"","Services","Goods"))))</f>
        <v/>
      </c>
      <c r="AP398" s="23">
        <f>IF($AO398="Services",IFERROR(TRIM(INDEX($A398:$AD398,MATCH(Settings!$B$22,$A$1:$AD$1,0))&amp;""),""),IFERROR(TRIM(INDEX($A398:$AD398,MATCH(Settings!$B$17,$A$1:$AD$1,0))&amp;""),""))</f>
        <v/>
      </c>
      <c r="AQ398" s="24">
        <f>IFERROR(IF(TRIM(INDEX($A398:$AD398,MATCH(Settings!$B$18,$A$1:$AD$1,0))&amp;"")="","",VALUE(TRIM(INDEX($A398:$AD398,MATCH(Settings!$B$18,$A$1:$AD$1,0))&amp;""))),"")</f>
        <v/>
      </c>
      <c r="AR398" s="25">
        <f>IF($AO398="Goods",IFERROR(IF(TRIM(INDEX($A398:$AD398,MATCH(Settings!$B$20,$A$1:$AD$1,0))&amp;"")="","",VALUE(TRIM(INDEX($A398:$AD398,MATCH(Settings!$B$20,$A$1:$AD$1,0))&amp;""))),""),"")</f>
        <v/>
      </c>
      <c r="AS398" s="26">
        <f>IF($BB398=0,"",IFERROR(INT(IFERROR(IF(ISNUMBER(INDEX($A398:$AD398,MATCH(Settings!$B$11,$A$1:$AD$1,0))),INDEX($A398:$AD398,MATCH(Settings!$B$11,$A$1:$AD$1,0)),DATE(VALUE(LEFT(IFERROR(TRIM(INDEX($A398:$AD398,MATCH(Settings!$B$11,$A$1:$AD$1,0))&amp;""),""),4)),VALUE(MID(IFERROR(TRIM(INDEX($A398:$AD398,MATCH(Settings!$B$11,$A$1:$AD$1,0))&amp;""),""),6,2)),VALUE(MID(IFERROR(TRIM(INDEX($A398:$AD398,MATCH(Settings!$B$11,$A$1:$AD$1,0))&amp;""),""),9,2)))+TIME(VALUE(MID(IFERROR(TRIM(INDEX($A398:$AD398,MATCH(Settings!$B$11,$A$1:$AD$1,0))&amp;""),""),12,2)),VALUE(MID(IFERROR(TRIM(INDEX($A398:$AD398,MATCH(Settings!$B$11,$A$1:$AD$1,0))&amp;""),""),15,2)),VALUE(MID(IFERROR(TRIM(INDEX($A398:$AD398,MATCH(Settings!$B$11,$A$1:$AD$1,0))&amp;""),""),18,2)))),"")),""))</f>
        <v/>
      </c>
      <c r="AT398" s="23">
        <f>IF($BB398=0,"",IF(NOT(ISNUMBER($AF398)),"Waiting for the gift",IF(ISNUMBER($AJ398),"Acknowledged",IF(AND(ISNUMBER(Settings!$D$3),$AU398&gt;Settings!$D$3),"Past your window","Send acknowledgment"))))</f>
        <v/>
      </c>
      <c r="AU398" s="24">
        <f>IF(AND(ISNUMBER($AF398),NOT(ISNUMBER($AJ398))),Settings!$D$4-$AF398,"")</f>
        <v/>
      </c>
      <c r="AV398" s="27">
        <f>IF($BB398=0,"",IF((IF($AO398="Services","; services: describe the work, no value",IF(NOT(ISNUMBER($AR398)),"; no donor value given",IF($AX398=1,"; donor value $"&amp;FIXED(Settings!$D$5,0)&amp;" or more: written acknowledgment","")&amp;IF($AY398=1,"; over $"&amp;FIXED(Settings!$D$6,0)&amp;": donor may need Form 8283","")&amp;IF($AZ398=1,"; over $"&amp;FIXED(Settings!$D$7,0)&amp;": Section B, you may sign Part V",""))))="","Thank-you note",MID(IF($AO398="Services","; services: describe the work, no value",IF(NOT(ISNUMBER($AR398)),"; no donor value given",IF($AX398=1,"; donor value $"&amp;FIXED(Settings!$D$5,0)&amp;" or more: written acknowledgment","")&amp;IF($AY398=1,"; over $"&amp;FIXED(Settings!$D$6,0)&amp;": donor may need Form 8283","")&amp;IF($AZ398=1,"; over $"&amp;FIXED(Settings!$D$7,0)&amp;": Section B, you may sign Part V",""))),3,300)))</f>
        <v/>
      </c>
      <c r="AW398" s="27">
        <f>IF(OR($BB398=0,NOT(ISNUMBER($AF398)),$AP398=""),"","Thank you for your contribution of "&amp;$AP398&amp;" that "&amp;IF(TRIM(Settings!$D$2&amp;"")="","(your organization's name)",Settings!$D$2)&amp;" received on "&amp;CHOOSE(MONTH($AF398),"January","February","March","April","May","June","July","August","September","October","November","December")&amp;" "&amp;DAY($AF398)&amp;", "&amp;YEAR($AF398)&amp;". "&amp;IF(TRIM($AH398&amp;"")="","No goods or services were provided in exchange for your contribution.","In exchange for your contribution, we gave you "&amp;$AH398&amp;IF(ISNUMBER($AI398)," with an estimated fair market value of $"&amp;FIXED($AI398,2),"")&amp;"."))</f>
        <v/>
      </c>
      <c r="AX398" s="28">
        <f>IF(AND(ISNUMBER($AR398),ISNUMBER(Settings!$D$5)),IF($AR398&gt;=Settings!$D$5,1,0),0)</f>
        <v/>
      </c>
      <c r="AY398" s="28">
        <f>IF(AND(ISNUMBER($AR398),ISNUMBER(Settings!$D$6)),IF($AR398&gt;Settings!$D$6,1,0),0)</f>
        <v/>
      </c>
      <c r="AZ398" s="28">
        <f>IF(AND(ISNUMBER($AR398),ISNUMBER(Settings!$D$7)),IF($AR398&gt;Settings!$D$7,1,0),0)</f>
        <v/>
      </c>
      <c r="BA398" s="28">
        <f>IF(AND(ISNUMBER($AR398),ISNUMBER($AF398)),$AR398,0)</f>
        <v/>
      </c>
      <c r="BB398" s="28">
        <f>IF(OR(IFERROR(TRIM(INDEX($A398:$AD398,MATCH(Settings!$B$14,$A$1:$AD$1,0))&amp;""),"")&lt;&gt;"",IFERROR(TRIM(INDEX($A398:$AD398,MATCH(Settings!$B$13,$A$1:$AD$1,0))&amp;""),"")&lt;&gt;"",IFERROR(TRIM(INDEX($A398:$AD398,MATCH(Settings!$B$17,$A$1:$AD$1,0))&amp;""),"")&lt;&gt;"",IFERROR(TRIM(INDEX($A398:$AD398,MATCH(Settings!$B$22,$A$1:$AD$1,0))&amp;""),"")&lt;&gt;""),1,0)</f>
        <v/>
      </c>
    </row>
    <row r="399">
      <c r="AF399" s="29" t="n"/>
      <c r="AG399" s="30" t="n"/>
      <c r="AH399" s="30" t="n"/>
      <c r="AI399" s="31" t="n"/>
      <c r="AJ399" s="29" t="n"/>
      <c r="AK399" s="30" t="n"/>
      <c r="AM399" s="23">
        <f>IF(IFERROR(TRIM(INDEX($A399:$AD399,MATCH(Settings!$B$13,$A$1:$AD$1,0))&amp;""),"")&lt;&gt;"",IFERROR(TRIM(INDEX($A399:$AD399,MATCH(Settings!$B$13,$A$1:$AD$1,0))&amp;""),"")&amp;IF(IFERROR(TRIM(INDEX($A399:$AD399,MATCH(Settings!$B$14,$A$1:$AD$1,0))&amp;""),"")&lt;&gt;""," ("&amp;IFERROR(TRIM(INDEX($A399:$AD399,MATCH(Settings!$B$14,$A$1:$AD$1,0))&amp;""),"")&amp;")",""),IFERROR(TRIM(INDEX($A399:$AD399,MATCH(Settings!$B$14,$A$1:$AD$1,0))&amp;""),""))</f>
        <v/>
      </c>
      <c r="AN399" s="23">
        <f>IFERROR(TRIM(INDEX($A399:$AD399,MATCH(Settings!$B$15,$A$1:$AD$1,0))&amp;""),"")</f>
        <v/>
      </c>
      <c r="AO399" s="23">
        <f>IF($BB399=0,"",IF(LEFT(IFERROR(TRIM(INDEX($A399:$AD399,MATCH(Settings!$B$16,$A$1:$AD$1,0))&amp;""),""),5)="Goods","Goods",IF(LEFT(IFERROR(TRIM(INDEX($A399:$AD399,MATCH(Settings!$B$16,$A$1:$AD$1,0))&amp;""),""),8)="Services","Services",IF(IFERROR(TRIM(INDEX($A399:$AD399,MATCH(Settings!$B$22,$A$1:$AD$1,0))&amp;""),"")&lt;&gt;"","Services","Goods"))))</f>
        <v/>
      </c>
      <c r="AP399" s="23">
        <f>IF($AO399="Services",IFERROR(TRIM(INDEX($A399:$AD399,MATCH(Settings!$B$22,$A$1:$AD$1,0))&amp;""),""),IFERROR(TRIM(INDEX($A399:$AD399,MATCH(Settings!$B$17,$A$1:$AD$1,0))&amp;""),""))</f>
        <v/>
      </c>
      <c r="AQ399" s="24">
        <f>IFERROR(IF(TRIM(INDEX($A399:$AD399,MATCH(Settings!$B$18,$A$1:$AD$1,0))&amp;"")="","",VALUE(TRIM(INDEX($A399:$AD399,MATCH(Settings!$B$18,$A$1:$AD$1,0))&amp;""))),"")</f>
        <v/>
      </c>
      <c r="AR399" s="25">
        <f>IF($AO399="Goods",IFERROR(IF(TRIM(INDEX($A399:$AD399,MATCH(Settings!$B$20,$A$1:$AD$1,0))&amp;"")="","",VALUE(TRIM(INDEX($A399:$AD399,MATCH(Settings!$B$20,$A$1:$AD$1,0))&amp;""))),""),"")</f>
        <v/>
      </c>
      <c r="AS399" s="26">
        <f>IF($BB399=0,"",IFERROR(INT(IFERROR(IF(ISNUMBER(INDEX($A399:$AD399,MATCH(Settings!$B$11,$A$1:$AD$1,0))),INDEX($A399:$AD399,MATCH(Settings!$B$11,$A$1:$AD$1,0)),DATE(VALUE(LEFT(IFERROR(TRIM(INDEX($A399:$AD399,MATCH(Settings!$B$11,$A$1:$AD$1,0))&amp;""),""),4)),VALUE(MID(IFERROR(TRIM(INDEX($A399:$AD399,MATCH(Settings!$B$11,$A$1:$AD$1,0))&amp;""),""),6,2)),VALUE(MID(IFERROR(TRIM(INDEX($A399:$AD399,MATCH(Settings!$B$11,$A$1:$AD$1,0))&amp;""),""),9,2)))+TIME(VALUE(MID(IFERROR(TRIM(INDEX($A399:$AD399,MATCH(Settings!$B$11,$A$1:$AD$1,0))&amp;""),""),12,2)),VALUE(MID(IFERROR(TRIM(INDEX($A399:$AD399,MATCH(Settings!$B$11,$A$1:$AD$1,0))&amp;""),""),15,2)),VALUE(MID(IFERROR(TRIM(INDEX($A399:$AD399,MATCH(Settings!$B$11,$A$1:$AD$1,0))&amp;""),""),18,2)))),"")),""))</f>
        <v/>
      </c>
      <c r="AT399" s="23">
        <f>IF($BB399=0,"",IF(NOT(ISNUMBER($AF399)),"Waiting for the gift",IF(ISNUMBER($AJ399),"Acknowledged",IF(AND(ISNUMBER(Settings!$D$3),$AU399&gt;Settings!$D$3),"Past your window","Send acknowledgment"))))</f>
        <v/>
      </c>
      <c r="AU399" s="24">
        <f>IF(AND(ISNUMBER($AF399),NOT(ISNUMBER($AJ399))),Settings!$D$4-$AF399,"")</f>
        <v/>
      </c>
      <c r="AV399" s="27">
        <f>IF($BB399=0,"",IF((IF($AO399="Services","; services: describe the work, no value",IF(NOT(ISNUMBER($AR399)),"; no donor value given",IF($AX399=1,"; donor value $"&amp;FIXED(Settings!$D$5,0)&amp;" or more: written acknowledgment","")&amp;IF($AY399=1,"; over $"&amp;FIXED(Settings!$D$6,0)&amp;": donor may need Form 8283","")&amp;IF($AZ399=1,"; over $"&amp;FIXED(Settings!$D$7,0)&amp;": Section B, you may sign Part V",""))))="","Thank-you note",MID(IF($AO399="Services","; services: describe the work, no value",IF(NOT(ISNUMBER($AR399)),"; no donor value given",IF($AX399=1,"; donor value $"&amp;FIXED(Settings!$D$5,0)&amp;" or more: written acknowledgment","")&amp;IF($AY399=1,"; over $"&amp;FIXED(Settings!$D$6,0)&amp;": donor may need Form 8283","")&amp;IF($AZ399=1,"; over $"&amp;FIXED(Settings!$D$7,0)&amp;": Section B, you may sign Part V",""))),3,300)))</f>
        <v/>
      </c>
      <c r="AW399" s="27">
        <f>IF(OR($BB399=0,NOT(ISNUMBER($AF399)),$AP399=""),"","Thank you for your contribution of "&amp;$AP399&amp;" that "&amp;IF(TRIM(Settings!$D$2&amp;"")="","(your organization's name)",Settings!$D$2)&amp;" received on "&amp;CHOOSE(MONTH($AF399),"January","February","March","April","May","June","July","August","September","October","November","December")&amp;" "&amp;DAY($AF399)&amp;", "&amp;YEAR($AF399)&amp;". "&amp;IF(TRIM($AH399&amp;"")="","No goods or services were provided in exchange for your contribution.","In exchange for your contribution, we gave you "&amp;$AH399&amp;IF(ISNUMBER($AI399)," with an estimated fair market value of $"&amp;FIXED($AI399,2),"")&amp;"."))</f>
        <v/>
      </c>
      <c r="AX399" s="28">
        <f>IF(AND(ISNUMBER($AR399),ISNUMBER(Settings!$D$5)),IF($AR399&gt;=Settings!$D$5,1,0),0)</f>
        <v/>
      </c>
      <c r="AY399" s="28">
        <f>IF(AND(ISNUMBER($AR399),ISNUMBER(Settings!$D$6)),IF($AR399&gt;Settings!$D$6,1,0),0)</f>
        <v/>
      </c>
      <c r="AZ399" s="28">
        <f>IF(AND(ISNUMBER($AR399),ISNUMBER(Settings!$D$7)),IF($AR399&gt;Settings!$D$7,1,0),0)</f>
        <v/>
      </c>
      <c r="BA399" s="28">
        <f>IF(AND(ISNUMBER($AR399),ISNUMBER($AF399)),$AR399,0)</f>
        <v/>
      </c>
      <c r="BB399" s="28">
        <f>IF(OR(IFERROR(TRIM(INDEX($A399:$AD399,MATCH(Settings!$B$14,$A$1:$AD$1,0))&amp;""),"")&lt;&gt;"",IFERROR(TRIM(INDEX($A399:$AD399,MATCH(Settings!$B$13,$A$1:$AD$1,0))&amp;""),"")&lt;&gt;"",IFERROR(TRIM(INDEX($A399:$AD399,MATCH(Settings!$B$17,$A$1:$AD$1,0))&amp;""),"")&lt;&gt;"",IFERROR(TRIM(INDEX($A399:$AD399,MATCH(Settings!$B$22,$A$1:$AD$1,0))&amp;""),"")&lt;&gt;""),1,0)</f>
        <v/>
      </c>
    </row>
    <row r="400">
      <c r="AF400" s="29" t="n"/>
      <c r="AG400" s="30" t="n"/>
      <c r="AH400" s="30" t="n"/>
      <c r="AI400" s="31" t="n"/>
      <c r="AJ400" s="29" t="n"/>
      <c r="AK400" s="30" t="n"/>
      <c r="AM400" s="23">
        <f>IF(IFERROR(TRIM(INDEX($A400:$AD400,MATCH(Settings!$B$13,$A$1:$AD$1,0))&amp;""),"")&lt;&gt;"",IFERROR(TRIM(INDEX($A400:$AD400,MATCH(Settings!$B$13,$A$1:$AD$1,0))&amp;""),"")&amp;IF(IFERROR(TRIM(INDEX($A400:$AD400,MATCH(Settings!$B$14,$A$1:$AD$1,0))&amp;""),"")&lt;&gt;""," ("&amp;IFERROR(TRIM(INDEX($A400:$AD400,MATCH(Settings!$B$14,$A$1:$AD$1,0))&amp;""),"")&amp;")",""),IFERROR(TRIM(INDEX($A400:$AD400,MATCH(Settings!$B$14,$A$1:$AD$1,0))&amp;""),""))</f>
        <v/>
      </c>
      <c r="AN400" s="23">
        <f>IFERROR(TRIM(INDEX($A400:$AD400,MATCH(Settings!$B$15,$A$1:$AD$1,0))&amp;""),"")</f>
        <v/>
      </c>
      <c r="AO400" s="23">
        <f>IF($BB400=0,"",IF(LEFT(IFERROR(TRIM(INDEX($A400:$AD400,MATCH(Settings!$B$16,$A$1:$AD$1,0))&amp;""),""),5)="Goods","Goods",IF(LEFT(IFERROR(TRIM(INDEX($A400:$AD400,MATCH(Settings!$B$16,$A$1:$AD$1,0))&amp;""),""),8)="Services","Services",IF(IFERROR(TRIM(INDEX($A400:$AD400,MATCH(Settings!$B$22,$A$1:$AD$1,0))&amp;""),"")&lt;&gt;"","Services","Goods"))))</f>
        <v/>
      </c>
      <c r="AP400" s="23">
        <f>IF($AO400="Services",IFERROR(TRIM(INDEX($A400:$AD400,MATCH(Settings!$B$22,$A$1:$AD$1,0))&amp;""),""),IFERROR(TRIM(INDEX($A400:$AD400,MATCH(Settings!$B$17,$A$1:$AD$1,0))&amp;""),""))</f>
        <v/>
      </c>
      <c r="AQ400" s="24">
        <f>IFERROR(IF(TRIM(INDEX($A400:$AD400,MATCH(Settings!$B$18,$A$1:$AD$1,0))&amp;"")="","",VALUE(TRIM(INDEX($A400:$AD400,MATCH(Settings!$B$18,$A$1:$AD$1,0))&amp;""))),"")</f>
        <v/>
      </c>
      <c r="AR400" s="25">
        <f>IF($AO400="Goods",IFERROR(IF(TRIM(INDEX($A400:$AD400,MATCH(Settings!$B$20,$A$1:$AD$1,0))&amp;"")="","",VALUE(TRIM(INDEX($A400:$AD400,MATCH(Settings!$B$20,$A$1:$AD$1,0))&amp;""))),""),"")</f>
        <v/>
      </c>
      <c r="AS400" s="26">
        <f>IF($BB400=0,"",IFERROR(INT(IFERROR(IF(ISNUMBER(INDEX($A400:$AD400,MATCH(Settings!$B$11,$A$1:$AD$1,0))),INDEX($A400:$AD400,MATCH(Settings!$B$11,$A$1:$AD$1,0)),DATE(VALUE(LEFT(IFERROR(TRIM(INDEX($A400:$AD400,MATCH(Settings!$B$11,$A$1:$AD$1,0))&amp;""),""),4)),VALUE(MID(IFERROR(TRIM(INDEX($A400:$AD400,MATCH(Settings!$B$11,$A$1:$AD$1,0))&amp;""),""),6,2)),VALUE(MID(IFERROR(TRIM(INDEX($A400:$AD400,MATCH(Settings!$B$11,$A$1:$AD$1,0))&amp;""),""),9,2)))+TIME(VALUE(MID(IFERROR(TRIM(INDEX($A400:$AD400,MATCH(Settings!$B$11,$A$1:$AD$1,0))&amp;""),""),12,2)),VALUE(MID(IFERROR(TRIM(INDEX($A400:$AD400,MATCH(Settings!$B$11,$A$1:$AD$1,0))&amp;""),""),15,2)),VALUE(MID(IFERROR(TRIM(INDEX($A400:$AD400,MATCH(Settings!$B$11,$A$1:$AD$1,0))&amp;""),""),18,2)))),"")),""))</f>
        <v/>
      </c>
      <c r="AT400" s="23">
        <f>IF($BB400=0,"",IF(NOT(ISNUMBER($AF400)),"Waiting for the gift",IF(ISNUMBER($AJ400),"Acknowledged",IF(AND(ISNUMBER(Settings!$D$3),$AU400&gt;Settings!$D$3),"Past your window","Send acknowledgment"))))</f>
        <v/>
      </c>
      <c r="AU400" s="24">
        <f>IF(AND(ISNUMBER($AF400),NOT(ISNUMBER($AJ400))),Settings!$D$4-$AF400,"")</f>
        <v/>
      </c>
      <c r="AV400" s="27">
        <f>IF($BB400=0,"",IF((IF($AO400="Services","; services: describe the work, no value",IF(NOT(ISNUMBER($AR400)),"; no donor value given",IF($AX400=1,"; donor value $"&amp;FIXED(Settings!$D$5,0)&amp;" or more: written acknowledgment","")&amp;IF($AY400=1,"; over $"&amp;FIXED(Settings!$D$6,0)&amp;": donor may need Form 8283","")&amp;IF($AZ400=1,"; over $"&amp;FIXED(Settings!$D$7,0)&amp;": Section B, you may sign Part V",""))))="","Thank-you note",MID(IF($AO400="Services","; services: describe the work, no value",IF(NOT(ISNUMBER($AR400)),"; no donor value given",IF($AX400=1,"; donor value $"&amp;FIXED(Settings!$D$5,0)&amp;" or more: written acknowledgment","")&amp;IF($AY400=1,"; over $"&amp;FIXED(Settings!$D$6,0)&amp;": donor may need Form 8283","")&amp;IF($AZ400=1,"; over $"&amp;FIXED(Settings!$D$7,0)&amp;": Section B, you may sign Part V",""))),3,300)))</f>
        <v/>
      </c>
      <c r="AW400" s="27">
        <f>IF(OR($BB400=0,NOT(ISNUMBER($AF400)),$AP400=""),"","Thank you for your contribution of "&amp;$AP400&amp;" that "&amp;IF(TRIM(Settings!$D$2&amp;"")="","(your organization's name)",Settings!$D$2)&amp;" received on "&amp;CHOOSE(MONTH($AF400),"January","February","March","April","May","June","July","August","September","October","November","December")&amp;" "&amp;DAY($AF400)&amp;", "&amp;YEAR($AF400)&amp;". "&amp;IF(TRIM($AH400&amp;"")="","No goods or services were provided in exchange for your contribution.","In exchange for your contribution, we gave you "&amp;$AH400&amp;IF(ISNUMBER($AI400)," with an estimated fair market value of $"&amp;FIXED($AI400,2),"")&amp;"."))</f>
        <v/>
      </c>
      <c r="AX400" s="28">
        <f>IF(AND(ISNUMBER($AR400),ISNUMBER(Settings!$D$5)),IF($AR400&gt;=Settings!$D$5,1,0),0)</f>
        <v/>
      </c>
      <c r="AY400" s="28">
        <f>IF(AND(ISNUMBER($AR400),ISNUMBER(Settings!$D$6)),IF($AR400&gt;Settings!$D$6,1,0),0)</f>
        <v/>
      </c>
      <c r="AZ400" s="28">
        <f>IF(AND(ISNUMBER($AR400),ISNUMBER(Settings!$D$7)),IF($AR400&gt;Settings!$D$7,1,0),0)</f>
        <v/>
      </c>
      <c r="BA400" s="28">
        <f>IF(AND(ISNUMBER($AR400),ISNUMBER($AF400)),$AR400,0)</f>
        <v/>
      </c>
      <c r="BB400" s="28">
        <f>IF(OR(IFERROR(TRIM(INDEX($A400:$AD400,MATCH(Settings!$B$14,$A$1:$AD$1,0))&amp;""),"")&lt;&gt;"",IFERROR(TRIM(INDEX($A400:$AD400,MATCH(Settings!$B$13,$A$1:$AD$1,0))&amp;""),"")&lt;&gt;"",IFERROR(TRIM(INDEX($A400:$AD400,MATCH(Settings!$B$17,$A$1:$AD$1,0))&amp;""),"")&lt;&gt;"",IFERROR(TRIM(INDEX($A400:$AD400,MATCH(Settings!$B$22,$A$1:$AD$1,0))&amp;""),"")&lt;&gt;""),1,0)</f>
        <v/>
      </c>
    </row>
    <row r="401">
      <c r="AF401" s="29" t="n"/>
      <c r="AG401" s="30" t="n"/>
      <c r="AH401" s="30" t="n"/>
      <c r="AI401" s="31" t="n"/>
      <c r="AJ401" s="29" t="n"/>
      <c r="AK401" s="30" t="n"/>
      <c r="AM401" s="23">
        <f>IF(IFERROR(TRIM(INDEX($A401:$AD401,MATCH(Settings!$B$13,$A$1:$AD$1,0))&amp;""),"")&lt;&gt;"",IFERROR(TRIM(INDEX($A401:$AD401,MATCH(Settings!$B$13,$A$1:$AD$1,0))&amp;""),"")&amp;IF(IFERROR(TRIM(INDEX($A401:$AD401,MATCH(Settings!$B$14,$A$1:$AD$1,0))&amp;""),"")&lt;&gt;""," ("&amp;IFERROR(TRIM(INDEX($A401:$AD401,MATCH(Settings!$B$14,$A$1:$AD$1,0))&amp;""),"")&amp;")",""),IFERROR(TRIM(INDEX($A401:$AD401,MATCH(Settings!$B$14,$A$1:$AD$1,0))&amp;""),""))</f>
        <v/>
      </c>
      <c r="AN401" s="23">
        <f>IFERROR(TRIM(INDEX($A401:$AD401,MATCH(Settings!$B$15,$A$1:$AD$1,0))&amp;""),"")</f>
        <v/>
      </c>
      <c r="AO401" s="23">
        <f>IF($BB401=0,"",IF(LEFT(IFERROR(TRIM(INDEX($A401:$AD401,MATCH(Settings!$B$16,$A$1:$AD$1,0))&amp;""),""),5)="Goods","Goods",IF(LEFT(IFERROR(TRIM(INDEX($A401:$AD401,MATCH(Settings!$B$16,$A$1:$AD$1,0))&amp;""),""),8)="Services","Services",IF(IFERROR(TRIM(INDEX($A401:$AD401,MATCH(Settings!$B$22,$A$1:$AD$1,0))&amp;""),"")&lt;&gt;"","Services","Goods"))))</f>
        <v/>
      </c>
      <c r="AP401" s="23">
        <f>IF($AO401="Services",IFERROR(TRIM(INDEX($A401:$AD401,MATCH(Settings!$B$22,$A$1:$AD$1,0))&amp;""),""),IFERROR(TRIM(INDEX($A401:$AD401,MATCH(Settings!$B$17,$A$1:$AD$1,0))&amp;""),""))</f>
        <v/>
      </c>
      <c r="AQ401" s="24">
        <f>IFERROR(IF(TRIM(INDEX($A401:$AD401,MATCH(Settings!$B$18,$A$1:$AD$1,0))&amp;"")="","",VALUE(TRIM(INDEX($A401:$AD401,MATCH(Settings!$B$18,$A$1:$AD$1,0))&amp;""))),"")</f>
        <v/>
      </c>
      <c r="AR401" s="25">
        <f>IF($AO401="Goods",IFERROR(IF(TRIM(INDEX($A401:$AD401,MATCH(Settings!$B$20,$A$1:$AD$1,0))&amp;"")="","",VALUE(TRIM(INDEX($A401:$AD401,MATCH(Settings!$B$20,$A$1:$AD$1,0))&amp;""))),""),"")</f>
        <v/>
      </c>
      <c r="AS401" s="26">
        <f>IF($BB401=0,"",IFERROR(INT(IFERROR(IF(ISNUMBER(INDEX($A401:$AD401,MATCH(Settings!$B$11,$A$1:$AD$1,0))),INDEX($A401:$AD401,MATCH(Settings!$B$11,$A$1:$AD$1,0)),DATE(VALUE(LEFT(IFERROR(TRIM(INDEX($A401:$AD401,MATCH(Settings!$B$11,$A$1:$AD$1,0))&amp;""),""),4)),VALUE(MID(IFERROR(TRIM(INDEX($A401:$AD401,MATCH(Settings!$B$11,$A$1:$AD$1,0))&amp;""),""),6,2)),VALUE(MID(IFERROR(TRIM(INDEX($A401:$AD401,MATCH(Settings!$B$11,$A$1:$AD$1,0))&amp;""),""),9,2)))+TIME(VALUE(MID(IFERROR(TRIM(INDEX($A401:$AD401,MATCH(Settings!$B$11,$A$1:$AD$1,0))&amp;""),""),12,2)),VALUE(MID(IFERROR(TRIM(INDEX($A401:$AD401,MATCH(Settings!$B$11,$A$1:$AD$1,0))&amp;""),""),15,2)),VALUE(MID(IFERROR(TRIM(INDEX($A401:$AD401,MATCH(Settings!$B$11,$A$1:$AD$1,0))&amp;""),""),18,2)))),"")),""))</f>
        <v/>
      </c>
      <c r="AT401" s="23">
        <f>IF($BB401=0,"",IF(NOT(ISNUMBER($AF401)),"Waiting for the gift",IF(ISNUMBER($AJ401),"Acknowledged",IF(AND(ISNUMBER(Settings!$D$3),$AU401&gt;Settings!$D$3),"Past your window","Send acknowledgment"))))</f>
        <v/>
      </c>
      <c r="AU401" s="24">
        <f>IF(AND(ISNUMBER($AF401),NOT(ISNUMBER($AJ401))),Settings!$D$4-$AF401,"")</f>
        <v/>
      </c>
      <c r="AV401" s="27">
        <f>IF($BB401=0,"",IF((IF($AO401="Services","; services: describe the work, no value",IF(NOT(ISNUMBER($AR401)),"; no donor value given",IF($AX401=1,"; donor value $"&amp;FIXED(Settings!$D$5,0)&amp;" or more: written acknowledgment","")&amp;IF($AY401=1,"; over $"&amp;FIXED(Settings!$D$6,0)&amp;": donor may need Form 8283","")&amp;IF($AZ401=1,"; over $"&amp;FIXED(Settings!$D$7,0)&amp;": Section B, you may sign Part V",""))))="","Thank-you note",MID(IF($AO401="Services","; services: describe the work, no value",IF(NOT(ISNUMBER($AR401)),"; no donor value given",IF($AX401=1,"; donor value $"&amp;FIXED(Settings!$D$5,0)&amp;" or more: written acknowledgment","")&amp;IF($AY401=1,"; over $"&amp;FIXED(Settings!$D$6,0)&amp;": donor may need Form 8283","")&amp;IF($AZ401=1,"; over $"&amp;FIXED(Settings!$D$7,0)&amp;": Section B, you may sign Part V",""))),3,300)))</f>
        <v/>
      </c>
      <c r="AW401" s="27">
        <f>IF(OR($BB401=0,NOT(ISNUMBER($AF401)),$AP401=""),"","Thank you for your contribution of "&amp;$AP401&amp;" that "&amp;IF(TRIM(Settings!$D$2&amp;"")="","(your organization's name)",Settings!$D$2)&amp;" received on "&amp;CHOOSE(MONTH($AF401),"January","February","March","April","May","June","July","August","September","October","November","December")&amp;" "&amp;DAY($AF401)&amp;", "&amp;YEAR($AF401)&amp;". "&amp;IF(TRIM($AH401&amp;"")="","No goods or services were provided in exchange for your contribution.","In exchange for your contribution, we gave you "&amp;$AH401&amp;IF(ISNUMBER($AI401)," with an estimated fair market value of $"&amp;FIXED($AI401,2),"")&amp;"."))</f>
        <v/>
      </c>
      <c r="AX401" s="28">
        <f>IF(AND(ISNUMBER($AR401),ISNUMBER(Settings!$D$5)),IF($AR401&gt;=Settings!$D$5,1,0),0)</f>
        <v/>
      </c>
      <c r="AY401" s="28">
        <f>IF(AND(ISNUMBER($AR401),ISNUMBER(Settings!$D$6)),IF($AR401&gt;Settings!$D$6,1,0),0)</f>
        <v/>
      </c>
      <c r="AZ401" s="28">
        <f>IF(AND(ISNUMBER($AR401),ISNUMBER(Settings!$D$7)),IF($AR401&gt;Settings!$D$7,1,0),0)</f>
        <v/>
      </c>
      <c r="BA401" s="28">
        <f>IF(AND(ISNUMBER($AR401),ISNUMBER($AF401)),$AR401,0)</f>
        <v/>
      </c>
      <c r="BB401" s="28">
        <f>IF(OR(IFERROR(TRIM(INDEX($A401:$AD401,MATCH(Settings!$B$14,$A$1:$AD$1,0))&amp;""),"")&lt;&gt;"",IFERROR(TRIM(INDEX($A401:$AD401,MATCH(Settings!$B$13,$A$1:$AD$1,0))&amp;""),"")&lt;&gt;"",IFERROR(TRIM(INDEX($A401:$AD401,MATCH(Settings!$B$17,$A$1:$AD$1,0))&amp;""),"")&lt;&gt;"",IFERROR(TRIM(INDEX($A401:$AD401,MATCH(Settings!$B$22,$A$1:$AD$1,0))&amp;""),"")&lt;&gt;""),1,0)</f>
        <v/>
      </c>
    </row>
    <row r="402">
      <c r="AF402" s="29" t="n"/>
      <c r="AG402" s="30" t="n"/>
      <c r="AH402" s="30" t="n"/>
      <c r="AI402" s="31" t="n"/>
      <c r="AJ402" s="29" t="n"/>
      <c r="AK402" s="30" t="n"/>
      <c r="AM402" s="23">
        <f>IF(IFERROR(TRIM(INDEX($A402:$AD402,MATCH(Settings!$B$13,$A$1:$AD$1,0))&amp;""),"")&lt;&gt;"",IFERROR(TRIM(INDEX($A402:$AD402,MATCH(Settings!$B$13,$A$1:$AD$1,0))&amp;""),"")&amp;IF(IFERROR(TRIM(INDEX($A402:$AD402,MATCH(Settings!$B$14,$A$1:$AD$1,0))&amp;""),"")&lt;&gt;""," ("&amp;IFERROR(TRIM(INDEX($A402:$AD402,MATCH(Settings!$B$14,$A$1:$AD$1,0))&amp;""),"")&amp;")",""),IFERROR(TRIM(INDEX($A402:$AD402,MATCH(Settings!$B$14,$A$1:$AD$1,0))&amp;""),""))</f>
        <v/>
      </c>
      <c r="AN402" s="23">
        <f>IFERROR(TRIM(INDEX($A402:$AD402,MATCH(Settings!$B$15,$A$1:$AD$1,0))&amp;""),"")</f>
        <v/>
      </c>
      <c r="AO402" s="23">
        <f>IF($BB402=0,"",IF(LEFT(IFERROR(TRIM(INDEX($A402:$AD402,MATCH(Settings!$B$16,$A$1:$AD$1,0))&amp;""),""),5)="Goods","Goods",IF(LEFT(IFERROR(TRIM(INDEX($A402:$AD402,MATCH(Settings!$B$16,$A$1:$AD$1,0))&amp;""),""),8)="Services","Services",IF(IFERROR(TRIM(INDEX($A402:$AD402,MATCH(Settings!$B$22,$A$1:$AD$1,0))&amp;""),"")&lt;&gt;"","Services","Goods"))))</f>
        <v/>
      </c>
      <c r="AP402" s="23">
        <f>IF($AO402="Services",IFERROR(TRIM(INDEX($A402:$AD402,MATCH(Settings!$B$22,$A$1:$AD$1,0))&amp;""),""),IFERROR(TRIM(INDEX($A402:$AD402,MATCH(Settings!$B$17,$A$1:$AD$1,0))&amp;""),""))</f>
        <v/>
      </c>
      <c r="AQ402" s="24">
        <f>IFERROR(IF(TRIM(INDEX($A402:$AD402,MATCH(Settings!$B$18,$A$1:$AD$1,0))&amp;"")="","",VALUE(TRIM(INDEX($A402:$AD402,MATCH(Settings!$B$18,$A$1:$AD$1,0))&amp;""))),"")</f>
        <v/>
      </c>
      <c r="AR402" s="25">
        <f>IF($AO402="Goods",IFERROR(IF(TRIM(INDEX($A402:$AD402,MATCH(Settings!$B$20,$A$1:$AD$1,0))&amp;"")="","",VALUE(TRIM(INDEX($A402:$AD402,MATCH(Settings!$B$20,$A$1:$AD$1,0))&amp;""))),""),"")</f>
        <v/>
      </c>
      <c r="AS402" s="26">
        <f>IF($BB402=0,"",IFERROR(INT(IFERROR(IF(ISNUMBER(INDEX($A402:$AD402,MATCH(Settings!$B$11,$A$1:$AD$1,0))),INDEX($A402:$AD402,MATCH(Settings!$B$11,$A$1:$AD$1,0)),DATE(VALUE(LEFT(IFERROR(TRIM(INDEX($A402:$AD402,MATCH(Settings!$B$11,$A$1:$AD$1,0))&amp;""),""),4)),VALUE(MID(IFERROR(TRIM(INDEX($A402:$AD402,MATCH(Settings!$B$11,$A$1:$AD$1,0))&amp;""),""),6,2)),VALUE(MID(IFERROR(TRIM(INDEX($A402:$AD402,MATCH(Settings!$B$11,$A$1:$AD$1,0))&amp;""),""),9,2)))+TIME(VALUE(MID(IFERROR(TRIM(INDEX($A402:$AD402,MATCH(Settings!$B$11,$A$1:$AD$1,0))&amp;""),""),12,2)),VALUE(MID(IFERROR(TRIM(INDEX($A402:$AD402,MATCH(Settings!$B$11,$A$1:$AD$1,0))&amp;""),""),15,2)),VALUE(MID(IFERROR(TRIM(INDEX($A402:$AD402,MATCH(Settings!$B$11,$A$1:$AD$1,0))&amp;""),""),18,2)))),"")),""))</f>
        <v/>
      </c>
      <c r="AT402" s="23">
        <f>IF($BB402=0,"",IF(NOT(ISNUMBER($AF402)),"Waiting for the gift",IF(ISNUMBER($AJ402),"Acknowledged",IF(AND(ISNUMBER(Settings!$D$3),$AU402&gt;Settings!$D$3),"Past your window","Send acknowledgment"))))</f>
        <v/>
      </c>
      <c r="AU402" s="24">
        <f>IF(AND(ISNUMBER($AF402),NOT(ISNUMBER($AJ402))),Settings!$D$4-$AF402,"")</f>
        <v/>
      </c>
      <c r="AV402" s="27">
        <f>IF($BB402=0,"",IF((IF($AO402="Services","; services: describe the work, no value",IF(NOT(ISNUMBER($AR402)),"; no donor value given",IF($AX402=1,"; donor value $"&amp;FIXED(Settings!$D$5,0)&amp;" or more: written acknowledgment","")&amp;IF($AY402=1,"; over $"&amp;FIXED(Settings!$D$6,0)&amp;": donor may need Form 8283","")&amp;IF($AZ402=1,"; over $"&amp;FIXED(Settings!$D$7,0)&amp;": Section B, you may sign Part V",""))))="","Thank-you note",MID(IF($AO402="Services","; services: describe the work, no value",IF(NOT(ISNUMBER($AR402)),"; no donor value given",IF($AX402=1,"; donor value $"&amp;FIXED(Settings!$D$5,0)&amp;" or more: written acknowledgment","")&amp;IF($AY402=1,"; over $"&amp;FIXED(Settings!$D$6,0)&amp;": donor may need Form 8283","")&amp;IF($AZ402=1,"; over $"&amp;FIXED(Settings!$D$7,0)&amp;": Section B, you may sign Part V",""))),3,300)))</f>
        <v/>
      </c>
      <c r="AW402" s="27">
        <f>IF(OR($BB402=0,NOT(ISNUMBER($AF402)),$AP402=""),"","Thank you for your contribution of "&amp;$AP402&amp;" that "&amp;IF(TRIM(Settings!$D$2&amp;"")="","(your organization's name)",Settings!$D$2)&amp;" received on "&amp;CHOOSE(MONTH($AF402),"January","February","March","April","May","June","July","August","September","October","November","December")&amp;" "&amp;DAY($AF402)&amp;", "&amp;YEAR($AF402)&amp;". "&amp;IF(TRIM($AH402&amp;"")="","No goods or services were provided in exchange for your contribution.","In exchange for your contribution, we gave you "&amp;$AH402&amp;IF(ISNUMBER($AI402)," with an estimated fair market value of $"&amp;FIXED($AI402,2),"")&amp;"."))</f>
        <v/>
      </c>
      <c r="AX402" s="28">
        <f>IF(AND(ISNUMBER($AR402),ISNUMBER(Settings!$D$5)),IF($AR402&gt;=Settings!$D$5,1,0),0)</f>
        <v/>
      </c>
      <c r="AY402" s="28">
        <f>IF(AND(ISNUMBER($AR402),ISNUMBER(Settings!$D$6)),IF($AR402&gt;Settings!$D$6,1,0),0)</f>
        <v/>
      </c>
      <c r="AZ402" s="28">
        <f>IF(AND(ISNUMBER($AR402),ISNUMBER(Settings!$D$7)),IF($AR402&gt;Settings!$D$7,1,0),0)</f>
        <v/>
      </c>
      <c r="BA402" s="28">
        <f>IF(AND(ISNUMBER($AR402),ISNUMBER($AF402)),$AR402,0)</f>
        <v/>
      </c>
      <c r="BB402" s="28">
        <f>IF(OR(IFERROR(TRIM(INDEX($A402:$AD402,MATCH(Settings!$B$14,$A$1:$AD$1,0))&amp;""),"")&lt;&gt;"",IFERROR(TRIM(INDEX($A402:$AD402,MATCH(Settings!$B$13,$A$1:$AD$1,0))&amp;""),"")&lt;&gt;"",IFERROR(TRIM(INDEX($A402:$AD402,MATCH(Settings!$B$17,$A$1:$AD$1,0))&amp;""),"")&lt;&gt;"",IFERROR(TRIM(INDEX($A402:$AD402,MATCH(Settings!$B$22,$A$1:$AD$1,0))&amp;""),"")&lt;&gt;""),1,0)</f>
        <v/>
      </c>
    </row>
    <row r="403">
      <c r="AF403" s="29" t="n"/>
      <c r="AG403" s="30" t="n"/>
      <c r="AH403" s="30" t="n"/>
      <c r="AI403" s="31" t="n"/>
      <c r="AJ403" s="29" t="n"/>
      <c r="AK403" s="30" t="n"/>
      <c r="AM403" s="23">
        <f>IF(IFERROR(TRIM(INDEX($A403:$AD403,MATCH(Settings!$B$13,$A$1:$AD$1,0))&amp;""),"")&lt;&gt;"",IFERROR(TRIM(INDEX($A403:$AD403,MATCH(Settings!$B$13,$A$1:$AD$1,0))&amp;""),"")&amp;IF(IFERROR(TRIM(INDEX($A403:$AD403,MATCH(Settings!$B$14,$A$1:$AD$1,0))&amp;""),"")&lt;&gt;""," ("&amp;IFERROR(TRIM(INDEX($A403:$AD403,MATCH(Settings!$B$14,$A$1:$AD$1,0))&amp;""),"")&amp;")",""),IFERROR(TRIM(INDEX($A403:$AD403,MATCH(Settings!$B$14,$A$1:$AD$1,0))&amp;""),""))</f>
        <v/>
      </c>
      <c r="AN403" s="23">
        <f>IFERROR(TRIM(INDEX($A403:$AD403,MATCH(Settings!$B$15,$A$1:$AD$1,0))&amp;""),"")</f>
        <v/>
      </c>
      <c r="AO403" s="23">
        <f>IF($BB403=0,"",IF(LEFT(IFERROR(TRIM(INDEX($A403:$AD403,MATCH(Settings!$B$16,$A$1:$AD$1,0))&amp;""),""),5)="Goods","Goods",IF(LEFT(IFERROR(TRIM(INDEX($A403:$AD403,MATCH(Settings!$B$16,$A$1:$AD$1,0))&amp;""),""),8)="Services","Services",IF(IFERROR(TRIM(INDEX($A403:$AD403,MATCH(Settings!$B$22,$A$1:$AD$1,0))&amp;""),"")&lt;&gt;"","Services","Goods"))))</f>
        <v/>
      </c>
      <c r="AP403" s="23">
        <f>IF($AO403="Services",IFERROR(TRIM(INDEX($A403:$AD403,MATCH(Settings!$B$22,$A$1:$AD$1,0))&amp;""),""),IFERROR(TRIM(INDEX($A403:$AD403,MATCH(Settings!$B$17,$A$1:$AD$1,0))&amp;""),""))</f>
        <v/>
      </c>
      <c r="AQ403" s="24">
        <f>IFERROR(IF(TRIM(INDEX($A403:$AD403,MATCH(Settings!$B$18,$A$1:$AD$1,0))&amp;"")="","",VALUE(TRIM(INDEX($A403:$AD403,MATCH(Settings!$B$18,$A$1:$AD$1,0))&amp;""))),"")</f>
        <v/>
      </c>
      <c r="AR403" s="25">
        <f>IF($AO403="Goods",IFERROR(IF(TRIM(INDEX($A403:$AD403,MATCH(Settings!$B$20,$A$1:$AD$1,0))&amp;"")="","",VALUE(TRIM(INDEX($A403:$AD403,MATCH(Settings!$B$20,$A$1:$AD$1,0))&amp;""))),""),"")</f>
        <v/>
      </c>
      <c r="AS403" s="26">
        <f>IF($BB403=0,"",IFERROR(INT(IFERROR(IF(ISNUMBER(INDEX($A403:$AD403,MATCH(Settings!$B$11,$A$1:$AD$1,0))),INDEX($A403:$AD403,MATCH(Settings!$B$11,$A$1:$AD$1,0)),DATE(VALUE(LEFT(IFERROR(TRIM(INDEX($A403:$AD403,MATCH(Settings!$B$11,$A$1:$AD$1,0))&amp;""),""),4)),VALUE(MID(IFERROR(TRIM(INDEX($A403:$AD403,MATCH(Settings!$B$11,$A$1:$AD$1,0))&amp;""),""),6,2)),VALUE(MID(IFERROR(TRIM(INDEX($A403:$AD403,MATCH(Settings!$B$11,$A$1:$AD$1,0))&amp;""),""),9,2)))+TIME(VALUE(MID(IFERROR(TRIM(INDEX($A403:$AD403,MATCH(Settings!$B$11,$A$1:$AD$1,0))&amp;""),""),12,2)),VALUE(MID(IFERROR(TRIM(INDEX($A403:$AD403,MATCH(Settings!$B$11,$A$1:$AD$1,0))&amp;""),""),15,2)),VALUE(MID(IFERROR(TRIM(INDEX($A403:$AD403,MATCH(Settings!$B$11,$A$1:$AD$1,0))&amp;""),""),18,2)))),"")),""))</f>
        <v/>
      </c>
      <c r="AT403" s="23">
        <f>IF($BB403=0,"",IF(NOT(ISNUMBER($AF403)),"Waiting for the gift",IF(ISNUMBER($AJ403),"Acknowledged",IF(AND(ISNUMBER(Settings!$D$3),$AU403&gt;Settings!$D$3),"Past your window","Send acknowledgment"))))</f>
        <v/>
      </c>
      <c r="AU403" s="24">
        <f>IF(AND(ISNUMBER($AF403),NOT(ISNUMBER($AJ403))),Settings!$D$4-$AF403,"")</f>
        <v/>
      </c>
      <c r="AV403" s="27">
        <f>IF($BB403=0,"",IF((IF($AO403="Services","; services: describe the work, no value",IF(NOT(ISNUMBER($AR403)),"; no donor value given",IF($AX403=1,"; donor value $"&amp;FIXED(Settings!$D$5,0)&amp;" or more: written acknowledgment","")&amp;IF($AY403=1,"; over $"&amp;FIXED(Settings!$D$6,0)&amp;": donor may need Form 8283","")&amp;IF($AZ403=1,"; over $"&amp;FIXED(Settings!$D$7,0)&amp;": Section B, you may sign Part V",""))))="","Thank-you note",MID(IF($AO403="Services","; services: describe the work, no value",IF(NOT(ISNUMBER($AR403)),"; no donor value given",IF($AX403=1,"; donor value $"&amp;FIXED(Settings!$D$5,0)&amp;" or more: written acknowledgment","")&amp;IF($AY403=1,"; over $"&amp;FIXED(Settings!$D$6,0)&amp;": donor may need Form 8283","")&amp;IF($AZ403=1,"; over $"&amp;FIXED(Settings!$D$7,0)&amp;": Section B, you may sign Part V",""))),3,300)))</f>
        <v/>
      </c>
      <c r="AW403" s="27">
        <f>IF(OR($BB403=0,NOT(ISNUMBER($AF403)),$AP403=""),"","Thank you for your contribution of "&amp;$AP403&amp;" that "&amp;IF(TRIM(Settings!$D$2&amp;"")="","(your organization's name)",Settings!$D$2)&amp;" received on "&amp;CHOOSE(MONTH($AF403),"January","February","March","April","May","June","July","August","September","October","November","December")&amp;" "&amp;DAY($AF403)&amp;", "&amp;YEAR($AF403)&amp;". "&amp;IF(TRIM($AH403&amp;"")="","No goods or services were provided in exchange for your contribution.","In exchange for your contribution, we gave you "&amp;$AH403&amp;IF(ISNUMBER($AI403)," with an estimated fair market value of $"&amp;FIXED($AI403,2),"")&amp;"."))</f>
        <v/>
      </c>
      <c r="AX403" s="28">
        <f>IF(AND(ISNUMBER($AR403),ISNUMBER(Settings!$D$5)),IF($AR403&gt;=Settings!$D$5,1,0),0)</f>
        <v/>
      </c>
      <c r="AY403" s="28">
        <f>IF(AND(ISNUMBER($AR403),ISNUMBER(Settings!$D$6)),IF($AR403&gt;Settings!$D$6,1,0),0)</f>
        <v/>
      </c>
      <c r="AZ403" s="28">
        <f>IF(AND(ISNUMBER($AR403),ISNUMBER(Settings!$D$7)),IF($AR403&gt;Settings!$D$7,1,0),0)</f>
        <v/>
      </c>
      <c r="BA403" s="28">
        <f>IF(AND(ISNUMBER($AR403),ISNUMBER($AF403)),$AR403,0)</f>
        <v/>
      </c>
      <c r="BB403" s="28">
        <f>IF(OR(IFERROR(TRIM(INDEX($A403:$AD403,MATCH(Settings!$B$14,$A$1:$AD$1,0))&amp;""),"")&lt;&gt;"",IFERROR(TRIM(INDEX($A403:$AD403,MATCH(Settings!$B$13,$A$1:$AD$1,0))&amp;""),"")&lt;&gt;"",IFERROR(TRIM(INDEX($A403:$AD403,MATCH(Settings!$B$17,$A$1:$AD$1,0))&amp;""),"")&lt;&gt;"",IFERROR(TRIM(INDEX($A403:$AD403,MATCH(Settings!$B$22,$A$1:$AD$1,0))&amp;""),"")&lt;&gt;""),1,0)</f>
        <v/>
      </c>
    </row>
    <row r="404">
      <c r="AF404" s="29" t="n"/>
      <c r="AG404" s="30" t="n"/>
      <c r="AH404" s="30" t="n"/>
      <c r="AI404" s="31" t="n"/>
      <c r="AJ404" s="29" t="n"/>
      <c r="AK404" s="30" t="n"/>
      <c r="AM404" s="23">
        <f>IF(IFERROR(TRIM(INDEX($A404:$AD404,MATCH(Settings!$B$13,$A$1:$AD$1,0))&amp;""),"")&lt;&gt;"",IFERROR(TRIM(INDEX($A404:$AD404,MATCH(Settings!$B$13,$A$1:$AD$1,0))&amp;""),"")&amp;IF(IFERROR(TRIM(INDEX($A404:$AD404,MATCH(Settings!$B$14,$A$1:$AD$1,0))&amp;""),"")&lt;&gt;""," ("&amp;IFERROR(TRIM(INDEX($A404:$AD404,MATCH(Settings!$B$14,$A$1:$AD$1,0))&amp;""),"")&amp;")",""),IFERROR(TRIM(INDEX($A404:$AD404,MATCH(Settings!$B$14,$A$1:$AD$1,0))&amp;""),""))</f>
        <v/>
      </c>
      <c r="AN404" s="23">
        <f>IFERROR(TRIM(INDEX($A404:$AD404,MATCH(Settings!$B$15,$A$1:$AD$1,0))&amp;""),"")</f>
        <v/>
      </c>
      <c r="AO404" s="23">
        <f>IF($BB404=0,"",IF(LEFT(IFERROR(TRIM(INDEX($A404:$AD404,MATCH(Settings!$B$16,$A$1:$AD$1,0))&amp;""),""),5)="Goods","Goods",IF(LEFT(IFERROR(TRIM(INDEX($A404:$AD404,MATCH(Settings!$B$16,$A$1:$AD$1,0))&amp;""),""),8)="Services","Services",IF(IFERROR(TRIM(INDEX($A404:$AD404,MATCH(Settings!$B$22,$A$1:$AD$1,0))&amp;""),"")&lt;&gt;"","Services","Goods"))))</f>
        <v/>
      </c>
      <c r="AP404" s="23">
        <f>IF($AO404="Services",IFERROR(TRIM(INDEX($A404:$AD404,MATCH(Settings!$B$22,$A$1:$AD$1,0))&amp;""),""),IFERROR(TRIM(INDEX($A404:$AD404,MATCH(Settings!$B$17,$A$1:$AD$1,0))&amp;""),""))</f>
        <v/>
      </c>
      <c r="AQ404" s="24">
        <f>IFERROR(IF(TRIM(INDEX($A404:$AD404,MATCH(Settings!$B$18,$A$1:$AD$1,0))&amp;"")="","",VALUE(TRIM(INDEX($A404:$AD404,MATCH(Settings!$B$18,$A$1:$AD$1,0))&amp;""))),"")</f>
        <v/>
      </c>
      <c r="AR404" s="25">
        <f>IF($AO404="Goods",IFERROR(IF(TRIM(INDEX($A404:$AD404,MATCH(Settings!$B$20,$A$1:$AD$1,0))&amp;"")="","",VALUE(TRIM(INDEX($A404:$AD404,MATCH(Settings!$B$20,$A$1:$AD$1,0))&amp;""))),""),"")</f>
        <v/>
      </c>
      <c r="AS404" s="26">
        <f>IF($BB404=0,"",IFERROR(INT(IFERROR(IF(ISNUMBER(INDEX($A404:$AD404,MATCH(Settings!$B$11,$A$1:$AD$1,0))),INDEX($A404:$AD404,MATCH(Settings!$B$11,$A$1:$AD$1,0)),DATE(VALUE(LEFT(IFERROR(TRIM(INDEX($A404:$AD404,MATCH(Settings!$B$11,$A$1:$AD$1,0))&amp;""),""),4)),VALUE(MID(IFERROR(TRIM(INDEX($A404:$AD404,MATCH(Settings!$B$11,$A$1:$AD$1,0))&amp;""),""),6,2)),VALUE(MID(IFERROR(TRIM(INDEX($A404:$AD404,MATCH(Settings!$B$11,$A$1:$AD$1,0))&amp;""),""),9,2)))+TIME(VALUE(MID(IFERROR(TRIM(INDEX($A404:$AD404,MATCH(Settings!$B$11,$A$1:$AD$1,0))&amp;""),""),12,2)),VALUE(MID(IFERROR(TRIM(INDEX($A404:$AD404,MATCH(Settings!$B$11,$A$1:$AD$1,0))&amp;""),""),15,2)),VALUE(MID(IFERROR(TRIM(INDEX($A404:$AD404,MATCH(Settings!$B$11,$A$1:$AD$1,0))&amp;""),""),18,2)))),"")),""))</f>
        <v/>
      </c>
      <c r="AT404" s="23">
        <f>IF($BB404=0,"",IF(NOT(ISNUMBER($AF404)),"Waiting for the gift",IF(ISNUMBER($AJ404),"Acknowledged",IF(AND(ISNUMBER(Settings!$D$3),$AU404&gt;Settings!$D$3),"Past your window","Send acknowledgment"))))</f>
        <v/>
      </c>
      <c r="AU404" s="24">
        <f>IF(AND(ISNUMBER($AF404),NOT(ISNUMBER($AJ404))),Settings!$D$4-$AF404,"")</f>
        <v/>
      </c>
      <c r="AV404" s="27">
        <f>IF($BB404=0,"",IF((IF($AO404="Services","; services: describe the work, no value",IF(NOT(ISNUMBER($AR404)),"; no donor value given",IF($AX404=1,"; donor value $"&amp;FIXED(Settings!$D$5,0)&amp;" or more: written acknowledgment","")&amp;IF($AY404=1,"; over $"&amp;FIXED(Settings!$D$6,0)&amp;": donor may need Form 8283","")&amp;IF($AZ404=1,"; over $"&amp;FIXED(Settings!$D$7,0)&amp;": Section B, you may sign Part V",""))))="","Thank-you note",MID(IF($AO404="Services","; services: describe the work, no value",IF(NOT(ISNUMBER($AR404)),"; no donor value given",IF($AX404=1,"; donor value $"&amp;FIXED(Settings!$D$5,0)&amp;" or more: written acknowledgment","")&amp;IF($AY404=1,"; over $"&amp;FIXED(Settings!$D$6,0)&amp;": donor may need Form 8283","")&amp;IF($AZ404=1,"; over $"&amp;FIXED(Settings!$D$7,0)&amp;": Section B, you may sign Part V",""))),3,300)))</f>
        <v/>
      </c>
      <c r="AW404" s="27">
        <f>IF(OR($BB404=0,NOT(ISNUMBER($AF404)),$AP404=""),"","Thank you for your contribution of "&amp;$AP404&amp;" that "&amp;IF(TRIM(Settings!$D$2&amp;"")="","(your organization's name)",Settings!$D$2)&amp;" received on "&amp;CHOOSE(MONTH($AF404),"January","February","March","April","May","June","July","August","September","October","November","December")&amp;" "&amp;DAY($AF404)&amp;", "&amp;YEAR($AF404)&amp;". "&amp;IF(TRIM($AH404&amp;"")="","No goods or services were provided in exchange for your contribution.","In exchange for your contribution, we gave you "&amp;$AH404&amp;IF(ISNUMBER($AI404)," with an estimated fair market value of $"&amp;FIXED($AI404,2),"")&amp;"."))</f>
        <v/>
      </c>
      <c r="AX404" s="28">
        <f>IF(AND(ISNUMBER($AR404),ISNUMBER(Settings!$D$5)),IF($AR404&gt;=Settings!$D$5,1,0),0)</f>
        <v/>
      </c>
      <c r="AY404" s="28">
        <f>IF(AND(ISNUMBER($AR404),ISNUMBER(Settings!$D$6)),IF($AR404&gt;Settings!$D$6,1,0),0)</f>
        <v/>
      </c>
      <c r="AZ404" s="28">
        <f>IF(AND(ISNUMBER($AR404),ISNUMBER(Settings!$D$7)),IF($AR404&gt;Settings!$D$7,1,0),0)</f>
        <v/>
      </c>
      <c r="BA404" s="28">
        <f>IF(AND(ISNUMBER($AR404),ISNUMBER($AF404)),$AR404,0)</f>
        <v/>
      </c>
      <c r="BB404" s="28">
        <f>IF(OR(IFERROR(TRIM(INDEX($A404:$AD404,MATCH(Settings!$B$14,$A$1:$AD$1,0))&amp;""),"")&lt;&gt;"",IFERROR(TRIM(INDEX($A404:$AD404,MATCH(Settings!$B$13,$A$1:$AD$1,0))&amp;""),"")&lt;&gt;"",IFERROR(TRIM(INDEX($A404:$AD404,MATCH(Settings!$B$17,$A$1:$AD$1,0))&amp;""),"")&lt;&gt;"",IFERROR(TRIM(INDEX($A404:$AD404,MATCH(Settings!$B$22,$A$1:$AD$1,0))&amp;""),"")&lt;&gt;""),1,0)</f>
        <v/>
      </c>
    </row>
    <row r="405">
      <c r="AF405" s="29" t="n"/>
      <c r="AG405" s="30" t="n"/>
      <c r="AH405" s="30" t="n"/>
      <c r="AI405" s="31" t="n"/>
      <c r="AJ405" s="29" t="n"/>
      <c r="AK405" s="30" t="n"/>
      <c r="AM405" s="23">
        <f>IF(IFERROR(TRIM(INDEX($A405:$AD405,MATCH(Settings!$B$13,$A$1:$AD$1,0))&amp;""),"")&lt;&gt;"",IFERROR(TRIM(INDEX($A405:$AD405,MATCH(Settings!$B$13,$A$1:$AD$1,0))&amp;""),"")&amp;IF(IFERROR(TRIM(INDEX($A405:$AD405,MATCH(Settings!$B$14,$A$1:$AD$1,0))&amp;""),"")&lt;&gt;""," ("&amp;IFERROR(TRIM(INDEX($A405:$AD405,MATCH(Settings!$B$14,$A$1:$AD$1,0))&amp;""),"")&amp;")",""),IFERROR(TRIM(INDEX($A405:$AD405,MATCH(Settings!$B$14,$A$1:$AD$1,0))&amp;""),""))</f>
        <v/>
      </c>
      <c r="AN405" s="23">
        <f>IFERROR(TRIM(INDEX($A405:$AD405,MATCH(Settings!$B$15,$A$1:$AD$1,0))&amp;""),"")</f>
        <v/>
      </c>
      <c r="AO405" s="23">
        <f>IF($BB405=0,"",IF(LEFT(IFERROR(TRIM(INDEX($A405:$AD405,MATCH(Settings!$B$16,$A$1:$AD$1,0))&amp;""),""),5)="Goods","Goods",IF(LEFT(IFERROR(TRIM(INDEX($A405:$AD405,MATCH(Settings!$B$16,$A$1:$AD$1,0))&amp;""),""),8)="Services","Services",IF(IFERROR(TRIM(INDEX($A405:$AD405,MATCH(Settings!$B$22,$A$1:$AD$1,0))&amp;""),"")&lt;&gt;"","Services","Goods"))))</f>
        <v/>
      </c>
      <c r="AP405" s="23">
        <f>IF($AO405="Services",IFERROR(TRIM(INDEX($A405:$AD405,MATCH(Settings!$B$22,$A$1:$AD$1,0))&amp;""),""),IFERROR(TRIM(INDEX($A405:$AD405,MATCH(Settings!$B$17,$A$1:$AD$1,0))&amp;""),""))</f>
        <v/>
      </c>
      <c r="AQ405" s="24">
        <f>IFERROR(IF(TRIM(INDEX($A405:$AD405,MATCH(Settings!$B$18,$A$1:$AD$1,0))&amp;"")="","",VALUE(TRIM(INDEX($A405:$AD405,MATCH(Settings!$B$18,$A$1:$AD$1,0))&amp;""))),"")</f>
        <v/>
      </c>
      <c r="AR405" s="25">
        <f>IF($AO405="Goods",IFERROR(IF(TRIM(INDEX($A405:$AD405,MATCH(Settings!$B$20,$A$1:$AD$1,0))&amp;"")="","",VALUE(TRIM(INDEX($A405:$AD405,MATCH(Settings!$B$20,$A$1:$AD$1,0))&amp;""))),""),"")</f>
        <v/>
      </c>
      <c r="AS405" s="26">
        <f>IF($BB405=0,"",IFERROR(INT(IFERROR(IF(ISNUMBER(INDEX($A405:$AD405,MATCH(Settings!$B$11,$A$1:$AD$1,0))),INDEX($A405:$AD405,MATCH(Settings!$B$11,$A$1:$AD$1,0)),DATE(VALUE(LEFT(IFERROR(TRIM(INDEX($A405:$AD405,MATCH(Settings!$B$11,$A$1:$AD$1,0))&amp;""),""),4)),VALUE(MID(IFERROR(TRIM(INDEX($A405:$AD405,MATCH(Settings!$B$11,$A$1:$AD$1,0))&amp;""),""),6,2)),VALUE(MID(IFERROR(TRIM(INDEX($A405:$AD405,MATCH(Settings!$B$11,$A$1:$AD$1,0))&amp;""),""),9,2)))+TIME(VALUE(MID(IFERROR(TRIM(INDEX($A405:$AD405,MATCH(Settings!$B$11,$A$1:$AD$1,0))&amp;""),""),12,2)),VALUE(MID(IFERROR(TRIM(INDEX($A405:$AD405,MATCH(Settings!$B$11,$A$1:$AD$1,0))&amp;""),""),15,2)),VALUE(MID(IFERROR(TRIM(INDEX($A405:$AD405,MATCH(Settings!$B$11,$A$1:$AD$1,0))&amp;""),""),18,2)))),"")),""))</f>
        <v/>
      </c>
      <c r="AT405" s="23">
        <f>IF($BB405=0,"",IF(NOT(ISNUMBER($AF405)),"Waiting for the gift",IF(ISNUMBER($AJ405),"Acknowledged",IF(AND(ISNUMBER(Settings!$D$3),$AU405&gt;Settings!$D$3),"Past your window","Send acknowledgment"))))</f>
        <v/>
      </c>
      <c r="AU405" s="24">
        <f>IF(AND(ISNUMBER($AF405),NOT(ISNUMBER($AJ405))),Settings!$D$4-$AF405,"")</f>
        <v/>
      </c>
      <c r="AV405" s="27">
        <f>IF($BB405=0,"",IF((IF($AO405="Services","; services: describe the work, no value",IF(NOT(ISNUMBER($AR405)),"; no donor value given",IF($AX405=1,"; donor value $"&amp;FIXED(Settings!$D$5,0)&amp;" or more: written acknowledgment","")&amp;IF($AY405=1,"; over $"&amp;FIXED(Settings!$D$6,0)&amp;": donor may need Form 8283","")&amp;IF($AZ405=1,"; over $"&amp;FIXED(Settings!$D$7,0)&amp;": Section B, you may sign Part V",""))))="","Thank-you note",MID(IF($AO405="Services","; services: describe the work, no value",IF(NOT(ISNUMBER($AR405)),"; no donor value given",IF($AX405=1,"; donor value $"&amp;FIXED(Settings!$D$5,0)&amp;" or more: written acknowledgment","")&amp;IF($AY405=1,"; over $"&amp;FIXED(Settings!$D$6,0)&amp;": donor may need Form 8283","")&amp;IF($AZ405=1,"; over $"&amp;FIXED(Settings!$D$7,0)&amp;": Section B, you may sign Part V",""))),3,300)))</f>
        <v/>
      </c>
      <c r="AW405" s="27">
        <f>IF(OR($BB405=0,NOT(ISNUMBER($AF405)),$AP405=""),"","Thank you for your contribution of "&amp;$AP405&amp;" that "&amp;IF(TRIM(Settings!$D$2&amp;"")="","(your organization's name)",Settings!$D$2)&amp;" received on "&amp;CHOOSE(MONTH($AF405),"January","February","March","April","May","June","July","August","September","October","November","December")&amp;" "&amp;DAY($AF405)&amp;", "&amp;YEAR($AF405)&amp;". "&amp;IF(TRIM($AH405&amp;"")="","No goods or services were provided in exchange for your contribution.","In exchange for your contribution, we gave you "&amp;$AH405&amp;IF(ISNUMBER($AI405)," with an estimated fair market value of $"&amp;FIXED($AI405,2),"")&amp;"."))</f>
        <v/>
      </c>
      <c r="AX405" s="28">
        <f>IF(AND(ISNUMBER($AR405),ISNUMBER(Settings!$D$5)),IF($AR405&gt;=Settings!$D$5,1,0),0)</f>
        <v/>
      </c>
      <c r="AY405" s="28">
        <f>IF(AND(ISNUMBER($AR405),ISNUMBER(Settings!$D$6)),IF($AR405&gt;Settings!$D$6,1,0),0)</f>
        <v/>
      </c>
      <c r="AZ405" s="28">
        <f>IF(AND(ISNUMBER($AR405),ISNUMBER(Settings!$D$7)),IF($AR405&gt;Settings!$D$7,1,0),0)</f>
        <v/>
      </c>
      <c r="BA405" s="28">
        <f>IF(AND(ISNUMBER($AR405),ISNUMBER($AF405)),$AR405,0)</f>
        <v/>
      </c>
      <c r="BB405" s="28">
        <f>IF(OR(IFERROR(TRIM(INDEX($A405:$AD405,MATCH(Settings!$B$14,$A$1:$AD$1,0))&amp;""),"")&lt;&gt;"",IFERROR(TRIM(INDEX($A405:$AD405,MATCH(Settings!$B$13,$A$1:$AD$1,0))&amp;""),"")&lt;&gt;"",IFERROR(TRIM(INDEX($A405:$AD405,MATCH(Settings!$B$17,$A$1:$AD$1,0))&amp;""),"")&lt;&gt;"",IFERROR(TRIM(INDEX($A405:$AD405,MATCH(Settings!$B$22,$A$1:$AD$1,0))&amp;""),"")&lt;&gt;""),1,0)</f>
        <v/>
      </c>
    </row>
    <row r="406">
      <c r="AF406" s="29" t="n"/>
      <c r="AG406" s="30" t="n"/>
      <c r="AH406" s="30" t="n"/>
      <c r="AI406" s="31" t="n"/>
      <c r="AJ406" s="29" t="n"/>
      <c r="AK406" s="30" t="n"/>
      <c r="AM406" s="23">
        <f>IF(IFERROR(TRIM(INDEX($A406:$AD406,MATCH(Settings!$B$13,$A$1:$AD$1,0))&amp;""),"")&lt;&gt;"",IFERROR(TRIM(INDEX($A406:$AD406,MATCH(Settings!$B$13,$A$1:$AD$1,0))&amp;""),"")&amp;IF(IFERROR(TRIM(INDEX($A406:$AD406,MATCH(Settings!$B$14,$A$1:$AD$1,0))&amp;""),"")&lt;&gt;""," ("&amp;IFERROR(TRIM(INDEX($A406:$AD406,MATCH(Settings!$B$14,$A$1:$AD$1,0))&amp;""),"")&amp;")",""),IFERROR(TRIM(INDEX($A406:$AD406,MATCH(Settings!$B$14,$A$1:$AD$1,0))&amp;""),""))</f>
        <v/>
      </c>
      <c r="AN406" s="23">
        <f>IFERROR(TRIM(INDEX($A406:$AD406,MATCH(Settings!$B$15,$A$1:$AD$1,0))&amp;""),"")</f>
        <v/>
      </c>
      <c r="AO406" s="23">
        <f>IF($BB406=0,"",IF(LEFT(IFERROR(TRIM(INDEX($A406:$AD406,MATCH(Settings!$B$16,$A$1:$AD$1,0))&amp;""),""),5)="Goods","Goods",IF(LEFT(IFERROR(TRIM(INDEX($A406:$AD406,MATCH(Settings!$B$16,$A$1:$AD$1,0))&amp;""),""),8)="Services","Services",IF(IFERROR(TRIM(INDEX($A406:$AD406,MATCH(Settings!$B$22,$A$1:$AD$1,0))&amp;""),"")&lt;&gt;"","Services","Goods"))))</f>
        <v/>
      </c>
      <c r="AP406" s="23">
        <f>IF($AO406="Services",IFERROR(TRIM(INDEX($A406:$AD406,MATCH(Settings!$B$22,$A$1:$AD$1,0))&amp;""),""),IFERROR(TRIM(INDEX($A406:$AD406,MATCH(Settings!$B$17,$A$1:$AD$1,0))&amp;""),""))</f>
        <v/>
      </c>
      <c r="AQ406" s="24">
        <f>IFERROR(IF(TRIM(INDEX($A406:$AD406,MATCH(Settings!$B$18,$A$1:$AD$1,0))&amp;"")="","",VALUE(TRIM(INDEX($A406:$AD406,MATCH(Settings!$B$18,$A$1:$AD$1,0))&amp;""))),"")</f>
        <v/>
      </c>
      <c r="AR406" s="25">
        <f>IF($AO406="Goods",IFERROR(IF(TRIM(INDEX($A406:$AD406,MATCH(Settings!$B$20,$A$1:$AD$1,0))&amp;"")="","",VALUE(TRIM(INDEX($A406:$AD406,MATCH(Settings!$B$20,$A$1:$AD$1,0))&amp;""))),""),"")</f>
        <v/>
      </c>
      <c r="AS406" s="26">
        <f>IF($BB406=0,"",IFERROR(INT(IFERROR(IF(ISNUMBER(INDEX($A406:$AD406,MATCH(Settings!$B$11,$A$1:$AD$1,0))),INDEX($A406:$AD406,MATCH(Settings!$B$11,$A$1:$AD$1,0)),DATE(VALUE(LEFT(IFERROR(TRIM(INDEX($A406:$AD406,MATCH(Settings!$B$11,$A$1:$AD$1,0))&amp;""),""),4)),VALUE(MID(IFERROR(TRIM(INDEX($A406:$AD406,MATCH(Settings!$B$11,$A$1:$AD$1,0))&amp;""),""),6,2)),VALUE(MID(IFERROR(TRIM(INDEX($A406:$AD406,MATCH(Settings!$B$11,$A$1:$AD$1,0))&amp;""),""),9,2)))+TIME(VALUE(MID(IFERROR(TRIM(INDEX($A406:$AD406,MATCH(Settings!$B$11,$A$1:$AD$1,0))&amp;""),""),12,2)),VALUE(MID(IFERROR(TRIM(INDEX($A406:$AD406,MATCH(Settings!$B$11,$A$1:$AD$1,0))&amp;""),""),15,2)),VALUE(MID(IFERROR(TRIM(INDEX($A406:$AD406,MATCH(Settings!$B$11,$A$1:$AD$1,0))&amp;""),""),18,2)))),"")),""))</f>
        <v/>
      </c>
      <c r="AT406" s="23">
        <f>IF($BB406=0,"",IF(NOT(ISNUMBER($AF406)),"Waiting for the gift",IF(ISNUMBER($AJ406),"Acknowledged",IF(AND(ISNUMBER(Settings!$D$3),$AU406&gt;Settings!$D$3),"Past your window","Send acknowledgment"))))</f>
        <v/>
      </c>
      <c r="AU406" s="24">
        <f>IF(AND(ISNUMBER($AF406),NOT(ISNUMBER($AJ406))),Settings!$D$4-$AF406,"")</f>
        <v/>
      </c>
      <c r="AV406" s="27">
        <f>IF($BB406=0,"",IF((IF($AO406="Services","; services: describe the work, no value",IF(NOT(ISNUMBER($AR406)),"; no donor value given",IF($AX406=1,"; donor value $"&amp;FIXED(Settings!$D$5,0)&amp;" or more: written acknowledgment","")&amp;IF($AY406=1,"; over $"&amp;FIXED(Settings!$D$6,0)&amp;": donor may need Form 8283","")&amp;IF($AZ406=1,"; over $"&amp;FIXED(Settings!$D$7,0)&amp;": Section B, you may sign Part V",""))))="","Thank-you note",MID(IF($AO406="Services","; services: describe the work, no value",IF(NOT(ISNUMBER($AR406)),"; no donor value given",IF($AX406=1,"; donor value $"&amp;FIXED(Settings!$D$5,0)&amp;" or more: written acknowledgment","")&amp;IF($AY406=1,"; over $"&amp;FIXED(Settings!$D$6,0)&amp;": donor may need Form 8283","")&amp;IF($AZ406=1,"; over $"&amp;FIXED(Settings!$D$7,0)&amp;": Section B, you may sign Part V",""))),3,300)))</f>
        <v/>
      </c>
      <c r="AW406" s="27">
        <f>IF(OR($BB406=0,NOT(ISNUMBER($AF406)),$AP406=""),"","Thank you for your contribution of "&amp;$AP406&amp;" that "&amp;IF(TRIM(Settings!$D$2&amp;"")="","(your organization's name)",Settings!$D$2)&amp;" received on "&amp;CHOOSE(MONTH($AF406),"January","February","March","April","May","June","July","August","September","October","November","December")&amp;" "&amp;DAY($AF406)&amp;", "&amp;YEAR($AF406)&amp;". "&amp;IF(TRIM($AH406&amp;"")="","No goods or services were provided in exchange for your contribution.","In exchange for your contribution, we gave you "&amp;$AH406&amp;IF(ISNUMBER($AI406)," with an estimated fair market value of $"&amp;FIXED($AI406,2),"")&amp;"."))</f>
        <v/>
      </c>
      <c r="AX406" s="28">
        <f>IF(AND(ISNUMBER($AR406),ISNUMBER(Settings!$D$5)),IF($AR406&gt;=Settings!$D$5,1,0),0)</f>
        <v/>
      </c>
      <c r="AY406" s="28">
        <f>IF(AND(ISNUMBER($AR406),ISNUMBER(Settings!$D$6)),IF($AR406&gt;Settings!$D$6,1,0),0)</f>
        <v/>
      </c>
      <c r="AZ406" s="28">
        <f>IF(AND(ISNUMBER($AR406),ISNUMBER(Settings!$D$7)),IF($AR406&gt;Settings!$D$7,1,0),0)</f>
        <v/>
      </c>
      <c r="BA406" s="28">
        <f>IF(AND(ISNUMBER($AR406),ISNUMBER($AF406)),$AR406,0)</f>
        <v/>
      </c>
      <c r="BB406" s="28">
        <f>IF(OR(IFERROR(TRIM(INDEX($A406:$AD406,MATCH(Settings!$B$14,$A$1:$AD$1,0))&amp;""),"")&lt;&gt;"",IFERROR(TRIM(INDEX($A406:$AD406,MATCH(Settings!$B$13,$A$1:$AD$1,0))&amp;""),"")&lt;&gt;"",IFERROR(TRIM(INDEX($A406:$AD406,MATCH(Settings!$B$17,$A$1:$AD$1,0))&amp;""),"")&lt;&gt;"",IFERROR(TRIM(INDEX($A406:$AD406,MATCH(Settings!$B$22,$A$1:$AD$1,0))&amp;""),"")&lt;&gt;""),1,0)</f>
        <v/>
      </c>
    </row>
    <row r="407">
      <c r="AF407" s="29" t="n"/>
      <c r="AG407" s="30" t="n"/>
      <c r="AH407" s="30" t="n"/>
      <c r="AI407" s="31" t="n"/>
      <c r="AJ407" s="29" t="n"/>
      <c r="AK407" s="30" t="n"/>
      <c r="AM407" s="23">
        <f>IF(IFERROR(TRIM(INDEX($A407:$AD407,MATCH(Settings!$B$13,$A$1:$AD$1,0))&amp;""),"")&lt;&gt;"",IFERROR(TRIM(INDEX($A407:$AD407,MATCH(Settings!$B$13,$A$1:$AD$1,0))&amp;""),"")&amp;IF(IFERROR(TRIM(INDEX($A407:$AD407,MATCH(Settings!$B$14,$A$1:$AD$1,0))&amp;""),"")&lt;&gt;""," ("&amp;IFERROR(TRIM(INDEX($A407:$AD407,MATCH(Settings!$B$14,$A$1:$AD$1,0))&amp;""),"")&amp;")",""),IFERROR(TRIM(INDEX($A407:$AD407,MATCH(Settings!$B$14,$A$1:$AD$1,0))&amp;""),""))</f>
        <v/>
      </c>
      <c r="AN407" s="23">
        <f>IFERROR(TRIM(INDEX($A407:$AD407,MATCH(Settings!$B$15,$A$1:$AD$1,0))&amp;""),"")</f>
        <v/>
      </c>
      <c r="AO407" s="23">
        <f>IF($BB407=0,"",IF(LEFT(IFERROR(TRIM(INDEX($A407:$AD407,MATCH(Settings!$B$16,$A$1:$AD$1,0))&amp;""),""),5)="Goods","Goods",IF(LEFT(IFERROR(TRIM(INDEX($A407:$AD407,MATCH(Settings!$B$16,$A$1:$AD$1,0))&amp;""),""),8)="Services","Services",IF(IFERROR(TRIM(INDEX($A407:$AD407,MATCH(Settings!$B$22,$A$1:$AD$1,0))&amp;""),"")&lt;&gt;"","Services","Goods"))))</f>
        <v/>
      </c>
      <c r="AP407" s="23">
        <f>IF($AO407="Services",IFERROR(TRIM(INDEX($A407:$AD407,MATCH(Settings!$B$22,$A$1:$AD$1,0))&amp;""),""),IFERROR(TRIM(INDEX($A407:$AD407,MATCH(Settings!$B$17,$A$1:$AD$1,0))&amp;""),""))</f>
        <v/>
      </c>
      <c r="AQ407" s="24">
        <f>IFERROR(IF(TRIM(INDEX($A407:$AD407,MATCH(Settings!$B$18,$A$1:$AD$1,0))&amp;"")="","",VALUE(TRIM(INDEX($A407:$AD407,MATCH(Settings!$B$18,$A$1:$AD$1,0))&amp;""))),"")</f>
        <v/>
      </c>
      <c r="AR407" s="25">
        <f>IF($AO407="Goods",IFERROR(IF(TRIM(INDEX($A407:$AD407,MATCH(Settings!$B$20,$A$1:$AD$1,0))&amp;"")="","",VALUE(TRIM(INDEX($A407:$AD407,MATCH(Settings!$B$20,$A$1:$AD$1,0))&amp;""))),""),"")</f>
        <v/>
      </c>
      <c r="AS407" s="26">
        <f>IF($BB407=0,"",IFERROR(INT(IFERROR(IF(ISNUMBER(INDEX($A407:$AD407,MATCH(Settings!$B$11,$A$1:$AD$1,0))),INDEX($A407:$AD407,MATCH(Settings!$B$11,$A$1:$AD$1,0)),DATE(VALUE(LEFT(IFERROR(TRIM(INDEX($A407:$AD407,MATCH(Settings!$B$11,$A$1:$AD$1,0))&amp;""),""),4)),VALUE(MID(IFERROR(TRIM(INDEX($A407:$AD407,MATCH(Settings!$B$11,$A$1:$AD$1,0))&amp;""),""),6,2)),VALUE(MID(IFERROR(TRIM(INDEX($A407:$AD407,MATCH(Settings!$B$11,$A$1:$AD$1,0))&amp;""),""),9,2)))+TIME(VALUE(MID(IFERROR(TRIM(INDEX($A407:$AD407,MATCH(Settings!$B$11,$A$1:$AD$1,0))&amp;""),""),12,2)),VALUE(MID(IFERROR(TRIM(INDEX($A407:$AD407,MATCH(Settings!$B$11,$A$1:$AD$1,0))&amp;""),""),15,2)),VALUE(MID(IFERROR(TRIM(INDEX($A407:$AD407,MATCH(Settings!$B$11,$A$1:$AD$1,0))&amp;""),""),18,2)))),"")),""))</f>
        <v/>
      </c>
      <c r="AT407" s="23">
        <f>IF($BB407=0,"",IF(NOT(ISNUMBER($AF407)),"Waiting for the gift",IF(ISNUMBER($AJ407),"Acknowledged",IF(AND(ISNUMBER(Settings!$D$3),$AU407&gt;Settings!$D$3),"Past your window","Send acknowledgment"))))</f>
        <v/>
      </c>
      <c r="AU407" s="24">
        <f>IF(AND(ISNUMBER($AF407),NOT(ISNUMBER($AJ407))),Settings!$D$4-$AF407,"")</f>
        <v/>
      </c>
      <c r="AV407" s="27">
        <f>IF($BB407=0,"",IF((IF($AO407="Services","; services: describe the work, no value",IF(NOT(ISNUMBER($AR407)),"; no donor value given",IF($AX407=1,"; donor value $"&amp;FIXED(Settings!$D$5,0)&amp;" or more: written acknowledgment","")&amp;IF($AY407=1,"; over $"&amp;FIXED(Settings!$D$6,0)&amp;": donor may need Form 8283","")&amp;IF($AZ407=1,"; over $"&amp;FIXED(Settings!$D$7,0)&amp;": Section B, you may sign Part V",""))))="","Thank-you note",MID(IF($AO407="Services","; services: describe the work, no value",IF(NOT(ISNUMBER($AR407)),"; no donor value given",IF($AX407=1,"; donor value $"&amp;FIXED(Settings!$D$5,0)&amp;" or more: written acknowledgment","")&amp;IF($AY407=1,"; over $"&amp;FIXED(Settings!$D$6,0)&amp;": donor may need Form 8283","")&amp;IF($AZ407=1,"; over $"&amp;FIXED(Settings!$D$7,0)&amp;": Section B, you may sign Part V",""))),3,300)))</f>
        <v/>
      </c>
      <c r="AW407" s="27">
        <f>IF(OR($BB407=0,NOT(ISNUMBER($AF407)),$AP407=""),"","Thank you for your contribution of "&amp;$AP407&amp;" that "&amp;IF(TRIM(Settings!$D$2&amp;"")="","(your organization's name)",Settings!$D$2)&amp;" received on "&amp;CHOOSE(MONTH($AF407),"January","February","March","April","May","June","July","August","September","October","November","December")&amp;" "&amp;DAY($AF407)&amp;", "&amp;YEAR($AF407)&amp;". "&amp;IF(TRIM($AH407&amp;"")="","No goods or services were provided in exchange for your contribution.","In exchange for your contribution, we gave you "&amp;$AH407&amp;IF(ISNUMBER($AI407)," with an estimated fair market value of $"&amp;FIXED($AI407,2),"")&amp;"."))</f>
        <v/>
      </c>
      <c r="AX407" s="28">
        <f>IF(AND(ISNUMBER($AR407),ISNUMBER(Settings!$D$5)),IF($AR407&gt;=Settings!$D$5,1,0),0)</f>
        <v/>
      </c>
      <c r="AY407" s="28">
        <f>IF(AND(ISNUMBER($AR407),ISNUMBER(Settings!$D$6)),IF($AR407&gt;Settings!$D$6,1,0),0)</f>
        <v/>
      </c>
      <c r="AZ407" s="28">
        <f>IF(AND(ISNUMBER($AR407),ISNUMBER(Settings!$D$7)),IF($AR407&gt;Settings!$D$7,1,0),0)</f>
        <v/>
      </c>
      <c r="BA407" s="28">
        <f>IF(AND(ISNUMBER($AR407),ISNUMBER($AF407)),$AR407,0)</f>
        <v/>
      </c>
      <c r="BB407" s="28">
        <f>IF(OR(IFERROR(TRIM(INDEX($A407:$AD407,MATCH(Settings!$B$14,$A$1:$AD$1,0))&amp;""),"")&lt;&gt;"",IFERROR(TRIM(INDEX($A407:$AD407,MATCH(Settings!$B$13,$A$1:$AD$1,0))&amp;""),"")&lt;&gt;"",IFERROR(TRIM(INDEX($A407:$AD407,MATCH(Settings!$B$17,$A$1:$AD$1,0))&amp;""),"")&lt;&gt;"",IFERROR(TRIM(INDEX($A407:$AD407,MATCH(Settings!$B$22,$A$1:$AD$1,0))&amp;""),"")&lt;&gt;""),1,0)</f>
        <v/>
      </c>
    </row>
    <row r="408">
      <c r="AF408" s="29" t="n"/>
      <c r="AG408" s="30" t="n"/>
      <c r="AH408" s="30" t="n"/>
      <c r="AI408" s="31" t="n"/>
      <c r="AJ408" s="29" t="n"/>
      <c r="AK408" s="30" t="n"/>
      <c r="AM408" s="23">
        <f>IF(IFERROR(TRIM(INDEX($A408:$AD408,MATCH(Settings!$B$13,$A$1:$AD$1,0))&amp;""),"")&lt;&gt;"",IFERROR(TRIM(INDEX($A408:$AD408,MATCH(Settings!$B$13,$A$1:$AD$1,0))&amp;""),"")&amp;IF(IFERROR(TRIM(INDEX($A408:$AD408,MATCH(Settings!$B$14,$A$1:$AD$1,0))&amp;""),"")&lt;&gt;""," ("&amp;IFERROR(TRIM(INDEX($A408:$AD408,MATCH(Settings!$B$14,$A$1:$AD$1,0))&amp;""),"")&amp;")",""),IFERROR(TRIM(INDEX($A408:$AD408,MATCH(Settings!$B$14,$A$1:$AD$1,0))&amp;""),""))</f>
        <v/>
      </c>
      <c r="AN408" s="23">
        <f>IFERROR(TRIM(INDEX($A408:$AD408,MATCH(Settings!$B$15,$A$1:$AD$1,0))&amp;""),"")</f>
        <v/>
      </c>
      <c r="AO408" s="23">
        <f>IF($BB408=0,"",IF(LEFT(IFERROR(TRIM(INDEX($A408:$AD408,MATCH(Settings!$B$16,$A$1:$AD$1,0))&amp;""),""),5)="Goods","Goods",IF(LEFT(IFERROR(TRIM(INDEX($A408:$AD408,MATCH(Settings!$B$16,$A$1:$AD$1,0))&amp;""),""),8)="Services","Services",IF(IFERROR(TRIM(INDEX($A408:$AD408,MATCH(Settings!$B$22,$A$1:$AD$1,0))&amp;""),"")&lt;&gt;"","Services","Goods"))))</f>
        <v/>
      </c>
      <c r="AP408" s="23">
        <f>IF($AO408="Services",IFERROR(TRIM(INDEX($A408:$AD408,MATCH(Settings!$B$22,$A$1:$AD$1,0))&amp;""),""),IFERROR(TRIM(INDEX($A408:$AD408,MATCH(Settings!$B$17,$A$1:$AD$1,0))&amp;""),""))</f>
        <v/>
      </c>
      <c r="AQ408" s="24">
        <f>IFERROR(IF(TRIM(INDEX($A408:$AD408,MATCH(Settings!$B$18,$A$1:$AD$1,0))&amp;"")="","",VALUE(TRIM(INDEX($A408:$AD408,MATCH(Settings!$B$18,$A$1:$AD$1,0))&amp;""))),"")</f>
        <v/>
      </c>
      <c r="AR408" s="25">
        <f>IF($AO408="Goods",IFERROR(IF(TRIM(INDEX($A408:$AD408,MATCH(Settings!$B$20,$A$1:$AD$1,0))&amp;"")="","",VALUE(TRIM(INDEX($A408:$AD408,MATCH(Settings!$B$20,$A$1:$AD$1,0))&amp;""))),""),"")</f>
        <v/>
      </c>
      <c r="AS408" s="26">
        <f>IF($BB408=0,"",IFERROR(INT(IFERROR(IF(ISNUMBER(INDEX($A408:$AD408,MATCH(Settings!$B$11,$A$1:$AD$1,0))),INDEX($A408:$AD408,MATCH(Settings!$B$11,$A$1:$AD$1,0)),DATE(VALUE(LEFT(IFERROR(TRIM(INDEX($A408:$AD408,MATCH(Settings!$B$11,$A$1:$AD$1,0))&amp;""),""),4)),VALUE(MID(IFERROR(TRIM(INDEX($A408:$AD408,MATCH(Settings!$B$11,$A$1:$AD$1,0))&amp;""),""),6,2)),VALUE(MID(IFERROR(TRIM(INDEX($A408:$AD408,MATCH(Settings!$B$11,$A$1:$AD$1,0))&amp;""),""),9,2)))+TIME(VALUE(MID(IFERROR(TRIM(INDEX($A408:$AD408,MATCH(Settings!$B$11,$A$1:$AD$1,0))&amp;""),""),12,2)),VALUE(MID(IFERROR(TRIM(INDEX($A408:$AD408,MATCH(Settings!$B$11,$A$1:$AD$1,0))&amp;""),""),15,2)),VALUE(MID(IFERROR(TRIM(INDEX($A408:$AD408,MATCH(Settings!$B$11,$A$1:$AD$1,0))&amp;""),""),18,2)))),"")),""))</f>
        <v/>
      </c>
      <c r="AT408" s="23">
        <f>IF($BB408=0,"",IF(NOT(ISNUMBER($AF408)),"Waiting for the gift",IF(ISNUMBER($AJ408),"Acknowledged",IF(AND(ISNUMBER(Settings!$D$3),$AU408&gt;Settings!$D$3),"Past your window","Send acknowledgment"))))</f>
        <v/>
      </c>
      <c r="AU408" s="24">
        <f>IF(AND(ISNUMBER($AF408),NOT(ISNUMBER($AJ408))),Settings!$D$4-$AF408,"")</f>
        <v/>
      </c>
      <c r="AV408" s="27">
        <f>IF($BB408=0,"",IF((IF($AO408="Services","; services: describe the work, no value",IF(NOT(ISNUMBER($AR408)),"; no donor value given",IF($AX408=1,"; donor value $"&amp;FIXED(Settings!$D$5,0)&amp;" or more: written acknowledgment","")&amp;IF($AY408=1,"; over $"&amp;FIXED(Settings!$D$6,0)&amp;": donor may need Form 8283","")&amp;IF($AZ408=1,"; over $"&amp;FIXED(Settings!$D$7,0)&amp;": Section B, you may sign Part V",""))))="","Thank-you note",MID(IF($AO408="Services","; services: describe the work, no value",IF(NOT(ISNUMBER($AR408)),"; no donor value given",IF($AX408=1,"; donor value $"&amp;FIXED(Settings!$D$5,0)&amp;" or more: written acknowledgment","")&amp;IF($AY408=1,"; over $"&amp;FIXED(Settings!$D$6,0)&amp;": donor may need Form 8283","")&amp;IF($AZ408=1,"; over $"&amp;FIXED(Settings!$D$7,0)&amp;": Section B, you may sign Part V",""))),3,300)))</f>
        <v/>
      </c>
      <c r="AW408" s="27">
        <f>IF(OR($BB408=0,NOT(ISNUMBER($AF408)),$AP408=""),"","Thank you for your contribution of "&amp;$AP408&amp;" that "&amp;IF(TRIM(Settings!$D$2&amp;"")="","(your organization's name)",Settings!$D$2)&amp;" received on "&amp;CHOOSE(MONTH($AF408),"January","February","March","April","May","June","July","August","September","October","November","December")&amp;" "&amp;DAY($AF408)&amp;", "&amp;YEAR($AF408)&amp;". "&amp;IF(TRIM($AH408&amp;"")="","No goods or services were provided in exchange for your contribution.","In exchange for your contribution, we gave you "&amp;$AH408&amp;IF(ISNUMBER($AI408)," with an estimated fair market value of $"&amp;FIXED($AI408,2),"")&amp;"."))</f>
        <v/>
      </c>
      <c r="AX408" s="28">
        <f>IF(AND(ISNUMBER($AR408),ISNUMBER(Settings!$D$5)),IF($AR408&gt;=Settings!$D$5,1,0),0)</f>
        <v/>
      </c>
      <c r="AY408" s="28">
        <f>IF(AND(ISNUMBER($AR408),ISNUMBER(Settings!$D$6)),IF($AR408&gt;Settings!$D$6,1,0),0)</f>
        <v/>
      </c>
      <c r="AZ408" s="28">
        <f>IF(AND(ISNUMBER($AR408),ISNUMBER(Settings!$D$7)),IF($AR408&gt;Settings!$D$7,1,0),0)</f>
        <v/>
      </c>
      <c r="BA408" s="28">
        <f>IF(AND(ISNUMBER($AR408),ISNUMBER($AF408)),$AR408,0)</f>
        <v/>
      </c>
      <c r="BB408" s="28">
        <f>IF(OR(IFERROR(TRIM(INDEX($A408:$AD408,MATCH(Settings!$B$14,$A$1:$AD$1,0))&amp;""),"")&lt;&gt;"",IFERROR(TRIM(INDEX($A408:$AD408,MATCH(Settings!$B$13,$A$1:$AD$1,0))&amp;""),"")&lt;&gt;"",IFERROR(TRIM(INDEX($A408:$AD408,MATCH(Settings!$B$17,$A$1:$AD$1,0))&amp;""),"")&lt;&gt;"",IFERROR(TRIM(INDEX($A408:$AD408,MATCH(Settings!$B$22,$A$1:$AD$1,0))&amp;""),"")&lt;&gt;""),1,0)</f>
        <v/>
      </c>
    </row>
    <row r="409">
      <c r="AF409" s="29" t="n"/>
      <c r="AG409" s="30" t="n"/>
      <c r="AH409" s="30" t="n"/>
      <c r="AI409" s="31" t="n"/>
      <c r="AJ409" s="29" t="n"/>
      <c r="AK409" s="30" t="n"/>
      <c r="AM409" s="23">
        <f>IF(IFERROR(TRIM(INDEX($A409:$AD409,MATCH(Settings!$B$13,$A$1:$AD$1,0))&amp;""),"")&lt;&gt;"",IFERROR(TRIM(INDEX($A409:$AD409,MATCH(Settings!$B$13,$A$1:$AD$1,0))&amp;""),"")&amp;IF(IFERROR(TRIM(INDEX($A409:$AD409,MATCH(Settings!$B$14,$A$1:$AD$1,0))&amp;""),"")&lt;&gt;""," ("&amp;IFERROR(TRIM(INDEX($A409:$AD409,MATCH(Settings!$B$14,$A$1:$AD$1,0))&amp;""),"")&amp;")",""),IFERROR(TRIM(INDEX($A409:$AD409,MATCH(Settings!$B$14,$A$1:$AD$1,0))&amp;""),""))</f>
        <v/>
      </c>
      <c r="AN409" s="23">
        <f>IFERROR(TRIM(INDEX($A409:$AD409,MATCH(Settings!$B$15,$A$1:$AD$1,0))&amp;""),"")</f>
        <v/>
      </c>
      <c r="AO409" s="23">
        <f>IF($BB409=0,"",IF(LEFT(IFERROR(TRIM(INDEX($A409:$AD409,MATCH(Settings!$B$16,$A$1:$AD$1,0))&amp;""),""),5)="Goods","Goods",IF(LEFT(IFERROR(TRIM(INDEX($A409:$AD409,MATCH(Settings!$B$16,$A$1:$AD$1,0))&amp;""),""),8)="Services","Services",IF(IFERROR(TRIM(INDEX($A409:$AD409,MATCH(Settings!$B$22,$A$1:$AD$1,0))&amp;""),"")&lt;&gt;"","Services","Goods"))))</f>
        <v/>
      </c>
      <c r="AP409" s="23">
        <f>IF($AO409="Services",IFERROR(TRIM(INDEX($A409:$AD409,MATCH(Settings!$B$22,$A$1:$AD$1,0))&amp;""),""),IFERROR(TRIM(INDEX($A409:$AD409,MATCH(Settings!$B$17,$A$1:$AD$1,0))&amp;""),""))</f>
        <v/>
      </c>
      <c r="AQ409" s="24">
        <f>IFERROR(IF(TRIM(INDEX($A409:$AD409,MATCH(Settings!$B$18,$A$1:$AD$1,0))&amp;"")="","",VALUE(TRIM(INDEX($A409:$AD409,MATCH(Settings!$B$18,$A$1:$AD$1,0))&amp;""))),"")</f>
        <v/>
      </c>
      <c r="AR409" s="25">
        <f>IF($AO409="Goods",IFERROR(IF(TRIM(INDEX($A409:$AD409,MATCH(Settings!$B$20,$A$1:$AD$1,0))&amp;"")="","",VALUE(TRIM(INDEX($A409:$AD409,MATCH(Settings!$B$20,$A$1:$AD$1,0))&amp;""))),""),"")</f>
        <v/>
      </c>
      <c r="AS409" s="26">
        <f>IF($BB409=0,"",IFERROR(INT(IFERROR(IF(ISNUMBER(INDEX($A409:$AD409,MATCH(Settings!$B$11,$A$1:$AD$1,0))),INDEX($A409:$AD409,MATCH(Settings!$B$11,$A$1:$AD$1,0)),DATE(VALUE(LEFT(IFERROR(TRIM(INDEX($A409:$AD409,MATCH(Settings!$B$11,$A$1:$AD$1,0))&amp;""),""),4)),VALUE(MID(IFERROR(TRIM(INDEX($A409:$AD409,MATCH(Settings!$B$11,$A$1:$AD$1,0))&amp;""),""),6,2)),VALUE(MID(IFERROR(TRIM(INDEX($A409:$AD409,MATCH(Settings!$B$11,$A$1:$AD$1,0))&amp;""),""),9,2)))+TIME(VALUE(MID(IFERROR(TRIM(INDEX($A409:$AD409,MATCH(Settings!$B$11,$A$1:$AD$1,0))&amp;""),""),12,2)),VALUE(MID(IFERROR(TRIM(INDEX($A409:$AD409,MATCH(Settings!$B$11,$A$1:$AD$1,0))&amp;""),""),15,2)),VALUE(MID(IFERROR(TRIM(INDEX($A409:$AD409,MATCH(Settings!$B$11,$A$1:$AD$1,0))&amp;""),""),18,2)))),"")),""))</f>
        <v/>
      </c>
      <c r="AT409" s="23">
        <f>IF($BB409=0,"",IF(NOT(ISNUMBER($AF409)),"Waiting for the gift",IF(ISNUMBER($AJ409),"Acknowledged",IF(AND(ISNUMBER(Settings!$D$3),$AU409&gt;Settings!$D$3),"Past your window","Send acknowledgment"))))</f>
        <v/>
      </c>
      <c r="AU409" s="24">
        <f>IF(AND(ISNUMBER($AF409),NOT(ISNUMBER($AJ409))),Settings!$D$4-$AF409,"")</f>
        <v/>
      </c>
      <c r="AV409" s="27">
        <f>IF($BB409=0,"",IF((IF($AO409="Services","; services: describe the work, no value",IF(NOT(ISNUMBER($AR409)),"; no donor value given",IF($AX409=1,"; donor value $"&amp;FIXED(Settings!$D$5,0)&amp;" or more: written acknowledgment","")&amp;IF($AY409=1,"; over $"&amp;FIXED(Settings!$D$6,0)&amp;": donor may need Form 8283","")&amp;IF($AZ409=1,"; over $"&amp;FIXED(Settings!$D$7,0)&amp;": Section B, you may sign Part V",""))))="","Thank-you note",MID(IF($AO409="Services","; services: describe the work, no value",IF(NOT(ISNUMBER($AR409)),"; no donor value given",IF($AX409=1,"; donor value $"&amp;FIXED(Settings!$D$5,0)&amp;" or more: written acknowledgment","")&amp;IF($AY409=1,"; over $"&amp;FIXED(Settings!$D$6,0)&amp;": donor may need Form 8283","")&amp;IF($AZ409=1,"; over $"&amp;FIXED(Settings!$D$7,0)&amp;": Section B, you may sign Part V",""))),3,300)))</f>
        <v/>
      </c>
      <c r="AW409" s="27">
        <f>IF(OR($BB409=0,NOT(ISNUMBER($AF409)),$AP409=""),"","Thank you for your contribution of "&amp;$AP409&amp;" that "&amp;IF(TRIM(Settings!$D$2&amp;"")="","(your organization's name)",Settings!$D$2)&amp;" received on "&amp;CHOOSE(MONTH($AF409),"January","February","March","April","May","June","July","August","September","October","November","December")&amp;" "&amp;DAY($AF409)&amp;", "&amp;YEAR($AF409)&amp;". "&amp;IF(TRIM($AH409&amp;"")="","No goods or services were provided in exchange for your contribution.","In exchange for your contribution, we gave you "&amp;$AH409&amp;IF(ISNUMBER($AI409)," with an estimated fair market value of $"&amp;FIXED($AI409,2),"")&amp;"."))</f>
        <v/>
      </c>
      <c r="AX409" s="28">
        <f>IF(AND(ISNUMBER($AR409),ISNUMBER(Settings!$D$5)),IF($AR409&gt;=Settings!$D$5,1,0),0)</f>
        <v/>
      </c>
      <c r="AY409" s="28">
        <f>IF(AND(ISNUMBER($AR409),ISNUMBER(Settings!$D$6)),IF($AR409&gt;Settings!$D$6,1,0),0)</f>
        <v/>
      </c>
      <c r="AZ409" s="28">
        <f>IF(AND(ISNUMBER($AR409),ISNUMBER(Settings!$D$7)),IF($AR409&gt;Settings!$D$7,1,0),0)</f>
        <v/>
      </c>
      <c r="BA409" s="28">
        <f>IF(AND(ISNUMBER($AR409),ISNUMBER($AF409)),$AR409,0)</f>
        <v/>
      </c>
      <c r="BB409" s="28">
        <f>IF(OR(IFERROR(TRIM(INDEX($A409:$AD409,MATCH(Settings!$B$14,$A$1:$AD$1,0))&amp;""),"")&lt;&gt;"",IFERROR(TRIM(INDEX($A409:$AD409,MATCH(Settings!$B$13,$A$1:$AD$1,0))&amp;""),"")&lt;&gt;"",IFERROR(TRIM(INDEX($A409:$AD409,MATCH(Settings!$B$17,$A$1:$AD$1,0))&amp;""),"")&lt;&gt;"",IFERROR(TRIM(INDEX($A409:$AD409,MATCH(Settings!$B$22,$A$1:$AD$1,0))&amp;""),"")&lt;&gt;""),1,0)</f>
        <v/>
      </c>
    </row>
    <row r="410">
      <c r="AF410" s="29" t="n"/>
      <c r="AG410" s="30" t="n"/>
      <c r="AH410" s="30" t="n"/>
      <c r="AI410" s="31" t="n"/>
      <c r="AJ410" s="29" t="n"/>
      <c r="AK410" s="30" t="n"/>
      <c r="AM410" s="23">
        <f>IF(IFERROR(TRIM(INDEX($A410:$AD410,MATCH(Settings!$B$13,$A$1:$AD$1,0))&amp;""),"")&lt;&gt;"",IFERROR(TRIM(INDEX($A410:$AD410,MATCH(Settings!$B$13,$A$1:$AD$1,0))&amp;""),"")&amp;IF(IFERROR(TRIM(INDEX($A410:$AD410,MATCH(Settings!$B$14,$A$1:$AD$1,0))&amp;""),"")&lt;&gt;""," ("&amp;IFERROR(TRIM(INDEX($A410:$AD410,MATCH(Settings!$B$14,$A$1:$AD$1,0))&amp;""),"")&amp;")",""),IFERROR(TRIM(INDEX($A410:$AD410,MATCH(Settings!$B$14,$A$1:$AD$1,0))&amp;""),""))</f>
        <v/>
      </c>
      <c r="AN410" s="23">
        <f>IFERROR(TRIM(INDEX($A410:$AD410,MATCH(Settings!$B$15,$A$1:$AD$1,0))&amp;""),"")</f>
        <v/>
      </c>
      <c r="AO410" s="23">
        <f>IF($BB410=0,"",IF(LEFT(IFERROR(TRIM(INDEX($A410:$AD410,MATCH(Settings!$B$16,$A$1:$AD$1,0))&amp;""),""),5)="Goods","Goods",IF(LEFT(IFERROR(TRIM(INDEX($A410:$AD410,MATCH(Settings!$B$16,$A$1:$AD$1,0))&amp;""),""),8)="Services","Services",IF(IFERROR(TRIM(INDEX($A410:$AD410,MATCH(Settings!$B$22,$A$1:$AD$1,0))&amp;""),"")&lt;&gt;"","Services","Goods"))))</f>
        <v/>
      </c>
      <c r="AP410" s="23">
        <f>IF($AO410="Services",IFERROR(TRIM(INDEX($A410:$AD410,MATCH(Settings!$B$22,$A$1:$AD$1,0))&amp;""),""),IFERROR(TRIM(INDEX($A410:$AD410,MATCH(Settings!$B$17,$A$1:$AD$1,0))&amp;""),""))</f>
        <v/>
      </c>
      <c r="AQ410" s="24">
        <f>IFERROR(IF(TRIM(INDEX($A410:$AD410,MATCH(Settings!$B$18,$A$1:$AD$1,0))&amp;"")="","",VALUE(TRIM(INDEX($A410:$AD410,MATCH(Settings!$B$18,$A$1:$AD$1,0))&amp;""))),"")</f>
        <v/>
      </c>
      <c r="AR410" s="25">
        <f>IF($AO410="Goods",IFERROR(IF(TRIM(INDEX($A410:$AD410,MATCH(Settings!$B$20,$A$1:$AD$1,0))&amp;"")="","",VALUE(TRIM(INDEX($A410:$AD410,MATCH(Settings!$B$20,$A$1:$AD$1,0))&amp;""))),""),"")</f>
        <v/>
      </c>
      <c r="AS410" s="26">
        <f>IF($BB410=0,"",IFERROR(INT(IFERROR(IF(ISNUMBER(INDEX($A410:$AD410,MATCH(Settings!$B$11,$A$1:$AD$1,0))),INDEX($A410:$AD410,MATCH(Settings!$B$11,$A$1:$AD$1,0)),DATE(VALUE(LEFT(IFERROR(TRIM(INDEX($A410:$AD410,MATCH(Settings!$B$11,$A$1:$AD$1,0))&amp;""),""),4)),VALUE(MID(IFERROR(TRIM(INDEX($A410:$AD410,MATCH(Settings!$B$11,$A$1:$AD$1,0))&amp;""),""),6,2)),VALUE(MID(IFERROR(TRIM(INDEX($A410:$AD410,MATCH(Settings!$B$11,$A$1:$AD$1,0))&amp;""),""),9,2)))+TIME(VALUE(MID(IFERROR(TRIM(INDEX($A410:$AD410,MATCH(Settings!$B$11,$A$1:$AD$1,0))&amp;""),""),12,2)),VALUE(MID(IFERROR(TRIM(INDEX($A410:$AD410,MATCH(Settings!$B$11,$A$1:$AD$1,0))&amp;""),""),15,2)),VALUE(MID(IFERROR(TRIM(INDEX($A410:$AD410,MATCH(Settings!$B$11,$A$1:$AD$1,0))&amp;""),""),18,2)))),"")),""))</f>
        <v/>
      </c>
      <c r="AT410" s="23">
        <f>IF($BB410=0,"",IF(NOT(ISNUMBER($AF410)),"Waiting for the gift",IF(ISNUMBER($AJ410),"Acknowledged",IF(AND(ISNUMBER(Settings!$D$3),$AU410&gt;Settings!$D$3),"Past your window","Send acknowledgment"))))</f>
        <v/>
      </c>
      <c r="AU410" s="24">
        <f>IF(AND(ISNUMBER($AF410),NOT(ISNUMBER($AJ410))),Settings!$D$4-$AF410,"")</f>
        <v/>
      </c>
      <c r="AV410" s="27">
        <f>IF($BB410=0,"",IF((IF($AO410="Services","; services: describe the work, no value",IF(NOT(ISNUMBER($AR410)),"; no donor value given",IF($AX410=1,"; donor value $"&amp;FIXED(Settings!$D$5,0)&amp;" or more: written acknowledgment","")&amp;IF($AY410=1,"; over $"&amp;FIXED(Settings!$D$6,0)&amp;": donor may need Form 8283","")&amp;IF($AZ410=1,"; over $"&amp;FIXED(Settings!$D$7,0)&amp;": Section B, you may sign Part V",""))))="","Thank-you note",MID(IF($AO410="Services","; services: describe the work, no value",IF(NOT(ISNUMBER($AR410)),"; no donor value given",IF($AX410=1,"; donor value $"&amp;FIXED(Settings!$D$5,0)&amp;" or more: written acknowledgment","")&amp;IF($AY410=1,"; over $"&amp;FIXED(Settings!$D$6,0)&amp;": donor may need Form 8283","")&amp;IF($AZ410=1,"; over $"&amp;FIXED(Settings!$D$7,0)&amp;": Section B, you may sign Part V",""))),3,300)))</f>
        <v/>
      </c>
      <c r="AW410" s="27">
        <f>IF(OR($BB410=0,NOT(ISNUMBER($AF410)),$AP410=""),"","Thank you for your contribution of "&amp;$AP410&amp;" that "&amp;IF(TRIM(Settings!$D$2&amp;"")="","(your organization's name)",Settings!$D$2)&amp;" received on "&amp;CHOOSE(MONTH($AF410),"January","February","March","April","May","June","July","August","September","October","November","December")&amp;" "&amp;DAY($AF410)&amp;", "&amp;YEAR($AF410)&amp;". "&amp;IF(TRIM($AH410&amp;"")="","No goods or services were provided in exchange for your contribution.","In exchange for your contribution, we gave you "&amp;$AH410&amp;IF(ISNUMBER($AI410)," with an estimated fair market value of $"&amp;FIXED($AI410,2),"")&amp;"."))</f>
        <v/>
      </c>
      <c r="AX410" s="28">
        <f>IF(AND(ISNUMBER($AR410),ISNUMBER(Settings!$D$5)),IF($AR410&gt;=Settings!$D$5,1,0),0)</f>
        <v/>
      </c>
      <c r="AY410" s="28">
        <f>IF(AND(ISNUMBER($AR410),ISNUMBER(Settings!$D$6)),IF($AR410&gt;Settings!$D$6,1,0),0)</f>
        <v/>
      </c>
      <c r="AZ410" s="28">
        <f>IF(AND(ISNUMBER($AR410),ISNUMBER(Settings!$D$7)),IF($AR410&gt;Settings!$D$7,1,0),0)</f>
        <v/>
      </c>
      <c r="BA410" s="28">
        <f>IF(AND(ISNUMBER($AR410),ISNUMBER($AF410)),$AR410,0)</f>
        <v/>
      </c>
      <c r="BB410" s="28">
        <f>IF(OR(IFERROR(TRIM(INDEX($A410:$AD410,MATCH(Settings!$B$14,$A$1:$AD$1,0))&amp;""),"")&lt;&gt;"",IFERROR(TRIM(INDEX($A410:$AD410,MATCH(Settings!$B$13,$A$1:$AD$1,0))&amp;""),"")&lt;&gt;"",IFERROR(TRIM(INDEX($A410:$AD410,MATCH(Settings!$B$17,$A$1:$AD$1,0))&amp;""),"")&lt;&gt;"",IFERROR(TRIM(INDEX($A410:$AD410,MATCH(Settings!$B$22,$A$1:$AD$1,0))&amp;""),"")&lt;&gt;""),1,0)</f>
        <v/>
      </c>
    </row>
    <row r="411">
      <c r="AF411" s="29" t="n"/>
      <c r="AG411" s="30" t="n"/>
      <c r="AH411" s="30" t="n"/>
      <c r="AI411" s="31" t="n"/>
      <c r="AJ411" s="29" t="n"/>
      <c r="AK411" s="30" t="n"/>
      <c r="AM411" s="23">
        <f>IF(IFERROR(TRIM(INDEX($A411:$AD411,MATCH(Settings!$B$13,$A$1:$AD$1,0))&amp;""),"")&lt;&gt;"",IFERROR(TRIM(INDEX($A411:$AD411,MATCH(Settings!$B$13,$A$1:$AD$1,0))&amp;""),"")&amp;IF(IFERROR(TRIM(INDEX($A411:$AD411,MATCH(Settings!$B$14,$A$1:$AD$1,0))&amp;""),"")&lt;&gt;""," ("&amp;IFERROR(TRIM(INDEX($A411:$AD411,MATCH(Settings!$B$14,$A$1:$AD$1,0))&amp;""),"")&amp;")",""),IFERROR(TRIM(INDEX($A411:$AD411,MATCH(Settings!$B$14,$A$1:$AD$1,0))&amp;""),""))</f>
        <v/>
      </c>
      <c r="AN411" s="23">
        <f>IFERROR(TRIM(INDEX($A411:$AD411,MATCH(Settings!$B$15,$A$1:$AD$1,0))&amp;""),"")</f>
        <v/>
      </c>
      <c r="AO411" s="23">
        <f>IF($BB411=0,"",IF(LEFT(IFERROR(TRIM(INDEX($A411:$AD411,MATCH(Settings!$B$16,$A$1:$AD$1,0))&amp;""),""),5)="Goods","Goods",IF(LEFT(IFERROR(TRIM(INDEX($A411:$AD411,MATCH(Settings!$B$16,$A$1:$AD$1,0))&amp;""),""),8)="Services","Services",IF(IFERROR(TRIM(INDEX($A411:$AD411,MATCH(Settings!$B$22,$A$1:$AD$1,0))&amp;""),"")&lt;&gt;"","Services","Goods"))))</f>
        <v/>
      </c>
      <c r="AP411" s="23">
        <f>IF($AO411="Services",IFERROR(TRIM(INDEX($A411:$AD411,MATCH(Settings!$B$22,$A$1:$AD$1,0))&amp;""),""),IFERROR(TRIM(INDEX($A411:$AD411,MATCH(Settings!$B$17,$A$1:$AD$1,0))&amp;""),""))</f>
        <v/>
      </c>
      <c r="AQ411" s="24">
        <f>IFERROR(IF(TRIM(INDEX($A411:$AD411,MATCH(Settings!$B$18,$A$1:$AD$1,0))&amp;"")="","",VALUE(TRIM(INDEX($A411:$AD411,MATCH(Settings!$B$18,$A$1:$AD$1,0))&amp;""))),"")</f>
        <v/>
      </c>
      <c r="AR411" s="25">
        <f>IF($AO411="Goods",IFERROR(IF(TRIM(INDEX($A411:$AD411,MATCH(Settings!$B$20,$A$1:$AD$1,0))&amp;"")="","",VALUE(TRIM(INDEX($A411:$AD411,MATCH(Settings!$B$20,$A$1:$AD$1,0))&amp;""))),""),"")</f>
        <v/>
      </c>
      <c r="AS411" s="26">
        <f>IF($BB411=0,"",IFERROR(INT(IFERROR(IF(ISNUMBER(INDEX($A411:$AD411,MATCH(Settings!$B$11,$A$1:$AD$1,0))),INDEX($A411:$AD411,MATCH(Settings!$B$11,$A$1:$AD$1,0)),DATE(VALUE(LEFT(IFERROR(TRIM(INDEX($A411:$AD411,MATCH(Settings!$B$11,$A$1:$AD$1,0))&amp;""),""),4)),VALUE(MID(IFERROR(TRIM(INDEX($A411:$AD411,MATCH(Settings!$B$11,$A$1:$AD$1,0))&amp;""),""),6,2)),VALUE(MID(IFERROR(TRIM(INDEX($A411:$AD411,MATCH(Settings!$B$11,$A$1:$AD$1,0))&amp;""),""),9,2)))+TIME(VALUE(MID(IFERROR(TRIM(INDEX($A411:$AD411,MATCH(Settings!$B$11,$A$1:$AD$1,0))&amp;""),""),12,2)),VALUE(MID(IFERROR(TRIM(INDEX($A411:$AD411,MATCH(Settings!$B$11,$A$1:$AD$1,0))&amp;""),""),15,2)),VALUE(MID(IFERROR(TRIM(INDEX($A411:$AD411,MATCH(Settings!$B$11,$A$1:$AD$1,0))&amp;""),""),18,2)))),"")),""))</f>
        <v/>
      </c>
      <c r="AT411" s="23">
        <f>IF($BB411=0,"",IF(NOT(ISNUMBER($AF411)),"Waiting for the gift",IF(ISNUMBER($AJ411),"Acknowledged",IF(AND(ISNUMBER(Settings!$D$3),$AU411&gt;Settings!$D$3),"Past your window","Send acknowledgment"))))</f>
        <v/>
      </c>
      <c r="AU411" s="24">
        <f>IF(AND(ISNUMBER($AF411),NOT(ISNUMBER($AJ411))),Settings!$D$4-$AF411,"")</f>
        <v/>
      </c>
      <c r="AV411" s="27">
        <f>IF($BB411=0,"",IF((IF($AO411="Services","; services: describe the work, no value",IF(NOT(ISNUMBER($AR411)),"; no donor value given",IF($AX411=1,"; donor value $"&amp;FIXED(Settings!$D$5,0)&amp;" or more: written acknowledgment","")&amp;IF($AY411=1,"; over $"&amp;FIXED(Settings!$D$6,0)&amp;": donor may need Form 8283","")&amp;IF($AZ411=1,"; over $"&amp;FIXED(Settings!$D$7,0)&amp;": Section B, you may sign Part V",""))))="","Thank-you note",MID(IF($AO411="Services","; services: describe the work, no value",IF(NOT(ISNUMBER($AR411)),"; no donor value given",IF($AX411=1,"; donor value $"&amp;FIXED(Settings!$D$5,0)&amp;" or more: written acknowledgment","")&amp;IF($AY411=1,"; over $"&amp;FIXED(Settings!$D$6,0)&amp;": donor may need Form 8283","")&amp;IF($AZ411=1,"; over $"&amp;FIXED(Settings!$D$7,0)&amp;": Section B, you may sign Part V",""))),3,300)))</f>
        <v/>
      </c>
      <c r="AW411" s="27">
        <f>IF(OR($BB411=0,NOT(ISNUMBER($AF411)),$AP411=""),"","Thank you for your contribution of "&amp;$AP411&amp;" that "&amp;IF(TRIM(Settings!$D$2&amp;"")="","(your organization's name)",Settings!$D$2)&amp;" received on "&amp;CHOOSE(MONTH($AF411),"January","February","March","April","May","June","July","August","September","October","November","December")&amp;" "&amp;DAY($AF411)&amp;", "&amp;YEAR($AF411)&amp;". "&amp;IF(TRIM($AH411&amp;"")="","No goods or services were provided in exchange for your contribution.","In exchange for your contribution, we gave you "&amp;$AH411&amp;IF(ISNUMBER($AI411)," with an estimated fair market value of $"&amp;FIXED($AI411,2),"")&amp;"."))</f>
        <v/>
      </c>
      <c r="AX411" s="28">
        <f>IF(AND(ISNUMBER($AR411),ISNUMBER(Settings!$D$5)),IF($AR411&gt;=Settings!$D$5,1,0),0)</f>
        <v/>
      </c>
      <c r="AY411" s="28">
        <f>IF(AND(ISNUMBER($AR411),ISNUMBER(Settings!$D$6)),IF($AR411&gt;Settings!$D$6,1,0),0)</f>
        <v/>
      </c>
      <c r="AZ411" s="28">
        <f>IF(AND(ISNUMBER($AR411),ISNUMBER(Settings!$D$7)),IF($AR411&gt;Settings!$D$7,1,0),0)</f>
        <v/>
      </c>
      <c r="BA411" s="28">
        <f>IF(AND(ISNUMBER($AR411),ISNUMBER($AF411)),$AR411,0)</f>
        <v/>
      </c>
      <c r="BB411" s="28">
        <f>IF(OR(IFERROR(TRIM(INDEX($A411:$AD411,MATCH(Settings!$B$14,$A$1:$AD$1,0))&amp;""),"")&lt;&gt;"",IFERROR(TRIM(INDEX($A411:$AD411,MATCH(Settings!$B$13,$A$1:$AD$1,0))&amp;""),"")&lt;&gt;"",IFERROR(TRIM(INDEX($A411:$AD411,MATCH(Settings!$B$17,$A$1:$AD$1,0))&amp;""),"")&lt;&gt;"",IFERROR(TRIM(INDEX($A411:$AD411,MATCH(Settings!$B$22,$A$1:$AD$1,0))&amp;""),"")&lt;&gt;""),1,0)</f>
        <v/>
      </c>
    </row>
    <row r="412">
      <c r="AF412" s="29" t="n"/>
      <c r="AG412" s="30" t="n"/>
      <c r="AH412" s="30" t="n"/>
      <c r="AI412" s="31" t="n"/>
      <c r="AJ412" s="29" t="n"/>
      <c r="AK412" s="30" t="n"/>
      <c r="AM412" s="23">
        <f>IF(IFERROR(TRIM(INDEX($A412:$AD412,MATCH(Settings!$B$13,$A$1:$AD$1,0))&amp;""),"")&lt;&gt;"",IFERROR(TRIM(INDEX($A412:$AD412,MATCH(Settings!$B$13,$A$1:$AD$1,0))&amp;""),"")&amp;IF(IFERROR(TRIM(INDEX($A412:$AD412,MATCH(Settings!$B$14,$A$1:$AD$1,0))&amp;""),"")&lt;&gt;""," ("&amp;IFERROR(TRIM(INDEX($A412:$AD412,MATCH(Settings!$B$14,$A$1:$AD$1,0))&amp;""),"")&amp;")",""),IFERROR(TRIM(INDEX($A412:$AD412,MATCH(Settings!$B$14,$A$1:$AD$1,0))&amp;""),""))</f>
        <v/>
      </c>
      <c r="AN412" s="23">
        <f>IFERROR(TRIM(INDEX($A412:$AD412,MATCH(Settings!$B$15,$A$1:$AD$1,0))&amp;""),"")</f>
        <v/>
      </c>
      <c r="AO412" s="23">
        <f>IF($BB412=0,"",IF(LEFT(IFERROR(TRIM(INDEX($A412:$AD412,MATCH(Settings!$B$16,$A$1:$AD$1,0))&amp;""),""),5)="Goods","Goods",IF(LEFT(IFERROR(TRIM(INDEX($A412:$AD412,MATCH(Settings!$B$16,$A$1:$AD$1,0))&amp;""),""),8)="Services","Services",IF(IFERROR(TRIM(INDEX($A412:$AD412,MATCH(Settings!$B$22,$A$1:$AD$1,0))&amp;""),"")&lt;&gt;"","Services","Goods"))))</f>
        <v/>
      </c>
      <c r="AP412" s="23">
        <f>IF($AO412="Services",IFERROR(TRIM(INDEX($A412:$AD412,MATCH(Settings!$B$22,$A$1:$AD$1,0))&amp;""),""),IFERROR(TRIM(INDEX($A412:$AD412,MATCH(Settings!$B$17,$A$1:$AD$1,0))&amp;""),""))</f>
        <v/>
      </c>
      <c r="AQ412" s="24">
        <f>IFERROR(IF(TRIM(INDEX($A412:$AD412,MATCH(Settings!$B$18,$A$1:$AD$1,0))&amp;"")="","",VALUE(TRIM(INDEX($A412:$AD412,MATCH(Settings!$B$18,$A$1:$AD$1,0))&amp;""))),"")</f>
        <v/>
      </c>
      <c r="AR412" s="25">
        <f>IF($AO412="Goods",IFERROR(IF(TRIM(INDEX($A412:$AD412,MATCH(Settings!$B$20,$A$1:$AD$1,0))&amp;"")="","",VALUE(TRIM(INDEX($A412:$AD412,MATCH(Settings!$B$20,$A$1:$AD$1,0))&amp;""))),""),"")</f>
        <v/>
      </c>
      <c r="AS412" s="26">
        <f>IF($BB412=0,"",IFERROR(INT(IFERROR(IF(ISNUMBER(INDEX($A412:$AD412,MATCH(Settings!$B$11,$A$1:$AD$1,0))),INDEX($A412:$AD412,MATCH(Settings!$B$11,$A$1:$AD$1,0)),DATE(VALUE(LEFT(IFERROR(TRIM(INDEX($A412:$AD412,MATCH(Settings!$B$11,$A$1:$AD$1,0))&amp;""),""),4)),VALUE(MID(IFERROR(TRIM(INDEX($A412:$AD412,MATCH(Settings!$B$11,$A$1:$AD$1,0))&amp;""),""),6,2)),VALUE(MID(IFERROR(TRIM(INDEX($A412:$AD412,MATCH(Settings!$B$11,$A$1:$AD$1,0))&amp;""),""),9,2)))+TIME(VALUE(MID(IFERROR(TRIM(INDEX($A412:$AD412,MATCH(Settings!$B$11,$A$1:$AD$1,0))&amp;""),""),12,2)),VALUE(MID(IFERROR(TRIM(INDEX($A412:$AD412,MATCH(Settings!$B$11,$A$1:$AD$1,0))&amp;""),""),15,2)),VALUE(MID(IFERROR(TRIM(INDEX($A412:$AD412,MATCH(Settings!$B$11,$A$1:$AD$1,0))&amp;""),""),18,2)))),"")),""))</f>
        <v/>
      </c>
      <c r="AT412" s="23">
        <f>IF($BB412=0,"",IF(NOT(ISNUMBER($AF412)),"Waiting for the gift",IF(ISNUMBER($AJ412),"Acknowledged",IF(AND(ISNUMBER(Settings!$D$3),$AU412&gt;Settings!$D$3),"Past your window","Send acknowledgment"))))</f>
        <v/>
      </c>
      <c r="AU412" s="24">
        <f>IF(AND(ISNUMBER($AF412),NOT(ISNUMBER($AJ412))),Settings!$D$4-$AF412,"")</f>
        <v/>
      </c>
      <c r="AV412" s="27">
        <f>IF($BB412=0,"",IF((IF($AO412="Services","; services: describe the work, no value",IF(NOT(ISNUMBER($AR412)),"; no donor value given",IF($AX412=1,"; donor value $"&amp;FIXED(Settings!$D$5,0)&amp;" or more: written acknowledgment","")&amp;IF($AY412=1,"; over $"&amp;FIXED(Settings!$D$6,0)&amp;": donor may need Form 8283","")&amp;IF($AZ412=1,"; over $"&amp;FIXED(Settings!$D$7,0)&amp;": Section B, you may sign Part V",""))))="","Thank-you note",MID(IF($AO412="Services","; services: describe the work, no value",IF(NOT(ISNUMBER($AR412)),"; no donor value given",IF($AX412=1,"; donor value $"&amp;FIXED(Settings!$D$5,0)&amp;" or more: written acknowledgment","")&amp;IF($AY412=1,"; over $"&amp;FIXED(Settings!$D$6,0)&amp;": donor may need Form 8283","")&amp;IF($AZ412=1,"; over $"&amp;FIXED(Settings!$D$7,0)&amp;": Section B, you may sign Part V",""))),3,300)))</f>
        <v/>
      </c>
      <c r="AW412" s="27">
        <f>IF(OR($BB412=0,NOT(ISNUMBER($AF412)),$AP412=""),"","Thank you for your contribution of "&amp;$AP412&amp;" that "&amp;IF(TRIM(Settings!$D$2&amp;"")="","(your organization's name)",Settings!$D$2)&amp;" received on "&amp;CHOOSE(MONTH($AF412),"January","February","March","April","May","June","July","August","September","October","November","December")&amp;" "&amp;DAY($AF412)&amp;", "&amp;YEAR($AF412)&amp;". "&amp;IF(TRIM($AH412&amp;"")="","No goods or services were provided in exchange for your contribution.","In exchange for your contribution, we gave you "&amp;$AH412&amp;IF(ISNUMBER($AI412)," with an estimated fair market value of $"&amp;FIXED($AI412,2),"")&amp;"."))</f>
        <v/>
      </c>
      <c r="AX412" s="28">
        <f>IF(AND(ISNUMBER($AR412),ISNUMBER(Settings!$D$5)),IF($AR412&gt;=Settings!$D$5,1,0),0)</f>
        <v/>
      </c>
      <c r="AY412" s="28">
        <f>IF(AND(ISNUMBER($AR412),ISNUMBER(Settings!$D$6)),IF($AR412&gt;Settings!$D$6,1,0),0)</f>
        <v/>
      </c>
      <c r="AZ412" s="28">
        <f>IF(AND(ISNUMBER($AR412),ISNUMBER(Settings!$D$7)),IF($AR412&gt;Settings!$D$7,1,0),0)</f>
        <v/>
      </c>
      <c r="BA412" s="28">
        <f>IF(AND(ISNUMBER($AR412),ISNUMBER($AF412)),$AR412,0)</f>
        <v/>
      </c>
      <c r="BB412" s="28">
        <f>IF(OR(IFERROR(TRIM(INDEX($A412:$AD412,MATCH(Settings!$B$14,$A$1:$AD$1,0))&amp;""),"")&lt;&gt;"",IFERROR(TRIM(INDEX($A412:$AD412,MATCH(Settings!$B$13,$A$1:$AD$1,0))&amp;""),"")&lt;&gt;"",IFERROR(TRIM(INDEX($A412:$AD412,MATCH(Settings!$B$17,$A$1:$AD$1,0))&amp;""),"")&lt;&gt;"",IFERROR(TRIM(INDEX($A412:$AD412,MATCH(Settings!$B$22,$A$1:$AD$1,0))&amp;""),"")&lt;&gt;""),1,0)</f>
        <v/>
      </c>
    </row>
    <row r="413">
      <c r="AF413" s="29" t="n"/>
      <c r="AG413" s="30" t="n"/>
      <c r="AH413" s="30" t="n"/>
      <c r="AI413" s="31" t="n"/>
      <c r="AJ413" s="29" t="n"/>
      <c r="AK413" s="30" t="n"/>
      <c r="AM413" s="23">
        <f>IF(IFERROR(TRIM(INDEX($A413:$AD413,MATCH(Settings!$B$13,$A$1:$AD$1,0))&amp;""),"")&lt;&gt;"",IFERROR(TRIM(INDEX($A413:$AD413,MATCH(Settings!$B$13,$A$1:$AD$1,0))&amp;""),"")&amp;IF(IFERROR(TRIM(INDEX($A413:$AD413,MATCH(Settings!$B$14,$A$1:$AD$1,0))&amp;""),"")&lt;&gt;""," ("&amp;IFERROR(TRIM(INDEX($A413:$AD413,MATCH(Settings!$B$14,$A$1:$AD$1,0))&amp;""),"")&amp;")",""),IFERROR(TRIM(INDEX($A413:$AD413,MATCH(Settings!$B$14,$A$1:$AD$1,0))&amp;""),""))</f>
        <v/>
      </c>
      <c r="AN413" s="23">
        <f>IFERROR(TRIM(INDEX($A413:$AD413,MATCH(Settings!$B$15,$A$1:$AD$1,0))&amp;""),"")</f>
        <v/>
      </c>
      <c r="AO413" s="23">
        <f>IF($BB413=0,"",IF(LEFT(IFERROR(TRIM(INDEX($A413:$AD413,MATCH(Settings!$B$16,$A$1:$AD$1,0))&amp;""),""),5)="Goods","Goods",IF(LEFT(IFERROR(TRIM(INDEX($A413:$AD413,MATCH(Settings!$B$16,$A$1:$AD$1,0))&amp;""),""),8)="Services","Services",IF(IFERROR(TRIM(INDEX($A413:$AD413,MATCH(Settings!$B$22,$A$1:$AD$1,0))&amp;""),"")&lt;&gt;"","Services","Goods"))))</f>
        <v/>
      </c>
      <c r="AP413" s="23">
        <f>IF($AO413="Services",IFERROR(TRIM(INDEX($A413:$AD413,MATCH(Settings!$B$22,$A$1:$AD$1,0))&amp;""),""),IFERROR(TRIM(INDEX($A413:$AD413,MATCH(Settings!$B$17,$A$1:$AD$1,0))&amp;""),""))</f>
        <v/>
      </c>
      <c r="AQ413" s="24">
        <f>IFERROR(IF(TRIM(INDEX($A413:$AD413,MATCH(Settings!$B$18,$A$1:$AD$1,0))&amp;"")="","",VALUE(TRIM(INDEX($A413:$AD413,MATCH(Settings!$B$18,$A$1:$AD$1,0))&amp;""))),"")</f>
        <v/>
      </c>
      <c r="AR413" s="25">
        <f>IF($AO413="Goods",IFERROR(IF(TRIM(INDEX($A413:$AD413,MATCH(Settings!$B$20,$A$1:$AD$1,0))&amp;"")="","",VALUE(TRIM(INDEX($A413:$AD413,MATCH(Settings!$B$20,$A$1:$AD$1,0))&amp;""))),""),"")</f>
        <v/>
      </c>
      <c r="AS413" s="26">
        <f>IF($BB413=0,"",IFERROR(INT(IFERROR(IF(ISNUMBER(INDEX($A413:$AD413,MATCH(Settings!$B$11,$A$1:$AD$1,0))),INDEX($A413:$AD413,MATCH(Settings!$B$11,$A$1:$AD$1,0)),DATE(VALUE(LEFT(IFERROR(TRIM(INDEX($A413:$AD413,MATCH(Settings!$B$11,$A$1:$AD$1,0))&amp;""),""),4)),VALUE(MID(IFERROR(TRIM(INDEX($A413:$AD413,MATCH(Settings!$B$11,$A$1:$AD$1,0))&amp;""),""),6,2)),VALUE(MID(IFERROR(TRIM(INDEX($A413:$AD413,MATCH(Settings!$B$11,$A$1:$AD$1,0))&amp;""),""),9,2)))+TIME(VALUE(MID(IFERROR(TRIM(INDEX($A413:$AD413,MATCH(Settings!$B$11,$A$1:$AD$1,0))&amp;""),""),12,2)),VALUE(MID(IFERROR(TRIM(INDEX($A413:$AD413,MATCH(Settings!$B$11,$A$1:$AD$1,0))&amp;""),""),15,2)),VALUE(MID(IFERROR(TRIM(INDEX($A413:$AD413,MATCH(Settings!$B$11,$A$1:$AD$1,0))&amp;""),""),18,2)))),"")),""))</f>
        <v/>
      </c>
      <c r="AT413" s="23">
        <f>IF($BB413=0,"",IF(NOT(ISNUMBER($AF413)),"Waiting for the gift",IF(ISNUMBER($AJ413),"Acknowledged",IF(AND(ISNUMBER(Settings!$D$3),$AU413&gt;Settings!$D$3),"Past your window","Send acknowledgment"))))</f>
        <v/>
      </c>
      <c r="AU413" s="24">
        <f>IF(AND(ISNUMBER($AF413),NOT(ISNUMBER($AJ413))),Settings!$D$4-$AF413,"")</f>
        <v/>
      </c>
      <c r="AV413" s="27">
        <f>IF($BB413=0,"",IF((IF($AO413="Services","; services: describe the work, no value",IF(NOT(ISNUMBER($AR413)),"; no donor value given",IF($AX413=1,"; donor value $"&amp;FIXED(Settings!$D$5,0)&amp;" or more: written acknowledgment","")&amp;IF($AY413=1,"; over $"&amp;FIXED(Settings!$D$6,0)&amp;": donor may need Form 8283","")&amp;IF($AZ413=1,"; over $"&amp;FIXED(Settings!$D$7,0)&amp;": Section B, you may sign Part V",""))))="","Thank-you note",MID(IF($AO413="Services","; services: describe the work, no value",IF(NOT(ISNUMBER($AR413)),"; no donor value given",IF($AX413=1,"; donor value $"&amp;FIXED(Settings!$D$5,0)&amp;" or more: written acknowledgment","")&amp;IF($AY413=1,"; over $"&amp;FIXED(Settings!$D$6,0)&amp;": donor may need Form 8283","")&amp;IF($AZ413=1,"; over $"&amp;FIXED(Settings!$D$7,0)&amp;": Section B, you may sign Part V",""))),3,300)))</f>
        <v/>
      </c>
      <c r="AW413" s="27">
        <f>IF(OR($BB413=0,NOT(ISNUMBER($AF413)),$AP413=""),"","Thank you for your contribution of "&amp;$AP413&amp;" that "&amp;IF(TRIM(Settings!$D$2&amp;"")="","(your organization's name)",Settings!$D$2)&amp;" received on "&amp;CHOOSE(MONTH($AF413),"January","February","March","April","May","June","July","August","September","October","November","December")&amp;" "&amp;DAY($AF413)&amp;", "&amp;YEAR($AF413)&amp;". "&amp;IF(TRIM($AH413&amp;"")="","No goods or services were provided in exchange for your contribution.","In exchange for your contribution, we gave you "&amp;$AH413&amp;IF(ISNUMBER($AI413)," with an estimated fair market value of $"&amp;FIXED($AI413,2),"")&amp;"."))</f>
        <v/>
      </c>
      <c r="AX413" s="28">
        <f>IF(AND(ISNUMBER($AR413),ISNUMBER(Settings!$D$5)),IF($AR413&gt;=Settings!$D$5,1,0),0)</f>
        <v/>
      </c>
      <c r="AY413" s="28">
        <f>IF(AND(ISNUMBER($AR413),ISNUMBER(Settings!$D$6)),IF($AR413&gt;Settings!$D$6,1,0),0)</f>
        <v/>
      </c>
      <c r="AZ413" s="28">
        <f>IF(AND(ISNUMBER($AR413),ISNUMBER(Settings!$D$7)),IF($AR413&gt;Settings!$D$7,1,0),0)</f>
        <v/>
      </c>
      <c r="BA413" s="28">
        <f>IF(AND(ISNUMBER($AR413),ISNUMBER($AF413)),$AR413,0)</f>
        <v/>
      </c>
      <c r="BB413" s="28">
        <f>IF(OR(IFERROR(TRIM(INDEX($A413:$AD413,MATCH(Settings!$B$14,$A$1:$AD$1,0))&amp;""),"")&lt;&gt;"",IFERROR(TRIM(INDEX($A413:$AD413,MATCH(Settings!$B$13,$A$1:$AD$1,0))&amp;""),"")&lt;&gt;"",IFERROR(TRIM(INDEX($A413:$AD413,MATCH(Settings!$B$17,$A$1:$AD$1,0))&amp;""),"")&lt;&gt;"",IFERROR(TRIM(INDEX($A413:$AD413,MATCH(Settings!$B$22,$A$1:$AD$1,0))&amp;""),"")&lt;&gt;""),1,0)</f>
        <v/>
      </c>
    </row>
    <row r="414">
      <c r="AF414" s="29" t="n"/>
      <c r="AG414" s="30" t="n"/>
      <c r="AH414" s="30" t="n"/>
      <c r="AI414" s="31" t="n"/>
      <c r="AJ414" s="29" t="n"/>
      <c r="AK414" s="30" t="n"/>
      <c r="AM414" s="23">
        <f>IF(IFERROR(TRIM(INDEX($A414:$AD414,MATCH(Settings!$B$13,$A$1:$AD$1,0))&amp;""),"")&lt;&gt;"",IFERROR(TRIM(INDEX($A414:$AD414,MATCH(Settings!$B$13,$A$1:$AD$1,0))&amp;""),"")&amp;IF(IFERROR(TRIM(INDEX($A414:$AD414,MATCH(Settings!$B$14,$A$1:$AD$1,0))&amp;""),"")&lt;&gt;""," ("&amp;IFERROR(TRIM(INDEX($A414:$AD414,MATCH(Settings!$B$14,$A$1:$AD$1,0))&amp;""),"")&amp;")",""),IFERROR(TRIM(INDEX($A414:$AD414,MATCH(Settings!$B$14,$A$1:$AD$1,0))&amp;""),""))</f>
        <v/>
      </c>
      <c r="AN414" s="23">
        <f>IFERROR(TRIM(INDEX($A414:$AD414,MATCH(Settings!$B$15,$A$1:$AD$1,0))&amp;""),"")</f>
        <v/>
      </c>
      <c r="AO414" s="23">
        <f>IF($BB414=0,"",IF(LEFT(IFERROR(TRIM(INDEX($A414:$AD414,MATCH(Settings!$B$16,$A$1:$AD$1,0))&amp;""),""),5)="Goods","Goods",IF(LEFT(IFERROR(TRIM(INDEX($A414:$AD414,MATCH(Settings!$B$16,$A$1:$AD$1,0))&amp;""),""),8)="Services","Services",IF(IFERROR(TRIM(INDEX($A414:$AD414,MATCH(Settings!$B$22,$A$1:$AD$1,0))&amp;""),"")&lt;&gt;"","Services","Goods"))))</f>
        <v/>
      </c>
      <c r="AP414" s="23">
        <f>IF($AO414="Services",IFERROR(TRIM(INDEX($A414:$AD414,MATCH(Settings!$B$22,$A$1:$AD$1,0))&amp;""),""),IFERROR(TRIM(INDEX($A414:$AD414,MATCH(Settings!$B$17,$A$1:$AD$1,0))&amp;""),""))</f>
        <v/>
      </c>
      <c r="AQ414" s="24">
        <f>IFERROR(IF(TRIM(INDEX($A414:$AD414,MATCH(Settings!$B$18,$A$1:$AD$1,0))&amp;"")="","",VALUE(TRIM(INDEX($A414:$AD414,MATCH(Settings!$B$18,$A$1:$AD$1,0))&amp;""))),"")</f>
        <v/>
      </c>
      <c r="AR414" s="25">
        <f>IF($AO414="Goods",IFERROR(IF(TRIM(INDEX($A414:$AD414,MATCH(Settings!$B$20,$A$1:$AD$1,0))&amp;"")="","",VALUE(TRIM(INDEX($A414:$AD414,MATCH(Settings!$B$20,$A$1:$AD$1,0))&amp;""))),""),"")</f>
        <v/>
      </c>
      <c r="AS414" s="26">
        <f>IF($BB414=0,"",IFERROR(INT(IFERROR(IF(ISNUMBER(INDEX($A414:$AD414,MATCH(Settings!$B$11,$A$1:$AD$1,0))),INDEX($A414:$AD414,MATCH(Settings!$B$11,$A$1:$AD$1,0)),DATE(VALUE(LEFT(IFERROR(TRIM(INDEX($A414:$AD414,MATCH(Settings!$B$11,$A$1:$AD$1,0))&amp;""),""),4)),VALUE(MID(IFERROR(TRIM(INDEX($A414:$AD414,MATCH(Settings!$B$11,$A$1:$AD$1,0))&amp;""),""),6,2)),VALUE(MID(IFERROR(TRIM(INDEX($A414:$AD414,MATCH(Settings!$B$11,$A$1:$AD$1,0))&amp;""),""),9,2)))+TIME(VALUE(MID(IFERROR(TRIM(INDEX($A414:$AD414,MATCH(Settings!$B$11,$A$1:$AD$1,0))&amp;""),""),12,2)),VALUE(MID(IFERROR(TRIM(INDEX($A414:$AD414,MATCH(Settings!$B$11,$A$1:$AD$1,0))&amp;""),""),15,2)),VALUE(MID(IFERROR(TRIM(INDEX($A414:$AD414,MATCH(Settings!$B$11,$A$1:$AD$1,0))&amp;""),""),18,2)))),"")),""))</f>
        <v/>
      </c>
      <c r="AT414" s="23">
        <f>IF($BB414=0,"",IF(NOT(ISNUMBER($AF414)),"Waiting for the gift",IF(ISNUMBER($AJ414),"Acknowledged",IF(AND(ISNUMBER(Settings!$D$3),$AU414&gt;Settings!$D$3),"Past your window","Send acknowledgment"))))</f>
        <v/>
      </c>
      <c r="AU414" s="24">
        <f>IF(AND(ISNUMBER($AF414),NOT(ISNUMBER($AJ414))),Settings!$D$4-$AF414,"")</f>
        <v/>
      </c>
      <c r="AV414" s="27">
        <f>IF($BB414=0,"",IF((IF($AO414="Services","; services: describe the work, no value",IF(NOT(ISNUMBER($AR414)),"; no donor value given",IF($AX414=1,"; donor value $"&amp;FIXED(Settings!$D$5,0)&amp;" or more: written acknowledgment","")&amp;IF($AY414=1,"; over $"&amp;FIXED(Settings!$D$6,0)&amp;": donor may need Form 8283","")&amp;IF($AZ414=1,"; over $"&amp;FIXED(Settings!$D$7,0)&amp;": Section B, you may sign Part V",""))))="","Thank-you note",MID(IF($AO414="Services","; services: describe the work, no value",IF(NOT(ISNUMBER($AR414)),"; no donor value given",IF($AX414=1,"; donor value $"&amp;FIXED(Settings!$D$5,0)&amp;" or more: written acknowledgment","")&amp;IF($AY414=1,"; over $"&amp;FIXED(Settings!$D$6,0)&amp;": donor may need Form 8283","")&amp;IF($AZ414=1,"; over $"&amp;FIXED(Settings!$D$7,0)&amp;": Section B, you may sign Part V",""))),3,300)))</f>
        <v/>
      </c>
      <c r="AW414" s="27">
        <f>IF(OR($BB414=0,NOT(ISNUMBER($AF414)),$AP414=""),"","Thank you for your contribution of "&amp;$AP414&amp;" that "&amp;IF(TRIM(Settings!$D$2&amp;"")="","(your organization's name)",Settings!$D$2)&amp;" received on "&amp;CHOOSE(MONTH($AF414),"January","February","March","April","May","June","July","August","September","October","November","December")&amp;" "&amp;DAY($AF414)&amp;", "&amp;YEAR($AF414)&amp;". "&amp;IF(TRIM($AH414&amp;"")="","No goods or services were provided in exchange for your contribution.","In exchange for your contribution, we gave you "&amp;$AH414&amp;IF(ISNUMBER($AI414)," with an estimated fair market value of $"&amp;FIXED($AI414,2),"")&amp;"."))</f>
        <v/>
      </c>
      <c r="AX414" s="28">
        <f>IF(AND(ISNUMBER($AR414),ISNUMBER(Settings!$D$5)),IF($AR414&gt;=Settings!$D$5,1,0),0)</f>
        <v/>
      </c>
      <c r="AY414" s="28">
        <f>IF(AND(ISNUMBER($AR414),ISNUMBER(Settings!$D$6)),IF($AR414&gt;Settings!$D$6,1,0),0)</f>
        <v/>
      </c>
      <c r="AZ414" s="28">
        <f>IF(AND(ISNUMBER($AR414),ISNUMBER(Settings!$D$7)),IF($AR414&gt;Settings!$D$7,1,0),0)</f>
        <v/>
      </c>
      <c r="BA414" s="28">
        <f>IF(AND(ISNUMBER($AR414),ISNUMBER($AF414)),$AR414,0)</f>
        <v/>
      </c>
      <c r="BB414" s="28">
        <f>IF(OR(IFERROR(TRIM(INDEX($A414:$AD414,MATCH(Settings!$B$14,$A$1:$AD$1,0))&amp;""),"")&lt;&gt;"",IFERROR(TRIM(INDEX($A414:$AD414,MATCH(Settings!$B$13,$A$1:$AD$1,0))&amp;""),"")&lt;&gt;"",IFERROR(TRIM(INDEX($A414:$AD414,MATCH(Settings!$B$17,$A$1:$AD$1,0))&amp;""),"")&lt;&gt;"",IFERROR(TRIM(INDEX($A414:$AD414,MATCH(Settings!$B$22,$A$1:$AD$1,0))&amp;""),"")&lt;&gt;""),1,0)</f>
        <v/>
      </c>
    </row>
    <row r="415">
      <c r="AF415" s="29" t="n"/>
      <c r="AG415" s="30" t="n"/>
      <c r="AH415" s="30" t="n"/>
      <c r="AI415" s="31" t="n"/>
      <c r="AJ415" s="29" t="n"/>
      <c r="AK415" s="30" t="n"/>
      <c r="AM415" s="23">
        <f>IF(IFERROR(TRIM(INDEX($A415:$AD415,MATCH(Settings!$B$13,$A$1:$AD$1,0))&amp;""),"")&lt;&gt;"",IFERROR(TRIM(INDEX($A415:$AD415,MATCH(Settings!$B$13,$A$1:$AD$1,0))&amp;""),"")&amp;IF(IFERROR(TRIM(INDEX($A415:$AD415,MATCH(Settings!$B$14,$A$1:$AD$1,0))&amp;""),"")&lt;&gt;""," ("&amp;IFERROR(TRIM(INDEX($A415:$AD415,MATCH(Settings!$B$14,$A$1:$AD$1,0))&amp;""),"")&amp;")",""),IFERROR(TRIM(INDEX($A415:$AD415,MATCH(Settings!$B$14,$A$1:$AD$1,0))&amp;""),""))</f>
        <v/>
      </c>
      <c r="AN415" s="23">
        <f>IFERROR(TRIM(INDEX($A415:$AD415,MATCH(Settings!$B$15,$A$1:$AD$1,0))&amp;""),"")</f>
        <v/>
      </c>
      <c r="AO415" s="23">
        <f>IF($BB415=0,"",IF(LEFT(IFERROR(TRIM(INDEX($A415:$AD415,MATCH(Settings!$B$16,$A$1:$AD$1,0))&amp;""),""),5)="Goods","Goods",IF(LEFT(IFERROR(TRIM(INDEX($A415:$AD415,MATCH(Settings!$B$16,$A$1:$AD$1,0))&amp;""),""),8)="Services","Services",IF(IFERROR(TRIM(INDEX($A415:$AD415,MATCH(Settings!$B$22,$A$1:$AD$1,0))&amp;""),"")&lt;&gt;"","Services","Goods"))))</f>
        <v/>
      </c>
      <c r="AP415" s="23">
        <f>IF($AO415="Services",IFERROR(TRIM(INDEX($A415:$AD415,MATCH(Settings!$B$22,$A$1:$AD$1,0))&amp;""),""),IFERROR(TRIM(INDEX($A415:$AD415,MATCH(Settings!$B$17,$A$1:$AD$1,0))&amp;""),""))</f>
        <v/>
      </c>
      <c r="AQ415" s="24">
        <f>IFERROR(IF(TRIM(INDEX($A415:$AD415,MATCH(Settings!$B$18,$A$1:$AD$1,0))&amp;"")="","",VALUE(TRIM(INDEX($A415:$AD415,MATCH(Settings!$B$18,$A$1:$AD$1,0))&amp;""))),"")</f>
        <v/>
      </c>
      <c r="AR415" s="25">
        <f>IF($AO415="Goods",IFERROR(IF(TRIM(INDEX($A415:$AD415,MATCH(Settings!$B$20,$A$1:$AD$1,0))&amp;"")="","",VALUE(TRIM(INDEX($A415:$AD415,MATCH(Settings!$B$20,$A$1:$AD$1,0))&amp;""))),""),"")</f>
        <v/>
      </c>
      <c r="AS415" s="26">
        <f>IF($BB415=0,"",IFERROR(INT(IFERROR(IF(ISNUMBER(INDEX($A415:$AD415,MATCH(Settings!$B$11,$A$1:$AD$1,0))),INDEX($A415:$AD415,MATCH(Settings!$B$11,$A$1:$AD$1,0)),DATE(VALUE(LEFT(IFERROR(TRIM(INDEX($A415:$AD415,MATCH(Settings!$B$11,$A$1:$AD$1,0))&amp;""),""),4)),VALUE(MID(IFERROR(TRIM(INDEX($A415:$AD415,MATCH(Settings!$B$11,$A$1:$AD$1,0))&amp;""),""),6,2)),VALUE(MID(IFERROR(TRIM(INDEX($A415:$AD415,MATCH(Settings!$B$11,$A$1:$AD$1,0))&amp;""),""),9,2)))+TIME(VALUE(MID(IFERROR(TRIM(INDEX($A415:$AD415,MATCH(Settings!$B$11,$A$1:$AD$1,0))&amp;""),""),12,2)),VALUE(MID(IFERROR(TRIM(INDEX($A415:$AD415,MATCH(Settings!$B$11,$A$1:$AD$1,0))&amp;""),""),15,2)),VALUE(MID(IFERROR(TRIM(INDEX($A415:$AD415,MATCH(Settings!$B$11,$A$1:$AD$1,0))&amp;""),""),18,2)))),"")),""))</f>
        <v/>
      </c>
      <c r="AT415" s="23">
        <f>IF($BB415=0,"",IF(NOT(ISNUMBER($AF415)),"Waiting for the gift",IF(ISNUMBER($AJ415),"Acknowledged",IF(AND(ISNUMBER(Settings!$D$3),$AU415&gt;Settings!$D$3),"Past your window","Send acknowledgment"))))</f>
        <v/>
      </c>
      <c r="AU415" s="24">
        <f>IF(AND(ISNUMBER($AF415),NOT(ISNUMBER($AJ415))),Settings!$D$4-$AF415,"")</f>
        <v/>
      </c>
      <c r="AV415" s="27">
        <f>IF($BB415=0,"",IF((IF($AO415="Services","; services: describe the work, no value",IF(NOT(ISNUMBER($AR415)),"; no donor value given",IF($AX415=1,"; donor value $"&amp;FIXED(Settings!$D$5,0)&amp;" or more: written acknowledgment","")&amp;IF($AY415=1,"; over $"&amp;FIXED(Settings!$D$6,0)&amp;": donor may need Form 8283","")&amp;IF($AZ415=1,"; over $"&amp;FIXED(Settings!$D$7,0)&amp;": Section B, you may sign Part V",""))))="","Thank-you note",MID(IF($AO415="Services","; services: describe the work, no value",IF(NOT(ISNUMBER($AR415)),"; no donor value given",IF($AX415=1,"; donor value $"&amp;FIXED(Settings!$D$5,0)&amp;" or more: written acknowledgment","")&amp;IF($AY415=1,"; over $"&amp;FIXED(Settings!$D$6,0)&amp;": donor may need Form 8283","")&amp;IF($AZ415=1,"; over $"&amp;FIXED(Settings!$D$7,0)&amp;": Section B, you may sign Part V",""))),3,300)))</f>
        <v/>
      </c>
      <c r="AW415" s="27">
        <f>IF(OR($BB415=0,NOT(ISNUMBER($AF415)),$AP415=""),"","Thank you for your contribution of "&amp;$AP415&amp;" that "&amp;IF(TRIM(Settings!$D$2&amp;"")="","(your organization's name)",Settings!$D$2)&amp;" received on "&amp;CHOOSE(MONTH($AF415),"January","February","March","April","May","June","July","August","September","October","November","December")&amp;" "&amp;DAY($AF415)&amp;", "&amp;YEAR($AF415)&amp;". "&amp;IF(TRIM($AH415&amp;"")="","No goods or services were provided in exchange for your contribution.","In exchange for your contribution, we gave you "&amp;$AH415&amp;IF(ISNUMBER($AI415)," with an estimated fair market value of $"&amp;FIXED($AI415,2),"")&amp;"."))</f>
        <v/>
      </c>
      <c r="AX415" s="28">
        <f>IF(AND(ISNUMBER($AR415),ISNUMBER(Settings!$D$5)),IF($AR415&gt;=Settings!$D$5,1,0),0)</f>
        <v/>
      </c>
      <c r="AY415" s="28">
        <f>IF(AND(ISNUMBER($AR415),ISNUMBER(Settings!$D$6)),IF($AR415&gt;Settings!$D$6,1,0),0)</f>
        <v/>
      </c>
      <c r="AZ415" s="28">
        <f>IF(AND(ISNUMBER($AR415),ISNUMBER(Settings!$D$7)),IF($AR415&gt;Settings!$D$7,1,0),0)</f>
        <v/>
      </c>
      <c r="BA415" s="28">
        <f>IF(AND(ISNUMBER($AR415),ISNUMBER($AF415)),$AR415,0)</f>
        <v/>
      </c>
      <c r="BB415" s="28">
        <f>IF(OR(IFERROR(TRIM(INDEX($A415:$AD415,MATCH(Settings!$B$14,$A$1:$AD$1,0))&amp;""),"")&lt;&gt;"",IFERROR(TRIM(INDEX($A415:$AD415,MATCH(Settings!$B$13,$A$1:$AD$1,0))&amp;""),"")&lt;&gt;"",IFERROR(TRIM(INDEX($A415:$AD415,MATCH(Settings!$B$17,$A$1:$AD$1,0))&amp;""),"")&lt;&gt;"",IFERROR(TRIM(INDEX($A415:$AD415,MATCH(Settings!$B$22,$A$1:$AD$1,0))&amp;""),"")&lt;&gt;""),1,0)</f>
        <v/>
      </c>
    </row>
    <row r="416">
      <c r="AF416" s="29" t="n"/>
      <c r="AG416" s="30" t="n"/>
      <c r="AH416" s="30" t="n"/>
      <c r="AI416" s="31" t="n"/>
      <c r="AJ416" s="29" t="n"/>
      <c r="AK416" s="30" t="n"/>
      <c r="AM416" s="23">
        <f>IF(IFERROR(TRIM(INDEX($A416:$AD416,MATCH(Settings!$B$13,$A$1:$AD$1,0))&amp;""),"")&lt;&gt;"",IFERROR(TRIM(INDEX($A416:$AD416,MATCH(Settings!$B$13,$A$1:$AD$1,0))&amp;""),"")&amp;IF(IFERROR(TRIM(INDEX($A416:$AD416,MATCH(Settings!$B$14,$A$1:$AD$1,0))&amp;""),"")&lt;&gt;""," ("&amp;IFERROR(TRIM(INDEX($A416:$AD416,MATCH(Settings!$B$14,$A$1:$AD$1,0))&amp;""),"")&amp;")",""),IFERROR(TRIM(INDEX($A416:$AD416,MATCH(Settings!$B$14,$A$1:$AD$1,0))&amp;""),""))</f>
        <v/>
      </c>
      <c r="AN416" s="23">
        <f>IFERROR(TRIM(INDEX($A416:$AD416,MATCH(Settings!$B$15,$A$1:$AD$1,0))&amp;""),"")</f>
        <v/>
      </c>
      <c r="AO416" s="23">
        <f>IF($BB416=0,"",IF(LEFT(IFERROR(TRIM(INDEX($A416:$AD416,MATCH(Settings!$B$16,$A$1:$AD$1,0))&amp;""),""),5)="Goods","Goods",IF(LEFT(IFERROR(TRIM(INDEX($A416:$AD416,MATCH(Settings!$B$16,$A$1:$AD$1,0))&amp;""),""),8)="Services","Services",IF(IFERROR(TRIM(INDEX($A416:$AD416,MATCH(Settings!$B$22,$A$1:$AD$1,0))&amp;""),"")&lt;&gt;"","Services","Goods"))))</f>
        <v/>
      </c>
      <c r="AP416" s="23">
        <f>IF($AO416="Services",IFERROR(TRIM(INDEX($A416:$AD416,MATCH(Settings!$B$22,$A$1:$AD$1,0))&amp;""),""),IFERROR(TRIM(INDEX($A416:$AD416,MATCH(Settings!$B$17,$A$1:$AD$1,0))&amp;""),""))</f>
        <v/>
      </c>
      <c r="AQ416" s="24">
        <f>IFERROR(IF(TRIM(INDEX($A416:$AD416,MATCH(Settings!$B$18,$A$1:$AD$1,0))&amp;"")="","",VALUE(TRIM(INDEX($A416:$AD416,MATCH(Settings!$B$18,$A$1:$AD$1,0))&amp;""))),"")</f>
        <v/>
      </c>
      <c r="AR416" s="25">
        <f>IF($AO416="Goods",IFERROR(IF(TRIM(INDEX($A416:$AD416,MATCH(Settings!$B$20,$A$1:$AD$1,0))&amp;"")="","",VALUE(TRIM(INDEX($A416:$AD416,MATCH(Settings!$B$20,$A$1:$AD$1,0))&amp;""))),""),"")</f>
        <v/>
      </c>
      <c r="AS416" s="26">
        <f>IF($BB416=0,"",IFERROR(INT(IFERROR(IF(ISNUMBER(INDEX($A416:$AD416,MATCH(Settings!$B$11,$A$1:$AD$1,0))),INDEX($A416:$AD416,MATCH(Settings!$B$11,$A$1:$AD$1,0)),DATE(VALUE(LEFT(IFERROR(TRIM(INDEX($A416:$AD416,MATCH(Settings!$B$11,$A$1:$AD$1,0))&amp;""),""),4)),VALUE(MID(IFERROR(TRIM(INDEX($A416:$AD416,MATCH(Settings!$B$11,$A$1:$AD$1,0))&amp;""),""),6,2)),VALUE(MID(IFERROR(TRIM(INDEX($A416:$AD416,MATCH(Settings!$B$11,$A$1:$AD$1,0))&amp;""),""),9,2)))+TIME(VALUE(MID(IFERROR(TRIM(INDEX($A416:$AD416,MATCH(Settings!$B$11,$A$1:$AD$1,0))&amp;""),""),12,2)),VALUE(MID(IFERROR(TRIM(INDEX($A416:$AD416,MATCH(Settings!$B$11,$A$1:$AD$1,0))&amp;""),""),15,2)),VALUE(MID(IFERROR(TRIM(INDEX($A416:$AD416,MATCH(Settings!$B$11,$A$1:$AD$1,0))&amp;""),""),18,2)))),"")),""))</f>
        <v/>
      </c>
      <c r="AT416" s="23">
        <f>IF($BB416=0,"",IF(NOT(ISNUMBER($AF416)),"Waiting for the gift",IF(ISNUMBER($AJ416),"Acknowledged",IF(AND(ISNUMBER(Settings!$D$3),$AU416&gt;Settings!$D$3),"Past your window","Send acknowledgment"))))</f>
        <v/>
      </c>
      <c r="AU416" s="24">
        <f>IF(AND(ISNUMBER($AF416),NOT(ISNUMBER($AJ416))),Settings!$D$4-$AF416,"")</f>
        <v/>
      </c>
      <c r="AV416" s="27">
        <f>IF($BB416=0,"",IF((IF($AO416="Services","; services: describe the work, no value",IF(NOT(ISNUMBER($AR416)),"; no donor value given",IF($AX416=1,"; donor value $"&amp;FIXED(Settings!$D$5,0)&amp;" or more: written acknowledgment","")&amp;IF($AY416=1,"; over $"&amp;FIXED(Settings!$D$6,0)&amp;": donor may need Form 8283","")&amp;IF($AZ416=1,"; over $"&amp;FIXED(Settings!$D$7,0)&amp;": Section B, you may sign Part V",""))))="","Thank-you note",MID(IF($AO416="Services","; services: describe the work, no value",IF(NOT(ISNUMBER($AR416)),"; no donor value given",IF($AX416=1,"; donor value $"&amp;FIXED(Settings!$D$5,0)&amp;" or more: written acknowledgment","")&amp;IF($AY416=1,"; over $"&amp;FIXED(Settings!$D$6,0)&amp;": donor may need Form 8283","")&amp;IF($AZ416=1,"; over $"&amp;FIXED(Settings!$D$7,0)&amp;": Section B, you may sign Part V",""))),3,300)))</f>
        <v/>
      </c>
      <c r="AW416" s="27">
        <f>IF(OR($BB416=0,NOT(ISNUMBER($AF416)),$AP416=""),"","Thank you for your contribution of "&amp;$AP416&amp;" that "&amp;IF(TRIM(Settings!$D$2&amp;"")="","(your organization's name)",Settings!$D$2)&amp;" received on "&amp;CHOOSE(MONTH($AF416),"January","February","March","April","May","June","July","August","September","October","November","December")&amp;" "&amp;DAY($AF416)&amp;", "&amp;YEAR($AF416)&amp;". "&amp;IF(TRIM($AH416&amp;"")="","No goods or services were provided in exchange for your contribution.","In exchange for your contribution, we gave you "&amp;$AH416&amp;IF(ISNUMBER($AI416)," with an estimated fair market value of $"&amp;FIXED($AI416,2),"")&amp;"."))</f>
        <v/>
      </c>
      <c r="AX416" s="28">
        <f>IF(AND(ISNUMBER($AR416),ISNUMBER(Settings!$D$5)),IF($AR416&gt;=Settings!$D$5,1,0),0)</f>
        <v/>
      </c>
      <c r="AY416" s="28">
        <f>IF(AND(ISNUMBER($AR416),ISNUMBER(Settings!$D$6)),IF($AR416&gt;Settings!$D$6,1,0),0)</f>
        <v/>
      </c>
      <c r="AZ416" s="28">
        <f>IF(AND(ISNUMBER($AR416),ISNUMBER(Settings!$D$7)),IF($AR416&gt;Settings!$D$7,1,0),0)</f>
        <v/>
      </c>
      <c r="BA416" s="28">
        <f>IF(AND(ISNUMBER($AR416),ISNUMBER($AF416)),$AR416,0)</f>
        <v/>
      </c>
      <c r="BB416" s="28">
        <f>IF(OR(IFERROR(TRIM(INDEX($A416:$AD416,MATCH(Settings!$B$14,$A$1:$AD$1,0))&amp;""),"")&lt;&gt;"",IFERROR(TRIM(INDEX($A416:$AD416,MATCH(Settings!$B$13,$A$1:$AD$1,0))&amp;""),"")&lt;&gt;"",IFERROR(TRIM(INDEX($A416:$AD416,MATCH(Settings!$B$17,$A$1:$AD$1,0))&amp;""),"")&lt;&gt;"",IFERROR(TRIM(INDEX($A416:$AD416,MATCH(Settings!$B$22,$A$1:$AD$1,0))&amp;""),"")&lt;&gt;""),1,0)</f>
        <v/>
      </c>
    </row>
    <row r="417">
      <c r="AF417" s="29" t="n"/>
      <c r="AG417" s="30" t="n"/>
      <c r="AH417" s="30" t="n"/>
      <c r="AI417" s="31" t="n"/>
      <c r="AJ417" s="29" t="n"/>
      <c r="AK417" s="30" t="n"/>
      <c r="AM417" s="23">
        <f>IF(IFERROR(TRIM(INDEX($A417:$AD417,MATCH(Settings!$B$13,$A$1:$AD$1,0))&amp;""),"")&lt;&gt;"",IFERROR(TRIM(INDEX($A417:$AD417,MATCH(Settings!$B$13,$A$1:$AD$1,0))&amp;""),"")&amp;IF(IFERROR(TRIM(INDEX($A417:$AD417,MATCH(Settings!$B$14,$A$1:$AD$1,0))&amp;""),"")&lt;&gt;""," ("&amp;IFERROR(TRIM(INDEX($A417:$AD417,MATCH(Settings!$B$14,$A$1:$AD$1,0))&amp;""),"")&amp;")",""),IFERROR(TRIM(INDEX($A417:$AD417,MATCH(Settings!$B$14,$A$1:$AD$1,0))&amp;""),""))</f>
        <v/>
      </c>
      <c r="AN417" s="23">
        <f>IFERROR(TRIM(INDEX($A417:$AD417,MATCH(Settings!$B$15,$A$1:$AD$1,0))&amp;""),"")</f>
        <v/>
      </c>
      <c r="AO417" s="23">
        <f>IF($BB417=0,"",IF(LEFT(IFERROR(TRIM(INDEX($A417:$AD417,MATCH(Settings!$B$16,$A$1:$AD$1,0))&amp;""),""),5)="Goods","Goods",IF(LEFT(IFERROR(TRIM(INDEX($A417:$AD417,MATCH(Settings!$B$16,$A$1:$AD$1,0))&amp;""),""),8)="Services","Services",IF(IFERROR(TRIM(INDEX($A417:$AD417,MATCH(Settings!$B$22,$A$1:$AD$1,0))&amp;""),"")&lt;&gt;"","Services","Goods"))))</f>
        <v/>
      </c>
      <c r="AP417" s="23">
        <f>IF($AO417="Services",IFERROR(TRIM(INDEX($A417:$AD417,MATCH(Settings!$B$22,$A$1:$AD$1,0))&amp;""),""),IFERROR(TRIM(INDEX($A417:$AD417,MATCH(Settings!$B$17,$A$1:$AD$1,0))&amp;""),""))</f>
        <v/>
      </c>
      <c r="AQ417" s="24">
        <f>IFERROR(IF(TRIM(INDEX($A417:$AD417,MATCH(Settings!$B$18,$A$1:$AD$1,0))&amp;"")="","",VALUE(TRIM(INDEX($A417:$AD417,MATCH(Settings!$B$18,$A$1:$AD$1,0))&amp;""))),"")</f>
        <v/>
      </c>
      <c r="AR417" s="25">
        <f>IF($AO417="Goods",IFERROR(IF(TRIM(INDEX($A417:$AD417,MATCH(Settings!$B$20,$A$1:$AD$1,0))&amp;"")="","",VALUE(TRIM(INDEX($A417:$AD417,MATCH(Settings!$B$20,$A$1:$AD$1,0))&amp;""))),""),"")</f>
        <v/>
      </c>
      <c r="AS417" s="26">
        <f>IF($BB417=0,"",IFERROR(INT(IFERROR(IF(ISNUMBER(INDEX($A417:$AD417,MATCH(Settings!$B$11,$A$1:$AD$1,0))),INDEX($A417:$AD417,MATCH(Settings!$B$11,$A$1:$AD$1,0)),DATE(VALUE(LEFT(IFERROR(TRIM(INDEX($A417:$AD417,MATCH(Settings!$B$11,$A$1:$AD$1,0))&amp;""),""),4)),VALUE(MID(IFERROR(TRIM(INDEX($A417:$AD417,MATCH(Settings!$B$11,$A$1:$AD$1,0))&amp;""),""),6,2)),VALUE(MID(IFERROR(TRIM(INDEX($A417:$AD417,MATCH(Settings!$B$11,$A$1:$AD$1,0))&amp;""),""),9,2)))+TIME(VALUE(MID(IFERROR(TRIM(INDEX($A417:$AD417,MATCH(Settings!$B$11,$A$1:$AD$1,0))&amp;""),""),12,2)),VALUE(MID(IFERROR(TRIM(INDEX($A417:$AD417,MATCH(Settings!$B$11,$A$1:$AD$1,0))&amp;""),""),15,2)),VALUE(MID(IFERROR(TRIM(INDEX($A417:$AD417,MATCH(Settings!$B$11,$A$1:$AD$1,0))&amp;""),""),18,2)))),"")),""))</f>
        <v/>
      </c>
      <c r="AT417" s="23">
        <f>IF($BB417=0,"",IF(NOT(ISNUMBER($AF417)),"Waiting for the gift",IF(ISNUMBER($AJ417),"Acknowledged",IF(AND(ISNUMBER(Settings!$D$3),$AU417&gt;Settings!$D$3),"Past your window","Send acknowledgment"))))</f>
        <v/>
      </c>
      <c r="AU417" s="24">
        <f>IF(AND(ISNUMBER($AF417),NOT(ISNUMBER($AJ417))),Settings!$D$4-$AF417,"")</f>
        <v/>
      </c>
      <c r="AV417" s="27">
        <f>IF($BB417=0,"",IF((IF($AO417="Services","; services: describe the work, no value",IF(NOT(ISNUMBER($AR417)),"; no donor value given",IF($AX417=1,"; donor value $"&amp;FIXED(Settings!$D$5,0)&amp;" or more: written acknowledgment","")&amp;IF($AY417=1,"; over $"&amp;FIXED(Settings!$D$6,0)&amp;": donor may need Form 8283","")&amp;IF($AZ417=1,"; over $"&amp;FIXED(Settings!$D$7,0)&amp;": Section B, you may sign Part V",""))))="","Thank-you note",MID(IF($AO417="Services","; services: describe the work, no value",IF(NOT(ISNUMBER($AR417)),"; no donor value given",IF($AX417=1,"; donor value $"&amp;FIXED(Settings!$D$5,0)&amp;" or more: written acknowledgment","")&amp;IF($AY417=1,"; over $"&amp;FIXED(Settings!$D$6,0)&amp;": donor may need Form 8283","")&amp;IF($AZ417=1,"; over $"&amp;FIXED(Settings!$D$7,0)&amp;": Section B, you may sign Part V",""))),3,300)))</f>
        <v/>
      </c>
      <c r="AW417" s="27">
        <f>IF(OR($BB417=0,NOT(ISNUMBER($AF417)),$AP417=""),"","Thank you for your contribution of "&amp;$AP417&amp;" that "&amp;IF(TRIM(Settings!$D$2&amp;"")="","(your organization's name)",Settings!$D$2)&amp;" received on "&amp;CHOOSE(MONTH($AF417),"January","February","March","April","May","June","July","August","September","October","November","December")&amp;" "&amp;DAY($AF417)&amp;", "&amp;YEAR($AF417)&amp;". "&amp;IF(TRIM($AH417&amp;"")="","No goods or services were provided in exchange for your contribution.","In exchange for your contribution, we gave you "&amp;$AH417&amp;IF(ISNUMBER($AI417)," with an estimated fair market value of $"&amp;FIXED($AI417,2),"")&amp;"."))</f>
        <v/>
      </c>
      <c r="AX417" s="28">
        <f>IF(AND(ISNUMBER($AR417),ISNUMBER(Settings!$D$5)),IF($AR417&gt;=Settings!$D$5,1,0),0)</f>
        <v/>
      </c>
      <c r="AY417" s="28">
        <f>IF(AND(ISNUMBER($AR417),ISNUMBER(Settings!$D$6)),IF($AR417&gt;Settings!$D$6,1,0),0)</f>
        <v/>
      </c>
      <c r="AZ417" s="28">
        <f>IF(AND(ISNUMBER($AR417),ISNUMBER(Settings!$D$7)),IF($AR417&gt;Settings!$D$7,1,0),0)</f>
        <v/>
      </c>
      <c r="BA417" s="28">
        <f>IF(AND(ISNUMBER($AR417),ISNUMBER($AF417)),$AR417,0)</f>
        <v/>
      </c>
      <c r="BB417" s="28">
        <f>IF(OR(IFERROR(TRIM(INDEX($A417:$AD417,MATCH(Settings!$B$14,$A$1:$AD$1,0))&amp;""),"")&lt;&gt;"",IFERROR(TRIM(INDEX($A417:$AD417,MATCH(Settings!$B$13,$A$1:$AD$1,0))&amp;""),"")&lt;&gt;"",IFERROR(TRIM(INDEX($A417:$AD417,MATCH(Settings!$B$17,$A$1:$AD$1,0))&amp;""),"")&lt;&gt;"",IFERROR(TRIM(INDEX($A417:$AD417,MATCH(Settings!$B$22,$A$1:$AD$1,0))&amp;""),"")&lt;&gt;""),1,0)</f>
        <v/>
      </c>
    </row>
    <row r="418">
      <c r="AF418" s="29" t="n"/>
      <c r="AG418" s="30" t="n"/>
      <c r="AH418" s="30" t="n"/>
      <c r="AI418" s="31" t="n"/>
      <c r="AJ418" s="29" t="n"/>
      <c r="AK418" s="30" t="n"/>
      <c r="AM418" s="23">
        <f>IF(IFERROR(TRIM(INDEX($A418:$AD418,MATCH(Settings!$B$13,$A$1:$AD$1,0))&amp;""),"")&lt;&gt;"",IFERROR(TRIM(INDEX($A418:$AD418,MATCH(Settings!$B$13,$A$1:$AD$1,0))&amp;""),"")&amp;IF(IFERROR(TRIM(INDEX($A418:$AD418,MATCH(Settings!$B$14,$A$1:$AD$1,0))&amp;""),"")&lt;&gt;""," ("&amp;IFERROR(TRIM(INDEX($A418:$AD418,MATCH(Settings!$B$14,$A$1:$AD$1,0))&amp;""),"")&amp;")",""),IFERROR(TRIM(INDEX($A418:$AD418,MATCH(Settings!$B$14,$A$1:$AD$1,0))&amp;""),""))</f>
        <v/>
      </c>
      <c r="AN418" s="23">
        <f>IFERROR(TRIM(INDEX($A418:$AD418,MATCH(Settings!$B$15,$A$1:$AD$1,0))&amp;""),"")</f>
        <v/>
      </c>
      <c r="AO418" s="23">
        <f>IF($BB418=0,"",IF(LEFT(IFERROR(TRIM(INDEX($A418:$AD418,MATCH(Settings!$B$16,$A$1:$AD$1,0))&amp;""),""),5)="Goods","Goods",IF(LEFT(IFERROR(TRIM(INDEX($A418:$AD418,MATCH(Settings!$B$16,$A$1:$AD$1,0))&amp;""),""),8)="Services","Services",IF(IFERROR(TRIM(INDEX($A418:$AD418,MATCH(Settings!$B$22,$A$1:$AD$1,0))&amp;""),"")&lt;&gt;"","Services","Goods"))))</f>
        <v/>
      </c>
      <c r="AP418" s="23">
        <f>IF($AO418="Services",IFERROR(TRIM(INDEX($A418:$AD418,MATCH(Settings!$B$22,$A$1:$AD$1,0))&amp;""),""),IFERROR(TRIM(INDEX($A418:$AD418,MATCH(Settings!$B$17,$A$1:$AD$1,0))&amp;""),""))</f>
        <v/>
      </c>
      <c r="AQ418" s="24">
        <f>IFERROR(IF(TRIM(INDEX($A418:$AD418,MATCH(Settings!$B$18,$A$1:$AD$1,0))&amp;"")="","",VALUE(TRIM(INDEX($A418:$AD418,MATCH(Settings!$B$18,$A$1:$AD$1,0))&amp;""))),"")</f>
        <v/>
      </c>
      <c r="AR418" s="25">
        <f>IF($AO418="Goods",IFERROR(IF(TRIM(INDEX($A418:$AD418,MATCH(Settings!$B$20,$A$1:$AD$1,0))&amp;"")="","",VALUE(TRIM(INDEX($A418:$AD418,MATCH(Settings!$B$20,$A$1:$AD$1,0))&amp;""))),""),"")</f>
        <v/>
      </c>
      <c r="AS418" s="26">
        <f>IF($BB418=0,"",IFERROR(INT(IFERROR(IF(ISNUMBER(INDEX($A418:$AD418,MATCH(Settings!$B$11,$A$1:$AD$1,0))),INDEX($A418:$AD418,MATCH(Settings!$B$11,$A$1:$AD$1,0)),DATE(VALUE(LEFT(IFERROR(TRIM(INDEX($A418:$AD418,MATCH(Settings!$B$11,$A$1:$AD$1,0))&amp;""),""),4)),VALUE(MID(IFERROR(TRIM(INDEX($A418:$AD418,MATCH(Settings!$B$11,$A$1:$AD$1,0))&amp;""),""),6,2)),VALUE(MID(IFERROR(TRIM(INDEX($A418:$AD418,MATCH(Settings!$B$11,$A$1:$AD$1,0))&amp;""),""),9,2)))+TIME(VALUE(MID(IFERROR(TRIM(INDEX($A418:$AD418,MATCH(Settings!$B$11,$A$1:$AD$1,0))&amp;""),""),12,2)),VALUE(MID(IFERROR(TRIM(INDEX($A418:$AD418,MATCH(Settings!$B$11,$A$1:$AD$1,0))&amp;""),""),15,2)),VALUE(MID(IFERROR(TRIM(INDEX($A418:$AD418,MATCH(Settings!$B$11,$A$1:$AD$1,0))&amp;""),""),18,2)))),"")),""))</f>
        <v/>
      </c>
      <c r="AT418" s="23">
        <f>IF($BB418=0,"",IF(NOT(ISNUMBER($AF418)),"Waiting for the gift",IF(ISNUMBER($AJ418),"Acknowledged",IF(AND(ISNUMBER(Settings!$D$3),$AU418&gt;Settings!$D$3),"Past your window","Send acknowledgment"))))</f>
        <v/>
      </c>
      <c r="AU418" s="24">
        <f>IF(AND(ISNUMBER($AF418),NOT(ISNUMBER($AJ418))),Settings!$D$4-$AF418,"")</f>
        <v/>
      </c>
      <c r="AV418" s="27">
        <f>IF($BB418=0,"",IF((IF($AO418="Services","; services: describe the work, no value",IF(NOT(ISNUMBER($AR418)),"; no donor value given",IF($AX418=1,"; donor value $"&amp;FIXED(Settings!$D$5,0)&amp;" or more: written acknowledgment","")&amp;IF($AY418=1,"; over $"&amp;FIXED(Settings!$D$6,0)&amp;": donor may need Form 8283","")&amp;IF($AZ418=1,"; over $"&amp;FIXED(Settings!$D$7,0)&amp;": Section B, you may sign Part V",""))))="","Thank-you note",MID(IF($AO418="Services","; services: describe the work, no value",IF(NOT(ISNUMBER($AR418)),"; no donor value given",IF($AX418=1,"; donor value $"&amp;FIXED(Settings!$D$5,0)&amp;" or more: written acknowledgment","")&amp;IF($AY418=1,"; over $"&amp;FIXED(Settings!$D$6,0)&amp;": donor may need Form 8283","")&amp;IF($AZ418=1,"; over $"&amp;FIXED(Settings!$D$7,0)&amp;": Section B, you may sign Part V",""))),3,300)))</f>
        <v/>
      </c>
      <c r="AW418" s="27">
        <f>IF(OR($BB418=0,NOT(ISNUMBER($AF418)),$AP418=""),"","Thank you for your contribution of "&amp;$AP418&amp;" that "&amp;IF(TRIM(Settings!$D$2&amp;"")="","(your organization's name)",Settings!$D$2)&amp;" received on "&amp;CHOOSE(MONTH($AF418),"January","February","March","April","May","June","July","August","September","October","November","December")&amp;" "&amp;DAY($AF418)&amp;", "&amp;YEAR($AF418)&amp;". "&amp;IF(TRIM($AH418&amp;"")="","No goods or services were provided in exchange for your contribution.","In exchange for your contribution, we gave you "&amp;$AH418&amp;IF(ISNUMBER($AI418)," with an estimated fair market value of $"&amp;FIXED($AI418,2),"")&amp;"."))</f>
        <v/>
      </c>
      <c r="AX418" s="28">
        <f>IF(AND(ISNUMBER($AR418),ISNUMBER(Settings!$D$5)),IF($AR418&gt;=Settings!$D$5,1,0),0)</f>
        <v/>
      </c>
      <c r="AY418" s="28">
        <f>IF(AND(ISNUMBER($AR418),ISNUMBER(Settings!$D$6)),IF($AR418&gt;Settings!$D$6,1,0),0)</f>
        <v/>
      </c>
      <c r="AZ418" s="28">
        <f>IF(AND(ISNUMBER($AR418),ISNUMBER(Settings!$D$7)),IF($AR418&gt;Settings!$D$7,1,0),0)</f>
        <v/>
      </c>
      <c r="BA418" s="28">
        <f>IF(AND(ISNUMBER($AR418),ISNUMBER($AF418)),$AR418,0)</f>
        <v/>
      </c>
      <c r="BB418" s="28">
        <f>IF(OR(IFERROR(TRIM(INDEX($A418:$AD418,MATCH(Settings!$B$14,$A$1:$AD$1,0))&amp;""),"")&lt;&gt;"",IFERROR(TRIM(INDEX($A418:$AD418,MATCH(Settings!$B$13,$A$1:$AD$1,0))&amp;""),"")&lt;&gt;"",IFERROR(TRIM(INDEX($A418:$AD418,MATCH(Settings!$B$17,$A$1:$AD$1,0))&amp;""),"")&lt;&gt;"",IFERROR(TRIM(INDEX($A418:$AD418,MATCH(Settings!$B$22,$A$1:$AD$1,0))&amp;""),"")&lt;&gt;""),1,0)</f>
        <v/>
      </c>
    </row>
    <row r="419">
      <c r="AF419" s="29" t="n"/>
      <c r="AG419" s="30" t="n"/>
      <c r="AH419" s="30" t="n"/>
      <c r="AI419" s="31" t="n"/>
      <c r="AJ419" s="29" t="n"/>
      <c r="AK419" s="30" t="n"/>
      <c r="AM419" s="23">
        <f>IF(IFERROR(TRIM(INDEX($A419:$AD419,MATCH(Settings!$B$13,$A$1:$AD$1,0))&amp;""),"")&lt;&gt;"",IFERROR(TRIM(INDEX($A419:$AD419,MATCH(Settings!$B$13,$A$1:$AD$1,0))&amp;""),"")&amp;IF(IFERROR(TRIM(INDEX($A419:$AD419,MATCH(Settings!$B$14,$A$1:$AD$1,0))&amp;""),"")&lt;&gt;""," ("&amp;IFERROR(TRIM(INDEX($A419:$AD419,MATCH(Settings!$B$14,$A$1:$AD$1,0))&amp;""),"")&amp;")",""),IFERROR(TRIM(INDEX($A419:$AD419,MATCH(Settings!$B$14,$A$1:$AD$1,0))&amp;""),""))</f>
        <v/>
      </c>
      <c r="AN419" s="23">
        <f>IFERROR(TRIM(INDEX($A419:$AD419,MATCH(Settings!$B$15,$A$1:$AD$1,0))&amp;""),"")</f>
        <v/>
      </c>
      <c r="AO419" s="23">
        <f>IF($BB419=0,"",IF(LEFT(IFERROR(TRIM(INDEX($A419:$AD419,MATCH(Settings!$B$16,$A$1:$AD$1,0))&amp;""),""),5)="Goods","Goods",IF(LEFT(IFERROR(TRIM(INDEX($A419:$AD419,MATCH(Settings!$B$16,$A$1:$AD$1,0))&amp;""),""),8)="Services","Services",IF(IFERROR(TRIM(INDEX($A419:$AD419,MATCH(Settings!$B$22,$A$1:$AD$1,0))&amp;""),"")&lt;&gt;"","Services","Goods"))))</f>
        <v/>
      </c>
      <c r="AP419" s="23">
        <f>IF($AO419="Services",IFERROR(TRIM(INDEX($A419:$AD419,MATCH(Settings!$B$22,$A$1:$AD$1,0))&amp;""),""),IFERROR(TRIM(INDEX($A419:$AD419,MATCH(Settings!$B$17,$A$1:$AD$1,0))&amp;""),""))</f>
        <v/>
      </c>
      <c r="AQ419" s="24">
        <f>IFERROR(IF(TRIM(INDEX($A419:$AD419,MATCH(Settings!$B$18,$A$1:$AD$1,0))&amp;"")="","",VALUE(TRIM(INDEX($A419:$AD419,MATCH(Settings!$B$18,$A$1:$AD$1,0))&amp;""))),"")</f>
        <v/>
      </c>
      <c r="AR419" s="25">
        <f>IF($AO419="Goods",IFERROR(IF(TRIM(INDEX($A419:$AD419,MATCH(Settings!$B$20,$A$1:$AD$1,0))&amp;"")="","",VALUE(TRIM(INDEX($A419:$AD419,MATCH(Settings!$B$20,$A$1:$AD$1,0))&amp;""))),""),"")</f>
        <v/>
      </c>
      <c r="AS419" s="26">
        <f>IF($BB419=0,"",IFERROR(INT(IFERROR(IF(ISNUMBER(INDEX($A419:$AD419,MATCH(Settings!$B$11,$A$1:$AD$1,0))),INDEX($A419:$AD419,MATCH(Settings!$B$11,$A$1:$AD$1,0)),DATE(VALUE(LEFT(IFERROR(TRIM(INDEX($A419:$AD419,MATCH(Settings!$B$11,$A$1:$AD$1,0))&amp;""),""),4)),VALUE(MID(IFERROR(TRIM(INDEX($A419:$AD419,MATCH(Settings!$B$11,$A$1:$AD$1,0))&amp;""),""),6,2)),VALUE(MID(IFERROR(TRIM(INDEX($A419:$AD419,MATCH(Settings!$B$11,$A$1:$AD$1,0))&amp;""),""),9,2)))+TIME(VALUE(MID(IFERROR(TRIM(INDEX($A419:$AD419,MATCH(Settings!$B$11,$A$1:$AD$1,0))&amp;""),""),12,2)),VALUE(MID(IFERROR(TRIM(INDEX($A419:$AD419,MATCH(Settings!$B$11,$A$1:$AD$1,0))&amp;""),""),15,2)),VALUE(MID(IFERROR(TRIM(INDEX($A419:$AD419,MATCH(Settings!$B$11,$A$1:$AD$1,0))&amp;""),""),18,2)))),"")),""))</f>
        <v/>
      </c>
      <c r="AT419" s="23">
        <f>IF($BB419=0,"",IF(NOT(ISNUMBER($AF419)),"Waiting for the gift",IF(ISNUMBER($AJ419),"Acknowledged",IF(AND(ISNUMBER(Settings!$D$3),$AU419&gt;Settings!$D$3),"Past your window","Send acknowledgment"))))</f>
        <v/>
      </c>
      <c r="AU419" s="24">
        <f>IF(AND(ISNUMBER($AF419),NOT(ISNUMBER($AJ419))),Settings!$D$4-$AF419,"")</f>
        <v/>
      </c>
      <c r="AV419" s="27">
        <f>IF($BB419=0,"",IF((IF($AO419="Services","; services: describe the work, no value",IF(NOT(ISNUMBER($AR419)),"; no donor value given",IF($AX419=1,"; donor value $"&amp;FIXED(Settings!$D$5,0)&amp;" or more: written acknowledgment","")&amp;IF($AY419=1,"; over $"&amp;FIXED(Settings!$D$6,0)&amp;": donor may need Form 8283","")&amp;IF($AZ419=1,"; over $"&amp;FIXED(Settings!$D$7,0)&amp;": Section B, you may sign Part V",""))))="","Thank-you note",MID(IF($AO419="Services","; services: describe the work, no value",IF(NOT(ISNUMBER($AR419)),"; no donor value given",IF($AX419=1,"; donor value $"&amp;FIXED(Settings!$D$5,0)&amp;" or more: written acknowledgment","")&amp;IF($AY419=1,"; over $"&amp;FIXED(Settings!$D$6,0)&amp;": donor may need Form 8283","")&amp;IF($AZ419=1,"; over $"&amp;FIXED(Settings!$D$7,0)&amp;": Section B, you may sign Part V",""))),3,300)))</f>
        <v/>
      </c>
      <c r="AW419" s="27">
        <f>IF(OR($BB419=0,NOT(ISNUMBER($AF419)),$AP419=""),"","Thank you for your contribution of "&amp;$AP419&amp;" that "&amp;IF(TRIM(Settings!$D$2&amp;"")="","(your organization's name)",Settings!$D$2)&amp;" received on "&amp;CHOOSE(MONTH($AF419),"January","February","March","April","May","June","July","August","September","October","November","December")&amp;" "&amp;DAY($AF419)&amp;", "&amp;YEAR($AF419)&amp;". "&amp;IF(TRIM($AH419&amp;"")="","No goods or services were provided in exchange for your contribution.","In exchange for your contribution, we gave you "&amp;$AH419&amp;IF(ISNUMBER($AI419)," with an estimated fair market value of $"&amp;FIXED($AI419,2),"")&amp;"."))</f>
        <v/>
      </c>
      <c r="AX419" s="28">
        <f>IF(AND(ISNUMBER($AR419),ISNUMBER(Settings!$D$5)),IF($AR419&gt;=Settings!$D$5,1,0),0)</f>
        <v/>
      </c>
      <c r="AY419" s="28">
        <f>IF(AND(ISNUMBER($AR419),ISNUMBER(Settings!$D$6)),IF($AR419&gt;Settings!$D$6,1,0),0)</f>
        <v/>
      </c>
      <c r="AZ419" s="28">
        <f>IF(AND(ISNUMBER($AR419),ISNUMBER(Settings!$D$7)),IF($AR419&gt;Settings!$D$7,1,0),0)</f>
        <v/>
      </c>
      <c r="BA419" s="28">
        <f>IF(AND(ISNUMBER($AR419),ISNUMBER($AF419)),$AR419,0)</f>
        <v/>
      </c>
      <c r="BB419" s="28">
        <f>IF(OR(IFERROR(TRIM(INDEX($A419:$AD419,MATCH(Settings!$B$14,$A$1:$AD$1,0))&amp;""),"")&lt;&gt;"",IFERROR(TRIM(INDEX($A419:$AD419,MATCH(Settings!$B$13,$A$1:$AD$1,0))&amp;""),"")&lt;&gt;"",IFERROR(TRIM(INDEX($A419:$AD419,MATCH(Settings!$B$17,$A$1:$AD$1,0))&amp;""),"")&lt;&gt;"",IFERROR(TRIM(INDEX($A419:$AD419,MATCH(Settings!$B$22,$A$1:$AD$1,0))&amp;""),"")&lt;&gt;""),1,0)</f>
        <v/>
      </c>
    </row>
    <row r="420">
      <c r="AF420" s="29" t="n"/>
      <c r="AG420" s="30" t="n"/>
      <c r="AH420" s="30" t="n"/>
      <c r="AI420" s="31" t="n"/>
      <c r="AJ420" s="29" t="n"/>
      <c r="AK420" s="30" t="n"/>
      <c r="AM420" s="23">
        <f>IF(IFERROR(TRIM(INDEX($A420:$AD420,MATCH(Settings!$B$13,$A$1:$AD$1,0))&amp;""),"")&lt;&gt;"",IFERROR(TRIM(INDEX($A420:$AD420,MATCH(Settings!$B$13,$A$1:$AD$1,0))&amp;""),"")&amp;IF(IFERROR(TRIM(INDEX($A420:$AD420,MATCH(Settings!$B$14,$A$1:$AD$1,0))&amp;""),"")&lt;&gt;""," ("&amp;IFERROR(TRIM(INDEX($A420:$AD420,MATCH(Settings!$B$14,$A$1:$AD$1,0))&amp;""),"")&amp;")",""),IFERROR(TRIM(INDEX($A420:$AD420,MATCH(Settings!$B$14,$A$1:$AD$1,0))&amp;""),""))</f>
        <v/>
      </c>
      <c r="AN420" s="23">
        <f>IFERROR(TRIM(INDEX($A420:$AD420,MATCH(Settings!$B$15,$A$1:$AD$1,0))&amp;""),"")</f>
        <v/>
      </c>
      <c r="AO420" s="23">
        <f>IF($BB420=0,"",IF(LEFT(IFERROR(TRIM(INDEX($A420:$AD420,MATCH(Settings!$B$16,$A$1:$AD$1,0))&amp;""),""),5)="Goods","Goods",IF(LEFT(IFERROR(TRIM(INDEX($A420:$AD420,MATCH(Settings!$B$16,$A$1:$AD$1,0))&amp;""),""),8)="Services","Services",IF(IFERROR(TRIM(INDEX($A420:$AD420,MATCH(Settings!$B$22,$A$1:$AD$1,0))&amp;""),"")&lt;&gt;"","Services","Goods"))))</f>
        <v/>
      </c>
      <c r="AP420" s="23">
        <f>IF($AO420="Services",IFERROR(TRIM(INDEX($A420:$AD420,MATCH(Settings!$B$22,$A$1:$AD$1,0))&amp;""),""),IFERROR(TRIM(INDEX($A420:$AD420,MATCH(Settings!$B$17,$A$1:$AD$1,0))&amp;""),""))</f>
        <v/>
      </c>
      <c r="AQ420" s="24">
        <f>IFERROR(IF(TRIM(INDEX($A420:$AD420,MATCH(Settings!$B$18,$A$1:$AD$1,0))&amp;"")="","",VALUE(TRIM(INDEX($A420:$AD420,MATCH(Settings!$B$18,$A$1:$AD$1,0))&amp;""))),"")</f>
        <v/>
      </c>
      <c r="AR420" s="25">
        <f>IF($AO420="Goods",IFERROR(IF(TRIM(INDEX($A420:$AD420,MATCH(Settings!$B$20,$A$1:$AD$1,0))&amp;"")="","",VALUE(TRIM(INDEX($A420:$AD420,MATCH(Settings!$B$20,$A$1:$AD$1,0))&amp;""))),""),"")</f>
        <v/>
      </c>
      <c r="AS420" s="26">
        <f>IF($BB420=0,"",IFERROR(INT(IFERROR(IF(ISNUMBER(INDEX($A420:$AD420,MATCH(Settings!$B$11,$A$1:$AD$1,0))),INDEX($A420:$AD420,MATCH(Settings!$B$11,$A$1:$AD$1,0)),DATE(VALUE(LEFT(IFERROR(TRIM(INDEX($A420:$AD420,MATCH(Settings!$B$11,$A$1:$AD$1,0))&amp;""),""),4)),VALUE(MID(IFERROR(TRIM(INDEX($A420:$AD420,MATCH(Settings!$B$11,$A$1:$AD$1,0))&amp;""),""),6,2)),VALUE(MID(IFERROR(TRIM(INDEX($A420:$AD420,MATCH(Settings!$B$11,$A$1:$AD$1,0))&amp;""),""),9,2)))+TIME(VALUE(MID(IFERROR(TRIM(INDEX($A420:$AD420,MATCH(Settings!$B$11,$A$1:$AD$1,0))&amp;""),""),12,2)),VALUE(MID(IFERROR(TRIM(INDEX($A420:$AD420,MATCH(Settings!$B$11,$A$1:$AD$1,0))&amp;""),""),15,2)),VALUE(MID(IFERROR(TRIM(INDEX($A420:$AD420,MATCH(Settings!$B$11,$A$1:$AD$1,0))&amp;""),""),18,2)))),"")),""))</f>
        <v/>
      </c>
      <c r="AT420" s="23">
        <f>IF($BB420=0,"",IF(NOT(ISNUMBER($AF420)),"Waiting for the gift",IF(ISNUMBER($AJ420),"Acknowledged",IF(AND(ISNUMBER(Settings!$D$3),$AU420&gt;Settings!$D$3),"Past your window","Send acknowledgment"))))</f>
        <v/>
      </c>
      <c r="AU420" s="24">
        <f>IF(AND(ISNUMBER($AF420),NOT(ISNUMBER($AJ420))),Settings!$D$4-$AF420,"")</f>
        <v/>
      </c>
      <c r="AV420" s="27">
        <f>IF($BB420=0,"",IF((IF($AO420="Services","; services: describe the work, no value",IF(NOT(ISNUMBER($AR420)),"; no donor value given",IF($AX420=1,"; donor value $"&amp;FIXED(Settings!$D$5,0)&amp;" or more: written acknowledgment","")&amp;IF($AY420=1,"; over $"&amp;FIXED(Settings!$D$6,0)&amp;": donor may need Form 8283","")&amp;IF($AZ420=1,"; over $"&amp;FIXED(Settings!$D$7,0)&amp;": Section B, you may sign Part V",""))))="","Thank-you note",MID(IF($AO420="Services","; services: describe the work, no value",IF(NOT(ISNUMBER($AR420)),"; no donor value given",IF($AX420=1,"; donor value $"&amp;FIXED(Settings!$D$5,0)&amp;" or more: written acknowledgment","")&amp;IF($AY420=1,"; over $"&amp;FIXED(Settings!$D$6,0)&amp;": donor may need Form 8283","")&amp;IF($AZ420=1,"; over $"&amp;FIXED(Settings!$D$7,0)&amp;": Section B, you may sign Part V",""))),3,300)))</f>
        <v/>
      </c>
      <c r="AW420" s="27">
        <f>IF(OR($BB420=0,NOT(ISNUMBER($AF420)),$AP420=""),"","Thank you for your contribution of "&amp;$AP420&amp;" that "&amp;IF(TRIM(Settings!$D$2&amp;"")="","(your organization's name)",Settings!$D$2)&amp;" received on "&amp;CHOOSE(MONTH($AF420),"January","February","March","April","May","June","July","August","September","October","November","December")&amp;" "&amp;DAY($AF420)&amp;", "&amp;YEAR($AF420)&amp;". "&amp;IF(TRIM($AH420&amp;"")="","No goods or services were provided in exchange for your contribution.","In exchange for your contribution, we gave you "&amp;$AH420&amp;IF(ISNUMBER($AI420)," with an estimated fair market value of $"&amp;FIXED($AI420,2),"")&amp;"."))</f>
        <v/>
      </c>
      <c r="AX420" s="28">
        <f>IF(AND(ISNUMBER($AR420),ISNUMBER(Settings!$D$5)),IF($AR420&gt;=Settings!$D$5,1,0),0)</f>
        <v/>
      </c>
      <c r="AY420" s="28">
        <f>IF(AND(ISNUMBER($AR420),ISNUMBER(Settings!$D$6)),IF($AR420&gt;Settings!$D$6,1,0),0)</f>
        <v/>
      </c>
      <c r="AZ420" s="28">
        <f>IF(AND(ISNUMBER($AR420),ISNUMBER(Settings!$D$7)),IF($AR420&gt;Settings!$D$7,1,0),0)</f>
        <v/>
      </c>
      <c r="BA420" s="28">
        <f>IF(AND(ISNUMBER($AR420),ISNUMBER($AF420)),$AR420,0)</f>
        <v/>
      </c>
      <c r="BB420" s="28">
        <f>IF(OR(IFERROR(TRIM(INDEX($A420:$AD420,MATCH(Settings!$B$14,$A$1:$AD$1,0))&amp;""),"")&lt;&gt;"",IFERROR(TRIM(INDEX($A420:$AD420,MATCH(Settings!$B$13,$A$1:$AD$1,0))&amp;""),"")&lt;&gt;"",IFERROR(TRIM(INDEX($A420:$AD420,MATCH(Settings!$B$17,$A$1:$AD$1,0))&amp;""),"")&lt;&gt;"",IFERROR(TRIM(INDEX($A420:$AD420,MATCH(Settings!$B$22,$A$1:$AD$1,0))&amp;""),"")&lt;&gt;""),1,0)</f>
        <v/>
      </c>
    </row>
    <row r="421">
      <c r="AF421" s="29" t="n"/>
      <c r="AG421" s="30" t="n"/>
      <c r="AH421" s="30" t="n"/>
      <c r="AI421" s="31" t="n"/>
      <c r="AJ421" s="29" t="n"/>
      <c r="AK421" s="30" t="n"/>
      <c r="AM421" s="23">
        <f>IF(IFERROR(TRIM(INDEX($A421:$AD421,MATCH(Settings!$B$13,$A$1:$AD$1,0))&amp;""),"")&lt;&gt;"",IFERROR(TRIM(INDEX($A421:$AD421,MATCH(Settings!$B$13,$A$1:$AD$1,0))&amp;""),"")&amp;IF(IFERROR(TRIM(INDEX($A421:$AD421,MATCH(Settings!$B$14,$A$1:$AD$1,0))&amp;""),"")&lt;&gt;""," ("&amp;IFERROR(TRIM(INDEX($A421:$AD421,MATCH(Settings!$B$14,$A$1:$AD$1,0))&amp;""),"")&amp;")",""),IFERROR(TRIM(INDEX($A421:$AD421,MATCH(Settings!$B$14,$A$1:$AD$1,0))&amp;""),""))</f>
        <v/>
      </c>
      <c r="AN421" s="23">
        <f>IFERROR(TRIM(INDEX($A421:$AD421,MATCH(Settings!$B$15,$A$1:$AD$1,0))&amp;""),"")</f>
        <v/>
      </c>
      <c r="AO421" s="23">
        <f>IF($BB421=0,"",IF(LEFT(IFERROR(TRIM(INDEX($A421:$AD421,MATCH(Settings!$B$16,$A$1:$AD$1,0))&amp;""),""),5)="Goods","Goods",IF(LEFT(IFERROR(TRIM(INDEX($A421:$AD421,MATCH(Settings!$B$16,$A$1:$AD$1,0))&amp;""),""),8)="Services","Services",IF(IFERROR(TRIM(INDEX($A421:$AD421,MATCH(Settings!$B$22,$A$1:$AD$1,0))&amp;""),"")&lt;&gt;"","Services","Goods"))))</f>
        <v/>
      </c>
      <c r="AP421" s="23">
        <f>IF($AO421="Services",IFERROR(TRIM(INDEX($A421:$AD421,MATCH(Settings!$B$22,$A$1:$AD$1,0))&amp;""),""),IFERROR(TRIM(INDEX($A421:$AD421,MATCH(Settings!$B$17,$A$1:$AD$1,0))&amp;""),""))</f>
        <v/>
      </c>
      <c r="AQ421" s="24">
        <f>IFERROR(IF(TRIM(INDEX($A421:$AD421,MATCH(Settings!$B$18,$A$1:$AD$1,0))&amp;"")="","",VALUE(TRIM(INDEX($A421:$AD421,MATCH(Settings!$B$18,$A$1:$AD$1,0))&amp;""))),"")</f>
        <v/>
      </c>
      <c r="AR421" s="25">
        <f>IF($AO421="Goods",IFERROR(IF(TRIM(INDEX($A421:$AD421,MATCH(Settings!$B$20,$A$1:$AD$1,0))&amp;"")="","",VALUE(TRIM(INDEX($A421:$AD421,MATCH(Settings!$B$20,$A$1:$AD$1,0))&amp;""))),""),"")</f>
        <v/>
      </c>
      <c r="AS421" s="26">
        <f>IF($BB421=0,"",IFERROR(INT(IFERROR(IF(ISNUMBER(INDEX($A421:$AD421,MATCH(Settings!$B$11,$A$1:$AD$1,0))),INDEX($A421:$AD421,MATCH(Settings!$B$11,$A$1:$AD$1,0)),DATE(VALUE(LEFT(IFERROR(TRIM(INDEX($A421:$AD421,MATCH(Settings!$B$11,$A$1:$AD$1,0))&amp;""),""),4)),VALUE(MID(IFERROR(TRIM(INDEX($A421:$AD421,MATCH(Settings!$B$11,$A$1:$AD$1,0))&amp;""),""),6,2)),VALUE(MID(IFERROR(TRIM(INDEX($A421:$AD421,MATCH(Settings!$B$11,$A$1:$AD$1,0))&amp;""),""),9,2)))+TIME(VALUE(MID(IFERROR(TRIM(INDEX($A421:$AD421,MATCH(Settings!$B$11,$A$1:$AD$1,0))&amp;""),""),12,2)),VALUE(MID(IFERROR(TRIM(INDEX($A421:$AD421,MATCH(Settings!$B$11,$A$1:$AD$1,0))&amp;""),""),15,2)),VALUE(MID(IFERROR(TRIM(INDEX($A421:$AD421,MATCH(Settings!$B$11,$A$1:$AD$1,0))&amp;""),""),18,2)))),"")),""))</f>
        <v/>
      </c>
      <c r="AT421" s="23">
        <f>IF($BB421=0,"",IF(NOT(ISNUMBER($AF421)),"Waiting for the gift",IF(ISNUMBER($AJ421),"Acknowledged",IF(AND(ISNUMBER(Settings!$D$3),$AU421&gt;Settings!$D$3),"Past your window","Send acknowledgment"))))</f>
        <v/>
      </c>
      <c r="AU421" s="24">
        <f>IF(AND(ISNUMBER($AF421),NOT(ISNUMBER($AJ421))),Settings!$D$4-$AF421,"")</f>
        <v/>
      </c>
      <c r="AV421" s="27">
        <f>IF($BB421=0,"",IF((IF($AO421="Services","; services: describe the work, no value",IF(NOT(ISNUMBER($AR421)),"; no donor value given",IF($AX421=1,"; donor value $"&amp;FIXED(Settings!$D$5,0)&amp;" or more: written acknowledgment","")&amp;IF($AY421=1,"; over $"&amp;FIXED(Settings!$D$6,0)&amp;": donor may need Form 8283","")&amp;IF($AZ421=1,"; over $"&amp;FIXED(Settings!$D$7,0)&amp;": Section B, you may sign Part V",""))))="","Thank-you note",MID(IF($AO421="Services","; services: describe the work, no value",IF(NOT(ISNUMBER($AR421)),"; no donor value given",IF($AX421=1,"; donor value $"&amp;FIXED(Settings!$D$5,0)&amp;" or more: written acknowledgment","")&amp;IF($AY421=1,"; over $"&amp;FIXED(Settings!$D$6,0)&amp;": donor may need Form 8283","")&amp;IF($AZ421=1,"; over $"&amp;FIXED(Settings!$D$7,0)&amp;": Section B, you may sign Part V",""))),3,300)))</f>
        <v/>
      </c>
      <c r="AW421" s="27">
        <f>IF(OR($BB421=0,NOT(ISNUMBER($AF421)),$AP421=""),"","Thank you for your contribution of "&amp;$AP421&amp;" that "&amp;IF(TRIM(Settings!$D$2&amp;"")="","(your organization's name)",Settings!$D$2)&amp;" received on "&amp;CHOOSE(MONTH($AF421),"January","February","March","April","May","June","July","August","September","October","November","December")&amp;" "&amp;DAY($AF421)&amp;", "&amp;YEAR($AF421)&amp;". "&amp;IF(TRIM($AH421&amp;"")="","No goods or services were provided in exchange for your contribution.","In exchange for your contribution, we gave you "&amp;$AH421&amp;IF(ISNUMBER($AI421)," with an estimated fair market value of $"&amp;FIXED($AI421,2),"")&amp;"."))</f>
        <v/>
      </c>
      <c r="AX421" s="28">
        <f>IF(AND(ISNUMBER($AR421),ISNUMBER(Settings!$D$5)),IF($AR421&gt;=Settings!$D$5,1,0),0)</f>
        <v/>
      </c>
      <c r="AY421" s="28">
        <f>IF(AND(ISNUMBER($AR421),ISNUMBER(Settings!$D$6)),IF($AR421&gt;Settings!$D$6,1,0),0)</f>
        <v/>
      </c>
      <c r="AZ421" s="28">
        <f>IF(AND(ISNUMBER($AR421),ISNUMBER(Settings!$D$7)),IF($AR421&gt;Settings!$D$7,1,0),0)</f>
        <v/>
      </c>
      <c r="BA421" s="28">
        <f>IF(AND(ISNUMBER($AR421),ISNUMBER($AF421)),$AR421,0)</f>
        <v/>
      </c>
      <c r="BB421" s="28">
        <f>IF(OR(IFERROR(TRIM(INDEX($A421:$AD421,MATCH(Settings!$B$14,$A$1:$AD$1,0))&amp;""),"")&lt;&gt;"",IFERROR(TRIM(INDEX($A421:$AD421,MATCH(Settings!$B$13,$A$1:$AD$1,0))&amp;""),"")&lt;&gt;"",IFERROR(TRIM(INDEX($A421:$AD421,MATCH(Settings!$B$17,$A$1:$AD$1,0))&amp;""),"")&lt;&gt;"",IFERROR(TRIM(INDEX($A421:$AD421,MATCH(Settings!$B$22,$A$1:$AD$1,0))&amp;""),"")&lt;&gt;""),1,0)</f>
        <v/>
      </c>
    </row>
    <row r="422">
      <c r="AF422" s="29" t="n"/>
      <c r="AG422" s="30" t="n"/>
      <c r="AH422" s="30" t="n"/>
      <c r="AI422" s="31" t="n"/>
      <c r="AJ422" s="29" t="n"/>
      <c r="AK422" s="30" t="n"/>
      <c r="AM422" s="23">
        <f>IF(IFERROR(TRIM(INDEX($A422:$AD422,MATCH(Settings!$B$13,$A$1:$AD$1,0))&amp;""),"")&lt;&gt;"",IFERROR(TRIM(INDEX($A422:$AD422,MATCH(Settings!$B$13,$A$1:$AD$1,0))&amp;""),"")&amp;IF(IFERROR(TRIM(INDEX($A422:$AD422,MATCH(Settings!$B$14,$A$1:$AD$1,0))&amp;""),"")&lt;&gt;""," ("&amp;IFERROR(TRIM(INDEX($A422:$AD422,MATCH(Settings!$B$14,$A$1:$AD$1,0))&amp;""),"")&amp;")",""),IFERROR(TRIM(INDEX($A422:$AD422,MATCH(Settings!$B$14,$A$1:$AD$1,0))&amp;""),""))</f>
        <v/>
      </c>
      <c r="AN422" s="23">
        <f>IFERROR(TRIM(INDEX($A422:$AD422,MATCH(Settings!$B$15,$A$1:$AD$1,0))&amp;""),"")</f>
        <v/>
      </c>
      <c r="AO422" s="23">
        <f>IF($BB422=0,"",IF(LEFT(IFERROR(TRIM(INDEX($A422:$AD422,MATCH(Settings!$B$16,$A$1:$AD$1,0))&amp;""),""),5)="Goods","Goods",IF(LEFT(IFERROR(TRIM(INDEX($A422:$AD422,MATCH(Settings!$B$16,$A$1:$AD$1,0))&amp;""),""),8)="Services","Services",IF(IFERROR(TRIM(INDEX($A422:$AD422,MATCH(Settings!$B$22,$A$1:$AD$1,0))&amp;""),"")&lt;&gt;"","Services","Goods"))))</f>
        <v/>
      </c>
      <c r="AP422" s="23">
        <f>IF($AO422="Services",IFERROR(TRIM(INDEX($A422:$AD422,MATCH(Settings!$B$22,$A$1:$AD$1,0))&amp;""),""),IFERROR(TRIM(INDEX($A422:$AD422,MATCH(Settings!$B$17,$A$1:$AD$1,0))&amp;""),""))</f>
        <v/>
      </c>
      <c r="AQ422" s="24">
        <f>IFERROR(IF(TRIM(INDEX($A422:$AD422,MATCH(Settings!$B$18,$A$1:$AD$1,0))&amp;"")="","",VALUE(TRIM(INDEX($A422:$AD422,MATCH(Settings!$B$18,$A$1:$AD$1,0))&amp;""))),"")</f>
        <v/>
      </c>
      <c r="AR422" s="25">
        <f>IF($AO422="Goods",IFERROR(IF(TRIM(INDEX($A422:$AD422,MATCH(Settings!$B$20,$A$1:$AD$1,0))&amp;"")="","",VALUE(TRIM(INDEX($A422:$AD422,MATCH(Settings!$B$20,$A$1:$AD$1,0))&amp;""))),""),"")</f>
        <v/>
      </c>
      <c r="AS422" s="26">
        <f>IF($BB422=0,"",IFERROR(INT(IFERROR(IF(ISNUMBER(INDEX($A422:$AD422,MATCH(Settings!$B$11,$A$1:$AD$1,0))),INDEX($A422:$AD422,MATCH(Settings!$B$11,$A$1:$AD$1,0)),DATE(VALUE(LEFT(IFERROR(TRIM(INDEX($A422:$AD422,MATCH(Settings!$B$11,$A$1:$AD$1,0))&amp;""),""),4)),VALUE(MID(IFERROR(TRIM(INDEX($A422:$AD422,MATCH(Settings!$B$11,$A$1:$AD$1,0))&amp;""),""),6,2)),VALUE(MID(IFERROR(TRIM(INDEX($A422:$AD422,MATCH(Settings!$B$11,$A$1:$AD$1,0))&amp;""),""),9,2)))+TIME(VALUE(MID(IFERROR(TRIM(INDEX($A422:$AD422,MATCH(Settings!$B$11,$A$1:$AD$1,0))&amp;""),""),12,2)),VALUE(MID(IFERROR(TRIM(INDEX($A422:$AD422,MATCH(Settings!$B$11,$A$1:$AD$1,0))&amp;""),""),15,2)),VALUE(MID(IFERROR(TRIM(INDEX($A422:$AD422,MATCH(Settings!$B$11,$A$1:$AD$1,0))&amp;""),""),18,2)))),"")),""))</f>
        <v/>
      </c>
      <c r="AT422" s="23">
        <f>IF($BB422=0,"",IF(NOT(ISNUMBER($AF422)),"Waiting for the gift",IF(ISNUMBER($AJ422),"Acknowledged",IF(AND(ISNUMBER(Settings!$D$3),$AU422&gt;Settings!$D$3),"Past your window","Send acknowledgment"))))</f>
        <v/>
      </c>
      <c r="AU422" s="24">
        <f>IF(AND(ISNUMBER($AF422),NOT(ISNUMBER($AJ422))),Settings!$D$4-$AF422,"")</f>
        <v/>
      </c>
      <c r="AV422" s="27">
        <f>IF($BB422=0,"",IF((IF($AO422="Services","; services: describe the work, no value",IF(NOT(ISNUMBER($AR422)),"; no donor value given",IF($AX422=1,"; donor value $"&amp;FIXED(Settings!$D$5,0)&amp;" or more: written acknowledgment","")&amp;IF($AY422=1,"; over $"&amp;FIXED(Settings!$D$6,0)&amp;": donor may need Form 8283","")&amp;IF($AZ422=1,"; over $"&amp;FIXED(Settings!$D$7,0)&amp;": Section B, you may sign Part V",""))))="","Thank-you note",MID(IF($AO422="Services","; services: describe the work, no value",IF(NOT(ISNUMBER($AR422)),"; no donor value given",IF($AX422=1,"; donor value $"&amp;FIXED(Settings!$D$5,0)&amp;" or more: written acknowledgment","")&amp;IF($AY422=1,"; over $"&amp;FIXED(Settings!$D$6,0)&amp;": donor may need Form 8283","")&amp;IF($AZ422=1,"; over $"&amp;FIXED(Settings!$D$7,0)&amp;": Section B, you may sign Part V",""))),3,300)))</f>
        <v/>
      </c>
      <c r="AW422" s="27">
        <f>IF(OR($BB422=0,NOT(ISNUMBER($AF422)),$AP422=""),"","Thank you for your contribution of "&amp;$AP422&amp;" that "&amp;IF(TRIM(Settings!$D$2&amp;"")="","(your organization's name)",Settings!$D$2)&amp;" received on "&amp;CHOOSE(MONTH($AF422),"January","February","March","April","May","June","July","August","September","October","November","December")&amp;" "&amp;DAY($AF422)&amp;", "&amp;YEAR($AF422)&amp;". "&amp;IF(TRIM($AH422&amp;"")="","No goods or services were provided in exchange for your contribution.","In exchange for your contribution, we gave you "&amp;$AH422&amp;IF(ISNUMBER($AI422)," with an estimated fair market value of $"&amp;FIXED($AI422,2),"")&amp;"."))</f>
        <v/>
      </c>
      <c r="AX422" s="28">
        <f>IF(AND(ISNUMBER($AR422),ISNUMBER(Settings!$D$5)),IF($AR422&gt;=Settings!$D$5,1,0),0)</f>
        <v/>
      </c>
      <c r="AY422" s="28">
        <f>IF(AND(ISNUMBER($AR422),ISNUMBER(Settings!$D$6)),IF($AR422&gt;Settings!$D$6,1,0),0)</f>
        <v/>
      </c>
      <c r="AZ422" s="28">
        <f>IF(AND(ISNUMBER($AR422),ISNUMBER(Settings!$D$7)),IF($AR422&gt;Settings!$D$7,1,0),0)</f>
        <v/>
      </c>
      <c r="BA422" s="28">
        <f>IF(AND(ISNUMBER($AR422),ISNUMBER($AF422)),$AR422,0)</f>
        <v/>
      </c>
      <c r="BB422" s="28">
        <f>IF(OR(IFERROR(TRIM(INDEX($A422:$AD422,MATCH(Settings!$B$14,$A$1:$AD$1,0))&amp;""),"")&lt;&gt;"",IFERROR(TRIM(INDEX($A422:$AD422,MATCH(Settings!$B$13,$A$1:$AD$1,0))&amp;""),"")&lt;&gt;"",IFERROR(TRIM(INDEX($A422:$AD422,MATCH(Settings!$B$17,$A$1:$AD$1,0))&amp;""),"")&lt;&gt;"",IFERROR(TRIM(INDEX($A422:$AD422,MATCH(Settings!$B$22,$A$1:$AD$1,0))&amp;""),"")&lt;&gt;""),1,0)</f>
        <v/>
      </c>
    </row>
    <row r="423">
      <c r="AF423" s="29" t="n"/>
      <c r="AG423" s="30" t="n"/>
      <c r="AH423" s="30" t="n"/>
      <c r="AI423" s="31" t="n"/>
      <c r="AJ423" s="29" t="n"/>
      <c r="AK423" s="30" t="n"/>
      <c r="AM423" s="23">
        <f>IF(IFERROR(TRIM(INDEX($A423:$AD423,MATCH(Settings!$B$13,$A$1:$AD$1,0))&amp;""),"")&lt;&gt;"",IFERROR(TRIM(INDEX($A423:$AD423,MATCH(Settings!$B$13,$A$1:$AD$1,0))&amp;""),"")&amp;IF(IFERROR(TRIM(INDEX($A423:$AD423,MATCH(Settings!$B$14,$A$1:$AD$1,0))&amp;""),"")&lt;&gt;""," ("&amp;IFERROR(TRIM(INDEX($A423:$AD423,MATCH(Settings!$B$14,$A$1:$AD$1,0))&amp;""),"")&amp;")",""),IFERROR(TRIM(INDEX($A423:$AD423,MATCH(Settings!$B$14,$A$1:$AD$1,0))&amp;""),""))</f>
        <v/>
      </c>
      <c r="AN423" s="23">
        <f>IFERROR(TRIM(INDEX($A423:$AD423,MATCH(Settings!$B$15,$A$1:$AD$1,0))&amp;""),"")</f>
        <v/>
      </c>
      <c r="AO423" s="23">
        <f>IF($BB423=0,"",IF(LEFT(IFERROR(TRIM(INDEX($A423:$AD423,MATCH(Settings!$B$16,$A$1:$AD$1,0))&amp;""),""),5)="Goods","Goods",IF(LEFT(IFERROR(TRIM(INDEX($A423:$AD423,MATCH(Settings!$B$16,$A$1:$AD$1,0))&amp;""),""),8)="Services","Services",IF(IFERROR(TRIM(INDEX($A423:$AD423,MATCH(Settings!$B$22,$A$1:$AD$1,0))&amp;""),"")&lt;&gt;"","Services","Goods"))))</f>
        <v/>
      </c>
      <c r="AP423" s="23">
        <f>IF($AO423="Services",IFERROR(TRIM(INDEX($A423:$AD423,MATCH(Settings!$B$22,$A$1:$AD$1,0))&amp;""),""),IFERROR(TRIM(INDEX($A423:$AD423,MATCH(Settings!$B$17,$A$1:$AD$1,0))&amp;""),""))</f>
        <v/>
      </c>
      <c r="AQ423" s="24">
        <f>IFERROR(IF(TRIM(INDEX($A423:$AD423,MATCH(Settings!$B$18,$A$1:$AD$1,0))&amp;"")="","",VALUE(TRIM(INDEX($A423:$AD423,MATCH(Settings!$B$18,$A$1:$AD$1,0))&amp;""))),"")</f>
        <v/>
      </c>
      <c r="AR423" s="25">
        <f>IF($AO423="Goods",IFERROR(IF(TRIM(INDEX($A423:$AD423,MATCH(Settings!$B$20,$A$1:$AD$1,0))&amp;"")="","",VALUE(TRIM(INDEX($A423:$AD423,MATCH(Settings!$B$20,$A$1:$AD$1,0))&amp;""))),""),"")</f>
        <v/>
      </c>
      <c r="AS423" s="26">
        <f>IF($BB423=0,"",IFERROR(INT(IFERROR(IF(ISNUMBER(INDEX($A423:$AD423,MATCH(Settings!$B$11,$A$1:$AD$1,0))),INDEX($A423:$AD423,MATCH(Settings!$B$11,$A$1:$AD$1,0)),DATE(VALUE(LEFT(IFERROR(TRIM(INDEX($A423:$AD423,MATCH(Settings!$B$11,$A$1:$AD$1,0))&amp;""),""),4)),VALUE(MID(IFERROR(TRIM(INDEX($A423:$AD423,MATCH(Settings!$B$11,$A$1:$AD$1,0))&amp;""),""),6,2)),VALUE(MID(IFERROR(TRIM(INDEX($A423:$AD423,MATCH(Settings!$B$11,$A$1:$AD$1,0))&amp;""),""),9,2)))+TIME(VALUE(MID(IFERROR(TRIM(INDEX($A423:$AD423,MATCH(Settings!$B$11,$A$1:$AD$1,0))&amp;""),""),12,2)),VALUE(MID(IFERROR(TRIM(INDEX($A423:$AD423,MATCH(Settings!$B$11,$A$1:$AD$1,0))&amp;""),""),15,2)),VALUE(MID(IFERROR(TRIM(INDEX($A423:$AD423,MATCH(Settings!$B$11,$A$1:$AD$1,0))&amp;""),""),18,2)))),"")),""))</f>
        <v/>
      </c>
      <c r="AT423" s="23">
        <f>IF($BB423=0,"",IF(NOT(ISNUMBER($AF423)),"Waiting for the gift",IF(ISNUMBER($AJ423),"Acknowledged",IF(AND(ISNUMBER(Settings!$D$3),$AU423&gt;Settings!$D$3),"Past your window","Send acknowledgment"))))</f>
        <v/>
      </c>
      <c r="AU423" s="24">
        <f>IF(AND(ISNUMBER($AF423),NOT(ISNUMBER($AJ423))),Settings!$D$4-$AF423,"")</f>
        <v/>
      </c>
      <c r="AV423" s="27">
        <f>IF($BB423=0,"",IF((IF($AO423="Services","; services: describe the work, no value",IF(NOT(ISNUMBER($AR423)),"; no donor value given",IF($AX423=1,"; donor value $"&amp;FIXED(Settings!$D$5,0)&amp;" or more: written acknowledgment","")&amp;IF($AY423=1,"; over $"&amp;FIXED(Settings!$D$6,0)&amp;": donor may need Form 8283","")&amp;IF($AZ423=1,"; over $"&amp;FIXED(Settings!$D$7,0)&amp;": Section B, you may sign Part V",""))))="","Thank-you note",MID(IF($AO423="Services","; services: describe the work, no value",IF(NOT(ISNUMBER($AR423)),"; no donor value given",IF($AX423=1,"; donor value $"&amp;FIXED(Settings!$D$5,0)&amp;" or more: written acknowledgment","")&amp;IF($AY423=1,"; over $"&amp;FIXED(Settings!$D$6,0)&amp;": donor may need Form 8283","")&amp;IF($AZ423=1,"; over $"&amp;FIXED(Settings!$D$7,0)&amp;": Section B, you may sign Part V",""))),3,300)))</f>
        <v/>
      </c>
      <c r="AW423" s="27">
        <f>IF(OR($BB423=0,NOT(ISNUMBER($AF423)),$AP423=""),"","Thank you for your contribution of "&amp;$AP423&amp;" that "&amp;IF(TRIM(Settings!$D$2&amp;"")="","(your organization's name)",Settings!$D$2)&amp;" received on "&amp;CHOOSE(MONTH($AF423),"January","February","March","April","May","June","July","August","September","October","November","December")&amp;" "&amp;DAY($AF423)&amp;", "&amp;YEAR($AF423)&amp;". "&amp;IF(TRIM($AH423&amp;"")="","No goods or services were provided in exchange for your contribution.","In exchange for your contribution, we gave you "&amp;$AH423&amp;IF(ISNUMBER($AI423)," with an estimated fair market value of $"&amp;FIXED($AI423,2),"")&amp;"."))</f>
        <v/>
      </c>
      <c r="AX423" s="28">
        <f>IF(AND(ISNUMBER($AR423),ISNUMBER(Settings!$D$5)),IF($AR423&gt;=Settings!$D$5,1,0),0)</f>
        <v/>
      </c>
      <c r="AY423" s="28">
        <f>IF(AND(ISNUMBER($AR423),ISNUMBER(Settings!$D$6)),IF($AR423&gt;Settings!$D$6,1,0),0)</f>
        <v/>
      </c>
      <c r="AZ423" s="28">
        <f>IF(AND(ISNUMBER($AR423),ISNUMBER(Settings!$D$7)),IF($AR423&gt;Settings!$D$7,1,0),0)</f>
        <v/>
      </c>
      <c r="BA423" s="28">
        <f>IF(AND(ISNUMBER($AR423),ISNUMBER($AF423)),$AR423,0)</f>
        <v/>
      </c>
      <c r="BB423" s="28">
        <f>IF(OR(IFERROR(TRIM(INDEX($A423:$AD423,MATCH(Settings!$B$14,$A$1:$AD$1,0))&amp;""),"")&lt;&gt;"",IFERROR(TRIM(INDEX($A423:$AD423,MATCH(Settings!$B$13,$A$1:$AD$1,0))&amp;""),"")&lt;&gt;"",IFERROR(TRIM(INDEX($A423:$AD423,MATCH(Settings!$B$17,$A$1:$AD$1,0))&amp;""),"")&lt;&gt;"",IFERROR(TRIM(INDEX($A423:$AD423,MATCH(Settings!$B$22,$A$1:$AD$1,0))&amp;""),"")&lt;&gt;""),1,0)</f>
        <v/>
      </c>
    </row>
    <row r="424">
      <c r="AF424" s="29" t="n"/>
      <c r="AG424" s="30" t="n"/>
      <c r="AH424" s="30" t="n"/>
      <c r="AI424" s="31" t="n"/>
      <c r="AJ424" s="29" t="n"/>
      <c r="AK424" s="30" t="n"/>
      <c r="AM424" s="23">
        <f>IF(IFERROR(TRIM(INDEX($A424:$AD424,MATCH(Settings!$B$13,$A$1:$AD$1,0))&amp;""),"")&lt;&gt;"",IFERROR(TRIM(INDEX($A424:$AD424,MATCH(Settings!$B$13,$A$1:$AD$1,0))&amp;""),"")&amp;IF(IFERROR(TRIM(INDEX($A424:$AD424,MATCH(Settings!$B$14,$A$1:$AD$1,0))&amp;""),"")&lt;&gt;""," ("&amp;IFERROR(TRIM(INDEX($A424:$AD424,MATCH(Settings!$B$14,$A$1:$AD$1,0))&amp;""),"")&amp;")",""),IFERROR(TRIM(INDEX($A424:$AD424,MATCH(Settings!$B$14,$A$1:$AD$1,0))&amp;""),""))</f>
        <v/>
      </c>
      <c r="AN424" s="23">
        <f>IFERROR(TRIM(INDEX($A424:$AD424,MATCH(Settings!$B$15,$A$1:$AD$1,0))&amp;""),"")</f>
        <v/>
      </c>
      <c r="AO424" s="23">
        <f>IF($BB424=0,"",IF(LEFT(IFERROR(TRIM(INDEX($A424:$AD424,MATCH(Settings!$B$16,$A$1:$AD$1,0))&amp;""),""),5)="Goods","Goods",IF(LEFT(IFERROR(TRIM(INDEX($A424:$AD424,MATCH(Settings!$B$16,$A$1:$AD$1,0))&amp;""),""),8)="Services","Services",IF(IFERROR(TRIM(INDEX($A424:$AD424,MATCH(Settings!$B$22,$A$1:$AD$1,0))&amp;""),"")&lt;&gt;"","Services","Goods"))))</f>
        <v/>
      </c>
      <c r="AP424" s="23">
        <f>IF($AO424="Services",IFERROR(TRIM(INDEX($A424:$AD424,MATCH(Settings!$B$22,$A$1:$AD$1,0))&amp;""),""),IFERROR(TRIM(INDEX($A424:$AD424,MATCH(Settings!$B$17,$A$1:$AD$1,0))&amp;""),""))</f>
        <v/>
      </c>
      <c r="AQ424" s="24">
        <f>IFERROR(IF(TRIM(INDEX($A424:$AD424,MATCH(Settings!$B$18,$A$1:$AD$1,0))&amp;"")="","",VALUE(TRIM(INDEX($A424:$AD424,MATCH(Settings!$B$18,$A$1:$AD$1,0))&amp;""))),"")</f>
        <v/>
      </c>
      <c r="AR424" s="25">
        <f>IF($AO424="Goods",IFERROR(IF(TRIM(INDEX($A424:$AD424,MATCH(Settings!$B$20,$A$1:$AD$1,0))&amp;"")="","",VALUE(TRIM(INDEX($A424:$AD424,MATCH(Settings!$B$20,$A$1:$AD$1,0))&amp;""))),""),"")</f>
        <v/>
      </c>
      <c r="AS424" s="26">
        <f>IF($BB424=0,"",IFERROR(INT(IFERROR(IF(ISNUMBER(INDEX($A424:$AD424,MATCH(Settings!$B$11,$A$1:$AD$1,0))),INDEX($A424:$AD424,MATCH(Settings!$B$11,$A$1:$AD$1,0)),DATE(VALUE(LEFT(IFERROR(TRIM(INDEX($A424:$AD424,MATCH(Settings!$B$11,$A$1:$AD$1,0))&amp;""),""),4)),VALUE(MID(IFERROR(TRIM(INDEX($A424:$AD424,MATCH(Settings!$B$11,$A$1:$AD$1,0))&amp;""),""),6,2)),VALUE(MID(IFERROR(TRIM(INDEX($A424:$AD424,MATCH(Settings!$B$11,$A$1:$AD$1,0))&amp;""),""),9,2)))+TIME(VALUE(MID(IFERROR(TRIM(INDEX($A424:$AD424,MATCH(Settings!$B$11,$A$1:$AD$1,0))&amp;""),""),12,2)),VALUE(MID(IFERROR(TRIM(INDEX($A424:$AD424,MATCH(Settings!$B$11,$A$1:$AD$1,0))&amp;""),""),15,2)),VALUE(MID(IFERROR(TRIM(INDEX($A424:$AD424,MATCH(Settings!$B$11,$A$1:$AD$1,0))&amp;""),""),18,2)))),"")),""))</f>
        <v/>
      </c>
      <c r="AT424" s="23">
        <f>IF($BB424=0,"",IF(NOT(ISNUMBER($AF424)),"Waiting for the gift",IF(ISNUMBER($AJ424),"Acknowledged",IF(AND(ISNUMBER(Settings!$D$3),$AU424&gt;Settings!$D$3),"Past your window","Send acknowledgment"))))</f>
        <v/>
      </c>
      <c r="AU424" s="24">
        <f>IF(AND(ISNUMBER($AF424),NOT(ISNUMBER($AJ424))),Settings!$D$4-$AF424,"")</f>
        <v/>
      </c>
      <c r="AV424" s="27">
        <f>IF($BB424=0,"",IF((IF($AO424="Services","; services: describe the work, no value",IF(NOT(ISNUMBER($AR424)),"; no donor value given",IF($AX424=1,"; donor value $"&amp;FIXED(Settings!$D$5,0)&amp;" or more: written acknowledgment","")&amp;IF($AY424=1,"; over $"&amp;FIXED(Settings!$D$6,0)&amp;": donor may need Form 8283","")&amp;IF($AZ424=1,"; over $"&amp;FIXED(Settings!$D$7,0)&amp;": Section B, you may sign Part V",""))))="","Thank-you note",MID(IF($AO424="Services","; services: describe the work, no value",IF(NOT(ISNUMBER($AR424)),"; no donor value given",IF($AX424=1,"; donor value $"&amp;FIXED(Settings!$D$5,0)&amp;" or more: written acknowledgment","")&amp;IF($AY424=1,"; over $"&amp;FIXED(Settings!$D$6,0)&amp;": donor may need Form 8283","")&amp;IF($AZ424=1,"; over $"&amp;FIXED(Settings!$D$7,0)&amp;": Section B, you may sign Part V",""))),3,300)))</f>
        <v/>
      </c>
      <c r="AW424" s="27">
        <f>IF(OR($BB424=0,NOT(ISNUMBER($AF424)),$AP424=""),"","Thank you for your contribution of "&amp;$AP424&amp;" that "&amp;IF(TRIM(Settings!$D$2&amp;"")="","(your organization's name)",Settings!$D$2)&amp;" received on "&amp;CHOOSE(MONTH($AF424),"January","February","March","April","May","June","July","August","September","October","November","December")&amp;" "&amp;DAY($AF424)&amp;", "&amp;YEAR($AF424)&amp;". "&amp;IF(TRIM($AH424&amp;"")="","No goods or services were provided in exchange for your contribution.","In exchange for your contribution, we gave you "&amp;$AH424&amp;IF(ISNUMBER($AI424)," with an estimated fair market value of $"&amp;FIXED($AI424,2),"")&amp;"."))</f>
        <v/>
      </c>
      <c r="AX424" s="28">
        <f>IF(AND(ISNUMBER($AR424),ISNUMBER(Settings!$D$5)),IF($AR424&gt;=Settings!$D$5,1,0),0)</f>
        <v/>
      </c>
      <c r="AY424" s="28">
        <f>IF(AND(ISNUMBER($AR424),ISNUMBER(Settings!$D$6)),IF($AR424&gt;Settings!$D$6,1,0),0)</f>
        <v/>
      </c>
      <c r="AZ424" s="28">
        <f>IF(AND(ISNUMBER($AR424),ISNUMBER(Settings!$D$7)),IF($AR424&gt;Settings!$D$7,1,0),0)</f>
        <v/>
      </c>
      <c r="BA424" s="28">
        <f>IF(AND(ISNUMBER($AR424),ISNUMBER($AF424)),$AR424,0)</f>
        <v/>
      </c>
      <c r="BB424" s="28">
        <f>IF(OR(IFERROR(TRIM(INDEX($A424:$AD424,MATCH(Settings!$B$14,$A$1:$AD$1,0))&amp;""),"")&lt;&gt;"",IFERROR(TRIM(INDEX($A424:$AD424,MATCH(Settings!$B$13,$A$1:$AD$1,0))&amp;""),"")&lt;&gt;"",IFERROR(TRIM(INDEX($A424:$AD424,MATCH(Settings!$B$17,$A$1:$AD$1,0))&amp;""),"")&lt;&gt;"",IFERROR(TRIM(INDEX($A424:$AD424,MATCH(Settings!$B$22,$A$1:$AD$1,0))&amp;""),"")&lt;&gt;""),1,0)</f>
        <v/>
      </c>
    </row>
    <row r="425">
      <c r="AF425" s="29" t="n"/>
      <c r="AG425" s="30" t="n"/>
      <c r="AH425" s="30" t="n"/>
      <c r="AI425" s="31" t="n"/>
      <c r="AJ425" s="29" t="n"/>
      <c r="AK425" s="30" t="n"/>
      <c r="AM425" s="23">
        <f>IF(IFERROR(TRIM(INDEX($A425:$AD425,MATCH(Settings!$B$13,$A$1:$AD$1,0))&amp;""),"")&lt;&gt;"",IFERROR(TRIM(INDEX($A425:$AD425,MATCH(Settings!$B$13,$A$1:$AD$1,0))&amp;""),"")&amp;IF(IFERROR(TRIM(INDEX($A425:$AD425,MATCH(Settings!$B$14,$A$1:$AD$1,0))&amp;""),"")&lt;&gt;""," ("&amp;IFERROR(TRIM(INDEX($A425:$AD425,MATCH(Settings!$B$14,$A$1:$AD$1,0))&amp;""),"")&amp;")",""),IFERROR(TRIM(INDEX($A425:$AD425,MATCH(Settings!$B$14,$A$1:$AD$1,0))&amp;""),""))</f>
        <v/>
      </c>
      <c r="AN425" s="23">
        <f>IFERROR(TRIM(INDEX($A425:$AD425,MATCH(Settings!$B$15,$A$1:$AD$1,0))&amp;""),"")</f>
        <v/>
      </c>
      <c r="AO425" s="23">
        <f>IF($BB425=0,"",IF(LEFT(IFERROR(TRIM(INDEX($A425:$AD425,MATCH(Settings!$B$16,$A$1:$AD$1,0))&amp;""),""),5)="Goods","Goods",IF(LEFT(IFERROR(TRIM(INDEX($A425:$AD425,MATCH(Settings!$B$16,$A$1:$AD$1,0))&amp;""),""),8)="Services","Services",IF(IFERROR(TRIM(INDEX($A425:$AD425,MATCH(Settings!$B$22,$A$1:$AD$1,0))&amp;""),"")&lt;&gt;"","Services","Goods"))))</f>
        <v/>
      </c>
      <c r="AP425" s="23">
        <f>IF($AO425="Services",IFERROR(TRIM(INDEX($A425:$AD425,MATCH(Settings!$B$22,$A$1:$AD$1,0))&amp;""),""),IFERROR(TRIM(INDEX($A425:$AD425,MATCH(Settings!$B$17,$A$1:$AD$1,0))&amp;""),""))</f>
        <v/>
      </c>
      <c r="AQ425" s="24">
        <f>IFERROR(IF(TRIM(INDEX($A425:$AD425,MATCH(Settings!$B$18,$A$1:$AD$1,0))&amp;"")="","",VALUE(TRIM(INDEX($A425:$AD425,MATCH(Settings!$B$18,$A$1:$AD$1,0))&amp;""))),"")</f>
        <v/>
      </c>
      <c r="AR425" s="25">
        <f>IF($AO425="Goods",IFERROR(IF(TRIM(INDEX($A425:$AD425,MATCH(Settings!$B$20,$A$1:$AD$1,0))&amp;"")="","",VALUE(TRIM(INDEX($A425:$AD425,MATCH(Settings!$B$20,$A$1:$AD$1,0))&amp;""))),""),"")</f>
        <v/>
      </c>
      <c r="AS425" s="26">
        <f>IF($BB425=0,"",IFERROR(INT(IFERROR(IF(ISNUMBER(INDEX($A425:$AD425,MATCH(Settings!$B$11,$A$1:$AD$1,0))),INDEX($A425:$AD425,MATCH(Settings!$B$11,$A$1:$AD$1,0)),DATE(VALUE(LEFT(IFERROR(TRIM(INDEX($A425:$AD425,MATCH(Settings!$B$11,$A$1:$AD$1,0))&amp;""),""),4)),VALUE(MID(IFERROR(TRIM(INDEX($A425:$AD425,MATCH(Settings!$B$11,$A$1:$AD$1,0))&amp;""),""),6,2)),VALUE(MID(IFERROR(TRIM(INDEX($A425:$AD425,MATCH(Settings!$B$11,$A$1:$AD$1,0))&amp;""),""),9,2)))+TIME(VALUE(MID(IFERROR(TRIM(INDEX($A425:$AD425,MATCH(Settings!$B$11,$A$1:$AD$1,0))&amp;""),""),12,2)),VALUE(MID(IFERROR(TRIM(INDEX($A425:$AD425,MATCH(Settings!$B$11,$A$1:$AD$1,0))&amp;""),""),15,2)),VALUE(MID(IFERROR(TRIM(INDEX($A425:$AD425,MATCH(Settings!$B$11,$A$1:$AD$1,0))&amp;""),""),18,2)))),"")),""))</f>
        <v/>
      </c>
      <c r="AT425" s="23">
        <f>IF($BB425=0,"",IF(NOT(ISNUMBER($AF425)),"Waiting for the gift",IF(ISNUMBER($AJ425),"Acknowledged",IF(AND(ISNUMBER(Settings!$D$3),$AU425&gt;Settings!$D$3),"Past your window","Send acknowledgment"))))</f>
        <v/>
      </c>
      <c r="AU425" s="24">
        <f>IF(AND(ISNUMBER($AF425),NOT(ISNUMBER($AJ425))),Settings!$D$4-$AF425,"")</f>
        <v/>
      </c>
      <c r="AV425" s="27">
        <f>IF($BB425=0,"",IF((IF($AO425="Services","; services: describe the work, no value",IF(NOT(ISNUMBER($AR425)),"; no donor value given",IF($AX425=1,"; donor value $"&amp;FIXED(Settings!$D$5,0)&amp;" or more: written acknowledgment","")&amp;IF($AY425=1,"; over $"&amp;FIXED(Settings!$D$6,0)&amp;": donor may need Form 8283","")&amp;IF($AZ425=1,"; over $"&amp;FIXED(Settings!$D$7,0)&amp;": Section B, you may sign Part V",""))))="","Thank-you note",MID(IF($AO425="Services","; services: describe the work, no value",IF(NOT(ISNUMBER($AR425)),"; no donor value given",IF($AX425=1,"; donor value $"&amp;FIXED(Settings!$D$5,0)&amp;" or more: written acknowledgment","")&amp;IF($AY425=1,"; over $"&amp;FIXED(Settings!$D$6,0)&amp;": donor may need Form 8283","")&amp;IF($AZ425=1,"; over $"&amp;FIXED(Settings!$D$7,0)&amp;": Section B, you may sign Part V",""))),3,300)))</f>
        <v/>
      </c>
      <c r="AW425" s="27">
        <f>IF(OR($BB425=0,NOT(ISNUMBER($AF425)),$AP425=""),"","Thank you for your contribution of "&amp;$AP425&amp;" that "&amp;IF(TRIM(Settings!$D$2&amp;"")="","(your organization's name)",Settings!$D$2)&amp;" received on "&amp;CHOOSE(MONTH($AF425),"January","February","March","April","May","June","July","August","September","October","November","December")&amp;" "&amp;DAY($AF425)&amp;", "&amp;YEAR($AF425)&amp;". "&amp;IF(TRIM($AH425&amp;"")="","No goods or services were provided in exchange for your contribution.","In exchange for your contribution, we gave you "&amp;$AH425&amp;IF(ISNUMBER($AI425)," with an estimated fair market value of $"&amp;FIXED($AI425,2),"")&amp;"."))</f>
        <v/>
      </c>
      <c r="AX425" s="28">
        <f>IF(AND(ISNUMBER($AR425),ISNUMBER(Settings!$D$5)),IF($AR425&gt;=Settings!$D$5,1,0),0)</f>
        <v/>
      </c>
      <c r="AY425" s="28">
        <f>IF(AND(ISNUMBER($AR425),ISNUMBER(Settings!$D$6)),IF($AR425&gt;Settings!$D$6,1,0),0)</f>
        <v/>
      </c>
      <c r="AZ425" s="28">
        <f>IF(AND(ISNUMBER($AR425),ISNUMBER(Settings!$D$7)),IF($AR425&gt;Settings!$D$7,1,0),0)</f>
        <v/>
      </c>
      <c r="BA425" s="28">
        <f>IF(AND(ISNUMBER($AR425),ISNUMBER($AF425)),$AR425,0)</f>
        <v/>
      </c>
      <c r="BB425" s="28">
        <f>IF(OR(IFERROR(TRIM(INDEX($A425:$AD425,MATCH(Settings!$B$14,$A$1:$AD$1,0))&amp;""),"")&lt;&gt;"",IFERROR(TRIM(INDEX($A425:$AD425,MATCH(Settings!$B$13,$A$1:$AD$1,0))&amp;""),"")&lt;&gt;"",IFERROR(TRIM(INDEX($A425:$AD425,MATCH(Settings!$B$17,$A$1:$AD$1,0))&amp;""),"")&lt;&gt;"",IFERROR(TRIM(INDEX($A425:$AD425,MATCH(Settings!$B$22,$A$1:$AD$1,0))&amp;""),"")&lt;&gt;""),1,0)</f>
        <v/>
      </c>
    </row>
    <row r="426">
      <c r="AF426" s="29" t="n"/>
      <c r="AG426" s="30" t="n"/>
      <c r="AH426" s="30" t="n"/>
      <c r="AI426" s="31" t="n"/>
      <c r="AJ426" s="29" t="n"/>
      <c r="AK426" s="30" t="n"/>
      <c r="AM426" s="23">
        <f>IF(IFERROR(TRIM(INDEX($A426:$AD426,MATCH(Settings!$B$13,$A$1:$AD$1,0))&amp;""),"")&lt;&gt;"",IFERROR(TRIM(INDEX($A426:$AD426,MATCH(Settings!$B$13,$A$1:$AD$1,0))&amp;""),"")&amp;IF(IFERROR(TRIM(INDEX($A426:$AD426,MATCH(Settings!$B$14,$A$1:$AD$1,0))&amp;""),"")&lt;&gt;""," ("&amp;IFERROR(TRIM(INDEX($A426:$AD426,MATCH(Settings!$B$14,$A$1:$AD$1,0))&amp;""),"")&amp;")",""),IFERROR(TRIM(INDEX($A426:$AD426,MATCH(Settings!$B$14,$A$1:$AD$1,0))&amp;""),""))</f>
        <v/>
      </c>
      <c r="AN426" s="23">
        <f>IFERROR(TRIM(INDEX($A426:$AD426,MATCH(Settings!$B$15,$A$1:$AD$1,0))&amp;""),"")</f>
        <v/>
      </c>
      <c r="AO426" s="23">
        <f>IF($BB426=0,"",IF(LEFT(IFERROR(TRIM(INDEX($A426:$AD426,MATCH(Settings!$B$16,$A$1:$AD$1,0))&amp;""),""),5)="Goods","Goods",IF(LEFT(IFERROR(TRIM(INDEX($A426:$AD426,MATCH(Settings!$B$16,$A$1:$AD$1,0))&amp;""),""),8)="Services","Services",IF(IFERROR(TRIM(INDEX($A426:$AD426,MATCH(Settings!$B$22,$A$1:$AD$1,0))&amp;""),"")&lt;&gt;"","Services","Goods"))))</f>
        <v/>
      </c>
      <c r="AP426" s="23">
        <f>IF($AO426="Services",IFERROR(TRIM(INDEX($A426:$AD426,MATCH(Settings!$B$22,$A$1:$AD$1,0))&amp;""),""),IFERROR(TRIM(INDEX($A426:$AD426,MATCH(Settings!$B$17,$A$1:$AD$1,0))&amp;""),""))</f>
        <v/>
      </c>
      <c r="AQ426" s="24">
        <f>IFERROR(IF(TRIM(INDEX($A426:$AD426,MATCH(Settings!$B$18,$A$1:$AD$1,0))&amp;"")="","",VALUE(TRIM(INDEX($A426:$AD426,MATCH(Settings!$B$18,$A$1:$AD$1,0))&amp;""))),"")</f>
        <v/>
      </c>
      <c r="AR426" s="25">
        <f>IF($AO426="Goods",IFERROR(IF(TRIM(INDEX($A426:$AD426,MATCH(Settings!$B$20,$A$1:$AD$1,0))&amp;"")="","",VALUE(TRIM(INDEX($A426:$AD426,MATCH(Settings!$B$20,$A$1:$AD$1,0))&amp;""))),""),"")</f>
        <v/>
      </c>
      <c r="AS426" s="26">
        <f>IF($BB426=0,"",IFERROR(INT(IFERROR(IF(ISNUMBER(INDEX($A426:$AD426,MATCH(Settings!$B$11,$A$1:$AD$1,0))),INDEX($A426:$AD426,MATCH(Settings!$B$11,$A$1:$AD$1,0)),DATE(VALUE(LEFT(IFERROR(TRIM(INDEX($A426:$AD426,MATCH(Settings!$B$11,$A$1:$AD$1,0))&amp;""),""),4)),VALUE(MID(IFERROR(TRIM(INDEX($A426:$AD426,MATCH(Settings!$B$11,$A$1:$AD$1,0))&amp;""),""),6,2)),VALUE(MID(IFERROR(TRIM(INDEX($A426:$AD426,MATCH(Settings!$B$11,$A$1:$AD$1,0))&amp;""),""),9,2)))+TIME(VALUE(MID(IFERROR(TRIM(INDEX($A426:$AD426,MATCH(Settings!$B$11,$A$1:$AD$1,0))&amp;""),""),12,2)),VALUE(MID(IFERROR(TRIM(INDEX($A426:$AD426,MATCH(Settings!$B$11,$A$1:$AD$1,0))&amp;""),""),15,2)),VALUE(MID(IFERROR(TRIM(INDEX($A426:$AD426,MATCH(Settings!$B$11,$A$1:$AD$1,0))&amp;""),""),18,2)))),"")),""))</f>
        <v/>
      </c>
      <c r="AT426" s="23">
        <f>IF($BB426=0,"",IF(NOT(ISNUMBER($AF426)),"Waiting for the gift",IF(ISNUMBER($AJ426),"Acknowledged",IF(AND(ISNUMBER(Settings!$D$3),$AU426&gt;Settings!$D$3),"Past your window","Send acknowledgment"))))</f>
        <v/>
      </c>
      <c r="AU426" s="24">
        <f>IF(AND(ISNUMBER($AF426),NOT(ISNUMBER($AJ426))),Settings!$D$4-$AF426,"")</f>
        <v/>
      </c>
      <c r="AV426" s="27">
        <f>IF($BB426=0,"",IF((IF($AO426="Services","; services: describe the work, no value",IF(NOT(ISNUMBER($AR426)),"; no donor value given",IF($AX426=1,"; donor value $"&amp;FIXED(Settings!$D$5,0)&amp;" or more: written acknowledgment","")&amp;IF($AY426=1,"; over $"&amp;FIXED(Settings!$D$6,0)&amp;": donor may need Form 8283","")&amp;IF($AZ426=1,"; over $"&amp;FIXED(Settings!$D$7,0)&amp;": Section B, you may sign Part V",""))))="","Thank-you note",MID(IF($AO426="Services","; services: describe the work, no value",IF(NOT(ISNUMBER($AR426)),"; no donor value given",IF($AX426=1,"; donor value $"&amp;FIXED(Settings!$D$5,0)&amp;" or more: written acknowledgment","")&amp;IF($AY426=1,"; over $"&amp;FIXED(Settings!$D$6,0)&amp;": donor may need Form 8283","")&amp;IF($AZ426=1,"; over $"&amp;FIXED(Settings!$D$7,0)&amp;": Section B, you may sign Part V",""))),3,300)))</f>
        <v/>
      </c>
      <c r="AW426" s="27">
        <f>IF(OR($BB426=0,NOT(ISNUMBER($AF426)),$AP426=""),"","Thank you for your contribution of "&amp;$AP426&amp;" that "&amp;IF(TRIM(Settings!$D$2&amp;"")="","(your organization's name)",Settings!$D$2)&amp;" received on "&amp;CHOOSE(MONTH($AF426),"January","February","March","April","May","June","July","August","September","October","November","December")&amp;" "&amp;DAY($AF426)&amp;", "&amp;YEAR($AF426)&amp;". "&amp;IF(TRIM($AH426&amp;"")="","No goods or services were provided in exchange for your contribution.","In exchange for your contribution, we gave you "&amp;$AH426&amp;IF(ISNUMBER($AI426)," with an estimated fair market value of $"&amp;FIXED($AI426,2),"")&amp;"."))</f>
        <v/>
      </c>
      <c r="AX426" s="28">
        <f>IF(AND(ISNUMBER($AR426),ISNUMBER(Settings!$D$5)),IF($AR426&gt;=Settings!$D$5,1,0),0)</f>
        <v/>
      </c>
      <c r="AY426" s="28">
        <f>IF(AND(ISNUMBER($AR426),ISNUMBER(Settings!$D$6)),IF($AR426&gt;Settings!$D$6,1,0),0)</f>
        <v/>
      </c>
      <c r="AZ426" s="28">
        <f>IF(AND(ISNUMBER($AR426),ISNUMBER(Settings!$D$7)),IF($AR426&gt;Settings!$D$7,1,0),0)</f>
        <v/>
      </c>
      <c r="BA426" s="28">
        <f>IF(AND(ISNUMBER($AR426),ISNUMBER($AF426)),$AR426,0)</f>
        <v/>
      </c>
      <c r="BB426" s="28">
        <f>IF(OR(IFERROR(TRIM(INDEX($A426:$AD426,MATCH(Settings!$B$14,$A$1:$AD$1,0))&amp;""),"")&lt;&gt;"",IFERROR(TRIM(INDEX($A426:$AD426,MATCH(Settings!$B$13,$A$1:$AD$1,0))&amp;""),"")&lt;&gt;"",IFERROR(TRIM(INDEX($A426:$AD426,MATCH(Settings!$B$17,$A$1:$AD$1,0))&amp;""),"")&lt;&gt;"",IFERROR(TRIM(INDEX($A426:$AD426,MATCH(Settings!$B$22,$A$1:$AD$1,0))&amp;""),"")&lt;&gt;""),1,0)</f>
        <v/>
      </c>
    </row>
    <row r="427">
      <c r="AF427" s="29" t="n"/>
      <c r="AG427" s="30" t="n"/>
      <c r="AH427" s="30" t="n"/>
      <c r="AI427" s="31" t="n"/>
      <c r="AJ427" s="29" t="n"/>
      <c r="AK427" s="30" t="n"/>
      <c r="AM427" s="23">
        <f>IF(IFERROR(TRIM(INDEX($A427:$AD427,MATCH(Settings!$B$13,$A$1:$AD$1,0))&amp;""),"")&lt;&gt;"",IFERROR(TRIM(INDEX($A427:$AD427,MATCH(Settings!$B$13,$A$1:$AD$1,0))&amp;""),"")&amp;IF(IFERROR(TRIM(INDEX($A427:$AD427,MATCH(Settings!$B$14,$A$1:$AD$1,0))&amp;""),"")&lt;&gt;""," ("&amp;IFERROR(TRIM(INDEX($A427:$AD427,MATCH(Settings!$B$14,$A$1:$AD$1,0))&amp;""),"")&amp;")",""),IFERROR(TRIM(INDEX($A427:$AD427,MATCH(Settings!$B$14,$A$1:$AD$1,0))&amp;""),""))</f>
        <v/>
      </c>
      <c r="AN427" s="23">
        <f>IFERROR(TRIM(INDEX($A427:$AD427,MATCH(Settings!$B$15,$A$1:$AD$1,0))&amp;""),"")</f>
        <v/>
      </c>
      <c r="AO427" s="23">
        <f>IF($BB427=0,"",IF(LEFT(IFERROR(TRIM(INDEX($A427:$AD427,MATCH(Settings!$B$16,$A$1:$AD$1,0))&amp;""),""),5)="Goods","Goods",IF(LEFT(IFERROR(TRIM(INDEX($A427:$AD427,MATCH(Settings!$B$16,$A$1:$AD$1,0))&amp;""),""),8)="Services","Services",IF(IFERROR(TRIM(INDEX($A427:$AD427,MATCH(Settings!$B$22,$A$1:$AD$1,0))&amp;""),"")&lt;&gt;"","Services","Goods"))))</f>
        <v/>
      </c>
      <c r="AP427" s="23">
        <f>IF($AO427="Services",IFERROR(TRIM(INDEX($A427:$AD427,MATCH(Settings!$B$22,$A$1:$AD$1,0))&amp;""),""),IFERROR(TRIM(INDEX($A427:$AD427,MATCH(Settings!$B$17,$A$1:$AD$1,0))&amp;""),""))</f>
        <v/>
      </c>
      <c r="AQ427" s="24">
        <f>IFERROR(IF(TRIM(INDEX($A427:$AD427,MATCH(Settings!$B$18,$A$1:$AD$1,0))&amp;"")="","",VALUE(TRIM(INDEX($A427:$AD427,MATCH(Settings!$B$18,$A$1:$AD$1,0))&amp;""))),"")</f>
        <v/>
      </c>
      <c r="AR427" s="25">
        <f>IF($AO427="Goods",IFERROR(IF(TRIM(INDEX($A427:$AD427,MATCH(Settings!$B$20,$A$1:$AD$1,0))&amp;"")="","",VALUE(TRIM(INDEX($A427:$AD427,MATCH(Settings!$B$20,$A$1:$AD$1,0))&amp;""))),""),"")</f>
        <v/>
      </c>
      <c r="AS427" s="26">
        <f>IF($BB427=0,"",IFERROR(INT(IFERROR(IF(ISNUMBER(INDEX($A427:$AD427,MATCH(Settings!$B$11,$A$1:$AD$1,0))),INDEX($A427:$AD427,MATCH(Settings!$B$11,$A$1:$AD$1,0)),DATE(VALUE(LEFT(IFERROR(TRIM(INDEX($A427:$AD427,MATCH(Settings!$B$11,$A$1:$AD$1,0))&amp;""),""),4)),VALUE(MID(IFERROR(TRIM(INDEX($A427:$AD427,MATCH(Settings!$B$11,$A$1:$AD$1,0))&amp;""),""),6,2)),VALUE(MID(IFERROR(TRIM(INDEX($A427:$AD427,MATCH(Settings!$B$11,$A$1:$AD$1,0))&amp;""),""),9,2)))+TIME(VALUE(MID(IFERROR(TRIM(INDEX($A427:$AD427,MATCH(Settings!$B$11,$A$1:$AD$1,0))&amp;""),""),12,2)),VALUE(MID(IFERROR(TRIM(INDEX($A427:$AD427,MATCH(Settings!$B$11,$A$1:$AD$1,0))&amp;""),""),15,2)),VALUE(MID(IFERROR(TRIM(INDEX($A427:$AD427,MATCH(Settings!$B$11,$A$1:$AD$1,0))&amp;""),""),18,2)))),"")),""))</f>
        <v/>
      </c>
      <c r="AT427" s="23">
        <f>IF($BB427=0,"",IF(NOT(ISNUMBER($AF427)),"Waiting for the gift",IF(ISNUMBER($AJ427),"Acknowledged",IF(AND(ISNUMBER(Settings!$D$3),$AU427&gt;Settings!$D$3),"Past your window","Send acknowledgment"))))</f>
        <v/>
      </c>
      <c r="AU427" s="24">
        <f>IF(AND(ISNUMBER($AF427),NOT(ISNUMBER($AJ427))),Settings!$D$4-$AF427,"")</f>
        <v/>
      </c>
      <c r="AV427" s="27">
        <f>IF($BB427=0,"",IF((IF($AO427="Services","; services: describe the work, no value",IF(NOT(ISNUMBER($AR427)),"; no donor value given",IF($AX427=1,"; donor value $"&amp;FIXED(Settings!$D$5,0)&amp;" or more: written acknowledgment","")&amp;IF($AY427=1,"; over $"&amp;FIXED(Settings!$D$6,0)&amp;": donor may need Form 8283","")&amp;IF($AZ427=1,"; over $"&amp;FIXED(Settings!$D$7,0)&amp;": Section B, you may sign Part V",""))))="","Thank-you note",MID(IF($AO427="Services","; services: describe the work, no value",IF(NOT(ISNUMBER($AR427)),"; no donor value given",IF($AX427=1,"; donor value $"&amp;FIXED(Settings!$D$5,0)&amp;" or more: written acknowledgment","")&amp;IF($AY427=1,"; over $"&amp;FIXED(Settings!$D$6,0)&amp;": donor may need Form 8283","")&amp;IF($AZ427=1,"; over $"&amp;FIXED(Settings!$D$7,0)&amp;": Section B, you may sign Part V",""))),3,300)))</f>
        <v/>
      </c>
      <c r="AW427" s="27">
        <f>IF(OR($BB427=0,NOT(ISNUMBER($AF427)),$AP427=""),"","Thank you for your contribution of "&amp;$AP427&amp;" that "&amp;IF(TRIM(Settings!$D$2&amp;"")="","(your organization's name)",Settings!$D$2)&amp;" received on "&amp;CHOOSE(MONTH($AF427),"January","February","March","April","May","June","July","August","September","October","November","December")&amp;" "&amp;DAY($AF427)&amp;", "&amp;YEAR($AF427)&amp;". "&amp;IF(TRIM($AH427&amp;"")="","No goods or services were provided in exchange for your contribution.","In exchange for your contribution, we gave you "&amp;$AH427&amp;IF(ISNUMBER($AI427)," with an estimated fair market value of $"&amp;FIXED($AI427,2),"")&amp;"."))</f>
        <v/>
      </c>
      <c r="AX427" s="28">
        <f>IF(AND(ISNUMBER($AR427),ISNUMBER(Settings!$D$5)),IF($AR427&gt;=Settings!$D$5,1,0),0)</f>
        <v/>
      </c>
      <c r="AY427" s="28">
        <f>IF(AND(ISNUMBER($AR427),ISNUMBER(Settings!$D$6)),IF($AR427&gt;Settings!$D$6,1,0),0)</f>
        <v/>
      </c>
      <c r="AZ427" s="28">
        <f>IF(AND(ISNUMBER($AR427),ISNUMBER(Settings!$D$7)),IF($AR427&gt;Settings!$D$7,1,0),0)</f>
        <v/>
      </c>
      <c r="BA427" s="28">
        <f>IF(AND(ISNUMBER($AR427),ISNUMBER($AF427)),$AR427,0)</f>
        <v/>
      </c>
      <c r="BB427" s="28">
        <f>IF(OR(IFERROR(TRIM(INDEX($A427:$AD427,MATCH(Settings!$B$14,$A$1:$AD$1,0))&amp;""),"")&lt;&gt;"",IFERROR(TRIM(INDEX($A427:$AD427,MATCH(Settings!$B$13,$A$1:$AD$1,0))&amp;""),"")&lt;&gt;"",IFERROR(TRIM(INDEX($A427:$AD427,MATCH(Settings!$B$17,$A$1:$AD$1,0))&amp;""),"")&lt;&gt;"",IFERROR(TRIM(INDEX($A427:$AD427,MATCH(Settings!$B$22,$A$1:$AD$1,0))&amp;""),"")&lt;&gt;""),1,0)</f>
        <v/>
      </c>
    </row>
    <row r="428">
      <c r="AF428" s="29" t="n"/>
      <c r="AG428" s="30" t="n"/>
      <c r="AH428" s="30" t="n"/>
      <c r="AI428" s="31" t="n"/>
      <c r="AJ428" s="29" t="n"/>
      <c r="AK428" s="30" t="n"/>
      <c r="AM428" s="23">
        <f>IF(IFERROR(TRIM(INDEX($A428:$AD428,MATCH(Settings!$B$13,$A$1:$AD$1,0))&amp;""),"")&lt;&gt;"",IFERROR(TRIM(INDEX($A428:$AD428,MATCH(Settings!$B$13,$A$1:$AD$1,0))&amp;""),"")&amp;IF(IFERROR(TRIM(INDEX($A428:$AD428,MATCH(Settings!$B$14,$A$1:$AD$1,0))&amp;""),"")&lt;&gt;""," ("&amp;IFERROR(TRIM(INDEX($A428:$AD428,MATCH(Settings!$B$14,$A$1:$AD$1,0))&amp;""),"")&amp;")",""),IFERROR(TRIM(INDEX($A428:$AD428,MATCH(Settings!$B$14,$A$1:$AD$1,0))&amp;""),""))</f>
        <v/>
      </c>
      <c r="AN428" s="23">
        <f>IFERROR(TRIM(INDEX($A428:$AD428,MATCH(Settings!$B$15,$A$1:$AD$1,0))&amp;""),"")</f>
        <v/>
      </c>
      <c r="AO428" s="23">
        <f>IF($BB428=0,"",IF(LEFT(IFERROR(TRIM(INDEX($A428:$AD428,MATCH(Settings!$B$16,$A$1:$AD$1,0))&amp;""),""),5)="Goods","Goods",IF(LEFT(IFERROR(TRIM(INDEX($A428:$AD428,MATCH(Settings!$B$16,$A$1:$AD$1,0))&amp;""),""),8)="Services","Services",IF(IFERROR(TRIM(INDEX($A428:$AD428,MATCH(Settings!$B$22,$A$1:$AD$1,0))&amp;""),"")&lt;&gt;"","Services","Goods"))))</f>
        <v/>
      </c>
      <c r="AP428" s="23">
        <f>IF($AO428="Services",IFERROR(TRIM(INDEX($A428:$AD428,MATCH(Settings!$B$22,$A$1:$AD$1,0))&amp;""),""),IFERROR(TRIM(INDEX($A428:$AD428,MATCH(Settings!$B$17,$A$1:$AD$1,0))&amp;""),""))</f>
        <v/>
      </c>
      <c r="AQ428" s="24">
        <f>IFERROR(IF(TRIM(INDEX($A428:$AD428,MATCH(Settings!$B$18,$A$1:$AD$1,0))&amp;"")="","",VALUE(TRIM(INDEX($A428:$AD428,MATCH(Settings!$B$18,$A$1:$AD$1,0))&amp;""))),"")</f>
        <v/>
      </c>
      <c r="AR428" s="25">
        <f>IF($AO428="Goods",IFERROR(IF(TRIM(INDEX($A428:$AD428,MATCH(Settings!$B$20,$A$1:$AD$1,0))&amp;"")="","",VALUE(TRIM(INDEX($A428:$AD428,MATCH(Settings!$B$20,$A$1:$AD$1,0))&amp;""))),""),"")</f>
        <v/>
      </c>
      <c r="AS428" s="26">
        <f>IF($BB428=0,"",IFERROR(INT(IFERROR(IF(ISNUMBER(INDEX($A428:$AD428,MATCH(Settings!$B$11,$A$1:$AD$1,0))),INDEX($A428:$AD428,MATCH(Settings!$B$11,$A$1:$AD$1,0)),DATE(VALUE(LEFT(IFERROR(TRIM(INDEX($A428:$AD428,MATCH(Settings!$B$11,$A$1:$AD$1,0))&amp;""),""),4)),VALUE(MID(IFERROR(TRIM(INDEX($A428:$AD428,MATCH(Settings!$B$11,$A$1:$AD$1,0))&amp;""),""),6,2)),VALUE(MID(IFERROR(TRIM(INDEX($A428:$AD428,MATCH(Settings!$B$11,$A$1:$AD$1,0))&amp;""),""),9,2)))+TIME(VALUE(MID(IFERROR(TRIM(INDEX($A428:$AD428,MATCH(Settings!$B$11,$A$1:$AD$1,0))&amp;""),""),12,2)),VALUE(MID(IFERROR(TRIM(INDEX($A428:$AD428,MATCH(Settings!$B$11,$A$1:$AD$1,0))&amp;""),""),15,2)),VALUE(MID(IFERROR(TRIM(INDEX($A428:$AD428,MATCH(Settings!$B$11,$A$1:$AD$1,0))&amp;""),""),18,2)))),"")),""))</f>
        <v/>
      </c>
      <c r="AT428" s="23">
        <f>IF($BB428=0,"",IF(NOT(ISNUMBER($AF428)),"Waiting for the gift",IF(ISNUMBER($AJ428),"Acknowledged",IF(AND(ISNUMBER(Settings!$D$3),$AU428&gt;Settings!$D$3),"Past your window","Send acknowledgment"))))</f>
        <v/>
      </c>
      <c r="AU428" s="24">
        <f>IF(AND(ISNUMBER($AF428),NOT(ISNUMBER($AJ428))),Settings!$D$4-$AF428,"")</f>
        <v/>
      </c>
      <c r="AV428" s="27">
        <f>IF($BB428=0,"",IF((IF($AO428="Services","; services: describe the work, no value",IF(NOT(ISNUMBER($AR428)),"; no donor value given",IF($AX428=1,"; donor value $"&amp;FIXED(Settings!$D$5,0)&amp;" or more: written acknowledgment","")&amp;IF($AY428=1,"; over $"&amp;FIXED(Settings!$D$6,0)&amp;": donor may need Form 8283","")&amp;IF($AZ428=1,"; over $"&amp;FIXED(Settings!$D$7,0)&amp;": Section B, you may sign Part V",""))))="","Thank-you note",MID(IF($AO428="Services","; services: describe the work, no value",IF(NOT(ISNUMBER($AR428)),"; no donor value given",IF($AX428=1,"; donor value $"&amp;FIXED(Settings!$D$5,0)&amp;" or more: written acknowledgment","")&amp;IF($AY428=1,"; over $"&amp;FIXED(Settings!$D$6,0)&amp;": donor may need Form 8283","")&amp;IF($AZ428=1,"; over $"&amp;FIXED(Settings!$D$7,0)&amp;": Section B, you may sign Part V",""))),3,300)))</f>
        <v/>
      </c>
      <c r="AW428" s="27">
        <f>IF(OR($BB428=0,NOT(ISNUMBER($AF428)),$AP428=""),"","Thank you for your contribution of "&amp;$AP428&amp;" that "&amp;IF(TRIM(Settings!$D$2&amp;"")="","(your organization's name)",Settings!$D$2)&amp;" received on "&amp;CHOOSE(MONTH($AF428),"January","February","March","April","May","June","July","August","September","October","November","December")&amp;" "&amp;DAY($AF428)&amp;", "&amp;YEAR($AF428)&amp;". "&amp;IF(TRIM($AH428&amp;"")="","No goods or services were provided in exchange for your contribution.","In exchange for your contribution, we gave you "&amp;$AH428&amp;IF(ISNUMBER($AI428)," with an estimated fair market value of $"&amp;FIXED($AI428,2),"")&amp;"."))</f>
        <v/>
      </c>
      <c r="AX428" s="28">
        <f>IF(AND(ISNUMBER($AR428),ISNUMBER(Settings!$D$5)),IF($AR428&gt;=Settings!$D$5,1,0),0)</f>
        <v/>
      </c>
      <c r="AY428" s="28">
        <f>IF(AND(ISNUMBER($AR428),ISNUMBER(Settings!$D$6)),IF($AR428&gt;Settings!$D$6,1,0),0)</f>
        <v/>
      </c>
      <c r="AZ428" s="28">
        <f>IF(AND(ISNUMBER($AR428),ISNUMBER(Settings!$D$7)),IF($AR428&gt;Settings!$D$7,1,0),0)</f>
        <v/>
      </c>
      <c r="BA428" s="28">
        <f>IF(AND(ISNUMBER($AR428),ISNUMBER($AF428)),$AR428,0)</f>
        <v/>
      </c>
      <c r="BB428" s="28">
        <f>IF(OR(IFERROR(TRIM(INDEX($A428:$AD428,MATCH(Settings!$B$14,$A$1:$AD$1,0))&amp;""),"")&lt;&gt;"",IFERROR(TRIM(INDEX($A428:$AD428,MATCH(Settings!$B$13,$A$1:$AD$1,0))&amp;""),"")&lt;&gt;"",IFERROR(TRIM(INDEX($A428:$AD428,MATCH(Settings!$B$17,$A$1:$AD$1,0))&amp;""),"")&lt;&gt;"",IFERROR(TRIM(INDEX($A428:$AD428,MATCH(Settings!$B$22,$A$1:$AD$1,0))&amp;""),"")&lt;&gt;""),1,0)</f>
        <v/>
      </c>
    </row>
    <row r="429">
      <c r="AF429" s="29" t="n"/>
      <c r="AG429" s="30" t="n"/>
      <c r="AH429" s="30" t="n"/>
      <c r="AI429" s="31" t="n"/>
      <c r="AJ429" s="29" t="n"/>
      <c r="AK429" s="30" t="n"/>
      <c r="AM429" s="23">
        <f>IF(IFERROR(TRIM(INDEX($A429:$AD429,MATCH(Settings!$B$13,$A$1:$AD$1,0))&amp;""),"")&lt;&gt;"",IFERROR(TRIM(INDEX($A429:$AD429,MATCH(Settings!$B$13,$A$1:$AD$1,0))&amp;""),"")&amp;IF(IFERROR(TRIM(INDEX($A429:$AD429,MATCH(Settings!$B$14,$A$1:$AD$1,0))&amp;""),"")&lt;&gt;""," ("&amp;IFERROR(TRIM(INDEX($A429:$AD429,MATCH(Settings!$B$14,$A$1:$AD$1,0))&amp;""),"")&amp;")",""),IFERROR(TRIM(INDEX($A429:$AD429,MATCH(Settings!$B$14,$A$1:$AD$1,0))&amp;""),""))</f>
        <v/>
      </c>
      <c r="AN429" s="23">
        <f>IFERROR(TRIM(INDEX($A429:$AD429,MATCH(Settings!$B$15,$A$1:$AD$1,0))&amp;""),"")</f>
        <v/>
      </c>
      <c r="AO429" s="23">
        <f>IF($BB429=0,"",IF(LEFT(IFERROR(TRIM(INDEX($A429:$AD429,MATCH(Settings!$B$16,$A$1:$AD$1,0))&amp;""),""),5)="Goods","Goods",IF(LEFT(IFERROR(TRIM(INDEX($A429:$AD429,MATCH(Settings!$B$16,$A$1:$AD$1,0))&amp;""),""),8)="Services","Services",IF(IFERROR(TRIM(INDEX($A429:$AD429,MATCH(Settings!$B$22,$A$1:$AD$1,0))&amp;""),"")&lt;&gt;"","Services","Goods"))))</f>
        <v/>
      </c>
      <c r="AP429" s="23">
        <f>IF($AO429="Services",IFERROR(TRIM(INDEX($A429:$AD429,MATCH(Settings!$B$22,$A$1:$AD$1,0))&amp;""),""),IFERROR(TRIM(INDEX($A429:$AD429,MATCH(Settings!$B$17,$A$1:$AD$1,0))&amp;""),""))</f>
        <v/>
      </c>
      <c r="AQ429" s="24">
        <f>IFERROR(IF(TRIM(INDEX($A429:$AD429,MATCH(Settings!$B$18,$A$1:$AD$1,0))&amp;"")="","",VALUE(TRIM(INDEX($A429:$AD429,MATCH(Settings!$B$18,$A$1:$AD$1,0))&amp;""))),"")</f>
        <v/>
      </c>
      <c r="AR429" s="25">
        <f>IF($AO429="Goods",IFERROR(IF(TRIM(INDEX($A429:$AD429,MATCH(Settings!$B$20,$A$1:$AD$1,0))&amp;"")="","",VALUE(TRIM(INDEX($A429:$AD429,MATCH(Settings!$B$20,$A$1:$AD$1,0))&amp;""))),""),"")</f>
        <v/>
      </c>
      <c r="AS429" s="26">
        <f>IF($BB429=0,"",IFERROR(INT(IFERROR(IF(ISNUMBER(INDEX($A429:$AD429,MATCH(Settings!$B$11,$A$1:$AD$1,0))),INDEX($A429:$AD429,MATCH(Settings!$B$11,$A$1:$AD$1,0)),DATE(VALUE(LEFT(IFERROR(TRIM(INDEX($A429:$AD429,MATCH(Settings!$B$11,$A$1:$AD$1,0))&amp;""),""),4)),VALUE(MID(IFERROR(TRIM(INDEX($A429:$AD429,MATCH(Settings!$B$11,$A$1:$AD$1,0))&amp;""),""),6,2)),VALUE(MID(IFERROR(TRIM(INDEX($A429:$AD429,MATCH(Settings!$B$11,$A$1:$AD$1,0))&amp;""),""),9,2)))+TIME(VALUE(MID(IFERROR(TRIM(INDEX($A429:$AD429,MATCH(Settings!$B$11,$A$1:$AD$1,0))&amp;""),""),12,2)),VALUE(MID(IFERROR(TRIM(INDEX($A429:$AD429,MATCH(Settings!$B$11,$A$1:$AD$1,0))&amp;""),""),15,2)),VALUE(MID(IFERROR(TRIM(INDEX($A429:$AD429,MATCH(Settings!$B$11,$A$1:$AD$1,0))&amp;""),""),18,2)))),"")),""))</f>
        <v/>
      </c>
      <c r="AT429" s="23">
        <f>IF($BB429=0,"",IF(NOT(ISNUMBER($AF429)),"Waiting for the gift",IF(ISNUMBER($AJ429),"Acknowledged",IF(AND(ISNUMBER(Settings!$D$3),$AU429&gt;Settings!$D$3),"Past your window","Send acknowledgment"))))</f>
        <v/>
      </c>
      <c r="AU429" s="24">
        <f>IF(AND(ISNUMBER($AF429),NOT(ISNUMBER($AJ429))),Settings!$D$4-$AF429,"")</f>
        <v/>
      </c>
      <c r="AV429" s="27">
        <f>IF($BB429=0,"",IF((IF($AO429="Services","; services: describe the work, no value",IF(NOT(ISNUMBER($AR429)),"; no donor value given",IF($AX429=1,"; donor value $"&amp;FIXED(Settings!$D$5,0)&amp;" or more: written acknowledgment","")&amp;IF($AY429=1,"; over $"&amp;FIXED(Settings!$D$6,0)&amp;": donor may need Form 8283","")&amp;IF($AZ429=1,"; over $"&amp;FIXED(Settings!$D$7,0)&amp;": Section B, you may sign Part V",""))))="","Thank-you note",MID(IF($AO429="Services","; services: describe the work, no value",IF(NOT(ISNUMBER($AR429)),"; no donor value given",IF($AX429=1,"; donor value $"&amp;FIXED(Settings!$D$5,0)&amp;" or more: written acknowledgment","")&amp;IF($AY429=1,"; over $"&amp;FIXED(Settings!$D$6,0)&amp;": donor may need Form 8283","")&amp;IF($AZ429=1,"; over $"&amp;FIXED(Settings!$D$7,0)&amp;": Section B, you may sign Part V",""))),3,300)))</f>
        <v/>
      </c>
      <c r="AW429" s="27">
        <f>IF(OR($BB429=0,NOT(ISNUMBER($AF429)),$AP429=""),"","Thank you for your contribution of "&amp;$AP429&amp;" that "&amp;IF(TRIM(Settings!$D$2&amp;"")="","(your organization's name)",Settings!$D$2)&amp;" received on "&amp;CHOOSE(MONTH($AF429),"January","February","March","April","May","June","July","August","September","October","November","December")&amp;" "&amp;DAY($AF429)&amp;", "&amp;YEAR($AF429)&amp;". "&amp;IF(TRIM($AH429&amp;"")="","No goods or services were provided in exchange for your contribution.","In exchange for your contribution, we gave you "&amp;$AH429&amp;IF(ISNUMBER($AI429)," with an estimated fair market value of $"&amp;FIXED($AI429,2),"")&amp;"."))</f>
        <v/>
      </c>
      <c r="AX429" s="28">
        <f>IF(AND(ISNUMBER($AR429),ISNUMBER(Settings!$D$5)),IF($AR429&gt;=Settings!$D$5,1,0),0)</f>
        <v/>
      </c>
      <c r="AY429" s="28">
        <f>IF(AND(ISNUMBER($AR429),ISNUMBER(Settings!$D$6)),IF($AR429&gt;Settings!$D$6,1,0),0)</f>
        <v/>
      </c>
      <c r="AZ429" s="28">
        <f>IF(AND(ISNUMBER($AR429),ISNUMBER(Settings!$D$7)),IF($AR429&gt;Settings!$D$7,1,0),0)</f>
        <v/>
      </c>
      <c r="BA429" s="28">
        <f>IF(AND(ISNUMBER($AR429),ISNUMBER($AF429)),$AR429,0)</f>
        <v/>
      </c>
      <c r="BB429" s="28">
        <f>IF(OR(IFERROR(TRIM(INDEX($A429:$AD429,MATCH(Settings!$B$14,$A$1:$AD$1,0))&amp;""),"")&lt;&gt;"",IFERROR(TRIM(INDEX($A429:$AD429,MATCH(Settings!$B$13,$A$1:$AD$1,0))&amp;""),"")&lt;&gt;"",IFERROR(TRIM(INDEX($A429:$AD429,MATCH(Settings!$B$17,$A$1:$AD$1,0))&amp;""),"")&lt;&gt;"",IFERROR(TRIM(INDEX($A429:$AD429,MATCH(Settings!$B$22,$A$1:$AD$1,0))&amp;""),"")&lt;&gt;""),1,0)</f>
        <v/>
      </c>
    </row>
    <row r="430">
      <c r="AF430" s="29" t="n"/>
      <c r="AG430" s="30" t="n"/>
      <c r="AH430" s="30" t="n"/>
      <c r="AI430" s="31" t="n"/>
      <c r="AJ430" s="29" t="n"/>
      <c r="AK430" s="30" t="n"/>
      <c r="AM430" s="23">
        <f>IF(IFERROR(TRIM(INDEX($A430:$AD430,MATCH(Settings!$B$13,$A$1:$AD$1,0))&amp;""),"")&lt;&gt;"",IFERROR(TRIM(INDEX($A430:$AD430,MATCH(Settings!$B$13,$A$1:$AD$1,0))&amp;""),"")&amp;IF(IFERROR(TRIM(INDEX($A430:$AD430,MATCH(Settings!$B$14,$A$1:$AD$1,0))&amp;""),"")&lt;&gt;""," ("&amp;IFERROR(TRIM(INDEX($A430:$AD430,MATCH(Settings!$B$14,$A$1:$AD$1,0))&amp;""),"")&amp;")",""),IFERROR(TRIM(INDEX($A430:$AD430,MATCH(Settings!$B$14,$A$1:$AD$1,0))&amp;""),""))</f>
        <v/>
      </c>
      <c r="AN430" s="23">
        <f>IFERROR(TRIM(INDEX($A430:$AD430,MATCH(Settings!$B$15,$A$1:$AD$1,0))&amp;""),"")</f>
        <v/>
      </c>
      <c r="AO430" s="23">
        <f>IF($BB430=0,"",IF(LEFT(IFERROR(TRIM(INDEX($A430:$AD430,MATCH(Settings!$B$16,$A$1:$AD$1,0))&amp;""),""),5)="Goods","Goods",IF(LEFT(IFERROR(TRIM(INDEX($A430:$AD430,MATCH(Settings!$B$16,$A$1:$AD$1,0))&amp;""),""),8)="Services","Services",IF(IFERROR(TRIM(INDEX($A430:$AD430,MATCH(Settings!$B$22,$A$1:$AD$1,0))&amp;""),"")&lt;&gt;"","Services","Goods"))))</f>
        <v/>
      </c>
      <c r="AP430" s="23">
        <f>IF($AO430="Services",IFERROR(TRIM(INDEX($A430:$AD430,MATCH(Settings!$B$22,$A$1:$AD$1,0))&amp;""),""),IFERROR(TRIM(INDEX($A430:$AD430,MATCH(Settings!$B$17,$A$1:$AD$1,0))&amp;""),""))</f>
        <v/>
      </c>
      <c r="AQ430" s="24">
        <f>IFERROR(IF(TRIM(INDEX($A430:$AD430,MATCH(Settings!$B$18,$A$1:$AD$1,0))&amp;"")="","",VALUE(TRIM(INDEX($A430:$AD430,MATCH(Settings!$B$18,$A$1:$AD$1,0))&amp;""))),"")</f>
        <v/>
      </c>
      <c r="AR430" s="25">
        <f>IF($AO430="Goods",IFERROR(IF(TRIM(INDEX($A430:$AD430,MATCH(Settings!$B$20,$A$1:$AD$1,0))&amp;"")="","",VALUE(TRIM(INDEX($A430:$AD430,MATCH(Settings!$B$20,$A$1:$AD$1,0))&amp;""))),""),"")</f>
        <v/>
      </c>
      <c r="AS430" s="26">
        <f>IF($BB430=0,"",IFERROR(INT(IFERROR(IF(ISNUMBER(INDEX($A430:$AD430,MATCH(Settings!$B$11,$A$1:$AD$1,0))),INDEX($A430:$AD430,MATCH(Settings!$B$11,$A$1:$AD$1,0)),DATE(VALUE(LEFT(IFERROR(TRIM(INDEX($A430:$AD430,MATCH(Settings!$B$11,$A$1:$AD$1,0))&amp;""),""),4)),VALUE(MID(IFERROR(TRIM(INDEX($A430:$AD430,MATCH(Settings!$B$11,$A$1:$AD$1,0))&amp;""),""),6,2)),VALUE(MID(IFERROR(TRIM(INDEX($A430:$AD430,MATCH(Settings!$B$11,$A$1:$AD$1,0))&amp;""),""),9,2)))+TIME(VALUE(MID(IFERROR(TRIM(INDEX($A430:$AD430,MATCH(Settings!$B$11,$A$1:$AD$1,0))&amp;""),""),12,2)),VALUE(MID(IFERROR(TRIM(INDEX($A430:$AD430,MATCH(Settings!$B$11,$A$1:$AD$1,0))&amp;""),""),15,2)),VALUE(MID(IFERROR(TRIM(INDEX($A430:$AD430,MATCH(Settings!$B$11,$A$1:$AD$1,0))&amp;""),""),18,2)))),"")),""))</f>
        <v/>
      </c>
      <c r="AT430" s="23">
        <f>IF($BB430=0,"",IF(NOT(ISNUMBER($AF430)),"Waiting for the gift",IF(ISNUMBER($AJ430),"Acknowledged",IF(AND(ISNUMBER(Settings!$D$3),$AU430&gt;Settings!$D$3),"Past your window","Send acknowledgment"))))</f>
        <v/>
      </c>
      <c r="AU430" s="24">
        <f>IF(AND(ISNUMBER($AF430),NOT(ISNUMBER($AJ430))),Settings!$D$4-$AF430,"")</f>
        <v/>
      </c>
      <c r="AV430" s="27">
        <f>IF($BB430=0,"",IF((IF($AO430="Services","; services: describe the work, no value",IF(NOT(ISNUMBER($AR430)),"; no donor value given",IF($AX430=1,"; donor value $"&amp;FIXED(Settings!$D$5,0)&amp;" or more: written acknowledgment","")&amp;IF($AY430=1,"; over $"&amp;FIXED(Settings!$D$6,0)&amp;": donor may need Form 8283","")&amp;IF($AZ430=1,"; over $"&amp;FIXED(Settings!$D$7,0)&amp;": Section B, you may sign Part V",""))))="","Thank-you note",MID(IF($AO430="Services","; services: describe the work, no value",IF(NOT(ISNUMBER($AR430)),"; no donor value given",IF($AX430=1,"; donor value $"&amp;FIXED(Settings!$D$5,0)&amp;" or more: written acknowledgment","")&amp;IF($AY430=1,"; over $"&amp;FIXED(Settings!$D$6,0)&amp;": donor may need Form 8283","")&amp;IF($AZ430=1,"; over $"&amp;FIXED(Settings!$D$7,0)&amp;": Section B, you may sign Part V",""))),3,300)))</f>
        <v/>
      </c>
      <c r="AW430" s="27">
        <f>IF(OR($BB430=0,NOT(ISNUMBER($AF430)),$AP430=""),"","Thank you for your contribution of "&amp;$AP430&amp;" that "&amp;IF(TRIM(Settings!$D$2&amp;"")="","(your organization's name)",Settings!$D$2)&amp;" received on "&amp;CHOOSE(MONTH($AF430),"January","February","March","April","May","June","July","August","September","October","November","December")&amp;" "&amp;DAY($AF430)&amp;", "&amp;YEAR($AF430)&amp;". "&amp;IF(TRIM($AH430&amp;"")="","No goods or services were provided in exchange for your contribution.","In exchange for your contribution, we gave you "&amp;$AH430&amp;IF(ISNUMBER($AI430)," with an estimated fair market value of $"&amp;FIXED($AI430,2),"")&amp;"."))</f>
        <v/>
      </c>
      <c r="AX430" s="28">
        <f>IF(AND(ISNUMBER($AR430),ISNUMBER(Settings!$D$5)),IF($AR430&gt;=Settings!$D$5,1,0),0)</f>
        <v/>
      </c>
      <c r="AY430" s="28">
        <f>IF(AND(ISNUMBER($AR430),ISNUMBER(Settings!$D$6)),IF($AR430&gt;Settings!$D$6,1,0),0)</f>
        <v/>
      </c>
      <c r="AZ430" s="28">
        <f>IF(AND(ISNUMBER($AR430),ISNUMBER(Settings!$D$7)),IF($AR430&gt;Settings!$D$7,1,0),0)</f>
        <v/>
      </c>
      <c r="BA430" s="28">
        <f>IF(AND(ISNUMBER($AR430),ISNUMBER($AF430)),$AR430,0)</f>
        <v/>
      </c>
      <c r="BB430" s="28">
        <f>IF(OR(IFERROR(TRIM(INDEX($A430:$AD430,MATCH(Settings!$B$14,$A$1:$AD$1,0))&amp;""),"")&lt;&gt;"",IFERROR(TRIM(INDEX($A430:$AD430,MATCH(Settings!$B$13,$A$1:$AD$1,0))&amp;""),"")&lt;&gt;"",IFERROR(TRIM(INDEX($A430:$AD430,MATCH(Settings!$B$17,$A$1:$AD$1,0))&amp;""),"")&lt;&gt;"",IFERROR(TRIM(INDEX($A430:$AD430,MATCH(Settings!$B$22,$A$1:$AD$1,0))&amp;""),"")&lt;&gt;""),1,0)</f>
        <v/>
      </c>
    </row>
    <row r="431">
      <c r="AF431" s="29" t="n"/>
      <c r="AG431" s="30" t="n"/>
      <c r="AH431" s="30" t="n"/>
      <c r="AI431" s="31" t="n"/>
      <c r="AJ431" s="29" t="n"/>
      <c r="AK431" s="30" t="n"/>
      <c r="AM431" s="23">
        <f>IF(IFERROR(TRIM(INDEX($A431:$AD431,MATCH(Settings!$B$13,$A$1:$AD$1,0))&amp;""),"")&lt;&gt;"",IFERROR(TRIM(INDEX($A431:$AD431,MATCH(Settings!$B$13,$A$1:$AD$1,0))&amp;""),"")&amp;IF(IFERROR(TRIM(INDEX($A431:$AD431,MATCH(Settings!$B$14,$A$1:$AD$1,0))&amp;""),"")&lt;&gt;""," ("&amp;IFERROR(TRIM(INDEX($A431:$AD431,MATCH(Settings!$B$14,$A$1:$AD$1,0))&amp;""),"")&amp;")",""),IFERROR(TRIM(INDEX($A431:$AD431,MATCH(Settings!$B$14,$A$1:$AD$1,0))&amp;""),""))</f>
        <v/>
      </c>
      <c r="AN431" s="23">
        <f>IFERROR(TRIM(INDEX($A431:$AD431,MATCH(Settings!$B$15,$A$1:$AD$1,0))&amp;""),"")</f>
        <v/>
      </c>
      <c r="AO431" s="23">
        <f>IF($BB431=0,"",IF(LEFT(IFERROR(TRIM(INDEX($A431:$AD431,MATCH(Settings!$B$16,$A$1:$AD$1,0))&amp;""),""),5)="Goods","Goods",IF(LEFT(IFERROR(TRIM(INDEX($A431:$AD431,MATCH(Settings!$B$16,$A$1:$AD$1,0))&amp;""),""),8)="Services","Services",IF(IFERROR(TRIM(INDEX($A431:$AD431,MATCH(Settings!$B$22,$A$1:$AD$1,0))&amp;""),"")&lt;&gt;"","Services","Goods"))))</f>
        <v/>
      </c>
      <c r="AP431" s="23">
        <f>IF($AO431="Services",IFERROR(TRIM(INDEX($A431:$AD431,MATCH(Settings!$B$22,$A$1:$AD$1,0))&amp;""),""),IFERROR(TRIM(INDEX($A431:$AD431,MATCH(Settings!$B$17,$A$1:$AD$1,0))&amp;""),""))</f>
        <v/>
      </c>
      <c r="AQ431" s="24">
        <f>IFERROR(IF(TRIM(INDEX($A431:$AD431,MATCH(Settings!$B$18,$A$1:$AD$1,0))&amp;"")="","",VALUE(TRIM(INDEX($A431:$AD431,MATCH(Settings!$B$18,$A$1:$AD$1,0))&amp;""))),"")</f>
        <v/>
      </c>
      <c r="AR431" s="25">
        <f>IF($AO431="Goods",IFERROR(IF(TRIM(INDEX($A431:$AD431,MATCH(Settings!$B$20,$A$1:$AD$1,0))&amp;"")="","",VALUE(TRIM(INDEX($A431:$AD431,MATCH(Settings!$B$20,$A$1:$AD$1,0))&amp;""))),""),"")</f>
        <v/>
      </c>
      <c r="AS431" s="26">
        <f>IF($BB431=0,"",IFERROR(INT(IFERROR(IF(ISNUMBER(INDEX($A431:$AD431,MATCH(Settings!$B$11,$A$1:$AD$1,0))),INDEX($A431:$AD431,MATCH(Settings!$B$11,$A$1:$AD$1,0)),DATE(VALUE(LEFT(IFERROR(TRIM(INDEX($A431:$AD431,MATCH(Settings!$B$11,$A$1:$AD$1,0))&amp;""),""),4)),VALUE(MID(IFERROR(TRIM(INDEX($A431:$AD431,MATCH(Settings!$B$11,$A$1:$AD$1,0))&amp;""),""),6,2)),VALUE(MID(IFERROR(TRIM(INDEX($A431:$AD431,MATCH(Settings!$B$11,$A$1:$AD$1,0))&amp;""),""),9,2)))+TIME(VALUE(MID(IFERROR(TRIM(INDEX($A431:$AD431,MATCH(Settings!$B$11,$A$1:$AD$1,0))&amp;""),""),12,2)),VALUE(MID(IFERROR(TRIM(INDEX($A431:$AD431,MATCH(Settings!$B$11,$A$1:$AD$1,0))&amp;""),""),15,2)),VALUE(MID(IFERROR(TRIM(INDEX($A431:$AD431,MATCH(Settings!$B$11,$A$1:$AD$1,0))&amp;""),""),18,2)))),"")),""))</f>
        <v/>
      </c>
      <c r="AT431" s="23">
        <f>IF($BB431=0,"",IF(NOT(ISNUMBER($AF431)),"Waiting for the gift",IF(ISNUMBER($AJ431),"Acknowledged",IF(AND(ISNUMBER(Settings!$D$3),$AU431&gt;Settings!$D$3),"Past your window","Send acknowledgment"))))</f>
        <v/>
      </c>
      <c r="AU431" s="24">
        <f>IF(AND(ISNUMBER($AF431),NOT(ISNUMBER($AJ431))),Settings!$D$4-$AF431,"")</f>
        <v/>
      </c>
      <c r="AV431" s="27">
        <f>IF($BB431=0,"",IF((IF($AO431="Services","; services: describe the work, no value",IF(NOT(ISNUMBER($AR431)),"; no donor value given",IF($AX431=1,"; donor value $"&amp;FIXED(Settings!$D$5,0)&amp;" or more: written acknowledgment","")&amp;IF($AY431=1,"; over $"&amp;FIXED(Settings!$D$6,0)&amp;": donor may need Form 8283","")&amp;IF($AZ431=1,"; over $"&amp;FIXED(Settings!$D$7,0)&amp;": Section B, you may sign Part V",""))))="","Thank-you note",MID(IF($AO431="Services","; services: describe the work, no value",IF(NOT(ISNUMBER($AR431)),"; no donor value given",IF($AX431=1,"; donor value $"&amp;FIXED(Settings!$D$5,0)&amp;" or more: written acknowledgment","")&amp;IF($AY431=1,"; over $"&amp;FIXED(Settings!$D$6,0)&amp;": donor may need Form 8283","")&amp;IF($AZ431=1,"; over $"&amp;FIXED(Settings!$D$7,0)&amp;": Section B, you may sign Part V",""))),3,300)))</f>
        <v/>
      </c>
      <c r="AW431" s="27">
        <f>IF(OR($BB431=0,NOT(ISNUMBER($AF431)),$AP431=""),"","Thank you for your contribution of "&amp;$AP431&amp;" that "&amp;IF(TRIM(Settings!$D$2&amp;"")="","(your organization's name)",Settings!$D$2)&amp;" received on "&amp;CHOOSE(MONTH($AF431),"January","February","March","April","May","June","July","August","September","October","November","December")&amp;" "&amp;DAY($AF431)&amp;", "&amp;YEAR($AF431)&amp;". "&amp;IF(TRIM($AH431&amp;"")="","No goods or services were provided in exchange for your contribution.","In exchange for your contribution, we gave you "&amp;$AH431&amp;IF(ISNUMBER($AI431)," with an estimated fair market value of $"&amp;FIXED($AI431,2),"")&amp;"."))</f>
        <v/>
      </c>
      <c r="AX431" s="28">
        <f>IF(AND(ISNUMBER($AR431),ISNUMBER(Settings!$D$5)),IF($AR431&gt;=Settings!$D$5,1,0),0)</f>
        <v/>
      </c>
      <c r="AY431" s="28">
        <f>IF(AND(ISNUMBER($AR431),ISNUMBER(Settings!$D$6)),IF($AR431&gt;Settings!$D$6,1,0),0)</f>
        <v/>
      </c>
      <c r="AZ431" s="28">
        <f>IF(AND(ISNUMBER($AR431),ISNUMBER(Settings!$D$7)),IF($AR431&gt;Settings!$D$7,1,0),0)</f>
        <v/>
      </c>
      <c r="BA431" s="28">
        <f>IF(AND(ISNUMBER($AR431),ISNUMBER($AF431)),$AR431,0)</f>
        <v/>
      </c>
      <c r="BB431" s="28">
        <f>IF(OR(IFERROR(TRIM(INDEX($A431:$AD431,MATCH(Settings!$B$14,$A$1:$AD$1,0))&amp;""),"")&lt;&gt;"",IFERROR(TRIM(INDEX($A431:$AD431,MATCH(Settings!$B$13,$A$1:$AD$1,0))&amp;""),"")&lt;&gt;"",IFERROR(TRIM(INDEX($A431:$AD431,MATCH(Settings!$B$17,$A$1:$AD$1,0))&amp;""),"")&lt;&gt;"",IFERROR(TRIM(INDEX($A431:$AD431,MATCH(Settings!$B$22,$A$1:$AD$1,0))&amp;""),"")&lt;&gt;""),1,0)</f>
        <v/>
      </c>
    </row>
    <row r="432">
      <c r="AF432" s="29" t="n"/>
      <c r="AG432" s="30" t="n"/>
      <c r="AH432" s="30" t="n"/>
      <c r="AI432" s="31" t="n"/>
      <c r="AJ432" s="29" t="n"/>
      <c r="AK432" s="30" t="n"/>
      <c r="AM432" s="23">
        <f>IF(IFERROR(TRIM(INDEX($A432:$AD432,MATCH(Settings!$B$13,$A$1:$AD$1,0))&amp;""),"")&lt;&gt;"",IFERROR(TRIM(INDEX($A432:$AD432,MATCH(Settings!$B$13,$A$1:$AD$1,0))&amp;""),"")&amp;IF(IFERROR(TRIM(INDEX($A432:$AD432,MATCH(Settings!$B$14,$A$1:$AD$1,0))&amp;""),"")&lt;&gt;""," ("&amp;IFERROR(TRIM(INDEX($A432:$AD432,MATCH(Settings!$B$14,$A$1:$AD$1,0))&amp;""),"")&amp;")",""),IFERROR(TRIM(INDEX($A432:$AD432,MATCH(Settings!$B$14,$A$1:$AD$1,0))&amp;""),""))</f>
        <v/>
      </c>
      <c r="AN432" s="23">
        <f>IFERROR(TRIM(INDEX($A432:$AD432,MATCH(Settings!$B$15,$A$1:$AD$1,0))&amp;""),"")</f>
        <v/>
      </c>
      <c r="AO432" s="23">
        <f>IF($BB432=0,"",IF(LEFT(IFERROR(TRIM(INDEX($A432:$AD432,MATCH(Settings!$B$16,$A$1:$AD$1,0))&amp;""),""),5)="Goods","Goods",IF(LEFT(IFERROR(TRIM(INDEX($A432:$AD432,MATCH(Settings!$B$16,$A$1:$AD$1,0))&amp;""),""),8)="Services","Services",IF(IFERROR(TRIM(INDEX($A432:$AD432,MATCH(Settings!$B$22,$A$1:$AD$1,0))&amp;""),"")&lt;&gt;"","Services","Goods"))))</f>
        <v/>
      </c>
      <c r="AP432" s="23">
        <f>IF($AO432="Services",IFERROR(TRIM(INDEX($A432:$AD432,MATCH(Settings!$B$22,$A$1:$AD$1,0))&amp;""),""),IFERROR(TRIM(INDEX($A432:$AD432,MATCH(Settings!$B$17,$A$1:$AD$1,0))&amp;""),""))</f>
        <v/>
      </c>
      <c r="AQ432" s="24">
        <f>IFERROR(IF(TRIM(INDEX($A432:$AD432,MATCH(Settings!$B$18,$A$1:$AD$1,0))&amp;"")="","",VALUE(TRIM(INDEX($A432:$AD432,MATCH(Settings!$B$18,$A$1:$AD$1,0))&amp;""))),"")</f>
        <v/>
      </c>
      <c r="AR432" s="25">
        <f>IF($AO432="Goods",IFERROR(IF(TRIM(INDEX($A432:$AD432,MATCH(Settings!$B$20,$A$1:$AD$1,0))&amp;"")="","",VALUE(TRIM(INDEX($A432:$AD432,MATCH(Settings!$B$20,$A$1:$AD$1,0))&amp;""))),""),"")</f>
        <v/>
      </c>
      <c r="AS432" s="26">
        <f>IF($BB432=0,"",IFERROR(INT(IFERROR(IF(ISNUMBER(INDEX($A432:$AD432,MATCH(Settings!$B$11,$A$1:$AD$1,0))),INDEX($A432:$AD432,MATCH(Settings!$B$11,$A$1:$AD$1,0)),DATE(VALUE(LEFT(IFERROR(TRIM(INDEX($A432:$AD432,MATCH(Settings!$B$11,$A$1:$AD$1,0))&amp;""),""),4)),VALUE(MID(IFERROR(TRIM(INDEX($A432:$AD432,MATCH(Settings!$B$11,$A$1:$AD$1,0))&amp;""),""),6,2)),VALUE(MID(IFERROR(TRIM(INDEX($A432:$AD432,MATCH(Settings!$B$11,$A$1:$AD$1,0))&amp;""),""),9,2)))+TIME(VALUE(MID(IFERROR(TRIM(INDEX($A432:$AD432,MATCH(Settings!$B$11,$A$1:$AD$1,0))&amp;""),""),12,2)),VALUE(MID(IFERROR(TRIM(INDEX($A432:$AD432,MATCH(Settings!$B$11,$A$1:$AD$1,0))&amp;""),""),15,2)),VALUE(MID(IFERROR(TRIM(INDEX($A432:$AD432,MATCH(Settings!$B$11,$A$1:$AD$1,0))&amp;""),""),18,2)))),"")),""))</f>
        <v/>
      </c>
      <c r="AT432" s="23">
        <f>IF($BB432=0,"",IF(NOT(ISNUMBER($AF432)),"Waiting for the gift",IF(ISNUMBER($AJ432),"Acknowledged",IF(AND(ISNUMBER(Settings!$D$3),$AU432&gt;Settings!$D$3),"Past your window","Send acknowledgment"))))</f>
        <v/>
      </c>
      <c r="AU432" s="24">
        <f>IF(AND(ISNUMBER($AF432),NOT(ISNUMBER($AJ432))),Settings!$D$4-$AF432,"")</f>
        <v/>
      </c>
      <c r="AV432" s="27">
        <f>IF($BB432=0,"",IF((IF($AO432="Services","; services: describe the work, no value",IF(NOT(ISNUMBER($AR432)),"; no donor value given",IF($AX432=1,"; donor value $"&amp;FIXED(Settings!$D$5,0)&amp;" or more: written acknowledgment","")&amp;IF($AY432=1,"; over $"&amp;FIXED(Settings!$D$6,0)&amp;": donor may need Form 8283","")&amp;IF($AZ432=1,"; over $"&amp;FIXED(Settings!$D$7,0)&amp;": Section B, you may sign Part V",""))))="","Thank-you note",MID(IF($AO432="Services","; services: describe the work, no value",IF(NOT(ISNUMBER($AR432)),"; no donor value given",IF($AX432=1,"; donor value $"&amp;FIXED(Settings!$D$5,0)&amp;" or more: written acknowledgment","")&amp;IF($AY432=1,"; over $"&amp;FIXED(Settings!$D$6,0)&amp;": donor may need Form 8283","")&amp;IF($AZ432=1,"; over $"&amp;FIXED(Settings!$D$7,0)&amp;": Section B, you may sign Part V",""))),3,300)))</f>
        <v/>
      </c>
      <c r="AW432" s="27">
        <f>IF(OR($BB432=0,NOT(ISNUMBER($AF432)),$AP432=""),"","Thank you for your contribution of "&amp;$AP432&amp;" that "&amp;IF(TRIM(Settings!$D$2&amp;"")="","(your organization's name)",Settings!$D$2)&amp;" received on "&amp;CHOOSE(MONTH($AF432),"January","February","March","April","May","June","July","August","September","October","November","December")&amp;" "&amp;DAY($AF432)&amp;", "&amp;YEAR($AF432)&amp;". "&amp;IF(TRIM($AH432&amp;"")="","No goods or services were provided in exchange for your contribution.","In exchange for your contribution, we gave you "&amp;$AH432&amp;IF(ISNUMBER($AI432)," with an estimated fair market value of $"&amp;FIXED($AI432,2),"")&amp;"."))</f>
        <v/>
      </c>
      <c r="AX432" s="28">
        <f>IF(AND(ISNUMBER($AR432),ISNUMBER(Settings!$D$5)),IF($AR432&gt;=Settings!$D$5,1,0),0)</f>
        <v/>
      </c>
      <c r="AY432" s="28">
        <f>IF(AND(ISNUMBER($AR432),ISNUMBER(Settings!$D$6)),IF($AR432&gt;Settings!$D$6,1,0),0)</f>
        <v/>
      </c>
      <c r="AZ432" s="28">
        <f>IF(AND(ISNUMBER($AR432),ISNUMBER(Settings!$D$7)),IF($AR432&gt;Settings!$D$7,1,0),0)</f>
        <v/>
      </c>
      <c r="BA432" s="28">
        <f>IF(AND(ISNUMBER($AR432),ISNUMBER($AF432)),$AR432,0)</f>
        <v/>
      </c>
      <c r="BB432" s="28">
        <f>IF(OR(IFERROR(TRIM(INDEX($A432:$AD432,MATCH(Settings!$B$14,$A$1:$AD$1,0))&amp;""),"")&lt;&gt;"",IFERROR(TRIM(INDEX($A432:$AD432,MATCH(Settings!$B$13,$A$1:$AD$1,0))&amp;""),"")&lt;&gt;"",IFERROR(TRIM(INDEX($A432:$AD432,MATCH(Settings!$B$17,$A$1:$AD$1,0))&amp;""),"")&lt;&gt;"",IFERROR(TRIM(INDEX($A432:$AD432,MATCH(Settings!$B$22,$A$1:$AD$1,0))&amp;""),"")&lt;&gt;""),1,0)</f>
        <v/>
      </c>
    </row>
    <row r="433">
      <c r="AF433" s="29" t="n"/>
      <c r="AG433" s="30" t="n"/>
      <c r="AH433" s="30" t="n"/>
      <c r="AI433" s="31" t="n"/>
      <c r="AJ433" s="29" t="n"/>
      <c r="AK433" s="30" t="n"/>
      <c r="AM433" s="23">
        <f>IF(IFERROR(TRIM(INDEX($A433:$AD433,MATCH(Settings!$B$13,$A$1:$AD$1,0))&amp;""),"")&lt;&gt;"",IFERROR(TRIM(INDEX($A433:$AD433,MATCH(Settings!$B$13,$A$1:$AD$1,0))&amp;""),"")&amp;IF(IFERROR(TRIM(INDEX($A433:$AD433,MATCH(Settings!$B$14,$A$1:$AD$1,0))&amp;""),"")&lt;&gt;""," ("&amp;IFERROR(TRIM(INDEX($A433:$AD433,MATCH(Settings!$B$14,$A$1:$AD$1,0))&amp;""),"")&amp;")",""),IFERROR(TRIM(INDEX($A433:$AD433,MATCH(Settings!$B$14,$A$1:$AD$1,0))&amp;""),""))</f>
        <v/>
      </c>
      <c r="AN433" s="23">
        <f>IFERROR(TRIM(INDEX($A433:$AD433,MATCH(Settings!$B$15,$A$1:$AD$1,0))&amp;""),"")</f>
        <v/>
      </c>
      <c r="AO433" s="23">
        <f>IF($BB433=0,"",IF(LEFT(IFERROR(TRIM(INDEX($A433:$AD433,MATCH(Settings!$B$16,$A$1:$AD$1,0))&amp;""),""),5)="Goods","Goods",IF(LEFT(IFERROR(TRIM(INDEX($A433:$AD433,MATCH(Settings!$B$16,$A$1:$AD$1,0))&amp;""),""),8)="Services","Services",IF(IFERROR(TRIM(INDEX($A433:$AD433,MATCH(Settings!$B$22,$A$1:$AD$1,0))&amp;""),"")&lt;&gt;"","Services","Goods"))))</f>
        <v/>
      </c>
      <c r="AP433" s="23">
        <f>IF($AO433="Services",IFERROR(TRIM(INDEX($A433:$AD433,MATCH(Settings!$B$22,$A$1:$AD$1,0))&amp;""),""),IFERROR(TRIM(INDEX($A433:$AD433,MATCH(Settings!$B$17,$A$1:$AD$1,0))&amp;""),""))</f>
        <v/>
      </c>
      <c r="AQ433" s="24">
        <f>IFERROR(IF(TRIM(INDEX($A433:$AD433,MATCH(Settings!$B$18,$A$1:$AD$1,0))&amp;"")="","",VALUE(TRIM(INDEX($A433:$AD433,MATCH(Settings!$B$18,$A$1:$AD$1,0))&amp;""))),"")</f>
        <v/>
      </c>
      <c r="AR433" s="25">
        <f>IF($AO433="Goods",IFERROR(IF(TRIM(INDEX($A433:$AD433,MATCH(Settings!$B$20,$A$1:$AD$1,0))&amp;"")="","",VALUE(TRIM(INDEX($A433:$AD433,MATCH(Settings!$B$20,$A$1:$AD$1,0))&amp;""))),""),"")</f>
        <v/>
      </c>
      <c r="AS433" s="26">
        <f>IF($BB433=0,"",IFERROR(INT(IFERROR(IF(ISNUMBER(INDEX($A433:$AD433,MATCH(Settings!$B$11,$A$1:$AD$1,0))),INDEX($A433:$AD433,MATCH(Settings!$B$11,$A$1:$AD$1,0)),DATE(VALUE(LEFT(IFERROR(TRIM(INDEX($A433:$AD433,MATCH(Settings!$B$11,$A$1:$AD$1,0))&amp;""),""),4)),VALUE(MID(IFERROR(TRIM(INDEX($A433:$AD433,MATCH(Settings!$B$11,$A$1:$AD$1,0))&amp;""),""),6,2)),VALUE(MID(IFERROR(TRIM(INDEX($A433:$AD433,MATCH(Settings!$B$11,$A$1:$AD$1,0))&amp;""),""),9,2)))+TIME(VALUE(MID(IFERROR(TRIM(INDEX($A433:$AD433,MATCH(Settings!$B$11,$A$1:$AD$1,0))&amp;""),""),12,2)),VALUE(MID(IFERROR(TRIM(INDEX($A433:$AD433,MATCH(Settings!$B$11,$A$1:$AD$1,0))&amp;""),""),15,2)),VALUE(MID(IFERROR(TRIM(INDEX($A433:$AD433,MATCH(Settings!$B$11,$A$1:$AD$1,0))&amp;""),""),18,2)))),"")),""))</f>
        <v/>
      </c>
      <c r="AT433" s="23">
        <f>IF($BB433=0,"",IF(NOT(ISNUMBER($AF433)),"Waiting for the gift",IF(ISNUMBER($AJ433),"Acknowledged",IF(AND(ISNUMBER(Settings!$D$3),$AU433&gt;Settings!$D$3),"Past your window","Send acknowledgment"))))</f>
        <v/>
      </c>
      <c r="AU433" s="24">
        <f>IF(AND(ISNUMBER($AF433),NOT(ISNUMBER($AJ433))),Settings!$D$4-$AF433,"")</f>
        <v/>
      </c>
      <c r="AV433" s="27">
        <f>IF($BB433=0,"",IF((IF($AO433="Services","; services: describe the work, no value",IF(NOT(ISNUMBER($AR433)),"; no donor value given",IF($AX433=1,"; donor value $"&amp;FIXED(Settings!$D$5,0)&amp;" or more: written acknowledgment","")&amp;IF($AY433=1,"; over $"&amp;FIXED(Settings!$D$6,0)&amp;": donor may need Form 8283","")&amp;IF($AZ433=1,"; over $"&amp;FIXED(Settings!$D$7,0)&amp;": Section B, you may sign Part V",""))))="","Thank-you note",MID(IF($AO433="Services","; services: describe the work, no value",IF(NOT(ISNUMBER($AR433)),"; no donor value given",IF($AX433=1,"; donor value $"&amp;FIXED(Settings!$D$5,0)&amp;" or more: written acknowledgment","")&amp;IF($AY433=1,"; over $"&amp;FIXED(Settings!$D$6,0)&amp;": donor may need Form 8283","")&amp;IF($AZ433=1,"; over $"&amp;FIXED(Settings!$D$7,0)&amp;": Section B, you may sign Part V",""))),3,300)))</f>
        <v/>
      </c>
      <c r="AW433" s="27">
        <f>IF(OR($BB433=0,NOT(ISNUMBER($AF433)),$AP433=""),"","Thank you for your contribution of "&amp;$AP433&amp;" that "&amp;IF(TRIM(Settings!$D$2&amp;"")="","(your organization's name)",Settings!$D$2)&amp;" received on "&amp;CHOOSE(MONTH($AF433),"January","February","March","April","May","June","July","August","September","October","November","December")&amp;" "&amp;DAY($AF433)&amp;", "&amp;YEAR($AF433)&amp;". "&amp;IF(TRIM($AH433&amp;"")="","No goods or services were provided in exchange for your contribution.","In exchange for your contribution, we gave you "&amp;$AH433&amp;IF(ISNUMBER($AI433)," with an estimated fair market value of $"&amp;FIXED($AI433,2),"")&amp;"."))</f>
        <v/>
      </c>
      <c r="AX433" s="28">
        <f>IF(AND(ISNUMBER($AR433),ISNUMBER(Settings!$D$5)),IF($AR433&gt;=Settings!$D$5,1,0),0)</f>
        <v/>
      </c>
      <c r="AY433" s="28">
        <f>IF(AND(ISNUMBER($AR433),ISNUMBER(Settings!$D$6)),IF($AR433&gt;Settings!$D$6,1,0),0)</f>
        <v/>
      </c>
      <c r="AZ433" s="28">
        <f>IF(AND(ISNUMBER($AR433),ISNUMBER(Settings!$D$7)),IF($AR433&gt;Settings!$D$7,1,0),0)</f>
        <v/>
      </c>
      <c r="BA433" s="28">
        <f>IF(AND(ISNUMBER($AR433),ISNUMBER($AF433)),$AR433,0)</f>
        <v/>
      </c>
      <c r="BB433" s="28">
        <f>IF(OR(IFERROR(TRIM(INDEX($A433:$AD433,MATCH(Settings!$B$14,$A$1:$AD$1,0))&amp;""),"")&lt;&gt;"",IFERROR(TRIM(INDEX($A433:$AD433,MATCH(Settings!$B$13,$A$1:$AD$1,0))&amp;""),"")&lt;&gt;"",IFERROR(TRIM(INDEX($A433:$AD433,MATCH(Settings!$B$17,$A$1:$AD$1,0))&amp;""),"")&lt;&gt;"",IFERROR(TRIM(INDEX($A433:$AD433,MATCH(Settings!$B$22,$A$1:$AD$1,0))&amp;""),"")&lt;&gt;""),1,0)</f>
        <v/>
      </c>
    </row>
    <row r="434">
      <c r="AF434" s="29" t="n"/>
      <c r="AG434" s="30" t="n"/>
      <c r="AH434" s="30" t="n"/>
      <c r="AI434" s="31" t="n"/>
      <c r="AJ434" s="29" t="n"/>
      <c r="AK434" s="30" t="n"/>
      <c r="AM434" s="23">
        <f>IF(IFERROR(TRIM(INDEX($A434:$AD434,MATCH(Settings!$B$13,$A$1:$AD$1,0))&amp;""),"")&lt;&gt;"",IFERROR(TRIM(INDEX($A434:$AD434,MATCH(Settings!$B$13,$A$1:$AD$1,0))&amp;""),"")&amp;IF(IFERROR(TRIM(INDEX($A434:$AD434,MATCH(Settings!$B$14,$A$1:$AD$1,0))&amp;""),"")&lt;&gt;""," ("&amp;IFERROR(TRIM(INDEX($A434:$AD434,MATCH(Settings!$B$14,$A$1:$AD$1,0))&amp;""),"")&amp;")",""),IFERROR(TRIM(INDEX($A434:$AD434,MATCH(Settings!$B$14,$A$1:$AD$1,0))&amp;""),""))</f>
        <v/>
      </c>
      <c r="AN434" s="23">
        <f>IFERROR(TRIM(INDEX($A434:$AD434,MATCH(Settings!$B$15,$A$1:$AD$1,0))&amp;""),"")</f>
        <v/>
      </c>
      <c r="AO434" s="23">
        <f>IF($BB434=0,"",IF(LEFT(IFERROR(TRIM(INDEX($A434:$AD434,MATCH(Settings!$B$16,$A$1:$AD$1,0))&amp;""),""),5)="Goods","Goods",IF(LEFT(IFERROR(TRIM(INDEX($A434:$AD434,MATCH(Settings!$B$16,$A$1:$AD$1,0))&amp;""),""),8)="Services","Services",IF(IFERROR(TRIM(INDEX($A434:$AD434,MATCH(Settings!$B$22,$A$1:$AD$1,0))&amp;""),"")&lt;&gt;"","Services","Goods"))))</f>
        <v/>
      </c>
      <c r="AP434" s="23">
        <f>IF($AO434="Services",IFERROR(TRIM(INDEX($A434:$AD434,MATCH(Settings!$B$22,$A$1:$AD$1,0))&amp;""),""),IFERROR(TRIM(INDEX($A434:$AD434,MATCH(Settings!$B$17,$A$1:$AD$1,0))&amp;""),""))</f>
        <v/>
      </c>
      <c r="AQ434" s="24">
        <f>IFERROR(IF(TRIM(INDEX($A434:$AD434,MATCH(Settings!$B$18,$A$1:$AD$1,0))&amp;"")="","",VALUE(TRIM(INDEX($A434:$AD434,MATCH(Settings!$B$18,$A$1:$AD$1,0))&amp;""))),"")</f>
        <v/>
      </c>
      <c r="AR434" s="25">
        <f>IF($AO434="Goods",IFERROR(IF(TRIM(INDEX($A434:$AD434,MATCH(Settings!$B$20,$A$1:$AD$1,0))&amp;"")="","",VALUE(TRIM(INDEX($A434:$AD434,MATCH(Settings!$B$20,$A$1:$AD$1,0))&amp;""))),""),"")</f>
        <v/>
      </c>
      <c r="AS434" s="26">
        <f>IF($BB434=0,"",IFERROR(INT(IFERROR(IF(ISNUMBER(INDEX($A434:$AD434,MATCH(Settings!$B$11,$A$1:$AD$1,0))),INDEX($A434:$AD434,MATCH(Settings!$B$11,$A$1:$AD$1,0)),DATE(VALUE(LEFT(IFERROR(TRIM(INDEX($A434:$AD434,MATCH(Settings!$B$11,$A$1:$AD$1,0))&amp;""),""),4)),VALUE(MID(IFERROR(TRIM(INDEX($A434:$AD434,MATCH(Settings!$B$11,$A$1:$AD$1,0))&amp;""),""),6,2)),VALUE(MID(IFERROR(TRIM(INDEX($A434:$AD434,MATCH(Settings!$B$11,$A$1:$AD$1,0))&amp;""),""),9,2)))+TIME(VALUE(MID(IFERROR(TRIM(INDEX($A434:$AD434,MATCH(Settings!$B$11,$A$1:$AD$1,0))&amp;""),""),12,2)),VALUE(MID(IFERROR(TRIM(INDEX($A434:$AD434,MATCH(Settings!$B$11,$A$1:$AD$1,0))&amp;""),""),15,2)),VALUE(MID(IFERROR(TRIM(INDEX($A434:$AD434,MATCH(Settings!$B$11,$A$1:$AD$1,0))&amp;""),""),18,2)))),"")),""))</f>
        <v/>
      </c>
      <c r="AT434" s="23">
        <f>IF($BB434=0,"",IF(NOT(ISNUMBER($AF434)),"Waiting for the gift",IF(ISNUMBER($AJ434),"Acknowledged",IF(AND(ISNUMBER(Settings!$D$3),$AU434&gt;Settings!$D$3),"Past your window","Send acknowledgment"))))</f>
        <v/>
      </c>
      <c r="AU434" s="24">
        <f>IF(AND(ISNUMBER($AF434),NOT(ISNUMBER($AJ434))),Settings!$D$4-$AF434,"")</f>
        <v/>
      </c>
      <c r="AV434" s="27">
        <f>IF($BB434=0,"",IF((IF($AO434="Services","; services: describe the work, no value",IF(NOT(ISNUMBER($AR434)),"; no donor value given",IF($AX434=1,"; donor value $"&amp;FIXED(Settings!$D$5,0)&amp;" or more: written acknowledgment","")&amp;IF($AY434=1,"; over $"&amp;FIXED(Settings!$D$6,0)&amp;": donor may need Form 8283","")&amp;IF($AZ434=1,"; over $"&amp;FIXED(Settings!$D$7,0)&amp;": Section B, you may sign Part V",""))))="","Thank-you note",MID(IF($AO434="Services","; services: describe the work, no value",IF(NOT(ISNUMBER($AR434)),"; no donor value given",IF($AX434=1,"; donor value $"&amp;FIXED(Settings!$D$5,0)&amp;" or more: written acknowledgment","")&amp;IF($AY434=1,"; over $"&amp;FIXED(Settings!$D$6,0)&amp;": donor may need Form 8283","")&amp;IF($AZ434=1,"; over $"&amp;FIXED(Settings!$D$7,0)&amp;": Section B, you may sign Part V",""))),3,300)))</f>
        <v/>
      </c>
      <c r="AW434" s="27">
        <f>IF(OR($BB434=0,NOT(ISNUMBER($AF434)),$AP434=""),"","Thank you for your contribution of "&amp;$AP434&amp;" that "&amp;IF(TRIM(Settings!$D$2&amp;"")="","(your organization's name)",Settings!$D$2)&amp;" received on "&amp;CHOOSE(MONTH($AF434),"January","February","March","April","May","June","July","August","September","October","November","December")&amp;" "&amp;DAY($AF434)&amp;", "&amp;YEAR($AF434)&amp;". "&amp;IF(TRIM($AH434&amp;"")="","No goods or services were provided in exchange for your contribution.","In exchange for your contribution, we gave you "&amp;$AH434&amp;IF(ISNUMBER($AI434)," with an estimated fair market value of $"&amp;FIXED($AI434,2),"")&amp;"."))</f>
        <v/>
      </c>
      <c r="AX434" s="28">
        <f>IF(AND(ISNUMBER($AR434),ISNUMBER(Settings!$D$5)),IF($AR434&gt;=Settings!$D$5,1,0),0)</f>
        <v/>
      </c>
      <c r="AY434" s="28">
        <f>IF(AND(ISNUMBER($AR434),ISNUMBER(Settings!$D$6)),IF($AR434&gt;Settings!$D$6,1,0),0)</f>
        <v/>
      </c>
      <c r="AZ434" s="28">
        <f>IF(AND(ISNUMBER($AR434),ISNUMBER(Settings!$D$7)),IF($AR434&gt;Settings!$D$7,1,0),0)</f>
        <v/>
      </c>
      <c r="BA434" s="28">
        <f>IF(AND(ISNUMBER($AR434),ISNUMBER($AF434)),$AR434,0)</f>
        <v/>
      </c>
      <c r="BB434" s="28">
        <f>IF(OR(IFERROR(TRIM(INDEX($A434:$AD434,MATCH(Settings!$B$14,$A$1:$AD$1,0))&amp;""),"")&lt;&gt;"",IFERROR(TRIM(INDEX($A434:$AD434,MATCH(Settings!$B$13,$A$1:$AD$1,0))&amp;""),"")&lt;&gt;"",IFERROR(TRIM(INDEX($A434:$AD434,MATCH(Settings!$B$17,$A$1:$AD$1,0))&amp;""),"")&lt;&gt;"",IFERROR(TRIM(INDEX($A434:$AD434,MATCH(Settings!$B$22,$A$1:$AD$1,0))&amp;""),"")&lt;&gt;""),1,0)</f>
        <v/>
      </c>
    </row>
    <row r="435">
      <c r="AF435" s="29" t="n"/>
      <c r="AG435" s="30" t="n"/>
      <c r="AH435" s="30" t="n"/>
      <c r="AI435" s="31" t="n"/>
      <c r="AJ435" s="29" t="n"/>
      <c r="AK435" s="30" t="n"/>
      <c r="AM435" s="23">
        <f>IF(IFERROR(TRIM(INDEX($A435:$AD435,MATCH(Settings!$B$13,$A$1:$AD$1,0))&amp;""),"")&lt;&gt;"",IFERROR(TRIM(INDEX($A435:$AD435,MATCH(Settings!$B$13,$A$1:$AD$1,0))&amp;""),"")&amp;IF(IFERROR(TRIM(INDEX($A435:$AD435,MATCH(Settings!$B$14,$A$1:$AD$1,0))&amp;""),"")&lt;&gt;""," ("&amp;IFERROR(TRIM(INDEX($A435:$AD435,MATCH(Settings!$B$14,$A$1:$AD$1,0))&amp;""),"")&amp;")",""),IFERROR(TRIM(INDEX($A435:$AD435,MATCH(Settings!$B$14,$A$1:$AD$1,0))&amp;""),""))</f>
        <v/>
      </c>
      <c r="AN435" s="23">
        <f>IFERROR(TRIM(INDEX($A435:$AD435,MATCH(Settings!$B$15,$A$1:$AD$1,0))&amp;""),"")</f>
        <v/>
      </c>
      <c r="AO435" s="23">
        <f>IF($BB435=0,"",IF(LEFT(IFERROR(TRIM(INDEX($A435:$AD435,MATCH(Settings!$B$16,$A$1:$AD$1,0))&amp;""),""),5)="Goods","Goods",IF(LEFT(IFERROR(TRIM(INDEX($A435:$AD435,MATCH(Settings!$B$16,$A$1:$AD$1,0))&amp;""),""),8)="Services","Services",IF(IFERROR(TRIM(INDEX($A435:$AD435,MATCH(Settings!$B$22,$A$1:$AD$1,0))&amp;""),"")&lt;&gt;"","Services","Goods"))))</f>
        <v/>
      </c>
      <c r="AP435" s="23">
        <f>IF($AO435="Services",IFERROR(TRIM(INDEX($A435:$AD435,MATCH(Settings!$B$22,$A$1:$AD$1,0))&amp;""),""),IFERROR(TRIM(INDEX($A435:$AD435,MATCH(Settings!$B$17,$A$1:$AD$1,0))&amp;""),""))</f>
        <v/>
      </c>
      <c r="AQ435" s="24">
        <f>IFERROR(IF(TRIM(INDEX($A435:$AD435,MATCH(Settings!$B$18,$A$1:$AD$1,0))&amp;"")="","",VALUE(TRIM(INDEX($A435:$AD435,MATCH(Settings!$B$18,$A$1:$AD$1,0))&amp;""))),"")</f>
        <v/>
      </c>
      <c r="AR435" s="25">
        <f>IF($AO435="Goods",IFERROR(IF(TRIM(INDEX($A435:$AD435,MATCH(Settings!$B$20,$A$1:$AD$1,0))&amp;"")="","",VALUE(TRIM(INDEX($A435:$AD435,MATCH(Settings!$B$20,$A$1:$AD$1,0))&amp;""))),""),"")</f>
        <v/>
      </c>
      <c r="AS435" s="26">
        <f>IF($BB435=0,"",IFERROR(INT(IFERROR(IF(ISNUMBER(INDEX($A435:$AD435,MATCH(Settings!$B$11,$A$1:$AD$1,0))),INDEX($A435:$AD435,MATCH(Settings!$B$11,$A$1:$AD$1,0)),DATE(VALUE(LEFT(IFERROR(TRIM(INDEX($A435:$AD435,MATCH(Settings!$B$11,$A$1:$AD$1,0))&amp;""),""),4)),VALUE(MID(IFERROR(TRIM(INDEX($A435:$AD435,MATCH(Settings!$B$11,$A$1:$AD$1,0))&amp;""),""),6,2)),VALUE(MID(IFERROR(TRIM(INDEX($A435:$AD435,MATCH(Settings!$B$11,$A$1:$AD$1,0))&amp;""),""),9,2)))+TIME(VALUE(MID(IFERROR(TRIM(INDEX($A435:$AD435,MATCH(Settings!$B$11,$A$1:$AD$1,0))&amp;""),""),12,2)),VALUE(MID(IFERROR(TRIM(INDEX($A435:$AD435,MATCH(Settings!$B$11,$A$1:$AD$1,0))&amp;""),""),15,2)),VALUE(MID(IFERROR(TRIM(INDEX($A435:$AD435,MATCH(Settings!$B$11,$A$1:$AD$1,0))&amp;""),""),18,2)))),"")),""))</f>
        <v/>
      </c>
      <c r="AT435" s="23">
        <f>IF($BB435=0,"",IF(NOT(ISNUMBER($AF435)),"Waiting for the gift",IF(ISNUMBER($AJ435),"Acknowledged",IF(AND(ISNUMBER(Settings!$D$3),$AU435&gt;Settings!$D$3),"Past your window","Send acknowledgment"))))</f>
        <v/>
      </c>
      <c r="AU435" s="24">
        <f>IF(AND(ISNUMBER($AF435),NOT(ISNUMBER($AJ435))),Settings!$D$4-$AF435,"")</f>
        <v/>
      </c>
      <c r="AV435" s="27">
        <f>IF($BB435=0,"",IF((IF($AO435="Services","; services: describe the work, no value",IF(NOT(ISNUMBER($AR435)),"; no donor value given",IF($AX435=1,"; donor value $"&amp;FIXED(Settings!$D$5,0)&amp;" or more: written acknowledgment","")&amp;IF($AY435=1,"; over $"&amp;FIXED(Settings!$D$6,0)&amp;": donor may need Form 8283","")&amp;IF($AZ435=1,"; over $"&amp;FIXED(Settings!$D$7,0)&amp;": Section B, you may sign Part V",""))))="","Thank-you note",MID(IF($AO435="Services","; services: describe the work, no value",IF(NOT(ISNUMBER($AR435)),"; no donor value given",IF($AX435=1,"; donor value $"&amp;FIXED(Settings!$D$5,0)&amp;" or more: written acknowledgment","")&amp;IF($AY435=1,"; over $"&amp;FIXED(Settings!$D$6,0)&amp;": donor may need Form 8283","")&amp;IF($AZ435=1,"; over $"&amp;FIXED(Settings!$D$7,0)&amp;": Section B, you may sign Part V",""))),3,300)))</f>
        <v/>
      </c>
      <c r="AW435" s="27">
        <f>IF(OR($BB435=0,NOT(ISNUMBER($AF435)),$AP435=""),"","Thank you for your contribution of "&amp;$AP435&amp;" that "&amp;IF(TRIM(Settings!$D$2&amp;"")="","(your organization's name)",Settings!$D$2)&amp;" received on "&amp;CHOOSE(MONTH($AF435),"January","February","March","April","May","June","July","August","September","October","November","December")&amp;" "&amp;DAY($AF435)&amp;", "&amp;YEAR($AF435)&amp;". "&amp;IF(TRIM($AH435&amp;"")="","No goods or services were provided in exchange for your contribution.","In exchange for your contribution, we gave you "&amp;$AH435&amp;IF(ISNUMBER($AI435)," with an estimated fair market value of $"&amp;FIXED($AI435,2),"")&amp;"."))</f>
        <v/>
      </c>
      <c r="AX435" s="28">
        <f>IF(AND(ISNUMBER($AR435),ISNUMBER(Settings!$D$5)),IF($AR435&gt;=Settings!$D$5,1,0),0)</f>
        <v/>
      </c>
      <c r="AY435" s="28">
        <f>IF(AND(ISNUMBER($AR435),ISNUMBER(Settings!$D$6)),IF($AR435&gt;Settings!$D$6,1,0),0)</f>
        <v/>
      </c>
      <c r="AZ435" s="28">
        <f>IF(AND(ISNUMBER($AR435),ISNUMBER(Settings!$D$7)),IF($AR435&gt;Settings!$D$7,1,0),0)</f>
        <v/>
      </c>
      <c r="BA435" s="28">
        <f>IF(AND(ISNUMBER($AR435),ISNUMBER($AF435)),$AR435,0)</f>
        <v/>
      </c>
      <c r="BB435" s="28">
        <f>IF(OR(IFERROR(TRIM(INDEX($A435:$AD435,MATCH(Settings!$B$14,$A$1:$AD$1,0))&amp;""),"")&lt;&gt;"",IFERROR(TRIM(INDEX($A435:$AD435,MATCH(Settings!$B$13,$A$1:$AD$1,0))&amp;""),"")&lt;&gt;"",IFERROR(TRIM(INDEX($A435:$AD435,MATCH(Settings!$B$17,$A$1:$AD$1,0))&amp;""),"")&lt;&gt;"",IFERROR(TRIM(INDEX($A435:$AD435,MATCH(Settings!$B$22,$A$1:$AD$1,0))&amp;""),"")&lt;&gt;""),1,0)</f>
        <v/>
      </c>
    </row>
    <row r="436">
      <c r="AF436" s="29" t="n"/>
      <c r="AG436" s="30" t="n"/>
      <c r="AH436" s="30" t="n"/>
      <c r="AI436" s="31" t="n"/>
      <c r="AJ436" s="29" t="n"/>
      <c r="AK436" s="30" t="n"/>
      <c r="AM436" s="23">
        <f>IF(IFERROR(TRIM(INDEX($A436:$AD436,MATCH(Settings!$B$13,$A$1:$AD$1,0))&amp;""),"")&lt;&gt;"",IFERROR(TRIM(INDEX($A436:$AD436,MATCH(Settings!$B$13,$A$1:$AD$1,0))&amp;""),"")&amp;IF(IFERROR(TRIM(INDEX($A436:$AD436,MATCH(Settings!$B$14,$A$1:$AD$1,0))&amp;""),"")&lt;&gt;""," ("&amp;IFERROR(TRIM(INDEX($A436:$AD436,MATCH(Settings!$B$14,$A$1:$AD$1,0))&amp;""),"")&amp;")",""),IFERROR(TRIM(INDEX($A436:$AD436,MATCH(Settings!$B$14,$A$1:$AD$1,0))&amp;""),""))</f>
        <v/>
      </c>
      <c r="AN436" s="23">
        <f>IFERROR(TRIM(INDEX($A436:$AD436,MATCH(Settings!$B$15,$A$1:$AD$1,0))&amp;""),"")</f>
        <v/>
      </c>
      <c r="AO436" s="23">
        <f>IF($BB436=0,"",IF(LEFT(IFERROR(TRIM(INDEX($A436:$AD436,MATCH(Settings!$B$16,$A$1:$AD$1,0))&amp;""),""),5)="Goods","Goods",IF(LEFT(IFERROR(TRIM(INDEX($A436:$AD436,MATCH(Settings!$B$16,$A$1:$AD$1,0))&amp;""),""),8)="Services","Services",IF(IFERROR(TRIM(INDEX($A436:$AD436,MATCH(Settings!$B$22,$A$1:$AD$1,0))&amp;""),"")&lt;&gt;"","Services","Goods"))))</f>
        <v/>
      </c>
      <c r="AP436" s="23">
        <f>IF($AO436="Services",IFERROR(TRIM(INDEX($A436:$AD436,MATCH(Settings!$B$22,$A$1:$AD$1,0))&amp;""),""),IFERROR(TRIM(INDEX($A436:$AD436,MATCH(Settings!$B$17,$A$1:$AD$1,0))&amp;""),""))</f>
        <v/>
      </c>
      <c r="AQ436" s="24">
        <f>IFERROR(IF(TRIM(INDEX($A436:$AD436,MATCH(Settings!$B$18,$A$1:$AD$1,0))&amp;"")="","",VALUE(TRIM(INDEX($A436:$AD436,MATCH(Settings!$B$18,$A$1:$AD$1,0))&amp;""))),"")</f>
        <v/>
      </c>
      <c r="AR436" s="25">
        <f>IF($AO436="Goods",IFERROR(IF(TRIM(INDEX($A436:$AD436,MATCH(Settings!$B$20,$A$1:$AD$1,0))&amp;"")="","",VALUE(TRIM(INDEX($A436:$AD436,MATCH(Settings!$B$20,$A$1:$AD$1,0))&amp;""))),""),"")</f>
        <v/>
      </c>
      <c r="AS436" s="26">
        <f>IF($BB436=0,"",IFERROR(INT(IFERROR(IF(ISNUMBER(INDEX($A436:$AD436,MATCH(Settings!$B$11,$A$1:$AD$1,0))),INDEX($A436:$AD436,MATCH(Settings!$B$11,$A$1:$AD$1,0)),DATE(VALUE(LEFT(IFERROR(TRIM(INDEX($A436:$AD436,MATCH(Settings!$B$11,$A$1:$AD$1,0))&amp;""),""),4)),VALUE(MID(IFERROR(TRIM(INDEX($A436:$AD436,MATCH(Settings!$B$11,$A$1:$AD$1,0))&amp;""),""),6,2)),VALUE(MID(IFERROR(TRIM(INDEX($A436:$AD436,MATCH(Settings!$B$11,$A$1:$AD$1,0))&amp;""),""),9,2)))+TIME(VALUE(MID(IFERROR(TRIM(INDEX($A436:$AD436,MATCH(Settings!$B$11,$A$1:$AD$1,0))&amp;""),""),12,2)),VALUE(MID(IFERROR(TRIM(INDEX($A436:$AD436,MATCH(Settings!$B$11,$A$1:$AD$1,0))&amp;""),""),15,2)),VALUE(MID(IFERROR(TRIM(INDEX($A436:$AD436,MATCH(Settings!$B$11,$A$1:$AD$1,0))&amp;""),""),18,2)))),"")),""))</f>
        <v/>
      </c>
      <c r="AT436" s="23">
        <f>IF($BB436=0,"",IF(NOT(ISNUMBER($AF436)),"Waiting for the gift",IF(ISNUMBER($AJ436),"Acknowledged",IF(AND(ISNUMBER(Settings!$D$3),$AU436&gt;Settings!$D$3),"Past your window","Send acknowledgment"))))</f>
        <v/>
      </c>
      <c r="AU436" s="24">
        <f>IF(AND(ISNUMBER($AF436),NOT(ISNUMBER($AJ436))),Settings!$D$4-$AF436,"")</f>
        <v/>
      </c>
      <c r="AV436" s="27">
        <f>IF($BB436=0,"",IF((IF($AO436="Services","; services: describe the work, no value",IF(NOT(ISNUMBER($AR436)),"; no donor value given",IF($AX436=1,"; donor value $"&amp;FIXED(Settings!$D$5,0)&amp;" or more: written acknowledgment","")&amp;IF($AY436=1,"; over $"&amp;FIXED(Settings!$D$6,0)&amp;": donor may need Form 8283","")&amp;IF($AZ436=1,"; over $"&amp;FIXED(Settings!$D$7,0)&amp;": Section B, you may sign Part V",""))))="","Thank-you note",MID(IF($AO436="Services","; services: describe the work, no value",IF(NOT(ISNUMBER($AR436)),"; no donor value given",IF($AX436=1,"; donor value $"&amp;FIXED(Settings!$D$5,0)&amp;" or more: written acknowledgment","")&amp;IF($AY436=1,"; over $"&amp;FIXED(Settings!$D$6,0)&amp;": donor may need Form 8283","")&amp;IF($AZ436=1,"; over $"&amp;FIXED(Settings!$D$7,0)&amp;": Section B, you may sign Part V",""))),3,300)))</f>
        <v/>
      </c>
      <c r="AW436" s="27">
        <f>IF(OR($BB436=0,NOT(ISNUMBER($AF436)),$AP436=""),"","Thank you for your contribution of "&amp;$AP436&amp;" that "&amp;IF(TRIM(Settings!$D$2&amp;"")="","(your organization's name)",Settings!$D$2)&amp;" received on "&amp;CHOOSE(MONTH($AF436),"January","February","March","April","May","June","July","August","September","October","November","December")&amp;" "&amp;DAY($AF436)&amp;", "&amp;YEAR($AF436)&amp;". "&amp;IF(TRIM($AH436&amp;"")="","No goods or services were provided in exchange for your contribution.","In exchange for your contribution, we gave you "&amp;$AH436&amp;IF(ISNUMBER($AI436)," with an estimated fair market value of $"&amp;FIXED($AI436,2),"")&amp;"."))</f>
        <v/>
      </c>
      <c r="AX436" s="28">
        <f>IF(AND(ISNUMBER($AR436),ISNUMBER(Settings!$D$5)),IF($AR436&gt;=Settings!$D$5,1,0),0)</f>
        <v/>
      </c>
      <c r="AY436" s="28">
        <f>IF(AND(ISNUMBER($AR436),ISNUMBER(Settings!$D$6)),IF($AR436&gt;Settings!$D$6,1,0),0)</f>
        <v/>
      </c>
      <c r="AZ436" s="28">
        <f>IF(AND(ISNUMBER($AR436),ISNUMBER(Settings!$D$7)),IF($AR436&gt;Settings!$D$7,1,0),0)</f>
        <v/>
      </c>
      <c r="BA436" s="28">
        <f>IF(AND(ISNUMBER($AR436),ISNUMBER($AF436)),$AR436,0)</f>
        <v/>
      </c>
      <c r="BB436" s="28">
        <f>IF(OR(IFERROR(TRIM(INDEX($A436:$AD436,MATCH(Settings!$B$14,$A$1:$AD$1,0))&amp;""),"")&lt;&gt;"",IFERROR(TRIM(INDEX($A436:$AD436,MATCH(Settings!$B$13,$A$1:$AD$1,0))&amp;""),"")&lt;&gt;"",IFERROR(TRIM(INDEX($A436:$AD436,MATCH(Settings!$B$17,$A$1:$AD$1,0))&amp;""),"")&lt;&gt;"",IFERROR(TRIM(INDEX($A436:$AD436,MATCH(Settings!$B$22,$A$1:$AD$1,0))&amp;""),"")&lt;&gt;""),1,0)</f>
        <v/>
      </c>
    </row>
    <row r="437">
      <c r="AF437" s="29" t="n"/>
      <c r="AG437" s="30" t="n"/>
      <c r="AH437" s="30" t="n"/>
      <c r="AI437" s="31" t="n"/>
      <c r="AJ437" s="29" t="n"/>
      <c r="AK437" s="30" t="n"/>
      <c r="AM437" s="23">
        <f>IF(IFERROR(TRIM(INDEX($A437:$AD437,MATCH(Settings!$B$13,$A$1:$AD$1,0))&amp;""),"")&lt;&gt;"",IFERROR(TRIM(INDEX($A437:$AD437,MATCH(Settings!$B$13,$A$1:$AD$1,0))&amp;""),"")&amp;IF(IFERROR(TRIM(INDEX($A437:$AD437,MATCH(Settings!$B$14,$A$1:$AD$1,0))&amp;""),"")&lt;&gt;""," ("&amp;IFERROR(TRIM(INDEX($A437:$AD437,MATCH(Settings!$B$14,$A$1:$AD$1,0))&amp;""),"")&amp;")",""),IFERROR(TRIM(INDEX($A437:$AD437,MATCH(Settings!$B$14,$A$1:$AD$1,0))&amp;""),""))</f>
        <v/>
      </c>
      <c r="AN437" s="23">
        <f>IFERROR(TRIM(INDEX($A437:$AD437,MATCH(Settings!$B$15,$A$1:$AD$1,0))&amp;""),"")</f>
        <v/>
      </c>
      <c r="AO437" s="23">
        <f>IF($BB437=0,"",IF(LEFT(IFERROR(TRIM(INDEX($A437:$AD437,MATCH(Settings!$B$16,$A$1:$AD$1,0))&amp;""),""),5)="Goods","Goods",IF(LEFT(IFERROR(TRIM(INDEX($A437:$AD437,MATCH(Settings!$B$16,$A$1:$AD$1,0))&amp;""),""),8)="Services","Services",IF(IFERROR(TRIM(INDEX($A437:$AD437,MATCH(Settings!$B$22,$A$1:$AD$1,0))&amp;""),"")&lt;&gt;"","Services","Goods"))))</f>
        <v/>
      </c>
      <c r="AP437" s="23">
        <f>IF($AO437="Services",IFERROR(TRIM(INDEX($A437:$AD437,MATCH(Settings!$B$22,$A$1:$AD$1,0))&amp;""),""),IFERROR(TRIM(INDEX($A437:$AD437,MATCH(Settings!$B$17,$A$1:$AD$1,0))&amp;""),""))</f>
        <v/>
      </c>
      <c r="AQ437" s="24">
        <f>IFERROR(IF(TRIM(INDEX($A437:$AD437,MATCH(Settings!$B$18,$A$1:$AD$1,0))&amp;"")="","",VALUE(TRIM(INDEX($A437:$AD437,MATCH(Settings!$B$18,$A$1:$AD$1,0))&amp;""))),"")</f>
        <v/>
      </c>
      <c r="AR437" s="25">
        <f>IF($AO437="Goods",IFERROR(IF(TRIM(INDEX($A437:$AD437,MATCH(Settings!$B$20,$A$1:$AD$1,0))&amp;"")="","",VALUE(TRIM(INDEX($A437:$AD437,MATCH(Settings!$B$20,$A$1:$AD$1,0))&amp;""))),""),"")</f>
        <v/>
      </c>
      <c r="AS437" s="26">
        <f>IF($BB437=0,"",IFERROR(INT(IFERROR(IF(ISNUMBER(INDEX($A437:$AD437,MATCH(Settings!$B$11,$A$1:$AD$1,0))),INDEX($A437:$AD437,MATCH(Settings!$B$11,$A$1:$AD$1,0)),DATE(VALUE(LEFT(IFERROR(TRIM(INDEX($A437:$AD437,MATCH(Settings!$B$11,$A$1:$AD$1,0))&amp;""),""),4)),VALUE(MID(IFERROR(TRIM(INDEX($A437:$AD437,MATCH(Settings!$B$11,$A$1:$AD$1,0))&amp;""),""),6,2)),VALUE(MID(IFERROR(TRIM(INDEX($A437:$AD437,MATCH(Settings!$B$11,$A$1:$AD$1,0))&amp;""),""),9,2)))+TIME(VALUE(MID(IFERROR(TRIM(INDEX($A437:$AD437,MATCH(Settings!$B$11,$A$1:$AD$1,0))&amp;""),""),12,2)),VALUE(MID(IFERROR(TRIM(INDEX($A437:$AD437,MATCH(Settings!$B$11,$A$1:$AD$1,0))&amp;""),""),15,2)),VALUE(MID(IFERROR(TRIM(INDEX($A437:$AD437,MATCH(Settings!$B$11,$A$1:$AD$1,0))&amp;""),""),18,2)))),"")),""))</f>
        <v/>
      </c>
      <c r="AT437" s="23">
        <f>IF($BB437=0,"",IF(NOT(ISNUMBER($AF437)),"Waiting for the gift",IF(ISNUMBER($AJ437),"Acknowledged",IF(AND(ISNUMBER(Settings!$D$3),$AU437&gt;Settings!$D$3),"Past your window","Send acknowledgment"))))</f>
        <v/>
      </c>
      <c r="AU437" s="24">
        <f>IF(AND(ISNUMBER($AF437),NOT(ISNUMBER($AJ437))),Settings!$D$4-$AF437,"")</f>
        <v/>
      </c>
      <c r="AV437" s="27">
        <f>IF($BB437=0,"",IF((IF($AO437="Services","; services: describe the work, no value",IF(NOT(ISNUMBER($AR437)),"; no donor value given",IF($AX437=1,"; donor value $"&amp;FIXED(Settings!$D$5,0)&amp;" or more: written acknowledgment","")&amp;IF($AY437=1,"; over $"&amp;FIXED(Settings!$D$6,0)&amp;": donor may need Form 8283","")&amp;IF($AZ437=1,"; over $"&amp;FIXED(Settings!$D$7,0)&amp;": Section B, you may sign Part V",""))))="","Thank-you note",MID(IF($AO437="Services","; services: describe the work, no value",IF(NOT(ISNUMBER($AR437)),"; no donor value given",IF($AX437=1,"; donor value $"&amp;FIXED(Settings!$D$5,0)&amp;" or more: written acknowledgment","")&amp;IF($AY437=1,"; over $"&amp;FIXED(Settings!$D$6,0)&amp;": donor may need Form 8283","")&amp;IF($AZ437=1,"; over $"&amp;FIXED(Settings!$D$7,0)&amp;": Section B, you may sign Part V",""))),3,300)))</f>
        <v/>
      </c>
      <c r="AW437" s="27">
        <f>IF(OR($BB437=0,NOT(ISNUMBER($AF437)),$AP437=""),"","Thank you for your contribution of "&amp;$AP437&amp;" that "&amp;IF(TRIM(Settings!$D$2&amp;"")="","(your organization's name)",Settings!$D$2)&amp;" received on "&amp;CHOOSE(MONTH($AF437),"January","February","March","April","May","June","July","August","September","October","November","December")&amp;" "&amp;DAY($AF437)&amp;", "&amp;YEAR($AF437)&amp;". "&amp;IF(TRIM($AH437&amp;"")="","No goods or services were provided in exchange for your contribution.","In exchange for your contribution, we gave you "&amp;$AH437&amp;IF(ISNUMBER($AI437)," with an estimated fair market value of $"&amp;FIXED($AI437,2),"")&amp;"."))</f>
        <v/>
      </c>
      <c r="AX437" s="28">
        <f>IF(AND(ISNUMBER($AR437),ISNUMBER(Settings!$D$5)),IF($AR437&gt;=Settings!$D$5,1,0),0)</f>
        <v/>
      </c>
      <c r="AY437" s="28">
        <f>IF(AND(ISNUMBER($AR437),ISNUMBER(Settings!$D$6)),IF($AR437&gt;Settings!$D$6,1,0),0)</f>
        <v/>
      </c>
      <c r="AZ437" s="28">
        <f>IF(AND(ISNUMBER($AR437),ISNUMBER(Settings!$D$7)),IF($AR437&gt;Settings!$D$7,1,0),0)</f>
        <v/>
      </c>
      <c r="BA437" s="28">
        <f>IF(AND(ISNUMBER($AR437),ISNUMBER($AF437)),$AR437,0)</f>
        <v/>
      </c>
      <c r="BB437" s="28">
        <f>IF(OR(IFERROR(TRIM(INDEX($A437:$AD437,MATCH(Settings!$B$14,$A$1:$AD$1,0))&amp;""),"")&lt;&gt;"",IFERROR(TRIM(INDEX($A437:$AD437,MATCH(Settings!$B$13,$A$1:$AD$1,0))&amp;""),"")&lt;&gt;"",IFERROR(TRIM(INDEX($A437:$AD437,MATCH(Settings!$B$17,$A$1:$AD$1,0))&amp;""),"")&lt;&gt;"",IFERROR(TRIM(INDEX($A437:$AD437,MATCH(Settings!$B$22,$A$1:$AD$1,0))&amp;""),"")&lt;&gt;""),1,0)</f>
        <v/>
      </c>
    </row>
    <row r="438">
      <c r="AF438" s="29" t="n"/>
      <c r="AG438" s="30" t="n"/>
      <c r="AH438" s="30" t="n"/>
      <c r="AI438" s="31" t="n"/>
      <c r="AJ438" s="29" t="n"/>
      <c r="AK438" s="30" t="n"/>
      <c r="AM438" s="23">
        <f>IF(IFERROR(TRIM(INDEX($A438:$AD438,MATCH(Settings!$B$13,$A$1:$AD$1,0))&amp;""),"")&lt;&gt;"",IFERROR(TRIM(INDEX($A438:$AD438,MATCH(Settings!$B$13,$A$1:$AD$1,0))&amp;""),"")&amp;IF(IFERROR(TRIM(INDEX($A438:$AD438,MATCH(Settings!$B$14,$A$1:$AD$1,0))&amp;""),"")&lt;&gt;""," ("&amp;IFERROR(TRIM(INDEX($A438:$AD438,MATCH(Settings!$B$14,$A$1:$AD$1,0))&amp;""),"")&amp;")",""),IFERROR(TRIM(INDEX($A438:$AD438,MATCH(Settings!$B$14,$A$1:$AD$1,0))&amp;""),""))</f>
        <v/>
      </c>
      <c r="AN438" s="23">
        <f>IFERROR(TRIM(INDEX($A438:$AD438,MATCH(Settings!$B$15,$A$1:$AD$1,0))&amp;""),"")</f>
        <v/>
      </c>
      <c r="AO438" s="23">
        <f>IF($BB438=0,"",IF(LEFT(IFERROR(TRIM(INDEX($A438:$AD438,MATCH(Settings!$B$16,$A$1:$AD$1,0))&amp;""),""),5)="Goods","Goods",IF(LEFT(IFERROR(TRIM(INDEX($A438:$AD438,MATCH(Settings!$B$16,$A$1:$AD$1,0))&amp;""),""),8)="Services","Services",IF(IFERROR(TRIM(INDEX($A438:$AD438,MATCH(Settings!$B$22,$A$1:$AD$1,0))&amp;""),"")&lt;&gt;"","Services","Goods"))))</f>
        <v/>
      </c>
      <c r="AP438" s="23">
        <f>IF($AO438="Services",IFERROR(TRIM(INDEX($A438:$AD438,MATCH(Settings!$B$22,$A$1:$AD$1,0))&amp;""),""),IFERROR(TRIM(INDEX($A438:$AD438,MATCH(Settings!$B$17,$A$1:$AD$1,0))&amp;""),""))</f>
        <v/>
      </c>
      <c r="AQ438" s="24">
        <f>IFERROR(IF(TRIM(INDEX($A438:$AD438,MATCH(Settings!$B$18,$A$1:$AD$1,0))&amp;"")="","",VALUE(TRIM(INDEX($A438:$AD438,MATCH(Settings!$B$18,$A$1:$AD$1,0))&amp;""))),"")</f>
        <v/>
      </c>
      <c r="AR438" s="25">
        <f>IF($AO438="Goods",IFERROR(IF(TRIM(INDEX($A438:$AD438,MATCH(Settings!$B$20,$A$1:$AD$1,0))&amp;"")="","",VALUE(TRIM(INDEX($A438:$AD438,MATCH(Settings!$B$20,$A$1:$AD$1,0))&amp;""))),""),"")</f>
        <v/>
      </c>
      <c r="AS438" s="26">
        <f>IF($BB438=0,"",IFERROR(INT(IFERROR(IF(ISNUMBER(INDEX($A438:$AD438,MATCH(Settings!$B$11,$A$1:$AD$1,0))),INDEX($A438:$AD438,MATCH(Settings!$B$11,$A$1:$AD$1,0)),DATE(VALUE(LEFT(IFERROR(TRIM(INDEX($A438:$AD438,MATCH(Settings!$B$11,$A$1:$AD$1,0))&amp;""),""),4)),VALUE(MID(IFERROR(TRIM(INDEX($A438:$AD438,MATCH(Settings!$B$11,$A$1:$AD$1,0))&amp;""),""),6,2)),VALUE(MID(IFERROR(TRIM(INDEX($A438:$AD438,MATCH(Settings!$B$11,$A$1:$AD$1,0))&amp;""),""),9,2)))+TIME(VALUE(MID(IFERROR(TRIM(INDEX($A438:$AD438,MATCH(Settings!$B$11,$A$1:$AD$1,0))&amp;""),""),12,2)),VALUE(MID(IFERROR(TRIM(INDEX($A438:$AD438,MATCH(Settings!$B$11,$A$1:$AD$1,0))&amp;""),""),15,2)),VALUE(MID(IFERROR(TRIM(INDEX($A438:$AD438,MATCH(Settings!$B$11,$A$1:$AD$1,0))&amp;""),""),18,2)))),"")),""))</f>
        <v/>
      </c>
      <c r="AT438" s="23">
        <f>IF($BB438=0,"",IF(NOT(ISNUMBER($AF438)),"Waiting for the gift",IF(ISNUMBER($AJ438),"Acknowledged",IF(AND(ISNUMBER(Settings!$D$3),$AU438&gt;Settings!$D$3),"Past your window","Send acknowledgment"))))</f>
        <v/>
      </c>
      <c r="AU438" s="24">
        <f>IF(AND(ISNUMBER($AF438),NOT(ISNUMBER($AJ438))),Settings!$D$4-$AF438,"")</f>
        <v/>
      </c>
      <c r="AV438" s="27">
        <f>IF($BB438=0,"",IF((IF($AO438="Services","; services: describe the work, no value",IF(NOT(ISNUMBER($AR438)),"; no donor value given",IF($AX438=1,"; donor value $"&amp;FIXED(Settings!$D$5,0)&amp;" or more: written acknowledgment","")&amp;IF($AY438=1,"; over $"&amp;FIXED(Settings!$D$6,0)&amp;": donor may need Form 8283","")&amp;IF($AZ438=1,"; over $"&amp;FIXED(Settings!$D$7,0)&amp;": Section B, you may sign Part V",""))))="","Thank-you note",MID(IF($AO438="Services","; services: describe the work, no value",IF(NOT(ISNUMBER($AR438)),"; no donor value given",IF($AX438=1,"; donor value $"&amp;FIXED(Settings!$D$5,0)&amp;" or more: written acknowledgment","")&amp;IF($AY438=1,"; over $"&amp;FIXED(Settings!$D$6,0)&amp;": donor may need Form 8283","")&amp;IF($AZ438=1,"; over $"&amp;FIXED(Settings!$D$7,0)&amp;": Section B, you may sign Part V",""))),3,300)))</f>
        <v/>
      </c>
      <c r="AW438" s="27">
        <f>IF(OR($BB438=0,NOT(ISNUMBER($AF438)),$AP438=""),"","Thank you for your contribution of "&amp;$AP438&amp;" that "&amp;IF(TRIM(Settings!$D$2&amp;"")="","(your organization's name)",Settings!$D$2)&amp;" received on "&amp;CHOOSE(MONTH($AF438),"January","February","March","April","May","June","July","August","September","October","November","December")&amp;" "&amp;DAY($AF438)&amp;", "&amp;YEAR($AF438)&amp;". "&amp;IF(TRIM($AH438&amp;"")="","No goods or services were provided in exchange for your contribution.","In exchange for your contribution, we gave you "&amp;$AH438&amp;IF(ISNUMBER($AI438)," with an estimated fair market value of $"&amp;FIXED($AI438,2),"")&amp;"."))</f>
        <v/>
      </c>
      <c r="AX438" s="28">
        <f>IF(AND(ISNUMBER($AR438),ISNUMBER(Settings!$D$5)),IF($AR438&gt;=Settings!$D$5,1,0),0)</f>
        <v/>
      </c>
      <c r="AY438" s="28">
        <f>IF(AND(ISNUMBER($AR438),ISNUMBER(Settings!$D$6)),IF($AR438&gt;Settings!$D$6,1,0),0)</f>
        <v/>
      </c>
      <c r="AZ438" s="28">
        <f>IF(AND(ISNUMBER($AR438),ISNUMBER(Settings!$D$7)),IF($AR438&gt;Settings!$D$7,1,0),0)</f>
        <v/>
      </c>
      <c r="BA438" s="28">
        <f>IF(AND(ISNUMBER($AR438),ISNUMBER($AF438)),$AR438,0)</f>
        <v/>
      </c>
      <c r="BB438" s="28">
        <f>IF(OR(IFERROR(TRIM(INDEX($A438:$AD438,MATCH(Settings!$B$14,$A$1:$AD$1,0))&amp;""),"")&lt;&gt;"",IFERROR(TRIM(INDEX($A438:$AD438,MATCH(Settings!$B$13,$A$1:$AD$1,0))&amp;""),"")&lt;&gt;"",IFERROR(TRIM(INDEX($A438:$AD438,MATCH(Settings!$B$17,$A$1:$AD$1,0))&amp;""),"")&lt;&gt;"",IFERROR(TRIM(INDEX($A438:$AD438,MATCH(Settings!$B$22,$A$1:$AD$1,0))&amp;""),"")&lt;&gt;""),1,0)</f>
        <v/>
      </c>
    </row>
    <row r="439">
      <c r="AF439" s="29" t="n"/>
      <c r="AG439" s="30" t="n"/>
      <c r="AH439" s="30" t="n"/>
      <c r="AI439" s="31" t="n"/>
      <c r="AJ439" s="29" t="n"/>
      <c r="AK439" s="30" t="n"/>
      <c r="AM439" s="23">
        <f>IF(IFERROR(TRIM(INDEX($A439:$AD439,MATCH(Settings!$B$13,$A$1:$AD$1,0))&amp;""),"")&lt;&gt;"",IFERROR(TRIM(INDEX($A439:$AD439,MATCH(Settings!$B$13,$A$1:$AD$1,0))&amp;""),"")&amp;IF(IFERROR(TRIM(INDEX($A439:$AD439,MATCH(Settings!$B$14,$A$1:$AD$1,0))&amp;""),"")&lt;&gt;""," ("&amp;IFERROR(TRIM(INDEX($A439:$AD439,MATCH(Settings!$B$14,$A$1:$AD$1,0))&amp;""),"")&amp;")",""),IFERROR(TRIM(INDEX($A439:$AD439,MATCH(Settings!$B$14,$A$1:$AD$1,0))&amp;""),""))</f>
        <v/>
      </c>
      <c r="AN439" s="23">
        <f>IFERROR(TRIM(INDEX($A439:$AD439,MATCH(Settings!$B$15,$A$1:$AD$1,0))&amp;""),"")</f>
        <v/>
      </c>
      <c r="AO439" s="23">
        <f>IF($BB439=0,"",IF(LEFT(IFERROR(TRIM(INDEX($A439:$AD439,MATCH(Settings!$B$16,$A$1:$AD$1,0))&amp;""),""),5)="Goods","Goods",IF(LEFT(IFERROR(TRIM(INDEX($A439:$AD439,MATCH(Settings!$B$16,$A$1:$AD$1,0))&amp;""),""),8)="Services","Services",IF(IFERROR(TRIM(INDEX($A439:$AD439,MATCH(Settings!$B$22,$A$1:$AD$1,0))&amp;""),"")&lt;&gt;"","Services","Goods"))))</f>
        <v/>
      </c>
      <c r="AP439" s="23">
        <f>IF($AO439="Services",IFERROR(TRIM(INDEX($A439:$AD439,MATCH(Settings!$B$22,$A$1:$AD$1,0))&amp;""),""),IFERROR(TRIM(INDEX($A439:$AD439,MATCH(Settings!$B$17,$A$1:$AD$1,0))&amp;""),""))</f>
        <v/>
      </c>
      <c r="AQ439" s="24">
        <f>IFERROR(IF(TRIM(INDEX($A439:$AD439,MATCH(Settings!$B$18,$A$1:$AD$1,0))&amp;"")="","",VALUE(TRIM(INDEX($A439:$AD439,MATCH(Settings!$B$18,$A$1:$AD$1,0))&amp;""))),"")</f>
        <v/>
      </c>
      <c r="AR439" s="25">
        <f>IF($AO439="Goods",IFERROR(IF(TRIM(INDEX($A439:$AD439,MATCH(Settings!$B$20,$A$1:$AD$1,0))&amp;"")="","",VALUE(TRIM(INDEX($A439:$AD439,MATCH(Settings!$B$20,$A$1:$AD$1,0))&amp;""))),""),"")</f>
        <v/>
      </c>
      <c r="AS439" s="26">
        <f>IF($BB439=0,"",IFERROR(INT(IFERROR(IF(ISNUMBER(INDEX($A439:$AD439,MATCH(Settings!$B$11,$A$1:$AD$1,0))),INDEX($A439:$AD439,MATCH(Settings!$B$11,$A$1:$AD$1,0)),DATE(VALUE(LEFT(IFERROR(TRIM(INDEX($A439:$AD439,MATCH(Settings!$B$11,$A$1:$AD$1,0))&amp;""),""),4)),VALUE(MID(IFERROR(TRIM(INDEX($A439:$AD439,MATCH(Settings!$B$11,$A$1:$AD$1,0))&amp;""),""),6,2)),VALUE(MID(IFERROR(TRIM(INDEX($A439:$AD439,MATCH(Settings!$B$11,$A$1:$AD$1,0))&amp;""),""),9,2)))+TIME(VALUE(MID(IFERROR(TRIM(INDEX($A439:$AD439,MATCH(Settings!$B$11,$A$1:$AD$1,0))&amp;""),""),12,2)),VALUE(MID(IFERROR(TRIM(INDEX($A439:$AD439,MATCH(Settings!$B$11,$A$1:$AD$1,0))&amp;""),""),15,2)),VALUE(MID(IFERROR(TRIM(INDEX($A439:$AD439,MATCH(Settings!$B$11,$A$1:$AD$1,0))&amp;""),""),18,2)))),"")),""))</f>
        <v/>
      </c>
      <c r="AT439" s="23">
        <f>IF($BB439=0,"",IF(NOT(ISNUMBER($AF439)),"Waiting for the gift",IF(ISNUMBER($AJ439),"Acknowledged",IF(AND(ISNUMBER(Settings!$D$3),$AU439&gt;Settings!$D$3),"Past your window","Send acknowledgment"))))</f>
        <v/>
      </c>
      <c r="AU439" s="24">
        <f>IF(AND(ISNUMBER($AF439),NOT(ISNUMBER($AJ439))),Settings!$D$4-$AF439,"")</f>
        <v/>
      </c>
      <c r="AV439" s="27">
        <f>IF($BB439=0,"",IF((IF($AO439="Services","; services: describe the work, no value",IF(NOT(ISNUMBER($AR439)),"; no donor value given",IF($AX439=1,"; donor value $"&amp;FIXED(Settings!$D$5,0)&amp;" or more: written acknowledgment","")&amp;IF($AY439=1,"; over $"&amp;FIXED(Settings!$D$6,0)&amp;": donor may need Form 8283","")&amp;IF($AZ439=1,"; over $"&amp;FIXED(Settings!$D$7,0)&amp;": Section B, you may sign Part V",""))))="","Thank-you note",MID(IF($AO439="Services","; services: describe the work, no value",IF(NOT(ISNUMBER($AR439)),"; no donor value given",IF($AX439=1,"; donor value $"&amp;FIXED(Settings!$D$5,0)&amp;" or more: written acknowledgment","")&amp;IF($AY439=1,"; over $"&amp;FIXED(Settings!$D$6,0)&amp;": donor may need Form 8283","")&amp;IF($AZ439=1,"; over $"&amp;FIXED(Settings!$D$7,0)&amp;": Section B, you may sign Part V",""))),3,300)))</f>
        <v/>
      </c>
      <c r="AW439" s="27">
        <f>IF(OR($BB439=0,NOT(ISNUMBER($AF439)),$AP439=""),"","Thank you for your contribution of "&amp;$AP439&amp;" that "&amp;IF(TRIM(Settings!$D$2&amp;"")="","(your organization's name)",Settings!$D$2)&amp;" received on "&amp;CHOOSE(MONTH($AF439),"January","February","March","April","May","June","July","August","September","October","November","December")&amp;" "&amp;DAY($AF439)&amp;", "&amp;YEAR($AF439)&amp;". "&amp;IF(TRIM($AH439&amp;"")="","No goods or services were provided in exchange for your contribution.","In exchange for your contribution, we gave you "&amp;$AH439&amp;IF(ISNUMBER($AI439)," with an estimated fair market value of $"&amp;FIXED($AI439,2),"")&amp;"."))</f>
        <v/>
      </c>
      <c r="AX439" s="28">
        <f>IF(AND(ISNUMBER($AR439),ISNUMBER(Settings!$D$5)),IF($AR439&gt;=Settings!$D$5,1,0),0)</f>
        <v/>
      </c>
      <c r="AY439" s="28">
        <f>IF(AND(ISNUMBER($AR439),ISNUMBER(Settings!$D$6)),IF($AR439&gt;Settings!$D$6,1,0),0)</f>
        <v/>
      </c>
      <c r="AZ439" s="28">
        <f>IF(AND(ISNUMBER($AR439),ISNUMBER(Settings!$D$7)),IF($AR439&gt;Settings!$D$7,1,0),0)</f>
        <v/>
      </c>
      <c r="BA439" s="28">
        <f>IF(AND(ISNUMBER($AR439),ISNUMBER($AF439)),$AR439,0)</f>
        <v/>
      </c>
      <c r="BB439" s="28">
        <f>IF(OR(IFERROR(TRIM(INDEX($A439:$AD439,MATCH(Settings!$B$14,$A$1:$AD$1,0))&amp;""),"")&lt;&gt;"",IFERROR(TRIM(INDEX($A439:$AD439,MATCH(Settings!$B$13,$A$1:$AD$1,0))&amp;""),"")&lt;&gt;"",IFERROR(TRIM(INDEX($A439:$AD439,MATCH(Settings!$B$17,$A$1:$AD$1,0))&amp;""),"")&lt;&gt;"",IFERROR(TRIM(INDEX($A439:$AD439,MATCH(Settings!$B$22,$A$1:$AD$1,0))&amp;""),"")&lt;&gt;""),1,0)</f>
        <v/>
      </c>
    </row>
    <row r="440">
      <c r="AF440" s="29" t="n"/>
      <c r="AG440" s="30" t="n"/>
      <c r="AH440" s="30" t="n"/>
      <c r="AI440" s="31" t="n"/>
      <c r="AJ440" s="29" t="n"/>
      <c r="AK440" s="30" t="n"/>
      <c r="AM440" s="23">
        <f>IF(IFERROR(TRIM(INDEX($A440:$AD440,MATCH(Settings!$B$13,$A$1:$AD$1,0))&amp;""),"")&lt;&gt;"",IFERROR(TRIM(INDEX($A440:$AD440,MATCH(Settings!$B$13,$A$1:$AD$1,0))&amp;""),"")&amp;IF(IFERROR(TRIM(INDEX($A440:$AD440,MATCH(Settings!$B$14,$A$1:$AD$1,0))&amp;""),"")&lt;&gt;""," ("&amp;IFERROR(TRIM(INDEX($A440:$AD440,MATCH(Settings!$B$14,$A$1:$AD$1,0))&amp;""),"")&amp;")",""),IFERROR(TRIM(INDEX($A440:$AD440,MATCH(Settings!$B$14,$A$1:$AD$1,0))&amp;""),""))</f>
        <v/>
      </c>
      <c r="AN440" s="23">
        <f>IFERROR(TRIM(INDEX($A440:$AD440,MATCH(Settings!$B$15,$A$1:$AD$1,0))&amp;""),"")</f>
        <v/>
      </c>
      <c r="AO440" s="23">
        <f>IF($BB440=0,"",IF(LEFT(IFERROR(TRIM(INDEX($A440:$AD440,MATCH(Settings!$B$16,$A$1:$AD$1,0))&amp;""),""),5)="Goods","Goods",IF(LEFT(IFERROR(TRIM(INDEX($A440:$AD440,MATCH(Settings!$B$16,$A$1:$AD$1,0))&amp;""),""),8)="Services","Services",IF(IFERROR(TRIM(INDEX($A440:$AD440,MATCH(Settings!$B$22,$A$1:$AD$1,0))&amp;""),"")&lt;&gt;"","Services","Goods"))))</f>
        <v/>
      </c>
      <c r="AP440" s="23">
        <f>IF($AO440="Services",IFERROR(TRIM(INDEX($A440:$AD440,MATCH(Settings!$B$22,$A$1:$AD$1,0))&amp;""),""),IFERROR(TRIM(INDEX($A440:$AD440,MATCH(Settings!$B$17,$A$1:$AD$1,0))&amp;""),""))</f>
        <v/>
      </c>
      <c r="AQ440" s="24">
        <f>IFERROR(IF(TRIM(INDEX($A440:$AD440,MATCH(Settings!$B$18,$A$1:$AD$1,0))&amp;"")="","",VALUE(TRIM(INDEX($A440:$AD440,MATCH(Settings!$B$18,$A$1:$AD$1,0))&amp;""))),"")</f>
        <v/>
      </c>
      <c r="AR440" s="25">
        <f>IF($AO440="Goods",IFERROR(IF(TRIM(INDEX($A440:$AD440,MATCH(Settings!$B$20,$A$1:$AD$1,0))&amp;"")="","",VALUE(TRIM(INDEX($A440:$AD440,MATCH(Settings!$B$20,$A$1:$AD$1,0))&amp;""))),""),"")</f>
        <v/>
      </c>
      <c r="AS440" s="26">
        <f>IF($BB440=0,"",IFERROR(INT(IFERROR(IF(ISNUMBER(INDEX($A440:$AD440,MATCH(Settings!$B$11,$A$1:$AD$1,0))),INDEX($A440:$AD440,MATCH(Settings!$B$11,$A$1:$AD$1,0)),DATE(VALUE(LEFT(IFERROR(TRIM(INDEX($A440:$AD440,MATCH(Settings!$B$11,$A$1:$AD$1,0))&amp;""),""),4)),VALUE(MID(IFERROR(TRIM(INDEX($A440:$AD440,MATCH(Settings!$B$11,$A$1:$AD$1,0))&amp;""),""),6,2)),VALUE(MID(IFERROR(TRIM(INDEX($A440:$AD440,MATCH(Settings!$B$11,$A$1:$AD$1,0))&amp;""),""),9,2)))+TIME(VALUE(MID(IFERROR(TRIM(INDEX($A440:$AD440,MATCH(Settings!$B$11,$A$1:$AD$1,0))&amp;""),""),12,2)),VALUE(MID(IFERROR(TRIM(INDEX($A440:$AD440,MATCH(Settings!$B$11,$A$1:$AD$1,0))&amp;""),""),15,2)),VALUE(MID(IFERROR(TRIM(INDEX($A440:$AD440,MATCH(Settings!$B$11,$A$1:$AD$1,0))&amp;""),""),18,2)))),"")),""))</f>
        <v/>
      </c>
      <c r="AT440" s="23">
        <f>IF($BB440=0,"",IF(NOT(ISNUMBER($AF440)),"Waiting for the gift",IF(ISNUMBER($AJ440),"Acknowledged",IF(AND(ISNUMBER(Settings!$D$3),$AU440&gt;Settings!$D$3),"Past your window","Send acknowledgment"))))</f>
        <v/>
      </c>
      <c r="AU440" s="24">
        <f>IF(AND(ISNUMBER($AF440),NOT(ISNUMBER($AJ440))),Settings!$D$4-$AF440,"")</f>
        <v/>
      </c>
      <c r="AV440" s="27">
        <f>IF($BB440=0,"",IF((IF($AO440="Services","; services: describe the work, no value",IF(NOT(ISNUMBER($AR440)),"; no donor value given",IF($AX440=1,"; donor value $"&amp;FIXED(Settings!$D$5,0)&amp;" or more: written acknowledgment","")&amp;IF($AY440=1,"; over $"&amp;FIXED(Settings!$D$6,0)&amp;": donor may need Form 8283","")&amp;IF($AZ440=1,"; over $"&amp;FIXED(Settings!$D$7,0)&amp;": Section B, you may sign Part V",""))))="","Thank-you note",MID(IF($AO440="Services","; services: describe the work, no value",IF(NOT(ISNUMBER($AR440)),"; no donor value given",IF($AX440=1,"; donor value $"&amp;FIXED(Settings!$D$5,0)&amp;" or more: written acknowledgment","")&amp;IF($AY440=1,"; over $"&amp;FIXED(Settings!$D$6,0)&amp;": donor may need Form 8283","")&amp;IF($AZ440=1,"; over $"&amp;FIXED(Settings!$D$7,0)&amp;": Section B, you may sign Part V",""))),3,300)))</f>
        <v/>
      </c>
      <c r="AW440" s="27">
        <f>IF(OR($BB440=0,NOT(ISNUMBER($AF440)),$AP440=""),"","Thank you for your contribution of "&amp;$AP440&amp;" that "&amp;IF(TRIM(Settings!$D$2&amp;"")="","(your organization's name)",Settings!$D$2)&amp;" received on "&amp;CHOOSE(MONTH($AF440),"January","February","March","April","May","June","July","August","September","October","November","December")&amp;" "&amp;DAY($AF440)&amp;", "&amp;YEAR($AF440)&amp;". "&amp;IF(TRIM($AH440&amp;"")="","No goods or services were provided in exchange for your contribution.","In exchange for your contribution, we gave you "&amp;$AH440&amp;IF(ISNUMBER($AI440)," with an estimated fair market value of $"&amp;FIXED($AI440,2),"")&amp;"."))</f>
        <v/>
      </c>
      <c r="AX440" s="28">
        <f>IF(AND(ISNUMBER($AR440),ISNUMBER(Settings!$D$5)),IF($AR440&gt;=Settings!$D$5,1,0),0)</f>
        <v/>
      </c>
      <c r="AY440" s="28">
        <f>IF(AND(ISNUMBER($AR440),ISNUMBER(Settings!$D$6)),IF($AR440&gt;Settings!$D$6,1,0),0)</f>
        <v/>
      </c>
      <c r="AZ440" s="28">
        <f>IF(AND(ISNUMBER($AR440),ISNUMBER(Settings!$D$7)),IF($AR440&gt;Settings!$D$7,1,0),0)</f>
        <v/>
      </c>
      <c r="BA440" s="28">
        <f>IF(AND(ISNUMBER($AR440),ISNUMBER($AF440)),$AR440,0)</f>
        <v/>
      </c>
      <c r="BB440" s="28">
        <f>IF(OR(IFERROR(TRIM(INDEX($A440:$AD440,MATCH(Settings!$B$14,$A$1:$AD$1,0))&amp;""),"")&lt;&gt;"",IFERROR(TRIM(INDEX($A440:$AD440,MATCH(Settings!$B$13,$A$1:$AD$1,0))&amp;""),"")&lt;&gt;"",IFERROR(TRIM(INDEX($A440:$AD440,MATCH(Settings!$B$17,$A$1:$AD$1,0))&amp;""),"")&lt;&gt;"",IFERROR(TRIM(INDEX($A440:$AD440,MATCH(Settings!$B$22,$A$1:$AD$1,0))&amp;""),"")&lt;&gt;""),1,0)</f>
        <v/>
      </c>
    </row>
    <row r="441">
      <c r="AF441" s="29" t="n"/>
      <c r="AG441" s="30" t="n"/>
      <c r="AH441" s="30" t="n"/>
      <c r="AI441" s="31" t="n"/>
      <c r="AJ441" s="29" t="n"/>
      <c r="AK441" s="30" t="n"/>
      <c r="AM441" s="23">
        <f>IF(IFERROR(TRIM(INDEX($A441:$AD441,MATCH(Settings!$B$13,$A$1:$AD$1,0))&amp;""),"")&lt;&gt;"",IFERROR(TRIM(INDEX($A441:$AD441,MATCH(Settings!$B$13,$A$1:$AD$1,0))&amp;""),"")&amp;IF(IFERROR(TRIM(INDEX($A441:$AD441,MATCH(Settings!$B$14,$A$1:$AD$1,0))&amp;""),"")&lt;&gt;""," ("&amp;IFERROR(TRIM(INDEX($A441:$AD441,MATCH(Settings!$B$14,$A$1:$AD$1,0))&amp;""),"")&amp;")",""),IFERROR(TRIM(INDEX($A441:$AD441,MATCH(Settings!$B$14,$A$1:$AD$1,0))&amp;""),""))</f>
        <v/>
      </c>
      <c r="AN441" s="23">
        <f>IFERROR(TRIM(INDEX($A441:$AD441,MATCH(Settings!$B$15,$A$1:$AD$1,0))&amp;""),"")</f>
        <v/>
      </c>
      <c r="AO441" s="23">
        <f>IF($BB441=0,"",IF(LEFT(IFERROR(TRIM(INDEX($A441:$AD441,MATCH(Settings!$B$16,$A$1:$AD$1,0))&amp;""),""),5)="Goods","Goods",IF(LEFT(IFERROR(TRIM(INDEX($A441:$AD441,MATCH(Settings!$B$16,$A$1:$AD$1,0))&amp;""),""),8)="Services","Services",IF(IFERROR(TRIM(INDEX($A441:$AD441,MATCH(Settings!$B$22,$A$1:$AD$1,0))&amp;""),"")&lt;&gt;"","Services","Goods"))))</f>
        <v/>
      </c>
      <c r="AP441" s="23">
        <f>IF($AO441="Services",IFERROR(TRIM(INDEX($A441:$AD441,MATCH(Settings!$B$22,$A$1:$AD$1,0))&amp;""),""),IFERROR(TRIM(INDEX($A441:$AD441,MATCH(Settings!$B$17,$A$1:$AD$1,0))&amp;""),""))</f>
        <v/>
      </c>
      <c r="AQ441" s="24">
        <f>IFERROR(IF(TRIM(INDEX($A441:$AD441,MATCH(Settings!$B$18,$A$1:$AD$1,0))&amp;"")="","",VALUE(TRIM(INDEX($A441:$AD441,MATCH(Settings!$B$18,$A$1:$AD$1,0))&amp;""))),"")</f>
        <v/>
      </c>
      <c r="AR441" s="25">
        <f>IF($AO441="Goods",IFERROR(IF(TRIM(INDEX($A441:$AD441,MATCH(Settings!$B$20,$A$1:$AD$1,0))&amp;"")="","",VALUE(TRIM(INDEX($A441:$AD441,MATCH(Settings!$B$20,$A$1:$AD$1,0))&amp;""))),""),"")</f>
        <v/>
      </c>
      <c r="AS441" s="26">
        <f>IF($BB441=0,"",IFERROR(INT(IFERROR(IF(ISNUMBER(INDEX($A441:$AD441,MATCH(Settings!$B$11,$A$1:$AD$1,0))),INDEX($A441:$AD441,MATCH(Settings!$B$11,$A$1:$AD$1,0)),DATE(VALUE(LEFT(IFERROR(TRIM(INDEX($A441:$AD441,MATCH(Settings!$B$11,$A$1:$AD$1,0))&amp;""),""),4)),VALUE(MID(IFERROR(TRIM(INDEX($A441:$AD441,MATCH(Settings!$B$11,$A$1:$AD$1,0))&amp;""),""),6,2)),VALUE(MID(IFERROR(TRIM(INDEX($A441:$AD441,MATCH(Settings!$B$11,$A$1:$AD$1,0))&amp;""),""),9,2)))+TIME(VALUE(MID(IFERROR(TRIM(INDEX($A441:$AD441,MATCH(Settings!$B$11,$A$1:$AD$1,0))&amp;""),""),12,2)),VALUE(MID(IFERROR(TRIM(INDEX($A441:$AD441,MATCH(Settings!$B$11,$A$1:$AD$1,0))&amp;""),""),15,2)),VALUE(MID(IFERROR(TRIM(INDEX($A441:$AD441,MATCH(Settings!$B$11,$A$1:$AD$1,0))&amp;""),""),18,2)))),"")),""))</f>
        <v/>
      </c>
      <c r="AT441" s="23">
        <f>IF($BB441=0,"",IF(NOT(ISNUMBER($AF441)),"Waiting for the gift",IF(ISNUMBER($AJ441),"Acknowledged",IF(AND(ISNUMBER(Settings!$D$3),$AU441&gt;Settings!$D$3),"Past your window","Send acknowledgment"))))</f>
        <v/>
      </c>
      <c r="AU441" s="24">
        <f>IF(AND(ISNUMBER($AF441),NOT(ISNUMBER($AJ441))),Settings!$D$4-$AF441,"")</f>
        <v/>
      </c>
      <c r="AV441" s="27">
        <f>IF($BB441=0,"",IF((IF($AO441="Services","; services: describe the work, no value",IF(NOT(ISNUMBER($AR441)),"; no donor value given",IF($AX441=1,"; donor value $"&amp;FIXED(Settings!$D$5,0)&amp;" or more: written acknowledgment","")&amp;IF($AY441=1,"; over $"&amp;FIXED(Settings!$D$6,0)&amp;": donor may need Form 8283","")&amp;IF($AZ441=1,"; over $"&amp;FIXED(Settings!$D$7,0)&amp;": Section B, you may sign Part V",""))))="","Thank-you note",MID(IF($AO441="Services","; services: describe the work, no value",IF(NOT(ISNUMBER($AR441)),"; no donor value given",IF($AX441=1,"; donor value $"&amp;FIXED(Settings!$D$5,0)&amp;" or more: written acknowledgment","")&amp;IF($AY441=1,"; over $"&amp;FIXED(Settings!$D$6,0)&amp;": donor may need Form 8283","")&amp;IF($AZ441=1,"; over $"&amp;FIXED(Settings!$D$7,0)&amp;": Section B, you may sign Part V",""))),3,300)))</f>
        <v/>
      </c>
      <c r="AW441" s="27">
        <f>IF(OR($BB441=0,NOT(ISNUMBER($AF441)),$AP441=""),"","Thank you for your contribution of "&amp;$AP441&amp;" that "&amp;IF(TRIM(Settings!$D$2&amp;"")="","(your organization's name)",Settings!$D$2)&amp;" received on "&amp;CHOOSE(MONTH($AF441),"January","February","March","April","May","June","July","August","September","October","November","December")&amp;" "&amp;DAY($AF441)&amp;", "&amp;YEAR($AF441)&amp;". "&amp;IF(TRIM($AH441&amp;"")="","No goods or services were provided in exchange for your contribution.","In exchange for your contribution, we gave you "&amp;$AH441&amp;IF(ISNUMBER($AI441)," with an estimated fair market value of $"&amp;FIXED($AI441,2),"")&amp;"."))</f>
        <v/>
      </c>
      <c r="AX441" s="28">
        <f>IF(AND(ISNUMBER($AR441),ISNUMBER(Settings!$D$5)),IF($AR441&gt;=Settings!$D$5,1,0),0)</f>
        <v/>
      </c>
      <c r="AY441" s="28">
        <f>IF(AND(ISNUMBER($AR441),ISNUMBER(Settings!$D$6)),IF($AR441&gt;Settings!$D$6,1,0),0)</f>
        <v/>
      </c>
      <c r="AZ441" s="28">
        <f>IF(AND(ISNUMBER($AR441),ISNUMBER(Settings!$D$7)),IF($AR441&gt;Settings!$D$7,1,0),0)</f>
        <v/>
      </c>
      <c r="BA441" s="28">
        <f>IF(AND(ISNUMBER($AR441),ISNUMBER($AF441)),$AR441,0)</f>
        <v/>
      </c>
      <c r="BB441" s="28">
        <f>IF(OR(IFERROR(TRIM(INDEX($A441:$AD441,MATCH(Settings!$B$14,$A$1:$AD$1,0))&amp;""),"")&lt;&gt;"",IFERROR(TRIM(INDEX($A441:$AD441,MATCH(Settings!$B$13,$A$1:$AD$1,0))&amp;""),"")&lt;&gt;"",IFERROR(TRIM(INDEX($A441:$AD441,MATCH(Settings!$B$17,$A$1:$AD$1,0))&amp;""),"")&lt;&gt;"",IFERROR(TRIM(INDEX($A441:$AD441,MATCH(Settings!$B$22,$A$1:$AD$1,0))&amp;""),"")&lt;&gt;""),1,0)</f>
        <v/>
      </c>
    </row>
    <row r="442">
      <c r="AF442" s="29" t="n"/>
      <c r="AG442" s="30" t="n"/>
      <c r="AH442" s="30" t="n"/>
      <c r="AI442" s="31" t="n"/>
      <c r="AJ442" s="29" t="n"/>
      <c r="AK442" s="30" t="n"/>
      <c r="AM442" s="23">
        <f>IF(IFERROR(TRIM(INDEX($A442:$AD442,MATCH(Settings!$B$13,$A$1:$AD$1,0))&amp;""),"")&lt;&gt;"",IFERROR(TRIM(INDEX($A442:$AD442,MATCH(Settings!$B$13,$A$1:$AD$1,0))&amp;""),"")&amp;IF(IFERROR(TRIM(INDEX($A442:$AD442,MATCH(Settings!$B$14,$A$1:$AD$1,0))&amp;""),"")&lt;&gt;""," ("&amp;IFERROR(TRIM(INDEX($A442:$AD442,MATCH(Settings!$B$14,$A$1:$AD$1,0))&amp;""),"")&amp;")",""),IFERROR(TRIM(INDEX($A442:$AD442,MATCH(Settings!$B$14,$A$1:$AD$1,0))&amp;""),""))</f>
        <v/>
      </c>
      <c r="AN442" s="23">
        <f>IFERROR(TRIM(INDEX($A442:$AD442,MATCH(Settings!$B$15,$A$1:$AD$1,0))&amp;""),"")</f>
        <v/>
      </c>
      <c r="AO442" s="23">
        <f>IF($BB442=0,"",IF(LEFT(IFERROR(TRIM(INDEX($A442:$AD442,MATCH(Settings!$B$16,$A$1:$AD$1,0))&amp;""),""),5)="Goods","Goods",IF(LEFT(IFERROR(TRIM(INDEX($A442:$AD442,MATCH(Settings!$B$16,$A$1:$AD$1,0))&amp;""),""),8)="Services","Services",IF(IFERROR(TRIM(INDEX($A442:$AD442,MATCH(Settings!$B$22,$A$1:$AD$1,0))&amp;""),"")&lt;&gt;"","Services","Goods"))))</f>
        <v/>
      </c>
      <c r="AP442" s="23">
        <f>IF($AO442="Services",IFERROR(TRIM(INDEX($A442:$AD442,MATCH(Settings!$B$22,$A$1:$AD$1,0))&amp;""),""),IFERROR(TRIM(INDEX($A442:$AD442,MATCH(Settings!$B$17,$A$1:$AD$1,0))&amp;""),""))</f>
        <v/>
      </c>
      <c r="AQ442" s="24">
        <f>IFERROR(IF(TRIM(INDEX($A442:$AD442,MATCH(Settings!$B$18,$A$1:$AD$1,0))&amp;"")="","",VALUE(TRIM(INDEX($A442:$AD442,MATCH(Settings!$B$18,$A$1:$AD$1,0))&amp;""))),"")</f>
        <v/>
      </c>
      <c r="AR442" s="25">
        <f>IF($AO442="Goods",IFERROR(IF(TRIM(INDEX($A442:$AD442,MATCH(Settings!$B$20,$A$1:$AD$1,0))&amp;"")="","",VALUE(TRIM(INDEX($A442:$AD442,MATCH(Settings!$B$20,$A$1:$AD$1,0))&amp;""))),""),"")</f>
        <v/>
      </c>
      <c r="AS442" s="26">
        <f>IF($BB442=0,"",IFERROR(INT(IFERROR(IF(ISNUMBER(INDEX($A442:$AD442,MATCH(Settings!$B$11,$A$1:$AD$1,0))),INDEX($A442:$AD442,MATCH(Settings!$B$11,$A$1:$AD$1,0)),DATE(VALUE(LEFT(IFERROR(TRIM(INDEX($A442:$AD442,MATCH(Settings!$B$11,$A$1:$AD$1,0))&amp;""),""),4)),VALUE(MID(IFERROR(TRIM(INDEX($A442:$AD442,MATCH(Settings!$B$11,$A$1:$AD$1,0))&amp;""),""),6,2)),VALUE(MID(IFERROR(TRIM(INDEX($A442:$AD442,MATCH(Settings!$B$11,$A$1:$AD$1,0))&amp;""),""),9,2)))+TIME(VALUE(MID(IFERROR(TRIM(INDEX($A442:$AD442,MATCH(Settings!$B$11,$A$1:$AD$1,0))&amp;""),""),12,2)),VALUE(MID(IFERROR(TRIM(INDEX($A442:$AD442,MATCH(Settings!$B$11,$A$1:$AD$1,0))&amp;""),""),15,2)),VALUE(MID(IFERROR(TRIM(INDEX($A442:$AD442,MATCH(Settings!$B$11,$A$1:$AD$1,0))&amp;""),""),18,2)))),"")),""))</f>
        <v/>
      </c>
      <c r="AT442" s="23">
        <f>IF($BB442=0,"",IF(NOT(ISNUMBER($AF442)),"Waiting for the gift",IF(ISNUMBER($AJ442),"Acknowledged",IF(AND(ISNUMBER(Settings!$D$3),$AU442&gt;Settings!$D$3),"Past your window","Send acknowledgment"))))</f>
        <v/>
      </c>
      <c r="AU442" s="24">
        <f>IF(AND(ISNUMBER($AF442),NOT(ISNUMBER($AJ442))),Settings!$D$4-$AF442,"")</f>
        <v/>
      </c>
      <c r="AV442" s="27">
        <f>IF($BB442=0,"",IF((IF($AO442="Services","; services: describe the work, no value",IF(NOT(ISNUMBER($AR442)),"; no donor value given",IF($AX442=1,"; donor value $"&amp;FIXED(Settings!$D$5,0)&amp;" or more: written acknowledgment","")&amp;IF($AY442=1,"; over $"&amp;FIXED(Settings!$D$6,0)&amp;": donor may need Form 8283","")&amp;IF($AZ442=1,"; over $"&amp;FIXED(Settings!$D$7,0)&amp;": Section B, you may sign Part V",""))))="","Thank-you note",MID(IF($AO442="Services","; services: describe the work, no value",IF(NOT(ISNUMBER($AR442)),"; no donor value given",IF($AX442=1,"; donor value $"&amp;FIXED(Settings!$D$5,0)&amp;" or more: written acknowledgment","")&amp;IF($AY442=1,"; over $"&amp;FIXED(Settings!$D$6,0)&amp;": donor may need Form 8283","")&amp;IF($AZ442=1,"; over $"&amp;FIXED(Settings!$D$7,0)&amp;": Section B, you may sign Part V",""))),3,300)))</f>
        <v/>
      </c>
      <c r="AW442" s="27">
        <f>IF(OR($BB442=0,NOT(ISNUMBER($AF442)),$AP442=""),"","Thank you for your contribution of "&amp;$AP442&amp;" that "&amp;IF(TRIM(Settings!$D$2&amp;"")="","(your organization's name)",Settings!$D$2)&amp;" received on "&amp;CHOOSE(MONTH($AF442),"January","February","March","April","May","June","July","August","September","October","November","December")&amp;" "&amp;DAY($AF442)&amp;", "&amp;YEAR($AF442)&amp;". "&amp;IF(TRIM($AH442&amp;"")="","No goods or services were provided in exchange for your contribution.","In exchange for your contribution, we gave you "&amp;$AH442&amp;IF(ISNUMBER($AI442)," with an estimated fair market value of $"&amp;FIXED($AI442,2),"")&amp;"."))</f>
        <v/>
      </c>
      <c r="AX442" s="28">
        <f>IF(AND(ISNUMBER($AR442),ISNUMBER(Settings!$D$5)),IF($AR442&gt;=Settings!$D$5,1,0),0)</f>
        <v/>
      </c>
      <c r="AY442" s="28">
        <f>IF(AND(ISNUMBER($AR442),ISNUMBER(Settings!$D$6)),IF($AR442&gt;Settings!$D$6,1,0),0)</f>
        <v/>
      </c>
      <c r="AZ442" s="28">
        <f>IF(AND(ISNUMBER($AR442),ISNUMBER(Settings!$D$7)),IF($AR442&gt;Settings!$D$7,1,0),0)</f>
        <v/>
      </c>
      <c r="BA442" s="28">
        <f>IF(AND(ISNUMBER($AR442),ISNUMBER($AF442)),$AR442,0)</f>
        <v/>
      </c>
      <c r="BB442" s="28">
        <f>IF(OR(IFERROR(TRIM(INDEX($A442:$AD442,MATCH(Settings!$B$14,$A$1:$AD$1,0))&amp;""),"")&lt;&gt;"",IFERROR(TRIM(INDEX($A442:$AD442,MATCH(Settings!$B$13,$A$1:$AD$1,0))&amp;""),"")&lt;&gt;"",IFERROR(TRIM(INDEX($A442:$AD442,MATCH(Settings!$B$17,$A$1:$AD$1,0))&amp;""),"")&lt;&gt;"",IFERROR(TRIM(INDEX($A442:$AD442,MATCH(Settings!$B$22,$A$1:$AD$1,0))&amp;""),"")&lt;&gt;""),1,0)</f>
        <v/>
      </c>
    </row>
    <row r="443">
      <c r="AF443" s="29" t="n"/>
      <c r="AG443" s="30" t="n"/>
      <c r="AH443" s="30" t="n"/>
      <c r="AI443" s="31" t="n"/>
      <c r="AJ443" s="29" t="n"/>
      <c r="AK443" s="30" t="n"/>
      <c r="AM443" s="23">
        <f>IF(IFERROR(TRIM(INDEX($A443:$AD443,MATCH(Settings!$B$13,$A$1:$AD$1,0))&amp;""),"")&lt;&gt;"",IFERROR(TRIM(INDEX($A443:$AD443,MATCH(Settings!$B$13,$A$1:$AD$1,0))&amp;""),"")&amp;IF(IFERROR(TRIM(INDEX($A443:$AD443,MATCH(Settings!$B$14,$A$1:$AD$1,0))&amp;""),"")&lt;&gt;""," ("&amp;IFERROR(TRIM(INDEX($A443:$AD443,MATCH(Settings!$B$14,$A$1:$AD$1,0))&amp;""),"")&amp;")",""),IFERROR(TRIM(INDEX($A443:$AD443,MATCH(Settings!$B$14,$A$1:$AD$1,0))&amp;""),""))</f>
        <v/>
      </c>
      <c r="AN443" s="23">
        <f>IFERROR(TRIM(INDEX($A443:$AD443,MATCH(Settings!$B$15,$A$1:$AD$1,0))&amp;""),"")</f>
        <v/>
      </c>
      <c r="AO443" s="23">
        <f>IF($BB443=0,"",IF(LEFT(IFERROR(TRIM(INDEX($A443:$AD443,MATCH(Settings!$B$16,$A$1:$AD$1,0))&amp;""),""),5)="Goods","Goods",IF(LEFT(IFERROR(TRIM(INDEX($A443:$AD443,MATCH(Settings!$B$16,$A$1:$AD$1,0))&amp;""),""),8)="Services","Services",IF(IFERROR(TRIM(INDEX($A443:$AD443,MATCH(Settings!$B$22,$A$1:$AD$1,0))&amp;""),"")&lt;&gt;"","Services","Goods"))))</f>
        <v/>
      </c>
      <c r="AP443" s="23">
        <f>IF($AO443="Services",IFERROR(TRIM(INDEX($A443:$AD443,MATCH(Settings!$B$22,$A$1:$AD$1,0))&amp;""),""),IFERROR(TRIM(INDEX($A443:$AD443,MATCH(Settings!$B$17,$A$1:$AD$1,0))&amp;""),""))</f>
        <v/>
      </c>
      <c r="AQ443" s="24">
        <f>IFERROR(IF(TRIM(INDEX($A443:$AD443,MATCH(Settings!$B$18,$A$1:$AD$1,0))&amp;"")="","",VALUE(TRIM(INDEX($A443:$AD443,MATCH(Settings!$B$18,$A$1:$AD$1,0))&amp;""))),"")</f>
        <v/>
      </c>
      <c r="AR443" s="25">
        <f>IF($AO443="Goods",IFERROR(IF(TRIM(INDEX($A443:$AD443,MATCH(Settings!$B$20,$A$1:$AD$1,0))&amp;"")="","",VALUE(TRIM(INDEX($A443:$AD443,MATCH(Settings!$B$20,$A$1:$AD$1,0))&amp;""))),""),"")</f>
        <v/>
      </c>
      <c r="AS443" s="26">
        <f>IF($BB443=0,"",IFERROR(INT(IFERROR(IF(ISNUMBER(INDEX($A443:$AD443,MATCH(Settings!$B$11,$A$1:$AD$1,0))),INDEX($A443:$AD443,MATCH(Settings!$B$11,$A$1:$AD$1,0)),DATE(VALUE(LEFT(IFERROR(TRIM(INDEX($A443:$AD443,MATCH(Settings!$B$11,$A$1:$AD$1,0))&amp;""),""),4)),VALUE(MID(IFERROR(TRIM(INDEX($A443:$AD443,MATCH(Settings!$B$11,$A$1:$AD$1,0))&amp;""),""),6,2)),VALUE(MID(IFERROR(TRIM(INDEX($A443:$AD443,MATCH(Settings!$B$11,$A$1:$AD$1,0))&amp;""),""),9,2)))+TIME(VALUE(MID(IFERROR(TRIM(INDEX($A443:$AD443,MATCH(Settings!$B$11,$A$1:$AD$1,0))&amp;""),""),12,2)),VALUE(MID(IFERROR(TRIM(INDEX($A443:$AD443,MATCH(Settings!$B$11,$A$1:$AD$1,0))&amp;""),""),15,2)),VALUE(MID(IFERROR(TRIM(INDEX($A443:$AD443,MATCH(Settings!$B$11,$A$1:$AD$1,0))&amp;""),""),18,2)))),"")),""))</f>
        <v/>
      </c>
      <c r="AT443" s="23">
        <f>IF($BB443=0,"",IF(NOT(ISNUMBER($AF443)),"Waiting for the gift",IF(ISNUMBER($AJ443),"Acknowledged",IF(AND(ISNUMBER(Settings!$D$3),$AU443&gt;Settings!$D$3),"Past your window","Send acknowledgment"))))</f>
        <v/>
      </c>
      <c r="AU443" s="24">
        <f>IF(AND(ISNUMBER($AF443),NOT(ISNUMBER($AJ443))),Settings!$D$4-$AF443,"")</f>
        <v/>
      </c>
      <c r="AV443" s="27">
        <f>IF($BB443=0,"",IF((IF($AO443="Services","; services: describe the work, no value",IF(NOT(ISNUMBER($AR443)),"; no donor value given",IF($AX443=1,"; donor value $"&amp;FIXED(Settings!$D$5,0)&amp;" or more: written acknowledgment","")&amp;IF($AY443=1,"; over $"&amp;FIXED(Settings!$D$6,0)&amp;": donor may need Form 8283","")&amp;IF($AZ443=1,"; over $"&amp;FIXED(Settings!$D$7,0)&amp;": Section B, you may sign Part V",""))))="","Thank-you note",MID(IF($AO443="Services","; services: describe the work, no value",IF(NOT(ISNUMBER($AR443)),"; no donor value given",IF($AX443=1,"; donor value $"&amp;FIXED(Settings!$D$5,0)&amp;" or more: written acknowledgment","")&amp;IF($AY443=1,"; over $"&amp;FIXED(Settings!$D$6,0)&amp;": donor may need Form 8283","")&amp;IF($AZ443=1,"; over $"&amp;FIXED(Settings!$D$7,0)&amp;": Section B, you may sign Part V",""))),3,300)))</f>
        <v/>
      </c>
      <c r="AW443" s="27">
        <f>IF(OR($BB443=0,NOT(ISNUMBER($AF443)),$AP443=""),"","Thank you for your contribution of "&amp;$AP443&amp;" that "&amp;IF(TRIM(Settings!$D$2&amp;"")="","(your organization's name)",Settings!$D$2)&amp;" received on "&amp;CHOOSE(MONTH($AF443),"January","February","March","April","May","June","July","August","September","October","November","December")&amp;" "&amp;DAY($AF443)&amp;", "&amp;YEAR($AF443)&amp;". "&amp;IF(TRIM($AH443&amp;"")="","No goods or services were provided in exchange for your contribution.","In exchange for your contribution, we gave you "&amp;$AH443&amp;IF(ISNUMBER($AI443)," with an estimated fair market value of $"&amp;FIXED($AI443,2),"")&amp;"."))</f>
        <v/>
      </c>
      <c r="AX443" s="28">
        <f>IF(AND(ISNUMBER($AR443),ISNUMBER(Settings!$D$5)),IF($AR443&gt;=Settings!$D$5,1,0),0)</f>
        <v/>
      </c>
      <c r="AY443" s="28">
        <f>IF(AND(ISNUMBER($AR443),ISNUMBER(Settings!$D$6)),IF($AR443&gt;Settings!$D$6,1,0),0)</f>
        <v/>
      </c>
      <c r="AZ443" s="28">
        <f>IF(AND(ISNUMBER($AR443),ISNUMBER(Settings!$D$7)),IF($AR443&gt;Settings!$D$7,1,0),0)</f>
        <v/>
      </c>
      <c r="BA443" s="28">
        <f>IF(AND(ISNUMBER($AR443),ISNUMBER($AF443)),$AR443,0)</f>
        <v/>
      </c>
      <c r="BB443" s="28">
        <f>IF(OR(IFERROR(TRIM(INDEX($A443:$AD443,MATCH(Settings!$B$14,$A$1:$AD$1,0))&amp;""),"")&lt;&gt;"",IFERROR(TRIM(INDEX($A443:$AD443,MATCH(Settings!$B$13,$A$1:$AD$1,0))&amp;""),"")&lt;&gt;"",IFERROR(TRIM(INDEX($A443:$AD443,MATCH(Settings!$B$17,$A$1:$AD$1,0))&amp;""),"")&lt;&gt;"",IFERROR(TRIM(INDEX($A443:$AD443,MATCH(Settings!$B$22,$A$1:$AD$1,0))&amp;""),"")&lt;&gt;""),1,0)</f>
        <v/>
      </c>
    </row>
    <row r="444">
      <c r="AF444" s="29" t="n"/>
      <c r="AG444" s="30" t="n"/>
      <c r="AH444" s="30" t="n"/>
      <c r="AI444" s="31" t="n"/>
      <c r="AJ444" s="29" t="n"/>
      <c r="AK444" s="30" t="n"/>
      <c r="AM444" s="23">
        <f>IF(IFERROR(TRIM(INDEX($A444:$AD444,MATCH(Settings!$B$13,$A$1:$AD$1,0))&amp;""),"")&lt;&gt;"",IFERROR(TRIM(INDEX($A444:$AD444,MATCH(Settings!$B$13,$A$1:$AD$1,0))&amp;""),"")&amp;IF(IFERROR(TRIM(INDEX($A444:$AD444,MATCH(Settings!$B$14,$A$1:$AD$1,0))&amp;""),"")&lt;&gt;""," ("&amp;IFERROR(TRIM(INDEX($A444:$AD444,MATCH(Settings!$B$14,$A$1:$AD$1,0))&amp;""),"")&amp;")",""),IFERROR(TRIM(INDEX($A444:$AD444,MATCH(Settings!$B$14,$A$1:$AD$1,0))&amp;""),""))</f>
        <v/>
      </c>
      <c r="AN444" s="23">
        <f>IFERROR(TRIM(INDEX($A444:$AD444,MATCH(Settings!$B$15,$A$1:$AD$1,0))&amp;""),"")</f>
        <v/>
      </c>
      <c r="AO444" s="23">
        <f>IF($BB444=0,"",IF(LEFT(IFERROR(TRIM(INDEX($A444:$AD444,MATCH(Settings!$B$16,$A$1:$AD$1,0))&amp;""),""),5)="Goods","Goods",IF(LEFT(IFERROR(TRIM(INDEX($A444:$AD444,MATCH(Settings!$B$16,$A$1:$AD$1,0))&amp;""),""),8)="Services","Services",IF(IFERROR(TRIM(INDEX($A444:$AD444,MATCH(Settings!$B$22,$A$1:$AD$1,0))&amp;""),"")&lt;&gt;"","Services","Goods"))))</f>
        <v/>
      </c>
      <c r="AP444" s="23">
        <f>IF($AO444="Services",IFERROR(TRIM(INDEX($A444:$AD444,MATCH(Settings!$B$22,$A$1:$AD$1,0))&amp;""),""),IFERROR(TRIM(INDEX($A444:$AD444,MATCH(Settings!$B$17,$A$1:$AD$1,0))&amp;""),""))</f>
        <v/>
      </c>
      <c r="AQ444" s="24">
        <f>IFERROR(IF(TRIM(INDEX($A444:$AD444,MATCH(Settings!$B$18,$A$1:$AD$1,0))&amp;"")="","",VALUE(TRIM(INDEX($A444:$AD444,MATCH(Settings!$B$18,$A$1:$AD$1,0))&amp;""))),"")</f>
        <v/>
      </c>
      <c r="AR444" s="25">
        <f>IF($AO444="Goods",IFERROR(IF(TRIM(INDEX($A444:$AD444,MATCH(Settings!$B$20,$A$1:$AD$1,0))&amp;"")="","",VALUE(TRIM(INDEX($A444:$AD444,MATCH(Settings!$B$20,$A$1:$AD$1,0))&amp;""))),""),"")</f>
        <v/>
      </c>
      <c r="AS444" s="26">
        <f>IF($BB444=0,"",IFERROR(INT(IFERROR(IF(ISNUMBER(INDEX($A444:$AD444,MATCH(Settings!$B$11,$A$1:$AD$1,0))),INDEX($A444:$AD444,MATCH(Settings!$B$11,$A$1:$AD$1,0)),DATE(VALUE(LEFT(IFERROR(TRIM(INDEX($A444:$AD444,MATCH(Settings!$B$11,$A$1:$AD$1,0))&amp;""),""),4)),VALUE(MID(IFERROR(TRIM(INDEX($A444:$AD444,MATCH(Settings!$B$11,$A$1:$AD$1,0))&amp;""),""),6,2)),VALUE(MID(IFERROR(TRIM(INDEX($A444:$AD444,MATCH(Settings!$B$11,$A$1:$AD$1,0))&amp;""),""),9,2)))+TIME(VALUE(MID(IFERROR(TRIM(INDEX($A444:$AD444,MATCH(Settings!$B$11,$A$1:$AD$1,0))&amp;""),""),12,2)),VALUE(MID(IFERROR(TRIM(INDEX($A444:$AD444,MATCH(Settings!$B$11,$A$1:$AD$1,0))&amp;""),""),15,2)),VALUE(MID(IFERROR(TRIM(INDEX($A444:$AD444,MATCH(Settings!$B$11,$A$1:$AD$1,0))&amp;""),""),18,2)))),"")),""))</f>
        <v/>
      </c>
      <c r="AT444" s="23">
        <f>IF($BB444=0,"",IF(NOT(ISNUMBER($AF444)),"Waiting for the gift",IF(ISNUMBER($AJ444),"Acknowledged",IF(AND(ISNUMBER(Settings!$D$3),$AU444&gt;Settings!$D$3),"Past your window","Send acknowledgment"))))</f>
        <v/>
      </c>
      <c r="AU444" s="24">
        <f>IF(AND(ISNUMBER($AF444),NOT(ISNUMBER($AJ444))),Settings!$D$4-$AF444,"")</f>
        <v/>
      </c>
      <c r="AV444" s="27">
        <f>IF($BB444=0,"",IF((IF($AO444="Services","; services: describe the work, no value",IF(NOT(ISNUMBER($AR444)),"; no donor value given",IF($AX444=1,"; donor value $"&amp;FIXED(Settings!$D$5,0)&amp;" or more: written acknowledgment","")&amp;IF($AY444=1,"; over $"&amp;FIXED(Settings!$D$6,0)&amp;": donor may need Form 8283","")&amp;IF($AZ444=1,"; over $"&amp;FIXED(Settings!$D$7,0)&amp;": Section B, you may sign Part V",""))))="","Thank-you note",MID(IF($AO444="Services","; services: describe the work, no value",IF(NOT(ISNUMBER($AR444)),"; no donor value given",IF($AX444=1,"; donor value $"&amp;FIXED(Settings!$D$5,0)&amp;" or more: written acknowledgment","")&amp;IF($AY444=1,"; over $"&amp;FIXED(Settings!$D$6,0)&amp;": donor may need Form 8283","")&amp;IF($AZ444=1,"; over $"&amp;FIXED(Settings!$D$7,0)&amp;": Section B, you may sign Part V",""))),3,300)))</f>
        <v/>
      </c>
      <c r="AW444" s="27">
        <f>IF(OR($BB444=0,NOT(ISNUMBER($AF444)),$AP444=""),"","Thank you for your contribution of "&amp;$AP444&amp;" that "&amp;IF(TRIM(Settings!$D$2&amp;"")="","(your organization's name)",Settings!$D$2)&amp;" received on "&amp;CHOOSE(MONTH($AF444),"January","February","March","April","May","June","July","August","September","October","November","December")&amp;" "&amp;DAY($AF444)&amp;", "&amp;YEAR($AF444)&amp;". "&amp;IF(TRIM($AH444&amp;"")="","No goods or services were provided in exchange for your contribution.","In exchange for your contribution, we gave you "&amp;$AH444&amp;IF(ISNUMBER($AI444)," with an estimated fair market value of $"&amp;FIXED($AI444,2),"")&amp;"."))</f>
        <v/>
      </c>
      <c r="AX444" s="28">
        <f>IF(AND(ISNUMBER($AR444),ISNUMBER(Settings!$D$5)),IF($AR444&gt;=Settings!$D$5,1,0),0)</f>
        <v/>
      </c>
      <c r="AY444" s="28">
        <f>IF(AND(ISNUMBER($AR444),ISNUMBER(Settings!$D$6)),IF($AR444&gt;Settings!$D$6,1,0),0)</f>
        <v/>
      </c>
      <c r="AZ444" s="28">
        <f>IF(AND(ISNUMBER($AR444),ISNUMBER(Settings!$D$7)),IF($AR444&gt;Settings!$D$7,1,0),0)</f>
        <v/>
      </c>
      <c r="BA444" s="28">
        <f>IF(AND(ISNUMBER($AR444),ISNUMBER($AF444)),$AR444,0)</f>
        <v/>
      </c>
      <c r="BB444" s="28">
        <f>IF(OR(IFERROR(TRIM(INDEX($A444:$AD444,MATCH(Settings!$B$14,$A$1:$AD$1,0))&amp;""),"")&lt;&gt;"",IFERROR(TRIM(INDEX($A444:$AD444,MATCH(Settings!$B$13,$A$1:$AD$1,0))&amp;""),"")&lt;&gt;"",IFERROR(TRIM(INDEX($A444:$AD444,MATCH(Settings!$B$17,$A$1:$AD$1,0))&amp;""),"")&lt;&gt;"",IFERROR(TRIM(INDEX($A444:$AD444,MATCH(Settings!$B$22,$A$1:$AD$1,0))&amp;""),"")&lt;&gt;""),1,0)</f>
        <v/>
      </c>
    </row>
    <row r="445">
      <c r="AF445" s="29" t="n"/>
      <c r="AG445" s="30" t="n"/>
      <c r="AH445" s="30" t="n"/>
      <c r="AI445" s="31" t="n"/>
      <c r="AJ445" s="29" t="n"/>
      <c r="AK445" s="30" t="n"/>
      <c r="AM445" s="23">
        <f>IF(IFERROR(TRIM(INDEX($A445:$AD445,MATCH(Settings!$B$13,$A$1:$AD$1,0))&amp;""),"")&lt;&gt;"",IFERROR(TRIM(INDEX($A445:$AD445,MATCH(Settings!$B$13,$A$1:$AD$1,0))&amp;""),"")&amp;IF(IFERROR(TRIM(INDEX($A445:$AD445,MATCH(Settings!$B$14,$A$1:$AD$1,0))&amp;""),"")&lt;&gt;""," ("&amp;IFERROR(TRIM(INDEX($A445:$AD445,MATCH(Settings!$B$14,$A$1:$AD$1,0))&amp;""),"")&amp;")",""),IFERROR(TRIM(INDEX($A445:$AD445,MATCH(Settings!$B$14,$A$1:$AD$1,0))&amp;""),""))</f>
        <v/>
      </c>
      <c r="AN445" s="23">
        <f>IFERROR(TRIM(INDEX($A445:$AD445,MATCH(Settings!$B$15,$A$1:$AD$1,0))&amp;""),"")</f>
        <v/>
      </c>
      <c r="AO445" s="23">
        <f>IF($BB445=0,"",IF(LEFT(IFERROR(TRIM(INDEX($A445:$AD445,MATCH(Settings!$B$16,$A$1:$AD$1,0))&amp;""),""),5)="Goods","Goods",IF(LEFT(IFERROR(TRIM(INDEX($A445:$AD445,MATCH(Settings!$B$16,$A$1:$AD$1,0))&amp;""),""),8)="Services","Services",IF(IFERROR(TRIM(INDEX($A445:$AD445,MATCH(Settings!$B$22,$A$1:$AD$1,0))&amp;""),"")&lt;&gt;"","Services","Goods"))))</f>
        <v/>
      </c>
      <c r="AP445" s="23">
        <f>IF($AO445="Services",IFERROR(TRIM(INDEX($A445:$AD445,MATCH(Settings!$B$22,$A$1:$AD$1,0))&amp;""),""),IFERROR(TRIM(INDEX($A445:$AD445,MATCH(Settings!$B$17,$A$1:$AD$1,0))&amp;""),""))</f>
        <v/>
      </c>
      <c r="AQ445" s="24">
        <f>IFERROR(IF(TRIM(INDEX($A445:$AD445,MATCH(Settings!$B$18,$A$1:$AD$1,0))&amp;"")="","",VALUE(TRIM(INDEX($A445:$AD445,MATCH(Settings!$B$18,$A$1:$AD$1,0))&amp;""))),"")</f>
        <v/>
      </c>
      <c r="AR445" s="25">
        <f>IF($AO445="Goods",IFERROR(IF(TRIM(INDEX($A445:$AD445,MATCH(Settings!$B$20,$A$1:$AD$1,0))&amp;"")="","",VALUE(TRIM(INDEX($A445:$AD445,MATCH(Settings!$B$20,$A$1:$AD$1,0))&amp;""))),""),"")</f>
        <v/>
      </c>
      <c r="AS445" s="26">
        <f>IF($BB445=0,"",IFERROR(INT(IFERROR(IF(ISNUMBER(INDEX($A445:$AD445,MATCH(Settings!$B$11,$A$1:$AD$1,0))),INDEX($A445:$AD445,MATCH(Settings!$B$11,$A$1:$AD$1,0)),DATE(VALUE(LEFT(IFERROR(TRIM(INDEX($A445:$AD445,MATCH(Settings!$B$11,$A$1:$AD$1,0))&amp;""),""),4)),VALUE(MID(IFERROR(TRIM(INDEX($A445:$AD445,MATCH(Settings!$B$11,$A$1:$AD$1,0))&amp;""),""),6,2)),VALUE(MID(IFERROR(TRIM(INDEX($A445:$AD445,MATCH(Settings!$B$11,$A$1:$AD$1,0))&amp;""),""),9,2)))+TIME(VALUE(MID(IFERROR(TRIM(INDEX($A445:$AD445,MATCH(Settings!$B$11,$A$1:$AD$1,0))&amp;""),""),12,2)),VALUE(MID(IFERROR(TRIM(INDEX($A445:$AD445,MATCH(Settings!$B$11,$A$1:$AD$1,0))&amp;""),""),15,2)),VALUE(MID(IFERROR(TRIM(INDEX($A445:$AD445,MATCH(Settings!$B$11,$A$1:$AD$1,0))&amp;""),""),18,2)))),"")),""))</f>
        <v/>
      </c>
      <c r="AT445" s="23">
        <f>IF($BB445=0,"",IF(NOT(ISNUMBER($AF445)),"Waiting for the gift",IF(ISNUMBER($AJ445),"Acknowledged",IF(AND(ISNUMBER(Settings!$D$3),$AU445&gt;Settings!$D$3),"Past your window","Send acknowledgment"))))</f>
        <v/>
      </c>
      <c r="AU445" s="24">
        <f>IF(AND(ISNUMBER($AF445),NOT(ISNUMBER($AJ445))),Settings!$D$4-$AF445,"")</f>
        <v/>
      </c>
      <c r="AV445" s="27">
        <f>IF($BB445=0,"",IF((IF($AO445="Services","; services: describe the work, no value",IF(NOT(ISNUMBER($AR445)),"; no donor value given",IF($AX445=1,"; donor value $"&amp;FIXED(Settings!$D$5,0)&amp;" or more: written acknowledgment","")&amp;IF($AY445=1,"; over $"&amp;FIXED(Settings!$D$6,0)&amp;": donor may need Form 8283","")&amp;IF($AZ445=1,"; over $"&amp;FIXED(Settings!$D$7,0)&amp;": Section B, you may sign Part V",""))))="","Thank-you note",MID(IF($AO445="Services","; services: describe the work, no value",IF(NOT(ISNUMBER($AR445)),"; no donor value given",IF($AX445=1,"; donor value $"&amp;FIXED(Settings!$D$5,0)&amp;" or more: written acknowledgment","")&amp;IF($AY445=1,"; over $"&amp;FIXED(Settings!$D$6,0)&amp;": donor may need Form 8283","")&amp;IF($AZ445=1,"; over $"&amp;FIXED(Settings!$D$7,0)&amp;": Section B, you may sign Part V",""))),3,300)))</f>
        <v/>
      </c>
      <c r="AW445" s="27">
        <f>IF(OR($BB445=0,NOT(ISNUMBER($AF445)),$AP445=""),"","Thank you for your contribution of "&amp;$AP445&amp;" that "&amp;IF(TRIM(Settings!$D$2&amp;"")="","(your organization's name)",Settings!$D$2)&amp;" received on "&amp;CHOOSE(MONTH($AF445),"January","February","March","April","May","June","July","August","September","October","November","December")&amp;" "&amp;DAY($AF445)&amp;", "&amp;YEAR($AF445)&amp;". "&amp;IF(TRIM($AH445&amp;"")="","No goods or services were provided in exchange for your contribution.","In exchange for your contribution, we gave you "&amp;$AH445&amp;IF(ISNUMBER($AI445)," with an estimated fair market value of $"&amp;FIXED($AI445,2),"")&amp;"."))</f>
        <v/>
      </c>
      <c r="AX445" s="28">
        <f>IF(AND(ISNUMBER($AR445),ISNUMBER(Settings!$D$5)),IF($AR445&gt;=Settings!$D$5,1,0),0)</f>
        <v/>
      </c>
      <c r="AY445" s="28">
        <f>IF(AND(ISNUMBER($AR445),ISNUMBER(Settings!$D$6)),IF($AR445&gt;Settings!$D$6,1,0),0)</f>
        <v/>
      </c>
      <c r="AZ445" s="28">
        <f>IF(AND(ISNUMBER($AR445),ISNUMBER(Settings!$D$7)),IF($AR445&gt;Settings!$D$7,1,0),0)</f>
        <v/>
      </c>
      <c r="BA445" s="28">
        <f>IF(AND(ISNUMBER($AR445),ISNUMBER($AF445)),$AR445,0)</f>
        <v/>
      </c>
      <c r="BB445" s="28">
        <f>IF(OR(IFERROR(TRIM(INDEX($A445:$AD445,MATCH(Settings!$B$14,$A$1:$AD$1,0))&amp;""),"")&lt;&gt;"",IFERROR(TRIM(INDEX($A445:$AD445,MATCH(Settings!$B$13,$A$1:$AD$1,0))&amp;""),"")&lt;&gt;"",IFERROR(TRIM(INDEX($A445:$AD445,MATCH(Settings!$B$17,$A$1:$AD$1,0))&amp;""),"")&lt;&gt;"",IFERROR(TRIM(INDEX($A445:$AD445,MATCH(Settings!$B$22,$A$1:$AD$1,0))&amp;""),"")&lt;&gt;""),1,0)</f>
        <v/>
      </c>
    </row>
    <row r="446">
      <c r="AF446" s="29" t="n"/>
      <c r="AG446" s="30" t="n"/>
      <c r="AH446" s="30" t="n"/>
      <c r="AI446" s="31" t="n"/>
      <c r="AJ446" s="29" t="n"/>
      <c r="AK446" s="30" t="n"/>
      <c r="AM446" s="23">
        <f>IF(IFERROR(TRIM(INDEX($A446:$AD446,MATCH(Settings!$B$13,$A$1:$AD$1,0))&amp;""),"")&lt;&gt;"",IFERROR(TRIM(INDEX($A446:$AD446,MATCH(Settings!$B$13,$A$1:$AD$1,0))&amp;""),"")&amp;IF(IFERROR(TRIM(INDEX($A446:$AD446,MATCH(Settings!$B$14,$A$1:$AD$1,0))&amp;""),"")&lt;&gt;""," ("&amp;IFERROR(TRIM(INDEX($A446:$AD446,MATCH(Settings!$B$14,$A$1:$AD$1,0))&amp;""),"")&amp;")",""),IFERROR(TRIM(INDEX($A446:$AD446,MATCH(Settings!$B$14,$A$1:$AD$1,0))&amp;""),""))</f>
        <v/>
      </c>
      <c r="AN446" s="23">
        <f>IFERROR(TRIM(INDEX($A446:$AD446,MATCH(Settings!$B$15,$A$1:$AD$1,0))&amp;""),"")</f>
        <v/>
      </c>
      <c r="AO446" s="23">
        <f>IF($BB446=0,"",IF(LEFT(IFERROR(TRIM(INDEX($A446:$AD446,MATCH(Settings!$B$16,$A$1:$AD$1,0))&amp;""),""),5)="Goods","Goods",IF(LEFT(IFERROR(TRIM(INDEX($A446:$AD446,MATCH(Settings!$B$16,$A$1:$AD$1,0))&amp;""),""),8)="Services","Services",IF(IFERROR(TRIM(INDEX($A446:$AD446,MATCH(Settings!$B$22,$A$1:$AD$1,0))&amp;""),"")&lt;&gt;"","Services","Goods"))))</f>
        <v/>
      </c>
      <c r="AP446" s="23">
        <f>IF($AO446="Services",IFERROR(TRIM(INDEX($A446:$AD446,MATCH(Settings!$B$22,$A$1:$AD$1,0))&amp;""),""),IFERROR(TRIM(INDEX($A446:$AD446,MATCH(Settings!$B$17,$A$1:$AD$1,0))&amp;""),""))</f>
        <v/>
      </c>
      <c r="AQ446" s="24">
        <f>IFERROR(IF(TRIM(INDEX($A446:$AD446,MATCH(Settings!$B$18,$A$1:$AD$1,0))&amp;"")="","",VALUE(TRIM(INDEX($A446:$AD446,MATCH(Settings!$B$18,$A$1:$AD$1,0))&amp;""))),"")</f>
        <v/>
      </c>
      <c r="AR446" s="25">
        <f>IF($AO446="Goods",IFERROR(IF(TRIM(INDEX($A446:$AD446,MATCH(Settings!$B$20,$A$1:$AD$1,0))&amp;"")="","",VALUE(TRIM(INDEX($A446:$AD446,MATCH(Settings!$B$20,$A$1:$AD$1,0))&amp;""))),""),"")</f>
        <v/>
      </c>
      <c r="AS446" s="26">
        <f>IF($BB446=0,"",IFERROR(INT(IFERROR(IF(ISNUMBER(INDEX($A446:$AD446,MATCH(Settings!$B$11,$A$1:$AD$1,0))),INDEX($A446:$AD446,MATCH(Settings!$B$11,$A$1:$AD$1,0)),DATE(VALUE(LEFT(IFERROR(TRIM(INDEX($A446:$AD446,MATCH(Settings!$B$11,$A$1:$AD$1,0))&amp;""),""),4)),VALUE(MID(IFERROR(TRIM(INDEX($A446:$AD446,MATCH(Settings!$B$11,$A$1:$AD$1,0))&amp;""),""),6,2)),VALUE(MID(IFERROR(TRIM(INDEX($A446:$AD446,MATCH(Settings!$B$11,$A$1:$AD$1,0))&amp;""),""),9,2)))+TIME(VALUE(MID(IFERROR(TRIM(INDEX($A446:$AD446,MATCH(Settings!$B$11,$A$1:$AD$1,0))&amp;""),""),12,2)),VALUE(MID(IFERROR(TRIM(INDEX($A446:$AD446,MATCH(Settings!$B$11,$A$1:$AD$1,0))&amp;""),""),15,2)),VALUE(MID(IFERROR(TRIM(INDEX($A446:$AD446,MATCH(Settings!$B$11,$A$1:$AD$1,0))&amp;""),""),18,2)))),"")),""))</f>
        <v/>
      </c>
      <c r="AT446" s="23">
        <f>IF($BB446=0,"",IF(NOT(ISNUMBER($AF446)),"Waiting for the gift",IF(ISNUMBER($AJ446),"Acknowledged",IF(AND(ISNUMBER(Settings!$D$3),$AU446&gt;Settings!$D$3),"Past your window","Send acknowledgment"))))</f>
        <v/>
      </c>
      <c r="AU446" s="24">
        <f>IF(AND(ISNUMBER($AF446),NOT(ISNUMBER($AJ446))),Settings!$D$4-$AF446,"")</f>
        <v/>
      </c>
      <c r="AV446" s="27">
        <f>IF($BB446=0,"",IF((IF($AO446="Services","; services: describe the work, no value",IF(NOT(ISNUMBER($AR446)),"; no donor value given",IF($AX446=1,"; donor value $"&amp;FIXED(Settings!$D$5,0)&amp;" or more: written acknowledgment","")&amp;IF($AY446=1,"; over $"&amp;FIXED(Settings!$D$6,0)&amp;": donor may need Form 8283","")&amp;IF($AZ446=1,"; over $"&amp;FIXED(Settings!$D$7,0)&amp;": Section B, you may sign Part V",""))))="","Thank-you note",MID(IF($AO446="Services","; services: describe the work, no value",IF(NOT(ISNUMBER($AR446)),"; no donor value given",IF($AX446=1,"; donor value $"&amp;FIXED(Settings!$D$5,0)&amp;" or more: written acknowledgment","")&amp;IF($AY446=1,"; over $"&amp;FIXED(Settings!$D$6,0)&amp;": donor may need Form 8283","")&amp;IF($AZ446=1,"; over $"&amp;FIXED(Settings!$D$7,0)&amp;": Section B, you may sign Part V",""))),3,300)))</f>
        <v/>
      </c>
      <c r="AW446" s="27">
        <f>IF(OR($BB446=0,NOT(ISNUMBER($AF446)),$AP446=""),"","Thank you for your contribution of "&amp;$AP446&amp;" that "&amp;IF(TRIM(Settings!$D$2&amp;"")="","(your organization's name)",Settings!$D$2)&amp;" received on "&amp;CHOOSE(MONTH($AF446),"January","February","March","April","May","June","July","August","September","October","November","December")&amp;" "&amp;DAY($AF446)&amp;", "&amp;YEAR($AF446)&amp;". "&amp;IF(TRIM($AH446&amp;"")="","No goods or services were provided in exchange for your contribution.","In exchange for your contribution, we gave you "&amp;$AH446&amp;IF(ISNUMBER($AI446)," with an estimated fair market value of $"&amp;FIXED($AI446,2),"")&amp;"."))</f>
        <v/>
      </c>
      <c r="AX446" s="28">
        <f>IF(AND(ISNUMBER($AR446),ISNUMBER(Settings!$D$5)),IF($AR446&gt;=Settings!$D$5,1,0),0)</f>
        <v/>
      </c>
      <c r="AY446" s="28">
        <f>IF(AND(ISNUMBER($AR446),ISNUMBER(Settings!$D$6)),IF($AR446&gt;Settings!$D$6,1,0),0)</f>
        <v/>
      </c>
      <c r="AZ446" s="28">
        <f>IF(AND(ISNUMBER($AR446),ISNUMBER(Settings!$D$7)),IF($AR446&gt;Settings!$D$7,1,0),0)</f>
        <v/>
      </c>
      <c r="BA446" s="28">
        <f>IF(AND(ISNUMBER($AR446),ISNUMBER($AF446)),$AR446,0)</f>
        <v/>
      </c>
      <c r="BB446" s="28">
        <f>IF(OR(IFERROR(TRIM(INDEX($A446:$AD446,MATCH(Settings!$B$14,$A$1:$AD$1,0))&amp;""),"")&lt;&gt;"",IFERROR(TRIM(INDEX($A446:$AD446,MATCH(Settings!$B$13,$A$1:$AD$1,0))&amp;""),"")&lt;&gt;"",IFERROR(TRIM(INDEX($A446:$AD446,MATCH(Settings!$B$17,$A$1:$AD$1,0))&amp;""),"")&lt;&gt;"",IFERROR(TRIM(INDEX($A446:$AD446,MATCH(Settings!$B$22,$A$1:$AD$1,0))&amp;""),"")&lt;&gt;""),1,0)</f>
        <v/>
      </c>
    </row>
    <row r="447">
      <c r="AF447" s="29" t="n"/>
      <c r="AG447" s="30" t="n"/>
      <c r="AH447" s="30" t="n"/>
      <c r="AI447" s="31" t="n"/>
      <c r="AJ447" s="29" t="n"/>
      <c r="AK447" s="30" t="n"/>
      <c r="AM447" s="23">
        <f>IF(IFERROR(TRIM(INDEX($A447:$AD447,MATCH(Settings!$B$13,$A$1:$AD$1,0))&amp;""),"")&lt;&gt;"",IFERROR(TRIM(INDEX($A447:$AD447,MATCH(Settings!$B$13,$A$1:$AD$1,0))&amp;""),"")&amp;IF(IFERROR(TRIM(INDEX($A447:$AD447,MATCH(Settings!$B$14,$A$1:$AD$1,0))&amp;""),"")&lt;&gt;""," ("&amp;IFERROR(TRIM(INDEX($A447:$AD447,MATCH(Settings!$B$14,$A$1:$AD$1,0))&amp;""),"")&amp;")",""),IFERROR(TRIM(INDEX($A447:$AD447,MATCH(Settings!$B$14,$A$1:$AD$1,0))&amp;""),""))</f>
        <v/>
      </c>
      <c r="AN447" s="23">
        <f>IFERROR(TRIM(INDEX($A447:$AD447,MATCH(Settings!$B$15,$A$1:$AD$1,0))&amp;""),"")</f>
        <v/>
      </c>
      <c r="AO447" s="23">
        <f>IF($BB447=0,"",IF(LEFT(IFERROR(TRIM(INDEX($A447:$AD447,MATCH(Settings!$B$16,$A$1:$AD$1,0))&amp;""),""),5)="Goods","Goods",IF(LEFT(IFERROR(TRIM(INDEX($A447:$AD447,MATCH(Settings!$B$16,$A$1:$AD$1,0))&amp;""),""),8)="Services","Services",IF(IFERROR(TRIM(INDEX($A447:$AD447,MATCH(Settings!$B$22,$A$1:$AD$1,0))&amp;""),"")&lt;&gt;"","Services","Goods"))))</f>
        <v/>
      </c>
      <c r="AP447" s="23">
        <f>IF($AO447="Services",IFERROR(TRIM(INDEX($A447:$AD447,MATCH(Settings!$B$22,$A$1:$AD$1,0))&amp;""),""),IFERROR(TRIM(INDEX($A447:$AD447,MATCH(Settings!$B$17,$A$1:$AD$1,0))&amp;""),""))</f>
        <v/>
      </c>
      <c r="AQ447" s="24">
        <f>IFERROR(IF(TRIM(INDEX($A447:$AD447,MATCH(Settings!$B$18,$A$1:$AD$1,0))&amp;"")="","",VALUE(TRIM(INDEX($A447:$AD447,MATCH(Settings!$B$18,$A$1:$AD$1,0))&amp;""))),"")</f>
        <v/>
      </c>
      <c r="AR447" s="25">
        <f>IF($AO447="Goods",IFERROR(IF(TRIM(INDEX($A447:$AD447,MATCH(Settings!$B$20,$A$1:$AD$1,0))&amp;"")="","",VALUE(TRIM(INDEX($A447:$AD447,MATCH(Settings!$B$20,$A$1:$AD$1,0))&amp;""))),""),"")</f>
        <v/>
      </c>
      <c r="AS447" s="26">
        <f>IF($BB447=0,"",IFERROR(INT(IFERROR(IF(ISNUMBER(INDEX($A447:$AD447,MATCH(Settings!$B$11,$A$1:$AD$1,0))),INDEX($A447:$AD447,MATCH(Settings!$B$11,$A$1:$AD$1,0)),DATE(VALUE(LEFT(IFERROR(TRIM(INDEX($A447:$AD447,MATCH(Settings!$B$11,$A$1:$AD$1,0))&amp;""),""),4)),VALUE(MID(IFERROR(TRIM(INDEX($A447:$AD447,MATCH(Settings!$B$11,$A$1:$AD$1,0))&amp;""),""),6,2)),VALUE(MID(IFERROR(TRIM(INDEX($A447:$AD447,MATCH(Settings!$B$11,$A$1:$AD$1,0))&amp;""),""),9,2)))+TIME(VALUE(MID(IFERROR(TRIM(INDEX($A447:$AD447,MATCH(Settings!$B$11,$A$1:$AD$1,0))&amp;""),""),12,2)),VALUE(MID(IFERROR(TRIM(INDEX($A447:$AD447,MATCH(Settings!$B$11,$A$1:$AD$1,0))&amp;""),""),15,2)),VALUE(MID(IFERROR(TRIM(INDEX($A447:$AD447,MATCH(Settings!$B$11,$A$1:$AD$1,0))&amp;""),""),18,2)))),"")),""))</f>
        <v/>
      </c>
      <c r="AT447" s="23">
        <f>IF($BB447=0,"",IF(NOT(ISNUMBER($AF447)),"Waiting for the gift",IF(ISNUMBER($AJ447),"Acknowledged",IF(AND(ISNUMBER(Settings!$D$3),$AU447&gt;Settings!$D$3),"Past your window","Send acknowledgment"))))</f>
        <v/>
      </c>
      <c r="AU447" s="24">
        <f>IF(AND(ISNUMBER($AF447),NOT(ISNUMBER($AJ447))),Settings!$D$4-$AF447,"")</f>
        <v/>
      </c>
      <c r="AV447" s="27">
        <f>IF($BB447=0,"",IF((IF($AO447="Services","; services: describe the work, no value",IF(NOT(ISNUMBER($AR447)),"; no donor value given",IF($AX447=1,"; donor value $"&amp;FIXED(Settings!$D$5,0)&amp;" or more: written acknowledgment","")&amp;IF($AY447=1,"; over $"&amp;FIXED(Settings!$D$6,0)&amp;": donor may need Form 8283","")&amp;IF($AZ447=1,"; over $"&amp;FIXED(Settings!$D$7,0)&amp;": Section B, you may sign Part V",""))))="","Thank-you note",MID(IF($AO447="Services","; services: describe the work, no value",IF(NOT(ISNUMBER($AR447)),"; no donor value given",IF($AX447=1,"; donor value $"&amp;FIXED(Settings!$D$5,0)&amp;" or more: written acknowledgment","")&amp;IF($AY447=1,"; over $"&amp;FIXED(Settings!$D$6,0)&amp;": donor may need Form 8283","")&amp;IF($AZ447=1,"; over $"&amp;FIXED(Settings!$D$7,0)&amp;": Section B, you may sign Part V",""))),3,300)))</f>
        <v/>
      </c>
      <c r="AW447" s="27">
        <f>IF(OR($BB447=0,NOT(ISNUMBER($AF447)),$AP447=""),"","Thank you for your contribution of "&amp;$AP447&amp;" that "&amp;IF(TRIM(Settings!$D$2&amp;"")="","(your organization's name)",Settings!$D$2)&amp;" received on "&amp;CHOOSE(MONTH($AF447),"January","February","March","April","May","June","July","August","September","October","November","December")&amp;" "&amp;DAY($AF447)&amp;", "&amp;YEAR($AF447)&amp;". "&amp;IF(TRIM($AH447&amp;"")="","No goods or services were provided in exchange for your contribution.","In exchange for your contribution, we gave you "&amp;$AH447&amp;IF(ISNUMBER($AI447)," with an estimated fair market value of $"&amp;FIXED($AI447,2),"")&amp;"."))</f>
        <v/>
      </c>
      <c r="AX447" s="28">
        <f>IF(AND(ISNUMBER($AR447),ISNUMBER(Settings!$D$5)),IF($AR447&gt;=Settings!$D$5,1,0),0)</f>
        <v/>
      </c>
      <c r="AY447" s="28">
        <f>IF(AND(ISNUMBER($AR447),ISNUMBER(Settings!$D$6)),IF($AR447&gt;Settings!$D$6,1,0),0)</f>
        <v/>
      </c>
      <c r="AZ447" s="28">
        <f>IF(AND(ISNUMBER($AR447),ISNUMBER(Settings!$D$7)),IF($AR447&gt;Settings!$D$7,1,0),0)</f>
        <v/>
      </c>
      <c r="BA447" s="28">
        <f>IF(AND(ISNUMBER($AR447),ISNUMBER($AF447)),$AR447,0)</f>
        <v/>
      </c>
      <c r="BB447" s="28">
        <f>IF(OR(IFERROR(TRIM(INDEX($A447:$AD447,MATCH(Settings!$B$14,$A$1:$AD$1,0))&amp;""),"")&lt;&gt;"",IFERROR(TRIM(INDEX($A447:$AD447,MATCH(Settings!$B$13,$A$1:$AD$1,0))&amp;""),"")&lt;&gt;"",IFERROR(TRIM(INDEX($A447:$AD447,MATCH(Settings!$B$17,$A$1:$AD$1,0))&amp;""),"")&lt;&gt;"",IFERROR(TRIM(INDEX($A447:$AD447,MATCH(Settings!$B$22,$A$1:$AD$1,0))&amp;""),"")&lt;&gt;""),1,0)</f>
        <v/>
      </c>
    </row>
    <row r="448">
      <c r="AF448" s="29" t="n"/>
      <c r="AG448" s="30" t="n"/>
      <c r="AH448" s="30" t="n"/>
      <c r="AI448" s="31" t="n"/>
      <c r="AJ448" s="29" t="n"/>
      <c r="AK448" s="30" t="n"/>
      <c r="AM448" s="23">
        <f>IF(IFERROR(TRIM(INDEX($A448:$AD448,MATCH(Settings!$B$13,$A$1:$AD$1,0))&amp;""),"")&lt;&gt;"",IFERROR(TRIM(INDEX($A448:$AD448,MATCH(Settings!$B$13,$A$1:$AD$1,0))&amp;""),"")&amp;IF(IFERROR(TRIM(INDEX($A448:$AD448,MATCH(Settings!$B$14,$A$1:$AD$1,0))&amp;""),"")&lt;&gt;""," ("&amp;IFERROR(TRIM(INDEX($A448:$AD448,MATCH(Settings!$B$14,$A$1:$AD$1,0))&amp;""),"")&amp;")",""),IFERROR(TRIM(INDEX($A448:$AD448,MATCH(Settings!$B$14,$A$1:$AD$1,0))&amp;""),""))</f>
        <v/>
      </c>
      <c r="AN448" s="23">
        <f>IFERROR(TRIM(INDEX($A448:$AD448,MATCH(Settings!$B$15,$A$1:$AD$1,0))&amp;""),"")</f>
        <v/>
      </c>
      <c r="AO448" s="23">
        <f>IF($BB448=0,"",IF(LEFT(IFERROR(TRIM(INDEX($A448:$AD448,MATCH(Settings!$B$16,$A$1:$AD$1,0))&amp;""),""),5)="Goods","Goods",IF(LEFT(IFERROR(TRIM(INDEX($A448:$AD448,MATCH(Settings!$B$16,$A$1:$AD$1,0))&amp;""),""),8)="Services","Services",IF(IFERROR(TRIM(INDEX($A448:$AD448,MATCH(Settings!$B$22,$A$1:$AD$1,0))&amp;""),"")&lt;&gt;"","Services","Goods"))))</f>
        <v/>
      </c>
      <c r="AP448" s="23">
        <f>IF($AO448="Services",IFERROR(TRIM(INDEX($A448:$AD448,MATCH(Settings!$B$22,$A$1:$AD$1,0))&amp;""),""),IFERROR(TRIM(INDEX($A448:$AD448,MATCH(Settings!$B$17,$A$1:$AD$1,0))&amp;""),""))</f>
        <v/>
      </c>
      <c r="AQ448" s="24">
        <f>IFERROR(IF(TRIM(INDEX($A448:$AD448,MATCH(Settings!$B$18,$A$1:$AD$1,0))&amp;"")="","",VALUE(TRIM(INDEX($A448:$AD448,MATCH(Settings!$B$18,$A$1:$AD$1,0))&amp;""))),"")</f>
        <v/>
      </c>
      <c r="AR448" s="25">
        <f>IF($AO448="Goods",IFERROR(IF(TRIM(INDEX($A448:$AD448,MATCH(Settings!$B$20,$A$1:$AD$1,0))&amp;"")="","",VALUE(TRIM(INDEX($A448:$AD448,MATCH(Settings!$B$20,$A$1:$AD$1,0))&amp;""))),""),"")</f>
        <v/>
      </c>
      <c r="AS448" s="26">
        <f>IF($BB448=0,"",IFERROR(INT(IFERROR(IF(ISNUMBER(INDEX($A448:$AD448,MATCH(Settings!$B$11,$A$1:$AD$1,0))),INDEX($A448:$AD448,MATCH(Settings!$B$11,$A$1:$AD$1,0)),DATE(VALUE(LEFT(IFERROR(TRIM(INDEX($A448:$AD448,MATCH(Settings!$B$11,$A$1:$AD$1,0))&amp;""),""),4)),VALUE(MID(IFERROR(TRIM(INDEX($A448:$AD448,MATCH(Settings!$B$11,$A$1:$AD$1,0))&amp;""),""),6,2)),VALUE(MID(IFERROR(TRIM(INDEX($A448:$AD448,MATCH(Settings!$B$11,$A$1:$AD$1,0))&amp;""),""),9,2)))+TIME(VALUE(MID(IFERROR(TRIM(INDEX($A448:$AD448,MATCH(Settings!$B$11,$A$1:$AD$1,0))&amp;""),""),12,2)),VALUE(MID(IFERROR(TRIM(INDEX($A448:$AD448,MATCH(Settings!$B$11,$A$1:$AD$1,0))&amp;""),""),15,2)),VALUE(MID(IFERROR(TRIM(INDEX($A448:$AD448,MATCH(Settings!$B$11,$A$1:$AD$1,0))&amp;""),""),18,2)))),"")),""))</f>
        <v/>
      </c>
      <c r="AT448" s="23">
        <f>IF($BB448=0,"",IF(NOT(ISNUMBER($AF448)),"Waiting for the gift",IF(ISNUMBER($AJ448),"Acknowledged",IF(AND(ISNUMBER(Settings!$D$3),$AU448&gt;Settings!$D$3),"Past your window","Send acknowledgment"))))</f>
        <v/>
      </c>
      <c r="AU448" s="24">
        <f>IF(AND(ISNUMBER($AF448),NOT(ISNUMBER($AJ448))),Settings!$D$4-$AF448,"")</f>
        <v/>
      </c>
      <c r="AV448" s="27">
        <f>IF($BB448=0,"",IF((IF($AO448="Services","; services: describe the work, no value",IF(NOT(ISNUMBER($AR448)),"; no donor value given",IF($AX448=1,"; donor value $"&amp;FIXED(Settings!$D$5,0)&amp;" or more: written acknowledgment","")&amp;IF($AY448=1,"; over $"&amp;FIXED(Settings!$D$6,0)&amp;": donor may need Form 8283","")&amp;IF($AZ448=1,"; over $"&amp;FIXED(Settings!$D$7,0)&amp;": Section B, you may sign Part V",""))))="","Thank-you note",MID(IF($AO448="Services","; services: describe the work, no value",IF(NOT(ISNUMBER($AR448)),"; no donor value given",IF($AX448=1,"; donor value $"&amp;FIXED(Settings!$D$5,0)&amp;" or more: written acknowledgment","")&amp;IF($AY448=1,"; over $"&amp;FIXED(Settings!$D$6,0)&amp;": donor may need Form 8283","")&amp;IF($AZ448=1,"; over $"&amp;FIXED(Settings!$D$7,0)&amp;": Section B, you may sign Part V",""))),3,300)))</f>
        <v/>
      </c>
      <c r="AW448" s="27">
        <f>IF(OR($BB448=0,NOT(ISNUMBER($AF448)),$AP448=""),"","Thank you for your contribution of "&amp;$AP448&amp;" that "&amp;IF(TRIM(Settings!$D$2&amp;"")="","(your organization's name)",Settings!$D$2)&amp;" received on "&amp;CHOOSE(MONTH($AF448),"January","February","March","April","May","June","July","August","September","October","November","December")&amp;" "&amp;DAY($AF448)&amp;", "&amp;YEAR($AF448)&amp;". "&amp;IF(TRIM($AH448&amp;"")="","No goods or services were provided in exchange for your contribution.","In exchange for your contribution, we gave you "&amp;$AH448&amp;IF(ISNUMBER($AI448)," with an estimated fair market value of $"&amp;FIXED($AI448,2),"")&amp;"."))</f>
        <v/>
      </c>
      <c r="AX448" s="28">
        <f>IF(AND(ISNUMBER($AR448),ISNUMBER(Settings!$D$5)),IF($AR448&gt;=Settings!$D$5,1,0),0)</f>
        <v/>
      </c>
      <c r="AY448" s="28">
        <f>IF(AND(ISNUMBER($AR448),ISNUMBER(Settings!$D$6)),IF($AR448&gt;Settings!$D$6,1,0),0)</f>
        <v/>
      </c>
      <c r="AZ448" s="28">
        <f>IF(AND(ISNUMBER($AR448),ISNUMBER(Settings!$D$7)),IF($AR448&gt;Settings!$D$7,1,0),0)</f>
        <v/>
      </c>
      <c r="BA448" s="28">
        <f>IF(AND(ISNUMBER($AR448),ISNUMBER($AF448)),$AR448,0)</f>
        <v/>
      </c>
      <c r="BB448" s="28">
        <f>IF(OR(IFERROR(TRIM(INDEX($A448:$AD448,MATCH(Settings!$B$14,$A$1:$AD$1,0))&amp;""),"")&lt;&gt;"",IFERROR(TRIM(INDEX($A448:$AD448,MATCH(Settings!$B$13,$A$1:$AD$1,0))&amp;""),"")&lt;&gt;"",IFERROR(TRIM(INDEX($A448:$AD448,MATCH(Settings!$B$17,$A$1:$AD$1,0))&amp;""),"")&lt;&gt;"",IFERROR(TRIM(INDEX($A448:$AD448,MATCH(Settings!$B$22,$A$1:$AD$1,0))&amp;""),"")&lt;&gt;""),1,0)</f>
        <v/>
      </c>
    </row>
    <row r="449">
      <c r="AF449" s="29" t="n"/>
      <c r="AG449" s="30" t="n"/>
      <c r="AH449" s="30" t="n"/>
      <c r="AI449" s="31" t="n"/>
      <c r="AJ449" s="29" t="n"/>
      <c r="AK449" s="30" t="n"/>
      <c r="AM449" s="23">
        <f>IF(IFERROR(TRIM(INDEX($A449:$AD449,MATCH(Settings!$B$13,$A$1:$AD$1,0))&amp;""),"")&lt;&gt;"",IFERROR(TRIM(INDEX($A449:$AD449,MATCH(Settings!$B$13,$A$1:$AD$1,0))&amp;""),"")&amp;IF(IFERROR(TRIM(INDEX($A449:$AD449,MATCH(Settings!$B$14,$A$1:$AD$1,0))&amp;""),"")&lt;&gt;""," ("&amp;IFERROR(TRIM(INDEX($A449:$AD449,MATCH(Settings!$B$14,$A$1:$AD$1,0))&amp;""),"")&amp;")",""),IFERROR(TRIM(INDEX($A449:$AD449,MATCH(Settings!$B$14,$A$1:$AD$1,0))&amp;""),""))</f>
        <v/>
      </c>
      <c r="AN449" s="23">
        <f>IFERROR(TRIM(INDEX($A449:$AD449,MATCH(Settings!$B$15,$A$1:$AD$1,0))&amp;""),"")</f>
        <v/>
      </c>
      <c r="AO449" s="23">
        <f>IF($BB449=0,"",IF(LEFT(IFERROR(TRIM(INDEX($A449:$AD449,MATCH(Settings!$B$16,$A$1:$AD$1,0))&amp;""),""),5)="Goods","Goods",IF(LEFT(IFERROR(TRIM(INDEX($A449:$AD449,MATCH(Settings!$B$16,$A$1:$AD$1,0))&amp;""),""),8)="Services","Services",IF(IFERROR(TRIM(INDEX($A449:$AD449,MATCH(Settings!$B$22,$A$1:$AD$1,0))&amp;""),"")&lt;&gt;"","Services","Goods"))))</f>
        <v/>
      </c>
      <c r="AP449" s="23">
        <f>IF($AO449="Services",IFERROR(TRIM(INDEX($A449:$AD449,MATCH(Settings!$B$22,$A$1:$AD$1,0))&amp;""),""),IFERROR(TRIM(INDEX($A449:$AD449,MATCH(Settings!$B$17,$A$1:$AD$1,0))&amp;""),""))</f>
        <v/>
      </c>
      <c r="AQ449" s="24">
        <f>IFERROR(IF(TRIM(INDEX($A449:$AD449,MATCH(Settings!$B$18,$A$1:$AD$1,0))&amp;"")="","",VALUE(TRIM(INDEX($A449:$AD449,MATCH(Settings!$B$18,$A$1:$AD$1,0))&amp;""))),"")</f>
        <v/>
      </c>
      <c r="AR449" s="25">
        <f>IF($AO449="Goods",IFERROR(IF(TRIM(INDEX($A449:$AD449,MATCH(Settings!$B$20,$A$1:$AD$1,0))&amp;"")="","",VALUE(TRIM(INDEX($A449:$AD449,MATCH(Settings!$B$20,$A$1:$AD$1,0))&amp;""))),""),"")</f>
        <v/>
      </c>
      <c r="AS449" s="26">
        <f>IF($BB449=0,"",IFERROR(INT(IFERROR(IF(ISNUMBER(INDEX($A449:$AD449,MATCH(Settings!$B$11,$A$1:$AD$1,0))),INDEX($A449:$AD449,MATCH(Settings!$B$11,$A$1:$AD$1,0)),DATE(VALUE(LEFT(IFERROR(TRIM(INDEX($A449:$AD449,MATCH(Settings!$B$11,$A$1:$AD$1,0))&amp;""),""),4)),VALUE(MID(IFERROR(TRIM(INDEX($A449:$AD449,MATCH(Settings!$B$11,$A$1:$AD$1,0))&amp;""),""),6,2)),VALUE(MID(IFERROR(TRIM(INDEX($A449:$AD449,MATCH(Settings!$B$11,$A$1:$AD$1,0))&amp;""),""),9,2)))+TIME(VALUE(MID(IFERROR(TRIM(INDEX($A449:$AD449,MATCH(Settings!$B$11,$A$1:$AD$1,0))&amp;""),""),12,2)),VALUE(MID(IFERROR(TRIM(INDEX($A449:$AD449,MATCH(Settings!$B$11,$A$1:$AD$1,0))&amp;""),""),15,2)),VALUE(MID(IFERROR(TRIM(INDEX($A449:$AD449,MATCH(Settings!$B$11,$A$1:$AD$1,0))&amp;""),""),18,2)))),"")),""))</f>
        <v/>
      </c>
      <c r="AT449" s="23">
        <f>IF($BB449=0,"",IF(NOT(ISNUMBER($AF449)),"Waiting for the gift",IF(ISNUMBER($AJ449),"Acknowledged",IF(AND(ISNUMBER(Settings!$D$3),$AU449&gt;Settings!$D$3),"Past your window","Send acknowledgment"))))</f>
        <v/>
      </c>
      <c r="AU449" s="24">
        <f>IF(AND(ISNUMBER($AF449),NOT(ISNUMBER($AJ449))),Settings!$D$4-$AF449,"")</f>
        <v/>
      </c>
      <c r="AV449" s="27">
        <f>IF($BB449=0,"",IF((IF($AO449="Services","; services: describe the work, no value",IF(NOT(ISNUMBER($AR449)),"; no donor value given",IF($AX449=1,"; donor value $"&amp;FIXED(Settings!$D$5,0)&amp;" or more: written acknowledgment","")&amp;IF($AY449=1,"; over $"&amp;FIXED(Settings!$D$6,0)&amp;": donor may need Form 8283","")&amp;IF($AZ449=1,"; over $"&amp;FIXED(Settings!$D$7,0)&amp;": Section B, you may sign Part V",""))))="","Thank-you note",MID(IF($AO449="Services","; services: describe the work, no value",IF(NOT(ISNUMBER($AR449)),"; no donor value given",IF($AX449=1,"; donor value $"&amp;FIXED(Settings!$D$5,0)&amp;" or more: written acknowledgment","")&amp;IF($AY449=1,"; over $"&amp;FIXED(Settings!$D$6,0)&amp;": donor may need Form 8283","")&amp;IF($AZ449=1,"; over $"&amp;FIXED(Settings!$D$7,0)&amp;": Section B, you may sign Part V",""))),3,300)))</f>
        <v/>
      </c>
      <c r="AW449" s="27">
        <f>IF(OR($BB449=0,NOT(ISNUMBER($AF449)),$AP449=""),"","Thank you for your contribution of "&amp;$AP449&amp;" that "&amp;IF(TRIM(Settings!$D$2&amp;"")="","(your organization's name)",Settings!$D$2)&amp;" received on "&amp;CHOOSE(MONTH($AF449),"January","February","March","April","May","June","July","August","September","October","November","December")&amp;" "&amp;DAY($AF449)&amp;", "&amp;YEAR($AF449)&amp;". "&amp;IF(TRIM($AH449&amp;"")="","No goods or services were provided in exchange for your contribution.","In exchange for your contribution, we gave you "&amp;$AH449&amp;IF(ISNUMBER($AI449)," with an estimated fair market value of $"&amp;FIXED($AI449,2),"")&amp;"."))</f>
        <v/>
      </c>
      <c r="AX449" s="28">
        <f>IF(AND(ISNUMBER($AR449),ISNUMBER(Settings!$D$5)),IF($AR449&gt;=Settings!$D$5,1,0),0)</f>
        <v/>
      </c>
      <c r="AY449" s="28">
        <f>IF(AND(ISNUMBER($AR449),ISNUMBER(Settings!$D$6)),IF($AR449&gt;Settings!$D$6,1,0),0)</f>
        <v/>
      </c>
      <c r="AZ449" s="28">
        <f>IF(AND(ISNUMBER($AR449),ISNUMBER(Settings!$D$7)),IF($AR449&gt;Settings!$D$7,1,0),0)</f>
        <v/>
      </c>
      <c r="BA449" s="28">
        <f>IF(AND(ISNUMBER($AR449),ISNUMBER($AF449)),$AR449,0)</f>
        <v/>
      </c>
      <c r="BB449" s="28">
        <f>IF(OR(IFERROR(TRIM(INDEX($A449:$AD449,MATCH(Settings!$B$14,$A$1:$AD$1,0))&amp;""),"")&lt;&gt;"",IFERROR(TRIM(INDEX($A449:$AD449,MATCH(Settings!$B$13,$A$1:$AD$1,0))&amp;""),"")&lt;&gt;"",IFERROR(TRIM(INDEX($A449:$AD449,MATCH(Settings!$B$17,$A$1:$AD$1,0))&amp;""),"")&lt;&gt;"",IFERROR(TRIM(INDEX($A449:$AD449,MATCH(Settings!$B$22,$A$1:$AD$1,0))&amp;""),"")&lt;&gt;""),1,0)</f>
        <v/>
      </c>
    </row>
    <row r="450">
      <c r="AF450" s="29" t="n"/>
      <c r="AG450" s="30" t="n"/>
      <c r="AH450" s="30" t="n"/>
      <c r="AI450" s="31" t="n"/>
      <c r="AJ450" s="29" t="n"/>
      <c r="AK450" s="30" t="n"/>
      <c r="AM450" s="23">
        <f>IF(IFERROR(TRIM(INDEX($A450:$AD450,MATCH(Settings!$B$13,$A$1:$AD$1,0))&amp;""),"")&lt;&gt;"",IFERROR(TRIM(INDEX($A450:$AD450,MATCH(Settings!$B$13,$A$1:$AD$1,0))&amp;""),"")&amp;IF(IFERROR(TRIM(INDEX($A450:$AD450,MATCH(Settings!$B$14,$A$1:$AD$1,0))&amp;""),"")&lt;&gt;""," ("&amp;IFERROR(TRIM(INDEX($A450:$AD450,MATCH(Settings!$B$14,$A$1:$AD$1,0))&amp;""),"")&amp;")",""),IFERROR(TRIM(INDEX($A450:$AD450,MATCH(Settings!$B$14,$A$1:$AD$1,0))&amp;""),""))</f>
        <v/>
      </c>
      <c r="AN450" s="23">
        <f>IFERROR(TRIM(INDEX($A450:$AD450,MATCH(Settings!$B$15,$A$1:$AD$1,0))&amp;""),"")</f>
        <v/>
      </c>
      <c r="AO450" s="23">
        <f>IF($BB450=0,"",IF(LEFT(IFERROR(TRIM(INDEX($A450:$AD450,MATCH(Settings!$B$16,$A$1:$AD$1,0))&amp;""),""),5)="Goods","Goods",IF(LEFT(IFERROR(TRIM(INDEX($A450:$AD450,MATCH(Settings!$B$16,$A$1:$AD$1,0))&amp;""),""),8)="Services","Services",IF(IFERROR(TRIM(INDEX($A450:$AD450,MATCH(Settings!$B$22,$A$1:$AD$1,0))&amp;""),"")&lt;&gt;"","Services","Goods"))))</f>
        <v/>
      </c>
      <c r="AP450" s="23">
        <f>IF($AO450="Services",IFERROR(TRIM(INDEX($A450:$AD450,MATCH(Settings!$B$22,$A$1:$AD$1,0))&amp;""),""),IFERROR(TRIM(INDEX($A450:$AD450,MATCH(Settings!$B$17,$A$1:$AD$1,0))&amp;""),""))</f>
        <v/>
      </c>
      <c r="AQ450" s="24">
        <f>IFERROR(IF(TRIM(INDEX($A450:$AD450,MATCH(Settings!$B$18,$A$1:$AD$1,0))&amp;"")="","",VALUE(TRIM(INDEX($A450:$AD450,MATCH(Settings!$B$18,$A$1:$AD$1,0))&amp;""))),"")</f>
        <v/>
      </c>
      <c r="AR450" s="25">
        <f>IF($AO450="Goods",IFERROR(IF(TRIM(INDEX($A450:$AD450,MATCH(Settings!$B$20,$A$1:$AD$1,0))&amp;"")="","",VALUE(TRIM(INDEX($A450:$AD450,MATCH(Settings!$B$20,$A$1:$AD$1,0))&amp;""))),""),"")</f>
        <v/>
      </c>
      <c r="AS450" s="26">
        <f>IF($BB450=0,"",IFERROR(INT(IFERROR(IF(ISNUMBER(INDEX($A450:$AD450,MATCH(Settings!$B$11,$A$1:$AD$1,0))),INDEX($A450:$AD450,MATCH(Settings!$B$11,$A$1:$AD$1,0)),DATE(VALUE(LEFT(IFERROR(TRIM(INDEX($A450:$AD450,MATCH(Settings!$B$11,$A$1:$AD$1,0))&amp;""),""),4)),VALUE(MID(IFERROR(TRIM(INDEX($A450:$AD450,MATCH(Settings!$B$11,$A$1:$AD$1,0))&amp;""),""),6,2)),VALUE(MID(IFERROR(TRIM(INDEX($A450:$AD450,MATCH(Settings!$B$11,$A$1:$AD$1,0))&amp;""),""),9,2)))+TIME(VALUE(MID(IFERROR(TRIM(INDEX($A450:$AD450,MATCH(Settings!$B$11,$A$1:$AD$1,0))&amp;""),""),12,2)),VALUE(MID(IFERROR(TRIM(INDEX($A450:$AD450,MATCH(Settings!$B$11,$A$1:$AD$1,0))&amp;""),""),15,2)),VALUE(MID(IFERROR(TRIM(INDEX($A450:$AD450,MATCH(Settings!$B$11,$A$1:$AD$1,0))&amp;""),""),18,2)))),"")),""))</f>
        <v/>
      </c>
      <c r="AT450" s="23">
        <f>IF($BB450=0,"",IF(NOT(ISNUMBER($AF450)),"Waiting for the gift",IF(ISNUMBER($AJ450),"Acknowledged",IF(AND(ISNUMBER(Settings!$D$3),$AU450&gt;Settings!$D$3),"Past your window","Send acknowledgment"))))</f>
        <v/>
      </c>
      <c r="AU450" s="24">
        <f>IF(AND(ISNUMBER($AF450),NOT(ISNUMBER($AJ450))),Settings!$D$4-$AF450,"")</f>
        <v/>
      </c>
      <c r="AV450" s="27">
        <f>IF($BB450=0,"",IF((IF($AO450="Services","; services: describe the work, no value",IF(NOT(ISNUMBER($AR450)),"; no donor value given",IF($AX450=1,"; donor value $"&amp;FIXED(Settings!$D$5,0)&amp;" or more: written acknowledgment","")&amp;IF($AY450=1,"; over $"&amp;FIXED(Settings!$D$6,0)&amp;": donor may need Form 8283","")&amp;IF($AZ450=1,"; over $"&amp;FIXED(Settings!$D$7,0)&amp;": Section B, you may sign Part V",""))))="","Thank-you note",MID(IF($AO450="Services","; services: describe the work, no value",IF(NOT(ISNUMBER($AR450)),"; no donor value given",IF($AX450=1,"; donor value $"&amp;FIXED(Settings!$D$5,0)&amp;" or more: written acknowledgment","")&amp;IF($AY450=1,"; over $"&amp;FIXED(Settings!$D$6,0)&amp;": donor may need Form 8283","")&amp;IF($AZ450=1,"; over $"&amp;FIXED(Settings!$D$7,0)&amp;": Section B, you may sign Part V",""))),3,300)))</f>
        <v/>
      </c>
      <c r="AW450" s="27">
        <f>IF(OR($BB450=0,NOT(ISNUMBER($AF450)),$AP450=""),"","Thank you for your contribution of "&amp;$AP450&amp;" that "&amp;IF(TRIM(Settings!$D$2&amp;"")="","(your organization's name)",Settings!$D$2)&amp;" received on "&amp;CHOOSE(MONTH($AF450),"January","February","March","April","May","June","July","August","September","October","November","December")&amp;" "&amp;DAY($AF450)&amp;", "&amp;YEAR($AF450)&amp;". "&amp;IF(TRIM($AH450&amp;"")="","No goods or services were provided in exchange for your contribution.","In exchange for your contribution, we gave you "&amp;$AH450&amp;IF(ISNUMBER($AI450)," with an estimated fair market value of $"&amp;FIXED($AI450,2),"")&amp;"."))</f>
        <v/>
      </c>
      <c r="AX450" s="28">
        <f>IF(AND(ISNUMBER($AR450),ISNUMBER(Settings!$D$5)),IF($AR450&gt;=Settings!$D$5,1,0),0)</f>
        <v/>
      </c>
      <c r="AY450" s="28">
        <f>IF(AND(ISNUMBER($AR450),ISNUMBER(Settings!$D$6)),IF($AR450&gt;Settings!$D$6,1,0),0)</f>
        <v/>
      </c>
      <c r="AZ450" s="28">
        <f>IF(AND(ISNUMBER($AR450),ISNUMBER(Settings!$D$7)),IF($AR450&gt;Settings!$D$7,1,0),0)</f>
        <v/>
      </c>
      <c r="BA450" s="28">
        <f>IF(AND(ISNUMBER($AR450),ISNUMBER($AF450)),$AR450,0)</f>
        <v/>
      </c>
      <c r="BB450" s="28">
        <f>IF(OR(IFERROR(TRIM(INDEX($A450:$AD450,MATCH(Settings!$B$14,$A$1:$AD$1,0))&amp;""),"")&lt;&gt;"",IFERROR(TRIM(INDEX($A450:$AD450,MATCH(Settings!$B$13,$A$1:$AD$1,0))&amp;""),"")&lt;&gt;"",IFERROR(TRIM(INDEX($A450:$AD450,MATCH(Settings!$B$17,$A$1:$AD$1,0))&amp;""),"")&lt;&gt;"",IFERROR(TRIM(INDEX($A450:$AD450,MATCH(Settings!$B$22,$A$1:$AD$1,0))&amp;""),"")&lt;&gt;""),1,0)</f>
        <v/>
      </c>
    </row>
    <row r="451">
      <c r="AF451" s="29" t="n"/>
      <c r="AG451" s="30" t="n"/>
      <c r="AH451" s="30" t="n"/>
      <c r="AI451" s="31" t="n"/>
      <c r="AJ451" s="29" t="n"/>
      <c r="AK451" s="30" t="n"/>
      <c r="AM451" s="23">
        <f>IF(IFERROR(TRIM(INDEX($A451:$AD451,MATCH(Settings!$B$13,$A$1:$AD$1,0))&amp;""),"")&lt;&gt;"",IFERROR(TRIM(INDEX($A451:$AD451,MATCH(Settings!$B$13,$A$1:$AD$1,0))&amp;""),"")&amp;IF(IFERROR(TRIM(INDEX($A451:$AD451,MATCH(Settings!$B$14,$A$1:$AD$1,0))&amp;""),"")&lt;&gt;""," ("&amp;IFERROR(TRIM(INDEX($A451:$AD451,MATCH(Settings!$B$14,$A$1:$AD$1,0))&amp;""),"")&amp;")",""),IFERROR(TRIM(INDEX($A451:$AD451,MATCH(Settings!$B$14,$A$1:$AD$1,0))&amp;""),""))</f>
        <v/>
      </c>
      <c r="AN451" s="23">
        <f>IFERROR(TRIM(INDEX($A451:$AD451,MATCH(Settings!$B$15,$A$1:$AD$1,0))&amp;""),"")</f>
        <v/>
      </c>
      <c r="AO451" s="23">
        <f>IF($BB451=0,"",IF(LEFT(IFERROR(TRIM(INDEX($A451:$AD451,MATCH(Settings!$B$16,$A$1:$AD$1,0))&amp;""),""),5)="Goods","Goods",IF(LEFT(IFERROR(TRIM(INDEX($A451:$AD451,MATCH(Settings!$B$16,$A$1:$AD$1,0))&amp;""),""),8)="Services","Services",IF(IFERROR(TRIM(INDEX($A451:$AD451,MATCH(Settings!$B$22,$A$1:$AD$1,0))&amp;""),"")&lt;&gt;"","Services","Goods"))))</f>
        <v/>
      </c>
      <c r="AP451" s="23">
        <f>IF($AO451="Services",IFERROR(TRIM(INDEX($A451:$AD451,MATCH(Settings!$B$22,$A$1:$AD$1,0))&amp;""),""),IFERROR(TRIM(INDEX($A451:$AD451,MATCH(Settings!$B$17,$A$1:$AD$1,0))&amp;""),""))</f>
        <v/>
      </c>
      <c r="AQ451" s="24">
        <f>IFERROR(IF(TRIM(INDEX($A451:$AD451,MATCH(Settings!$B$18,$A$1:$AD$1,0))&amp;"")="","",VALUE(TRIM(INDEX($A451:$AD451,MATCH(Settings!$B$18,$A$1:$AD$1,0))&amp;""))),"")</f>
        <v/>
      </c>
      <c r="AR451" s="25">
        <f>IF($AO451="Goods",IFERROR(IF(TRIM(INDEX($A451:$AD451,MATCH(Settings!$B$20,$A$1:$AD$1,0))&amp;"")="","",VALUE(TRIM(INDEX($A451:$AD451,MATCH(Settings!$B$20,$A$1:$AD$1,0))&amp;""))),""),"")</f>
        <v/>
      </c>
      <c r="AS451" s="26">
        <f>IF($BB451=0,"",IFERROR(INT(IFERROR(IF(ISNUMBER(INDEX($A451:$AD451,MATCH(Settings!$B$11,$A$1:$AD$1,0))),INDEX($A451:$AD451,MATCH(Settings!$B$11,$A$1:$AD$1,0)),DATE(VALUE(LEFT(IFERROR(TRIM(INDEX($A451:$AD451,MATCH(Settings!$B$11,$A$1:$AD$1,0))&amp;""),""),4)),VALUE(MID(IFERROR(TRIM(INDEX($A451:$AD451,MATCH(Settings!$B$11,$A$1:$AD$1,0))&amp;""),""),6,2)),VALUE(MID(IFERROR(TRIM(INDEX($A451:$AD451,MATCH(Settings!$B$11,$A$1:$AD$1,0))&amp;""),""),9,2)))+TIME(VALUE(MID(IFERROR(TRIM(INDEX($A451:$AD451,MATCH(Settings!$B$11,$A$1:$AD$1,0))&amp;""),""),12,2)),VALUE(MID(IFERROR(TRIM(INDEX($A451:$AD451,MATCH(Settings!$B$11,$A$1:$AD$1,0))&amp;""),""),15,2)),VALUE(MID(IFERROR(TRIM(INDEX($A451:$AD451,MATCH(Settings!$B$11,$A$1:$AD$1,0))&amp;""),""),18,2)))),"")),""))</f>
        <v/>
      </c>
      <c r="AT451" s="23">
        <f>IF($BB451=0,"",IF(NOT(ISNUMBER($AF451)),"Waiting for the gift",IF(ISNUMBER($AJ451),"Acknowledged",IF(AND(ISNUMBER(Settings!$D$3),$AU451&gt;Settings!$D$3),"Past your window","Send acknowledgment"))))</f>
        <v/>
      </c>
      <c r="AU451" s="24">
        <f>IF(AND(ISNUMBER($AF451),NOT(ISNUMBER($AJ451))),Settings!$D$4-$AF451,"")</f>
        <v/>
      </c>
      <c r="AV451" s="27">
        <f>IF($BB451=0,"",IF((IF($AO451="Services","; services: describe the work, no value",IF(NOT(ISNUMBER($AR451)),"; no donor value given",IF($AX451=1,"; donor value $"&amp;FIXED(Settings!$D$5,0)&amp;" or more: written acknowledgment","")&amp;IF($AY451=1,"; over $"&amp;FIXED(Settings!$D$6,0)&amp;": donor may need Form 8283","")&amp;IF($AZ451=1,"; over $"&amp;FIXED(Settings!$D$7,0)&amp;": Section B, you may sign Part V",""))))="","Thank-you note",MID(IF($AO451="Services","; services: describe the work, no value",IF(NOT(ISNUMBER($AR451)),"; no donor value given",IF($AX451=1,"; donor value $"&amp;FIXED(Settings!$D$5,0)&amp;" or more: written acknowledgment","")&amp;IF($AY451=1,"; over $"&amp;FIXED(Settings!$D$6,0)&amp;": donor may need Form 8283","")&amp;IF($AZ451=1,"; over $"&amp;FIXED(Settings!$D$7,0)&amp;": Section B, you may sign Part V",""))),3,300)))</f>
        <v/>
      </c>
      <c r="AW451" s="27">
        <f>IF(OR($BB451=0,NOT(ISNUMBER($AF451)),$AP451=""),"","Thank you for your contribution of "&amp;$AP451&amp;" that "&amp;IF(TRIM(Settings!$D$2&amp;"")="","(your organization's name)",Settings!$D$2)&amp;" received on "&amp;CHOOSE(MONTH($AF451),"January","February","March","April","May","June","July","August","September","October","November","December")&amp;" "&amp;DAY($AF451)&amp;", "&amp;YEAR($AF451)&amp;". "&amp;IF(TRIM($AH451&amp;"")="","No goods or services were provided in exchange for your contribution.","In exchange for your contribution, we gave you "&amp;$AH451&amp;IF(ISNUMBER($AI451)," with an estimated fair market value of $"&amp;FIXED($AI451,2),"")&amp;"."))</f>
        <v/>
      </c>
      <c r="AX451" s="28">
        <f>IF(AND(ISNUMBER($AR451),ISNUMBER(Settings!$D$5)),IF($AR451&gt;=Settings!$D$5,1,0),0)</f>
        <v/>
      </c>
      <c r="AY451" s="28">
        <f>IF(AND(ISNUMBER($AR451),ISNUMBER(Settings!$D$6)),IF($AR451&gt;Settings!$D$6,1,0),0)</f>
        <v/>
      </c>
      <c r="AZ451" s="28">
        <f>IF(AND(ISNUMBER($AR451),ISNUMBER(Settings!$D$7)),IF($AR451&gt;Settings!$D$7,1,0),0)</f>
        <v/>
      </c>
      <c r="BA451" s="28">
        <f>IF(AND(ISNUMBER($AR451),ISNUMBER($AF451)),$AR451,0)</f>
        <v/>
      </c>
      <c r="BB451" s="28">
        <f>IF(OR(IFERROR(TRIM(INDEX($A451:$AD451,MATCH(Settings!$B$14,$A$1:$AD$1,0))&amp;""),"")&lt;&gt;"",IFERROR(TRIM(INDEX($A451:$AD451,MATCH(Settings!$B$13,$A$1:$AD$1,0))&amp;""),"")&lt;&gt;"",IFERROR(TRIM(INDEX($A451:$AD451,MATCH(Settings!$B$17,$A$1:$AD$1,0))&amp;""),"")&lt;&gt;"",IFERROR(TRIM(INDEX($A451:$AD451,MATCH(Settings!$B$22,$A$1:$AD$1,0))&amp;""),"")&lt;&gt;""),1,0)</f>
        <v/>
      </c>
    </row>
    <row r="452">
      <c r="AF452" s="29" t="n"/>
      <c r="AG452" s="30" t="n"/>
      <c r="AH452" s="30" t="n"/>
      <c r="AI452" s="31" t="n"/>
      <c r="AJ452" s="29" t="n"/>
      <c r="AK452" s="30" t="n"/>
      <c r="AM452" s="23">
        <f>IF(IFERROR(TRIM(INDEX($A452:$AD452,MATCH(Settings!$B$13,$A$1:$AD$1,0))&amp;""),"")&lt;&gt;"",IFERROR(TRIM(INDEX($A452:$AD452,MATCH(Settings!$B$13,$A$1:$AD$1,0))&amp;""),"")&amp;IF(IFERROR(TRIM(INDEX($A452:$AD452,MATCH(Settings!$B$14,$A$1:$AD$1,0))&amp;""),"")&lt;&gt;""," ("&amp;IFERROR(TRIM(INDEX($A452:$AD452,MATCH(Settings!$B$14,$A$1:$AD$1,0))&amp;""),"")&amp;")",""),IFERROR(TRIM(INDEX($A452:$AD452,MATCH(Settings!$B$14,$A$1:$AD$1,0))&amp;""),""))</f>
        <v/>
      </c>
      <c r="AN452" s="23">
        <f>IFERROR(TRIM(INDEX($A452:$AD452,MATCH(Settings!$B$15,$A$1:$AD$1,0))&amp;""),"")</f>
        <v/>
      </c>
      <c r="AO452" s="23">
        <f>IF($BB452=0,"",IF(LEFT(IFERROR(TRIM(INDEX($A452:$AD452,MATCH(Settings!$B$16,$A$1:$AD$1,0))&amp;""),""),5)="Goods","Goods",IF(LEFT(IFERROR(TRIM(INDEX($A452:$AD452,MATCH(Settings!$B$16,$A$1:$AD$1,0))&amp;""),""),8)="Services","Services",IF(IFERROR(TRIM(INDEX($A452:$AD452,MATCH(Settings!$B$22,$A$1:$AD$1,0))&amp;""),"")&lt;&gt;"","Services","Goods"))))</f>
        <v/>
      </c>
      <c r="AP452" s="23">
        <f>IF($AO452="Services",IFERROR(TRIM(INDEX($A452:$AD452,MATCH(Settings!$B$22,$A$1:$AD$1,0))&amp;""),""),IFERROR(TRIM(INDEX($A452:$AD452,MATCH(Settings!$B$17,$A$1:$AD$1,0))&amp;""),""))</f>
        <v/>
      </c>
      <c r="AQ452" s="24">
        <f>IFERROR(IF(TRIM(INDEX($A452:$AD452,MATCH(Settings!$B$18,$A$1:$AD$1,0))&amp;"")="","",VALUE(TRIM(INDEX($A452:$AD452,MATCH(Settings!$B$18,$A$1:$AD$1,0))&amp;""))),"")</f>
        <v/>
      </c>
      <c r="AR452" s="25">
        <f>IF($AO452="Goods",IFERROR(IF(TRIM(INDEX($A452:$AD452,MATCH(Settings!$B$20,$A$1:$AD$1,0))&amp;"")="","",VALUE(TRIM(INDEX($A452:$AD452,MATCH(Settings!$B$20,$A$1:$AD$1,0))&amp;""))),""),"")</f>
        <v/>
      </c>
      <c r="AS452" s="26">
        <f>IF($BB452=0,"",IFERROR(INT(IFERROR(IF(ISNUMBER(INDEX($A452:$AD452,MATCH(Settings!$B$11,$A$1:$AD$1,0))),INDEX($A452:$AD452,MATCH(Settings!$B$11,$A$1:$AD$1,0)),DATE(VALUE(LEFT(IFERROR(TRIM(INDEX($A452:$AD452,MATCH(Settings!$B$11,$A$1:$AD$1,0))&amp;""),""),4)),VALUE(MID(IFERROR(TRIM(INDEX($A452:$AD452,MATCH(Settings!$B$11,$A$1:$AD$1,0))&amp;""),""),6,2)),VALUE(MID(IFERROR(TRIM(INDEX($A452:$AD452,MATCH(Settings!$B$11,$A$1:$AD$1,0))&amp;""),""),9,2)))+TIME(VALUE(MID(IFERROR(TRIM(INDEX($A452:$AD452,MATCH(Settings!$B$11,$A$1:$AD$1,0))&amp;""),""),12,2)),VALUE(MID(IFERROR(TRIM(INDEX($A452:$AD452,MATCH(Settings!$B$11,$A$1:$AD$1,0))&amp;""),""),15,2)),VALUE(MID(IFERROR(TRIM(INDEX($A452:$AD452,MATCH(Settings!$B$11,$A$1:$AD$1,0))&amp;""),""),18,2)))),"")),""))</f>
        <v/>
      </c>
      <c r="AT452" s="23">
        <f>IF($BB452=0,"",IF(NOT(ISNUMBER($AF452)),"Waiting for the gift",IF(ISNUMBER($AJ452),"Acknowledged",IF(AND(ISNUMBER(Settings!$D$3),$AU452&gt;Settings!$D$3),"Past your window","Send acknowledgment"))))</f>
        <v/>
      </c>
      <c r="AU452" s="24">
        <f>IF(AND(ISNUMBER($AF452),NOT(ISNUMBER($AJ452))),Settings!$D$4-$AF452,"")</f>
        <v/>
      </c>
      <c r="AV452" s="27">
        <f>IF($BB452=0,"",IF((IF($AO452="Services","; services: describe the work, no value",IF(NOT(ISNUMBER($AR452)),"; no donor value given",IF($AX452=1,"; donor value $"&amp;FIXED(Settings!$D$5,0)&amp;" or more: written acknowledgment","")&amp;IF($AY452=1,"; over $"&amp;FIXED(Settings!$D$6,0)&amp;": donor may need Form 8283","")&amp;IF($AZ452=1,"; over $"&amp;FIXED(Settings!$D$7,0)&amp;": Section B, you may sign Part V",""))))="","Thank-you note",MID(IF($AO452="Services","; services: describe the work, no value",IF(NOT(ISNUMBER($AR452)),"; no donor value given",IF($AX452=1,"; donor value $"&amp;FIXED(Settings!$D$5,0)&amp;" or more: written acknowledgment","")&amp;IF($AY452=1,"; over $"&amp;FIXED(Settings!$D$6,0)&amp;": donor may need Form 8283","")&amp;IF($AZ452=1,"; over $"&amp;FIXED(Settings!$D$7,0)&amp;": Section B, you may sign Part V",""))),3,300)))</f>
        <v/>
      </c>
      <c r="AW452" s="27">
        <f>IF(OR($BB452=0,NOT(ISNUMBER($AF452)),$AP452=""),"","Thank you for your contribution of "&amp;$AP452&amp;" that "&amp;IF(TRIM(Settings!$D$2&amp;"")="","(your organization's name)",Settings!$D$2)&amp;" received on "&amp;CHOOSE(MONTH($AF452),"January","February","March","April","May","June","July","August","September","October","November","December")&amp;" "&amp;DAY($AF452)&amp;", "&amp;YEAR($AF452)&amp;". "&amp;IF(TRIM($AH452&amp;"")="","No goods or services were provided in exchange for your contribution.","In exchange for your contribution, we gave you "&amp;$AH452&amp;IF(ISNUMBER($AI452)," with an estimated fair market value of $"&amp;FIXED($AI452,2),"")&amp;"."))</f>
        <v/>
      </c>
      <c r="AX452" s="28">
        <f>IF(AND(ISNUMBER($AR452),ISNUMBER(Settings!$D$5)),IF($AR452&gt;=Settings!$D$5,1,0),0)</f>
        <v/>
      </c>
      <c r="AY452" s="28">
        <f>IF(AND(ISNUMBER($AR452),ISNUMBER(Settings!$D$6)),IF($AR452&gt;Settings!$D$6,1,0),0)</f>
        <v/>
      </c>
      <c r="AZ452" s="28">
        <f>IF(AND(ISNUMBER($AR452),ISNUMBER(Settings!$D$7)),IF($AR452&gt;Settings!$D$7,1,0),0)</f>
        <v/>
      </c>
      <c r="BA452" s="28">
        <f>IF(AND(ISNUMBER($AR452),ISNUMBER($AF452)),$AR452,0)</f>
        <v/>
      </c>
      <c r="BB452" s="28">
        <f>IF(OR(IFERROR(TRIM(INDEX($A452:$AD452,MATCH(Settings!$B$14,$A$1:$AD$1,0))&amp;""),"")&lt;&gt;"",IFERROR(TRIM(INDEX($A452:$AD452,MATCH(Settings!$B$13,$A$1:$AD$1,0))&amp;""),"")&lt;&gt;"",IFERROR(TRIM(INDEX($A452:$AD452,MATCH(Settings!$B$17,$A$1:$AD$1,0))&amp;""),"")&lt;&gt;"",IFERROR(TRIM(INDEX($A452:$AD452,MATCH(Settings!$B$22,$A$1:$AD$1,0))&amp;""),"")&lt;&gt;""),1,0)</f>
        <v/>
      </c>
    </row>
    <row r="453">
      <c r="AF453" s="29" t="n"/>
      <c r="AG453" s="30" t="n"/>
      <c r="AH453" s="30" t="n"/>
      <c r="AI453" s="31" t="n"/>
      <c r="AJ453" s="29" t="n"/>
      <c r="AK453" s="30" t="n"/>
      <c r="AM453" s="23">
        <f>IF(IFERROR(TRIM(INDEX($A453:$AD453,MATCH(Settings!$B$13,$A$1:$AD$1,0))&amp;""),"")&lt;&gt;"",IFERROR(TRIM(INDEX($A453:$AD453,MATCH(Settings!$B$13,$A$1:$AD$1,0))&amp;""),"")&amp;IF(IFERROR(TRIM(INDEX($A453:$AD453,MATCH(Settings!$B$14,$A$1:$AD$1,0))&amp;""),"")&lt;&gt;""," ("&amp;IFERROR(TRIM(INDEX($A453:$AD453,MATCH(Settings!$B$14,$A$1:$AD$1,0))&amp;""),"")&amp;")",""),IFERROR(TRIM(INDEX($A453:$AD453,MATCH(Settings!$B$14,$A$1:$AD$1,0))&amp;""),""))</f>
        <v/>
      </c>
      <c r="AN453" s="23">
        <f>IFERROR(TRIM(INDEX($A453:$AD453,MATCH(Settings!$B$15,$A$1:$AD$1,0))&amp;""),"")</f>
        <v/>
      </c>
      <c r="AO453" s="23">
        <f>IF($BB453=0,"",IF(LEFT(IFERROR(TRIM(INDEX($A453:$AD453,MATCH(Settings!$B$16,$A$1:$AD$1,0))&amp;""),""),5)="Goods","Goods",IF(LEFT(IFERROR(TRIM(INDEX($A453:$AD453,MATCH(Settings!$B$16,$A$1:$AD$1,0))&amp;""),""),8)="Services","Services",IF(IFERROR(TRIM(INDEX($A453:$AD453,MATCH(Settings!$B$22,$A$1:$AD$1,0))&amp;""),"")&lt;&gt;"","Services","Goods"))))</f>
        <v/>
      </c>
      <c r="AP453" s="23">
        <f>IF($AO453="Services",IFERROR(TRIM(INDEX($A453:$AD453,MATCH(Settings!$B$22,$A$1:$AD$1,0))&amp;""),""),IFERROR(TRIM(INDEX($A453:$AD453,MATCH(Settings!$B$17,$A$1:$AD$1,0))&amp;""),""))</f>
        <v/>
      </c>
      <c r="AQ453" s="24">
        <f>IFERROR(IF(TRIM(INDEX($A453:$AD453,MATCH(Settings!$B$18,$A$1:$AD$1,0))&amp;"")="","",VALUE(TRIM(INDEX($A453:$AD453,MATCH(Settings!$B$18,$A$1:$AD$1,0))&amp;""))),"")</f>
        <v/>
      </c>
      <c r="AR453" s="25">
        <f>IF($AO453="Goods",IFERROR(IF(TRIM(INDEX($A453:$AD453,MATCH(Settings!$B$20,$A$1:$AD$1,0))&amp;"")="","",VALUE(TRIM(INDEX($A453:$AD453,MATCH(Settings!$B$20,$A$1:$AD$1,0))&amp;""))),""),"")</f>
        <v/>
      </c>
      <c r="AS453" s="26">
        <f>IF($BB453=0,"",IFERROR(INT(IFERROR(IF(ISNUMBER(INDEX($A453:$AD453,MATCH(Settings!$B$11,$A$1:$AD$1,0))),INDEX($A453:$AD453,MATCH(Settings!$B$11,$A$1:$AD$1,0)),DATE(VALUE(LEFT(IFERROR(TRIM(INDEX($A453:$AD453,MATCH(Settings!$B$11,$A$1:$AD$1,0))&amp;""),""),4)),VALUE(MID(IFERROR(TRIM(INDEX($A453:$AD453,MATCH(Settings!$B$11,$A$1:$AD$1,0))&amp;""),""),6,2)),VALUE(MID(IFERROR(TRIM(INDEX($A453:$AD453,MATCH(Settings!$B$11,$A$1:$AD$1,0))&amp;""),""),9,2)))+TIME(VALUE(MID(IFERROR(TRIM(INDEX($A453:$AD453,MATCH(Settings!$B$11,$A$1:$AD$1,0))&amp;""),""),12,2)),VALUE(MID(IFERROR(TRIM(INDEX($A453:$AD453,MATCH(Settings!$B$11,$A$1:$AD$1,0))&amp;""),""),15,2)),VALUE(MID(IFERROR(TRIM(INDEX($A453:$AD453,MATCH(Settings!$B$11,$A$1:$AD$1,0))&amp;""),""),18,2)))),"")),""))</f>
        <v/>
      </c>
      <c r="AT453" s="23">
        <f>IF($BB453=0,"",IF(NOT(ISNUMBER($AF453)),"Waiting for the gift",IF(ISNUMBER($AJ453),"Acknowledged",IF(AND(ISNUMBER(Settings!$D$3),$AU453&gt;Settings!$D$3),"Past your window","Send acknowledgment"))))</f>
        <v/>
      </c>
      <c r="AU453" s="24">
        <f>IF(AND(ISNUMBER($AF453),NOT(ISNUMBER($AJ453))),Settings!$D$4-$AF453,"")</f>
        <v/>
      </c>
      <c r="AV453" s="27">
        <f>IF($BB453=0,"",IF((IF($AO453="Services","; services: describe the work, no value",IF(NOT(ISNUMBER($AR453)),"; no donor value given",IF($AX453=1,"; donor value $"&amp;FIXED(Settings!$D$5,0)&amp;" or more: written acknowledgment","")&amp;IF($AY453=1,"; over $"&amp;FIXED(Settings!$D$6,0)&amp;": donor may need Form 8283","")&amp;IF($AZ453=1,"; over $"&amp;FIXED(Settings!$D$7,0)&amp;": Section B, you may sign Part V",""))))="","Thank-you note",MID(IF($AO453="Services","; services: describe the work, no value",IF(NOT(ISNUMBER($AR453)),"; no donor value given",IF($AX453=1,"; donor value $"&amp;FIXED(Settings!$D$5,0)&amp;" or more: written acknowledgment","")&amp;IF($AY453=1,"; over $"&amp;FIXED(Settings!$D$6,0)&amp;": donor may need Form 8283","")&amp;IF($AZ453=1,"; over $"&amp;FIXED(Settings!$D$7,0)&amp;": Section B, you may sign Part V",""))),3,300)))</f>
        <v/>
      </c>
      <c r="AW453" s="27">
        <f>IF(OR($BB453=0,NOT(ISNUMBER($AF453)),$AP453=""),"","Thank you for your contribution of "&amp;$AP453&amp;" that "&amp;IF(TRIM(Settings!$D$2&amp;"")="","(your organization's name)",Settings!$D$2)&amp;" received on "&amp;CHOOSE(MONTH($AF453),"January","February","March","April","May","June","July","August","September","October","November","December")&amp;" "&amp;DAY($AF453)&amp;", "&amp;YEAR($AF453)&amp;". "&amp;IF(TRIM($AH453&amp;"")="","No goods or services were provided in exchange for your contribution.","In exchange for your contribution, we gave you "&amp;$AH453&amp;IF(ISNUMBER($AI453)," with an estimated fair market value of $"&amp;FIXED($AI453,2),"")&amp;"."))</f>
        <v/>
      </c>
      <c r="AX453" s="28">
        <f>IF(AND(ISNUMBER($AR453),ISNUMBER(Settings!$D$5)),IF($AR453&gt;=Settings!$D$5,1,0),0)</f>
        <v/>
      </c>
      <c r="AY453" s="28">
        <f>IF(AND(ISNUMBER($AR453),ISNUMBER(Settings!$D$6)),IF($AR453&gt;Settings!$D$6,1,0),0)</f>
        <v/>
      </c>
      <c r="AZ453" s="28">
        <f>IF(AND(ISNUMBER($AR453),ISNUMBER(Settings!$D$7)),IF($AR453&gt;Settings!$D$7,1,0),0)</f>
        <v/>
      </c>
      <c r="BA453" s="28">
        <f>IF(AND(ISNUMBER($AR453),ISNUMBER($AF453)),$AR453,0)</f>
        <v/>
      </c>
      <c r="BB453" s="28">
        <f>IF(OR(IFERROR(TRIM(INDEX($A453:$AD453,MATCH(Settings!$B$14,$A$1:$AD$1,0))&amp;""),"")&lt;&gt;"",IFERROR(TRIM(INDEX($A453:$AD453,MATCH(Settings!$B$13,$A$1:$AD$1,0))&amp;""),"")&lt;&gt;"",IFERROR(TRIM(INDEX($A453:$AD453,MATCH(Settings!$B$17,$A$1:$AD$1,0))&amp;""),"")&lt;&gt;"",IFERROR(TRIM(INDEX($A453:$AD453,MATCH(Settings!$B$22,$A$1:$AD$1,0))&amp;""),"")&lt;&gt;""),1,0)</f>
        <v/>
      </c>
    </row>
    <row r="454">
      <c r="AF454" s="29" t="n"/>
      <c r="AG454" s="30" t="n"/>
      <c r="AH454" s="30" t="n"/>
      <c r="AI454" s="31" t="n"/>
      <c r="AJ454" s="29" t="n"/>
      <c r="AK454" s="30" t="n"/>
      <c r="AM454" s="23">
        <f>IF(IFERROR(TRIM(INDEX($A454:$AD454,MATCH(Settings!$B$13,$A$1:$AD$1,0))&amp;""),"")&lt;&gt;"",IFERROR(TRIM(INDEX($A454:$AD454,MATCH(Settings!$B$13,$A$1:$AD$1,0))&amp;""),"")&amp;IF(IFERROR(TRIM(INDEX($A454:$AD454,MATCH(Settings!$B$14,$A$1:$AD$1,0))&amp;""),"")&lt;&gt;""," ("&amp;IFERROR(TRIM(INDEX($A454:$AD454,MATCH(Settings!$B$14,$A$1:$AD$1,0))&amp;""),"")&amp;")",""),IFERROR(TRIM(INDEX($A454:$AD454,MATCH(Settings!$B$14,$A$1:$AD$1,0))&amp;""),""))</f>
        <v/>
      </c>
      <c r="AN454" s="23">
        <f>IFERROR(TRIM(INDEX($A454:$AD454,MATCH(Settings!$B$15,$A$1:$AD$1,0))&amp;""),"")</f>
        <v/>
      </c>
      <c r="AO454" s="23">
        <f>IF($BB454=0,"",IF(LEFT(IFERROR(TRIM(INDEX($A454:$AD454,MATCH(Settings!$B$16,$A$1:$AD$1,0))&amp;""),""),5)="Goods","Goods",IF(LEFT(IFERROR(TRIM(INDEX($A454:$AD454,MATCH(Settings!$B$16,$A$1:$AD$1,0))&amp;""),""),8)="Services","Services",IF(IFERROR(TRIM(INDEX($A454:$AD454,MATCH(Settings!$B$22,$A$1:$AD$1,0))&amp;""),"")&lt;&gt;"","Services","Goods"))))</f>
        <v/>
      </c>
      <c r="AP454" s="23">
        <f>IF($AO454="Services",IFERROR(TRIM(INDEX($A454:$AD454,MATCH(Settings!$B$22,$A$1:$AD$1,0))&amp;""),""),IFERROR(TRIM(INDEX($A454:$AD454,MATCH(Settings!$B$17,$A$1:$AD$1,0))&amp;""),""))</f>
        <v/>
      </c>
      <c r="AQ454" s="24">
        <f>IFERROR(IF(TRIM(INDEX($A454:$AD454,MATCH(Settings!$B$18,$A$1:$AD$1,0))&amp;"")="","",VALUE(TRIM(INDEX($A454:$AD454,MATCH(Settings!$B$18,$A$1:$AD$1,0))&amp;""))),"")</f>
        <v/>
      </c>
      <c r="AR454" s="25">
        <f>IF($AO454="Goods",IFERROR(IF(TRIM(INDEX($A454:$AD454,MATCH(Settings!$B$20,$A$1:$AD$1,0))&amp;"")="","",VALUE(TRIM(INDEX($A454:$AD454,MATCH(Settings!$B$20,$A$1:$AD$1,0))&amp;""))),""),"")</f>
        <v/>
      </c>
      <c r="AS454" s="26">
        <f>IF($BB454=0,"",IFERROR(INT(IFERROR(IF(ISNUMBER(INDEX($A454:$AD454,MATCH(Settings!$B$11,$A$1:$AD$1,0))),INDEX($A454:$AD454,MATCH(Settings!$B$11,$A$1:$AD$1,0)),DATE(VALUE(LEFT(IFERROR(TRIM(INDEX($A454:$AD454,MATCH(Settings!$B$11,$A$1:$AD$1,0))&amp;""),""),4)),VALUE(MID(IFERROR(TRIM(INDEX($A454:$AD454,MATCH(Settings!$B$11,$A$1:$AD$1,0))&amp;""),""),6,2)),VALUE(MID(IFERROR(TRIM(INDEX($A454:$AD454,MATCH(Settings!$B$11,$A$1:$AD$1,0))&amp;""),""),9,2)))+TIME(VALUE(MID(IFERROR(TRIM(INDEX($A454:$AD454,MATCH(Settings!$B$11,$A$1:$AD$1,0))&amp;""),""),12,2)),VALUE(MID(IFERROR(TRIM(INDEX($A454:$AD454,MATCH(Settings!$B$11,$A$1:$AD$1,0))&amp;""),""),15,2)),VALUE(MID(IFERROR(TRIM(INDEX($A454:$AD454,MATCH(Settings!$B$11,$A$1:$AD$1,0))&amp;""),""),18,2)))),"")),""))</f>
        <v/>
      </c>
      <c r="AT454" s="23">
        <f>IF($BB454=0,"",IF(NOT(ISNUMBER($AF454)),"Waiting for the gift",IF(ISNUMBER($AJ454),"Acknowledged",IF(AND(ISNUMBER(Settings!$D$3),$AU454&gt;Settings!$D$3),"Past your window","Send acknowledgment"))))</f>
        <v/>
      </c>
      <c r="AU454" s="24">
        <f>IF(AND(ISNUMBER($AF454),NOT(ISNUMBER($AJ454))),Settings!$D$4-$AF454,"")</f>
        <v/>
      </c>
      <c r="AV454" s="27">
        <f>IF($BB454=0,"",IF((IF($AO454="Services","; services: describe the work, no value",IF(NOT(ISNUMBER($AR454)),"; no donor value given",IF($AX454=1,"; donor value $"&amp;FIXED(Settings!$D$5,0)&amp;" or more: written acknowledgment","")&amp;IF($AY454=1,"; over $"&amp;FIXED(Settings!$D$6,0)&amp;": donor may need Form 8283","")&amp;IF($AZ454=1,"; over $"&amp;FIXED(Settings!$D$7,0)&amp;": Section B, you may sign Part V",""))))="","Thank-you note",MID(IF($AO454="Services","; services: describe the work, no value",IF(NOT(ISNUMBER($AR454)),"; no donor value given",IF($AX454=1,"; donor value $"&amp;FIXED(Settings!$D$5,0)&amp;" or more: written acknowledgment","")&amp;IF($AY454=1,"; over $"&amp;FIXED(Settings!$D$6,0)&amp;": donor may need Form 8283","")&amp;IF($AZ454=1,"; over $"&amp;FIXED(Settings!$D$7,0)&amp;": Section B, you may sign Part V",""))),3,300)))</f>
        <v/>
      </c>
      <c r="AW454" s="27">
        <f>IF(OR($BB454=0,NOT(ISNUMBER($AF454)),$AP454=""),"","Thank you for your contribution of "&amp;$AP454&amp;" that "&amp;IF(TRIM(Settings!$D$2&amp;"")="","(your organization's name)",Settings!$D$2)&amp;" received on "&amp;CHOOSE(MONTH($AF454),"January","February","March","April","May","June","July","August","September","October","November","December")&amp;" "&amp;DAY($AF454)&amp;", "&amp;YEAR($AF454)&amp;". "&amp;IF(TRIM($AH454&amp;"")="","No goods or services were provided in exchange for your contribution.","In exchange for your contribution, we gave you "&amp;$AH454&amp;IF(ISNUMBER($AI454)," with an estimated fair market value of $"&amp;FIXED($AI454,2),"")&amp;"."))</f>
        <v/>
      </c>
      <c r="AX454" s="28">
        <f>IF(AND(ISNUMBER($AR454),ISNUMBER(Settings!$D$5)),IF($AR454&gt;=Settings!$D$5,1,0),0)</f>
        <v/>
      </c>
      <c r="AY454" s="28">
        <f>IF(AND(ISNUMBER($AR454),ISNUMBER(Settings!$D$6)),IF($AR454&gt;Settings!$D$6,1,0),0)</f>
        <v/>
      </c>
      <c r="AZ454" s="28">
        <f>IF(AND(ISNUMBER($AR454),ISNUMBER(Settings!$D$7)),IF($AR454&gt;Settings!$D$7,1,0),0)</f>
        <v/>
      </c>
      <c r="BA454" s="28">
        <f>IF(AND(ISNUMBER($AR454),ISNUMBER($AF454)),$AR454,0)</f>
        <v/>
      </c>
      <c r="BB454" s="28">
        <f>IF(OR(IFERROR(TRIM(INDEX($A454:$AD454,MATCH(Settings!$B$14,$A$1:$AD$1,0))&amp;""),"")&lt;&gt;"",IFERROR(TRIM(INDEX($A454:$AD454,MATCH(Settings!$B$13,$A$1:$AD$1,0))&amp;""),"")&lt;&gt;"",IFERROR(TRIM(INDEX($A454:$AD454,MATCH(Settings!$B$17,$A$1:$AD$1,0))&amp;""),"")&lt;&gt;"",IFERROR(TRIM(INDEX($A454:$AD454,MATCH(Settings!$B$22,$A$1:$AD$1,0))&amp;""),"")&lt;&gt;""),1,0)</f>
        <v/>
      </c>
    </row>
    <row r="455">
      <c r="AF455" s="29" t="n"/>
      <c r="AG455" s="30" t="n"/>
      <c r="AH455" s="30" t="n"/>
      <c r="AI455" s="31" t="n"/>
      <c r="AJ455" s="29" t="n"/>
      <c r="AK455" s="30" t="n"/>
      <c r="AM455" s="23">
        <f>IF(IFERROR(TRIM(INDEX($A455:$AD455,MATCH(Settings!$B$13,$A$1:$AD$1,0))&amp;""),"")&lt;&gt;"",IFERROR(TRIM(INDEX($A455:$AD455,MATCH(Settings!$B$13,$A$1:$AD$1,0))&amp;""),"")&amp;IF(IFERROR(TRIM(INDEX($A455:$AD455,MATCH(Settings!$B$14,$A$1:$AD$1,0))&amp;""),"")&lt;&gt;""," ("&amp;IFERROR(TRIM(INDEX($A455:$AD455,MATCH(Settings!$B$14,$A$1:$AD$1,0))&amp;""),"")&amp;")",""),IFERROR(TRIM(INDEX($A455:$AD455,MATCH(Settings!$B$14,$A$1:$AD$1,0))&amp;""),""))</f>
        <v/>
      </c>
      <c r="AN455" s="23">
        <f>IFERROR(TRIM(INDEX($A455:$AD455,MATCH(Settings!$B$15,$A$1:$AD$1,0))&amp;""),"")</f>
        <v/>
      </c>
      <c r="AO455" s="23">
        <f>IF($BB455=0,"",IF(LEFT(IFERROR(TRIM(INDEX($A455:$AD455,MATCH(Settings!$B$16,$A$1:$AD$1,0))&amp;""),""),5)="Goods","Goods",IF(LEFT(IFERROR(TRIM(INDEX($A455:$AD455,MATCH(Settings!$B$16,$A$1:$AD$1,0))&amp;""),""),8)="Services","Services",IF(IFERROR(TRIM(INDEX($A455:$AD455,MATCH(Settings!$B$22,$A$1:$AD$1,0))&amp;""),"")&lt;&gt;"","Services","Goods"))))</f>
        <v/>
      </c>
      <c r="AP455" s="23">
        <f>IF($AO455="Services",IFERROR(TRIM(INDEX($A455:$AD455,MATCH(Settings!$B$22,$A$1:$AD$1,0))&amp;""),""),IFERROR(TRIM(INDEX($A455:$AD455,MATCH(Settings!$B$17,$A$1:$AD$1,0))&amp;""),""))</f>
        <v/>
      </c>
      <c r="AQ455" s="24">
        <f>IFERROR(IF(TRIM(INDEX($A455:$AD455,MATCH(Settings!$B$18,$A$1:$AD$1,0))&amp;"")="","",VALUE(TRIM(INDEX($A455:$AD455,MATCH(Settings!$B$18,$A$1:$AD$1,0))&amp;""))),"")</f>
        <v/>
      </c>
      <c r="AR455" s="25">
        <f>IF($AO455="Goods",IFERROR(IF(TRIM(INDEX($A455:$AD455,MATCH(Settings!$B$20,$A$1:$AD$1,0))&amp;"")="","",VALUE(TRIM(INDEX($A455:$AD455,MATCH(Settings!$B$20,$A$1:$AD$1,0))&amp;""))),""),"")</f>
        <v/>
      </c>
      <c r="AS455" s="26">
        <f>IF($BB455=0,"",IFERROR(INT(IFERROR(IF(ISNUMBER(INDEX($A455:$AD455,MATCH(Settings!$B$11,$A$1:$AD$1,0))),INDEX($A455:$AD455,MATCH(Settings!$B$11,$A$1:$AD$1,0)),DATE(VALUE(LEFT(IFERROR(TRIM(INDEX($A455:$AD455,MATCH(Settings!$B$11,$A$1:$AD$1,0))&amp;""),""),4)),VALUE(MID(IFERROR(TRIM(INDEX($A455:$AD455,MATCH(Settings!$B$11,$A$1:$AD$1,0))&amp;""),""),6,2)),VALUE(MID(IFERROR(TRIM(INDEX($A455:$AD455,MATCH(Settings!$B$11,$A$1:$AD$1,0))&amp;""),""),9,2)))+TIME(VALUE(MID(IFERROR(TRIM(INDEX($A455:$AD455,MATCH(Settings!$B$11,$A$1:$AD$1,0))&amp;""),""),12,2)),VALUE(MID(IFERROR(TRIM(INDEX($A455:$AD455,MATCH(Settings!$B$11,$A$1:$AD$1,0))&amp;""),""),15,2)),VALUE(MID(IFERROR(TRIM(INDEX($A455:$AD455,MATCH(Settings!$B$11,$A$1:$AD$1,0))&amp;""),""),18,2)))),"")),""))</f>
        <v/>
      </c>
      <c r="AT455" s="23">
        <f>IF($BB455=0,"",IF(NOT(ISNUMBER($AF455)),"Waiting for the gift",IF(ISNUMBER($AJ455),"Acknowledged",IF(AND(ISNUMBER(Settings!$D$3),$AU455&gt;Settings!$D$3),"Past your window","Send acknowledgment"))))</f>
        <v/>
      </c>
      <c r="AU455" s="24">
        <f>IF(AND(ISNUMBER($AF455),NOT(ISNUMBER($AJ455))),Settings!$D$4-$AF455,"")</f>
        <v/>
      </c>
      <c r="AV455" s="27">
        <f>IF($BB455=0,"",IF((IF($AO455="Services","; services: describe the work, no value",IF(NOT(ISNUMBER($AR455)),"; no donor value given",IF($AX455=1,"; donor value $"&amp;FIXED(Settings!$D$5,0)&amp;" or more: written acknowledgment","")&amp;IF($AY455=1,"; over $"&amp;FIXED(Settings!$D$6,0)&amp;": donor may need Form 8283","")&amp;IF($AZ455=1,"; over $"&amp;FIXED(Settings!$D$7,0)&amp;": Section B, you may sign Part V",""))))="","Thank-you note",MID(IF($AO455="Services","; services: describe the work, no value",IF(NOT(ISNUMBER($AR455)),"; no donor value given",IF($AX455=1,"; donor value $"&amp;FIXED(Settings!$D$5,0)&amp;" or more: written acknowledgment","")&amp;IF($AY455=1,"; over $"&amp;FIXED(Settings!$D$6,0)&amp;": donor may need Form 8283","")&amp;IF($AZ455=1,"; over $"&amp;FIXED(Settings!$D$7,0)&amp;": Section B, you may sign Part V",""))),3,300)))</f>
        <v/>
      </c>
      <c r="AW455" s="27">
        <f>IF(OR($BB455=0,NOT(ISNUMBER($AF455)),$AP455=""),"","Thank you for your contribution of "&amp;$AP455&amp;" that "&amp;IF(TRIM(Settings!$D$2&amp;"")="","(your organization's name)",Settings!$D$2)&amp;" received on "&amp;CHOOSE(MONTH($AF455),"January","February","March","April","May","June","July","August","September","October","November","December")&amp;" "&amp;DAY($AF455)&amp;", "&amp;YEAR($AF455)&amp;". "&amp;IF(TRIM($AH455&amp;"")="","No goods or services were provided in exchange for your contribution.","In exchange for your contribution, we gave you "&amp;$AH455&amp;IF(ISNUMBER($AI455)," with an estimated fair market value of $"&amp;FIXED($AI455,2),"")&amp;"."))</f>
        <v/>
      </c>
      <c r="AX455" s="28">
        <f>IF(AND(ISNUMBER($AR455),ISNUMBER(Settings!$D$5)),IF($AR455&gt;=Settings!$D$5,1,0),0)</f>
        <v/>
      </c>
      <c r="AY455" s="28">
        <f>IF(AND(ISNUMBER($AR455),ISNUMBER(Settings!$D$6)),IF($AR455&gt;Settings!$D$6,1,0),0)</f>
        <v/>
      </c>
      <c r="AZ455" s="28">
        <f>IF(AND(ISNUMBER($AR455),ISNUMBER(Settings!$D$7)),IF($AR455&gt;Settings!$D$7,1,0),0)</f>
        <v/>
      </c>
      <c r="BA455" s="28">
        <f>IF(AND(ISNUMBER($AR455),ISNUMBER($AF455)),$AR455,0)</f>
        <v/>
      </c>
      <c r="BB455" s="28">
        <f>IF(OR(IFERROR(TRIM(INDEX($A455:$AD455,MATCH(Settings!$B$14,$A$1:$AD$1,0))&amp;""),"")&lt;&gt;"",IFERROR(TRIM(INDEX($A455:$AD455,MATCH(Settings!$B$13,$A$1:$AD$1,0))&amp;""),"")&lt;&gt;"",IFERROR(TRIM(INDEX($A455:$AD455,MATCH(Settings!$B$17,$A$1:$AD$1,0))&amp;""),"")&lt;&gt;"",IFERROR(TRIM(INDEX($A455:$AD455,MATCH(Settings!$B$22,$A$1:$AD$1,0))&amp;""),"")&lt;&gt;""),1,0)</f>
        <v/>
      </c>
    </row>
    <row r="456">
      <c r="AF456" s="29" t="n"/>
      <c r="AG456" s="30" t="n"/>
      <c r="AH456" s="30" t="n"/>
      <c r="AI456" s="31" t="n"/>
      <c r="AJ456" s="29" t="n"/>
      <c r="AK456" s="30" t="n"/>
      <c r="AM456" s="23">
        <f>IF(IFERROR(TRIM(INDEX($A456:$AD456,MATCH(Settings!$B$13,$A$1:$AD$1,0))&amp;""),"")&lt;&gt;"",IFERROR(TRIM(INDEX($A456:$AD456,MATCH(Settings!$B$13,$A$1:$AD$1,0))&amp;""),"")&amp;IF(IFERROR(TRIM(INDEX($A456:$AD456,MATCH(Settings!$B$14,$A$1:$AD$1,0))&amp;""),"")&lt;&gt;""," ("&amp;IFERROR(TRIM(INDEX($A456:$AD456,MATCH(Settings!$B$14,$A$1:$AD$1,0))&amp;""),"")&amp;")",""),IFERROR(TRIM(INDEX($A456:$AD456,MATCH(Settings!$B$14,$A$1:$AD$1,0))&amp;""),""))</f>
        <v/>
      </c>
      <c r="AN456" s="23">
        <f>IFERROR(TRIM(INDEX($A456:$AD456,MATCH(Settings!$B$15,$A$1:$AD$1,0))&amp;""),"")</f>
        <v/>
      </c>
      <c r="AO456" s="23">
        <f>IF($BB456=0,"",IF(LEFT(IFERROR(TRIM(INDEX($A456:$AD456,MATCH(Settings!$B$16,$A$1:$AD$1,0))&amp;""),""),5)="Goods","Goods",IF(LEFT(IFERROR(TRIM(INDEX($A456:$AD456,MATCH(Settings!$B$16,$A$1:$AD$1,0))&amp;""),""),8)="Services","Services",IF(IFERROR(TRIM(INDEX($A456:$AD456,MATCH(Settings!$B$22,$A$1:$AD$1,0))&amp;""),"")&lt;&gt;"","Services","Goods"))))</f>
        <v/>
      </c>
      <c r="AP456" s="23">
        <f>IF($AO456="Services",IFERROR(TRIM(INDEX($A456:$AD456,MATCH(Settings!$B$22,$A$1:$AD$1,0))&amp;""),""),IFERROR(TRIM(INDEX($A456:$AD456,MATCH(Settings!$B$17,$A$1:$AD$1,0))&amp;""),""))</f>
        <v/>
      </c>
      <c r="AQ456" s="24">
        <f>IFERROR(IF(TRIM(INDEX($A456:$AD456,MATCH(Settings!$B$18,$A$1:$AD$1,0))&amp;"")="","",VALUE(TRIM(INDEX($A456:$AD456,MATCH(Settings!$B$18,$A$1:$AD$1,0))&amp;""))),"")</f>
        <v/>
      </c>
      <c r="AR456" s="25">
        <f>IF($AO456="Goods",IFERROR(IF(TRIM(INDEX($A456:$AD456,MATCH(Settings!$B$20,$A$1:$AD$1,0))&amp;"")="","",VALUE(TRIM(INDEX($A456:$AD456,MATCH(Settings!$B$20,$A$1:$AD$1,0))&amp;""))),""),"")</f>
        <v/>
      </c>
      <c r="AS456" s="26">
        <f>IF($BB456=0,"",IFERROR(INT(IFERROR(IF(ISNUMBER(INDEX($A456:$AD456,MATCH(Settings!$B$11,$A$1:$AD$1,0))),INDEX($A456:$AD456,MATCH(Settings!$B$11,$A$1:$AD$1,0)),DATE(VALUE(LEFT(IFERROR(TRIM(INDEX($A456:$AD456,MATCH(Settings!$B$11,$A$1:$AD$1,0))&amp;""),""),4)),VALUE(MID(IFERROR(TRIM(INDEX($A456:$AD456,MATCH(Settings!$B$11,$A$1:$AD$1,0))&amp;""),""),6,2)),VALUE(MID(IFERROR(TRIM(INDEX($A456:$AD456,MATCH(Settings!$B$11,$A$1:$AD$1,0))&amp;""),""),9,2)))+TIME(VALUE(MID(IFERROR(TRIM(INDEX($A456:$AD456,MATCH(Settings!$B$11,$A$1:$AD$1,0))&amp;""),""),12,2)),VALUE(MID(IFERROR(TRIM(INDEX($A456:$AD456,MATCH(Settings!$B$11,$A$1:$AD$1,0))&amp;""),""),15,2)),VALUE(MID(IFERROR(TRIM(INDEX($A456:$AD456,MATCH(Settings!$B$11,$A$1:$AD$1,0))&amp;""),""),18,2)))),"")),""))</f>
        <v/>
      </c>
      <c r="AT456" s="23">
        <f>IF($BB456=0,"",IF(NOT(ISNUMBER($AF456)),"Waiting for the gift",IF(ISNUMBER($AJ456),"Acknowledged",IF(AND(ISNUMBER(Settings!$D$3),$AU456&gt;Settings!$D$3),"Past your window","Send acknowledgment"))))</f>
        <v/>
      </c>
      <c r="AU456" s="24">
        <f>IF(AND(ISNUMBER($AF456),NOT(ISNUMBER($AJ456))),Settings!$D$4-$AF456,"")</f>
        <v/>
      </c>
      <c r="AV456" s="27">
        <f>IF($BB456=0,"",IF((IF($AO456="Services","; services: describe the work, no value",IF(NOT(ISNUMBER($AR456)),"; no donor value given",IF($AX456=1,"; donor value $"&amp;FIXED(Settings!$D$5,0)&amp;" or more: written acknowledgment","")&amp;IF($AY456=1,"; over $"&amp;FIXED(Settings!$D$6,0)&amp;": donor may need Form 8283","")&amp;IF($AZ456=1,"; over $"&amp;FIXED(Settings!$D$7,0)&amp;": Section B, you may sign Part V",""))))="","Thank-you note",MID(IF($AO456="Services","; services: describe the work, no value",IF(NOT(ISNUMBER($AR456)),"; no donor value given",IF($AX456=1,"; donor value $"&amp;FIXED(Settings!$D$5,0)&amp;" or more: written acknowledgment","")&amp;IF($AY456=1,"; over $"&amp;FIXED(Settings!$D$6,0)&amp;": donor may need Form 8283","")&amp;IF($AZ456=1,"; over $"&amp;FIXED(Settings!$D$7,0)&amp;": Section B, you may sign Part V",""))),3,300)))</f>
        <v/>
      </c>
      <c r="AW456" s="27">
        <f>IF(OR($BB456=0,NOT(ISNUMBER($AF456)),$AP456=""),"","Thank you for your contribution of "&amp;$AP456&amp;" that "&amp;IF(TRIM(Settings!$D$2&amp;"")="","(your organization's name)",Settings!$D$2)&amp;" received on "&amp;CHOOSE(MONTH($AF456),"January","February","March","April","May","June","July","August","September","October","November","December")&amp;" "&amp;DAY($AF456)&amp;", "&amp;YEAR($AF456)&amp;". "&amp;IF(TRIM($AH456&amp;"")="","No goods or services were provided in exchange for your contribution.","In exchange for your contribution, we gave you "&amp;$AH456&amp;IF(ISNUMBER($AI456)," with an estimated fair market value of $"&amp;FIXED($AI456,2),"")&amp;"."))</f>
        <v/>
      </c>
      <c r="AX456" s="28">
        <f>IF(AND(ISNUMBER($AR456),ISNUMBER(Settings!$D$5)),IF($AR456&gt;=Settings!$D$5,1,0),0)</f>
        <v/>
      </c>
      <c r="AY456" s="28">
        <f>IF(AND(ISNUMBER($AR456),ISNUMBER(Settings!$D$6)),IF($AR456&gt;Settings!$D$6,1,0),0)</f>
        <v/>
      </c>
      <c r="AZ456" s="28">
        <f>IF(AND(ISNUMBER($AR456),ISNUMBER(Settings!$D$7)),IF($AR456&gt;Settings!$D$7,1,0),0)</f>
        <v/>
      </c>
      <c r="BA456" s="28">
        <f>IF(AND(ISNUMBER($AR456),ISNUMBER($AF456)),$AR456,0)</f>
        <v/>
      </c>
      <c r="BB456" s="28">
        <f>IF(OR(IFERROR(TRIM(INDEX($A456:$AD456,MATCH(Settings!$B$14,$A$1:$AD$1,0))&amp;""),"")&lt;&gt;"",IFERROR(TRIM(INDEX($A456:$AD456,MATCH(Settings!$B$13,$A$1:$AD$1,0))&amp;""),"")&lt;&gt;"",IFERROR(TRIM(INDEX($A456:$AD456,MATCH(Settings!$B$17,$A$1:$AD$1,0))&amp;""),"")&lt;&gt;"",IFERROR(TRIM(INDEX($A456:$AD456,MATCH(Settings!$B$22,$A$1:$AD$1,0))&amp;""),"")&lt;&gt;""),1,0)</f>
        <v/>
      </c>
    </row>
    <row r="457">
      <c r="AF457" s="29" t="n"/>
      <c r="AG457" s="30" t="n"/>
      <c r="AH457" s="30" t="n"/>
      <c r="AI457" s="31" t="n"/>
      <c r="AJ457" s="29" t="n"/>
      <c r="AK457" s="30" t="n"/>
      <c r="AM457" s="23">
        <f>IF(IFERROR(TRIM(INDEX($A457:$AD457,MATCH(Settings!$B$13,$A$1:$AD$1,0))&amp;""),"")&lt;&gt;"",IFERROR(TRIM(INDEX($A457:$AD457,MATCH(Settings!$B$13,$A$1:$AD$1,0))&amp;""),"")&amp;IF(IFERROR(TRIM(INDEX($A457:$AD457,MATCH(Settings!$B$14,$A$1:$AD$1,0))&amp;""),"")&lt;&gt;""," ("&amp;IFERROR(TRIM(INDEX($A457:$AD457,MATCH(Settings!$B$14,$A$1:$AD$1,0))&amp;""),"")&amp;")",""),IFERROR(TRIM(INDEX($A457:$AD457,MATCH(Settings!$B$14,$A$1:$AD$1,0))&amp;""),""))</f>
        <v/>
      </c>
      <c r="AN457" s="23">
        <f>IFERROR(TRIM(INDEX($A457:$AD457,MATCH(Settings!$B$15,$A$1:$AD$1,0))&amp;""),"")</f>
        <v/>
      </c>
      <c r="AO457" s="23">
        <f>IF($BB457=0,"",IF(LEFT(IFERROR(TRIM(INDEX($A457:$AD457,MATCH(Settings!$B$16,$A$1:$AD$1,0))&amp;""),""),5)="Goods","Goods",IF(LEFT(IFERROR(TRIM(INDEX($A457:$AD457,MATCH(Settings!$B$16,$A$1:$AD$1,0))&amp;""),""),8)="Services","Services",IF(IFERROR(TRIM(INDEX($A457:$AD457,MATCH(Settings!$B$22,$A$1:$AD$1,0))&amp;""),"")&lt;&gt;"","Services","Goods"))))</f>
        <v/>
      </c>
      <c r="AP457" s="23">
        <f>IF($AO457="Services",IFERROR(TRIM(INDEX($A457:$AD457,MATCH(Settings!$B$22,$A$1:$AD$1,0))&amp;""),""),IFERROR(TRIM(INDEX($A457:$AD457,MATCH(Settings!$B$17,$A$1:$AD$1,0))&amp;""),""))</f>
        <v/>
      </c>
      <c r="AQ457" s="24">
        <f>IFERROR(IF(TRIM(INDEX($A457:$AD457,MATCH(Settings!$B$18,$A$1:$AD$1,0))&amp;"")="","",VALUE(TRIM(INDEX($A457:$AD457,MATCH(Settings!$B$18,$A$1:$AD$1,0))&amp;""))),"")</f>
        <v/>
      </c>
      <c r="AR457" s="25">
        <f>IF($AO457="Goods",IFERROR(IF(TRIM(INDEX($A457:$AD457,MATCH(Settings!$B$20,$A$1:$AD$1,0))&amp;"")="","",VALUE(TRIM(INDEX($A457:$AD457,MATCH(Settings!$B$20,$A$1:$AD$1,0))&amp;""))),""),"")</f>
        <v/>
      </c>
      <c r="AS457" s="26">
        <f>IF($BB457=0,"",IFERROR(INT(IFERROR(IF(ISNUMBER(INDEX($A457:$AD457,MATCH(Settings!$B$11,$A$1:$AD$1,0))),INDEX($A457:$AD457,MATCH(Settings!$B$11,$A$1:$AD$1,0)),DATE(VALUE(LEFT(IFERROR(TRIM(INDEX($A457:$AD457,MATCH(Settings!$B$11,$A$1:$AD$1,0))&amp;""),""),4)),VALUE(MID(IFERROR(TRIM(INDEX($A457:$AD457,MATCH(Settings!$B$11,$A$1:$AD$1,0))&amp;""),""),6,2)),VALUE(MID(IFERROR(TRIM(INDEX($A457:$AD457,MATCH(Settings!$B$11,$A$1:$AD$1,0))&amp;""),""),9,2)))+TIME(VALUE(MID(IFERROR(TRIM(INDEX($A457:$AD457,MATCH(Settings!$B$11,$A$1:$AD$1,0))&amp;""),""),12,2)),VALUE(MID(IFERROR(TRIM(INDEX($A457:$AD457,MATCH(Settings!$B$11,$A$1:$AD$1,0))&amp;""),""),15,2)),VALUE(MID(IFERROR(TRIM(INDEX($A457:$AD457,MATCH(Settings!$B$11,$A$1:$AD$1,0))&amp;""),""),18,2)))),"")),""))</f>
        <v/>
      </c>
      <c r="AT457" s="23">
        <f>IF($BB457=0,"",IF(NOT(ISNUMBER($AF457)),"Waiting for the gift",IF(ISNUMBER($AJ457),"Acknowledged",IF(AND(ISNUMBER(Settings!$D$3),$AU457&gt;Settings!$D$3),"Past your window","Send acknowledgment"))))</f>
        <v/>
      </c>
      <c r="AU457" s="24">
        <f>IF(AND(ISNUMBER($AF457),NOT(ISNUMBER($AJ457))),Settings!$D$4-$AF457,"")</f>
        <v/>
      </c>
      <c r="AV457" s="27">
        <f>IF($BB457=0,"",IF((IF($AO457="Services","; services: describe the work, no value",IF(NOT(ISNUMBER($AR457)),"; no donor value given",IF($AX457=1,"; donor value $"&amp;FIXED(Settings!$D$5,0)&amp;" or more: written acknowledgment","")&amp;IF($AY457=1,"; over $"&amp;FIXED(Settings!$D$6,0)&amp;": donor may need Form 8283","")&amp;IF($AZ457=1,"; over $"&amp;FIXED(Settings!$D$7,0)&amp;": Section B, you may sign Part V",""))))="","Thank-you note",MID(IF($AO457="Services","; services: describe the work, no value",IF(NOT(ISNUMBER($AR457)),"; no donor value given",IF($AX457=1,"; donor value $"&amp;FIXED(Settings!$D$5,0)&amp;" or more: written acknowledgment","")&amp;IF($AY457=1,"; over $"&amp;FIXED(Settings!$D$6,0)&amp;": donor may need Form 8283","")&amp;IF($AZ457=1,"; over $"&amp;FIXED(Settings!$D$7,0)&amp;": Section B, you may sign Part V",""))),3,300)))</f>
        <v/>
      </c>
      <c r="AW457" s="27">
        <f>IF(OR($BB457=0,NOT(ISNUMBER($AF457)),$AP457=""),"","Thank you for your contribution of "&amp;$AP457&amp;" that "&amp;IF(TRIM(Settings!$D$2&amp;"")="","(your organization's name)",Settings!$D$2)&amp;" received on "&amp;CHOOSE(MONTH($AF457),"January","February","March","April","May","June","July","August","September","October","November","December")&amp;" "&amp;DAY($AF457)&amp;", "&amp;YEAR($AF457)&amp;". "&amp;IF(TRIM($AH457&amp;"")="","No goods or services were provided in exchange for your contribution.","In exchange for your contribution, we gave you "&amp;$AH457&amp;IF(ISNUMBER($AI457)," with an estimated fair market value of $"&amp;FIXED($AI457,2),"")&amp;"."))</f>
        <v/>
      </c>
      <c r="AX457" s="28">
        <f>IF(AND(ISNUMBER($AR457),ISNUMBER(Settings!$D$5)),IF($AR457&gt;=Settings!$D$5,1,0),0)</f>
        <v/>
      </c>
      <c r="AY457" s="28">
        <f>IF(AND(ISNUMBER($AR457),ISNUMBER(Settings!$D$6)),IF($AR457&gt;Settings!$D$6,1,0),0)</f>
        <v/>
      </c>
      <c r="AZ457" s="28">
        <f>IF(AND(ISNUMBER($AR457),ISNUMBER(Settings!$D$7)),IF($AR457&gt;Settings!$D$7,1,0),0)</f>
        <v/>
      </c>
      <c r="BA457" s="28">
        <f>IF(AND(ISNUMBER($AR457),ISNUMBER($AF457)),$AR457,0)</f>
        <v/>
      </c>
      <c r="BB457" s="28">
        <f>IF(OR(IFERROR(TRIM(INDEX($A457:$AD457,MATCH(Settings!$B$14,$A$1:$AD$1,0))&amp;""),"")&lt;&gt;"",IFERROR(TRIM(INDEX($A457:$AD457,MATCH(Settings!$B$13,$A$1:$AD$1,0))&amp;""),"")&lt;&gt;"",IFERROR(TRIM(INDEX($A457:$AD457,MATCH(Settings!$B$17,$A$1:$AD$1,0))&amp;""),"")&lt;&gt;"",IFERROR(TRIM(INDEX($A457:$AD457,MATCH(Settings!$B$22,$A$1:$AD$1,0))&amp;""),"")&lt;&gt;""),1,0)</f>
        <v/>
      </c>
    </row>
    <row r="458">
      <c r="AF458" s="29" t="n"/>
      <c r="AG458" s="30" t="n"/>
      <c r="AH458" s="30" t="n"/>
      <c r="AI458" s="31" t="n"/>
      <c r="AJ458" s="29" t="n"/>
      <c r="AK458" s="30" t="n"/>
      <c r="AM458" s="23">
        <f>IF(IFERROR(TRIM(INDEX($A458:$AD458,MATCH(Settings!$B$13,$A$1:$AD$1,0))&amp;""),"")&lt;&gt;"",IFERROR(TRIM(INDEX($A458:$AD458,MATCH(Settings!$B$13,$A$1:$AD$1,0))&amp;""),"")&amp;IF(IFERROR(TRIM(INDEX($A458:$AD458,MATCH(Settings!$B$14,$A$1:$AD$1,0))&amp;""),"")&lt;&gt;""," ("&amp;IFERROR(TRIM(INDEX($A458:$AD458,MATCH(Settings!$B$14,$A$1:$AD$1,0))&amp;""),"")&amp;")",""),IFERROR(TRIM(INDEX($A458:$AD458,MATCH(Settings!$B$14,$A$1:$AD$1,0))&amp;""),""))</f>
        <v/>
      </c>
      <c r="AN458" s="23">
        <f>IFERROR(TRIM(INDEX($A458:$AD458,MATCH(Settings!$B$15,$A$1:$AD$1,0))&amp;""),"")</f>
        <v/>
      </c>
      <c r="AO458" s="23">
        <f>IF($BB458=0,"",IF(LEFT(IFERROR(TRIM(INDEX($A458:$AD458,MATCH(Settings!$B$16,$A$1:$AD$1,0))&amp;""),""),5)="Goods","Goods",IF(LEFT(IFERROR(TRIM(INDEX($A458:$AD458,MATCH(Settings!$B$16,$A$1:$AD$1,0))&amp;""),""),8)="Services","Services",IF(IFERROR(TRIM(INDEX($A458:$AD458,MATCH(Settings!$B$22,$A$1:$AD$1,0))&amp;""),"")&lt;&gt;"","Services","Goods"))))</f>
        <v/>
      </c>
      <c r="AP458" s="23">
        <f>IF($AO458="Services",IFERROR(TRIM(INDEX($A458:$AD458,MATCH(Settings!$B$22,$A$1:$AD$1,0))&amp;""),""),IFERROR(TRIM(INDEX($A458:$AD458,MATCH(Settings!$B$17,$A$1:$AD$1,0))&amp;""),""))</f>
        <v/>
      </c>
      <c r="AQ458" s="24">
        <f>IFERROR(IF(TRIM(INDEX($A458:$AD458,MATCH(Settings!$B$18,$A$1:$AD$1,0))&amp;"")="","",VALUE(TRIM(INDEX($A458:$AD458,MATCH(Settings!$B$18,$A$1:$AD$1,0))&amp;""))),"")</f>
        <v/>
      </c>
      <c r="AR458" s="25">
        <f>IF($AO458="Goods",IFERROR(IF(TRIM(INDEX($A458:$AD458,MATCH(Settings!$B$20,$A$1:$AD$1,0))&amp;"")="","",VALUE(TRIM(INDEX($A458:$AD458,MATCH(Settings!$B$20,$A$1:$AD$1,0))&amp;""))),""),"")</f>
        <v/>
      </c>
      <c r="AS458" s="26">
        <f>IF($BB458=0,"",IFERROR(INT(IFERROR(IF(ISNUMBER(INDEX($A458:$AD458,MATCH(Settings!$B$11,$A$1:$AD$1,0))),INDEX($A458:$AD458,MATCH(Settings!$B$11,$A$1:$AD$1,0)),DATE(VALUE(LEFT(IFERROR(TRIM(INDEX($A458:$AD458,MATCH(Settings!$B$11,$A$1:$AD$1,0))&amp;""),""),4)),VALUE(MID(IFERROR(TRIM(INDEX($A458:$AD458,MATCH(Settings!$B$11,$A$1:$AD$1,0))&amp;""),""),6,2)),VALUE(MID(IFERROR(TRIM(INDEX($A458:$AD458,MATCH(Settings!$B$11,$A$1:$AD$1,0))&amp;""),""),9,2)))+TIME(VALUE(MID(IFERROR(TRIM(INDEX($A458:$AD458,MATCH(Settings!$B$11,$A$1:$AD$1,0))&amp;""),""),12,2)),VALUE(MID(IFERROR(TRIM(INDEX($A458:$AD458,MATCH(Settings!$B$11,$A$1:$AD$1,0))&amp;""),""),15,2)),VALUE(MID(IFERROR(TRIM(INDEX($A458:$AD458,MATCH(Settings!$B$11,$A$1:$AD$1,0))&amp;""),""),18,2)))),"")),""))</f>
        <v/>
      </c>
      <c r="AT458" s="23">
        <f>IF($BB458=0,"",IF(NOT(ISNUMBER($AF458)),"Waiting for the gift",IF(ISNUMBER($AJ458),"Acknowledged",IF(AND(ISNUMBER(Settings!$D$3),$AU458&gt;Settings!$D$3),"Past your window","Send acknowledgment"))))</f>
        <v/>
      </c>
      <c r="AU458" s="24">
        <f>IF(AND(ISNUMBER($AF458),NOT(ISNUMBER($AJ458))),Settings!$D$4-$AF458,"")</f>
        <v/>
      </c>
      <c r="AV458" s="27">
        <f>IF($BB458=0,"",IF((IF($AO458="Services","; services: describe the work, no value",IF(NOT(ISNUMBER($AR458)),"; no donor value given",IF($AX458=1,"; donor value $"&amp;FIXED(Settings!$D$5,0)&amp;" or more: written acknowledgment","")&amp;IF($AY458=1,"; over $"&amp;FIXED(Settings!$D$6,0)&amp;": donor may need Form 8283","")&amp;IF($AZ458=1,"; over $"&amp;FIXED(Settings!$D$7,0)&amp;": Section B, you may sign Part V",""))))="","Thank-you note",MID(IF($AO458="Services","; services: describe the work, no value",IF(NOT(ISNUMBER($AR458)),"; no donor value given",IF($AX458=1,"; donor value $"&amp;FIXED(Settings!$D$5,0)&amp;" or more: written acknowledgment","")&amp;IF($AY458=1,"; over $"&amp;FIXED(Settings!$D$6,0)&amp;": donor may need Form 8283","")&amp;IF($AZ458=1,"; over $"&amp;FIXED(Settings!$D$7,0)&amp;": Section B, you may sign Part V",""))),3,300)))</f>
        <v/>
      </c>
      <c r="AW458" s="27">
        <f>IF(OR($BB458=0,NOT(ISNUMBER($AF458)),$AP458=""),"","Thank you for your contribution of "&amp;$AP458&amp;" that "&amp;IF(TRIM(Settings!$D$2&amp;"")="","(your organization's name)",Settings!$D$2)&amp;" received on "&amp;CHOOSE(MONTH($AF458),"January","February","March","April","May","June","July","August","September","October","November","December")&amp;" "&amp;DAY($AF458)&amp;", "&amp;YEAR($AF458)&amp;". "&amp;IF(TRIM($AH458&amp;"")="","No goods or services were provided in exchange for your contribution.","In exchange for your contribution, we gave you "&amp;$AH458&amp;IF(ISNUMBER($AI458)," with an estimated fair market value of $"&amp;FIXED($AI458,2),"")&amp;"."))</f>
        <v/>
      </c>
      <c r="AX458" s="28">
        <f>IF(AND(ISNUMBER($AR458),ISNUMBER(Settings!$D$5)),IF($AR458&gt;=Settings!$D$5,1,0),0)</f>
        <v/>
      </c>
      <c r="AY458" s="28">
        <f>IF(AND(ISNUMBER($AR458),ISNUMBER(Settings!$D$6)),IF($AR458&gt;Settings!$D$6,1,0),0)</f>
        <v/>
      </c>
      <c r="AZ458" s="28">
        <f>IF(AND(ISNUMBER($AR458),ISNUMBER(Settings!$D$7)),IF($AR458&gt;Settings!$D$7,1,0),0)</f>
        <v/>
      </c>
      <c r="BA458" s="28">
        <f>IF(AND(ISNUMBER($AR458),ISNUMBER($AF458)),$AR458,0)</f>
        <v/>
      </c>
      <c r="BB458" s="28">
        <f>IF(OR(IFERROR(TRIM(INDEX($A458:$AD458,MATCH(Settings!$B$14,$A$1:$AD$1,0))&amp;""),"")&lt;&gt;"",IFERROR(TRIM(INDEX($A458:$AD458,MATCH(Settings!$B$13,$A$1:$AD$1,0))&amp;""),"")&lt;&gt;"",IFERROR(TRIM(INDEX($A458:$AD458,MATCH(Settings!$B$17,$A$1:$AD$1,0))&amp;""),"")&lt;&gt;"",IFERROR(TRIM(INDEX($A458:$AD458,MATCH(Settings!$B$22,$A$1:$AD$1,0))&amp;""),"")&lt;&gt;""),1,0)</f>
        <v/>
      </c>
    </row>
    <row r="459">
      <c r="AF459" s="29" t="n"/>
      <c r="AG459" s="30" t="n"/>
      <c r="AH459" s="30" t="n"/>
      <c r="AI459" s="31" t="n"/>
      <c r="AJ459" s="29" t="n"/>
      <c r="AK459" s="30" t="n"/>
      <c r="AM459" s="23">
        <f>IF(IFERROR(TRIM(INDEX($A459:$AD459,MATCH(Settings!$B$13,$A$1:$AD$1,0))&amp;""),"")&lt;&gt;"",IFERROR(TRIM(INDEX($A459:$AD459,MATCH(Settings!$B$13,$A$1:$AD$1,0))&amp;""),"")&amp;IF(IFERROR(TRIM(INDEX($A459:$AD459,MATCH(Settings!$B$14,$A$1:$AD$1,0))&amp;""),"")&lt;&gt;""," ("&amp;IFERROR(TRIM(INDEX($A459:$AD459,MATCH(Settings!$B$14,$A$1:$AD$1,0))&amp;""),"")&amp;")",""),IFERROR(TRIM(INDEX($A459:$AD459,MATCH(Settings!$B$14,$A$1:$AD$1,0))&amp;""),""))</f>
        <v/>
      </c>
      <c r="AN459" s="23">
        <f>IFERROR(TRIM(INDEX($A459:$AD459,MATCH(Settings!$B$15,$A$1:$AD$1,0))&amp;""),"")</f>
        <v/>
      </c>
      <c r="AO459" s="23">
        <f>IF($BB459=0,"",IF(LEFT(IFERROR(TRIM(INDEX($A459:$AD459,MATCH(Settings!$B$16,$A$1:$AD$1,0))&amp;""),""),5)="Goods","Goods",IF(LEFT(IFERROR(TRIM(INDEX($A459:$AD459,MATCH(Settings!$B$16,$A$1:$AD$1,0))&amp;""),""),8)="Services","Services",IF(IFERROR(TRIM(INDEX($A459:$AD459,MATCH(Settings!$B$22,$A$1:$AD$1,0))&amp;""),"")&lt;&gt;"","Services","Goods"))))</f>
        <v/>
      </c>
      <c r="AP459" s="23">
        <f>IF($AO459="Services",IFERROR(TRIM(INDEX($A459:$AD459,MATCH(Settings!$B$22,$A$1:$AD$1,0))&amp;""),""),IFERROR(TRIM(INDEX($A459:$AD459,MATCH(Settings!$B$17,$A$1:$AD$1,0))&amp;""),""))</f>
        <v/>
      </c>
      <c r="AQ459" s="24">
        <f>IFERROR(IF(TRIM(INDEX($A459:$AD459,MATCH(Settings!$B$18,$A$1:$AD$1,0))&amp;"")="","",VALUE(TRIM(INDEX($A459:$AD459,MATCH(Settings!$B$18,$A$1:$AD$1,0))&amp;""))),"")</f>
        <v/>
      </c>
      <c r="AR459" s="25">
        <f>IF($AO459="Goods",IFERROR(IF(TRIM(INDEX($A459:$AD459,MATCH(Settings!$B$20,$A$1:$AD$1,0))&amp;"")="","",VALUE(TRIM(INDEX($A459:$AD459,MATCH(Settings!$B$20,$A$1:$AD$1,0))&amp;""))),""),"")</f>
        <v/>
      </c>
      <c r="AS459" s="26">
        <f>IF($BB459=0,"",IFERROR(INT(IFERROR(IF(ISNUMBER(INDEX($A459:$AD459,MATCH(Settings!$B$11,$A$1:$AD$1,0))),INDEX($A459:$AD459,MATCH(Settings!$B$11,$A$1:$AD$1,0)),DATE(VALUE(LEFT(IFERROR(TRIM(INDEX($A459:$AD459,MATCH(Settings!$B$11,$A$1:$AD$1,0))&amp;""),""),4)),VALUE(MID(IFERROR(TRIM(INDEX($A459:$AD459,MATCH(Settings!$B$11,$A$1:$AD$1,0))&amp;""),""),6,2)),VALUE(MID(IFERROR(TRIM(INDEX($A459:$AD459,MATCH(Settings!$B$11,$A$1:$AD$1,0))&amp;""),""),9,2)))+TIME(VALUE(MID(IFERROR(TRIM(INDEX($A459:$AD459,MATCH(Settings!$B$11,$A$1:$AD$1,0))&amp;""),""),12,2)),VALUE(MID(IFERROR(TRIM(INDEX($A459:$AD459,MATCH(Settings!$B$11,$A$1:$AD$1,0))&amp;""),""),15,2)),VALUE(MID(IFERROR(TRIM(INDEX($A459:$AD459,MATCH(Settings!$B$11,$A$1:$AD$1,0))&amp;""),""),18,2)))),"")),""))</f>
        <v/>
      </c>
      <c r="AT459" s="23">
        <f>IF($BB459=0,"",IF(NOT(ISNUMBER($AF459)),"Waiting for the gift",IF(ISNUMBER($AJ459),"Acknowledged",IF(AND(ISNUMBER(Settings!$D$3),$AU459&gt;Settings!$D$3),"Past your window","Send acknowledgment"))))</f>
        <v/>
      </c>
      <c r="AU459" s="24">
        <f>IF(AND(ISNUMBER($AF459),NOT(ISNUMBER($AJ459))),Settings!$D$4-$AF459,"")</f>
        <v/>
      </c>
      <c r="AV459" s="27">
        <f>IF($BB459=0,"",IF((IF($AO459="Services","; services: describe the work, no value",IF(NOT(ISNUMBER($AR459)),"; no donor value given",IF($AX459=1,"; donor value $"&amp;FIXED(Settings!$D$5,0)&amp;" or more: written acknowledgment","")&amp;IF($AY459=1,"; over $"&amp;FIXED(Settings!$D$6,0)&amp;": donor may need Form 8283","")&amp;IF($AZ459=1,"; over $"&amp;FIXED(Settings!$D$7,0)&amp;": Section B, you may sign Part V",""))))="","Thank-you note",MID(IF($AO459="Services","; services: describe the work, no value",IF(NOT(ISNUMBER($AR459)),"; no donor value given",IF($AX459=1,"; donor value $"&amp;FIXED(Settings!$D$5,0)&amp;" or more: written acknowledgment","")&amp;IF($AY459=1,"; over $"&amp;FIXED(Settings!$D$6,0)&amp;": donor may need Form 8283","")&amp;IF($AZ459=1,"; over $"&amp;FIXED(Settings!$D$7,0)&amp;": Section B, you may sign Part V",""))),3,300)))</f>
        <v/>
      </c>
      <c r="AW459" s="27">
        <f>IF(OR($BB459=0,NOT(ISNUMBER($AF459)),$AP459=""),"","Thank you for your contribution of "&amp;$AP459&amp;" that "&amp;IF(TRIM(Settings!$D$2&amp;"")="","(your organization's name)",Settings!$D$2)&amp;" received on "&amp;CHOOSE(MONTH($AF459),"January","February","March","April","May","June","July","August","September","October","November","December")&amp;" "&amp;DAY($AF459)&amp;", "&amp;YEAR($AF459)&amp;". "&amp;IF(TRIM($AH459&amp;"")="","No goods or services were provided in exchange for your contribution.","In exchange for your contribution, we gave you "&amp;$AH459&amp;IF(ISNUMBER($AI459)," with an estimated fair market value of $"&amp;FIXED($AI459,2),"")&amp;"."))</f>
        <v/>
      </c>
      <c r="AX459" s="28">
        <f>IF(AND(ISNUMBER($AR459),ISNUMBER(Settings!$D$5)),IF($AR459&gt;=Settings!$D$5,1,0),0)</f>
        <v/>
      </c>
      <c r="AY459" s="28">
        <f>IF(AND(ISNUMBER($AR459),ISNUMBER(Settings!$D$6)),IF($AR459&gt;Settings!$D$6,1,0),0)</f>
        <v/>
      </c>
      <c r="AZ459" s="28">
        <f>IF(AND(ISNUMBER($AR459),ISNUMBER(Settings!$D$7)),IF($AR459&gt;Settings!$D$7,1,0),0)</f>
        <v/>
      </c>
      <c r="BA459" s="28">
        <f>IF(AND(ISNUMBER($AR459),ISNUMBER($AF459)),$AR459,0)</f>
        <v/>
      </c>
      <c r="BB459" s="28">
        <f>IF(OR(IFERROR(TRIM(INDEX($A459:$AD459,MATCH(Settings!$B$14,$A$1:$AD$1,0))&amp;""),"")&lt;&gt;"",IFERROR(TRIM(INDEX($A459:$AD459,MATCH(Settings!$B$13,$A$1:$AD$1,0))&amp;""),"")&lt;&gt;"",IFERROR(TRIM(INDEX($A459:$AD459,MATCH(Settings!$B$17,$A$1:$AD$1,0))&amp;""),"")&lt;&gt;"",IFERROR(TRIM(INDEX($A459:$AD459,MATCH(Settings!$B$22,$A$1:$AD$1,0))&amp;""),"")&lt;&gt;""),1,0)</f>
        <v/>
      </c>
    </row>
    <row r="460">
      <c r="AF460" s="29" t="n"/>
      <c r="AG460" s="30" t="n"/>
      <c r="AH460" s="30" t="n"/>
      <c r="AI460" s="31" t="n"/>
      <c r="AJ460" s="29" t="n"/>
      <c r="AK460" s="30" t="n"/>
      <c r="AM460" s="23">
        <f>IF(IFERROR(TRIM(INDEX($A460:$AD460,MATCH(Settings!$B$13,$A$1:$AD$1,0))&amp;""),"")&lt;&gt;"",IFERROR(TRIM(INDEX($A460:$AD460,MATCH(Settings!$B$13,$A$1:$AD$1,0))&amp;""),"")&amp;IF(IFERROR(TRIM(INDEX($A460:$AD460,MATCH(Settings!$B$14,$A$1:$AD$1,0))&amp;""),"")&lt;&gt;""," ("&amp;IFERROR(TRIM(INDEX($A460:$AD460,MATCH(Settings!$B$14,$A$1:$AD$1,0))&amp;""),"")&amp;")",""),IFERROR(TRIM(INDEX($A460:$AD460,MATCH(Settings!$B$14,$A$1:$AD$1,0))&amp;""),""))</f>
        <v/>
      </c>
      <c r="AN460" s="23">
        <f>IFERROR(TRIM(INDEX($A460:$AD460,MATCH(Settings!$B$15,$A$1:$AD$1,0))&amp;""),"")</f>
        <v/>
      </c>
      <c r="AO460" s="23">
        <f>IF($BB460=0,"",IF(LEFT(IFERROR(TRIM(INDEX($A460:$AD460,MATCH(Settings!$B$16,$A$1:$AD$1,0))&amp;""),""),5)="Goods","Goods",IF(LEFT(IFERROR(TRIM(INDEX($A460:$AD460,MATCH(Settings!$B$16,$A$1:$AD$1,0))&amp;""),""),8)="Services","Services",IF(IFERROR(TRIM(INDEX($A460:$AD460,MATCH(Settings!$B$22,$A$1:$AD$1,0))&amp;""),"")&lt;&gt;"","Services","Goods"))))</f>
        <v/>
      </c>
      <c r="AP460" s="23">
        <f>IF($AO460="Services",IFERROR(TRIM(INDEX($A460:$AD460,MATCH(Settings!$B$22,$A$1:$AD$1,0))&amp;""),""),IFERROR(TRIM(INDEX($A460:$AD460,MATCH(Settings!$B$17,$A$1:$AD$1,0))&amp;""),""))</f>
        <v/>
      </c>
      <c r="AQ460" s="24">
        <f>IFERROR(IF(TRIM(INDEX($A460:$AD460,MATCH(Settings!$B$18,$A$1:$AD$1,0))&amp;"")="","",VALUE(TRIM(INDEX($A460:$AD460,MATCH(Settings!$B$18,$A$1:$AD$1,0))&amp;""))),"")</f>
        <v/>
      </c>
      <c r="AR460" s="25">
        <f>IF($AO460="Goods",IFERROR(IF(TRIM(INDEX($A460:$AD460,MATCH(Settings!$B$20,$A$1:$AD$1,0))&amp;"")="","",VALUE(TRIM(INDEX($A460:$AD460,MATCH(Settings!$B$20,$A$1:$AD$1,0))&amp;""))),""),"")</f>
        <v/>
      </c>
      <c r="AS460" s="26">
        <f>IF($BB460=0,"",IFERROR(INT(IFERROR(IF(ISNUMBER(INDEX($A460:$AD460,MATCH(Settings!$B$11,$A$1:$AD$1,0))),INDEX($A460:$AD460,MATCH(Settings!$B$11,$A$1:$AD$1,0)),DATE(VALUE(LEFT(IFERROR(TRIM(INDEX($A460:$AD460,MATCH(Settings!$B$11,$A$1:$AD$1,0))&amp;""),""),4)),VALUE(MID(IFERROR(TRIM(INDEX($A460:$AD460,MATCH(Settings!$B$11,$A$1:$AD$1,0))&amp;""),""),6,2)),VALUE(MID(IFERROR(TRIM(INDEX($A460:$AD460,MATCH(Settings!$B$11,$A$1:$AD$1,0))&amp;""),""),9,2)))+TIME(VALUE(MID(IFERROR(TRIM(INDEX($A460:$AD460,MATCH(Settings!$B$11,$A$1:$AD$1,0))&amp;""),""),12,2)),VALUE(MID(IFERROR(TRIM(INDEX($A460:$AD460,MATCH(Settings!$B$11,$A$1:$AD$1,0))&amp;""),""),15,2)),VALUE(MID(IFERROR(TRIM(INDEX($A460:$AD460,MATCH(Settings!$B$11,$A$1:$AD$1,0))&amp;""),""),18,2)))),"")),""))</f>
        <v/>
      </c>
      <c r="AT460" s="23">
        <f>IF($BB460=0,"",IF(NOT(ISNUMBER($AF460)),"Waiting for the gift",IF(ISNUMBER($AJ460),"Acknowledged",IF(AND(ISNUMBER(Settings!$D$3),$AU460&gt;Settings!$D$3),"Past your window","Send acknowledgment"))))</f>
        <v/>
      </c>
      <c r="AU460" s="24">
        <f>IF(AND(ISNUMBER($AF460),NOT(ISNUMBER($AJ460))),Settings!$D$4-$AF460,"")</f>
        <v/>
      </c>
      <c r="AV460" s="27">
        <f>IF($BB460=0,"",IF((IF($AO460="Services","; services: describe the work, no value",IF(NOT(ISNUMBER($AR460)),"; no donor value given",IF($AX460=1,"; donor value $"&amp;FIXED(Settings!$D$5,0)&amp;" or more: written acknowledgment","")&amp;IF($AY460=1,"; over $"&amp;FIXED(Settings!$D$6,0)&amp;": donor may need Form 8283","")&amp;IF($AZ460=1,"; over $"&amp;FIXED(Settings!$D$7,0)&amp;": Section B, you may sign Part V",""))))="","Thank-you note",MID(IF($AO460="Services","; services: describe the work, no value",IF(NOT(ISNUMBER($AR460)),"; no donor value given",IF($AX460=1,"; donor value $"&amp;FIXED(Settings!$D$5,0)&amp;" or more: written acknowledgment","")&amp;IF($AY460=1,"; over $"&amp;FIXED(Settings!$D$6,0)&amp;": donor may need Form 8283","")&amp;IF($AZ460=1,"; over $"&amp;FIXED(Settings!$D$7,0)&amp;": Section B, you may sign Part V",""))),3,300)))</f>
        <v/>
      </c>
      <c r="AW460" s="27">
        <f>IF(OR($BB460=0,NOT(ISNUMBER($AF460)),$AP460=""),"","Thank you for your contribution of "&amp;$AP460&amp;" that "&amp;IF(TRIM(Settings!$D$2&amp;"")="","(your organization's name)",Settings!$D$2)&amp;" received on "&amp;CHOOSE(MONTH($AF460),"January","February","March","April","May","June","July","August","September","October","November","December")&amp;" "&amp;DAY($AF460)&amp;", "&amp;YEAR($AF460)&amp;". "&amp;IF(TRIM($AH460&amp;"")="","No goods or services were provided in exchange for your contribution.","In exchange for your contribution, we gave you "&amp;$AH460&amp;IF(ISNUMBER($AI460)," with an estimated fair market value of $"&amp;FIXED($AI460,2),"")&amp;"."))</f>
        <v/>
      </c>
      <c r="AX460" s="28">
        <f>IF(AND(ISNUMBER($AR460),ISNUMBER(Settings!$D$5)),IF($AR460&gt;=Settings!$D$5,1,0),0)</f>
        <v/>
      </c>
      <c r="AY460" s="28">
        <f>IF(AND(ISNUMBER($AR460),ISNUMBER(Settings!$D$6)),IF($AR460&gt;Settings!$D$6,1,0),0)</f>
        <v/>
      </c>
      <c r="AZ460" s="28">
        <f>IF(AND(ISNUMBER($AR460),ISNUMBER(Settings!$D$7)),IF($AR460&gt;Settings!$D$7,1,0),0)</f>
        <v/>
      </c>
      <c r="BA460" s="28">
        <f>IF(AND(ISNUMBER($AR460),ISNUMBER($AF460)),$AR460,0)</f>
        <v/>
      </c>
      <c r="BB460" s="28">
        <f>IF(OR(IFERROR(TRIM(INDEX($A460:$AD460,MATCH(Settings!$B$14,$A$1:$AD$1,0))&amp;""),"")&lt;&gt;"",IFERROR(TRIM(INDEX($A460:$AD460,MATCH(Settings!$B$13,$A$1:$AD$1,0))&amp;""),"")&lt;&gt;"",IFERROR(TRIM(INDEX($A460:$AD460,MATCH(Settings!$B$17,$A$1:$AD$1,0))&amp;""),"")&lt;&gt;"",IFERROR(TRIM(INDEX($A460:$AD460,MATCH(Settings!$B$22,$A$1:$AD$1,0))&amp;""),"")&lt;&gt;""),1,0)</f>
        <v/>
      </c>
    </row>
    <row r="461">
      <c r="AF461" s="29" t="n"/>
      <c r="AG461" s="30" t="n"/>
      <c r="AH461" s="30" t="n"/>
      <c r="AI461" s="31" t="n"/>
      <c r="AJ461" s="29" t="n"/>
      <c r="AK461" s="30" t="n"/>
      <c r="AM461" s="23">
        <f>IF(IFERROR(TRIM(INDEX($A461:$AD461,MATCH(Settings!$B$13,$A$1:$AD$1,0))&amp;""),"")&lt;&gt;"",IFERROR(TRIM(INDEX($A461:$AD461,MATCH(Settings!$B$13,$A$1:$AD$1,0))&amp;""),"")&amp;IF(IFERROR(TRIM(INDEX($A461:$AD461,MATCH(Settings!$B$14,$A$1:$AD$1,0))&amp;""),"")&lt;&gt;""," ("&amp;IFERROR(TRIM(INDEX($A461:$AD461,MATCH(Settings!$B$14,$A$1:$AD$1,0))&amp;""),"")&amp;")",""),IFERROR(TRIM(INDEX($A461:$AD461,MATCH(Settings!$B$14,$A$1:$AD$1,0))&amp;""),""))</f>
        <v/>
      </c>
      <c r="AN461" s="23">
        <f>IFERROR(TRIM(INDEX($A461:$AD461,MATCH(Settings!$B$15,$A$1:$AD$1,0))&amp;""),"")</f>
        <v/>
      </c>
      <c r="AO461" s="23">
        <f>IF($BB461=0,"",IF(LEFT(IFERROR(TRIM(INDEX($A461:$AD461,MATCH(Settings!$B$16,$A$1:$AD$1,0))&amp;""),""),5)="Goods","Goods",IF(LEFT(IFERROR(TRIM(INDEX($A461:$AD461,MATCH(Settings!$B$16,$A$1:$AD$1,0))&amp;""),""),8)="Services","Services",IF(IFERROR(TRIM(INDEX($A461:$AD461,MATCH(Settings!$B$22,$A$1:$AD$1,0))&amp;""),"")&lt;&gt;"","Services","Goods"))))</f>
        <v/>
      </c>
      <c r="AP461" s="23">
        <f>IF($AO461="Services",IFERROR(TRIM(INDEX($A461:$AD461,MATCH(Settings!$B$22,$A$1:$AD$1,0))&amp;""),""),IFERROR(TRIM(INDEX($A461:$AD461,MATCH(Settings!$B$17,$A$1:$AD$1,0))&amp;""),""))</f>
        <v/>
      </c>
      <c r="AQ461" s="24">
        <f>IFERROR(IF(TRIM(INDEX($A461:$AD461,MATCH(Settings!$B$18,$A$1:$AD$1,0))&amp;"")="","",VALUE(TRIM(INDEX($A461:$AD461,MATCH(Settings!$B$18,$A$1:$AD$1,0))&amp;""))),"")</f>
        <v/>
      </c>
      <c r="AR461" s="25">
        <f>IF($AO461="Goods",IFERROR(IF(TRIM(INDEX($A461:$AD461,MATCH(Settings!$B$20,$A$1:$AD$1,0))&amp;"")="","",VALUE(TRIM(INDEX($A461:$AD461,MATCH(Settings!$B$20,$A$1:$AD$1,0))&amp;""))),""),"")</f>
        <v/>
      </c>
      <c r="AS461" s="26">
        <f>IF($BB461=0,"",IFERROR(INT(IFERROR(IF(ISNUMBER(INDEX($A461:$AD461,MATCH(Settings!$B$11,$A$1:$AD$1,0))),INDEX($A461:$AD461,MATCH(Settings!$B$11,$A$1:$AD$1,0)),DATE(VALUE(LEFT(IFERROR(TRIM(INDEX($A461:$AD461,MATCH(Settings!$B$11,$A$1:$AD$1,0))&amp;""),""),4)),VALUE(MID(IFERROR(TRIM(INDEX($A461:$AD461,MATCH(Settings!$B$11,$A$1:$AD$1,0))&amp;""),""),6,2)),VALUE(MID(IFERROR(TRIM(INDEX($A461:$AD461,MATCH(Settings!$B$11,$A$1:$AD$1,0))&amp;""),""),9,2)))+TIME(VALUE(MID(IFERROR(TRIM(INDEX($A461:$AD461,MATCH(Settings!$B$11,$A$1:$AD$1,0))&amp;""),""),12,2)),VALUE(MID(IFERROR(TRIM(INDEX($A461:$AD461,MATCH(Settings!$B$11,$A$1:$AD$1,0))&amp;""),""),15,2)),VALUE(MID(IFERROR(TRIM(INDEX($A461:$AD461,MATCH(Settings!$B$11,$A$1:$AD$1,0))&amp;""),""),18,2)))),"")),""))</f>
        <v/>
      </c>
      <c r="AT461" s="23">
        <f>IF($BB461=0,"",IF(NOT(ISNUMBER($AF461)),"Waiting for the gift",IF(ISNUMBER($AJ461),"Acknowledged",IF(AND(ISNUMBER(Settings!$D$3),$AU461&gt;Settings!$D$3),"Past your window","Send acknowledgment"))))</f>
        <v/>
      </c>
      <c r="AU461" s="24">
        <f>IF(AND(ISNUMBER($AF461),NOT(ISNUMBER($AJ461))),Settings!$D$4-$AF461,"")</f>
        <v/>
      </c>
      <c r="AV461" s="27">
        <f>IF($BB461=0,"",IF((IF($AO461="Services","; services: describe the work, no value",IF(NOT(ISNUMBER($AR461)),"; no donor value given",IF($AX461=1,"; donor value $"&amp;FIXED(Settings!$D$5,0)&amp;" or more: written acknowledgment","")&amp;IF($AY461=1,"; over $"&amp;FIXED(Settings!$D$6,0)&amp;": donor may need Form 8283","")&amp;IF($AZ461=1,"; over $"&amp;FIXED(Settings!$D$7,0)&amp;": Section B, you may sign Part V",""))))="","Thank-you note",MID(IF($AO461="Services","; services: describe the work, no value",IF(NOT(ISNUMBER($AR461)),"; no donor value given",IF($AX461=1,"; donor value $"&amp;FIXED(Settings!$D$5,0)&amp;" or more: written acknowledgment","")&amp;IF($AY461=1,"; over $"&amp;FIXED(Settings!$D$6,0)&amp;": donor may need Form 8283","")&amp;IF($AZ461=1,"; over $"&amp;FIXED(Settings!$D$7,0)&amp;": Section B, you may sign Part V",""))),3,300)))</f>
        <v/>
      </c>
      <c r="AW461" s="27">
        <f>IF(OR($BB461=0,NOT(ISNUMBER($AF461)),$AP461=""),"","Thank you for your contribution of "&amp;$AP461&amp;" that "&amp;IF(TRIM(Settings!$D$2&amp;"")="","(your organization's name)",Settings!$D$2)&amp;" received on "&amp;CHOOSE(MONTH($AF461),"January","February","March","April","May","June","July","August","September","October","November","December")&amp;" "&amp;DAY($AF461)&amp;", "&amp;YEAR($AF461)&amp;". "&amp;IF(TRIM($AH461&amp;"")="","No goods or services were provided in exchange for your contribution.","In exchange for your contribution, we gave you "&amp;$AH461&amp;IF(ISNUMBER($AI461)," with an estimated fair market value of $"&amp;FIXED($AI461,2),"")&amp;"."))</f>
        <v/>
      </c>
      <c r="AX461" s="28">
        <f>IF(AND(ISNUMBER($AR461),ISNUMBER(Settings!$D$5)),IF($AR461&gt;=Settings!$D$5,1,0),0)</f>
        <v/>
      </c>
      <c r="AY461" s="28">
        <f>IF(AND(ISNUMBER($AR461),ISNUMBER(Settings!$D$6)),IF($AR461&gt;Settings!$D$6,1,0),0)</f>
        <v/>
      </c>
      <c r="AZ461" s="28">
        <f>IF(AND(ISNUMBER($AR461),ISNUMBER(Settings!$D$7)),IF($AR461&gt;Settings!$D$7,1,0),0)</f>
        <v/>
      </c>
      <c r="BA461" s="28">
        <f>IF(AND(ISNUMBER($AR461),ISNUMBER($AF461)),$AR461,0)</f>
        <v/>
      </c>
      <c r="BB461" s="28">
        <f>IF(OR(IFERROR(TRIM(INDEX($A461:$AD461,MATCH(Settings!$B$14,$A$1:$AD$1,0))&amp;""),"")&lt;&gt;"",IFERROR(TRIM(INDEX($A461:$AD461,MATCH(Settings!$B$13,$A$1:$AD$1,0))&amp;""),"")&lt;&gt;"",IFERROR(TRIM(INDEX($A461:$AD461,MATCH(Settings!$B$17,$A$1:$AD$1,0))&amp;""),"")&lt;&gt;"",IFERROR(TRIM(INDEX($A461:$AD461,MATCH(Settings!$B$22,$A$1:$AD$1,0))&amp;""),"")&lt;&gt;""),1,0)</f>
        <v/>
      </c>
    </row>
    <row r="462">
      <c r="AF462" s="29" t="n"/>
      <c r="AG462" s="30" t="n"/>
      <c r="AH462" s="30" t="n"/>
      <c r="AI462" s="31" t="n"/>
      <c r="AJ462" s="29" t="n"/>
      <c r="AK462" s="30" t="n"/>
      <c r="AM462" s="23">
        <f>IF(IFERROR(TRIM(INDEX($A462:$AD462,MATCH(Settings!$B$13,$A$1:$AD$1,0))&amp;""),"")&lt;&gt;"",IFERROR(TRIM(INDEX($A462:$AD462,MATCH(Settings!$B$13,$A$1:$AD$1,0))&amp;""),"")&amp;IF(IFERROR(TRIM(INDEX($A462:$AD462,MATCH(Settings!$B$14,$A$1:$AD$1,0))&amp;""),"")&lt;&gt;""," ("&amp;IFERROR(TRIM(INDEX($A462:$AD462,MATCH(Settings!$B$14,$A$1:$AD$1,0))&amp;""),"")&amp;")",""),IFERROR(TRIM(INDEX($A462:$AD462,MATCH(Settings!$B$14,$A$1:$AD$1,0))&amp;""),""))</f>
        <v/>
      </c>
      <c r="AN462" s="23">
        <f>IFERROR(TRIM(INDEX($A462:$AD462,MATCH(Settings!$B$15,$A$1:$AD$1,0))&amp;""),"")</f>
        <v/>
      </c>
      <c r="AO462" s="23">
        <f>IF($BB462=0,"",IF(LEFT(IFERROR(TRIM(INDEX($A462:$AD462,MATCH(Settings!$B$16,$A$1:$AD$1,0))&amp;""),""),5)="Goods","Goods",IF(LEFT(IFERROR(TRIM(INDEX($A462:$AD462,MATCH(Settings!$B$16,$A$1:$AD$1,0))&amp;""),""),8)="Services","Services",IF(IFERROR(TRIM(INDEX($A462:$AD462,MATCH(Settings!$B$22,$A$1:$AD$1,0))&amp;""),"")&lt;&gt;"","Services","Goods"))))</f>
        <v/>
      </c>
      <c r="AP462" s="23">
        <f>IF($AO462="Services",IFERROR(TRIM(INDEX($A462:$AD462,MATCH(Settings!$B$22,$A$1:$AD$1,0))&amp;""),""),IFERROR(TRIM(INDEX($A462:$AD462,MATCH(Settings!$B$17,$A$1:$AD$1,0))&amp;""),""))</f>
        <v/>
      </c>
      <c r="AQ462" s="24">
        <f>IFERROR(IF(TRIM(INDEX($A462:$AD462,MATCH(Settings!$B$18,$A$1:$AD$1,0))&amp;"")="","",VALUE(TRIM(INDEX($A462:$AD462,MATCH(Settings!$B$18,$A$1:$AD$1,0))&amp;""))),"")</f>
        <v/>
      </c>
      <c r="AR462" s="25">
        <f>IF($AO462="Goods",IFERROR(IF(TRIM(INDEX($A462:$AD462,MATCH(Settings!$B$20,$A$1:$AD$1,0))&amp;"")="","",VALUE(TRIM(INDEX($A462:$AD462,MATCH(Settings!$B$20,$A$1:$AD$1,0))&amp;""))),""),"")</f>
        <v/>
      </c>
      <c r="AS462" s="26">
        <f>IF($BB462=0,"",IFERROR(INT(IFERROR(IF(ISNUMBER(INDEX($A462:$AD462,MATCH(Settings!$B$11,$A$1:$AD$1,0))),INDEX($A462:$AD462,MATCH(Settings!$B$11,$A$1:$AD$1,0)),DATE(VALUE(LEFT(IFERROR(TRIM(INDEX($A462:$AD462,MATCH(Settings!$B$11,$A$1:$AD$1,0))&amp;""),""),4)),VALUE(MID(IFERROR(TRIM(INDEX($A462:$AD462,MATCH(Settings!$B$11,$A$1:$AD$1,0))&amp;""),""),6,2)),VALUE(MID(IFERROR(TRIM(INDEX($A462:$AD462,MATCH(Settings!$B$11,$A$1:$AD$1,0))&amp;""),""),9,2)))+TIME(VALUE(MID(IFERROR(TRIM(INDEX($A462:$AD462,MATCH(Settings!$B$11,$A$1:$AD$1,0))&amp;""),""),12,2)),VALUE(MID(IFERROR(TRIM(INDEX($A462:$AD462,MATCH(Settings!$B$11,$A$1:$AD$1,0))&amp;""),""),15,2)),VALUE(MID(IFERROR(TRIM(INDEX($A462:$AD462,MATCH(Settings!$B$11,$A$1:$AD$1,0))&amp;""),""),18,2)))),"")),""))</f>
        <v/>
      </c>
      <c r="AT462" s="23">
        <f>IF($BB462=0,"",IF(NOT(ISNUMBER($AF462)),"Waiting for the gift",IF(ISNUMBER($AJ462),"Acknowledged",IF(AND(ISNUMBER(Settings!$D$3),$AU462&gt;Settings!$D$3),"Past your window","Send acknowledgment"))))</f>
        <v/>
      </c>
      <c r="AU462" s="24">
        <f>IF(AND(ISNUMBER($AF462),NOT(ISNUMBER($AJ462))),Settings!$D$4-$AF462,"")</f>
        <v/>
      </c>
      <c r="AV462" s="27">
        <f>IF($BB462=0,"",IF((IF($AO462="Services","; services: describe the work, no value",IF(NOT(ISNUMBER($AR462)),"; no donor value given",IF($AX462=1,"; donor value $"&amp;FIXED(Settings!$D$5,0)&amp;" or more: written acknowledgment","")&amp;IF($AY462=1,"; over $"&amp;FIXED(Settings!$D$6,0)&amp;": donor may need Form 8283","")&amp;IF($AZ462=1,"; over $"&amp;FIXED(Settings!$D$7,0)&amp;": Section B, you may sign Part V",""))))="","Thank-you note",MID(IF($AO462="Services","; services: describe the work, no value",IF(NOT(ISNUMBER($AR462)),"; no donor value given",IF($AX462=1,"; donor value $"&amp;FIXED(Settings!$D$5,0)&amp;" or more: written acknowledgment","")&amp;IF($AY462=1,"; over $"&amp;FIXED(Settings!$D$6,0)&amp;": donor may need Form 8283","")&amp;IF($AZ462=1,"; over $"&amp;FIXED(Settings!$D$7,0)&amp;": Section B, you may sign Part V",""))),3,300)))</f>
        <v/>
      </c>
      <c r="AW462" s="27">
        <f>IF(OR($BB462=0,NOT(ISNUMBER($AF462)),$AP462=""),"","Thank you for your contribution of "&amp;$AP462&amp;" that "&amp;IF(TRIM(Settings!$D$2&amp;"")="","(your organization's name)",Settings!$D$2)&amp;" received on "&amp;CHOOSE(MONTH($AF462),"January","February","March","April","May","June","July","August","September","October","November","December")&amp;" "&amp;DAY($AF462)&amp;", "&amp;YEAR($AF462)&amp;". "&amp;IF(TRIM($AH462&amp;"")="","No goods or services were provided in exchange for your contribution.","In exchange for your contribution, we gave you "&amp;$AH462&amp;IF(ISNUMBER($AI462)," with an estimated fair market value of $"&amp;FIXED($AI462,2),"")&amp;"."))</f>
        <v/>
      </c>
      <c r="AX462" s="28">
        <f>IF(AND(ISNUMBER($AR462),ISNUMBER(Settings!$D$5)),IF($AR462&gt;=Settings!$D$5,1,0),0)</f>
        <v/>
      </c>
      <c r="AY462" s="28">
        <f>IF(AND(ISNUMBER($AR462),ISNUMBER(Settings!$D$6)),IF($AR462&gt;Settings!$D$6,1,0),0)</f>
        <v/>
      </c>
      <c r="AZ462" s="28">
        <f>IF(AND(ISNUMBER($AR462),ISNUMBER(Settings!$D$7)),IF($AR462&gt;Settings!$D$7,1,0),0)</f>
        <v/>
      </c>
      <c r="BA462" s="28">
        <f>IF(AND(ISNUMBER($AR462),ISNUMBER($AF462)),$AR462,0)</f>
        <v/>
      </c>
      <c r="BB462" s="28">
        <f>IF(OR(IFERROR(TRIM(INDEX($A462:$AD462,MATCH(Settings!$B$14,$A$1:$AD$1,0))&amp;""),"")&lt;&gt;"",IFERROR(TRIM(INDEX($A462:$AD462,MATCH(Settings!$B$13,$A$1:$AD$1,0))&amp;""),"")&lt;&gt;"",IFERROR(TRIM(INDEX($A462:$AD462,MATCH(Settings!$B$17,$A$1:$AD$1,0))&amp;""),"")&lt;&gt;"",IFERROR(TRIM(INDEX($A462:$AD462,MATCH(Settings!$B$22,$A$1:$AD$1,0))&amp;""),"")&lt;&gt;""),1,0)</f>
        <v/>
      </c>
    </row>
    <row r="463">
      <c r="AF463" s="29" t="n"/>
      <c r="AG463" s="30" t="n"/>
      <c r="AH463" s="30" t="n"/>
      <c r="AI463" s="31" t="n"/>
      <c r="AJ463" s="29" t="n"/>
      <c r="AK463" s="30" t="n"/>
      <c r="AM463" s="23">
        <f>IF(IFERROR(TRIM(INDEX($A463:$AD463,MATCH(Settings!$B$13,$A$1:$AD$1,0))&amp;""),"")&lt;&gt;"",IFERROR(TRIM(INDEX($A463:$AD463,MATCH(Settings!$B$13,$A$1:$AD$1,0))&amp;""),"")&amp;IF(IFERROR(TRIM(INDEX($A463:$AD463,MATCH(Settings!$B$14,$A$1:$AD$1,0))&amp;""),"")&lt;&gt;""," ("&amp;IFERROR(TRIM(INDEX($A463:$AD463,MATCH(Settings!$B$14,$A$1:$AD$1,0))&amp;""),"")&amp;")",""),IFERROR(TRIM(INDEX($A463:$AD463,MATCH(Settings!$B$14,$A$1:$AD$1,0))&amp;""),""))</f>
        <v/>
      </c>
      <c r="AN463" s="23">
        <f>IFERROR(TRIM(INDEX($A463:$AD463,MATCH(Settings!$B$15,$A$1:$AD$1,0))&amp;""),"")</f>
        <v/>
      </c>
      <c r="AO463" s="23">
        <f>IF($BB463=0,"",IF(LEFT(IFERROR(TRIM(INDEX($A463:$AD463,MATCH(Settings!$B$16,$A$1:$AD$1,0))&amp;""),""),5)="Goods","Goods",IF(LEFT(IFERROR(TRIM(INDEX($A463:$AD463,MATCH(Settings!$B$16,$A$1:$AD$1,0))&amp;""),""),8)="Services","Services",IF(IFERROR(TRIM(INDEX($A463:$AD463,MATCH(Settings!$B$22,$A$1:$AD$1,0))&amp;""),"")&lt;&gt;"","Services","Goods"))))</f>
        <v/>
      </c>
      <c r="AP463" s="23">
        <f>IF($AO463="Services",IFERROR(TRIM(INDEX($A463:$AD463,MATCH(Settings!$B$22,$A$1:$AD$1,0))&amp;""),""),IFERROR(TRIM(INDEX($A463:$AD463,MATCH(Settings!$B$17,$A$1:$AD$1,0))&amp;""),""))</f>
        <v/>
      </c>
      <c r="AQ463" s="24">
        <f>IFERROR(IF(TRIM(INDEX($A463:$AD463,MATCH(Settings!$B$18,$A$1:$AD$1,0))&amp;"")="","",VALUE(TRIM(INDEX($A463:$AD463,MATCH(Settings!$B$18,$A$1:$AD$1,0))&amp;""))),"")</f>
        <v/>
      </c>
      <c r="AR463" s="25">
        <f>IF($AO463="Goods",IFERROR(IF(TRIM(INDEX($A463:$AD463,MATCH(Settings!$B$20,$A$1:$AD$1,0))&amp;"")="","",VALUE(TRIM(INDEX($A463:$AD463,MATCH(Settings!$B$20,$A$1:$AD$1,0))&amp;""))),""),"")</f>
        <v/>
      </c>
      <c r="AS463" s="26">
        <f>IF($BB463=0,"",IFERROR(INT(IFERROR(IF(ISNUMBER(INDEX($A463:$AD463,MATCH(Settings!$B$11,$A$1:$AD$1,0))),INDEX($A463:$AD463,MATCH(Settings!$B$11,$A$1:$AD$1,0)),DATE(VALUE(LEFT(IFERROR(TRIM(INDEX($A463:$AD463,MATCH(Settings!$B$11,$A$1:$AD$1,0))&amp;""),""),4)),VALUE(MID(IFERROR(TRIM(INDEX($A463:$AD463,MATCH(Settings!$B$11,$A$1:$AD$1,0))&amp;""),""),6,2)),VALUE(MID(IFERROR(TRIM(INDEX($A463:$AD463,MATCH(Settings!$B$11,$A$1:$AD$1,0))&amp;""),""),9,2)))+TIME(VALUE(MID(IFERROR(TRIM(INDEX($A463:$AD463,MATCH(Settings!$B$11,$A$1:$AD$1,0))&amp;""),""),12,2)),VALUE(MID(IFERROR(TRIM(INDEX($A463:$AD463,MATCH(Settings!$B$11,$A$1:$AD$1,0))&amp;""),""),15,2)),VALUE(MID(IFERROR(TRIM(INDEX($A463:$AD463,MATCH(Settings!$B$11,$A$1:$AD$1,0))&amp;""),""),18,2)))),"")),""))</f>
        <v/>
      </c>
      <c r="AT463" s="23">
        <f>IF($BB463=0,"",IF(NOT(ISNUMBER($AF463)),"Waiting for the gift",IF(ISNUMBER($AJ463),"Acknowledged",IF(AND(ISNUMBER(Settings!$D$3),$AU463&gt;Settings!$D$3),"Past your window","Send acknowledgment"))))</f>
        <v/>
      </c>
      <c r="AU463" s="24">
        <f>IF(AND(ISNUMBER($AF463),NOT(ISNUMBER($AJ463))),Settings!$D$4-$AF463,"")</f>
        <v/>
      </c>
      <c r="AV463" s="27">
        <f>IF($BB463=0,"",IF((IF($AO463="Services","; services: describe the work, no value",IF(NOT(ISNUMBER($AR463)),"; no donor value given",IF($AX463=1,"; donor value $"&amp;FIXED(Settings!$D$5,0)&amp;" or more: written acknowledgment","")&amp;IF($AY463=1,"; over $"&amp;FIXED(Settings!$D$6,0)&amp;": donor may need Form 8283","")&amp;IF($AZ463=1,"; over $"&amp;FIXED(Settings!$D$7,0)&amp;": Section B, you may sign Part V",""))))="","Thank-you note",MID(IF($AO463="Services","; services: describe the work, no value",IF(NOT(ISNUMBER($AR463)),"; no donor value given",IF($AX463=1,"; donor value $"&amp;FIXED(Settings!$D$5,0)&amp;" or more: written acknowledgment","")&amp;IF($AY463=1,"; over $"&amp;FIXED(Settings!$D$6,0)&amp;": donor may need Form 8283","")&amp;IF($AZ463=1,"; over $"&amp;FIXED(Settings!$D$7,0)&amp;": Section B, you may sign Part V",""))),3,300)))</f>
        <v/>
      </c>
      <c r="AW463" s="27">
        <f>IF(OR($BB463=0,NOT(ISNUMBER($AF463)),$AP463=""),"","Thank you for your contribution of "&amp;$AP463&amp;" that "&amp;IF(TRIM(Settings!$D$2&amp;"")="","(your organization's name)",Settings!$D$2)&amp;" received on "&amp;CHOOSE(MONTH($AF463),"January","February","March","April","May","June","July","August","September","October","November","December")&amp;" "&amp;DAY($AF463)&amp;", "&amp;YEAR($AF463)&amp;". "&amp;IF(TRIM($AH463&amp;"")="","No goods or services were provided in exchange for your contribution.","In exchange for your contribution, we gave you "&amp;$AH463&amp;IF(ISNUMBER($AI463)," with an estimated fair market value of $"&amp;FIXED($AI463,2),"")&amp;"."))</f>
        <v/>
      </c>
      <c r="AX463" s="28">
        <f>IF(AND(ISNUMBER($AR463),ISNUMBER(Settings!$D$5)),IF($AR463&gt;=Settings!$D$5,1,0),0)</f>
        <v/>
      </c>
      <c r="AY463" s="28">
        <f>IF(AND(ISNUMBER($AR463),ISNUMBER(Settings!$D$6)),IF($AR463&gt;Settings!$D$6,1,0),0)</f>
        <v/>
      </c>
      <c r="AZ463" s="28">
        <f>IF(AND(ISNUMBER($AR463),ISNUMBER(Settings!$D$7)),IF($AR463&gt;Settings!$D$7,1,0),0)</f>
        <v/>
      </c>
      <c r="BA463" s="28">
        <f>IF(AND(ISNUMBER($AR463),ISNUMBER($AF463)),$AR463,0)</f>
        <v/>
      </c>
      <c r="BB463" s="28">
        <f>IF(OR(IFERROR(TRIM(INDEX($A463:$AD463,MATCH(Settings!$B$14,$A$1:$AD$1,0))&amp;""),"")&lt;&gt;"",IFERROR(TRIM(INDEX($A463:$AD463,MATCH(Settings!$B$13,$A$1:$AD$1,0))&amp;""),"")&lt;&gt;"",IFERROR(TRIM(INDEX($A463:$AD463,MATCH(Settings!$B$17,$A$1:$AD$1,0))&amp;""),"")&lt;&gt;"",IFERROR(TRIM(INDEX($A463:$AD463,MATCH(Settings!$B$22,$A$1:$AD$1,0))&amp;""),"")&lt;&gt;""),1,0)</f>
        <v/>
      </c>
    </row>
    <row r="464">
      <c r="AF464" s="29" t="n"/>
      <c r="AG464" s="30" t="n"/>
      <c r="AH464" s="30" t="n"/>
      <c r="AI464" s="31" t="n"/>
      <c r="AJ464" s="29" t="n"/>
      <c r="AK464" s="30" t="n"/>
      <c r="AM464" s="23">
        <f>IF(IFERROR(TRIM(INDEX($A464:$AD464,MATCH(Settings!$B$13,$A$1:$AD$1,0))&amp;""),"")&lt;&gt;"",IFERROR(TRIM(INDEX($A464:$AD464,MATCH(Settings!$B$13,$A$1:$AD$1,0))&amp;""),"")&amp;IF(IFERROR(TRIM(INDEX($A464:$AD464,MATCH(Settings!$B$14,$A$1:$AD$1,0))&amp;""),"")&lt;&gt;""," ("&amp;IFERROR(TRIM(INDEX($A464:$AD464,MATCH(Settings!$B$14,$A$1:$AD$1,0))&amp;""),"")&amp;")",""),IFERROR(TRIM(INDEX($A464:$AD464,MATCH(Settings!$B$14,$A$1:$AD$1,0))&amp;""),""))</f>
        <v/>
      </c>
      <c r="AN464" s="23">
        <f>IFERROR(TRIM(INDEX($A464:$AD464,MATCH(Settings!$B$15,$A$1:$AD$1,0))&amp;""),"")</f>
        <v/>
      </c>
      <c r="AO464" s="23">
        <f>IF($BB464=0,"",IF(LEFT(IFERROR(TRIM(INDEX($A464:$AD464,MATCH(Settings!$B$16,$A$1:$AD$1,0))&amp;""),""),5)="Goods","Goods",IF(LEFT(IFERROR(TRIM(INDEX($A464:$AD464,MATCH(Settings!$B$16,$A$1:$AD$1,0))&amp;""),""),8)="Services","Services",IF(IFERROR(TRIM(INDEX($A464:$AD464,MATCH(Settings!$B$22,$A$1:$AD$1,0))&amp;""),"")&lt;&gt;"","Services","Goods"))))</f>
        <v/>
      </c>
      <c r="AP464" s="23">
        <f>IF($AO464="Services",IFERROR(TRIM(INDEX($A464:$AD464,MATCH(Settings!$B$22,$A$1:$AD$1,0))&amp;""),""),IFERROR(TRIM(INDEX($A464:$AD464,MATCH(Settings!$B$17,$A$1:$AD$1,0))&amp;""),""))</f>
        <v/>
      </c>
      <c r="AQ464" s="24">
        <f>IFERROR(IF(TRIM(INDEX($A464:$AD464,MATCH(Settings!$B$18,$A$1:$AD$1,0))&amp;"")="","",VALUE(TRIM(INDEX($A464:$AD464,MATCH(Settings!$B$18,$A$1:$AD$1,0))&amp;""))),"")</f>
        <v/>
      </c>
      <c r="AR464" s="25">
        <f>IF($AO464="Goods",IFERROR(IF(TRIM(INDEX($A464:$AD464,MATCH(Settings!$B$20,$A$1:$AD$1,0))&amp;"")="","",VALUE(TRIM(INDEX($A464:$AD464,MATCH(Settings!$B$20,$A$1:$AD$1,0))&amp;""))),""),"")</f>
        <v/>
      </c>
      <c r="AS464" s="26">
        <f>IF($BB464=0,"",IFERROR(INT(IFERROR(IF(ISNUMBER(INDEX($A464:$AD464,MATCH(Settings!$B$11,$A$1:$AD$1,0))),INDEX($A464:$AD464,MATCH(Settings!$B$11,$A$1:$AD$1,0)),DATE(VALUE(LEFT(IFERROR(TRIM(INDEX($A464:$AD464,MATCH(Settings!$B$11,$A$1:$AD$1,0))&amp;""),""),4)),VALUE(MID(IFERROR(TRIM(INDEX($A464:$AD464,MATCH(Settings!$B$11,$A$1:$AD$1,0))&amp;""),""),6,2)),VALUE(MID(IFERROR(TRIM(INDEX($A464:$AD464,MATCH(Settings!$B$11,$A$1:$AD$1,0))&amp;""),""),9,2)))+TIME(VALUE(MID(IFERROR(TRIM(INDEX($A464:$AD464,MATCH(Settings!$B$11,$A$1:$AD$1,0))&amp;""),""),12,2)),VALUE(MID(IFERROR(TRIM(INDEX($A464:$AD464,MATCH(Settings!$B$11,$A$1:$AD$1,0))&amp;""),""),15,2)),VALUE(MID(IFERROR(TRIM(INDEX($A464:$AD464,MATCH(Settings!$B$11,$A$1:$AD$1,0))&amp;""),""),18,2)))),"")),""))</f>
        <v/>
      </c>
      <c r="AT464" s="23">
        <f>IF($BB464=0,"",IF(NOT(ISNUMBER($AF464)),"Waiting for the gift",IF(ISNUMBER($AJ464),"Acknowledged",IF(AND(ISNUMBER(Settings!$D$3),$AU464&gt;Settings!$D$3),"Past your window","Send acknowledgment"))))</f>
        <v/>
      </c>
      <c r="AU464" s="24">
        <f>IF(AND(ISNUMBER($AF464),NOT(ISNUMBER($AJ464))),Settings!$D$4-$AF464,"")</f>
        <v/>
      </c>
      <c r="AV464" s="27">
        <f>IF($BB464=0,"",IF((IF($AO464="Services","; services: describe the work, no value",IF(NOT(ISNUMBER($AR464)),"; no donor value given",IF($AX464=1,"; donor value $"&amp;FIXED(Settings!$D$5,0)&amp;" or more: written acknowledgment","")&amp;IF($AY464=1,"; over $"&amp;FIXED(Settings!$D$6,0)&amp;": donor may need Form 8283","")&amp;IF($AZ464=1,"; over $"&amp;FIXED(Settings!$D$7,0)&amp;": Section B, you may sign Part V",""))))="","Thank-you note",MID(IF($AO464="Services","; services: describe the work, no value",IF(NOT(ISNUMBER($AR464)),"; no donor value given",IF($AX464=1,"; donor value $"&amp;FIXED(Settings!$D$5,0)&amp;" or more: written acknowledgment","")&amp;IF($AY464=1,"; over $"&amp;FIXED(Settings!$D$6,0)&amp;": donor may need Form 8283","")&amp;IF($AZ464=1,"; over $"&amp;FIXED(Settings!$D$7,0)&amp;": Section B, you may sign Part V",""))),3,300)))</f>
        <v/>
      </c>
      <c r="AW464" s="27">
        <f>IF(OR($BB464=0,NOT(ISNUMBER($AF464)),$AP464=""),"","Thank you for your contribution of "&amp;$AP464&amp;" that "&amp;IF(TRIM(Settings!$D$2&amp;"")="","(your organization's name)",Settings!$D$2)&amp;" received on "&amp;CHOOSE(MONTH($AF464),"January","February","March","April","May","June","July","August","September","October","November","December")&amp;" "&amp;DAY($AF464)&amp;", "&amp;YEAR($AF464)&amp;". "&amp;IF(TRIM($AH464&amp;"")="","No goods or services were provided in exchange for your contribution.","In exchange for your contribution, we gave you "&amp;$AH464&amp;IF(ISNUMBER($AI464)," with an estimated fair market value of $"&amp;FIXED($AI464,2),"")&amp;"."))</f>
        <v/>
      </c>
      <c r="AX464" s="28">
        <f>IF(AND(ISNUMBER($AR464),ISNUMBER(Settings!$D$5)),IF($AR464&gt;=Settings!$D$5,1,0),0)</f>
        <v/>
      </c>
      <c r="AY464" s="28">
        <f>IF(AND(ISNUMBER($AR464),ISNUMBER(Settings!$D$6)),IF($AR464&gt;Settings!$D$6,1,0),0)</f>
        <v/>
      </c>
      <c r="AZ464" s="28">
        <f>IF(AND(ISNUMBER($AR464),ISNUMBER(Settings!$D$7)),IF($AR464&gt;Settings!$D$7,1,0),0)</f>
        <v/>
      </c>
      <c r="BA464" s="28">
        <f>IF(AND(ISNUMBER($AR464),ISNUMBER($AF464)),$AR464,0)</f>
        <v/>
      </c>
      <c r="BB464" s="28">
        <f>IF(OR(IFERROR(TRIM(INDEX($A464:$AD464,MATCH(Settings!$B$14,$A$1:$AD$1,0))&amp;""),"")&lt;&gt;"",IFERROR(TRIM(INDEX($A464:$AD464,MATCH(Settings!$B$13,$A$1:$AD$1,0))&amp;""),"")&lt;&gt;"",IFERROR(TRIM(INDEX($A464:$AD464,MATCH(Settings!$B$17,$A$1:$AD$1,0))&amp;""),"")&lt;&gt;"",IFERROR(TRIM(INDEX($A464:$AD464,MATCH(Settings!$B$22,$A$1:$AD$1,0))&amp;""),"")&lt;&gt;""),1,0)</f>
        <v/>
      </c>
    </row>
    <row r="465">
      <c r="AF465" s="29" t="n"/>
      <c r="AG465" s="30" t="n"/>
      <c r="AH465" s="30" t="n"/>
      <c r="AI465" s="31" t="n"/>
      <c r="AJ465" s="29" t="n"/>
      <c r="AK465" s="30" t="n"/>
      <c r="AM465" s="23">
        <f>IF(IFERROR(TRIM(INDEX($A465:$AD465,MATCH(Settings!$B$13,$A$1:$AD$1,0))&amp;""),"")&lt;&gt;"",IFERROR(TRIM(INDEX($A465:$AD465,MATCH(Settings!$B$13,$A$1:$AD$1,0))&amp;""),"")&amp;IF(IFERROR(TRIM(INDEX($A465:$AD465,MATCH(Settings!$B$14,$A$1:$AD$1,0))&amp;""),"")&lt;&gt;""," ("&amp;IFERROR(TRIM(INDEX($A465:$AD465,MATCH(Settings!$B$14,$A$1:$AD$1,0))&amp;""),"")&amp;")",""),IFERROR(TRIM(INDEX($A465:$AD465,MATCH(Settings!$B$14,$A$1:$AD$1,0))&amp;""),""))</f>
        <v/>
      </c>
      <c r="AN465" s="23">
        <f>IFERROR(TRIM(INDEX($A465:$AD465,MATCH(Settings!$B$15,$A$1:$AD$1,0))&amp;""),"")</f>
        <v/>
      </c>
      <c r="AO465" s="23">
        <f>IF($BB465=0,"",IF(LEFT(IFERROR(TRIM(INDEX($A465:$AD465,MATCH(Settings!$B$16,$A$1:$AD$1,0))&amp;""),""),5)="Goods","Goods",IF(LEFT(IFERROR(TRIM(INDEX($A465:$AD465,MATCH(Settings!$B$16,$A$1:$AD$1,0))&amp;""),""),8)="Services","Services",IF(IFERROR(TRIM(INDEX($A465:$AD465,MATCH(Settings!$B$22,$A$1:$AD$1,0))&amp;""),"")&lt;&gt;"","Services","Goods"))))</f>
        <v/>
      </c>
      <c r="AP465" s="23">
        <f>IF($AO465="Services",IFERROR(TRIM(INDEX($A465:$AD465,MATCH(Settings!$B$22,$A$1:$AD$1,0))&amp;""),""),IFERROR(TRIM(INDEX($A465:$AD465,MATCH(Settings!$B$17,$A$1:$AD$1,0))&amp;""),""))</f>
        <v/>
      </c>
      <c r="AQ465" s="24">
        <f>IFERROR(IF(TRIM(INDEX($A465:$AD465,MATCH(Settings!$B$18,$A$1:$AD$1,0))&amp;"")="","",VALUE(TRIM(INDEX($A465:$AD465,MATCH(Settings!$B$18,$A$1:$AD$1,0))&amp;""))),"")</f>
        <v/>
      </c>
      <c r="AR465" s="25">
        <f>IF($AO465="Goods",IFERROR(IF(TRIM(INDEX($A465:$AD465,MATCH(Settings!$B$20,$A$1:$AD$1,0))&amp;"")="","",VALUE(TRIM(INDEX($A465:$AD465,MATCH(Settings!$B$20,$A$1:$AD$1,0))&amp;""))),""),"")</f>
        <v/>
      </c>
      <c r="AS465" s="26">
        <f>IF($BB465=0,"",IFERROR(INT(IFERROR(IF(ISNUMBER(INDEX($A465:$AD465,MATCH(Settings!$B$11,$A$1:$AD$1,0))),INDEX($A465:$AD465,MATCH(Settings!$B$11,$A$1:$AD$1,0)),DATE(VALUE(LEFT(IFERROR(TRIM(INDEX($A465:$AD465,MATCH(Settings!$B$11,$A$1:$AD$1,0))&amp;""),""),4)),VALUE(MID(IFERROR(TRIM(INDEX($A465:$AD465,MATCH(Settings!$B$11,$A$1:$AD$1,0))&amp;""),""),6,2)),VALUE(MID(IFERROR(TRIM(INDEX($A465:$AD465,MATCH(Settings!$B$11,$A$1:$AD$1,0))&amp;""),""),9,2)))+TIME(VALUE(MID(IFERROR(TRIM(INDEX($A465:$AD465,MATCH(Settings!$B$11,$A$1:$AD$1,0))&amp;""),""),12,2)),VALUE(MID(IFERROR(TRIM(INDEX($A465:$AD465,MATCH(Settings!$B$11,$A$1:$AD$1,0))&amp;""),""),15,2)),VALUE(MID(IFERROR(TRIM(INDEX($A465:$AD465,MATCH(Settings!$B$11,$A$1:$AD$1,0))&amp;""),""),18,2)))),"")),""))</f>
        <v/>
      </c>
      <c r="AT465" s="23">
        <f>IF($BB465=0,"",IF(NOT(ISNUMBER($AF465)),"Waiting for the gift",IF(ISNUMBER($AJ465),"Acknowledged",IF(AND(ISNUMBER(Settings!$D$3),$AU465&gt;Settings!$D$3),"Past your window","Send acknowledgment"))))</f>
        <v/>
      </c>
      <c r="AU465" s="24">
        <f>IF(AND(ISNUMBER($AF465),NOT(ISNUMBER($AJ465))),Settings!$D$4-$AF465,"")</f>
        <v/>
      </c>
      <c r="AV465" s="27">
        <f>IF($BB465=0,"",IF((IF($AO465="Services","; services: describe the work, no value",IF(NOT(ISNUMBER($AR465)),"; no donor value given",IF($AX465=1,"; donor value $"&amp;FIXED(Settings!$D$5,0)&amp;" or more: written acknowledgment","")&amp;IF($AY465=1,"; over $"&amp;FIXED(Settings!$D$6,0)&amp;": donor may need Form 8283","")&amp;IF($AZ465=1,"; over $"&amp;FIXED(Settings!$D$7,0)&amp;": Section B, you may sign Part V",""))))="","Thank-you note",MID(IF($AO465="Services","; services: describe the work, no value",IF(NOT(ISNUMBER($AR465)),"; no donor value given",IF($AX465=1,"; donor value $"&amp;FIXED(Settings!$D$5,0)&amp;" or more: written acknowledgment","")&amp;IF($AY465=1,"; over $"&amp;FIXED(Settings!$D$6,0)&amp;": donor may need Form 8283","")&amp;IF($AZ465=1,"; over $"&amp;FIXED(Settings!$D$7,0)&amp;": Section B, you may sign Part V",""))),3,300)))</f>
        <v/>
      </c>
      <c r="AW465" s="27">
        <f>IF(OR($BB465=0,NOT(ISNUMBER($AF465)),$AP465=""),"","Thank you for your contribution of "&amp;$AP465&amp;" that "&amp;IF(TRIM(Settings!$D$2&amp;"")="","(your organization's name)",Settings!$D$2)&amp;" received on "&amp;CHOOSE(MONTH($AF465),"January","February","March","April","May","June","July","August","September","October","November","December")&amp;" "&amp;DAY($AF465)&amp;", "&amp;YEAR($AF465)&amp;". "&amp;IF(TRIM($AH465&amp;"")="","No goods or services were provided in exchange for your contribution.","In exchange for your contribution, we gave you "&amp;$AH465&amp;IF(ISNUMBER($AI465)," with an estimated fair market value of $"&amp;FIXED($AI465,2),"")&amp;"."))</f>
        <v/>
      </c>
      <c r="AX465" s="28">
        <f>IF(AND(ISNUMBER($AR465),ISNUMBER(Settings!$D$5)),IF($AR465&gt;=Settings!$D$5,1,0),0)</f>
        <v/>
      </c>
      <c r="AY465" s="28">
        <f>IF(AND(ISNUMBER($AR465),ISNUMBER(Settings!$D$6)),IF($AR465&gt;Settings!$D$6,1,0),0)</f>
        <v/>
      </c>
      <c r="AZ465" s="28">
        <f>IF(AND(ISNUMBER($AR465),ISNUMBER(Settings!$D$7)),IF($AR465&gt;Settings!$D$7,1,0),0)</f>
        <v/>
      </c>
      <c r="BA465" s="28">
        <f>IF(AND(ISNUMBER($AR465),ISNUMBER($AF465)),$AR465,0)</f>
        <v/>
      </c>
      <c r="BB465" s="28">
        <f>IF(OR(IFERROR(TRIM(INDEX($A465:$AD465,MATCH(Settings!$B$14,$A$1:$AD$1,0))&amp;""),"")&lt;&gt;"",IFERROR(TRIM(INDEX($A465:$AD465,MATCH(Settings!$B$13,$A$1:$AD$1,0))&amp;""),"")&lt;&gt;"",IFERROR(TRIM(INDEX($A465:$AD465,MATCH(Settings!$B$17,$A$1:$AD$1,0))&amp;""),"")&lt;&gt;"",IFERROR(TRIM(INDEX($A465:$AD465,MATCH(Settings!$B$22,$A$1:$AD$1,0))&amp;""),"")&lt;&gt;""),1,0)</f>
        <v/>
      </c>
    </row>
    <row r="466">
      <c r="AF466" s="29" t="n"/>
      <c r="AG466" s="30" t="n"/>
      <c r="AH466" s="30" t="n"/>
      <c r="AI466" s="31" t="n"/>
      <c r="AJ466" s="29" t="n"/>
      <c r="AK466" s="30" t="n"/>
      <c r="AM466" s="23">
        <f>IF(IFERROR(TRIM(INDEX($A466:$AD466,MATCH(Settings!$B$13,$A$1:$AD$1,0))&amp;""),"")&lt;&gt;"",IFERROR(TRIM(INDEX($A466:$AD466,MATCH(Settings!$B$13,$A$1:$AD$1,0))&amp;""),"")&amp;IF(IFERROR(TRIM(INDEX($A466:$AD466,MATCH(Settings!$B$14,$A$1:$AD$1,0))&amp;""),"")&lt;&gt;""," ("&amp;IFERROR(TRIM(INDEX($A466:$AD466,MATCH(Settings!$B$14,$A$1:$AD$1,0))&amp;""),"")&amp;")",""),IFERROR(TRIM(INDEX($A466:$AD466,MATCH(Settings!$B$14,$A$1:$AD$1,0))&amp;""),""))</f>
        <v/>
      </c>
      <c r="AN466" s="23">
        <f>IFERROR(TRIM(INDEX($A466:$AD466,MATCH(Settings!$B$15,$A$1:$AD$1,0))&amp;""),"")</f>
        <v/>
      </c>
      <c r="AO466" s="23">
        <f>IF($BB466=0,"",IF(LEFT(IFERROR(TRIM(INDEX($A466:$AD466,MATCH(Settings!$B$16,$A$1:$AD$1,0))&amp;""),""),5)="Goods","Goods",IF(LEFT(IFERROR(TRIM(INDEX($A466:$AD466,MATCH(Settings!$B$16,$A$1:$AD$1,0))&amp;""),""),8)="Services","Services",IF(IFERROR(TRIM(INDEX($A466:$AD466,MATCH(Settings!$B$22,$A$1:$AD$1,0))&amp;""),"")&lt;&gt;"","Services","Goods"))))</f>
        <v/>
      </c>
      <c r="AP466" s="23">
        <f>IF($AO466="Services",IFERROR(TRIM(INDEX($A466:$AD466,MATCH(Settings!$B$22,$A$1:$AD$1,0))&amp;""),""),IFERROR(TRIM(INDEX($A466:$AD466,MATCH(Settings!$B$17,$A$1:$AD$1,0))&amp;""),""))</f>
        <v/>
      </c>
      <c r="AQ466" s="24">
        <f>IFERROR(IF(TRIM(INDEX($A466:$AD466,MATCH(Settings!$B$18,$A$1:$AD$1,0))&amp;"")="","",VALUE(TRIM(INDEX($A466:$AD466,MATCH(Settings!$B$18,$A$1:$AD$1,0))&amp;""))),"")</f>
        <v/>
      </c>
      <c r="AR466" s="25">
        <f>IF($AO466="Goods",IFERROR(IF(TRIM(INDEX($A466:$AD466,MATCH(Settings!$B$20,$A$1:$AD$1,0))&amp;"")="","",VALUE(TRIM(INDEX($A466:$AD466,MATCH(Settings!$B$20,$A$1:$AD$1,0))&amp;""))),""),"")</f>
        <v/>
      </c>
      <c r="AS466" s="26">
        <f>IF($BB466=0,"",IFERROR(INT(IFERROR(IF(ISNUMBER(INDEX($A466:$AD466,MATCH(Settings!$B$11,$A$1:$AD$1,0))),INDEX($A466:$AD466,MATCH(Settings!$B$11,$A$1:$AD$1,0)),DATE(VALUE(LEFT(IFERROR(TRIM(INDEX($A466:$AD466,MATCH(Settings!$B$11,$A$1:$AD$1,0))&amp;""),""),4)),VALUE(MID(IFERROR(TRIM(INDEX($A466:$AD466,MATCH(Settings!$B$11,$A$1:$AD$1,0))&amp;""),""),6,2)),VALUE(MID(IFERROR(TRIM(INDEX($A466:$AD466,MATCH(Settings!$B$11,$A$1:$AD$1,0))&amp;""),""),9,2)))+TIME(VALUE(MID(IFERROR(TRIM(INDEX($A466:$AD466,MATCH(Settings!$B$11,$A$1:$AD$1,0))&amp;""),""),12,2)),VALUE(MID(IFERROR(TRIM(INDEX($A466:$AD466,MATCH(Settings!$B$11,$A$1:$AD$1,0))&amp;""),""),15,2)),VALUE(MID(IFERROR(TRIM(INDEX($A466:$AD466,MATCH(Settings!$B$11,$A$1:$AD$1,0))&amp;""),""),18,2)))),"")),""))</f>
        <v/>
      </c>
      <c r="AT466" s="23">
        <f>IF($BB466=0,"",IF(NOT(ISNUMBER($AF466)),"Waiting for the gift",IF(ISNUMBER($AJ466),"Acknowledged",IF(AND(ISNUMBER(Settings!$D$3),$AU466&gt;Settings!$D$3),"Past your window","Send acknowledgment"))))</f>
        <v/>
      </c>
      <c r="AU466" s="24">
        <f>IF(AND(ISNUMBER($AF466),NOT(ISNUMBER($AJ466))),Settings!$D$4-$AF466,"")</f>
        <v/>
      </c>
      <c r="AV466" s="27">
        <f>IF($BB466=0,"",IF((IF($AO466="Services","; services: describe the work, no value",IF(NOT(ISNUMBER($AR466)),"; no donor value given",IF($AX466=1,"; donor value $"&amp;FIXED(Settings!$D$5,0)&amp;" or more: written acknowledgment","")&amp;IF($AY466=1,"; over $"&amp;FIXED(Settings!$D$6,0)&amp;": donor may need Form 8283","")&amp;IF($AZ466=1,"; over $"&amp;FIXED(Settings!$D$7,0)&amp;": Section B, you may sign Part V",""))))="","Thank-you note",MID(IF($AO466="Services","; services: describe the work, no value",IF(NOT(ISNUMBER($AR466)),"; no donor value given",IF($AX466=1,"; donor value $"&amp;FIXED(Settings!$D$5,0)&amp;" or more: written acknowledgment","")&amp;IF($AY466=1,"; over $"&amp;FIXED(Settings!$D$6,0)&amp;": donor may need Form 8283","")&amp;IF($AZ466=1,"; over $"&amp;FIXED(Settings!$D$7,0)&amp;": Section B, you may sign Part V",""))),3,300)))</f>
        <v/>
      </c>
      <c r="AW466" s="27">
        <f>IF(OR($BB466=0,NOT(ISNUMBER($AF466)),$AP466=""),"","Thank you for your contribution of "&amp;$AP466&amp;" that "&amp;IF(TRIM(Settings!$D$2&amp;"")="","(your organization's name)",Settings!$D$2)&amp;" received on "&amp;CHOOSE(MONTH($AF466),"January","February","March","April","May","June","July","August","September","October","November","December")&amp;" "&amp;DAY($AF466)&amp;", "&amp;YEAR($AF466)&amp;". "&amp;IF(TRIM($AH466&amp;"")="","No goods or services were provided in exchange for your contribution.","In exchange for your contribution, we gave you "&amp;$AH466&amp;IF(ISNUMBER($AI466)," with an estimated fair market value of $"&amp;FIXED($AI466,2),"")&amp;"."))</f>
        <v/>
      </c>
      <c r="AX466" s="28">
        <f>IF(AND(ISNUMBER($AR466),ISNUMBER(Settings!$D$5)),IF($AR466&gt;=Settings!$D$5,1,0),0)</f>
        <v/>
      </c>
      <c r="AY466" s="28">
        <f>IF(AND(ISNUMBER($AR466),ISNUMBER(Settings!$D$6)),IF($AR466&gt;Settings!$D$6,1,0),0)</f>
        <v/>
      </c>
      <c r="AZ466" s="28">
        <f>IF(AND(ISNUMBER($AR466),ISNUMBER(Settings!$D$7)),IF($AR466&gt;Settings!$D$7,1,0),0)</f>
        <v/>
      </c>
      <c r="BA466" s="28">
        <f>IF(AND(ISNUMBER($AR466),ISNUMBER($AF466)),$AR466,0)</f>
        <v/>
      </c>
      <c r="BB466" s="28">
        <f>IF(OR(IFERROR(TRIM(INDEX($A466:$AD466,MATCH(Settings!$B$14,$A$1:$AD$1,0))&amp;""),"")&lt;&gt;"",IFERROR(TRIM(INDEX($A466:$AD466,MATCH(Settings!$B$13,$A$1:$AD$1,0))&amp;""),"")&lt;&gt;"",IFERROR(TRIM(INDEX($A466:$AD466,MATCH(Settings!$B$17,$A$1:$AD$1,0))&amp;""),"")&lt;&gt;"",IFERROR(TRIM(INDEX($A466:$AD466,MATCH(Settings!$B$22,$A$1:$AD$1,0))&amp;""),"")&lt;&gt;""),1,0)</f>
        <v/>
      </c>
    </row>
    <row r="467">
      <c r="AF467" s="29" t="n"/>
      <c r="AG467" s="30" t="n"/>
      <c r="AH467" s="30" t="n"/>
      <c r="AI467" s="31" t="n"/>
      <c r="AJ467" s="29" t="n"/>
      <c r="AK467" s="30" t="n"/>
      <c r="AM467" s="23">
        <f>IF(IFERROR(TRIM(INDEX($A467:$AD467,MATCH(Settings!$B$13,$A$1:$AD$1,0))&amp;""),"")&lt;&gt;"",IFERROR(TRIM(INDEX($A467:$AD467,MATCH(Settings!$B$13,$A$1:$AD$1,0))&amp;""),"")&amp;IF(IFERROR(TRIM(INDEX($A467:$AD467,MATCH(Settings!$B$14,$A$1:$AD$1,0))&amp;""),"")&lt;&gt;""," ("&amp;IFERROR(TRIM(INDEX($A467:$AD467,MATCH(Settings!$B$14,$A$1:$AD$1,0))&amp;""),"")&amp;")",""),IFERROR(TRIM(INDEX($A467:$AD467,MATCH(Settings!$B$14,$A$1:$AD$1,0))&amp;""),""))</f>
        <v/>
      </c>
      <c r="AN467" s="23">
        <f>IFERROR(TRIM(INDEX($A467:$AD467,MATCH(Settings!$B$15,$A$1:$AD$1,0))&amp;""),"")</f>
        <v/>
      </c>
      <c r="AO467" s="23">
        <f>IF($BB467=0,"",IF(LEFT(IFERROR(TRIM(INDEX($A467:$AD467,MATCH(Settings!$B$16,$A$1:$AD$1,0))&amp;""),""),5)="Goods","Goods",IF(LEFT(IFERROR(TRIM(INDEX($A467:$AD467,MATCH(Settings!$B$16,$A$1:$AD$1,0))&amp;""),""),8)="Services","Services",IF(IFERROR(TRIM(INDEX($A467:$AD467,MATCH(Settings!$B$22,$A$1:$AD$1,0))&amp;""),"")&lt;&gt;"","Services","Goods"))))</f>
        <v/>
      </c>
      <c r="AP467" s="23">
        <f>IF($AO467="Services",IFERROR(TRIM(INDEX($A467:$AD467,MATCH(Settings!$B$22,$A$1:$AD$1,0))&amp;""),""),IFERROR(TRIM(INDEX($A467:$AD467,MATCH(Settings!$B$17,$A$1:$AD$1,0))&amp;""),""))</f>
        <v/>
      </c>
      <c r="AQ467" s="24">
        <f>IFERROR(IF(TRIM(INDEX($A467:$AD467,MATCH(Settings!$B$18,$A$1:$AD$1,0))&amp;"")="","",VALUE(TRIM(INDEX($A467:$AD467,MATCH(Settings!$B$18,$A$1:$AD$1,0))&amp;""))),"")</f>
        <v/>
      </c>
      <c r="AR467" s="25">
        <f>IF($AO467="Goods",IFERROR(IF(TRIM(INDEX($A467:$AD467,MATCH(Settings!$B$20,$A$1:$AD$1,0))&amp;"")="","",VALUE(TRIM(INDEX($A467:$AD467,MATCH(Settings!$B$20,$A$1:$AD$1,0))&amp;""))),""),"")</f>
        <v/>
      </c>
      <c r="AS467" s="26">
        <f>IF($BB467=0,"",IFERROR(INT(IFERROR(IF(ISNUMBER(INDEX($A467:$AD467,MATCH(Settings!$B$11,$A$1:$AD$1,0))),INDEX($A467:$AD467,MATCH(Settings!$B$11,$A$1:$AD$1,0)),DATE(VALUE(LEFT(IFERROR(TRIM(INDEX($A467:$AD467,MATCH(Settings!$B$11,$A$1:$AD$1,0))&amp;""),""),4)),VALUE(MID(IFERROR(TRIM(INDEX($A467:$AD467,MATCH(Settings!$B$11,$A$1:$AD$1,0))&amp;""),""),6,2)),VALUE(MID(IFERROR(TRIM(INDEX($A467:$AD467,MATCH(Settings!$B$11,$A$1:$AD$1,0))&amp;""),""),9,2)))+TIME(VALUE(MID(IFERROR(TRIM(INDEX($A467:$AD467,MATCH(Settings!$B$11,$A$1:$AD$1,0))&amp;""),""),12,2)),VALUE(MID(IFERROR(TRIM(INDEX($A467:$AD467,MATCH(Settings!$B$11,$A$1:$AD$1,0))&amp;""),""),15,2)),VALUE(MID(IFERROR(TRIM(INDEX($A467:$AD467,MATCH(Settings!$B$11,$A$1:$AD$1,0))&amp;""),""),18,2)))),"")),""))</f>
        <v/>
      </c>
      <c r="AT467" s="23">
        <f>IF($BB467=0,"",IF(NOT(ISNUMBER($AF467)),"Waiting for the gift",IF(ISNUMBER($AJ467),"Acknowledged",IF(AND(ISNUMBER(Settings!$D$3),$AU467&gt;Settings!$D$3),"Past your window","Send acknowledgment"))))</f>
        <v/>
      </c>
      <c r="AU467" s="24">
        <f>IF(AND(ISNUMBER($AF467),NOT(ISNUMBER($AJ467))),Settings!$D$4-$AF467,"")</f>
        <v/>
      </c>
      <c r="AV467" s="27">
        <f>IF($BB467=0,"",IF((IF($AO467="Services","; services: describe the work, no value",IF(NOT(ISNUMBER($AR467)),"; no donor value given",IF($AX467=1,"; donor value $"&amp;FIXED(Settings!$D$5,0)&amp;" or more: written acknowledgment","")&amp;IF($AY467=1,"; over $"&amp;FIXED(Settings!$D$6,0)&amp;": donor may need Form 8283","")&amp;IF($AZ467=1,"; over $"&amp;FIXED(Settings!$D$7,0)&amp;": Section B, you may sign Part V",""))))="","Thank-you note",MID(IF($AO467="Services","; services: describe the work, no value",IF(NOT(ISNUMBER($AR467)),"; no donor value given",IF($AX467=1,"; donor value $"&amp;FIXED(Settings!$D$5,0)&amp;" or more: written acknowledgment","")&amp;IF($AY467=1,"; over $"&amp;FIXED(Settings!$D$6,0)&amp;": donor may need Form 8283","")&amp;IF($AZ467=1,"; over $"&amp;FIXED(Settings!$D$7,0)&amp;": Section B, you may sign Part V",""))),3,300)))</f>
        <v/>
      </c>
      <c r="AW467" s="27">
        <f>IF(OR($BB467=0,NOT(ISNUMBER($AF467)),$AP467=""),"","Thank you for your contribution of "&amp;$AP467&amp;" that "&amp;IF(TRIM(Settings!$D$2&amp;"")="","(your organization's name)",Settings!$D$2)&amp;" received on "&amp;CHOOSE(MONTH($AF467),"January","February","March","April","May","June","July","August","September","October","November","December")&amp;" "&amp;DAY($AF467)&amp;", "&amp;YEAR($AF467)&amp;". "&amp;IF(TRIM($AH467&amp;"")="","No goods or services were provided in exchange for your contribution.","In exchange for your contribution, we gave you "&amp;$AH467&amp;IF(ISNUMBER($AI467)," with an estimated fair market value of $"&amp;FIXED($AI467,2),"")&amp;"."))</f>
        <v/>
      </c>
      <c r="AX467" s="28">
        <f>IF(AND(ISNUMBER($AR467),ISNUMBER(Settings!$D$5)),IF($AR467&gt;=Settings!$D$5,1,0),0)</f>
        <v/>
      </c>
      <c r="AY467" s="28">
        <f>IF(AND(ISNUMBER($AR467),ISNUMBER(Settings!$D$6)),IF($AR467&gt;Settings!$D$6,1,0),0)</f>
        <v/>
      </c>
      <c r="AZ467" s="28">
        <f>IF(AND(ISNUMBER($AR467),ISNUMBER(Settings!$D$7)),IF($AR467&gt;Settings!$D$7,1,0),0)</f>
        <v/>
      </c>
      <c r="BA467" s="28">
        <f>IF(AND(ISNUMBER($AR467),ISNUMBER($AF467)),$AR467,0)</f>
        <v/>
      </c>
      <c r="BB467" s="28">
        <f>IF(OR(IFERROR(TRIM(INDEX($A467:$AD467,MATCH(Settings!$B$14,$A$1:$AD$1,0))&amp;""),"")&lt;&gt;"",IFERROR(TRIM(INDEX($A467:$AD467,MATCH(Settings!$B$13,$A$1:$AD$1,0))&amp;""),"")&lt;&gt;"",IFERROR(TRIM(INDEX($A467:$AD467,MATCH(Settings!$B$17,$A$1:$AD$1,0))&amp;""),"")&lt;&gt;"",IFERROR(TRIM(INDEX($A467:$AD467,MATCH(Settings!$B$22,$A$1:$AD$1,0))&amp;""),"")&lt;&gt;""),1,0)</f>
        <v/>
      </c>
    </row>
    <row r="468">
      <c r="AF468" s="29" t="n"/>
      <c r="AG468" s="30" t="n"/>
      <c r="AH468" s="30" t="n"/>
      <c r="AI468" s="31" t="n"/>
      <c r="AJ468" s="29" t="n"/>
      <c r="AK468" s="30" t="n"/>
      <c r="AM468" s="23">
        <f>IF(IFERROR(TRIM(INDEX($A468:$AD468,MATCH(Settings!$B$13,$A$1:$AD$1,0))&amp;""),"")&lt;&gt;"",IFERROR(TRIM(INDEX($A468:$AD468,MATCH(Settings!$B$13,$A$1:$AD$1,0))&amp;""),"")&amp;IF(IFERROR(TRIM(INDEX($A468:$AD468,MATCH(Settings!$B$14,$A$1:$AD$1,0))&amp;""),"")&lt;&gt;""," ("&amp;IFERROR(TRIM(INDEX($A468:$AD468,MATCH(Settings!$B$14,$A$1:$AD$1,0))&amp;""),"")&amp;")",""),IFERROR(TRIM(INDEX($A468:$AD468,MATCH(Settings!$B$14,$A$1:$AD$1,0))&amp;""),""))</f>
        <v/>
      </c>
      <c r="AN468" s="23">
        <f>IFERROR(TRIM(INDEX($A468:$AD468,MATCH(Settings!$B$15,$A$1:$AD$1,0))&amp;""),"")</f>
        <v/>
      </c>
      <c r="AO468" s="23">
        <f>IF($BB468=0,"",IF(LEFT(IFERROR(TRIM(INDEX($A468:$AD468,MATCH(Settings!$B$16,$A$1:$AD$1,0))&amp;""),""),5)="Goods","Goods",IF(LEFT(IFERROR(TRIM(INDEX($A468:$AD468,MATCH(Settings!$B$16,$A$1:$AD$1,0))&amp;""),""),8)="Services","Services",IF(IFERROR(TRIM(INDEX($A468:$AD468,MATCH(Settings!$B$22,$A$1:$AD$1,0))&amp;""),"")&lt;&gt;"","Services","Goods"))))</f>
        <v/>
      </c>
      <c r="AP468" s="23">
        <f>IF($AO468="Services",IFERROR(TRIM(INDEX($A468:$AD468,MATCH(Settings!$B$22,$A$1:$AD$1,0))&amp;""),""),IFERROR(TRIM(INDEX($A468:$AD468,MATCH(Settings!$B$17,$A$1:$AD$1,0))&amp;""),""))</f>
        <v/>
      </c>
      <c r="AQ468" s="24">
        <f>IFERROR(IF(TRIM(INDEX($A468:$AD468,MATCH(Settings!$B$18,$A$1:$AD$1,0))&amp;"")="","",VALUE(TRIM(INDEX($A468:$AD468,MATCH(Settings!$B$18,$A$1:$AD$1,0))&amp;""))),"")</f>
        <v/>
      </c>
      <c r="AR468" s="25">
        <f>IF($AO468="Goods",IFERROR(IF(TRIM(INDEX($A468:$AD468,MATCH(Settings!$B$20,$A$1:$AD$1,0))&amp;"")="","",VALUE(TRIM(INDEX($A468:$AD468,MATCH(Settings!$B$20,$A$1:$AD$1,0))&amp;""))),""),"")</f>
        <v/>
      </c>
      <c r="AS468" s="26">
        <f>IF($BB468=0,"",IFERROR(INT(IFERROR(IF(ISNUMBER(INDEX($A468:$AD468,MATCH(Settings!$B$11,$A$1:$AD$1,0))),INDEX($A468:$AD468,MATCH(Settings!$B$11,$A$1:$AD$1,0)),DATE(VALUE(LEFT(IFERROR(TRIM(INDEX($A468:$AD468,MATCH(Settings!$B$11,$A$1:$AD$1,0))&amp;""),""),4)),VALUE(MID(IFERROR(TRIM(INDEX($A468:$AD468,MATCH(Settings!$B$11,$A$1:$AD$1,0))&amp;""),""),6,2)),VALUE(MID(IFERROR(TRIM(INDEX($A468:$AD468,MATCH(Settings!$B$11,$A$1:$AD$1,0))&amp;""),""),9,2)))+TIME(VALUE(MID(IFERROR(TRIM(INDEX($A468:$AD468,MATCH(Settings!$B$11,$A$1:$AD$1,0))&amp;""),""),12,2)),VALUE(MID(IFERROR(TRIM(INDEX($A468:$AD468,MATCH(Settings!$B$11,$A$1:$AD$1,0))&amp;""),""),15,2)),VALUE(MID(IFERROR(TRIM(INDEX($A468:$AD468,MATCH(Settings!$B$11,$A$1:$AD$1,0))&amp;""),""),18,2)))),"")),""))</f>
        <v/>
      </c>
      <c r="AT468" s="23">
        <f>IF($BB468=0,"",IF(NOT(ISNUMBER($AF468)),"Waiting for the gift",IF(ISNUMBER($AJ468),"Acknowledged",IF(AND(ISNUMBER(Settings!$D$3),$AU468&gt;Settings!$D$3),"Past your window","Send acknowledgment"))))</f>
        <v/>
      </c>
      <c r="AU468" s="24">
        <f>IF(AND(ISNUMBER($AF468),NOT(ISNUMBER($AJ468))),Settings!$D$4-$AF468,"")</f>
        <v/>
      </c>
      <c r="AV468" s="27">
        <f>IF($BB468=0,"",IF((IF($AO468="Services","; services: describe the work, no value",IF(NOT(ISNUMBER($AR468)),"; no donor value given",IF($AX468=1,"; donor value $"&amp;FIXED(Settings!$D$5,0)&amp;" or more: written acknowledgment","")&amp;IF($AY468=1,"; over $"&amp;FIXED(Settings!$D$6,0)&amp;": donor may need Form 8283","")&amp;IF($AZ468=1,"; over $"&amp;FIXED(Settings!$D$7,0)&amp;": Section B, you may sign Part V",""))))="","Thank-you note",MID(IF($AO468="Services","; services: describe the work, no value",IF(NOT(ISNUMBER($AR468)),"; no donor value given",IF($AX468=1,"; donor value $"&amp;FIXED(Settings!$D$5,0)&amp;" or more: written acknowledgment","")&amp;IF($AY468=1,"; over $"&amp;FIXED(Settings!$D$6,0)&amp;": donor may need Form 8283","")&amp;IF($AZ468=1,"; over $"&amp;FIXED(Settings!$D$7,0)&amp;": Section B, you may sign Part V",""))),3,300)))</f>
        <v/>
      </c>
      <c r="AW468" s="27">
        <f>IF(OR($BB468=0,NOT(ISNUMBER($AF468)),$AP468=""),"","Thank you for your contribution of "&amp;$AP468&amp;" that "&amp;IF(TRIM(Settings!$D$2&amp;"")="","(your organization's name)",Settings!$D$2)&amp;" received on "&amp;CHOOSE(MONTH($AF468),"January","February","March","April","May","June","July","August","September","October","November","December")&amp;" "&amp;DAY($AF468)&amp;", "&amp;YEAR($AF468)&amp;". "&amp;IF(TRIM($AH468&amp;"")="","No goods or services were provided in exchange for your contribution.","In exchange for your contribution, we gave you "&amp;$AH468&amp;IF(ISNUMBER($AI468)," with an estimated fair market value of $"&amp;FIXED($AI468,2),"")&amp;"."))</f>
        <v/>
      </c>
      <c r="AX468" s="28">
        <f>IF(AND(ISNUMBER($AR468),ISNUMBER(Settings!$D$5)),IF($AR468&gt;=Settings!$D$5,1,0),0)</f>
        <v/>
      </c>
      <c r="AY468" s="28">
        <f>IF(AND(ISNUMBER($AR468),ISNUMBER(Settings!$D$6)),IF($AR468&gt;Settings!$D$6,1,0),0)</f>
        <v/>
      </c>
      <c r="AZ468" s="28">
        <f>IF(AND(ISNUMBER($AR468),ISNUMBER(Settings!$D$7)),IF($AR468&gt;Settings!$D$7,1,0),0)</f>
        <v/>
      </c>
      <c r="BA468" s="28">
        <f>IF(AND(ISNUMBER($AR468),ISNUMBER($AF468)),$AR468,0)</f>
        <v/>
      </c>
      <c r="BB468" s="28">
        <f>IF(OR(IFERROR(TRIM(INDEX($A468:$AD468,MATCH(Settings!$B$14,$A$1:$AD$1,0))&amp;""),"")&lt;&gt;"",IFERROR(TRIM(INDEX($A468:$AD468,MATCH(Settings!$B$13,$A$1:$AD$1,0))&amp;""),"")&lt;&gt;"",IFERROR(TRIM(INDEX($A468:$AD468,MATCH(Settings!$B$17,$A$1:$AD$1,0))&amp;""),"")&lt;&gt;"",IFERROR(TRIM(INDEX($A468:$AD468,MATCH(Settings!$B$22,$A$1:$AD$1,0))&amp;""),"")&lt;&gt;""),1,0)</f>
        <v/>
      </c>
    </row>
    <row r="469">
      <c r="AF469" s="29" t="n"/>
      <c r="AG469" s="30" t="n"/>
      <c r="AH469" s="30" t="n"/>
      <c r="AI469" s="31" t="n"/>
      <c r="AJ469" s="29" t="n"/>
      <c r="AK469" s="30" t="n"/>
      <c r="AM469" s="23">
        <f>IF(IFERROR(TRIM(INDEX($A469:$AD469,MATCH(Settings!$B$13,$A$1:$AD$1,0))&amp;""),"")&lt;&gt;"",IFERROR(TRIM(INDEX($A469:$AD469,MATCH(Settings!$B$13,$A$1:$AD$1,0))&amp;""),"")&amp;IF(IFERROR(TRIM(INDEX($A469:$AD469,MATCH(Settings!$B$14,$A$1:$AD$1,0))&amp;""),"")&lt;&gt;""," ("&amp;IFERROR(TRIM(INDEX($A469:$AD469,MATCH(Settings!$B$14,$A$1:$AD$1,0))&amp;""),"")&amp;")",""),IFERROR(TRIM(INDEX($A469:$AD469,MATCH(Settings!$B$14,$A$1:$AD$1,0))&amp;""),""))</f>
        <v/>
      </c>
      <c r="AN469" s="23">
        <f>IFERROR(TRIM(INDEX($A469:$AD469,MATCH(Settings!$B$15,$A$1:$AD$1,0))&amp;""),"")</f>
        <v/>
      </c>
      <c r="AO469" s="23">
        <f>IF($BB469=0,"",IF(LEFT(IFERROR(TRIM(INDEX($A469:$AD469,MATCH(Settings!$B$16,$A$1:$AD$1,0))&amp;""),""),5)="Goods","Goods",IF(LEFT(IFERROR(TRIM(INDEX($A469:$AD469,MATCH(Settings!$B$16,$A$1:$AD$1,0))&amp;""),""),8)="Services","Services",IF(IFERROR(TRIM(INDEX($A469:$AD469,MATCH(Settings!$B$22,$A$1:$AD$1,0))&amp;""),"")&lt;&gt;"","Services","Goods"))))</f>
        <v/>
      </c>
      <c r="AP469" s="23">
        <f>IF($AO469="Services",IFERROR(TRIM(INDEX($A469:$AD469,MATCH(Settings!$B$22,$A$1:$AD$1,0))&amp;""),""),IFERROR(TRIM(INDEX($A469:$AD469,MATCH(Settings!$B$17,$A$1:$AD$1,0))&amp;""),""))</f>
        <v/>
      </c>
      <c r="AQ469" s="24">
        <f>IFERROR(IF(TRIM(INDEX($A469:$AD469,MATCH(Settings!$B$18,$A$1:$AD$1,0))&amp;"")="","",VALUE(TRIM(INDEX($A469:$AD469,MATCH(Settings!$B$18,$A$1:$AD$1,0))&amp;""))),"")</f>
        <v/>
      </c>
      <c r="AR469" s="25">
        <f>IF($AO469="Goods",IFERROR(IF(TRIM(INDEX($A469:$AD469,MATCH(Settings!$B$20,$A$1:$AD$1,0))&amp;"")="","",VALUE(TRIM(INDEX($A469:$AD469,MATCH(Settings!$B$20,$A$1:$AD$1,0))&amp;""))),""),"")</f>
        <v/>
      </c>
      <c r="AS469" s="26">
        <f>IF($BB469=0,"",IFERROR(INT(IFERROR(IF(ISNUMBER(INDEX($A469:$AD469,MATCH(Settings!$B$11,$A$1:$AD$1,0))),INDEX($A469:$AD469,MATCH(Settings!$B$11,$A$1:$AD$1,0)),DATE(VALUE(LEFT(IFERROR(TRIM(INDEX($A469:$AD469,MATCH(Settings!$B$11,$A$1:$AD$1,0))&amp;""),""),4)),VALUE(MID(IFERROR(TRIM(INDEX($A469:$AD469,MATCH(Settings!$B$11,$A$1:$AD$1,0))&amp;""),""),6,2)),VALUE(MID(IFERROR(TRIM(INDEX($A469:$AD469,MATCH(Settings!$B$11,$A$1:$AD$1,0))&amp;""),""),9,2)))+TIME(VALUE(MID(IFERROR(TRIM(INDEX($A469:$AD469,MATCH(Settings!$B$11,$A$1:$AD$1,0))&amp;""),""),12,2)),VALUE(MID(IFERROR(TRIM(INDEX($A469:$AD469,MATCH(Settings!$B$11,$A$1:$AD$1,0))&amp;""),""),15,2)),VALUE(MID(IFERROR(TRIM(INDEX($A469:$AD469,MATCH(Settings!$B$11,$A$1:$AD$1,0))&amp;""),""),18,2)))),"")),""))</f>
        <v/>
      </c>
      <c r="AT469" s="23">
        <f>IF($BB469=0,"",IF(NOT(ISNUMBER($AF469)),"Waiting for the gift",IF(ISNUMBER($AJ469),"Acknowledged",IF(AND(ISNUMBER(Settings!$D$3),$AU469&gt;Settings!$D$3),"Past your window","Send acknowledgment"))))</f>
        <v/>
      </c>
      <c r="AU469" s="24">
        <f>IF(AND(ISNUMBER($AF469),NOT(ISNUMBER($AJ469))),Settings!$D$4-$AF469,"")</f>
        <v/>
      </c>
      <c r="AV469" s="27">
        <f>IF($BB469=0,"",IF((IF($AO469="Services","; services: describe the work, no value",IF(NOT(ISNUMBER($AR469)),"; no donor value given",IF($AX469=1,"; donor value $"&amp;FIXED(Settings!$D$5,0)&amp;" or more: written acknowledgment","")&amp;IF($AY469=1,"; over $"&amp;FIXED(Settings!$D$6,0)&amp;": donor may need Form 8283","")&amp;IF($AZ469=1,"; over $"&amp;FIXED(Settings!$D$7,0)&amp;": Section B, you may sign Part V",""))))="","Thank-you note",MID(IF($AO469="Services","; services: describe the work, no value",IF(NOT(ISNUMBER($AR469)),"; no donor value given",IF($AX469=1,"; donor value $"&amp;FIXED(Settings!$D$5,0)&amp;" or more: written acknowledgment","")&amp;IF($AY469=1,"; over $"&amp;FIXED(Settings!$D$6,0)&amp;": donor may need Form 8283","")&amp;IF($AZ469=1,"; over $"&amp;FIXED(Settings!$D$7,0)&amp;": Section B, you may sign Part V",""))),3,300)))</f>
        <v/>
      </c>
      <c r="AW469" s="27">
        <f>IF(OR($BB469=0,NOT(ISNUMBER($AF469)),$AP469=""),"","Thank you for your contribution of "&amp;$AP469&amp;" that "&amp;IF(TRIM(Settings!$D$2&amp;"")="","(your organization's name)",Settings!$D$2)&amp;" received on "&amp;CHOOSE(MONTH($AF469),"January","February","March","April","May","June","July","August","September","October","November","December")&amp;" "&amp;DAY($AF469)&amp;", "&amp;YEAR($AF469)&amp;". "&amp;IF(TRIM($AH469&amp;"")="","No goods or services were provided in exchange for your contribution.","In exchange for your contribution, we gave you "&amp;$AH469&amp;IF(ISNUMBER($AI469)," with an estimated fair market value of $"&amp;FIXED($AI469,2),"")&amp;"."))</f>
        <v/>
      </c>
      <c r="AX469" s="28">
        <f>IF(AND(ISNUMBER($AR469),ISNUMBER(Settings!$D$5)),IF($AR469&gt;=Settings!$D$5,1,0),0)</f>
        <v/>
      </c>
      <c r="AY469" s="28">
        <f>IF(AND(ISNUMBER($AR469),ISNUMBER(Settings!$D$6)),IF($AR469&gt;Settings!$D$6,1,0),0)</f>
        <v/>
      </c>
      <c r="AZ469" s="28">
        <f>IF(AND(ISNUMBER($AR469),ISNUMBER(Settings!$D$7)),IF($AR469&gt;Settings!$D$7,1,0),0)</f>
        <v/>
      </c>
      <c r="BA469" s="28">
        <f>IF(AND(ISNUMBER($AR469),ISNUMBER($AF469)),$AR469,0)</f>
        <v/>
      </c>
      <c r="BB469" s="28">
        <f>IF(OR(IFERROR(TRIM(INDEX($A469:$AD469,MATCH(Settings!$B$14,$A$1:$AD$1,0))&amp;""),"")&lt;&gt;"",IFERROR(TRIM(INDEX($A469:$AD469,MATCH(Settings!$B$13,$A$1:$AD$1,0))&amp;""),"")&lt;&gt;"",IFERROR(TRIM(INDEX($A469:$AD469,MATCH(Settings!$B$17,$A$1:$AD$1,0))&amp;""),"")&lt;&gt;"",IFERROR(TRIM(INDEX($A469:$AD469,MATCH(Settings!$B$22,$A$1:$AD$1,0))&amp;""),"")&lt;&gt;""),1,0)</f>
        <v/>
      </c>
    </row>
    <row r="470">
      <c r="AF470" s="29" t="n"/>
      <c r="AG470" s="30" t="n"/>
      <c r="AH470" s="30" t="n"/>
      <c r="AI470" s="31" t="n"/>
      <c r="AJ470" s="29" t="n"/>
      <c r="AK470" s="30" t="n"/>
      <c r="AM470" s="23">
        <f>IF(IFERROR(TRIM(INDEX($A470:$AD470,MATCH(Settings!$B$13,$A$1:$AD$1,0))&amp;""),"")&lt;&gt;"",IFERROR(TRIM(INDEX($A470:$AD470,MATCH(Settings!$B$13,$A$1:$AD$1,0))&amp;""),"")&amp;IF(IFERROR(TRIM(INDEX($A470:$AD470,MATCH(Settings!$B$14,$A$1:$AD$1,0))&amp;""),"")&lt;&gt;""," ("&amp;IFERROR(TRIM(INDEX($A470:$AD470,MATCH(Settings!$B$14,$A$1:$AD$1,0))&amp;""),"")&amp;")",""),IFERROR(TRIM(INDEX($A470:$AD470,MATCH(Settings!$B$14,$A$1:$AD$1,0))&amp;""),""))</f>
        <v/>
      </c>
      <c r="AN470" s="23">
        <f>IFERROR(TRIM(INDEX($A470:$AD470,MATCH(Settings!$B$15,$A$1:$AD$1,0))&amp;""),"")</f>
        <v/>
      </c>
      <c r="AO470" s="23">
        <f>IF($BB470=0,"",IF(LEFT(IFERROR(TRIM(INDEX($A470:$AD470,MATCH(Settings!$B$16,$A$1:$AD$1,0))&amp;""),""),5)="Goods","Goods",IF(LEFT(IFERROR(TRIM(INDEX($A470:$AD470,MATCH(Settings!$B$16,$A$1:$AD$1,0))&amp;""),""),8)="Services","Services",IF(IFERROR(TRIM(INDEX($A470:$AD470,MATCH(Settings!$B$22,$A$1:$AD$1,0))&amp;""),"")&lt;&gt;"","Services","Goods"))))</f>
        <v/>
      </c>
      <c r="AP470" s="23">
        <f>IF($AO470="Services",IFERROR(TRIM(INDEX($A470:$AD470,MATCH(Settings!$B$22,$A$1:$AD$1,0))&amp;""),""),IFERROR(TRIM(INDEX($A470:$AD470,MATCH(Settings!$B$17,$A$1:$AD$1,0))&amp;""),""))</f>
        <v/>
      </c>
      <c r="AQ470" s="24">
        <f>IFERROR(IF(TRIM(INDEX($A470:$AD470,MATCH(Settings!$B$18,$A$1:$AD$1,0))&amp;"")="","",VALUE(TRIM(INDEX($A470:$AD470,MATCH(Settings!$B$18,$A$1:$AD$1,0))&amp;""))),"")</f>
        <v/>
      </c>
      <c r="AR470" s="25">
        <f>IF($AO470="Goods",IFERROR(IF(TRIM(INDEX($A470:$AD470,MATCH(Settings!$B$20,$A$1:$AD$1,0))&amp;"")="","",VALUE(TRIM(INDEX($A470:$AD470,MATCH(Settings!$B$20,$A$1:$AD$1,0))&amp;""))),""),"")</f>
        <v/>
      </c>
      <c r="AS470" s="26">
        <f>IF($BB470=0,"",IFERROR(INT(IFERROR(IF(ISNUMBER(INDEX($A470:$AD470,MATCH(Settings!$B$11,$A$1:$AD$1,0))),INDEX($A470:$AD470,MATCH(Settings!$B$11,$A$1:$AD$1,0)),DATE(VALUE(LEFT(IFERROR(TRIM(INDEX($A470:$AD470,MATCH(Settings!$B$11,$A$1:$AD$1,0))&amp;""),""),4)),VALUE(MID(IFERROR(TRIM(INDEX($A470:$AD470,MATCH(Settings!$B$11,$A$1:$AD$1,0))&amp;""),""),6,2)),VALUE(MID(IFERROR(TRIM(INDEX($A470:$AD470,MATCH(Settings!$B$11,$A$1:$AD$1,0))&amp;""),""),9,2)))+TIME(VALUE(MID(IFERROR(TRIM(INDEX($A470:$AD470,MATCH(Settings!$B$11,$A$1:$AD$1,0))&amp;""),""),12,2)),VALUE(MID(IFERROR(TRIM(INDEX($A470:$AD470,MATCH(Settings!$B$11,$A$1:$AD$1,0))&amp;""),""),15,2)),VALUE(MID(IFERROR(TRIM(INDEX($A470:$AD470,MATCH(Settings!$B$11,$A$1:$AD$1,0))&amp;""),""),18,2)))),"")),""))</f>
        <v/>
      </c>
      <c r="AT470" s="23">
        <f>IF($BB470=0,"",IF(NOT(ISNUMBER($AF470)),"Waiting for the gift",IF(ISNUMBER($AJ470),"Acknowledged",IF(AND(ISNUMBER(Settings!$D$3),$AU470&gt;Settings!$D$3),"Past your window","Send acknowledgment"))))</f>
        <v/>
      </c>
      <c r="AU470" s="24">
        <f>IF(AND(ISNUMBER($AF470),NOT(ISNUMBER($AJ470))),Settings!$D$4-$AF470,"")</f>
        <v/>
      </c>
      <c r="AV470" s="27">
        <f>IF($BB470=0,"",IF((IF($AO470="Services","; services: describe the work, no value",IF(NOT(ISNUMBER($AR470)),"; no donor value given",IF($AX470=1,"; donor value $"&amp;FIXED(Settings!$D$5,0)&amp;" or more: written acknowledgment","")&amp;IF($AY470=1,"; over $"&amp;FIXED(Settings!$D$6,0)&amp;": donor may need Form 8283","")&amp;IF($AZ470=1,"; over $"&amp;FIXED(Settings!$D$7,0)&amp;": Section B, you may sign Part V",""))))="","Thank-you note",MID(IF($AO470="Services","; services: describe the work, no value",IF(NOT(ISNUMBER($AR470)),"; no donor value given",IF($AX470=1,"; donor value $"&amp;FIXED(Settings!$D$5,0)&amp;" or more: written acknowledgment","")&amp;IF($AY470=1,"; over $"&amp;FIXED(Settings!$D$6,0)&amp;": donor may need Form 8283","")&amp;IF($AZ470=1,"; over $"&amp;FIXED(Settings!$D$7,0)&amp;": Section B, you may sign Part V",""))),3,300)))</f>
        <v/>
      </c>
      <c r="AW470" s="27">
        <f>IF(OR($BB470=0,NOT(ISNUMBER($AF470)),$AP470=""),"","Thank you for your contribution of "&amp;$AP470&amp;" that "&amp;IF(TRIM(Settings!$D$2&amp;"")="","(your organization's name)",Settings!$D$2)&amp;" received on "&amp;CHOOSE(MONTH($AF470),"January","February","March","April","May","June","July","August","September","October","November","December")&amp;" "&amp;DAY($AF470)&amp;", "&amp;YEAR($AF470)&amp;". "&amp;IF(TRIM($AH470&amp;"")="","No goods or services were provided in exchange for your contribution.","In exchange for your contribution, we gave you "&amp;$AH470&amp;IF(ISNUMBER($AI470)," with an estimated fair market value of $"&amp;FIXED($AI470,2),"")&amp;"."))</f>
        <v/>
      </c>
      <c r="AX470" s="28">
        <f>IF(AND(ISNUMBER($AR470),ISNUMBER(Settings!$D$5)),IF($AR470&gt;=Settings!$D$5,1,0),0)</f>
        <v/>
      </c>
      <c r="AY470" s="28">
        <f>IF(AND(ISNUMBER($AR470),ISNUMBER(Settings!$D$6)),IF($AR470&gt;Settings!$D$6,1,0),0)</f>
        <v/>
      </c>
      <c r="AZ470" s="28">
        <f>IF(AND(ISNUMBER($AR470),ISNUMBER(Settings!$D$7)),IF($AR470&gt;Settings!$D$7,1,0),0)</f>
        <v/>
      </c>
      <c r="BA470" s="28">
        <f>IF(AND(ISNUMBER($AR470),ISNUMBER($AF470)),$AR470,0)</f>
        <v/>
      </c>
      <c r="BB470" s="28">
        <f>IF(OR(IFERROR(TRIM(INDEX($A470:$AD470,MATCH(Settings!$B$14,$A$1:$AD$1,0))&amp;""),"")&lt;&gt;"",IFERROR(TRIM(INDEX($A470:$AD470,MATCH(Settings!$B$13,$A$1:$AD$1,0))&amp;""),"")&lt;&gt;"",IFERROR(TRIM(INDEX($A470:$AD470,MATCH(Settings!$B$17,$A$1:$AD$1,0))&amp;""),"")&lt;&gt;"",IFERROR(TRIM(INDEX($A470:$AD470,MATCH(Settings!$B$22,$A$1:$AD$1,0))&amp;""),"")&lt;&gt;""),1,0)</f>
        <v/>
      </c>
    </row>
    <row r="471">
      <c r="AF471" s="29" t="n"/>
      <c r="AG471" s="30" t="n"/>
      <c r="AH471" s="30" t="n"/>
      <c r="AI471" s="31" t="n"/>
      <c r="AJ471" s="29" t="n"/>
      <c r="AK471" s="30" t="n"/>
      <c r="AM471" s="23">
        <f>IF(IFERROR(TRIM(INDEX($A471:$AD471,MATCH(Settings!$B$13,$A$1:$AD$1,0))&amp;""),"")&lt;&gt;"",IFERROR(TRIM(INDEX($A471:$AD471,MATCH(Settings!$B$13,$A$1:$AD$1,0))&amp;""),"")&amp;IF(IFERROR(TRIM(INDEX($A471:$AD471,MATCH(Settings!$B$14,$A$1:$AD$1,0))&amp;""),"")&lt;&gt;""," ("&amp;IFERROR(TRIM(INDEX($A471:$AD471,MATCH(Settings!$B$14,$A$1:$AD$1,0))&amp;""),"")&amp;")",""),IFERROR(TRIM(INDEX($A471:$AD471,MATCH(Settings!$B$14,$A$1:$AD$1,0))&amp;""),""))</f>
        <v/>
      </c>
      <c r="AN471" s="23">
        <f>IFERROR(TRIM(INDEX($A471:$AD471,MATCH(Settings!$B$15,$A$1:$AD$1,0))&amp;""),"")</f>
        <v/>
      </c>
      <c r="AO471" s="23">
        <f>IF($BB471=0,"",IF(LEFT(IFERROR(TRIM(INDEX($A471:$AD471,MATCH(Settings!$B$16,$A$1:$AD$1,0))&amp;""),""),5)="Goods","Goods",IF(LEFT(IFERROR(TRIM(INDEX($A471:$AD471,MATCH(Settings!$B$16,$A$1:$AD$1,0))&amp;""),""),8)="Services","Services",IF(IFERROR(TRIM(INDEX($A471:$AD471,MATCH(Settings!$B$22,$A$1:$AD$1,0))&amp;""),"")&lt;&gt;"","Services","Goods"))))</f>
        <v/>
      </c>
      <c r="AP471" s="23">
        <f>IF($AO471="Services",IFERROR(TRIM(INDEX($A471:$AD471,MATCH(Settings!$B$22,$A$1:$AD$1,0))&amp;""),""),IFERROR(TRIM(INDEX($A471:$AD471,MATCH(Settings!$B$17,$A$1:$AD$1,0))&amp;""),""))</f>
        <v/>
      </c>
      <c r="AQ471" s="24">
        <f>IFERROR(IF(TRIM(INDEX($A471:$AD471,MATCH(Settings!$B$18,$A$1:$AD$1,0))&amp;"")="","",VALUE(TRIM(INDEX($A471:$AD471,MATCH(Settings!$B$18,$A$1:$AD$1,0))&amp;""))),"")</f>
        <v/>
      </c>
      <c r="AR471" s="25">
        <f>IF($AO471="Goods",IFERROR(IF(TRIM(INDEX($A471:$AD471,MATCH(Settings!$B$20,$A$1:$AD$1,0))&amp;"")="","",VALUE(TRIM(INDEX($A471:$AD471,MATCH(Settings!$B$20,$A$1:$AD$1,0))&amp;""))),""),"")</f>
        <v/>
      </c>
      <c r="AS471" s="26">
        <f>IF($BB471=0,"",IFERROR(INT(IFERROR(IF(ISNUMBER(INDEX($A471:$AD471,MATCH(Settings!$B$11,$A$1:$AD$1,0))),INDEX($A471:$AD471,MATCH(Settings!$B$11,$A$1:$AD$1,0)),DATE(VALUE(LEFT(IFERROR(TRIM(INDEX($A471:$AD471,MATCH(Settings!$B$11,$A$1:$AD$1,0))&amp;""),""),4)),VALUE(MID(IFERROR(TRIM(INDEX($A471:$AD471,MATCH(Settings!$B$11,$A$1:$AD$1,0))&amp;""),""),6,2)),VALUE(MID(IFERROR(TRIM(INDEX($A471:$AD471,MATCH(Settings!$B$11,$A$1:$AD$1,0))&amp;""),""),9,2)))+TIME(VALUE(MID(IFERROR(TRIM(INDEX($A471:$AD471,MATCH(Settings!$B$11,$A$1:$AD$1,0))&amp;""),""),12,2)),VALUE(MID(IFERROR(TRIM(INDEX($A471:$AD471,MATCH(Settings!$B$11,$A$1:$AD$1,0))&amp;""),""),15,2)),VALUE(MID(IFERROR(TRIM(INDEX($A471:$AD471,MATCH(Settings!$B$11,$A$1:$AD$1,0))&amp;""),""),18,2)))),"")),""))</f>
        <v/>
      </c>
      <c r="AT471" s="23">
        <f>IF($BB471=0,"",IF(NOT(ISNUMBER($AF471)),"Waiting for the gift",IF(ISNUMBER($AJ471),"Acknowledged",IF(AND(ISNUMBER(Settings!$D$3),$AU471&gt;Settings!$D$3),"Past your window","Send acknowledgment"))))</f>
        <v/>
      </c>
      <c r="AU471" s="24">
        <f>IF(AND(ISNUMBER($AF471),NOT(ISNUMBER($AJ471))),Settings!$D$4-$AF471,"")</f>
        <v/>
      </c>
      <c r="AV471" s="27">
        <f>IF($BB471=0,"",IF((IF($AO471="Services","; services: describe the work, no value",IF(NOT(ISNUMBER($AR471)),"; no donor value given",IF($AX471=1,"; donor value $"&amp;FIXED(Settings!$D$5,0)&amp;" or more: written acknowledgment","")&amp;IF($AY471=1,"; over $"&amp;FIXED(Settings!$D$6,0)&amp;": donor may need Form 8283","")&amp;IF($AZ471=1,"; over $"&amp;FIXED(Settings!$D$7,0)&amp;": Section B, you may sign Part V",""))))="","Thank-you note",MID(IF($AO471="Services","; services: describe the work, no value",IF(NOT(ISNUMBER($AR471)),"; no donor value given",IF($AX471=1,"; donor value $"&amp;FIXED(Settings!$D$5,0)&amp;" or more: written acknowledgment","")&amp;IF($AY471=1,"; over $"&amp;FIXED(Settings!$D$6,0)&amp;": donor may need Form 8283","")&amp;IF($AZ471=1,"; over $"&amp;FIXED(Settings!$D$7,0)&amp;": Section B, you may sign Part V",""))),3,300)))</f>
        <v/>
      </c>
      <c r="AW471" s="27">
        <f>IF(OR($BB471=0,NOT(ISNUMBER($AF471)),$AP471=""),"","Thank you for your contribution of "&amp;$AP471&amp;" that "&amp;IF(TRIM(Settings!$D$2&amp;"")="","(your organization's name)",Settings!$D$2)&amp;" received on "&amp;CHOOSE(MONTH($AF471),"January","February","March","April","May","June","July","August","September","October","November","December")&amp;" "&amp;DAY($AF471)&amp;", "&amp;YEAR($AF471)&amp;". "&amp;IF(TRIM($AH471&amp;"")="","No goods or services were provided in exchange for your contribution.","In exchange for your contribution, we gave you "&amp;$AH471&amp;IF(ISNUMBER($AI471)," with an estimated fair market value of $"&amp;FIXED($AI471,2),"")&amp;"."))</f>
        <v/>
      </c>
      <c r="AX471" s="28">
        <f>IF(AND(ISNUMBER($AR471),ISNUMBER(Settings!$D$5)),IF($AR471&gt;=Settings!$D$5,1,0),0)</f>
        <v/>
      </c>
      <c r="AY471" s="28">
        <f>IF(AND(ISNUMBER($AR471),ISNUMBER(Settings!$D$6)),IF($AR471&gt;Settings!$D$6,1,0),0)</f>
        <v/>
      </c>
      <c r="AZ471" s="28">
        <f>IF(AND(ISNUMBER($AR471),ISNUMBER(Settings!$D$7)),IF($AR471&gt;Settings!$D$7,1,0),0)</f>
        <v/>
      </c>
      <c r="BA471" s="28">
        <f>IF(AND(ISNUMBER($AR471),ISNUMBER($AF471)),$AR471,0)</f>
        <v/>
      </c>
      <c r="BB471" s="28">
        <f>IF(OR(IFERROR(TRIM(INDEX($A471:$AD471,MATCH(Settings!$B$14,$A$1:$AD$1,0))&amp;""),"")&lt;&gt;"",IFERROR(TRIM(INDEX($A471:$AD471,MATCH(Settings!$B$13,$A$1:$AD$1,0))&amp;""),"")&lt;&gt;"",IFERROR(TRIM(INDEX($A471:$AD471,MATCH(Settings!$B$17,$A$1:$AD$1,0))&amp;""),"")&lt;&gt;"",IFERROR(TRIM(INDEX($A471:$AD471,MATCH(Settings!$B$22,$A$1:$AD$1,0))&amp;""),"")&lt;&gt;""),1,0)</f>
        <v/>
      </c>
    </row>
    <row r="472">
      <c r="AF472" s="29" t="n"/>
      <c r="AG472" s="30" t="n"/>
      <c r="AH472" s="30" t="n"/>
      <c r="AI472" s="31" t="n"/>
      <c r="AJ472" s="29" t="n"/>
      <c r="AK472" s="30" t="n"/>
      <c r="AM472" s="23">
        <f>IF(IFERROR(TRIM(INDEX($A472:$AD472,MATCH(Settings!$B$13,$A$1:$AD$1,0))&amp;""),"")&lt;&gt;"",IFERROR(TRIM(INDEX($A472:$AD472,MATCH(Settings!$B$13,$A$1:$AD$1,0))&amp;""),"")&amp;IF(IFERROR(TRIM(INDEX($A472:$AD472,MATCH(Settings!$B$14,$A$1:$AD$1,0))&amp;""),"")&lt;&gt;""," ("&amp;IFERROR(TRIM(INDEX($A472:$AD472,MATCH(Settings!$B$14,$A$1:$AD$1,0))&amp;""),"")&amp;")",""),IFERROR(TRIM(INDEX($A472:$AD472,MATCH(Settings!$B$14,$A$1:$AD$1,0))&amp;""),""))</f>
        <v/>
      </c>
      <c r="AN472" s="23">
        <f>IFERROR(TRIM(INDEX($A472:$AD472,MATCH(Settings!$B$15,$A$1:$AD$1,0))&amp;""),"")</f>
        <v/>
      </c>
      <c r="AO472" s="23">
        <f>IF($BB472=0,"",IF(LEFT(IFERROR(TRIM(INDEX($A472:$AD472,MATCH(Settings!$B$16,$A$1:$AD$1,0))&amp;""),""),5)="Goods","Goods",IF(LEFT(IFERROR(TRIM(INDEX($A472:$AD472,MATCH(Settings!$B$16,$A$1:$AD$1,0))&amp;""),""),8)="Services","Services",IF(IFERROR(TRIM(INDEX($A472:$AD472,MATCH(Settings!$B$22,$A$1:$AD$1,0))&amp;""),"")&lt;&gt;"","Services","Goods"))))</f>
        <v/>
      </c>
      <c r="AP472" s="23">
        <f>IF($AO472="Services",IFERROR(TRIM(INDEX($A472:$AD472,MATCH(Settings!$B$22,$A$1:$AD$1,0))&amp;""),""),IFERROR(TRIM(INDEX($A472:$AD472,MATCH(Settings!$B$17,$A$1:$AD$1,0))&amp;""),""))</f>
        <v/>
      </c>
      <c r="AQ472" s="24">
        <f>IFERROR(IF(TRIM(INDEX($A472:$AD472,MATCH(Settings!$B$18,$A$1:$AD$1,0))&amp;"")="","",VALUE(TRIM(INDEX($A472:$AD472,MATCH(Settings!$B$18,$A$1:$AD$1,0))&amp;""))),"")</f>
        <v/>
      </c>
      <c r="AR472" s="25">
        <f>IF($AO472="Goods",IFERROR(IF(TRIM(INDEX($A472:$AD472,MATCH(Settings!$B$20,$A$1:$AD$1,0))&amp;"")="","",VALUE(TRIM(INDEX($A472:$AD472,MATCH(Settings!$B$20,$A$1:$AD$1,0))&amp;""))),""),"")</f>
        <v/>
      </c>
      <c r="AS472" s="26">
        <f>IF($BB472=0,"",IFERROR(INT(IFERROR(IF(ISNUMBER(INDEX($A472:$AD472,MATCH(Settings!$B$11,$A$1:$AD$1,0))),INDEX($A472:$AD472,MATCH(Settings!$B$11,$A$1:$AD$1,0)),DATE(VALUE(LEFT(IFERROR(TRIM(INDEX($A472:$AD472,MATCH(Settings!$B$11,$A$1:$AD$1,0))&amp;""),""),4)),VALUE(MID(IFERROR(TRIM(INDEX($A472:$AD472,MATCH(Settings!$B$11,$A$1:$AD$1,0))&amp;""),""),6,2)),VALUE(MID(IFERROR(TRIM(INDEX($A472:$AD472,MATCH(Settings!$B$11,$A$1:$AD$1,0))&amp;""),""),9,2)))+TIME(VALUE(MID(IFERROR(TRIM(INDEX($A472:$AD472,MATCH(Settings!$B$11,$A$1:$AD$1,0))&amp;""),""),12,2)),VALUE(MID(IFERROR(TRIM(INDEX($A472:$AD472,MATCH(Settings!$B$11,$A$1:$AD$1,0))&amp;""),""),15,2)),VALUE(MID(IFERROR(TRIM(INDEX($A472:$AD472,MATCH(Settings!$B$11,$A$1:$AD$1,0))&amp;""),""),18,2)))),"")),""))</f>
        <v/>
      </c>
      <c r="AT472" s="23">
        <f>IF($BB472=0,"",IF(NOT(ISNUMBER($AF472)),"Waiting for the gift",IF(ISNUMBER($AJ472),"Acknowledged",IF(AND(ISNUMBER(Settings!$D$3),$AU472&gt;Settings!$D$3),"Past your window","Send acknowledgment"))))</f>
        <v/>
      </c>
      <c r="AU472" s="24">
        <f>IF(AND(ISNUMBER($AF472),NOT(ISNUMBER($AJ472))),Settings!$D$4-$AF472,"")</f>
        <v/>
      </c>
      <c r="AV472" s="27">
        <f>IF($BB472=0,"",IF((IF($AO472="Services","; services: describe the work, no value",IF(NOT(ISNUMBER($AR472)),"; no donor value given",IF($AX472=1,"; donor value $"&amp;FIXED(Settings!$D$5,0)&amp;" or more: written acknowledgment","")&amp;IF($AY472=1,"; over $"&amp;FIXED(Settings!$D$6,0)&amp;": donor may need Form 8283","")&amp;IF($AZ472=1,"; over $"&amp;FIXED(Settings!$D$7,0)&amp;": Section B, you may sign Part V",""))))="","Thank-you note",MID(IF($AO472="Services","; services: describe the work, no value",IF(NOT(ISNUMBER($AR472)),"; no donor value given",IF($AX472=1,"; donor value $"&amp;FIXED(Settings!$D$5,0)&amp;" or more: written acknowledgment","")&amp;IF($AY472=1,"; over $"&amp;FIXED(Settings!$D$6,0)&amp;": donor may need Form 8283","")&amp;IF($AZ472=1,"; over $"&amp;FIXED(Settings!$D$7,0)&amp;": Section B, you may sign Part V",""))),3,300)))</f>
        <v/>
      </c>
      <c r="AW472" s="27">
        <f>IF(OR($BB472=0,NOT(ISNUMBER($AF472)),$AP472=""),"","Thank you for your contribution of "&amp;$AP472&amp;" that "&amp;IF(TRIM(Settings!$D$2&amp;"")="","(your organization's name)",Settings!$D$2)&amp;" received on "&amp;CHOOSE(MONTH($AF472),"January","February","March","April","May","June","July","August","September","October","November","December")&amp;" "&amp;DAY($AF472)&amp;", "&amp;YEAR($AF472)&amp;". "&amp;IF(TRIM($AH472&amp;"")="","No goods or services were provided in exchange for your contribution.","In exchange for your contribution, we gave you "&amp;$AH472&amp;IF(ISNUMBER($AI472)," with an estimated fair market value of $"&amp;FIXED($AI472,2),"")&amp;"."))</f>
        <v/>
      </c>
      <c r="AX472" s="28">
        <f>IF(AND(ISNUMBER($AR472),ISNUMBER(Settings!$D$5)),IF($AR472&gt;=Settings!$D$5,1,0),0)</f>
        <v/>
      </c>
      <c r="AY472" s="28">
        <f>IF(AND(ISNUMBER($AR472),ISNUMBER(Settings!$D$6)),IF($AR472&gt;Settings!$D$6,1,0),0)</f>
        <v/>
      </c>
      <c r="AZ472" s="28">
        <f>IF(AND(ISNUMBER($AR472),ISNUMBER(Settings!$D$7)),IF($AR472&gt;Settings!$D$7,1,0),0)</f>
        <v/>
      </c>
      <c r="BA472" s="28">
        <f>IF(AND(ISNUMBER($AR472),ISNUMBER($AF472)),$AR472,0)</f>
        <v/>
      </c>
      <c r="BB472" s="28">
        <f>IF(OR(IFERROR(TRIM(INDEX($A472:$AD472,MATCH(Settings!$B$14,$A$1:$AD$1,0))&amp;""),"")&lt;&gt;"",IFERROR(TRIM(INDEX($A472:$AD472,MATCH(Settings!$B$13,$A$1:$AD$1,0))&amp;""),"")&lt;&gt;"",IFERROR(TRIM(INDEX($A472:$AD472,MATCH(Settings!$B$17,$A$1:$AD$1,0))&amp;""),"")&lt;&gt;"",IFERROR(TRIM(INDEX($A472:$AD472,MATCH(Settings!$B$22,$A$1:$AD$1,0))&amp;""),"")&lt;&gt;""),1,0)</f>
        <v/>
      </c>
    </row>
    <row r="473">
      <c r="AF473" s="29" t="n"/>
      <c r="AG473" s="30" t="n"/>
      <c r="AH473" s="30" t="n"/>
      <c r="AI473" s="31" t="n"/>
      <c r="AJ473" s="29" t="n"/>
      <c r="AK473" s="30" t="n"/>
      <c r="AM473" s="23">
        <f>IF(IFERROR(TRIM(INDEX($A473:$AD473,MATCH(Settings!$B$13,$A$1:$AD$1,0))&amp;""),"")&lt;&gt;"",IFERROR(TRIM(INDEX($A473:$AD473,MATCH(Settings!$B$13,$A$1:$AD$1,0))&amp;""),"")&amp;IF(IFERROR(TRIM(INDEX($A473:$AD473,MATCH(Settings!$B$14,$A$1:$AD$1,0))&amp;""),"")&lt;&gt;""," ("&amp;IFERROR(TRIM(INDEX($A473:$AD473,MATCH(Settings!$B$14,$A$1:$AD$1,0))&amp;""),"")&amp;")",""),IFERROR(TRIM(INDEX($A473:$AD473,MATCH(Settings!$B$14,$A$1:$AD$1,0))&amp;""),""))</f>
        <v/>
      </c>
      <c r="AN473" s="23">
        <f>IFERROR(TRIM(INDEX($A473:$AD473,MATCH(Settings!$B$15,$A$1:$AD$1,0))&amp;""),"")</f>
        <v/>
      </c>
      <c r="AO473" s="23">
        <f>IF($BB473=0,"",IF(LEFT(IFERROR(TRIM(INDEX($A473:$AD473,MATCH(Settings!$B$16,$A$1:$AD$1,0))&amp;""),""),5)="Goods","Goods",IF(LEFT(IFERROR(TRIM(INDEX($A473:$AD473,MATCH(Settings!$B$16,$A$1:$AD$1,0))&amp;""),""),8)="Services","Services",IF(IFERROR(TRIM(INDEX($A473:$AD473,MATCH(Settings!$B$22,$A$1:$AD$1,0))&amp;""),"")&lt;&gt;"","Services","Goods"))))</f>
        <v/>
      </c>
      <c r="AP473" s="23">
        <f>IF($AO473="Services",IFERROR(TRIM(INDEX($A473:$AD473,MATCH(Settings!$B$22,$A$1:$AD$1,0))&amp;""),""),IFERROR(TRIM(INDEX($A473:$AD473,MATCH(Settings!$B$17,$A$1:$AD$1,0))&amp;""),""))</f>
        <v/>
      </c>
      <c r="AQ473" s="24">
        <f>IFERROR(IF(TRIM(INDEX($A473:$AD473,MATCH(Settings!$B$18,$A$1:$AD$1,0))&amp;"")="","",VALUE(TRIM(INDEX($A473:$AD473,MATCH(Settings!$B$18,$A$1:$AD$1,0))&amp;""))),"")</f>
        <v/>
      </c>
      <c r="AR473" s="25">
        <f>IF($AO473="Goods",IFERROR(IF(TRIM(INDEX($A473:$AD473,MATCH(Settings!$B$20,$A$1:$AD$1,0))&amp;"")="","",VALUE(TRIM(INDEX($A473:$AD473,MATCH(Settings!$B$20,$A$1:$AD$1,0))&amp;""))),""),"")</f>
        <v/>
      </c>
      <c r="AS473" s="26">
        <f>IF($BB473=0,"",IFERROR(INT(IFERROR(IF(ISNUMBER(INDEX($A473:$AD473,MATCH(Settings!$B$11,$A$1:$AD$1,0))),INDEX($A473:$AD473,MATCH(Settings!$B$11,$A$1:$AD$1,0)),DATE(VALUE(LEFT(IFERROR(TRIM(INDEX($A473:$AD473,MATCH(Settings!$B$11,$A$1:$AD$1,0))&amp;""),""),4)),VALUE(MID(IFERROR(TRIM(INDEX($A473:$AD473,MATCH(Settings!$B$11,$A$1:$AD$1,0))&amp;""),""),6,2)),VALUE(MID(IFERROR(TRIM(INDEX($A473:$AD473,MATCH(Settings!$B$11,$A$1:$AD$1,0))&amp;""),""),9,2)))+TIME(VALUE(MID(IFERROR(TRIM(INDEX($A473:$AD473,MATCH(Settings!$B$11,$A$1:$AD$1,0))&amp;""),""),12,2)),VALUE(MID(IFERROR(TRIM(INDEX($A473:$AD473,MATCH(Settings!$B$11,$A$1:$AD$1,0))&amp;""),""),15,2)),VALUE(MID(IFERROR(TRIM(INDEX($A473:$AD473,MATCH(Settings!$B$11,$A$1:$AD$1,0))&amp;""),""),18,2)))),"")),""))</f>
        <v/>
      </c>
      <c r="AT473" s="23">
        <f>IF($BB473=0,"",IF(NOT(ISNUMBER($AF473)),"Waiting for the gift",IF(ISNUMBER($AJ473),"Acknowledged",IF(AND(ISNUMBER(Settings!$D$3),$AU473&gt;Settings!$D$3),"Past your window","Send acknowledgment"))))</f>
        <v/>
      </c>
      <c r="AU473" s="24">
        <f>IF(AND(ISNUMBER($AF473),NOT(ISNUMBER($AJ473))),Settings!$D$4-$AF473,"")</f>
        <v/>
      </c>
      <c r="AV473" s="27">
        <f>IF($BB473=0,"",IF((IF($AO473="Services","; services: describe the work, no value",IF(NOT(ISNUMBER($AR473)),"; no donor value given",IF($AX473=1,"; donor value $"&amp;FIXED(Settings!$D$5,0)&amp;" or more: written acknowledgment","")&amp;IF($AY473=1,"; over $"&amp;FIXED(Settings!$D$6,0)&amp;": donor may need Form 8283","")&amp;IF($AZ473=1,"; over $"&amp;FIXED(Settings!$D$7,0)&amp;": Section B, you may sign Part V",""))))="","Thank-you note",MID(IF($AO473="Services","; services: describe the work, no value",IF(NOT(ISNUMBER($AR473)),"; no donor value given",IF($AX473=1,"; donor value $"&amp;FIXED(Settings!$D$5,0)&amp;" or more: written acknowledgment","")&amp;IF($AY473=1,"; over $"&amp;FIXED(Settings!$D$6,0)&amp;": donor may need Form 8283","")&amp;IF($AZ473=1,"; over $"&amp;FIXED(Settings!$D$7,0)&amp;": Section B, you may sign Part V",""))),3,300)))</f>
        <v/>
      </c>
      <c r="AW473" s="27">
        <f>IF(OR($BB473=0,NOT(ISNUMBER($AF473)),$AP473=""),"","Thank you for your contribution of "&amp;$AP473&amp;" that "&amp;IF(TRIM(Settings!$D$2&amp;"")="","(your organization's name)",Settings!$D$2)&amp;" received on "&amp;CHOOSE(MONTH($AF473),"January","February","March","April","May","June","July","August","September","October","November","December")&amp;" "&amp;DAY($AF473)&amp;", "&amp;YEAR($AF473)&amp;". "&amp;IF(TRIM($AH473&amp;"")="","No goods or services were provided in exchange for your contribution.","In exchange for your contribution, we gave you "&amp;$AH473&amp;IF(ISNUMBER($AI473)," with an estimated fair market value of $"&amp;FIXED($AI473,2),"")&amp;"."))</f>
        <v/>
      </c>
      <c r="AX473" s="28">
        <f>IF(AND(ISNUMBER($AR473),ISNUMBER(Settings!$D$5)),IF($AR473&gt;=Settings!$D$5,1,0),0)</f>
        <v/>
      </c>
      <c r="AY473" s="28">
        <f>IF(AND(ISNUMBER($AR473),ISNUMBER(Settings!$D$6)),IF($AR473&gt;Settings!$D$6,1,0),0)</f>
        <v/>
      </c>
      <c r="AZ473" s="28">
        <f>IF(AND(ISNUMBER($AR473),ISNUMBER(Settings!$D$7)),IF($AR473&gt;Settings!$D$7,1,0),0)</f>
        <v/>
      </c>
      <c r="BA473" s="28">
        <f>IF(AND(ISNUMBER($AR473),ISNUMBER($AF473)),$AR473,0)</f>
        <v/>
      </c>
      <c r="BB473" s="28">
        <f>IF(OR(IFERROR(TRIM(INDEX($A473:$AD473,MATCH(Settings!$B$14,$A$1:$AD$1,0))&amp;""),"")&lt;&gt;"",IFERROR(TRIM(INDEX($A473:$AD473,MATCH(Settings!$B$13,$A$1:$AD$1,0))&amp;""),"")&lt;&gt;"",IFERROR(TRIM(INDEX($A473:$AD473,MATCH(Settings!$B$17,$A$1:$AD$1,0))&amp;""),"")&lt;&gt;"",IFERROR(TRIM(INDEX($A473:$AD473,MATCH(Settings!$B$22,$A$1:$AD$1,0))&amp;""),"")&lt;&gt;""),1,0)</f>
        <v/>
      </c>
    </row>
    <row r="474">
      <c r="AF474" s="29" t="n"/>
      <c r="AG474" s="30" t="n"/>
      <c r="AH474" s="30" t="n"/>
      <c r="AI474" s="31" t="n"/>
      <c r="AJ474" s="29" t="n"/>
      <c r="AK474" s="30" t="n"/>
      <c r="AM474" s="23">
        <f>IF(IFERROR(TRIM(INDEX($A474:$AD474,MATCH(Settings!$B$13,$A$1:$AD$1,0))&amp;""),"")&lt;&gt;"",IFERROR(TRIM(INDEX($A474:$AD474,MATCH(Settings!$B$13,$A$1:$AD$1,0))&amp;""),"")&amp;IF(IFERROR(TRIM(INDEX($A474:$AD474,MATCH(Settings!$B$14,$A$1:$AD$1,0))&amp;""),"")&lt;&gt;""," ("&amp;IFERROR(TRIM(INDEX($A474:$AD474,MATCH(Settings!$B$14,$A$1:$AD$1,0))&amp;""),"")&amp;")",""),IFERROR(TRIM(INDEX($A474:$AD474,MATCH(Settings!$B$14,$A$1:$AD$1,0))&amp;""),""))</f>
        <v/>
      </c>
      <c r="AN474" s="23">
        <f>IFERROR(TRIM(INDEX($A474:$AD474,MATCH(Settings!$B$15,$A$1:$AD$1,0))&amp;""),"")</f>
        <v/>
      </c>
      <c r="AO474" s="23">
        <f>IF($BB474=0,"",IF(LEFT(IFERROR(TRIM(INDEX($A474:$AD474,MATCH(Settings!$B$16,$A$1:$AD$1,0))&amp;""),""),5)="Goods","Goods",IF(LEFT(IFERROR(TRIM(INDEX($A474:$AD474,MATCH(Settings!$B$16,$A$1:$AD$1,0))&amp;""),""),8)="Services","Services",IF(IFERROR(TRIM(INDEX($A474:$AD474,MATCH(Settings!$B$22,$A$1:$AD$1,0))&amp;""),"")&lt;&gt;"","Services","Goods"))))</f>
        <v/>
      </c>
      <c r="AP474" s="23">
        <f>IF($AO474="Services",IFERROR(TRIM(INDEX($A474:$AD474,MATCH(Settings!$B$22,$A$1:$AD$1,0))&amp;""),""),IFERROR(TRIM(INDEX($A474:$AD474,MATCH(Settings!$B$17,$A$1:$AD$1,0))&amp;""),""))</f>
        <v/>
      </c>
      <c r="AQ474" s="24">
        <f>IFERROR(IF(TRIM(INDEX($A474:$AD474,MATCH(Settings!$B$18,$A$1:$AD$1,0))&amp;"")="","",VALUE(TRIM(INDEX($A474:$AD474,MATCH(Settings!$B$18,$A$1:$AD$1,0))&amp;""))),"")</f>
        <v/>
      </c>
      <c r="AR474" s="25">
        <f>IF($AO474="Goods",IFERROR(IF(TRIM(INDEX($A474:$AD474,MATCH(Settings!$B$20,$A$1:$AD$1,0))&amp;"")="","",VALUE(TRIM(INDEX($A474:$AD474,MATCH(Settings!$B$20,$A$1:$AD$1,0))&amp;""))),""),"")</f>
        <v/>
      </c>
      <c r="AS474" s="26">
        <f>IF($BB474=0,"",IFERROR(INT(IFERROR(IF(ISNUMBER(INDEX($A474:$AD474,MATCH(Settings!$B$11,$A$1:$AD$1,0))),INDEX($A474:$AD474,MATCH(Settings!$B$11,$A$1:$AD$1,0)),DATE(VALUE(LEFT(IFERROR(TRIM(INDEX($A474:$AD474,MATCH(Settings!$B$11,$A$1:$AD$1,0))&amp;""),""),4)),VALUE(MID(IFERROR(TRIM(INDEX($A474:$AD474,MATCH(Settings!$B$11,$A$1:$AD$1,0))&amp;""),""),6,2)),VALUE(MID(IFERROR(TRIM(INDEX($A474:$AD474,MATCH(Settings!$B$11,$A$1:$AD$1,0))&amp;""),""),9,2)))+TIME(VALUE(MID(IFERROR(TRIM(INDEX($A474:$AD474,MATCH(Settings!$B$11,$A$1:$AD$1,0))&amp;""),""),12,2)),VALUE(MID(IFERROR(TRIM(INDEX($A474:$AD474,MATCH(Settings!$B$11,$A$1:$AD$1,0))&amp;""),""),15,2)),VALUE(MID(IFERROR(TRIM(INDEX($A474:$AD474,MATCH(Settings!$B$11,$A$1:$AD$1,0))&amp;""),""),18,2)))),"")),""))</f>
        <v/>
      </c>
      <c r="AT474" s="23">
        <f>IF($BB474=0,"",IF(NOT(ISNUMBER($AF474)),"Waiting for the gift",IF(ISNUMBER($AJ474),"Acknowledged",IF(AND(ISNUMBER(Settings!$D$3),$AU474&gt;Settings!$D$3),"Past your window","Send acknowledgment"))))</f>
        <v/>
      </c>
      <c r="AU474" s="24">
        <f>IF(AND(ISNUMBER($AF474),NOT(ISNUMBER($AJ474))),Settings!$D$4-$AF474,"")</f>
        <v/>
      </c>
      <c r="AV474" s="27">
        <f>IF($BB474=0,"",IF((IF($AO474="Services","; services: describe the work, no value",IF(NOT(ISNUMBER($AR474)),"; no donor value given",IF($AX474=1,"; donor value $"&amp;FIXED(Settings!$D$5,0)&amp;" or more: written acknowledgment","")&amp;IF($AY474=1,"; over $"&amp;FIXED(Settings!$D$6,0)&amp;": donor may need Form 8283","")&amp;IF($AZ474=1,"; over $"&amp;FIXED(Settings!$D$7,0)&amp;": Section B, you may sign Part V",""))))="","Thank-you note",MID(IF($AO474="Services","; services: describe the work, no value",IF(NOT(ISNUMBER($AR474)),"; no donor value given",IF($AX474=1,"; donor value $"&amp;FIXED(Settings!$D$5,0)&amp;" or more: written acknowledgment","")&amp;IF($AY474=1,"; over $"&amp;FIXED(Settings!$D$6,0)&amp;": donor may need Form 8283","")&amp;IF($AZ474=1,"; over $"&amp;FIXED(Settings!$D$7,0)&amp;": Section B, you may sign Part V",""))),3,300)))</f>
        <v/>
      </c>
      <c r="AW474" s="27">
        <f>IF(OR($BB474=0,NOT(ISNUMBER($AF474)),$AP474=""),"","Thank you for your contribution of "&amp;$AP474&amp;" that "&amp;IF(TRIM(Settings!$D$2&amp;"")="","(your organization's name)",Settings!$D$2)&amp;" received on "&amp;CHOOSE(MONTH($AF474),"January","February","March","April","May","June","July","August","September","October","November","December")&amp;" "&amp;DAY($AF474)&amp;", "&amp;YEAR($AF474)&amp;". "&amp;IF(TRIM($AH474&amp;"")="","No goods or services were provided in exchange for your contribution.","In exchange for your contribution, we gave you "&amp;$AH474&amp;IF(ISNUMBER($AI474)," with an estimated fair market value of $"&amp;FIXED($AI474,2),"")&amp;"."))</f>
        <v/>
      </c>
      <c r="AX474" s="28">
        <f>IF(AND(ISNUMBER($AR474),ISNUMBER(Settings!$D$5)),IF($AR474&gt;=Settings!$D$5,1,0),0)</f>
        <v/>
      </c>
      <c r="AY474" s="28">
        <f>IF(AND(ISNUMBER($AR474),ISNUMBER(Settings!$D$6)),IF($AR474&gt;Settings!$D$6,1,0),0)</f>
        <v/>
      </c>
      <c r="AZ474" s="28">
        <f>IF(AND(ISNUMBER($AR474),ISNUMBER(Settings!$D$7)),IF($AR474&gt;Settings!$D$7,1,0),0)</f>
        <v/>
      </c>
      <c r="BA474" s="28">
        <f>IF(AND(ISNUMBER($AR474),ISNUMBER($AF474)),$AR474,0)</f>
        <v/>
      </c>
      <c r="BB474" s="28">
        <f>IF(OR(IFERROR(TRIM(INDEX($A474:$AD474,MATCH(Settings!$B$14,$A$1:$AD$1,0))&amp;""),"")&lt;&gt;"",IFERROR(TRIM(INDEX($A474:$AD474,MATCH(Settings!$B$13,$A$1:$AD$1,0))&amp;""),"")&lt;&gt;"",IFERROR(TRIM(INDEX($A474:$AD474,MATCH(Settings!$B$17,$A$1:$AD$1,0))&amp;""),"")&lt;&gt;"",IFERROR(TRIM(INDEX($A474:$AD474,MATCH(Settings!$B$22,$A$1:$AD$1,0))&amp;""),"")&lt;&gt;""),1,0)</f>
        <v/>
      </c>
    </row>
    <row r="475">
      <c r="AF475" s="29" t="n"/>
      <c r="AG475" s="30" t="n"/>
      <c r="AH475" s="30" t="n"/>
      <c r="AI475" s="31" t="n"/>
      <c r="AJ475" s="29" t="n"/>
      <c r="AK475" s="30" t="n"/>
      <c r="AM475" s="23">
        <f>IF(IFERROR(TRIM(INDEX($A475:$AD475,MATCH(Settings!$B$13,$A$1:$AD$1,0))&amp;""),"")&lt;&gt;"",IFERROR(TRIM(INDEX($A475:$AD475,MATCH(Settings!$B$13,$A$1:$AD$1,0))&amp;""),"")&amp;IF(IFERROR(TRIM(INDEX($A475:$AD475,MATCH(Settings!$B$14,$A$1:$AD$1,0))&amp;""),"")&lt;&gt;""," ("&amp;IFERROR(TRIM(INDEX($A475:$AD475,MATCH(Settings!$B$14,$A$1:$AD$1,0))&amp;""),"")&amp;")",""),IFERROR(TRIM(INDEX($A475:$AD475,MATCH(Settings!$B$14,$A$1:$AD$1,0))&amp;""),""))</f>
        <v/>
      </c>
      <c r="AN475" s="23">
        <f>IFERROR(TRIM(INDEX($A475:$AD475,MATCH(Settings!$B$15,$A$1:$AD$1,0))&amp;""),"")</f>
        <v/>
      </c>
      <c r="AO475" s="23">
        <f>IF($BB475=0,"",IF(LEFT(IFERROR(TRIM(INDEX($A475:$AD475,MATCH(Settings!$B$16,$A$1:$AD$1,0))&amp;""),""),5)="Goods","Goods",IF(LEFT(IFERROR(TRIM(INDEX($A475:$AD475,MATCH(Settings!$B$16,$A$1:$AD$1,0))&amp;""),""),8)="Services","Services",IF(IFERROR(TRIM(INDEX($A475:$AD475,MATCH(Settings!$B$22,$A$1:$AD$1,0))&amp;""),"")&lt;&gt;"","Services","Goods"))))</f>
        <v/>
      </c>
      <c r="AP475" s="23">
        <f>IF($AO475="Services",IFERROR(TRIM(INDEX($A475:$AD475,MATCH(Settings!$B$22,$A$1:$AD$1,0))&amp;""),""),IFERROR(TRIM(INDEX($A475:$AD475,MATCH(Settings!$B$17,$A$1:$AD$1,0))&amp;""),""))</f>
        <v/>
      </c>
      <c r="AQ475" s="24">
        <f>IFERROR(IF(TRIM(INDEX($A475:$AD475,MATCH(Settings!$B$18,$A$1:$AD$1,0))&amp;"")="","",VALUE(TRIM(INDEX($A475:$AD475,MATCH(Settings!$B$18,$A$1:$AD$1,0))&amp;""))),"")</f>
        <v/>
      </c>
      <c r="AR475" s="25">
        <f>IF($AO475="Goods",IFERROR(IF(TRIM(INDEX($A475:$AD475,MATCH(Settings!$B$20,$A$1:$AD$1,0))&amp;"")="","",VALUE(TRIM(INDEX($A475:$AD475,MATCH(Settings!$B$20,$A$1:$AD$1,0))&amp;""))),""),"")</f>
        <v/>
      </c>
      <c r="AS475" s="26">
        <f>IF($BB475=0,"",IFERROR(INT(IFERROR(IF(ISNUMBER(INDEX($A475:$AD475,MATCH(Settings!$B$11,$A$1:$AD$1,0))),INDEX($A475:$AD475,MATCH(Settings!$B$11,$A$1:$AD$1,0)),DATE(VALUE(LEFT(IFERROR(TRIM(INDEX($A475:$AD475,MATCH(Settings!$B$11,$A$1:$AD$1,0))&amp;""),""),4)),VALUE(MID(IFERROR(TRIM(INDEX($A475:$AD475,MATCH(Settings!$B$11,$A$1:$AD$1,0))&amp;""),""),6,2)),VALUE(MID(IFERROR(TRIM(INDEX($A475:$AD475,MATCH(Settings!$B$11,$A$1:$AD$1,0))&amp;""),""),9,2)))+TIME(VALUE(MID(IFERROR(TRIM(INDEX($A475:$AD475,MATCH(Settings!$B$11,$A$1:$AD$1,0))&amp;""),""),12,2)),VALUE(MID(IFERROR(TRIM(INDEX($A475:$AD475,MATCH(Settings!$B$11,$A$1:$AD$1,0))&amp;""),""),15,2)),VALUE(MID(IFERROR(TRIM(INDEX($A475:$AD475,MATCH(Settings!$B$11,$A$1:$AD$1,0))&amp;""),""),18,2)))),"")),""))</f>
        <v/>
      </c>
      <c r="AT475" s="23">
        <f>IF($BB475=0,"",IF(NOT(ISNUMBER($AF475)),"Waiting for the gift",IF(ISNUMBER($AJ475),"Acknowledged",IF(AND(ISNUMBER(Settings!$D$3),$AU475&gt;Settings!$D$3),"Past your window","Send acknowledgment"))))</f>
        <v/>
      </c>
      <c r="AU475" s="24">
        <f>IF(AND(ISNUMBER($AF475),NOT(ISNUMBER($AJ475))),Settings!$D$4-$AF475,"")</f>
        <v/>
      </c>
      <c r="AV475" s="27">
        <f>IF($BB475=0,"",IF((IF($AO475="Services","; services: describe the work, no value",IF(NOT(ISNUMBER($AR475)),"; no donor value given",IF($AX475=1,"; donor value $"&amp;FIXED(Settings!$D$5,0)&amp;" or more: written acknowledgment","")&amp;IF($AY475=1,"; over $"&amp;FIXED(Settings!$D$6,0)&amp;": donor may need Form 8283","")&amp;IF($AZ475=1,"; over $"&amp;FIXED(Settings!$D$7,0)&amp;": Section B, you may sign Part V",""))))="","Thank-you note",MID(IF($AO475="Services","; services: describe the work, no value",IF(NOT(ISNUMBER($AR475)),"; no donor value given",IF($AX475=1,"; donor value $"&amp;FIXED(Settings!$D$5,0)&amp;" or more: written acknowledgment","")&amp;IF($AY475=1,"; over $"&amp;FIXED(Settings!$D$6,0)&amp;": donor may need Form 8283","")&amp;IF($AZ475=1,"; over $"&amp;FIXED(Settings!$D$7,0)&amp;": Section B, you may sign Part V",""))),3,300)))</f>
        <v/>
      </c>
      <c r="AW475" s="27">
        <f>IF(OR($BB475=0,NOT(ISNUMBER($AF475)),$AP475=""),"","Thank you for your contribution of "&amp;$AP475&amp;" that "&amp;IF(TRIM(Settings!$D$2&amp;"")="","(your organization's name)",Settings!$D$2)&amp;" received on "&amp;CHOOSE(MONTH($AF475),"January","February","March","April","May","June","July","August","September","October","November","December")&amp;" "&amp;DAY($AF475)&amp;", "&amp;YEAR($AF475)&amp;". "&amp;IF(TRIM($AH475&amp;"")="","No goods or services were provided in exchange for your contribution.","In exchange for your contribution, we gave you "&amp;$AH475&amp;IF(ISNUMBER($AI475)," with an estimated fair market value of $"&amp;FIXED($AI475,2),"")&amp;"."))</f>
        <v/>
      </c>
      <c r="AX475" s="28">
        <f>IF(AND(ISNUMBER($AR475),ISNUMBER(Settings!$D$5)),IF($AR475&gt;=Settings!$D$5,1,0),0)</f>
        <v/>
      </c>
      <c r="AY475" s="28">
        <f>IF(AND(ISNUMBER($AR475),ISNUMBER(Settings!$D$6)),IF($AR475&gt;Settings!$D$6,1,0),0)</f>
        <v/>
      </c>
      <c r="AZ475" s="28">
        <f>IF(AND(ISNUMBER($AR475),ISNUMBER(Settings!$D$7)),IF($AR475&gt;Settings!$D$7,1,0),0)</f>
        <v/>
      </c>
      <c r="BA475" s="28">
        <f>IF(AND(ISNUMBER($AR475),ISNUMBER($AF475)),$AR475,0)</f>
        <v/>
      </c>
      <c r="BB475" s="28">
        <f>IF(OR(IFERROR(TRIM(INDEX($A475:$AD475,MATCH(Settings!$B$14,$A$1:$AD$1,0))&amp;""),"")&lt;&gt;"",IFERROR(TRIM(INDEX($A475:$AD475,MATCH(Settings!$B$13,$A$1:$AD$1,0))&amp;""),"")&lt;&gt;"",IFERROR(TRIM(INDEX($A475:$AD475,MATCH(Settings!$B$17,$A$1:$AD$1,0))&amp;""),"")&lt;&gt;"",IFERROR(TRIM(INDEX($A475:$AD475,MATCH(Settings!$B$22,$A$1:$AD$1,0))&amp;""),"")&lt;&gt;""),1,0)</f>
        <v/>
      </c>
    </row>
    <row r="476">
      <c r="AF476" s="29" t="n"/>
      <c r="AG476" s="30" t="n"/>
      <c r="AH476" s="30" t="n"/>
      <c r="AI476" s="31" t="n"/>
      <c r="AJ476" s="29" t="n"/>
      <c r="AK476" s="30" t="n"/>
      <c r="AM476" s="23">
        <f>IF(IFERROR(TRIM(INDEX($A476:$AD476,MATCH(Settings!$B$13,$A$1:$AD$1,0))&amp;""),"")&lt;&gt;"",IFERROR(TRIM(INDEX($A476:$AD476,MATCH(Settings!$B$13,$A$1:$AD$1,0))&amp;""),"")&amp;IF(IFERROR(TRIM(INDEX($A476:$AD476,MATCH(Settings!$B$14,$A$1:$AD$1,0))&amp;""),"")&lt;&gt;""," ("&amp;IFERROR(TRIM(INDEX($A476:$AD476,MATCH(Settings!$B$14,$A$1:$AD$1,0))&amp;""),"")&amp;")",""),IFERROR(TRIM(INDEX($A476:$AD476,MATCH(Settings!$B$14,$A$1:$AD$1,0))&amp;""),""))</f>
        <v/>
      </c>
      <c r="AN476" s="23">
        <f>IFERROR(TRIM(INDEX($A476:$AD476,MATCH(Settings!$B$15,$A$1:$AD$1,0))&amp;""),"")</f>
        <v/>
      </c>
      <c r="AO476" s="23">
        <f>IF($BB476=0,"",IF(LEFT(IFERROR(TRIM(INDEX($A476:$AD476,MATCH(Settings!$B$16,$A$1:$AD$1,0))&amp;""),""),5)="Goods","Goods",IF(LEFT(IFERROR(TRIM(INDEX($A476:$AD476,MATCH(Settings!$B$16,$A$1:$AD$1,0))&amp;""),""),8)="Services","Services",IF(IFERROR(TRIM(INDEX($A476:$AD476,MATCH(Settings!$B$22,$A$1:$AD$1,0))&amp;""),"")&lt;&gt;"","Services","Goods"))))</f>
        <v/>
      </c>
      <c r="AP476" s="23">
        <f>IF($AO476="Services",IFERROR(TRIM(INDEX($A476:$AD476,MATCH(Settings!$B$22,$A$1:$AD$1,0))&amp;""),""),IFERROR(TRIM(INDEX($A476:$AD476,MATCH(Settings!$B$17,$A$1:$AD$1,0))&amp;""),""))</f>
        <v/>
      </c>
      <c r="AQ476" s="24">
        <f>IFERROR(IF(TRIM(INDEX($A476:$AD476,MATCH(Settings!$B$18,$A$1:$AD$1,0))&amp;"")="","",VALUE(TRIM(INDEX($A476:$AD476,MATCH(Settings!$B$18,$A$1:$AD$1,0))&amp;""))),"")</f>
        <v/>
      </c>
      <c r="AR476" s="25">
        <f>IF($AO476="Goods",IFERROR(IF(TRIM(INDEX($A476:$AD476,MATCH(Settings!$B$20,$A$1:$AD$1,0))&amp;"")="","",VALUE(TRIM(INDEX($A476:$AD476,MATCH(Settings!$B$20,$A$1:$AD$1,0))&amp;""))),""),"")</f>
        <v/>
      </c>
      <c r="AS476" s="26">
        <f>IF($BB476=0,"",IFERROR(INT(IFERROR(IF(ISNUMBER(INDEX($A476:$AD476,MATCH(Settings!$B$11,$A$1:$AD$1,0))),INDEX($A476:$AD476,MATCH(Settings!$B$11,$A$1:$AD$1,0)),DATE(VALUE(LEFT(IFERROR(TRIM(INDEX($A476:$AD476,MATCH(Settings!$B$11,$A$1:$AD$1,0))&amp;""),""),4)),VALUE(MID(IFERROR(TRIM(INDEX($A476:$AD476,MATCH(Settings!$B$11,$A$1:$AD$1,0))&amp;""),""),6,2)),VALUE(MID(IFERROR(TRIM(INDEX($A476:$AD476,MATCH(Settings!$B$11,$A$1:$AD$1,0))&amp;""),""),9,2)))+TIME(VALUE(MID(IFERROR(TRIM(INDEX($A476:$AD476,MATCH(Settings!$B$11,$A$1:$AD$1,0))&amp;""),""),12,2)),VALUE(MID(IFERROR(TRIM(INDEX($A476:$AD476,MATCH(Settings!$B$11,$A$1:$AD$1,0))&amp;""),""),15,2)),VALUE(MID(IFERROR(TRIM(INDEX($A476:$AD476,MATCH(Settings!$B$11,$A$1:$AD$1,0))&amp;""),""),18,2)))),"")),""))</f>
        <v/>
      </c>
      <c r="AT476" s="23">
        <f>IF($BB476=0,"",IF(NOT(ISNUMBER($AF476)),"Waiting for the gift",IF(ISNUMBER($AJ476),"Acknowledged",IF(AND(ISNUMBER(Settings!$D$3),$AU476&gt;Settings!$D$3),"Past your window","Send acknowledgment"))))</f>
        <v/>
      </c>
      <c r="AU476" s="24">
        <f>IF(AND(ISNUMBER($AF476),NOT(ISNUMBER($AJ476))),Settings!$D$4-$AF476,"")</f>
        <v/>
      </c>
      <c r="AV476" s="27">
        <f>IF($BB476=0,"",IF((IF($AO476="Services","; services: describe the work, no value",IF(NOT(ISNUMBER($AR476)),"; no donor value given",IF($AX476=1,"; donor value $"&amp;FIXED(Settings!$D$5,0)&amp;" or more: written acknowledgment","")&amp;IF($AY476=1,"; over $"&amp;FIXED(Settings!$D$6,0)&amp;": donor may need Form 8283","")&amp;IF($AZ476=1,"; over $"&amp;FIXED(Settings!$D$7,0)&amp;": Section B, you may sign Part V",""))))="","Thank-you note",MID(IF($AO476="Services","; services: describe the work, no value",IF(NOT(ISNUMBER($AR476)),"; no donor value given",IF($AX476=1,"; donor value $"&amp;FIXED(Settings!$D$5,0)&amp;" or more: written acknowledgment","")&amp;IF($AY476=1,"; over $"&amp;FIXED(Settings!$D$6,0)&amp;": donor may need Form 8283","")&amp;IF($AZ476=1,"; over $"&amp;FIXED(Settings!$D$7,0)&amp;": Section B, you may sign Part V",""))),3,300)))</f>
        <v/>
      </c>
      <c r="AW476" s="27">
        <f>IF(OR($BB476=0,NOT(ISNUMBER($AF476)),$AP476=""),"","Thank you for your contribution of "&amp;$AP476&amp;" that "&amp;IF(TRIM(Settings!$D$2&amp;"")="","(your organization's name)",Settings!$D$2)&amp;" received on "&amp;CHOOSE(MONTH($AF476),"January","February","March","April","May","June","July","August","September","October","November","December")&amp;" "&amp;DAY($AF476)&amp;", "&amp;YEAR($AF476)&amp;". "&amp;IF(TRIM($AH476&amp;"")="","No goods or services were provided in exchange for your contribution.","In exchange for your contribution, we gave you "&amp;$AH476&amp;IF(ISNUMBER($AI476)," with an estimated fair market value of $"&amp;FIXED($AI476,2),"")&amp;"."))</f>
        <v/>
      </c>
      <c r="AX476" s="28">
        <f>IF(AND(ISNUMBER($AR476),ISNUMBER(Settings!$D$5)),IF($AR476&gt;=Settings!$D$5,1,0),0)</f>
        <v/>
      </c>
      <c r="AY476" s="28">
        <f>IF(AND(ISNUMBER($AR476),ISNUMBER(Settings!$D$6)),IF($AR476&gt;Settings!$D$6,1,0),0)</f>
        <v/>
      </c>
      <c r="AZ476" s="28">
        <f>IF(AND(ISNUMBER($AR476),ISNUMBER(Settings!$D$7)),IF($AR476&gt;Settings!$D$7,1,0),0)</f>
        <v/>
      </c>
      <c r="BA476" s="28">
        <f>IF(AND(ISNUMBER($AR476),ISNUMBER($AF476)),$AR476,0)</f>
        <v/>
      </c>
      <c r="BB476" s="28">
        <f>IF(OR(IFERROR(TRIM(INDEX($A476:$AD476,MATCH(Settings!$B$14,$A$1:$AD$1,0))&amp;""),"")&lt;&gt;"",IFERROR(TRIM(INDEX($A476:$AD476,MATCH(Settings!$B$13,$A$1:$AD$1,0))&amp;""),"")&lt;&gt;"",IFERROR(TRIM(INDEX($A476:$AD476,MATCH(Settings!$B$17,$A$1:$AD$1,0))&amp;""),"")&lt;&gt;"",IFERROR(TRIM(INDEX($A476:$AD476,MATCH(Settings!$B$22,$A$1:$AD$1,0))&amp;""),"")&lt;&gt;""),1,0)</f>
        <v/>
      </c>
    </row>
    <row r="477">
      <c r="AF477" s="29" t="n"/>
      <c r="AG477" s="30" t="n"/>
      <c r="AH477" s="30" t="n"/>
      <c r="AI477" s="31" t="n"/>
      <c r="AJ477" s="29" t="n"/>
      <c r="AK477" s="30" t="n"/>
      <c r="AM477" s="23">
        <f>IF(IFERROR(TRIM(INDEX($A477:$AD477,MATCH(Settings!$B$13,$A$1:$AD$1,0))&amp;""),"")&lt;&gt;"",IFERROR(TRIM(INDEX($A477:$AD477,MATCH(Settings!$B$13,$A$1:$AD$1,0))&amp;""),"")&amp;IF(IFERROR(TRIM(INDEX($A477:$AD477,MATCH(Settings!$B$14,$A$1:$AD$1,0))&amp;""),"")&lt;&gt;""," ("&amp;IFERROR(TRIM(INDEX($A477:$AD477,MATCH(Settings!$B$14,$A$1:$AD$1,0))&amp;""),"")&amp;")",""),IFERROR(TRIM(INDEX($A477:$AD477,MATCH(Settings!$B$14,$A$1:$AD$1,0))&amp;""),""))</f>
        <v/>
      </c>
      <c r="AN477" s="23">
        <f>IFERROR(TRIM(INDEX($A477:$AD477,MATCH(Settings!$B$15,$A$1:$AD$1,0))&amp;""),"")</f>
        <v/>
      </c>
      <c r="AO477" s="23">
        <f>IF($BB477=0,"",IF(LEFT(IFERROR(TRIM(INDEX($A477:$AD477,MATCH(Settings!$B$16,$A$1:$AD$1,0))&amp;""),""),5)="Goods","Goods",IF(LEFT(IFERROR(TRIM(INDEX($A477:$AD477,MATCH(Settings!$B$16,$A$1:$AD$1,0))&amp;""),""),8)="Services","Services",IF(IFERROR(TRIM(INDEX($A477:$AD477,MATCH(Settings!$B$22,$A$1:$AD$1,0))&amp;""),"")&lt;&gt;"","Services","Goods"))))</f>
        <v/>
      </c>
      <c r="AP477" s="23">
        <f>IF($AO477="Services",IFERROR(TRIM(INDEX($A477:$AD477,MATCH(Settings!$B$22,$A$1:$AD$1,0))&amp;""),""),IFERROR(TRIM(INDEX($A477:$AD477,MATCH(Settings!$B$17,$A$1:$AD$1,0))&amp;""),""))</f>
        <v/>
      </c>
      <c r="AQ477" s="24">
        <f>IFERROR(IF(TRIM(INDEX($A477:$AD477,MATCH(Settings!$B$18,$A$1:$AD$1,0))&amp;"")="","",VALUE(TRIM(INDEX($A477:$AD477,MATCH(Settings!$B$18,$A$1:$AD$1,0))&amp;""))),"")</f>
        <v/>
      </c>
      <c r="AR477" s="25">
        <f>IF($AO477="Goods",IFERROR(IF(TRIM(INDEX($A477:$AD477,MATCH(Settings!$B$20,$A$1:$AD$1,0))&amp;"")="","",VALUE(TRIM(INDEX($A477:$AD477,MATCH(Settings!$B$20,$A$1:$AD$1,0))&amp;""))),""),"")</f>
        <v/>
      </c>
      <c r="AS477" s="26">
        <f>IF($BB477=0,"",IFERROR(INT(IFERROR(IF(ISNUMBER(INDEX($A477:$AD477,MATCH(Settings!$B$11,$A$1:$AD$1,0))),INDEX($A477:$AD477,MATCH(Settings!$B$11,$A$1:$AD$1,0)),DATE(VALUE(LEFT(IFERROR(TRIM(INDEX($A477:$AD477,MATCH(Settings!$B$11,$A$1:$AD$1,0))&amp;""),""),4)),VALUE(MID(IFERROR(TRIM(INDEX($A477:$AD477,MATCH(Settings!$B$11,$A$1:$AD$1,0))&amp;""),""),6,2)),VALUE(MID(IFERROR(TRIM(INDEX($A477:$AD477,MATCH(Settings!$B$11,$A$1:$AD$1,0))&amp;""),""),9,2)))+TIME(VALUE(MID(IFERROR(TRIM(INDEX($A477:$AD477,MATCH(Settings!$B$11,$A$1:$AD$1,0))&amp;""),""),12,2)),VALUE(MID(IFERROR(TRIM(INDEX($A477:$AD477,MATCH(Settings!$B$11,$A$1:$AD$1,0))&amp;""),""),15,2)),VALUE(MID(IFERROR(TRIM(INDEX($A477:$AD477,MATCH(Settings!$B$11,$A$1:$AD$1,0))&amp;""),""),18,2)))),"")),""))</f>
        <v/>
      </c>
      <c r="AT477" s="23">
        <f>IF($BB477=0,"",IF(NOT(ISNUMBER($AF477)),"Waiting for the gift",IF(ISNUMBER($AJ477),"Acknowledged",IF(AND(ISNUMBER(Settings!$D$3),$AU477&gt;Settings!$D$3),"Past your window","Send acknowledgment"))))</f>
        <v/>
      </c>
      <c r="AU477" s="24">
        <f>IF(AND(ISNUMBER($AF477),NOT(ISNUMBER($AJ477))),Settings!$D$4-$AF477,"")</f>
        <v/>
      </c>
      <c r="AV477" s="27">
        <f>IF($BB477=0,"",IF((IF($AO477="Services","; services: describe the work, no value",IF(NOT(ISNUMBER($AR477)),"; no donor value given",IF($AX477=1,"; donor value $"&amp;FIXED(Settings!$D$5,0)&amp;" or more: written acknowledgment","")&amp;IF($AY477=1,"; over $"&amp;FIXED(Settings!$D$6,0)&amp;": donor may need Form 8283","")&amp;IF($AZ477=1,"; over $"&amp;FIXED(Settings!$D$7,0)&amp;": Section B, you may sign Part V",""))))="","Thank-you note",MID(IF($AO477="Services","; services: describe the work, no value",IF(NOT(ISNUMBER($AR477)),"; no donor value given",IF($AX477=1,"; donor value $"&amp;FIXED(Settings!$D$5,0)&amp;" or more: written acknowledgment","")&amp;IF($AY477=1,"; over $"&amp;FIXED(Settings!$D$6,0)&amp;": donor may need Form 8283","")&amp;IF($AZ477=1,"; over $"&amp;FIXED(Settings!$D$7,0)&amp;": Section B, you may sign Part V",""))),3,300)))</f>
        <v/>
      </c>
      <c r="AW477" s="27">
        <f>IF(OR($BB477=0,NOT(ISNUMBER($AF477)),$AP477=""),"","Thank you for your contribution of "&amp;$AP477&amp;" that "&amp;IF(TRIM(Settings!$D$2&amp;"")="","(your organization's name)",Settings!$D$2)&amp;" received on "&amp;CHOOSE(MONTH($AF477),"January","February","March","April","May","June","July","August","September","October","November","December")&amp;" "&amp;DAY($AF477)&amp;", "&amp;YEAR($AF477)&amp;". "&amp;IF(TRIM($AH477&amp;"")="","No goods or services were provided in exchange for your contribution.","In exchange for your contribution, we gave you "&amp;$AH477&amp;IF(ISNUMBER($AI477)," with an estimated fair market value of $"&amp;FIXED($AI477,2),"")&amp;"."))</f>
        <v/>
      </c>
      <c r="AX477" s="28">
        <f>IF(AND(ISNUMBER($AR477),ISNUMBER(Settings!$D$5)),IF($AR477&gt;=Settings!$D$5,1,0),0)</f>
        <v/>
      </c>
      <c r="AY477" s="28">
        <f>IF(AND(ISNUMBER($AR477),ISNUMBER(Settings!$D$6)),IF($AR477&gt;Settings!$D$6,1,0),0)</f>
        <v/>
      </c>
      <c r="AZ477" s="28">
        <f>IF(AND(ISNUMBER($AR477),ISNUMBER(Settings!$D$7)),IF($AR477&gt;Settings!$D$7,1,0),0)</f>
        <v/>
      </c>
      <c r="BA477" s="28">
        <f>IF(AND(ISNUMBER($AR477),ISNUMBER($AF477)),$AR477,0)</f>
        <v/>
      </c>
      <c r="BB477" s="28">
        <f>IF(OR(IFERROR(TRIM(INDEX($A477:$AD477,MATCH(Settings!$B$14,$A$1:$AD$1,0))&amp;""),"")&lt;&gt;"",IFERROR(TRIM(INDEX($A477:$AD477,MATCH(Settings!$B$13,$A$1:$AD$1,0))&amp;""),"")&lt;&gt;"",IFERROR(TRIM(INDEX($A477:$AD477,MATCH(Settings!$B$17,$A$1:$AD$1,0))&amp;""),"")&lt;&gt;"",IFERROR(TRIM(INDEX($A477:$AD477,MATCH(Settings!$B$22,$A$1:$AD$1,0))&amp;""),"")&lt;&gt;""),1,0)</f>
        <v/>
      </c>
    </row>
    <row r="478">
      <c r="AF478" s="29" t="n"/>
      <c r="AG478" s="30" t="n"/>
      <c r="AH478" s="30" t="n"/>
      <c r="AI478" s="31" t="n"/>
      <c r="AJ478" s="29" t="n"/>
      <c r="AK478" s="30" t="n"/>
      <c r="AM478" s="23">
        <f>IF(IFERROR(TRIM(INDEX($A478:$AD478,MATCH(Settings!$B$13,$A$1:$AD$1,0))&amp;""),"")&lt;&gt;"",IFERROR(TRIM(INDEX($A478:$AD478,MATCH(Settings!$B$13,$A$1:$AD$1,0))&amp;""),"")&amp;IF(IFERROR(TRIM(INDEX($A478:$AD478,MATCH(Settings!$B$14,$A$1:$AD$1,0))&amp;""),"")&lt;&gt;""," ("&amp;IFERROR(TRIM(INDEX($A478:$AD478,MATCH(Settings!$B$14,$A$1:$AD$1,0))&amp;""),"")&amp;")",""),IFERROR(TRIM(INDEX($A478:$AD478,MATCH(Settings!$B$14,$A$1:$AD$1,0))&amp;""),""))</f>
        <v/>
      </c>
      <c r="AN478" s="23">
        <f>IFERROR(TRIM(INDEX($A478:$AD478,MATCH(Settings!$B$15,$A$1:$AD$1,0))&amp;""),"")</f>
        <v/>
      </c>
      <c r="AO478" s="23">
        <f>IF($BB478=0,"",IF(LEFT(IFERROR(TRIM(INDEX($A478:$AD478,MATCH(Settings!$B$16,$A$1:$AD$1,0))&amp;""),""),5)="Goods","Goods",IF(LEFT(IFERROR(TRIM(INDEX($A478:$AD478,MATCH(Settings!$B$16,$A$1:$AD$1,0))&amp;""),""),8)="Services","Services",IF(IFERROR(TRIM(INDEX($A478:$AD478,MATCH(Settings!$B$22,$A$1:$AD$1,0))&amp;""),"")&lt;&gt;"","Services","Goods"))))</f>
        <v/>
      </c>
      <c r="AP478" s="23">
        <f>IF($AO478="Services",IFERROR(TRIM(INDEX($A478:$AD478,MATCH(Settings!$B$22,$A$1:$AD$1,0))&amp;""),""),IFERROR(TRIM(INDEX($A478:$AD478,MATCH(Settings!$B$17,$A$1:$AD$1,0))&amp;""),""))</f>
        <v/>
      </c>
      <c r="AQ478" s="24">
        <f>IFERROR(IF(TRIM(INDEX($A478:$AD478,MATCH(Settings!$B$18,$A$1:$AD$1,0))&amp;"")="","",VALUE(TRIM(INDEX($A478:$AD478,MATCH(Settings!$B$18,$A$1:$AD$1,0))&amp;""))),"")</f>
        <v/>
      </c>
      <c r="AR478" s="25">
        <f>IF($AO478="Goods",IFERROR(IF(TRIM(INDEX($A478:$AD478,MATCH(Settings!$B$20,$A$1:$AD$1,0))&amp;"")="","",VALUE(TRIM(INDEX($A478:$AD478,MATCH(Settings!$B$20,$A$1:$AD$1,0))&amp;""))),""),"")</f>
        <v/>
      </c>
      <c r="AS478" s="26">
        <f>IF($BB478=0,"",IFERROR(INT(IFERROR(IF(ISNUMBER(INDEX($A478:$AD478,MATCH(Settings!$B$11,$A$1:$AD$1,0))),INDEX($A478:$AD478,MATCH(Settings!$B$11,$A$1:$AD$1,0)),DATE(VALUE(LEFT(IFERROR(TRIM(INDEX($A478:$AD478,MATCH(Settings!$B$11,$A$1:$AD$1,0))&amp;""),""),4)),VALUE(MID(IFERROR(TRIM(INDEX($A478:$AD478,MATCH(Settings!$B$11,$A$1:$AD$1,0))&amp;""),""),6,2)),VALUE(MID(IFERROR(TRIM(INDEX($A478:$AD478,MATCH(Settings!$B$11,$A$1:$AD$1,0))&amp;""),""),9,2)))+TIME(VALUE(MID(IFERROR(TRIM(INDEX($A478:$AD478,MATCH(Settings!$B$11,$A$1:$AD$1,0))&amp;""),""),12,2)),VALUE(MID(IFERROR(TRIM(INDEX($A478:$AD478,MATCH(Settings!$B$11,$A$1:$AD$1,0))&amp;""),""),15,2)),VALUE(MID(IFERROR(TRIM(INDEX($A478:$AD478,MATCH(Settings!$B$11,$A$1:$AD$1,0))&amp;""),""),18,2)))),"")),""))</f>
        <v/>
      </c>
      <c r="AT478" s="23">
        <f>IF($BB478=0,"",IF(NOT(ISNUMBER($AF478)),"Waiting for the gift",IF(ISNUMBER($AJ478),"Acknowledged",IF(AND(ISNUMBER(Settings!$D$3),$AU478&gt;Settings!$D$3),"Past your window","Send acknowledgment"))))</f>
        <v/>
      </c>
      <c r="AU478" s="24">
        <f>IF(AND(ISNUMBER($AF478),NOT(ISNUMBER($AJ478))),Settings!$D$4-$AF478,"")</f>
        <v/>
      </c>
      <c r="AV478" s="27">
        <f>IF($BB478=0,"",IF((IF($AO478="Services","; services: describe the work, no value",IF(NOT(ISNUMBER($AR478)),"; no donor value given",IF($AX478=1,"; donor value $"&amp;FIXED(Settings!$D$5,0)&amp;" or more: written acknowledgment","")&amp;IF($AY478=1,"; over $"&amp;FIXED(Settings!$D$6,0)&amp;": donor may need Form 8283","")&amp;IF($AZ478=1,"; over $"&amp;FIXED(Settings!$D$7,0)&amp;": Section B, you may sign Part V",""))))="","Thank-you note",MID(IF($AO478="Services","; services: describe the work, no value",IF(NOT(ISNUMBER($AR478)),"; no donor value given",IF($AX478=1,"; donor value $"&amp;FIXED(Settings!$D$5,0)&amp;" or more: written acknowledgment","")&amp;IF($AY478=1,"; over $"&amp;FIXED(Settings!$D$6,0)&amp;": donor may need Form 8283","")&amp;IF($AZ478=1,"; over $"&amp;FIXED(Settings!$D$7,0)&amp;": Section B, you may sign Part V",""))),3,300)))</f>
        <v/>
      </c>
      <c r="AW478" s="27">
        <f>IF(OR($BB478=0,NOT(ISNUMBER($AF478)),$AP478=""),"","Thank you for your contribution of "&amp;$AP478&amp;" that "&amp;IF(TRIM(Settings!$D$2&amp;"")="","(your organization's name)",Settings!$D$2)&amp;" received on "&amp;CHOOSE(MONTH($AF478),"January","February","March","April","May","June","July","August","September","October","November","December")&amp;" "&amp;DAY($AF478)&amp;", "&amp;YEAR($AF478)&amp;". "&amp;IF(TRIM($AH478&amp;"")="","No goods or services were provided in exchange for your contribution.","In exchange for your contribution, we gave you "&amp;$AH478&amp;IF(ISNUMBER($AI478)," with an estimated fair market value of $"&amp;FIXED($AI478,2),"")&amp;"."))</f>
        <v/>
      </c>
      <c r="AX478" s="28">
        <f>IF(AND(ISNUMBER($AR478),ISNUMBER(Settings!$D$5)),IF($AR478&gt;=Settings!$D$5,1,0),0)</f>
        <v/>
      </c>
      <c r="AY478" s="28">
        <f>IF(AND(ISNUMBER($AR478),ISNUMBER(Settings!$D$6)),IF($AR478&gt;Settings!$D$6,1,0),0)</f>
        <v/>
      </c>
      <c r="AZ478" s="28">
        <f>IF(AND(ISNUMBER($AR478),ISNUMBER(Settings!$D$7)),IF($AR478&gt;Settings!$D$7,1,0),0)</f>
        <v/>
      </c>
      <c r="BA478" s="28">
        <f>IF(AND(ISNUMBER($AR478),ISNUMBER($AF478)),$AR478,0)</f>
        <v/>
      </c>
      <c r="BB478" s="28">
        <f>IF(OR(IFERROR(TRIM(INDEX($A478:$AD478,MATCH(Settings!$B$14,$A$1:$AD$1,0))&amp;""),"")&lt;&gt;"",IFERROR(TRIM(INDEX($A478:$AD478,MATCH(Settings!$B$13,$A$1:$AD$1,0))&amp;""),"")&lt;&gt;"",IFERROR(TRIM(INDEX($A478:$AD478,MATCH(Settings!$B$17,$A$1:$AD$1,0))&amp;""),"")&lt;&gt;"",IFERROR(TRIM(INDEX($A478:$AD478,MATCH(Settings!$B$22,$A$1:$AD$1,0))&amp;""),"")&lt;&gt;""),1,0)</f>
        <v/>
      </c>
    </row>
    <row r="479">
      <c r="AF479" s="29" t="n"/>
      <c r="AG479" s="30" t="n"/>
      <c r="AH479" s="30" t="n"/>
      <c r="AI479" s="31" t="n"/>
      <c r="AJ479" s="29" t="n"/>
      <c r="AK479" s="30" t="n"/>
      <c r="AM479" s="23">
        <f>IF(IFERROR(TRIM(INDEX($A479:$AD479,MATCH(Settings!$B$13,$A$1:$AD$1,0))&amp;""),"")&lt;&gt;"",IFERROR(TRIM(INDEX($A479:$AD479,MATCH(Settings!$B$13,$A$1:$AD$1,0))&amp;""),"")&amp;IF(IFERROR(TRIM(INDEX($A479:$AD479,MATCH(Settings!$B$14,$A$1:$AD$1,0))&amp;""),"")&lt;&gt;""," ("&amp;IFERROR(TRIM(INDEX($A479:$AD479,MATCH(Settings!$B$14,$A$1:$AD$1,0))&amp;""),"")&amp;")",""),IFERROR(TRIM(INDEX($A479:$AD479,MATCH(Settings!$B$14,$A$1:$AD$1,0))&amp;""),""))</f>
        <v/>
      </c>
      <c r="AN479" s="23">
        <f>IFERROR(TRIM(INDEX($A479:$AD479,MATCH(Settings!$B$15,$A$1:$AD$1,0))&amp;""),"")</f>
        <v/>
      </c>
      <c r="AO479" s="23">
        <f>IF($BB479=0,"",IF(LEFT(IFERROR(TRIM(INDEX($A479:$AD479,MATCH(Settings!$B$16,$A$1:$AD$1,0))&amp;""),""),5)="Goods","Goods",IF(LEFT(IFERROR(TRIM(INDEX($A479:$AD479,MATCH(Settings!$B$16,$A$1:$AD$1,0))&amp;""),""),8)="Services","Services",IF(IFERROR(TRIM(INDEX($A479:$AD479,MATCH(Settings!$B$22,$A$1:$AD$1,0))&amp;""),"")&lt;&gt;"","Services","Goods"))))</f>
        <v/>
      </c>
      <c r="AP479" s="23">
        <f>IF($AO479="Services",IFERROR(TRIM(INDEX($A479:$AD479,MATCH(Settings!$B$22,$A$1:$AD$1,0))&amp;""),""),IFERROR(TRIM(INDEX($A479:$AD479,MATCH(Settings!$B$17,$A$1:$AD$1,0))&amp;""),""))</f>
        <v/>
      </c>
      <c r="AQ479" s="24">
        <f>IFERROR(IF(TRIM(INDEX($A479:$AD479,MATCH(Settings!$B$18,$A$1:$AD$1,0))&amp;"")="","",VALUE(TRIM(INDEX($A479:$AD479,MATCH(Settings!$B$18,$A$1:$AD$1,0))&amp;""))),"")</f>
        <v/>
      </c>
      <c r="AR479" s="25">
        <f>IF($AO479="Goods",IFERROR(IF(TRIM(INDEX($A479:$AD479,MATCH(Settings!$B$20,$A$1:$AD$1,0))&amp;"")="","",VALUE(TRIM(INDEX($A479:$AD479,MATCH(Settings!$B$20,$A$1:$AD$1,0))&amp;""))),""),"")</f>
        <v/>
      </c>
      <c r="AS479" s="26">
        <f>IF($BB479=0,"",IFERROR(INT(IFERROR(IF(ISNUMBER(INDEX($A479:$AD479,MATCH(Settings!$B$11,$A$1:$AD$1,0))),INDEX($A479:$AD479,MATCH(Settings!$B$11,$A$1:$AD$1,0)),DATE(VALUE(LEFT(IFERROR(TRIM(INDEX($A479:$AD479,MATCH(Settings!$B$11,$A$1:$AD$1,0))&amp;""),""),4)),VALUE(MID(IFERROR(TRIM(INDEX($A479:$AD479,MATCH(Settings!$B$11,$A$1:$AD$1,0))&amp;""),""),6,2)),VALUE(MID(IFERROR(TRIM(INDEX($A479:$AD479,MATCH(Settings!$B$11,$A$1:$AD$1,0))&amp;""),""),9,2)))+TIME(VALUE(MID(IFERROR(TRIM(INDEX($A479:$AD479,MATCH(Settings!$B$11,$A$1:$AD$1,0))&amp;""),""),12,2)),VALUE(MID(IFERROR(TRIM(INDEX($A479:$AD479,MATCH(Settings!$B$11,$A$1:$AD$1,0))&amp;""),""),15,2)),VALUE(MID(IFERROR(TRIM(INDEX($A479:$AD479,MATCH(Settings!$B$11,$A$1:$AD$1,0))&amp;""),""),18,2)))),"")),""))</f>
        <v/>
      </c>
      <c r="AT479" s="23">
        <f>IF($BB479=0,"",IF(NOT(ISNUMBER($AF479)),"Waiting for the gift",IF(ISNUMBER($AJ479),"Acknowledged",IF(AND(ISNUMBER(Settings!$D$3),$AU479&gt;Settings!$D$3),"Past your window","Send acknowledgment"))))</f>
        <v/>
      </c>
      <c r="AU479" s="24">
        <f>IF(AND(ISNUMBER($AF479),NOT(ISNUMBER($AJ479))),Settings!$D$4-$AF479,"")</f>
        <v/>
      </c>
      <c r="AV479" s="27">
        <f>IF($BB479=0,"",IF((IF($AO479="Services","; services: describe the work, no value",IF(NOT(ISNUMBER($AR479)),"; no donor value given",IF($AX479=1,"; donor value $"&amp;FIXED(Settings!$D$5,0)&amp;" or more: written acknowledgment","")&amp;IF($AY479=1,"; over $"&amp;FIXED(Settings!$D$6,0)&amp;": donor may need Form 8283","")&amp;IF($AZ479=1,"; over $"&amp;FIXED(Settings!$D$7,0)&amp;": Section B, you may sign Part V",""))))="","Thank-you note",MID(IF($AO479="Services","; services: describe the work, no value",IF(NOT(ISNUMBER($AR479)),"; no donor value given",IF($AX479=1,"; donor value $"&amp;FIXED(Settings!$D$5,0)&amp;" or more: written acknowledgment","")&amp;IF($AY479=1,"; over $"&amp;FIXED(Settings!$D$6,0)&amp;": donor may need Form 8283","")&amp;IF($AZ479=1,"; over $"&amp;FIXED(Settings!$D$7,0)&amp;": Section B, you may sign Part V",""))),3,300)))</f>
        <v/>
      </c>
      <c r="AW479" s="27">
        <f>IF(OR($BB479=0,NOT(ISNUMBER($AF479)),$AP479=""),"","Thank you for your contribution of "&amp;$AP479&amp;" that "&amp;IF(TRIM(Settings!$D$2&amp;"")="","(your organization's name)",Settings!$D$2)&amp;" received on "&amp;CHOOSE(MONTH($AF479),"January","February","March","April","May","June","July","August","September","October","November","December")&amp;" "&amp;DAY($AF479)&amp;", "&amp;YEAR($AF479)&amp;". "&amp;IF(TRIM($AH479&amp;"")="","No goods or services were provided in exchange for your contribution.","In exchange for your contribution, we gave you "&amp;$AH479&amp;IF(ISNUMBER($AI479)," with an estimated fair market value of $"&amp;FIXED($AI479,2),"")&amp;"."))</f>
        <v/>
      </c>
      <c r="AX479" s="28">
        <f>IF(AND(ISNUMBER($AR479),ISNUMBER(Settings!$D$5)),IF($AR479&gt;=Settings!$D$5,1,0),0)</f>
        <v/>
      </c>
      <c r="AY479" s="28">
        <f>IF(AND(ISNUMBER($AR479),ISNUMBER(Settings!$D$6)),IF($AR479&gt;Settings!$D$6,1,0),0)</f>
        <v/>
      </c>
      <c r="AZ479" s="28">
        <f>IF(AND(ISNUMBER($AR479),ISNUMBER(Settings!$D$7)),IF($AR479&gt;Settings!$D$7,1,0),0)</f>
        <v/>
      </c>
      <c r="BA479" s="28">
        <f>IF(AND(ISNUMBER($AR479),ISNUMBER($AF479)),$AR479,0)</f>
        <v/>
      </c>
      <c r="BB479" s="28">
        <f>IF(OR(IFERROR(TRIM(INDEX($A479:$AD479,MATCH(Settings!$B$14,$A$1:$AD$1,0))&amp;""),"")&lt;&gt;"",IFERROR(TRIM(INDEX($A479:$AD479,MATCH(Settings!$B$13,$A$1:$AD$1,0))&amp;""),"")&lt;&gt;"",IFERROR(TRIM(INDEX($A479:$AD479,MATCH(Settings!$B$17,$A$1:$AD$1,0))&amp;""),"")&lt;&gt;"",IFERROR(TRIM(INDEX($A479:$AD479,MATCH(Settings!$B$22,$A$1:$AD$1,0))&amp;""),"")&lt;&gt;""),1,0)</f>
        <v/>
      </c>
    </row>
    <row r="480">
      <c r="AF480" s="29" t="n"/>
      <c r="AG480" s="30" t="n"/>
      <c r="AH480" s="30" t="n"/>
      <c r="AI480" s="31" t="n"/>
      <c r="AJ480" s="29" t="n"/>
      <c r="AK480" s="30" t="n"/>
      <c r="AM480" s="23">
        <f>IF(IFERROR(TRIM(INDEX($A480:$AD480,MATCH(Settings!$B$13,$A$1:$AD$1,0))&amp;""),"")&lt;&gt;"",IFERROR(TRIM(INDEX($A480:$AD480,MATCH(Settings!$B$13,$A$1:$AD$1,0))&amp;""),"")&amp;IF(IFERROR(TRIM(INDEX($A480:$AD480,MATCH(Settings!$B$14,$A$1:$AD$1,0))&amp;""),"")&lt;&gt;""," ("&amp;IFERROR(TRIM(INDEX($A480:$AD480,MATCH(Settings!$B$14,$A$1:$AD$1,0))&amp;""),"")&amp;")",""),IFERROR(TRIM(INDEX($A480:$AD480,MATCH(Settings!$B$14,$A$1:$AD$1,0))&amp;""),""))</f>
        <v/>
      </c>
      <c r="AN480" s="23">
        <f>IFERROR(TRIM(INDEX($A480:$AD480,MATCH(Settings!$B$15,$A$1:$AD$1,0))&amp;""),"")</f>
        <v/>
      </c>
      <c r="AO480" s="23">
        <f>IF($BB480=0,"",IF(LEFT(IFERROR(TRIM(INDEX($A480:$AD480,MATCH(Settings!$B$16,$A$1:$AD$1,0))&amp;""),""),5)="Goods","Goods",IF(LEFT(IFERROR(TRIM(INDEX($A480:$AD480,MATCH(Settings!$B$16,$A$1:$AD$1,0))&amp;""),""),8)="Services","Services",IF(IFERROR(TRIM(INDEX($A480:$AD480,MATCH(Settings!$B$22,$A$1:$AD$1,0))&amp;""),"")&lt;&gt;"","Services","Goods"))))</f>
        <v/>
      </c>
      <c r="AP480" s="23">
        <f>IF($AO480="Services",IFERROR(TRIM(INDEX($A480:$AD480,MATCH(Settings!$B$22,$A$1:$AD$1,0))&amp;""),""),IFERROR(TRIM(INDEX($A480:$AD480,MATCH(Settings!$B$17,$A$1:$AD$1,0))&amp;""),""))</f>
        <v/>
      </c>
      <c r="AQ480" s="24">
        <f>IFERROR(IF(TRIM(INDEX($A480:$AD480,MATCH(Settings!$B$18,$A$1:$AD$1,0))&amp;"")="","",VALUE(TRIM(INDEX($A480:$AD480,MATCH(Settings!$B$18,$A$1:$AD$1,0))&amp;""))),"")</f>
        <v/>
      </c>
      <c r="AR480" s="25">
        <f>IF($AO480="Goods",IFERROR(IF(TRIM(INDEX($A480:$AD480,MATCH(Settings!$B$20,$A$1:$AD$1,0))&amp;"")="","",VALUE(TRIM(INDEX($A480:$AD480,MATCH(Settings!$B$20,$A$1:$AD$1,0))&amp;""))),""),"")</f>
        <v/>
      </c>
      <c r="AS480" s="26">
        <f>IF($BB480=0,"",IFERROR(INT(IFERROR(IF(ISNUMBER(INDEX($A480:$AD480,MATCH(Settings!$B$11,$A$1:$AD$1,0))),INDEX($A480:$AD480,MATCH(Settings!$B$11,$A$1:$AD$1,0)),DATE(VALUE(LEFT(IFERROR(TRIM(INDEX($A480:$AD480,MATCH(Settings!$B$11,$A$1:$AD$1,0))&amp;""),""),4)),VALUE(MID(IFERROR(TRIM(INDEX($A480:$AD480,MATCH(Settings!$B$11,$A$1:$AD$1,0))&amp;""),""),6,2)),VALUE(MID(IFERROR(TRIM(INDEX($A480:$AD480,MATCH(Settings!$B$11,$A$1:$AD$1,0))&amp;""),""),9,2)))+TIME(VALUE(MID(IFERROR(TRIM(INDEX($A480:$AD480,MATCH(Settings!$B$11,$A$1:$AD$1,0))&amp;""),""),12,2)),VALUE(MID(IFERROR(TRIM(INDEX($A480:$AD480,MATCH(Settings!$B$11,$A$1:$AD$1,0))&amp;""),""),15,2)),VALUE(MID(IFERROR(TRIM(INDEX($A480:$AD480,MATCH(Settings!$B$11,$A$1:$AD$1,0))&amp;""),""),18,2)))),"")),""))</f>
        <v/>
      </c>
      <c r="AT480" s="23">
        <f>IF($BB480=0,"",IF(NOT(ISNUMBER($AF480)),"Waiting for the gift",IF(ISNUMBER($AJ480),"Acknowledged",IF(AND(ISNUMBER(Settings!$D$3),$AU480&gt;Settings!$D$3),"Past your window","Send acknowledgment"))))</f>
        <v/>
      </c>
      <c r="AU480" s="24">
        <f>IF(AND(ISNUMBER($AF480),NOT(ISNUMBER($AJ480))),Settings!$D$4-$AF480,"")</f>
        <v/>
      </c>
      <c r="AV480" s="27">
        <f>IF($BB480=0,"",IF((IF($AO480="Services","; services: describe the work, no value",IF(NOT(ISNUMBER($AR480)),"; no donor value given",IF($AX480=1,"; donor value $"&amp;FIXED(Settings!$D$5,0)&amp;" or more: written acknowledgment","")&amp;IF($AY480=1,"; over $"&amp;FIXED(Settings!$D$6,0)&amp;": donor may need Form 8283","")&amp;IF($AZ480=1,"; over $"&amp;FIXED(Settings!$D$7,0)&amp;": Section B, you may sign Part V",""))))="","Thank-you note",MID(IF($AO480="Services","; services: describe the work, no value",IF(NOT(ISNUMBER($AR480)),"; no donor value given",IF($AX480=1,"; donor value $"&amp;FIXED(Settings!$D$5,0)&amp;" or more: written acknowledgment","")&amp;IF($AY480=1,"; over $"&amp;FIXED(Settings!$D$6,0)&amp;": donor may need Form 8283","")&amp;IF($AZ480=1,"; over $"&amp;FIXED(Settings!$D$7,0)&amp;": Section B, you may sign Part V",""))),3,300)))</f>
        <v/>
      </c>
      <c r="AW480" s="27">
        <f>IF(OR($BB480=0,NOT(ISNUMBER($AF480)),$AP480=""),"","Thank you for your contribution of "&amp;$AP480&amp;" that "&amp;IF(TRIM(Settings!$D$2&amp;"")="","(your organization's name)",Settings!$D$2)&amp;" received on "&amp;CHOOSE(MONTH($AF480),"January","February","March","April","May","June","July","August","September","October","November","December")&amp;" "&amp;DAY($AF480)&amp;", "&amp;YEAR($AF480)&amp;". "&amp;IF(TRIM($AH480&amp;"")="","No goods or services were provided in exchange for your contribution.","In exchange for your contribution, we gave you "&amp;$AH480&amp;IF(ISNUMBER($AI480)," with an estimated fair market value of $"&amp;FIXED($AI480,2),"")&amp;"."))</f>
        <v/>
      </c>
      <c r="AX480" s="28">
        <f>IF(AND(ISNUMBER($AR480),ISNUMBER(Settings!$D$5)),IF($AR480&gt;=Settings!$D$5,1,0),0)</f>
        <v/>
      </c>
      <c r="AY480" s="28">
        <f>IF(AND(ISNUMBER($AR480),ISNUMBER(Settings!$D$6)),IF($AR480&gt;Settings!$D$6,1,0),0)</f>
        <v/>
      </c>
      <c r="AZ480" s="28">
        <f>IF(AND(ISNUMBER($AR480),ISNUMBER(Settings!$D$7)),IF($AR480&gt;Settings!$D$7,1,0),0)</f>
        <v/>
      </c>
      <c r="BA480" s="28">
        <f>IF(AND(ISNUMBER($AR480),ISNUMBER($AF480)),$AR480,0)</f>
        <v/>
      </c>
      <c r="BB480" s="28">
        <f>IF(OR(IFERROR(TRIM(INDEX($A480:$AD480,MATCH(Settings!$B$14,$A$1:$AD$1,0))&amp;""),"")&lt;&gt;"",IFERROR(TRIM(INDEX($A480:$AD480,MATCH(Settings!$B$13,$A$1:$AD$1,0))&amp;""),"")&lt;&gt;"",IFERROR(TRIM(INDEX($A480:$AD480,MATCH(Settings!$B$17,$A$1:$AD$1,0))&amp;""),"")&lt;&gt;"",IFERROR(TRIM(INDEX($A480:$AD480,MATCH(Settings!$B$22,$A$1:$AD$1,0))&amp;""),"")&lt;&gt;""),1,0)</f>
        <v/>
      </c>
    </row>
    <row r="481">
      <c r="AF481" s="29" t="n"/>
      <c r="AG481" s="30" t="n"/>
      <c r="AH481" s="30" t="n"/>
      <c r="AI481" s="31" t="n"/>
      <c r="AJ481" s="29" t="n"/>
      <c r="AK481" s="30" t="n"/>
      <c r="AM481" s="23">
        <f>IF(IFERROR(TRIM(INDEX($A481:$AD481,MATCH(Settings!$B$13,$A$1:$AD$1,0))&amp;""),"")&lt;&gt;"",IFERROR(TRIM(INDEX($A481:$AD481,MATCH(Settings!$B$13,$A$1:$AD$1,0))&amp;""),"")&amp;IF(IFERROR(TRIM(INDEX($A481:$AD481,MATCH(Settings!$B$14,$A$1:$AD$1,0))&amp;""),"")&lt;&gt;""," ("&amp;IFERROR(TRIM(INDEX($A481:$AD481,MATCH(Settings!$B$14,$A$1:$AD$1,0))&amp;""),"")&amp;")",""),IFERROR(TRIM(INDEX($A481:$AD481,MATCH(Settings!$B$14,$A$1:$AD$1,0))&amp;""),""))</f>
        <v/>
      </c>
      <c r="AN481" s="23">
        <f>IFERROR(TRIM(INDEX($A481:$AD481,MATCH(Settings!$B$15,$A$1:$AD$1,0))&amp;""),"")</f>
        <v/>
      </c>
      <c r="AO481" s="23">
        <f>IF($BB481=0,"",IF(LEFT(IFERROR(TRIM(INDEX($A481:$AD481,MATCH(Settings!$B$16,$A$1:$AD$1,0))&amp;""),""),5)="Goods","Goods",IF(LEFT(IFERROR(TRIM(INDEX($A481:$AD481,MATCH(Settings!$B$16,$A$1:$AD$1,0))&amp;""),""),8)="Services","Services",IF(IFERROR(TRIM(INDEX($A481:$AD481,MATCH(Settings!$B$22,$A$1:$AD$1,0))&amp;""),"")&lt;&gt;"","Services","Goods"))))</f>
        <v/>
      </c>
      <c r="AP481" s="23">
        <f>IF($AO481="Services",IFERROR(TRIM(INDEX($A481:$AD481,MATCH(Settings!$B$22,$A$1:$AD$1,0))&amp;""),""),IFERROR(TRIM(INDEX($A481:$AD481,MATCH(Settings!$B$17,$A$1:$AD$1,0))&amp;""),""))</f>
        <v/>
      </c>
      <c r="AQ481" s="24">
        <f>IFERROR(IF(TRIM(INDEX($A481:$AD481,MATCH(Settings!$B$18,$A$1:$AD$1,0))&amp;"")="","",VALUE(TRIM(INDEX($A481:$AD481,MATCH(Settings!$B$18,$A$1:$AD$1,0))&amp;""))),"")</f>
        <v/>
      </c>
      <c r="AR481" s="25">
        <f>IF($AO481="Goods",IFERROR(IF(TRIM(INDEX($A481:$AD481,MATCH(Settings!$B$20,$A$1:$AD$1,0))&amp;"")="","",VALUE(TRIM(INDEX($A481:$AD481,MATCH(Settings!$B$20,$A$1:$AD$1,0))&amp;""))),""),"")</f>
        <v/>
      </c>
      <c r="AS481" s="26">
        <f>IF($BB481=0,"",IFERROR(INT(IFERROR(IF(ISNUMBER(INDEX($A481:$AD481,MATCH(Settings!$B$11,$A$1:$AD$1,0))),INDEX($A481:$AD481,MATCH(Settings!$B$11,$A$1:$AD$1,0)),DATE(VALUE(LEFT(IFERROR(TRIM(INDEX($A481:$AD481,MATCH(Settings!$B$11,$A$1:$AD$1,0))&amp;""),""),4)),VALUE(MID(IFERROR(TRIM(INDEX($A481:$AD481,MATCH(Settings!$B$11,$A$1:$AD$1,0))&amp;""),""),6,2)),VALUE(MID(IFERROR(TRIM(INDEX($A481:$AD481,MATCH(Settings!$B$11,$A$1:$AD$1,0))&amp;""),""),9,2)))+TIME(VALUE(MID(IFERROR(TRIM(INDEX($A481:$AD481,MATCH(Settings!$B$11,$A$1:$AD$1,0))&amp;""),""),12,2)),VALUE(MID(IFERROR(TRIM(INDEX($A481:$AD481,MATCH(Settings!$B$11,$A$1:$AD$1,0))&amp;""),""),15,2)),VALUE(MID(IFERROR(TRIM(INDEX($A481:$AD481,MATCH(Settings!$B$11,$A$1:$AD$1,0))&amp;""),""),18,2)))),"")),""))</f>
        <v/>
      </c>
      <c r="AT481" s="23">
        <f>IF($BB481=0,"",IF(NOT(ISNUMBER($AF481)),"Waiting for the gift",IF(ISNUMBER($AJ481),"Acknowledged",IF(AND(ISNUMBER(Settings!$D$3),$AU481&gt;Settings!$D$3),"Past your window","Send acknowledgment"))))</f>
        <v/>
      </c>
      <c r="AU481" s="24">
        <f>IF(AND(ISNUMBER($AF481),NOT(ISNUMBER($AJ481))),Settings!$D$4-$AF481,"")</f>
        <v/>
      </c>
      <c r="AV481" s="27">
        <f>IF($BB481=0,"",IF((IF($AO481="Services","; services: describe the work, no value",IF(NOT(ISNUMBER($AR481)),"; no donor value given",IF($AX481=1,"; donor value $"&amp;FIXED(Settings!$D$5,0)&amp;" or more: written acknowledgment","")&amp;IF($AY481=1,"; over $"&amp;FIXED(Settings!$D$6,0)&amp;": donor may need Form 8283","")&amp;IF($AZ481=1,"; over $"&amp;FIXED(Settings!$D$7,0)&amp;": Section B, you may sign Part V",""))))="","Thank-you note",MID(IF($AO481="Services","; services: describe the work, no value",IF(NOT(ISNUMBER($AR481)),"; no donor value given",IF($AX481=1,"; donor value $"&amp;FIXED(Settings!$D$5,0)&amp;" or more: written acknowledgment","")&amp;IF($AY481=1,"; over $"&amp;FIXED(Settings!$D$6,0)&amp;": donor may need Form 8283","")&amp;IF($AZ481=1,"; over $"&amp;FIXED(Settings!$D$7,0)&amp;": Section B, you may sign Part V",""))),3,300)))</f>
        <v/>
      </c>
      <c r="AW481" s="27">
        <f>IF(OR($BB481=0,NOT(ISNUMBER($AF481)),$AP481=""),"","Thank you for your contribution of "&amp;$AP481&amp;" that "&amp;IF(TRIM(Settings!$D$2&amp;"")="","(your organization's name)",Settings!$D$2)&amp;" received on "&amp;CHOOSE(MONTH($AF481),"January","February","March","April","May","June","July","August","September","October","November","December")&amp;" "&amp;DAY($AF481)&amp;", "&amp;YEAR($AF481)&amp;". "&amp;IF(TRIM($AH481&amp;"")="","No goods or services were provided in exchange for your contribution.","In exchange for your contribution, we gave you "&amp;$AH481&amp;IF(ISNUMBER($AI481)," with an estimated fair market value of $"&amp;FIXED($AI481,2),"")&amp;"."))</f>
        <v/>
      </c>
      <c r="AX481" s="28">
        <f>IF(AND(ISNUMBER($AR481),ISNUMBER(Settings!$D$5)),IF($AR481&gt;=Settings!$D$5,1,0),0)</f>
        <v/>
      </c>
      <c r="AY481" s="28">
        <f>IF(AND(ISNUMBER($AR481),ISNUMBER(Settings!$D$6)),IF($AR481&gt;Settings!$D$6,1,0),0)</f>
        <v/>
      </c>
      <c r="AZ481" s="28">
        <f>IF(AND(ISNUMBER($AR481),ISNUMBER(Settings!$D$7)),IF($AR481&gt;Settings!$D$7,1,0),0)</f>
        <v/>
      </c>
      <c r="BA481" s="28">
        <f>IF(AND(ISNUMBER($AR481),ISNUMBER($AF481)),$AR481,0)</f>
        <v/>
      </c>
      <c r="BB481" s="28">
        <f>IF(OR(IFERROR(TRIM(INDEX($A481:$AD481,MATCH(Settings!$B$14,$A$1:$AD$1,0))&amp;""),"")&lt;&gt;"",IFERROR(TRIM(INDEX($A481:$AD481,MATCH(Settings!$B$13,$A$1:$AD$1,0))&amp;""),"")&lt;&gt;"",IFERROR(TRIM(INDEX($A481:$AD481,MATCH(Settings!$B$17,$A$1:$AD$1,0))&amp;""),"")&lt;&gt;"",IFERROR(TRIM(INDEX($A481:$AD481,MATCH(Settings!$B$22,$A$1:$AD$1,0))&amp;""),"")&lt;&gt;""),1,0)</f>
        <v/>
      </c>
    </row>
    <row r="482">
      <c r="AF482" s="29" t="n"/>
      <c r="AG482" s="30" t="n"/>
      <c r="AH482" s="30" t="n"/>
      <c r="AI482" s="31" t="n"/>
      <c r="AJ482" s="29" t="n"/>
      <c r="AK482" s="30" t="n"/>
      <c r="AM482" s="23">
        <f>IF(IFERROR(TRIM(INDEX($A482:$AD482,MATCH(Settings!$B$13,$A$1:$AD$1,0))&amp;""),"")&lt;&gt;"",IFERROR(TRIM(INDEX($A482:$AD482,MATCH(Settings!$B$13,$A$1:$AD$1,0))&amp;""),"")&amp;IF(IFERROR(TRIM(INDEX($A482:$AD482,MATCH(Settings!$B$14,$A$1:$AD$1,0))&amp;""),"")&lt;&gt;""," ("&amp;IFERROR(TRIM(INDEX($A482:$AD482,MATCH(Settings!$B$14,$A$1:$AD$1,0))&amp;""),"")&amp;")",""),IFERROR(TRIM(INDEX($A482:$AD482,MATCH(Settings!$B$14,$A$1:$AD$1,0))&amp;""),""))</f>
        <v/>
      </c>
      <c r="AN482" s="23">
        <f>IFERROR(TRIM(INDEX($A482:$AD482,MATCH(Settings!$B$15,$A$1:$AD$1,0))&amp;""),"")</f>
        <v/>
      </c>
      <c r="AO482" s="23">
        <f>IF($BB482=0,"",IF(LEFT(IFERROR(TRIM(INDEX($A482:$AD482,MATCH(Settings!$B$16,$A$1:$AD$1,0))&amp;""),""),5)="Goods","Goods",IF(LEFT(IFERROR(TRIM(INDEX($A482:$AD482,MATCH(Settings!$B$16,$A$1:$AD$1,0))&amp;""),""),8)="Services","Services",IF(IFERROR(TRIM(INDEX($A482:$AD482,MATCH(Settings!$B$22,$A$1:$AD$1,0))&amp;""),"")&lt;&gt;"","Services","Goods"))))</f>
        <v/>
      </c>
      <c r="AP482" s="23">
        <f>IF($AO482="Services",IFERROR(TRIM(INDEX($A482:$AD482,MATCH(Settings!$B$22,$A$1:$AD$1,0))&amp;""),""),IFERROR(TRIM(INDEX($A482:$AD482,MATCH(Settings!$B$17,$A$1:$AD$1,0))&amp;""),""))</f>
        <v/>
      </c>
      <c r="AQ482" s="24">
        <f>IFERROR(IF(TRIM(INDEX($A482:$AD482,MATCH(Settings!$B$18,$A$1:$AD$1,0))&amp;"")="","",VALUE(TRIM(INDEX($A482:$AD482,MATCH(Settings!$B$18,$A$1:$AD$1,0))&amp;""))),"")</f>
        <v/>
      </c>
      <c r="AR482" s="25">
        <f>IF($AO482="Goods",IFERROR(IF(TRIM(INDEX($A482:$AD482,MATCH(Settings!$B$20,$A$1:$AD$1,0))&amp;"")="","",VALUE(TRIM(INDEX($A482:$AD482,MATCH(Settings!$B$20,$A$1:$AD$1,0))&amp;""))),""),"")</f>
        <v/>
      </c>
      <c r="AS482" s="26">
        <f>IF($BB482=0,"",IFERROR(INT(IFERROR(IF(ISNUMBER(INDEX($A482:$AD482,MATCH(Settings!$B$11,$A$1:$AD$1,0))),INDEX($A482:$AD482,MATCH(Settings!$B$11,$A$1:$AD$1,0)),DATE(VALUE(LEFT(IFERROR(TRIM(INDEX($A482:$AD482,MATCH(Settings!$B$11,$A$1:$AD$1,0))&amp;""),""),4)),VALUE(MID(IFERROR(TRIM(INDEX($A482:$AD482,MATCH(Settings!$B$11,$A$1:$AD$1,0))&amp;""),""),6,2)),VALUE(MID(IFERROR(TRIM(INDEX($A482:$AD482,MATCH(Settings!$B$11,$A$1:$AD$1,0))&amp;""),""),9,2)))+TIME(VALUE(MID(IFERROR(TRIM(INDEX($A482:$AD482,MATCH(Settings!$B$11,$A$1:$AD$1,0))&amp;""),""),12,2)),VALUE(MID(IFERROR(TRIM(INDEX($A482:$AD482,MATCH(Settings!$B$11,$A$1:$AD$1,0))&amp;""),""),15,2)),VALUE(MID(IFERROR(TRIM(INDEX($A482:$AD482,MATCH(Settings!$B$11,$A$1:$AD$1,0))&amp;""),""),18,2)))),"")),""))</f>
        <v/>
      </c>
      <c r="AT482" s="23">
        <f>IF($BB482=0,"",IF(NOT(ISNUMBER($AF482)),"Waiting for the gift",IF(ISNUMBER($AJ482),"Acknowledged",IF(AND(ISNUMBER(Settings!$D$3),$AU482&gt;Settings!$D$3),"Past your window","Send acknowledgment"))))</f>
        <v/>
      </c>
      <c r="AU482" s="24">
        <f>IF(AND(ISNUMBER($AF482),NOT(ISNUMBER($AJ482))),Settings!$D$4-$AF482,"")</f>
        <v/>
      </c>
      <c r="AV482" s="27">
        <f>IF($BB482=0,"",IF((IF($AO482="Services","; services: describe the work, no value",IF(NOT(ISNUMBER($AR482)),"; no donor value given",IF($AX482=1,"; donor value $"&amp;FIXED(Settings!$D$5,0)&amp;" or more: written acknowledgment","")&amp;IF($AY482=1,"; over $"&amp;FIXED(Settings!$D$6,0)&amp;": donor may need Form 8283","")&amp;IF($AZ482=1,"; over $"&amp;FIXED(Settings!$D$7,0)&amp;": Section B, you may sign Part V",""))))="","Thank-you note",MID(IF($AO482="Services","; services: describe the work, no value",IF(NOT(ISNUMBER($AR482)),"; no donor value given",IF($AX482=1,"; donor value $"&amp;FIXED(Settings!$D$5,0)&amp;" or more: written acknowledgment","")&amp;IF($AY482=1,"; over $"&amp;FIXED(Settings!$D$6,0)&amp;": donor may need Form 8283","")&amp;IF($AZ482=1,"; over $"&amp;FIXED(Settings!$D$7,0)&amp;": Section B, you may sign Part V",""))),3,300)))</f>
        <v/>
      </c>
      <c r="AW482" s="27">
        <f>IF(OR($BB482=0,NOT(ISNUMBER($AF482)),$AP482=""),"","Thank you for your contribution of "&amp;$AP482&amp;" that "&amp;IF(TRIM(Settings!$D$2&amp;"")="","(your organization's name)",Settings!$D$2)&amp;" received on "&amp;CHOOSE(MONTH($AF482),"January","February","March","April","May","June","July","August","September","October","November","December")&amp;" "&amp;DAY($AF482)&amp;", "&amp;YEAR($AF482)&amp;". "&amp;IF(TRIM($AH482&amp;"")="","No goods or services were provided in exchange for your contribution.","In exchange for your contribution, we gave you "&amp;$AH482&amp;IF(ISNUMBER($AI482)," with an estimated fair market value of $"&amp;FIXED($AI482,2),"")&amp;"."))</f>
        <v/>
      </c>
      <c r="AX482" s="28">
        <f>IF(AND(ISNUMBER($AR482),ISNUMBER(Settings!$D$5)),IF($AR482&gt;=Settings!$D$5,1,0),0)</f>
        <v/>
      </c>
      <c r="AY482" s="28">
        <f>IF(AND(ISNUMBER($AR482),ISNUMBER(Settings!$D$6)),IF($AR482&gt;Settings!$D$6,1,0),0)</f>
        <v/>
      </c>
      <c r="AZ482" s="28">
        <f>IF(AND(ISNUMBER($AR482),ISNUMBER(Settings!$D$7)),IF($AR482&gt;Settings!$D$7,1,0),0)</f>
        <v/>
      </c>
      <c r="BA482" s="28">
        <f>IF(AND(ISNUMBER($AR482),ISNUMBER($AF482)),$AR482,0)</f>
        <v/>
      </c>
      <c r="BB482" s="28">
        <f>IF(OR(IFERROR(TRIM(INDEX($A482:$AD482,MATCH(Settings!$B$14,$A$1:$AD$1,0))&amp;""),"")&lt;&gt;"",IFERROR(TRIM(INDEX($A482:$AD482,MATCH(Settings!$B$13,$A$1:$AD$1,0))&amp;""),"")&lt;&gt;"",IFERROR(TRIM(INDEX($A482:$AD482,MATCH(Settings!$B$17,$A$1:$AD$1,0))&amp;""),"")&lt;&gt;"",IFERROR(TRIM(INDEX($A482:$AD482,MATCH(Settings!$B$22,$A$1:$AD$1,0))&amp;""),"")&lt;&gt;""),1,0)</f>
        <v/>
      </c>
    </row>
    <row r="483">
      <c r="AF483" s="29" t="n"/>
      <c r="AG483" s="30" t="n"/>
      <c r="AH483" s="30" t="n"/>
      <c r="AI483" s="31" t="n"/>
      <c r="AJ483" s="29" t="n"/>
      <c r="AK483" s="30" t="n"/>
      <c r="AM483" s="23">
        <f>IF(IFERROR(TRIM(INDEX($A483:$AD483,MATCH(Settings!$B$13,$A$1:$AD$1,0))&amp;""),"")&lt;&gt;"",IFERROR(TRIM(INDEX($A483:$AD483,MATCH(Settings!$B$13,$A$1:$AD$1,0))&amp;""),"")&amp;IF(IFERROR(TRIM(INDEX($A483:$AD483,MATCH(Settings!$B$14,$A$1:$AD$1,0))&amp;""),"")&lt;&gt;""," ("&amp;IFERROR(TRIM(INDEX($A483:$AD483,MATCH(Settings!$B$14,$A$1:$AD$1,0))&amp;""),"")&amp;")",""),IFERROR(TRIM(INDEX($A483:$AD483,MATCH(Settings!$B$14,$A$1:$AD$1,0))&amp;""),""))</f>
        <v/>
      </c>
      <c r="AN483" s="23">
        <f>IFERROR(TRIM(INDEX($A483:$AD483,MATCH(Settings!$B$15,$A$1:$AD$1,0))&amp;""),"")</f>
        <v/>
      </c>
      <c r="AO483" s="23">
        <f>IF($BB483=0,"",IF(LEFT(IFERROR(TRIM(INDEX($A483:$AD483,MATCH(Settings!$B$16,$A$1:$AD$1,0))&amp;""),""),5)="Goods","Goods",IF(LEFT(IFERROR(TRIM(INDEX($A483:$AD483,MATCH(Settings!$B$16,$A$1:$AD$1,0))&amp;""),""),8)="Services","Services",IF(IFERROR(TRIM(INDEX($A483:$AD483,MATCH(Settings!$B$22,$A$1:$AD$1,0))&amp;""),"")&lt;&gt;"","Services","Goods"))))</f>
        <v/>
      </c>
      <c r="AP483" s="23">
        <f>IF($AO483="Services",IFERROR(TRIM(INDEX($A483:$AD483,MATCH(Settings!$B$22,$A$1:$AD$1,0))&amp;""),""),IFERROR(TRIM(INDEX($A483:$AD483,MATCH(Settings!$B$17,$A$1:$AD$1,0))&amp;""),""))</f>
        <v/>
      </c>
      <c r="AQ483" s="24">
        <f>IFERROR(IF(TRIM(INDEX($A483:$AD483,MATCH(Settings!$B$18,$A$1:$AD$1,0))&amp;"")="","",VALUE(TRIM(INDEX($A483:$AD483,MATCH(Settings!$B$18,$A$1:$AD$1,0))&amp;""))),"")</f>
        <v/>
      </c>
      <c r="AR483" s="25">
        <f>IF($AO483="Goods",IFERROR(IF(TRIM(INDEX($A483:$AD483,MATCH(Settings!$B$20,$A$1:$AD$1,0))&amp;"")="","",VALUE(TRIM(INDEX($A483:$AD483,MATCH(Settings!$B$20,$A$1:$AD$1,0))&amp;""))),""),"")</f>
        <v/>
      </c>
      <c r="AS483" s="26">
        <f>IF($BB483=0,"",IFERROR(INT(IFERROR(IF(ISNUMBER(INDEX($A483:$AD483,MATCH(Settings!$B$11,$A$1:$AD$1,0))),INDEX($A483:$AD483,MATCH(Settings!$B$11,$A$1:$AD$1,0)),DATE(VALUE(LEFT(IFERROR(TRIM(INDEX($A483:$AD483,MATCH(Settings!$B$11,$A$1:$AD$1,0))&amp;""),""),4)),VALUE(MID(IFERROR(TRIM(INDEX($A483:$AD483,MATCH(Settings!$B$11,$A$1:$AD$1,0))&amp;""),""),6,2)),VALUE(MID(IFERROR(TRIM(INDEX($A483:$AD483,MATCH(Settings!$B$11,$A$1:$AD$1,0))&amp;""),""),9,2)))+TIME(VALUE(MID(IFERROR(TRIM(INDEX($A483:$AD483,MATCH(Settings!$B$11,$A$1:$AD$1,0))&amp;""),""),12,2)),VALUE(MID(IFERROR(TRIM(INDEX($A483:$AD483,MATCH(Settings!$B$11,$A$1:$AD$1,0))&amp;""),""),15,2)),VALUE(MID(IFERROR(TRIM(INDEX($A483:$AD483,MATCH(Settings!$B$11,$A$1:$AD$1,0))&amp;""),""),18,2)))),"")),""))</f>
        <v/>
      </c>
      <c r="AT483" s="23">
        <f>IF($BB483=0,"",IF(NOT(ISNUMBER($AF483)),"Waiting for the gift",IF(ISNUMBER($AJ483),"Acknowledged",IF(AND(ISNUMBER(Settings!$D$3),$AU483&gt;Settings!$D$3),"Past your window","Send acknowledgment"))))</f>
        <v/>
      </c>
      <c r="AU483" s="24">
        <f>IF(AND(ISNUMBER($AF483),NOT(ISNUMBER($AJ483))),Settings!$D$4-$AF483,"")</f>
        <v/>
      </c>
      <c r="AV483" s="27">
        <f>IF($BB483=0,"",IF((IF($AO483="Services","; services: describe the work, no value",IF(NOT(ISNUMBER($AR483)),"; no donor value given",IF($AX483=1,"; donor value $"&amp;FIXED(Settings!$D$5,0)&amp;" or more: written acknowledgment","")&amp;IF($AY483=1,"; over $"&amp;FIXED(Settings!$D$6,0)&amp;": donor may need Form 8283","")&amp;IF($AZ483=1,"; over $"&amp;FIXED(Settings!$D$7,0)&amp;": Section B, you may sign Part V",""))))="","Thank-you note",MID(IF($AO483="Services","; services: describe the work, no value",IF(NOT(ISNUMBER($AR483)),"; no donor value given",IF($AX483=1,"; donor value $"&amp;FIXED(Settings!$D$5,0)&amp;" or more: written acknowledgment","")&amp;IF($AY483=1,"; over $"&amp;FIXED(Settings!$D$6,0)&amp;": donor may need Form 8283","")&amp;IF($AZ483=1,"; over $"&amp;FIXED(Settings!$D$7,0)&amp;": Section B, you may sign Part V",""))),3,300)))</f>
        <v/>
      </c>
      <c r="AW483" s="27">
        <f>IF(OR($BB483=0,NOT(ISNUMBER($AF483)),$AP483=""),"","Thank you for your contribution of "&amp;$AP483&amp;" that "&amp;IF(TRIM(Settings!$D$2&amp;"")="","(your organization's name)",Settings!$D$2)&amp;" received on "&amp;CHOOSE(MONTH($AF483),"January","February","March","April","May","June","July","August","September","October","November","December")&amp;" "&amp;DAY($AF483)&amp;", "&amp;YEAR($AF483)&amp;". "&amp;IF(TRIM($AH483&amp;"")="","No goods or services were provided in exchange for your contribution.","In exchange for your contribution, we gave you "&amp;$AH483&amp;IF(ISNUMBER($AI483)," with an estimated fair market value of $"&amp;FIXED($AI483,2),"")&amp;"."))</f>
        <v/>
      </c>
      <c r="AX483" s="28">
        <f>IF(AND(ISNUMBER($AR483),ISNUMBER(Settings!$D$5)),IF($AR483&gt;=Settings!$D$5,1,0),0)</f>
        <v/>
      </c>
      <c r="AY483" s="28">
        <f>IF(AND(ISNUMBER($AR483),ISNUMBER(Settings!$D$6)),IF($AR483&gt;Settings!$D$6,1,0),0)</f>
        <v/>
      </c>
      <c r="AZ483" s="28">
        <f>IF(AND(ISNUMBER($AR483),ISNUMBER(Settings!$D$7)),IF($AR483&gt;Settings!$D$7,1,0),0)</f>
        <v/>
      </c>
      <c r="BA483" s="28">
        <f>IF(AND(ISNUMBER($AR483),ISNUMBER($AF483)),$AR483,0)</f>
        <v/>
      </c>
      <c r="BB483" s="28">
        <f>IF(OR(IFERROR(TRIM(INDEX($A483:$AD483,MATCH(Settings!$B$14,$A$1:$AD$1,0))&amp;""),"")&lt;&gt;"",IFERROR(TRIM(INDEX($A483:$AD483,MATCH(Settings!$B$13,$A$1:$AD$1,0))&amp;""),"")&lt;&gt;"",IFERROR(TRIM(INDEX($A483:$AD483,MATCH(Settings!$B$17,$A$1:$AD$1,0))&amp;""),"")&lt;&gt;"",IFERROR(TRIM(INDEX($A483:$AD483,MATCH(Settings!$B$22,$A$1:$AD$1,0))&amp;""),"")&lt;&gt;""),1,0)</f>
        <v/>
      </c>
    </row>
    <row r="484">
      <c r="AF484" s="29" t="n"/>
      <c r="AG484" s="30" t="n"/>
      <c r="AH484" s="30" t="n"/>
      <c r="AI484" s="31" t="n"/>
      <c r="AJ484" s="29" t="n"/>
      <c r="AK484" s="30" t="n"/>
      <c r="AM484" s="23">
        <f>IF(IFERROR(TRIM(INDEX($A484:$AD484,MATCH(Settings!$B$13,$A$1:$AD$1,0))&amp;""),"")&lt;&gt;"",IFERROR(TRIM(INDEX($A484:$AD484,MATCH(Settings!$B$13,$A$1:$AD$1,0))&amp;""),"")&amp;IF(IFERROR(TRIM(INDEX($A484:$AD484,MATCH(Settings!$B$14,$A$1:$AD$1,0))&amp;""),"")&lt;&gt;""," ("&amp;IFERROR(TRIM(INDEX($A484:$AD484,MATCH(Settings!$B$14,$A$1:$AD$1,0))&amp;""),"")&amp;")",""),IFERROR(TRIM(INDEX($A484:$AD484,MATCH(Settings!$B$14,$A$1:$AD$1,0))&amp;""),""))</f>
        <v/>
      </c>
      <c r="AN484" s="23">
        <f>IFERROR(TRIM(INDEX($A484:$AD484,MATCH(Settings!$B$15,$A$1:$AD$1,0))&amp;""),"")</f>
        <v/>
      </c>
      <c r="AO484" s="23">
        <f>IF($BB484=0,"",IF(LEFT(IFERROR(TRIM(INDEX($A484:$AD484,MATCH(Settings!$B$16,$A$1:$AD$1,0))&amp;""),""),5)="Goods","Goods",IF(LEFT(IFERROR(TRIM(INDEX($A484:$AD484,MATCH(Settings!$B$16,$A$1:$AD$1,0))&amp;""),""),8)="Services","Services",IF(IFERROR(TRIM(INDEX($A484:$AD484,MATCH(Settings!$B$22,$A$1:$AD$1,0))&amp;""),"")&lt;&gt;"","Services","Goods"))))</f>
        <v/>
      </c>
      <c r="AP484" s="23">
        <f>IF($AO484="Services",IFERROR(TRIM(INDEX($A484:$AD484,MATCH(Settings!$B$22,$A$1:$AD$1,0))&amp;""),""),IFERROR(TRIM(INDEX($A484:$AD484,MATCH(Settings!$B$17,$A$1:$AD$1,0))&amp;""),""))</f>
        <v/>
      </c>
      <c r="AQ484" s="24">
        <f>IFERROR(IF(TRIM(INDEX($A484:$AD484,MATCH(Settings!$B$18,$A$1:$AD$1,0))&amp;"")="","",VALUE(TRIM(INDEX($A484:$AD484,MATCH(Settings!$B$18,$A$1:$AD$1,0))&amp;""))),"")</f>
        <v/>
      </c>
      <c r="AR484" s="25">
        <f>IF($AO484="Goods",IFERROR(IF(TRIM(INDEX($A484:$AD484,MATCH(Settings!$B$20,$A$1:$AD$1,0))&amp;"")="","",VALUE(TRIM(INDEX($A484:$AD484,MATCH(Settings!$B$20,$A$1:$AD$1,0))&amp;""))),""),"")</f>
        <v/>
      </c>
      <c r="AS484" s="26">
        <f>IF($BB484=0,"",IFERROR(INT(IFERROR(IF(ISNUMBER(INDEX($A484:$AD484,MATCH(Settings!$B$11,$A$1:$AD$1,0))),INDEX($A484:$AD484,MATCH(Settings!$B$11,$A$1:$AD$1,0)),DATE(VALUE(LEFT(IFERROR(TRIM(INDEX($A484:$AD484,MATCH(Settings!$B$11,$A$1:$AD$1,0))&amp;""),""),4)),VALUE(MID(IFERROR(TRIM(INDEX($A484:$AD484,MATCH(Settings!$B$11,$A$1:$AD$1,0))&amp;""),""),6,2)),VALUE(MID(IFERROR(TRIM(INDEX($A484:$AD484,MATCH(Settings!$B$11,$A$1:$AD$1,0))&amp;""),""),9,2)))+TIME(VALUE(MID(IFERROR(TRIM(INDEX($A484:$AD484,MATCH(Settings!$B$11,$A$1:$AD$1,0))&amp;""),""),12,2)),VALUE(MID(IFERROR(TRIM(INDEX($A484:$AD484,MATCH(Settings!$B$11,$A$1:$AD$1,0))&amp;""),""),15,2)),VALUE(MID(IFERROR(TRIM(INDEX($A484:$AD484,MATCH(Settings!$B$11,$A$1:$AD$1,0))&amp;""),""),18,2)))),"")),""))</f>
        <v/>
      </c>
      <c r="AT484" s="23">
        <f>IF($BB484=0,"",IF(NOT(ISNUMBER($AF484)),"Waiting for the gift",IF(ISNUMBER($AJ484),"Acknowledged",IF(AND(ISNUMBER(Settings!$D$3),$AU484&gt;Settings!$D$3),"Past your window","Send acknowledgment"))))</f>
        <v/>
      </c>
      <c r="AU484" s="24">
        <f>IF(AND(ISNUMBER($AF484),NOT(ISNUMBER($AJ484))),Settings!$D$4-$AF484,"")</f>
        <v/>
      </c>
      <c r="AV484" s="27">
        <f>IF($BB484=0,"",IF((IF($AO484="Services","; services: describe the work, no value",IF(NOT(ISNUMBER($AR484)),"; no donor value given",IF($AX484=1,"; donor value $"&amp;FIXED(Settings!$D$5,0)&amp;" or more: written acknowledgment","")&amp;IF($AY484=1,"; over $"&amp;FIXED(Settings!$D$6,0)&amp;": donor may need Form 8283","")&amp;IF($AZ484=1,"; over $"&amp;FIXED(Settings!$D$7,0)&amp;": Section B, you may sign Part V",""))))="","Thank-you note",MID(IF($AO484="Services","; services: describe the work, no value",IF(NOT(ISNUMBER($AR484)),"; no donor value given",IF($AX484=1,"; donor value $"&amp;FIXED(Settings!$D$5,0)&amp;" or more: written acknowledgment","")&amp;IF($AY484=1,"; over $"&amp;FIXED(Settings!$D$6,0)&amp;": donor may need Form 8283","")&amp;IF($AZ484=1,"; over $"&amp;FIXED(Settings!$D$7,0)&amp;": Section B, you may sign Part V",""))),3,300)))</f>
        <v/>
      </c>
      <c r="AW484" s="27">
        <f>IF(OR($BB484=0,NOT(ISNUMBER($AF484)),$AP484=""),"","Thank you for your contribution of "&amp;$AP484&amp;" that "&amp;IF(TRIM(Settings!$D$2&amp;"")="","(your organization's name)",Settings!$D$2)&amp;" received on "&amp;CHOOSE(MONTH($AF484),"January","February","March","April","May","June","July","August","September","October","November","December")&amp;" "&amp;DAY($AF484)&amp;", "&amp;YEAR($AF484)&amp;". "&amp;IF(TRIM($AH484&amp;"")="","No goods or services were provided in exchange for your contribution.","In exchange for your contribution, we gave you "&amp;$AH484&amp;IF(ISNUMBER($AI484)," with an estimated fair market value of $"&amp;FIXED($AI484,2),"")&amp;"."))</f>
        <v/>
      </c>
      <c r="AX484" s="28">
        <f>IF(AND(ISNUMBER($AR484),ISNUMBER(Settings!$D$5)),IF($AR484&gt;=Settings!$D$5,1,0),0)</f>
        <v/>
      </c>
      <c r="AY484" s="28">
        <f>IF(AND(ISNUMBER($AR484),ISNUMBER(Settings!$D$6)),IF($AR484&gt;Settings!$D$6,1,0),0)</f>
        <v/>
      </c>
      <c r="AZ484" s="28">
        <f>IF(AND(ISNUMBER($AR484),ISNUMBER(Settings!$D$7)),IF($AR484&gt;Settings!$D$7,1,0),0)</f>
        <v/>
      </c>
      <c r="BA484" s="28">
        <f>IF(AND(ISNUMBER($AR484),ISNUMBER($AF484)),$AR484,0)</f>
        <v/>
      </c>
      <c r="BB484" s="28">
        <f>IF(OR(IFERROR(TRIM(INDEX($A484:$AD484,MATCH(Settings!$B$14,$A$1:$AD$1,0))&amp;""),"")&lt;&gt;"",IFERROR(TRIM(INDEX($A484:$AD484,MATCH(Settings!$B$13,$A$1:$AD$1,0))&amp;""),"")&lt;&gt;"",IFERROR(TRIM(INDEX($A484:$AD484,MATCH(Settings!$B$17,$A$1:$AD$1,0))&amp;""),"")&lt;&gt;"",IFERROR(TRIM(INDEX($A484:$AD484,MATCH(Settings!$B$22,$A$1:$AD$1,0))&amp;""),"")&lt;&gt;""),1,0)</f>
        <v/>
      </c>
    </row>
    <row r="485">
      <c r="AF485" s="29" t="n"/>
      <c r="AG485" s="30" t="n"/>
      <c r="AH485" s="30" t="n"/>
      <c r="AI485" s="31" t="n"/>
      <c r="AJ485" s="29" t="n"/>
      <c r="AK485" s="30" t="n"/>
      <c r="AM485" s="23">
        <f>IF(IFERROR(TRIM(INDEX($A485:$AD485,MATCH(Settings!$B$13,$A$1:$AD$1,0))&amp;""),"")&lt;&gt;"",IFERROR(TRIM(INDEX($A485:$AD485,MATCH(Settings!$B$13,$A$1:$AD$1,0))&amp;""),"")&amp;IF(IFERROR(TRIM(INDEX($A485:$AD485,MATCH(Settings!$B$14,$A$1:$AD$1,0))&amp;""),"")&lt;&gt;""," ("&amp;IFERROR(TRIM(INDEX($A485:$AD485,MATCH(Settings!$B$14,$A$1:$AD$1,0))&amp;""),"")&amp;")",""),IFERROR(TRIM(INDEX($A485:$AD485,MATCH(Settings!$B$14,$A$1:$AD$1,0))&amp;""),""))</f>
        <v/>
      </c>
      <c r="AN485" s="23">
        <f>IFERROR(TRIM(INDEX($A485:$AD485,MATCH(Settings!$B$15,$A$1:$AD$1,0))&amp;""),"")</f>
        <v/>
      </c>
      <c r="AO485" s="23">
        <f>IF($BB485=0,"",IF(LEFT(IFERROR(TRIM(INDEX($A485:$AD485,MATCH(Settings!$B$16,$A$1:$AD$1,0))&amp;""),""),5)="Goods","Goods",IF(LEFT(IFERROR(TRIM(INDEX($A485:$AD485,MATCH(Settings!$B$16,$A$1:$AD$1,0))&amp;""),""),8)="Services","Services",IF(IFERROR(TRIM(INDEX($A485:$AD485,MATCH(Settings!$B$22,$A$1:$AD$1,0))&amp;""),"")&lt;&gt;"","Services","Goods"))))</f>
        <v/>
      </c>
      <c r="AP485" s="23">
        <f>IF($AO485="Services",IFERROR(TRIM(INDEX($A485:$AD485,MATCH(Settings!$B$22,$A$1:$AD$1,0))&amp;""),""),IFERROR(TRIM(INDEX($A485:$AD485,MATCH(Settings!$B$17,$A$1:$AD$1,0))&amp;""),""))</f>
        <v/>
      </c>
      <c r="AQ485" s="24">
        <f>IFERROR(IF(TRIM(INDEX($A485:$AD485,MATCH(Settings!$B$18,$A$1:$AD$1,0))&amp;"")="","",VALUE(TRIM(INDEX($A485:$AD485,MATCH(Settings!$B$18,$A$1:$AD$1,0))&amp;""))),"")</f>
        <v/>
      </c>
      <c r="AR485" s="25">
        <f>IF($AO485="Goods",IFERROR(IF(TRIM(INDEX($A485:$AD485,MATCH(Settings!$B$20,$A$1:$AD$1,0))&amp;"")="","",VALUE(TRIM(INDEX($A485:$AD485,MATCH(Settings!$B$20,$A$1:$AD$1,0))&amp;""))),""),"")</f>
        <v/>
      </c>
      <c r="AS485" s="26">
        <f>IF($BB485=0,"",IFERROR(INT(IFERROR(IF(ISNUMBER(INDEX($A485:$AD485,MATCH(Settings!$B$11,$A$1:$AD$1,0))),INDEX($A485:$AD485,MATCH(Settings!$B$11,$A$1:$AD$1,0)),DATE(VALUE(LEFT(IFERROR(TRIM(INDEX($A485:$AD485,MATCH(Settings!$B$11,$A$1:$AD$1,0))&amp;""),""),4)),VALUE(MID(IFERROR(TRIM(INDEX($A485:$AD485,MATCH(Settings!$B$11,$A$1:$AD$1,0))&amp;""),""),6,2)),VALUE(MID(IFERROR(TRIM(INDEX($A485:$AD485,MATCH(Settings!$B$11,$A$1:$AD$1,0))&amp;""),""),9,2)))+TIME(VALUE(MID(IFERROR(TRIM(INDEX($A485:$AD485,MATCH(Settings!$B$11,$A$1:$AD$1,0))&amp;""),""),12,2)),VALUE(MID(IFERROR(TRIM(INDEX($A485:$AD485,MATCH(Settings!$B$11,$A$1:$AD$1,0))&amp;""),""),15,2)),VALUE(MID(IFERROR(TRIM(INDEX($A485:$AD485,MATCH(Settings!$B$11,$A$1:$AD$1,0))&amp;""),""),18,2)))),"")),""))</f>
        <v/>
      </c>
      <c r="AT485" s="23">
        <f>IF($BB485=0,"",IF(NOT(ISNUMBER($AF485)),"Waiting for the gift",IF(ISNUMBER($AJ485),"Acknowledged",IF(AND(ISNUMBER(Settings!$D$3),$AU485&gt;Settings!$D$3),"Past your window","Send acknowledgment"))))</f>
        <v/>
      </c>
      <c r="AU485" s="24">
        <f>IF(AND(ISNUMBER($AF485),NOT(ISNUMBER($AJ485))),Settings!$D$4-$AF485,"")</f>
        <v/>
      </c>
      <c r="AV485" s="27">
        <f>IF($BB485=0,"",IF((IF($AO485="Services","; services: describe the work, no value",IF(NOT(ISNUMBER($AR485)),"; no donor value given",IF($AX485=1,"; donor value $"&amp;FIXED(Settings!$D$5,0)&amp;" or more: written acknowledgment","")&amp;IF($AY485=1,"; over $"&amp;FIXED(Settings!$D$6,0)&amp;": donor may need Form 8283","")&amp;IF($AZ485=1,"; over $"&amp;FIXED(Settings!$D$7,0)&amp;": Section B, you may sign Part V",""))))="","Thank-you note",MID(IF($AO485="Services","; services: describe the work, no value",IF(NOT(ISNUMBER($AR485)),"; no donor value given",IF($AX485=1,"; donor value $"&amp;FIXED(Settings!$D$5,0)&amp;" or more: written acknowledgment","")&amp;IF($AY485=1,"; over $"&amp;FIXED(Settings!$D$6,0)&amp;": donor may need Form 8283","")&amp;IF($AZ485=1,"; over $"&amp;FIXED(Settings!$D$7,0)&amp;": Section B, you may sign Part V",""))),3,300)))</f>
        <v/>
      </c>
      <c r="AW485" s="27">
        <f>IF(OR($BB485=0,NOT(ISNUMBER($AF485)),$AP485=""),"","Thank you for your contribution of "&amp;$AP485&amp;" that "&amp;IF(TRIM(Settings!$D$2&amp;"")="","(your organization's name)",Settings!$D$2)&amp;" received on "&amp;CHOOSE(MONTH($AF485),"January","February","March","April","May","June","July","August","September","October","November","December")&amp;" "&amp;DAY($AF485)&amp;", "&amp;YEAR($AF485)&amp;". "&amp;IF(TRIM($AH485&amp;"")="","No goods or services were provided in exchange for your contribution.","In exchange for your contribution, we gave you "&amp;$AH485&amp;IF(ISNUMBER($AI485)," with an estimated fair market value of $"&amp;FIXED($AI485,2),"")&amp;"."))</f>
        <v/>
      </c>
      <c r="AX485" s="28">
        <f>IF(AND(ISNUMBER($AR485),ISNUMBER(Settings!$D$5)),IF($AR485&gt;=Settings!$D$5,1,0),0)</f>
        <v/>
      </c>
      <c r="AY485" s="28">
        <f>IF(AND(ISNUMBER($AR485),ISNUMBER(Settings!$D$6)),IF($AR485&gt;Settings!$D$6,1,0),0)</f>
        <v/>
      </c>
      <c r="AZ485" s="28">
        <f>IF(AND(ISNUMBER($AR485),ISNUMBER(Settings!$D$7)),IF($AR485&gt;Settings!$D$7,1,0),0)</f>
        <v/>
      </c>
      <c r="BA485" s="28">
        <f>IF(AND(ISNUMBER($AR485),ISNUMBER($AF485)),$AR485,0)</f>
        <v/>
      </c>
      <c r="BB485" s="28">
        <f>IF(OR(IFERROR(TRIM(INDEX($A485:$AD485,MATCH(Settings!$B$14,$A$1:$AD$1,0))&amp;""),"")&lt;&gt;"",IFERROR(TRIM(INDEX($A485:$AD485,MATCH(Settings!$B$13,$A$1:$AD$1,0))&amp;""),"")&lt;&gt;"",IFERROR(TRIM(INDEX($A485:$AD485,MATCH(Settings!$B$17,$A$1:$AD$1,0))&amp;""),"")&lt;&gt;"",IFERROR(TRIM(INDEX($A485:$AD485,MATCH(Settings!$B$22,$A$1:$AD$1,0))&amp;""),"")&lt;&gt;""),1,0)</f>
        <v/>
      </c>
    </row>
    <row r="486">
      <c r="AF486" s="29" t="n"/>
      <c r="AG486" s="30" t="n"/>
      <c r="AH486" s="30" t="n"/>
      <c r="AI486" s="31" t="n"/>
      <c r="AJ486" s="29" t="n"/>
      <c r="AK486" s="30" t="n"/>
      <c r="AM486" s="23">
        <f>IF(IFERROR(TRIM(INDEX($A486:$AD486,MATCH(Settings!$B$13,$A$1:$AD$1,0))&amp;""),"")&lt;&gt;"",IFERROR(TRIM(INDEX($A486:$AD486,MATCH(Settings!$B$13,$A$1:$AD$1,0))&amp;""),"")&amp;IF(IFERROR(TRIM(INDEX($A486:$AD486,MATCH(Settings!$B$14,$A$1:$AD$1,0))&amp;""),"")&lt;&gt;""," ("&amp;IFERROR(TRIM(INDEX($A486:$AD486,MATCH(Settings!$B$14,$A$1:$AD$1,0))&amp;""),"")&amp;")",""),IFERROR(TRIM(INDEX($A486:$AD486,MATCH(Settings!$B$14,$A$1:$AD$1,0))&amp;""),""))</f>
        <v/>
      </c>
      <c r="AN486" s="23">
        <f>IFERROR(TRIM(INDEX($A486:$AD486,MATCH(Settings!$B$15,$A$1:$AD$1,0))&amp;""),"")</f>
        <v/>
      </c>
      <c r="AO486" s="23">
        <f>IF($BB486=0,"",IF(LEFT(IFERROR(TRIM(INDEX($A486:$AD486,MATCH(Settings!$B$16,$A$1:$AD$1,0))&amp;""),""),5)="Goods","Goods",IF(LEFT(IFERROR(TRIM(INDEX($A486:$AD486,MATCH(Settings!$B$16,$A$1:$AD$1,0))&amp;""),""),8)="Services","Services",IF(IFERROR(TRIM(INDEX($A486:$AD486,MATCH(Settings!$B$22,$A$1:$AD$1,0))&amp;""),"")&lt;&gt;"","Services","Goods"))))</f>
        <v/>
      </c>
      <c r="AP486" s="23">
        <f>IF($AO486="Services",IFERROR(TRIM(INDEX($A486:$AD486,MATCH(Settings!$B$22,$A$1:$AD$1,0))&amp;""),""),IFERROR(TRIM(INDEX($A486:$AD486,MATCH(Settings!$B$17,$A$1:$AD$1,0))&amp;""),""))</f>
        <v/>
      </c>
      <c r="AQ486" s="24">
        <f>IFERROR(IF(TRIM(INDEX($A486:$AD486,MATCH(Settings!$B$18,$A$1:$AD$1,0))&amp;"")="","",VALUE(TRIM(INDEX($A486:$AD486,MATCH(Settings!$B$18,$A$1:$AD$1,0))&amp;""))),"")</f>
        <v/>
      </c>
      <c r="AR486" s="25">
        <f>IF($AO486="Goods",IFERROR(IF(TRIM(INDEX($A486:$AD486,MATCH(Settings!$B$20,$A$1:$AD$1,0))&amp;"")="","",VALUE(TRIM(INDEX($A486:$AD486,MATCH(Settings!$B$20,$A$1:$AD$1,0))&amp;""))),""),"")</f>
        <v/>
      </c>
      <c r="AS486" s="26">
        <f>IF($BB486=0,"",IFERROR(INT(IFERROR(IF(ISNUMBER(INDEX($A486:$AD486,MATCH(Settings!$B$11,$A$1:$AD$1,0))),INDEX($A486:$AD486,MATCH(Settings!$B$11,$A$1:$AD$1,0)),DATE(VALUE(LEFT(IFERROR(TRIM(INDEX($A486:$AD486,MATCH(Settings!$B$11,$A$1:$AD$1,0))&amp;""),""),4)),VALUE(MID(IFERROR(TRIM(INDEX($A486:$AD486,MATCH(Settings!$B$11,$A$1:$AD$1,0))&amp;""),""),6,2)),VALUE(MID(IFERROR(TRIM(INDEX($A486:$AD486,MATCH(Settings!$B$11,$A$1:$AD$1,0))&amp;""),""),9,2)))+TIME(VALUE(MID(IFERROR(TRIM(INDEX($A486:$AD486,MATCH(Settings!$B$11,$A$1:$AD$1,0))&amp;""),""),12,2)),VALUE(MID(IFERROR(TRIM(INDEX($A486:$AD486,MATCH(Settings!$B$11,$A$1:$AD$1,0))&amp;""),""),15,2)),VALUE(MID(IFERROR(TRIM(INDEX($A486:$AD486,MATCH(Settings!$B$11,$A$1:$AD$1,0))&amp;""),""),18,2)))),"")),""))</f>
        <v/>
      </c>
      <c r="AT486" s="23">
        <f>IF($BB486=0,"",IF(NOT(ISNUMBER($AF486)),"Waiting for the gift",IF(ISNUMBER($AJ486),"Acknowledged",IF(AND(ISNUMBER(Settings!$D$3),$AU486&gt;Settings!$D$3),"Past your window","Send acknowledgment"))))</f>
        <v/>
      </c>
      <c r="AU486" s="24">
        <f>IF(AND(ISNUMBER($AF486),NOT(ISNUMBER($AJ486))),Settings!$D$4-$AF486,"")</f>
        <v/>
      </c>
      <c r="AV486" s="27">
        <f>IF($BB486=0,"",IF((IF($AO486="Services","; services: describe the work, no value",IF(NOT(ISNUMBER($AR486)),"; no donor value given",IF($AX486=1,"; donor value $"&amp;FIXED(Settings!$D$5,0)&amp;" or more: written acknowledgment","")&amp;IF($AY486=1,"; over $"&amp;FIXED(Settings!$D$6,0)&amp;": donor may need Form 8283","")&amp;IF($AZ486=1,"; over $"&amp;FIXED(Settings!$D$7,0)&amp;": Section B, you may sign Part V",""))))="","Thank-you note",MID(IF($AO486="Services","; services: describe the work, no value",IF(NOT(ISNUMBER($AR486)),"; no donor value given",IF($AX486=1,"; donor value $"&amp;FIXED(Settings!$D$5,0)&amp;" or more: written acknowledgment","")&amp;IF($AY486=1,"; over $"&amp;FIXED(Settings!$D$6,0)&amp;": donor may need Form 8283","")&amp;IF($AZ486=1,"; over $"&amp;FIXED(Settings!$D$7,0)&amp;": Section B, you may sign Part V",""))),3,300)))</f>
        <v/>
      </c>
      <c r="AW486" s="27">
        <f>IF(OR($BB486=0,NOT(ISNUMBER($AF486)),$AP486=""),"","Thank you for your contribution of "&amp;$AP486&amp;" that "&amp;IF(TRIM(Settings!$D$2&amp;"")="","(your organization's name)",Settings!$D$2)&amp;" received on "&amp;CHOOSE(MONTH($AF486),"January","February","March","April","May","June","July","August","September","October","November","December")&amp;" "&amp;DAY($AF486)&amp;", "&amp;YEAR($AF486)&amp;". "&amp;IF(TRIM($AH486&amp;"")="","No goods or services were provided in exchange for your contribution.","In exchange for your contribution, we gave you "&amp;$AH486&amp;IF(ISNUMBER($AI486)," with an estimated fair market value of $"&amp;FIXED($AI486,2),"")&amp;"."))</f>
        <v/>
      </c>
      <c r="AX486" s="28">
        <f>IF(AND(ISNUMBER($AR486),ISNUMBER(Settings!$D$5)),IF($AR486&gt;=Settings!$D$5,1,0),0)</f>
        <v/>
      </c>
      <c r="AY486" s="28">
        <f>IF(AND(ISNUMBER($AR486),ISNUMBER(Settings!$D$6)),IF($AR486&gt;Settings!$D$6,1,0),0)</f>
        <v/>
      </c>
      <c r="AZ486" s="28">
        <f>IF(AND(ISNUMBER($AR486),ISNUMBER(Settings!$D$7)),IF($AR486&gt;Settings!$D$7,1,0),0)</f>
        <v/>
      </c>
      <c r="BA486" s="28">
        <f>IF(AND(ISNUMBER($AR486),ISNUMBER($AF486)),$AR486,0)</f>
        <v/>
      </c>
      <c r="BB486" s="28">
        <f>IF(OR(IFERROR(TRIM(INDEX($A486:$AD486,MATCH(Settings!$B$14,$A$1:$AD$1,0))&amp;""),"")&lt;&gt;"",IFERROR(TRIM(INDEX($A486:$AD486,MATCH(Settings!$B$13,$A$1:$AD$1,0))&amp;""),"")&lt;&gt;"",IFERROR(TRIM(INDEX($A486:$AD486,MATCH(Settings!$B$17,$A$1:$AD$1,0))&amp;""),"")&lt;&gt;"",IFERROR(TRIM(INDEX($A486:$AD486,MATCH(Settings!$B$22,$A$1:$AD$1,0))&amp;""),"")&lt;&gt;""),1,0)</f>
        <v/>
      </c>
    </row>
    <row r="487">
      <c r="AF487" s="29" t="n"/>
      <c r="AG487" s="30" t="n"/>
      <c r="AH487" s="30" t="n"/>
      <c r="AI487" s="31" t="n"/>
      <c r="AJ487" s="29" t="n"/>
      <c r="AK487" s="30" t="n"/>
      <c r="AM487" s="23">
        <f>IF(IFERROR(TRIM(INDEX($A487:$AD487,MATCH(Settings!$B$13,$A$1:$AD$1,0))&amp;""),"")&lt;&gt;"",IFERROR(TRIM(INDEX($A487:$AD487,MATCH(Settings!$B$13,$A$1:$AD$1,0))&amp;""),"")&amp;IF(IFERROR(TRIM(INDEX($A487:$AD487,MATCH(Settings!$B$14,$A$1:$AD$1,0))&amp;""),"")&lt;&gt;""," ("&amp;IFERROR(TRIM(INDEX($A487:$AD487,MATCH(Settings!$B$14,$A$1:$AD$1,0))&amp;""),"")&amp;")",""),IFERROR(TRIM(INDEX($A487:$AD487,MATCH(Settings!$B$14,$A$1:$AD$1,0))&amp;""),""))</f>
        <v/>
      </c>
      <c r="AN487" s="23">
        <f>IFERROR(TRIM(INDEX($A487:$AD487,MATCH(Settings!$B$15,$A$1:$AD$1,0))&amp;""),"")</f>
        <v/>
      </c>
      <c r="AO487" s="23">
        <f>IF($BB487=0,"",IF(LEFT(IFERROR(TRIM(INDEX($A487:$AD487,MATCH(Settings!$B$16,$A$1:$AD$1,0))&amp;""),""),5)="Goods","Goods",IF(LEFT(IFERROR(TRIM(INDEX($A487:$AD487,MATCH(Settings!$B$16,$A$1:$AD$1,0))&amp;""),""),8)="Services","Services",IF(IFERROR(TRIM(INDEX($A487:$AD487,MATCH(Settings!$B$22,$A$1:$AD$1,0))&amp;""),"")&lt;&gt;"","Services","Goods"))))</f>
        <v/>
      </c>
      <c r="AP487" s="23">
        <f>IF($AO487="Services",IFERROR(TRIM(INDEX($A487:$AD487,MATCH(Settings!$B$22,$A$1:$AD$1,0))&amp;""),""),IFERROR(TRIM(INDEX($A487:$AD487,MATCH(Settings!$B$17,$A$1:$AD$1,0))&amp;""),""))</f>
        <v/>
      </c>
      <c r="AQ487" s="24">
        <f>IFERROR(IF(TRIM(INDEX($A487:$AD487,MATCH(Settings!$B$18,$A$1:$AD$1,0))&amp;"")="","",VALUE(TRIM(INDEX($A487:$AD487,MATCH(Settings!$B$18,$A$1:$AD$1,0))&amp;""))),"")</f>
        <v/>
      </c>
      <c r="AR487" s="25">
        <f>IF($AO487="Goods",IFERROR(IF(TRIM(INDEX($A487:$AD487,MATCH(Settings!$B$20,$A$1:$AD$1,0))&amp;"")="","",VALUE(TRIM(INDEX($A487:$AD487,MATCH(Settings!$B$20,$A$1:$AD$1,0))&amp;""))),""),"")</f>
        <v/>
      </c>
      <c r="AS487" s="26">
        <f>IF($BB487=0,"",IFERROR(INT(IFERROR(IF(ISNUMBER(INDEX($A487:$AD487,MATCH(Settings!$B$11,$A$1:$AD$1,0))),INDEX($A487:$AD487,MATCH(Settings!$B$11,$A$1:$AD$1,0)),DATE(VALUE(LEFT(IFERROR(TRIM(INDEX($A487:$AD487,MATCH(Settings!$B$11,$A$1:$AD$1,0))&amp;""),""),4)),VALUE(MID(IFERROR(TRIM(INDEX($A487:$AD487,MATCH(Settings!$B$11,$A$1:$AD$1,0))&amp;""),""),6,2)),VALUE(MID(IFERROR(TRIM(INDEX($A487:$AD487,MATCH(Settings!$B$11,$A$1:$AD$1,0))&amp;""),""),9,2)))+TIME(VALUE(MID(IFERROR(TRIM(INDEX($A487:$AD487,MATCH(Settings!$B$11,$A$1:$AD$1,0))&amp;""),""),12,2)),VALUE(MID(IFERROR(TRIM(INDEX($A487:$AD487,MATCH(Settings!$B$11,$A$1:$AD$1,0))&amp;""),""),15,2)),VALUE(MID(IFERROR(TRIM(INDEX($A487:$AD487,MATCH(Settings!$B$11,$A$1:$AD$1,0))&amp;""),""),18,2)))),"")),""))</f>
        <v/>
      </c>
      <c r="AT487" s="23">
        <f>IF($BB487=0,"",IF(NOT(ISNUMBER($AF487)),"Waiting for the gift",IF(ISNUMBER($AJ487),"Acknowledged",IF(AND(ISNUMBER(Settings!$D$3),$AU487&gt;Settings!$D$3),"Past your window","Send acknowledgment"))))</f>
        <v/>
      </c>
      <c r="AU487" s="24">
        <f>IF(AND(ISNUMBER($AF487),NOT(ISNUMBER($AJ487))),Settings!$D$4-$AF487,"")</f>
        <v/>
      </c>
      <c r="AV487" s="27">
        <f>IF($BB487=0,"",IF((IF($AO487="Services","; services: describe the work, no value",IF(NOT(ISNUMBER($AR487)),"; no donor value given",IF($AX487=1,"; donor value $"&amp;FIXED(Settings!$D$5,0)&amp;" or more: written acknowledgment","")&amp;IF($AY487=1,"; over $"&amp;FIXED(Settings!$D$6,0)&amp;": donor may need Form 8283","")&amp;IF($AZ487=1,"; over $"&amp;FIXED(Settings!$D$7,0)&amp;": Section B, you may sign Part V",""))))="","Thank-you note",MID(IF($AO487="Services","; services: describe the work, no value",IF(NOT(ISNUMBER($AR487)),"; no donor value given",IF($AX487=1,"; donor value $"&amp;FIXED(Settings!$D$5,0)&amp;" or more: written acknowledgment","")&amp;IF($AY487=1,"; over $"&amp;FIXED(Settings!$D$6,0)&amp;": donor may need Form 8283","")&amp;IF($AZ487=1,"; over $"&amp;FIXED(Settings!$D$7,0)&amp;": Section B, you may sign Part V",""))),3,300)))</f>
        <v/>
      </c>
      <c r="AW487" s="27">
        <f>IF(OR($BB487=0,NOT(ISNUMBER($AF487)),$AP487=""),"","Thank you for your contribution of "&amp;$AP487&amp;" that "&amp;IF(TRIM(Settings!$D$2&amp;"")="","(your organization's name)",Settings!$D$2)&amp;" received on "&amp;CHOOSE(MONTH($AF487),"January","February","March","April","May","June","July","August","September","October","November","December")&amp;" "&amp;DAY($AF487)&amp;", "&amp;YEAR($AF487)&amp;". "&amp;IF(TRIM($AH487&amp;"")="","No goods or services were provided in exchange for your contribution.","In exchange for your contribution, we gave you "&amp;$AH487&amp;IF(ISNUMBER($AI487)," with an estimated fair market value of $"&amp;FIXED($AI487,2),"")&amp;"."))</f>
        <v/>
      </c>
      <c r="AX487" s="28">
        <f>IF(AND(ISNUMBER($AR487),ISNUMBER(Settings!$D$5)),IF($AR487&gt;=Settings!$D$5,1,0),0)</f>
        <v/>
      </c>
      <c r="AY487" s="28">
        <f>IF(AND(ISNUMBER($AR487),ISNUMBER(Settings!$D$6)),IF($AR487&gt;Settings!$D$6,1,0),0)</f>
        <v/>
      </c>
      <c r="AZ487" s="28">
        <f>IF(AND(ISNUMBER($AR487),ISNUMBER(Settings!$D$7)),IF($AR487&gt;Settings!$D$7,1,0),0)</f>
        <v/>
      </c>
      <c r="BA487" s="28">
        <f>IF(AND(ISNUMBER($AR487),ISNUMBER($AF487)),$AR487,0)</f>
        <v/>
      </c>
      <c r="BB487" s="28">
        <f>IF(OR(IFERROR(TRIM(INDEX($A487:$AD487,MATCH(Settings!$B$14,$A$1:$AD$1,0))&amp;""),"")&lt;&gt;"",IFERROR(TRIM(INDEX($A487:$AD487,MATCH(Settings!$B$13,$A$1:$AD$1,0))&amp;""),"")&lt;&gt;"",IFERROR(TRIM(INDEX($A487:$AD487,MATCH(Settings!$B$17,$A$1:$AD$1,0))&amp;""),"")&lt;&gt;"",IFERROR(TRIM(INDEX($A487:$AD487,MATCH(Settings!$B$22,$A$1:$AD$1,0))&amp;""),"")&lt;&gt;""),1,0)</f>
        <v/>
      </c>
    </row>
    <row r="488">
      <c r="AF488" s="29" t="n"/>
      <c r="AG488" s="30" t="n"/>
      <c r="AH488" s="30" t="n"/>
      <c r="AI488" s="31" t="n"/>
      <c r="AJ488" s="29" t="n"/>
      <c r="AK488" s="30" t="n"/>
      <c r="AM488" s="23">
        <f>IF(IFERROR(TRIM(INDEX($A488:$AD488,MATCH(Settings!$B$13,$A$1:$AD$1,0))&amp;""),"")&lt;&gt;"",IFERROR(TRIM(INDEX($A488:$AD488,MATCH(Settings!$B$13,$A$1:$AD$1,0))&amp;""),"")&amp;IF(IFERROR(TRIM(INDEX($A488:$AD488,MATCH(Settings!$B$14,$A$1:$AD$1,0))&amp;""),"")&lt;&gt;""," ("&amp;IFERROR(TRIM(INDEX($A488:$AD488,MATCH(Settings!$B$14,$A$1:$AD$1,0))&amp;""),"")&amp;")",""),IFERROR(TRIM(INDEX($A488:$AD488,MATCH(Settings!$B$14,$A$1:$AD$1,0))&amp;""),""))</f>
        <v/>
      </c>
      <c r="AN488" s="23">
        <f>IFERROR(TRIM(INDEX($A488:$AD488,MATCH(Settings!$B$15,$A$1:$AD$1,0))&amp;""),"")</f>
        <v/>
      </c>
      <c r="AO488" s="23">
        <f>IF($BB488=0,"",IF(LEFT(IFERROR(TRIM(INDEX($A488:$AD488,MATCH(Settings!$B$16,$A$1:$AD$1,0))&amp;""),""),5)="Goods","Goods",IF(LEFT(IFERROR(TRIM(INDEX($A488:$AD488,MATCH(Settings!$B$16,$A$1:$AD$1,0))&amp;""),""),8)="Services","Services",IF(IFERROR(TRIM(INDEX($A488:$AD488,MATCH(Settings!$B$22,$A$1:$AD$1,0))&amp;""),"")&lt;&gt;"","Services","Goods"))))</f>
        <v/>
      </c>
      <c r="AP488" s="23">
        <f>IF($AO488="Services",IFERROR(TRIM(INDEX($A488:$AD488,MATCH(Settings!$B$22,$A$1:$AD$1,0))&amp;""),""),IFERROR(TRIM(INDEX($A488:$AD488,MATCH(Settings!$B$17,$A$1:$AD$1,0))&amp;""),""))</f>
        <v/>
      </c>
      <c r="AQ488" s="24">
        <f>IFERROR(IF(TRIM(INDEX($A488:$AD488,MATCH(Settings!$B$18,$A$1:$AD$1,0))&amp;"")="","",VALUE(TRIM(INDEX($A488:$AD488,MATCH(Settings!$B$18,$A$1:$AD$1,0))&amp;""))),"")</f>
        <v/>
      </c>
      <c r="AR488" s="25">
        <f>IF($AO488="Goods",IFERROR(IF(TRIM(INDEX($A488:$AD488,MATCH(Settings!$B$20,$A$1:$AD$1,0))&amp;"")="","",VALUE(TRIM(INDEX($A488:$AD488,MATCH(Settings!$B$20,$A$1:$AD$1,0))&amp;""))),""),"")</f>
        <v/>
      </c>
      <c r="AS488" s="26">
        <f>IF($BB488=0,"",IFERROR(INT(IFERROR(IF(ISNUMBER(INDEX($A488:$AD488,MATCH(Settings!$B$11,$A$1:$AD$1,0))),INDEX($A488:$AD488,MATCH(Settings!$B$11,$A$1:$AD$1,0)),DATE(VALUE(LEFT(IFERROR(TRIM(INDEX($A488:$AD488,MATCH(Settings!$B$11,$A$1:$AD$1,0))&amp;""),""),4)),VALUE(MID(IFERROR(TRIM(INDEX($A488:$AD488,MATCH(Settings!$B$11,$A$1:$AD$1,0))&amp;""),""),6,2)),VALUE(MID(IFERROR(TRIM(INDEX($A488:$AD488,MATCH(Settings!$B$11,$A$1:$AD$1,0))&amp;""),""),9,2)))+TIME(VALUE(MID(IFERROR(TRIM(INDEX($A488:$AD488,MATCH(Settings!$B$11,$A$1:$AD$1,0))&amp;""),""),12,2)),VALUE(MID(IFERROR(TRIM(INDEX($A488:$AD488,MATCH(Settings!$B$11,$A$1:$AD$1,0))&amp;""),""),15,2)),VALUE(MID(IFERROR(TRIM(INDEX($A488:$AD488,MATCH(Settings!$B$11,$A$1:$AD$1,0))&amp;""),""),18,2)))),"")),""))</f>
        <v/>
      </c>
      <c r="AT488" s="23">
        <f>IF($BB488=0,"",IF(NOT(ISNUMBER($AF488)),"Waiting for the gift",IF(ISNUMBER($AJ488),"Acknowledged",IF(AND(ISNUMBER(Settings!$D$3),$AU488&gt;Settings!$D$3),"Past your window","Send acknowledgment"))))</f>
        <v/>
      </c>
      <c r="AU488" s="24">
        <f>IF(AND(ISNUMBER($AF488),NOT(ISNUMBER($AJ488))),Settings!$D$4-$AF488,"")</f>
        <v/>
      </c>
      <c r="AV488" s="27">
        <f>IF($BB488=0,"",IF((IF($AO488="Services","; services: describe the work, no value",IF(NOT(ISNUMBER($AR488)),"; no donor value given",IF($AX488=1,"; donor value $"&amp;FIXED(Settings!$D$5,0)&amp;" or more: written acknowledgment","")&amp;IF($AY488=1,"; over $"&amp;FIXED(Settings!$D$6,0)&amp;": donor may need Form 8283","")&amp;IF($AZ488=1,"; over $"&amp;FIXED(Settings!$D$7,0)&amp;": Section B, you may sign Part V",""))))="","Thank-you note",MID(IF($AO488="Services","; services: describe the work, no value",IF(NOT(ISNUMBER($AR488)),"; no donor value given",IF($AX488=1,"; donor value $"&amp;FIXED(Settings!$D$5,0)&amp;" or more: written acknowledgment","")&amp;IF($AY488=1,"; over $"&amp;FIXED(Settings!$D$6,0)&amp;": donor may need Form 8283","")&amp;IF($AZ488=1,"; over $"&amp;FIXED(Settings!$D$7,0)&amp;": Section B, you may sign Part V",""))),3,300)))</f>
        <v/>
      </c>
      <c r="AW488" s="27">
        <f>IF(OR($BB488=0,NOT(ISNUMBER($AF488)),$AP488=""),"","Thank you for your contribution of "&amp;$AP488&amp;" that "&amp;IF(TRIM(Settings!$D$2&amp;"")="","(your organization's name)",Settings!$D$2)&amp;" received on "&amp;CHOOSE(MONTH($AF488),"January","February","March","April","May","June","July","August","September","October","November","December")&amp;" "&amp;DAY($AF488)&amp;", "&amp;YEAR($AF488)&amp;". "&amp;IF(TRIM($AH488&amp;"")="","No goods or services were provided in exchange for your contribution.","In exchange for your contribution, we gave you "&amp;$AH488&amp;IF(ISNUMBER($AI488)," with an estimated fair market value of $"&amp;FIXED($AI488,2),"")&amp;"."))</f>
        <v/>
      </c>
      <c r="AX488" s="28">
        <f>IF(AND(ISNUMBER($AR488),ISNUMBER(Settings!$D$5)),IF($AR488&gt;=Settings!$D$5,1,0),0)</f>
        <v/>
      </c>
      <c r="AY488" s="28">
        <f>IF(AND(ISNUMBER($AR488),ISNUMBER(Settings!$D$6)),IF($AR488&gt;Settings!$D$6,1,0),0)</f>
        <v/>
      </c>
      <c r="AZ488" s="28">
        <f>IF(AND(ISNUMBER($AR488),ISNUMBER(Settings!$D$7)),IF($AR488&gt;Settings!$D$7,1,0),0)</f>
        <v/>
      </c>
      <c r="BA488" s="28">
        <f>IF(AND(ISNUMBER($AR488),ISNUMBER($AF488)),$AR488,0)</f>
        <v/>
      </c>
      <c r="BB488" s="28">
        <f>IF(OR(IFERROR(TRIM(INDEX($A488:$AD488,MATCH(Settings!$B$14,$A$1:$AD$1,0))&amp;""),"")&lt;&gt;"",IFERROR(TRIM(INDEX($A488:$AD488,MATCH(Settings!$B$13,$A$1:$AD$1,0))&amp;""),"")&lt;&gt;"",IFERROR(TRIM(INDEX($A488:$AD488,MATCH(Settings!$B$17,$A$1:$AD$1,0))&amp;""),"")&lt;&gt;"",IFERROR(TRIM(INDEX($A488:$AD488,MATCH(Settings!$B$22,$A$1:$AD$1,0))&amp;""),"")&lt;&gt;""),1,0)</f>
        <v/>
      </c>
    </row>
    <row r="489">
      <c r="AF489" s="29" t="n"/>
      <c r="AG489" s="30" t="n"/>
      <c r="AH489" s="30" t="n"/>
      <c r="AI489" s="31" t="n"/>
      <c r="AJ489" s="29" t="n"/>
      <c r="AK489" s="30" t="n"/>
      <c r="AM489" s="23">
        <f>IF(IFERROR(TRIM(INDEX($A489:$AD489,MATCH(Settings!$B$13,$A$1:$AD$1,0))&amp;""),"")&lt;&gt;"",IFERROR(TRIM(INDEX($A489:$AD489,MATCH(Settings!$B$13,$A$1:$AD$1,0))&amp;""),"")&amp;IF(IFERROR(TRIM(INDEX($A489:$AD489,MATCH(Settings!$B$14,$A$1:$AD$1,0))&amp;""),"")&lt;&gt;""," ("&amp;IFERROR(TRIM(INDEX($A489:$AD489,MATCH(Settings!$B$14,$A$1:$AD$1,0))&amp;""),"")&amp;")",""),IFERROR(TRIM(INDEX($A489:$AD489,MATCH(Settings!$B$14,$A$1:$AD$1,0))&amp;""),""))</f>
        <v/>
      </c>
      <c r="AN489" s="23">
        <f>IFERROR(TRIM(INDEX($A489:$AD489,MATCH(Settings!$B$15,$A$1:$AD$1,0))&amp;""),"")</f>
        <v/>
      </c>
      <c r="AO489" s="23">
        <f>IF($BB489=0,"",IF(LEFT(IFERROR(TRIM(INDEX($A489:$AD489,MATCH(Settings!$B$16,$A$1:$AD$1,0))&amp;""),""),5)="Goods","Goods",IF(LEFT(IFERROR(TRIM(INDEX($A489:$AD489,MATCH(Settings!$B$16,$A$1:$AD$1,0))&amp;""),""),8)="Services","Services",IF(IFERROR(TRIM(INDEX($A489:$AD489,MATCH(Settings!$B$22,$A$1:$AD$1,0))&amp;""),"")&lt;&gt;"","Services","Goods"))))</f>
        <v/>
      </c>
      <c r="AP489" s="23">
        <f>IF($AO489="Services",IFERROR(TRIM(INDEX($A489:$AD489,MATCH(Settings!$B$22,$A$1:$AD$1,0))&amp;""),""),IFERROR(TRIM(INDEX($A489:$AD489,MATCH(Settings!$B$17,$A$1:$AD$1,0))&amp;""),""))</f>
        <v/>
      </c>
      <c r="AQ489" s="24">
        <f>IFERROR(IF(TRIM(INDEX($A489:$AD489,MATCH(Settings!$B$18,$A$1:$AD$1,0))&amp;"")="","",VALUE(TRIM(INDEX($A489:$AD489,MATCH(Settings!$B$18,$A$1:$AD$1,0))&amp;""))),"")</f>
        <v/>
      </c>
      <c r="AR489" s="25">
        <f>IF($AO489="Goods",IFERROR(IF(TRIM(INDEX($A489:$AD489,MATCH(Settings!$B$20,$A$1:$AD$1,0))&amp;"")="","",VALUE(TRIM(INDEX($A489:$AD489,MATCH(Settings!$B$20,$A$1:$AD$1,0))&amp;""))),""),"")</f>
        <v/>
      </c>
      <c r="AS489" s="26">
        <f>IF($BB489=0,"",IFERROR(INT(IFERROR(IF(ISNUMBER(INDEX($A489:$AD489,MATCH(Settings!$B$11,$A$1:$AD$1,0))),INDEX($A489:$AD489,MATCH(Settings!$B$11,$A$1:$AD$1,0)),DATE(VALUE(LEFT(IFERROR(TRIM(INDEX($A489:$AD489,MATCH(Settings!$B$11,$A$1:$AD$1,0))&amp;""),""),4)),VALUE(MID(IFERROR(TRIM(INDEX($A489:$AD489,MATCH(Settings!$B$11,$A$1:$AD$1,0))&amp;""),""),6,2)),VALUE(MID(IFERROR(TRIM(INDEX($A489:$AD489,MATCH(Settings!$B$11,$A$1:$AD$1,0))&amp;""),""),9,2)))+TIME(VALUE(MID(IFERROR(TRIM(INDEX($A489:$AD489,MATCH(Settings!$B$11,$A$1:$AD$1,0))&amp;""),""),12,2)),VALUE(MID(IFERROR(TRIM(INDEX($A489:$AD489,MATCH(Settings!$B$11,$A$1:$AD$1,0))&amp;""),""),15,2)),VALUE(MID(IFERROR(TRIM(INDEX($A489:$AD489,MATCH(Settings!$B$11,$A$1:$AD$1,0))&amp;""),""),18,2)))),"")),""))</f>
        <v/>
      </c>
      <c r="AT489" s="23">
        <f>IF($BB489=0,"",IF(NOT(ISNUMBER($AF489)),"Waiting for the gift",IF(ISNUMBER($AJ489),"Acknowledged",IF(AND(ISNUMBER(Settings!$D$3),$AU489&gt;Settings!$D$3),"Past your window","Send acknowledgment"))))</f>
        <v/>
      </c>
      <c r="AU489" s="24">
        <f>IF(AND(ISNUMBER($AF489),NOT(ISNUMBER($AJ489))),Settings!$D$4-$AF489,"")</f>
        <v/>
      </c>
      <c r="AV489" s="27">
        <f>IF($BB489=0,"",IF((IF($AO489="Services","; services: describe the work, no value",IF(NOT(ISNUMBER($AR489)),"; no donor value given",IF($AX489=1,"; donor value $"&amp;FIXED(Settings!$D$5,0)&amp;" or more: written acknowledgment","")&amp;IF($AY489=1,"; over $"&amp;FIXED(Settings!$D$6,0)&amp;": donor may need Form 8283","")&amp;IF($AZ489=1,"; over $"&amp;FIXED(Settings!$D$7,0)&amp;": Section B, you may sign Part V",""))))="","Thank-you note",MID(IF($AO489="Services","; services: describe the work, no value",IF(NOT(ISNUMBER($AR489)),"; no donor value given",IF($AX489=1,"; donor value $"&amp;FIXED(Settings!$D$5,0)&amp;" or more: written acknowledgment","")&amp;IF($AY489=1,"; over $"&amp;FIXED(Settings!$D$6,0)&amp;": donor may need Form 8283","")&amp;IF($AZ489=1,"; over $"&amp;FIXED(Settings!$D$7,0)&amp;": Section B, you may sign Part V",""))),3,300)))</f>
        <v/>
      </c>
      <c r="AW489" s="27">
        <f>IF(OR($BB489=0,NOT(ISNUMBER($AF489)),$AP489=""),"","Thank you for your contribution of "&amp;$AP489&amp;" that "&amp;IF(TRIM(Settings!$D$2&amp;"")="","(your organization's name)",Settings!$D$2)&amp;" received on "&amp;CHOOSE(MONTH($AF489),"January","February","March","April","May","June","July","August","September","October","November","December")&amp;" "&amp;DAY($AF489)&amp;", "&amp;YEAR($AF489)&amp;". "&amp;IF(TRIM($AH489&amp;"")="","No goods or services were provided in exchange for your contribution.","In exchange for your contribution, we gave you "&amp;$AH489&amp;IF(ISNUMBER($AI489)," with an estimated fair market value of $"&amp;FIXED($AI489,2),"")&amp;"."))</f>
        <v/>
      </c>
      <c r="AX489" s="28">
        <f>IF(AND(ISNUMBER($AR489),ISNUMBER(Settings!$D$5)),IF($AR489&gt;=Settings!$D$5,1,0),0)</f>
        <v/>
      </c>
      <c r="AY489" s="28">
        <f>IF(AND(ISNUMBER($AR489),ISNUMBER(Settings!$D$6)),IF($AR489&gt;Settings!$D$6,1,0),0)</f>
        <v/>
      </c>
      <c r="AZ489" s="28">
        <f>IF(AND(ISNUMBER($AR489),ISNUMBER(Settings!$D$7)),IF($AR489&gt;Settings!$D$7,1,0),0)</f>
        <v/>
      </c>
      <c r="BA489" s="28">
        <f>IF(AND(ISNUMBER($AR489),ISNUMBER($AF489)),$AR489,0)</f>
        <v/>
      </c>
      <c r="BB489" s="28">
        <f>IF(OR(IFERROR(TRIM(INDEX($A489:$AD489,MATCH(Settings!$B$14,$A$1:$AD$1,0))&amp;""),"")&lt;&gt;"",IFERROR(TRIM(INDEX($A489:$AD489,MATCH(Settings!$B$13,$A$1:$AD$1,0))&amp;""),"")&lt;&gt;"",IFERROR(TRIM(INDEX($A489:$AD489,MATCH(Settings!$B$17,$A$1:$AD$1,0))&amp;""),"")&lt;&gt;"",IFERROR(TRIM(INDEX($A489:$AD489,MATCH(Settings!$B$22,$A$1:$AD$1,0))&amp;""),"")&lt;&gt;""),1,0)</f>
        <v/>
      </c>
    </row>
    <row r="490">
      <c r="AF490" s="29" t="n"/>
      <c r="AG490" s="30" t="n"/>
      <c r="AH490" s="30" t="n"/>
      <c r="AI490" s="31" t="n"/>
      <c r="AJ490" s="29" t="n"/>
      <c r="AK490" s="30" t="n"/>
      <c r="AM490" s="23">
        <f>IF(IFERROR(TRIM(INDEX($A490:$AD490,MATCH(Settings!$B$13,$A$1:$AD$1,0))&amp;""),"")&lt;&gt;"",IFERROR(TRIM(INDEX($A490:$AD490,MATCH(Settings!$B$13,$A$1:$AD$1,0))&amp;""),"")&amp;IF(IFERROR(TRIM(INDEX($A490:$AD490,MATCH(Settings!$B$14,$A$1:$AD$1,0))&amp;""),"")&lt;&gt;""," ("&amp;IFERROR(TRIM(INDEX($A490:$AD490,MATCH(Settings!$B$14,$A$1:$AD$1,0))&amp;""),"")&amp;")",""),IFERROR(TRIM(INDEX($A490:$AD490,MATCH(Settings!$B$14,$A$1:$AD$1,0))&amp;""),""))</f>
        <v/>
      </c>
      <c r="AN490" s="23">
        <f>IFERROR(TRIM(INDEX($A490:$AD490,MATCH(Settings!$B$15,$A$1:$AD$1,0))&amp;""),"")</f>
        <v/>
      </c>
      <c r="AO490" s="23">
        <f>IF($BB490=0,"",IF(LEFT(IFERROR(TRIM(INDEX($A490:$AD490,MATCH(Settings!$B$16,$A$1:$AD$1,0))&amp;""),""),5)="Goods","Goods",IF(LEFT(IFERROR(TRIM(INDEX($A490:$AD490,MATCH(Settings!$B$16,$A$1:$AD$1,0))&amp;""),""),8)="Services","Services",IF(IFERROR(TRIM(INDEX($A490:$AD490,MATCH(Settings!$B$22,$A$1:$AD$1,0))&amp;""),"")&lt;&gt;"","Services","Goods"))))</f>
        <v/>
      </c>
      <c r="AP490" s="23">
        <f>IF($AO490="Services",IFERROR(TRIM(INDEX($A490:$AD490,MATCH(Settings!$B$22,$A$1:$AD$1,0))&amp;""),""),IFERROR(TRIM(INDEX($A490:$AD490,MATCH(Settings!$B$17,$A$1:$AD$1,0))&amp;""),""))</f>
        <v/>
      </c>
      <c r="AQ490" s="24">
        <f>IFERROR(IF(TRIM(INDEX($A490:$AD490,MATCH(Settings!$B$18,$A$1:$AD$1,0))&amp;"")="","",VALUE(TRIM(INDEX($A490:$AD490,MATCH(Settings!$B$18,$A$1:$AD$1,0))&amp;""))),"")</f>
        <v/>
      </c>
      <c r="AR490" s="25">
        <f>IF($AO490="Goods",IFERROR(IF(TRIM(INDEX($A490:$AD490,MATCH(Settings!$B$20,$A$1:$AD$1,0))&amp;"")="","",VALUE(TRIM(INDEX($A490:$AD490,MATCH(Settings!$B$20,$A$1:$AD$1,0))&amp;""))),""),"")</f>
        <v/>
      </c>
      <c r="AS490" s="26">
        <f>IF($BB490=0,"",IFERROR(INT(IFERROR(IF(ISNUMBER(INDEX($A490:$AD490,MATCH(Settings!$B$11,$A$1:$AD$1,0))),INDEX($A490:$AD490,MATCH(Settings!$B$11,$A$1:$AD$1,0)),DATE(VALUE(LEFT(IFERROR(TRIM(INDEX($A490:$AD490,MATCH(Settings!$B$11,$A$1:$AD$1,0))&amp;""),""),4)),VALUE(MID(IFERROR(TRIM(INDEX($A490:$AD490,MATCH(Settings!$B$11,$A$1:$AD$1,0))&amp;""),""),6,2)),VALUE(MID(IFERROR(TRIM(INDEX($A490:$AD490,MATCH(Settings!$B$11,$A$1:$AD$1,0))&amp;""),""),9,2)))+TIME(VALUE(MID(IFERROR(TRIM(INDEX($A490:$AD490,MATCH(Settings!$B$11,$A$1:$AD$1,0))&amp;""),""),12,2)),VALUE(MID(IFERROR(TRIM(INDEX($A490:$AD490,MATCH(Settings!$B$11,$A$1:$AD$1,0))&amp;""),""),15,2)),VALUE(MID(IFERROR(TRIM(INDEX($A490:$AD490,MATCH(Settings!$B$11,$A$1:$AD$1,0))&amp;""),""),18,2)))),"")),""))</f>
        <v/>
      </c>
      <c r="AT490" s="23">
        <f>IF($BB490=0,"",IF(NOT(ISNUMBER($AF490)),"Waiting for the gift",IF(ISNUMBER($AJ490),"Acknowledged",IF(AND(ISNUMBER(Settings!$D$3),$AU490&gt;Settings!$D$3),"Past your window","Send acknowledgment"))))</f>
        <v/>
      </c>
      <c r="AU490" s="24">
        <f>IF(AND(ISNUMBER($AF490),NOT(ISNUMBER($AJ490))),Settings!$D$4-$AF490,"")</f>
        <v/>
      </c>
      <c r="AV490" s="27">
        <f>IF($BB490=0,"",IF((IF($AO490="Services","; services: describe the work, no value",IF(NOT(ISNUMBER($AR490)),"; no donor value given",IF($AX490=1,"; donor value $"&amp;FIXED(Settings!$D$5,0)&amp;" or more: written acknowledgment","")&amp;IF($AY490=1,"; over $"&amp;FIXED(Settings!$D$6,0)&amp;": donor may need Form 8283","")&amp;IF($AZ490=1,"; over $"&amp;FIXED(Settings!$D$7,0)&amp;": Section B, you may sign Part V",""))))="","Thank-you note",MID(IF($AO490="Services","; services: describe the work, no value",IF(NOT(ISNUMBER($AR490)),"; no donor value given",IF($AX490=1,"; donor value $"&amp;FIXED(Settings!$D$5,0)&amp;" or more: written acknowledgment","")&amp;IF($AY490=1,"; over $"&amp;FIXED(Settings!$D$6,0)&amp;": donor may need Form 8283","")&amp;IF($AZ490=1,"; over $"&amp;FIXED(Settings!$D$7,0)&amp;": Section B, you may sign Part V",""))),3,300)))</f>
        <v/>
      </c>
      <c r="AW490" s="27">
        <f>IF(OR($BB490=0,NOT(ISNUMBER($AF490)),$AP490=""),"","Thank you for your contribution of "&amp;$AP490&amp;" that "&amp;IF(TRIM(Settings!$D$2&amp;"")="","(your organization's name)",Settings!$D$2)&amp;" received on "&amp;CHOOSE(MONTH($AF490),"January","February","March","April","May","June","July","August","September","October","November","December")&amp;" "&amp;DAY($AF490)&amp;", "&amp;YEAR($AF490)&amp;". "&amp;IF(TRIM($AH490&amp;"")="","No goods or services were provided in exchange for your contribution.","In exchange for your contribution, we gave you "&amp;$AH490&amp;IF(ISNUMBER($AI490)," with an estimated fair market value of $"&amp;FIXED($AI490,2),"")&amp;"."))</f>
        <v/>
      </c>
      <c r="AX490" s="28">
        <f>IF(AND(ISNUMBER($AR490),ISNUMBER(Settings!$D$5)),IF($AR490&gt;=Settings!$D$5,1,0),0)</f>
        <v/>
      </c>
      <c r="AY490" s="28">
        <f>IF(AND(ISNUMBER($AR490),ISNUMBER(Settings!$D$6)),IF($AR490&gt;Settings!$D$6,1,0),0)</f>
        <v/>
      </c>
      <c r="AZ490" s="28">
        <f>IF(AND(ISNUMBER($AR490),ISNUMBER(Settings!$D$7)),IF($AR490&gt;Settings!$D$7,1,0),0)</f>
        <v/>
      </c>
      <c r="BA490" s="28">
        <f>IF(AND(ISNUMBER($AR490),ISNUMBER($AF490)),$AR490,0)</f>
        <v/>
      </c>
      <c r="BB490" s="28">
        <f>IF(OR(IFERROR(TRIM(INDEX($A490:$AD490,MATCH(Settings!$B$14,$A$1:$AD$1,0))&amp;""),"")&lt;&gt;"",IFERROR(TRIM(INDEX($A490:$AD490,MATCH(Settings!$B$13,$A$1:$AD$1,0))&amp;""),"")&lt;&gt;"",IFERROR(TRIM(INDEX($A490:$AD490,MATCH(Settings!$B$17,$A$1:$AD$1,0))&amp;""),"")&lt;&gt;"",IFERROR(TRIM(INDEX($A490:$AD490,MATCH(Settings!$B$22,$A$1:$AD$1,0))&amp;""),"")&lt;&gt;""),1,0)</f>
        <v/>
      </c>
    </row>
    <row r="491">
      <c r="AF491" s="29" t="n"/>
      <c r="AG491" s="30" t="n"/>
      <c r="AH491" s="30" t="n"/>
      <c r="AI491" s="31" t="n"/>
      <c r="AJ491" s="29" t="n"/>
      <c r="AK491" s="30" t="n"/>
      <c r="AM491" s="23">
        <f>IF(IFERROR(TRIM(INDEX($A491:$AD491,MATCH(Settings!$B$13,$A$1:$AD$1,0))&amp;""),"")&lt;&gt;"",IFERROR(TRIM(INDEX($A491:$AD491,MATCH(Settings!$B$13,$A$1:$AD$1,0))&amp;""),"")&amp;IF(IFERROR(TRIM(INDEX($A491:$AD491,MATCH(Settings!$B$14,$A$1:$AD$1,0))&amp;""),"")&lt;&gt;""," ("&amp;IFERROR(TRIM(INDEX($A491:$AD491,MATCH(Settings!$B$14,$A$1:$AD$1,0))&amp;""),"")&amp;")",""),IFERROR(TRIM(INDEX($A491:$AD491,MATCH(Settings!$B$14,$A$1:$AD$1,0))&amp;""),""))</f>
        <v/>
      </c>
      <c r="AN491" s="23">
        <f>IFERROR(TRIM(INDEX($A491:$AD491,MATCH(Settings!$B$15,$A$1:$AD$1,0))&amp;""),"")</f>
        <v/>
      </c>
      <c r="AO491" s="23">
        <f>IF($BB491=0,"",IF(LEFT(IFERROR(TRIM(INDEX($A491:$AD491,MATCH(Settings!$B$16,$A$1:$AD$1,0))&amp;""),""),5)="Goods","Goods",IF(LEFT(IFERROR(TRIM(INDEX($A491:$AD491,MATCH(Settings!$B$16,$A$1:$AD$1,0))&amp;""),""),8)="Services","Services",IF(IFERROR(TRIM(INDEX($A491:$AD491,MATCH(Settings!$B$22,$A$1:$AD$1,0))&amp;""),"")&lt;&gt;"","Services","Goods"))))</f>
        <v/>
      </c>
      <c r="AP491" s="23">
        <f>IF($AO491="Services",IFERROR(TRIM(INDEX($A491:$AD491,MATCH(Settings!$B$22,$A$1:$AD$1,0))&amp;""),""),IFERROR(TRIM(INDEX($A491:$AD491,MATCH(Settings!$B$17,$A$1:$AD$1,0))&amp;""),""))</f>
        <v/>
      </c>
      <c r="AQ491" s="24">
        <f>IFERROR(IF(TRIM(INDEX($A491:$AD491,MATCH(Settings!$B$18,$A$1:$AD$1,0))&amp;"")="","",VALUE(TRIM(INDEX($A491:$AD491,MATCH(Settings!$B$18,$A$1:$AD$1,0))&amp;""))),"")</f>
        <v/>
      </c>
      <c r="AR491" s="25">
        <f>IF($AO491="Goods",IFERROR(IF(TRIM(INDEX($A491:$AD491,MATCH(Settings!$B$20,$A$1:$AD$1,0))&amp;"")="","",VALUE(TRIM(INDEX($A491:$AD491,MATCH(Settings!$B$20,$A$1:$AD$1,0))&amp;""))),""),"")</f>
        <v/>
      </c>
      <c r="AS491" s="26">
        <f>IF($BB491=0,"",IFERROR(INT(IFERROR(IF(ISNUMBER(INDEX($A491:$AD491,MATCH(Settings!$B$11,$A$1:$AD$1,0))),INDEX($A491:$AD491,MATCH(Settings!$B$11,$A$1:$AD$1,0)),DATE(VALUE(LEFT(IFERROR(TRIM(INDEX($A491:$AD491,MATCH(Settings!$B$11,$A$1:$AD$1,0))&amp;""),""),4)),VALUE(MID(IFERROR(TRIM(INDEX($A491:$AD491,MATCH(Settings!$B$11,$A$1:$AD$1,0))&amp;""),""),6,2)),VALUE(MID(IFERROR(TRIM(INDEX($A491:$AD491,MATCH(Settings!$B$11,$A$1:$AD$1,0))&amp;""),""),9,2)))+TIME(VALUE(MID(IFERROR(TRIM(INDEX($A491:$AD491,MATCH(Settings!$B$11,$A$1:$AD$1,0))&amp;""),""),12,2)),VALUE(MID(IFERROR(TRIM(INDEX($A491:$AD491,MATCH(Settings!$B$11,$A$1:$AD$1,0))&amp;""),""),15,2)),VALUE(MID(IFERROR(TRIM(INDEX($A491:$AD491,MATCH(Settings!$B$11,$A$1:$AD$1,0))&amp;""),""),18,2)))),"")),""))</f>
        <v/>
      </c>
      <c r="AT491" s="23">
        <f>IF($BB491=0,"",IF(NOT(ISNUMBER($AF491)),"Waiting for the gift",IF(ISNUMBER($AJ491),"Acknowledged",IF(AND(ISNUMBER(Settings!$D$3),$AU491&gt;Settings!$D$3),"Past your window","Send acknowledgment"))))</f>
        <v/>
      </c>
      <c r="AU491" s="24">
        <f>IF(AND(ISNUMBER($AF491),NOT(ISNUMBER($AJ491))),Settings!$D$4-$AF491,"")</f>
        <v/>
      </c>
      <c r="AV491" s="27">
        <f>IF($BB491=0,"",IF((IF($AO491="Services","; services: describe the work, no value",IF(NOT(ISNUMBER($AR491)),"; no donor value given",IF($AX491=1,"; donor value $"&amp;FIXED(Settings!$D$5,0)&amp;" or more: written acknowledgment","")&amp;IF($AY491=1,"; over $"&amp;FIXED(Settings!$D$6,0)&amp;": donor may need Form 8283","")&amp;IF($AZ491=1,"; over $"&amp;FIXED(Settings!$D$7,0)&amp;": Section B, you may sign Part V",""))))="","Thank-you note",MID(IF($AO491="Services","; services: describe the work, no value",IF(NOT(ISNUMBER($AR491)),"; no donor value given",IF($AX491=1,"; donor value $"&amp;FIXED(Settings!$D$5,0)&amp;" or more: written acknowledgment","")&amp;IF($AY491=1,"; over $"&amp;FIXED(Settings!$D$6,0)&amp;": donor may need Form 8283","")&amp;IF($AZ491=1,"; over $"&amp;FIXED(Settings!$D$7,0)&amp;": Section B, you may sign Part V",""))),3,300)))</f>
        <v/>
      </c>
      <c r="AW491" s="27">
        <f>IF(OR($BB491=0,NOT(ISNUMBER($AF491)),$AP491=""),"","Thank you for your contribution of "&amp;$AP491&amp;" that "&amp;IF(TRIM(Settings!$D$2&amp;"")="","(your organization's name)",Settings!$D$2)&amp;" received on "&amp;CHOOSE(MONTH($AF491),"January","February","March","April","May","June","July","August","September","October","November","December")&amp;" "&amp;DAY($AF491)&amp;", "&amp;YEAR($AF491)&amp;". "&amp;IF(TRIM($AH491&amp;"")="","No goods or services were provided in exchange for your contribution.","In exchange for your contribution, we gave you "&amp;$AH491&amp;IF(ISNUMBER($AI491)," with an estimated fair market value of $"&amp;FIXED($AI491,2),"")&amp;"."))</f>
        <v/>
      </c>
      <c r="AX491" s="28">
        <f>IF(AND(ISNUMBER($AR491),ISNUMBER(Settings!$D$5)),IF($AR491&gt;=Settings!$D$5,1,0),0)</f>
        <v/>
      </c>
      <c r="AY491" s="28">
        <f>IF(AND(ISNUMBER($AR491),ISNUMBER(Settings!$D$6)),IF($AR491&gt;Settings!$D$6,1,0),0)</f>
        <v/>
      </c>
      <c r="AZ491" s="28">
        <f>IF(AND(ISNUMBER($AR491),ISNUMBER(Settings!$D$7)),IF($AR491&gt;Settings!$D$7,1,0),0)</f>
        <v/>
      </c>
      <c r="BA491" s="28">
        <f>IF(AND(ISNUMBER($AR491),ISNUMBER($AF491)),$AR491,0)</f>
        <v/>
      </c>
      <c r="BB491" s="28">
        <f>IF(OR(IFERROR(TRIM(INDEX($A491:$AD491,MATCH(Settings!$B$14,$A$1:$AD$1,0))&amp;""),"")&lt;&gt;"",IFERROR(TRIM(INDEX($A491:$AD491,MATCH(Settings!$B$13,$A$1:$AD$1,0))&amp;""),"")&lt;&gt;"",IFERROR(TRIM(INDEX($A491:$AD491,MATCH(Settings!$B$17,$A$1:$AD$1,0))&amp;""),"")&lt;&gt;"",IFERROR(TRIM(INDEX($A491:$AD491,MATCH(Settings!$B$22,$A$1:$AD$1,0))&amp;""),"")&lt;&gt;""),1,0)</f>
        <v/>
      </c>
    </row>
    <row r="492">
      <c r="AF492" s="29" t="n"/>
      <c r="AG492" s="30" t="n"/>
      <c r="AH492" s="30" t="n"/>
      <c r="AI492" s="31" t="n"/>
      <c r="AJ492" s="29" t="n"/>
      <c r="AK492" s="30" t="n"/>
      <c r="AM492" s="23">
        <f>IF(IFERROR(TRIM(INDEX($A492:$AD492,MATCH(Settings!$B$13,$A$1:$AD$1,0))&amp;""),"")&lt;&gt;"",IFERROR(TRIM(INDEX($A492:$AD492,MATCH(Settings!$B$13,$A$1:$AD$1,0))&amp;""),"")&amp;IF(IFERROR(TRIM(INDEX($A492:$AD492,MATCH(Settings!$B$14,$A$1:$AD$1,0))&amp;""),"")&lt;&gt;""," ("&amp;IFERROR(TRIM(INDEX($A492:$AD492,MATCH(Settings!$B$14,$A$1:$AD$1,0))&amp;""),"")&amp;")",""),IFERROR(TRIM(INDEX($A492:$AD492,MATCH(Settings!$B$14,$A$1:$AD$1,0))&amp;""),""))</f>
        <v/>
      </c>
      <c r="AN492" s="23">
        <f>IFERROR(TRIM(INDEX($A492:$AD492,MATCH(Settings!$B$15,$A$1:$AD$1,0))&amp;""),"")</f>
        <v/>
      </c>
      <c r="AO492" s="23">
        <f>IF($BB492=0,"",IF(LEFT(IFERROR(TRIM(INDEX($A492:$AD492,MATCH(Settings!$B$16,$A$1:$AD$1,0))&amp;""),""),5)="Goods","Goods",IF(LEFT(IFERROR(TRIM(INDEX($A492:$AD492,MATCH(Settings!$B$16,$A$1:$AD$1,0))&amp;""),""),8)="Services","Services",IF(IFERROR(TRIM(INDEX($A492:$AD492,MATCH(Settings!$B$22,$A$1:$AD$1,0))&amp;""),"")&lt;&gt;"","Services","Goods"))))</f>
        <v/>
      </c>
      <c r="AP492" s="23">
        <f>IF($AO492="Services",IFERROR(TRIM(INDEX($A492:$AD492,MATCH(Settings!$B$22,$A$1:$AD$1,0))&amp;""),""),IFERROR(TRIM(INDEX($A492:$AD492,MATCH(Settings!$B$17,$A$1:$AD$1,0))&amp;""),""))</f>
        <v/>
      </c>
      <c r="AQ492" s="24">
        <f>IFERROR(IF(TRIM(INDEX($A492:$AD492,MATCH(Settings!$B$18,$A$1:$AD$1,0))&amp;"")="","",VALUE(TRIM(INDEX($A492:$AD492,MATCH(Settings!$B$18,$A$1:$AD$1,0))&amp;""))),"")</f>
        <v/>
      </c>
      <c r="AR492" s="25">
        <f>IF($AO492="Goods",IFERROR(IF(TRIM(INDEX($A492:$AD492,MATCH(Settings!$B$20,$A$1:$AD$1,0))&amp;"")="","",VALUE(TRIM(INDEX($A492:$AD492,MATCH(Settings!$B$20,$A$1:$AD$1,0))&amp;""))),""),"")</f>
        <v/>
      </c>
      <c r="AS492" s="26">
        <f>IF($BB492=0,"",IFERROR(INT(IFERROR(IF(ISNUMBER(INDEX($A492:$AD492,MATCH(Settings!$B$11,$A$1:$AD$1,0))),INDEX($A492:$AD492,MATCH(Settings!$B$11,$A$1:$AD$1,0)),DATE(VALUE(LEFT(IFERROR(TRIM(INDEX($A492:$AD492,MATCH(Settings!$B$11,$A$1:$AD$1,0))&amp;""),""),4)),VALUE(MID(IFERROR(TRIM(INDEX($A492:$AD492,MATCH(Settings!$B$11,$A$1:$AD$1,0))&amp;""),""),6,2)),VALUE(MID(IFERROR(TRIM(INDEX($A492:$AD492,MATCH(Settings!$B$11,$A$1:$AD$1,0))&amp;""),""),9,2)))+TIME(VALUE(MID(IFERROR(TRIM(INDEX($A492:$AD492,MATCH(Settings!$B$11,$A$1:$AD$1,0))&amp;""),""),12,2)),VALUE(MID(IFERROR(TRIM(INDEX($A492:$AD492,MATCH(Settings!$B$11,$A$1:$AD$1,0))&amp;""),""),15,2)),VALUE(MID(IFERROR(TRIM(INDEX($A492:$AD492,MATCH(Settings!$B$11,$A$1:$AD$1,0))&amp;""),""),18,2)))),"")),""))</f>
        <v/>
      </c>
      <c r="AT492" s="23">
        <f>IF($BB492=0,"",IF(NOT(ISNUMBER($AF492)),"Waiting for the gift",IF(ISNUMBER($AJ492),"Acknowledged",IF(AND(ISNUMBER(Settings!$D$3),$AU492&gt;Settings!$D$3),"Past your window","Send acknowledgment"))))</f>
        <v/>
      </c>
      <c r="AU492" s="24">
        <f>IF(AND(ISNUMBER($AF492),NOT(ISNUMBER($AJ492))),Settings!$D$4-$AF492,"")</f>
        <v/>
      </c>
      <c r="AV492" s="27">
        <f>IF($BB492=0,"",IF((IF($AO492="Services","; services: describe the work, no value",IF(NOT(ISNUMBER($AR492)),"; no donor value given",IF($AX492=1,"; donor value $"&amp;FIXED(Settings!$D$5,0)&amp;" or more: written acknowledgment","")&amp;IF($AY492=1,"; over $"&amp;FIXED(Settings!$D$6,0)&amp;": donor may need Form 8283","")&amp;IF($AZ492=1,"; over $"&amp;FIXED(Settings!$D$7,0)&amp;": Section B, you may sign Part V",""))))="","Thank-you note",MID(IF($AO492="Services","; services: describe the work, no value",IF(NOT(ISNUMBER($AR492)),"; no donor value given",IF($AX492=1,"; donor value $"&amp;FIXED(Settings!$D$5,0)&amp;" or more: written acknowledgment","")&amp;IF($AY492=1,"; over $"&amp;FIXED(Settings!$D$6,0)&amp;": donor may need Form 8283","")&amp;IF($AZ492=1,"; over $"&amp;FIXED(Settings!$D$7,0)&amp;": Section B, you may sign Part V",""))),3,300)))</f>
        <v/>
      </c>
      <c r="AW492" s="27">
        <f>IF(OR($BB492=0,NOT(ISNUMBER($AF492)),$AP492=""),"","Thank you for your contribution of "&amp;$AP492&amp;" that "&amp;IF(TRIM(Settings!$D$2&amp;"")="","(your organization's name)",Settings!$D$2)&amp;" received on "&amp;CHOOSE(MONTH($AF492),"January","February","March","April","May","June","July","August","September","October","November","December")&amp;" "&amp;DAY($AF492)&amp;", "&amp;YEAR($AF492)&amp;". "&amp;IF(TRIM($AH492&amp;"")="","No goods or services were provided in exchange for your contribution.","In exchange for your contribution, we gave you "&amp;$AH492&amp;IF(ISNUMBER($AI492)," with an estimated fair market value of $"&amp;FIXED($AI492,2),"")&amp;"."))</f>
        <v/>
      </c>
      <c r="AX492" s="28">
        <f>IF(AND(ISNUMBER($AR492),ISNUMBER(Settings!$D$5)),IF($AR492&gt;=Settings!$D$5,1,0),0)</f>
        <v/>
      </c>
      <c r="AY492" s="28">
        <f>IF(AND(ISNUMBER($AR492),ISNUMBER(Settings!$D$6)),IF($AR492&gt;Settings!$D$6,1,0),0)</f>
        <v/>
      </c>
      <c r="AZ492" s="28">
        <f>IF(AND(ISNUMBER($AR492),ISNUMBER(Settings!$D$7)),IF($AR492&gt;Settings!$D$7,1,0),0)</f>
        <v/>
      </c>
      <c r="BA492" s="28">
        <f>IF(AND(ISNUMBER($AR492),ISNUMBER($AF492)),$AR492,0)</f>
        <v/>
      </c>
      <c r="BB492" s="28">
        <f>IF(OR(IFERROR(TRIM(INDEX($A492:$AD492,MATCH(Settings!$B$14,$A$1:$AD$1,0))&amp;""),"")&lt;&gt;"",IFERROR(TRIM(INDEX($A492:$AD492,MATCH(Settings!$B$13,$A$1:$AD$1,0))&amp;""),"")&lt;&gt;"",IFERROR(TRIM(INDEX($A492:$AD492,MATCH(Settings!$B$17,$A$1:$AD$1,0))&amp;""),"")&lt;&gt;"",IFERROR(TRIM(INDEX($A492:$AD492,MATCH(Settings!$B$22,$A$1:$AD$1,0))&amp;""),"")&lt;&gt;""),1,0)</f>
        <v/>
      </c>
    </row>
    <row r="493">
      <c r="AF493" s="29" t="n"/>
      <c r="AG493" s="30" t="n"/>
      <c r="AH493" s="30" t="n"/>
      <c r="AI493" s="31" t="n"/>
      <c r="AJ493" s="29" t="n"/>
      <c r="AK493" s="30" t="n"/>
      <c r="AM493" s="23">
        <f>IF(IFERROR(TRIM(INDEX($A493:$AD493,MATCH(Settings!$B$13,$A$1:$AD$1,0))&amp;""),"")&lt;&gt;"",IFERROR(TRIM(INDEX($A493:$AD493,MATCH(Settings!$B$13,$A$1:$AD$1,0))&amp;""),"")&amp;IF(IFERROR(TRIM(INDEX($A493:$AD493,MATCH(Settings!$B$14,$A$1:$AD$1,0))&amp;""),"")&lt;&gt;""," ("&amp;IFERROR(TRIM(INDEX($A493:$AD493,MATCH(Settings!$B$14,$A$1:$AD$1,0))&amp;""),"")&amp;")",""),IFERROR(TRIM(INDEX($A493:$AD493,MATCH(Settings!$B$14,$A$1:$AD$1,0))&amp;""),""))</f>
        <v/>
      </c>
      <c r="AN493" s="23">
        <f>IFERROR(TRIM(INDEX($A493:$AD493,MATCH(Settings!$B$15,$A$1:$AD$1,0))&amp;""),"")</f>
        <v/>
      </c>
      <c r="AO493" s="23">
        <f>IF($BB493=0,"",IF(LEFT(IFERROR(TRIM(INDEX($A493:$AD493,MATCH(Settings!$B$16,$A$1:$AD$1,0))&amp;""),""),5)="Goods","Goods",IF(LEFT(IFERROR(TRIM(INDEX($A493:$AD493,MATCH(Settings!$B$16,$A$1:$AD$1,0))&amp;""),""),8)="Services","Services",IF(IFERROR(TRIM(INDEX($A493:$AD493,MATCH(Settings!$B$22,$A$1:$AD$1,0))&amp;""),"")&lt;&gt;"","Services","Goods"))))</f>
        <v/>
      </c>
      <c r="AP493" s="23">
        <f>IF($AO493="Services",IFERROR(TRIM(INDEX($A493:$AD493,MATCH(Settings!$B$22,$A$1:$AD$1,0))&amp;""),""),IFERROR(TRIM(INDEX($A493:$AD493,MATCH(Settings!$B$17,$A$1:$AD$1,0))&amp;""),""))</f>
        <v/>
      </c>
      <c r="AQ493" s="24">
        <f>IFERROR(IF(TRIM(INDEX($A493:$AD493,MATCH(Settings!$B$18,$A$1:$AD$1,0))&amp;"")="","",VALUE(TRIM(INDEX($A493:$AD493,MATCH(Settings!$B$18,$A$1:$AD$1,0))&amp;""))),"")</f>
        <v/>
      </c>
      <c r="AR493" s="25">
        <f>IF($AO493="Goods",IFERROR(IF(TRIM(INDEX($A493:$AD493,MATCH(Settings!$B$20,$A$1:$AD$1,0))&amp;"")="","",VALUE(TRIM(INDEX($A493:$AD493,MATCH(Settings!$B$20,$A$1:$AD$1,0))&amp;""))),""),"")</f>
        <v/>
      </c>
      <c r="AS493" s="26">
        <f>IF($BB493=0,"",IFERROR(INT(IFERROR(IF(ISNUMBER(INDEX($A493:$AD493,MATCH(Settings!$B$11,$A$1:$AD$1,0))),INDEX($A493:$AD493,MATCH(Settings!$B$11,$A$1:$AD$1,0)),DATE(VALUE(LEFT(IFERROR(TRIM(INDEX($A493:$AD493,MATCH(Settings!$B$11,$A$1:$AD$1,0))&amp;""),""),4)),VALUE(MID(IFERROR(TRIM(INDEX($A493:$AD493,MATCH(Settings!$B$11,$A$1:$AD$1,0))&amp;""),""),6,2)),VALUE(MID(IFERROR(TRIM(INDEX($A493:$AD493,MATCH(Settings!$B$11,$A$1:$AD$1,0))&amp;""),""),9,2)))+TIME(VALUE(MID(IFERROR(TRIM(INDEX($A493:$AD493,MATCH(Settings!$B$11,$A$1:$AD$1,0))&amp;""),""),12,2)),VALUE(MID(IFERROR(TRIM(INDEX($A493:$AD493,MATCH(Settings!$B$11,$A$1:$AD$1,0))&amp;""),""),15,2)),VALUE(MID(IFERROR(TRIM(INDEX($A493:$AD493,MATCH(Settings!$B$11,$A$1:$AD$1,0))&amp;""),""),18,2)))),"")),""))</f>
        <v/>
      </c>
      <c r="AT493" s="23">
        <f>IF($BB493=0,"",IF(NOT(ISNUMBER($AF493)),"Waiting for the gift",IF(ISNUMBER($AJ493),"Acknowledged",IF(AND(ISNUMBER(Settings!$D$3),$AU493&gt;Settings!$D$3),"Past your window","Send acknowledgment"))))</f>
        <v/>
      </c>
      <c r="AU493" s="24">
        <f>IF(AND(ISNUMBER($AF493),NOT(ISNUMBER($AJ493))),Settings!$D$4-$AF493,"")</f>
        <v/>
      </c>
      <c r="AV493" s="27">
        <f>IF($BB493=0,"",IF((IF($AO493="Services","; services: describe the work, no value",IF(NOT(ISNUMBER($AR493)),"; no donor value given",IF($AX493=1,"; donor value $"&amp;FIXED(Settings!$D$5,0)&amp;" or more: written acknowledgment","")&amp;IF($AY493=1,"; over $"&amp;FIXED(Settings!$D$6,0)&amp;": donor may need Form 8283","")&amp;IF($AZ493=1,"; over $"&amp;FIXED(Settings!$D$7,0)&amp;": Section B, you may sign Part V",""))))="","Thank-you note",MID(IF($AO493="Services","; services: describe the work, no value",IF(NOT(ISNUMBER($AR493)),"; no donor value given",IF($AX493=1,"; donor value $"&amp;FIXED(Settings!$D$5,0)&amp;" or more: written acknowledgment","")&amp;IF($AY493=1,"; over $"&amp;FIXED(Settings!$D$6,0)&amp;": donor may need Form 8283","")&amp;IF($AZ493=1,"; over $"&amp;FIXED(Settings!$D$7,0)&amp;": Section B, you may sign Part V",""))),3,300)))</f>
        <v/>
      </c>
      <c r="AW493" s="27">
        <f>IF(OR($BB493=0,NOT(ISNUMBER($AF493)),$AP493=""),"","Thank you for your contribution of "&amp;$AP493&amp;" that "&amp;IF(TRIM(Settings!$D$2&amp;"")="","(your organization's name)",Settings!$D$2)&amp;" received on "&amp;CHOOSE(MONTH($AF493),"January","February","March","April","May","June","July","August","September","October","November","December")&amp;" "&amp;DAY($AF493)&amp;", "&amp;YEAR($AF493)&amp;". "&amp;IF(TRIM($AH493&amp;"")="","No goods or services were provided in exchange for your contribution.","In exchange for your contribution, we gave you "&amp;$AH493&amp;IF(ISNUMBER($AI493)," with an estimated fair market value of $"&amp;FIXED($AI493,2),"")&amp;"."))</f>
        <v/>
      </c>
      <c r="AX493" s="28">
        <f>IF(AND(ISNUMBER($AR493),ISNUMBER(Settings!$D$5)),IF($AR493&gt;=Settings!$D$5,1,0),0)</f>
        <v/>
      </c>
      <c r="AY493" s="28">
        <f>IF(AND(ISNUMBER($AR493),ISNUMBER(Settings!$D$6)),IF($AR493&gt;Settings!$D$6,1,0),0)</f>
        <v/>
      </c>
      <c r="AZ493" s="28">
        <f>IF(AND(ISNUMBER($AR493),ISNUMBER(Settings!$D$7)),IF($AR493&gt;Settings!$D$7,1,0),0)</f>
        <v/>
      </c>
      <c r="BA493" s="28">
        <f>IF(AND(ISNUMBER($AR493),ISNUMBER($AF493)),$AR493,0)</f>
        <v/>
      </c>
      <c r="BB493" s="28">
        <f>IF(OR(IFERROR(TRIM(INDEX($A493:$AD493,MATCH(Settings!$B$14,$A$1:$AD$1,0))&amp;""),"")&lt;&gt;"",IFERROR(TRIM(INDEX($A493:$AD493,MATCH(Settings!$B$13,$A$1:$AD$1,0))&amp;""),"")&lt;&gt;"",IFERROR(TRIM(INDEX($A493:$AD493,MATCH(Settings!$B$17,$A$1:$AD$1,0))&amp;""),"")&lt;&gt;"",IFERROR(TRIM(INDEX($A493:$AD493,MATCH(Settings!$B$22,$A$1:$AD$1,0))&amp;""),"")&lt;&gt;""),1,0)</f>
        <v/>
      </c>
    </row>
    <row r="494">
      <c r="AF494" s="29" t="n"/>
      <c r="AG494" s="30" t="n"/>
      <c r="AH494" s="30" t="n"/>
      <c r="AI494" s="31" t="n"/>
      <c r="AJ494" s="29" t="n"/>
      <c r="AK494" s="30" t="n"/>
      <c r="AM494" s="23">
        <f>IF(IFERROR(TRIM(INDEX($A494:$AD494,MATCH(Settings!$B$13,$A$1:$AD$1,0))&amp;""),"")&lt;&gt;"",IFERROR(TRIM(INDEX($A494:$AD494,MATCH(Settings!$B$13,$A$1:$AD$1,0))&amp;""),"")&amp;IF(IFERROR(TRIM(INDEX($A494:$AD494,MATCH(Settings!$B$14,$A$1:$AD$1,0))&amp;""),"")&lt;&gt;""," ("&amp;IFERROR(TRIM(INDEX($A494:$AD494,MATCH(Settings!$B$14,$A$1:$AD$1,0))&amp;""),"")&amp;")",""),IFERROR(TRIM(INDEX($A494:$AD494,MATCH(Settings!$B$14,$A$1:$AD$1,0))&amp;""),""))</f>
        <v/>
      </c>
      <c r="AN494" s="23">
        <f>IFERROR(TRIM(INDEX($A494:$AD494,MATCH(Settings!$B$15,$A$1:$AD$1,0))&amp;""),"")</f>
        <v/>
      </c>
      <c r="AO494" s="23">
        <f>IF($BB494=0,"",IF(LEFT(IFERROR(TRIM(INDEX($A494:$AD494,MATCH(Settings!$B$16,$A$1:$AD$1,0))&amp;""),""),5)="Goods","Goods",IF(LEFT(IFERROR(TRIM(INDEX($A494:$AD494,MATCH(Settings!$B$16,$A$1:$AD$1,0))&amp;""),""),8)="Services","Services",IF(IFERROR(TRIM(INDEX($A494:$AD494,MATCH(Settings!$B$22,$A$1:$AD$1,0))&amp;""),"")&lt;&gt;"","Services","Goods"))))</f>
        <v/>
      </c>
      <c r="AP494" s="23">
        <f>IF($AO494="Services",IFERROR(TRIM(INDEX($A494:$AD494,MATCH(Settings!$B$22,$A$1:$AD$1,0))&amp;""),""),IFERROR(TRIM(INDEX($A494:$AD494,MATCH(Settings!$B$17,$A$1:$AD$1,0))&amp;""),""))</f>
        <v/>
      </c>
      <c r="AQ494" s="24">
        <f>IFERROR(IF(TRIM(INDEX($A494:$AD494,MATCH(Settings!$B$18,$A$1:$AD$1,0))&amp;"")="","",VALUE(TRIM(INDEX($A494:$AD494,MATCH(Settings!$B$18,$A$1:$AD$1,0))&amp;""))),"")</f>
        <v/>
      </c>
      <c r="AR494" s="25">
        <f>IF($AO494="Goods",IFERROR(IF(TRIM(INDEX($A494:$AD494,MATCH(Settings!$B$20,$A$1:$AD$1,0))&amp;"")="","",VALUE(TRIM(INDEX($A494:$AD494,MATCH(Settings!$B$20,$A$1:$AD$1,0))&amp;""))),""),"")</f>
        <v/>
      </c>
      <c r="AS494" s="26">
        <f>IF($BB494=0,"",IFERROR(INT(IFERROR(IF(ISNUMBER(INDEX($A494:$AD494,MATCH(Settings!$B$11,$A$1:$AD$1,0))),INDEX($A494:$AD494,MATCH(Settings!$B$11,$A$1:$AD$1,0)),DATE(VALUE(LEFT(IFERROR(TRIM(INDEX($A494:$AD494,MATCH(Settings!$B$11,$A$1:$AD$1,0))&amp;""),""),4)),VALUE(MID(IFERROR(TRIM(INDEX($A494:$AD494,MATCH(Settings!$B$11,$A$1:$AD$1,0))&amp;""),""),6,2)),VALUE(MID(IFERROR(TRIM(INDEX($A494:$AD494,MATCH(Settings!$B$11,$A$1:$AD$1,0))&amp;""),""),9,2)))+TIME(VALUE(MID(IFERROR(TRIM(INDEX($A494:$AD494,MATCH(Settings!$B$11,$A$1:$AD$1,0))&amp;""),""),12,2)),VALUE(MID(IFERROR(TRIM(INDEX($A494:$AD494,MATCH(Settings!$B$11,$A$1:$AD$1,0))&amp;""),""),15,2)),VALUE(MID(IFERROR(TRIM(INDEX($A494:$AD494,MATCH(Settings!$B$11,$A$1:$AD$1,0))&amp;""),""),18,2)))),"")),""))</f>
        <v/>
      </c>
      <c r="AT494" s="23">
        <f>IF($BB494=0,"",IF(NOT(ISNUMBER($AF494)),"Waiting for the gift",IF(ISNUMBER($AJ494),"Acknowledged",IF(AND(ISNUMBER(Settings!$D$3),$AU494&gt;Settings!$D$3),"Past your window","Send acknowledgment"))))</f>
        <v/>
      </c>
      <c r="AU494" s="24">
        <f>IF(AND(ISNUMBER($AF494),NOT(ISNUMBER($AJ494))),Settings!$D$4-$AF494,"")</f>
        <v/>
      </c>
      <c r="AV494" s="27">
        <f>IF($BB494=0,"",IF((IF($AO494="Services","; services: describe the work, no value",IF(NOT(ISNUMBER($AR494)),"; no donor value given",IF($AX494=1,"; donor value $"&amp;FIXED(Settings!$D$5,0)&amp;" or more: written acknowledgment","")&amp;IF($AY494=1,"; over $"&amp;FIXED(Settings!$D$6,0)&amp;": donor may need Form 8283","")&amp;IF($AZ494=1,"; over $"&amp;FIXED(Settings!$D$7,0)&amp;": Section B, you may sign Part V",""))))="","Thank-you note",MID(IF($AO494="Services","; services: describe the work, no value",IF(NOT(ISNUMBER($AR494)),"; no donor value given",IF($AX494=1,"; donor value $"&amp;FIXED(Settings!$D$5,0)&amp;" or more: written acknowledgment","")&amp;IF($AY494=1,"; over $"&amp;FIXED(Settings!$D$6,0)&amp;": donor may need Form 8283","")&amp;IF($AZ494=1,"; over $"&amp;FIXED(Settings!$D$7,0)&amp;": Section B, you may sign Part V",""))),3,300)))</f>
        <v/>
      </c>
      <c r="AW494" s="27">
        <f>IF(OR($BB494=0,NOT(ISNUMBER($AF494)),$AP494=""),"","Thank you for your contribution of "&amp;$AP494&amp;" that "&amp;IF(TRIM(Settings!$D$2&amp;"")="","(your organization's name)",Settings!$D$2)&amp;" received on "&amp;CHOOSE(MONTH($AF494),"January","February","March","April","May","June","July","August","September","October","November","December")&amp;" "&amp;DAY($AF494)&amp;", "&amp;YEAR($AF494)&amp;". "&amp;IF(TRIM($AH494&amp;"")="","No goods or services were provided in exchange for your contribution.","In exchange for your contribution, we gave you "&amp;$AH494&amp;IF(ISNUMBER($AI494)," with an estimated fair market value of $"&amp;FIXED($AI494,2),"")&amp;"."))</f>
        <v/>
      </c>
      <c r="AX494" s="28">
        <f>IF(AND(ISNUMBER($AR494),ISNUMBER(Settings!$D$5)),IF($AR494&gt;=Settings!$D$5,1,0),0)</f>
        <v/>
      </c>
      <c r="AY494" s="28">
        <f>IF(AND(ISNUMBER($AR494),ISNUMBER(Settings!$D$6)),IF($AR494&gt;Settings!$D$6,1,0),0)</f>
        <v/>
      </c>
      <c r="AZ494" s="28">
        <f>IF(AND(ISNUMBER($AR494),ISNUMBER(Settings!$D$7)),IF($AR494&gt;Settings!$D$7,1,0),0)</f>
        <v/>
      </c>
      <c r="BA494" s="28">
        <f>IF(AND(ISNUMBER($AR494),ISNUMBER($AF494)),$AR494,0)</f>
        <v/>
      </c>
      <c r="BB494" s="28">
        <f>IF(OR(IFERROR(TRIM(INDEX($A494:$AD494,MATCH(Settings!$B$14,$A$1:$AD$1,0))&amp;""),"")&lt;&gt;"",IFERROR(TRIM(INDEX($A494:$AD494,MATCH(Settings!$B$13,$A$1:$AD$1,0))&amp;""),"")&lt;&gt;"",IFERROR(TRIM(INDEX($A494:$AD494,MATCH(Settings!$B$17,$A$1:$AD$1,0))&amp;""),"")&lt;&gt;"",IFERROR(TRIM(INDEX($A494:$AD494,MATCH(Settings!$B$22,$A$1:$AD$1,0))&amp;""),"")&lt;&gt;""),1,0)</f>
        <v/>
      </c>
    </row>
    <row r="495">
      <c r="AF495" s="29" t="n"/>
      <c r="AG495" s="30" t="n"/>
      <c r="AH495" s="30" t="n"/>
      <c r="AI495" s="31" t="n"/>
      <c r="AJ495" s="29" t="n"/>
      <c r="AK495" s="30" t="n"/>
      <c r="AM495" s="23">
        <f>IF(IFERROR(TRIM(INDEX($A495:$AD495,MATCH(Settings!$B$13,$A$1:$AD$1,0))&amp;""),"")&lt;&gt;"",IFERROR(TRIM(INDEX($A495:$AD495,MATCH(Settings!$B$13,$A$1:$AD$1,0))&amp;""),"")&amp;IF(IFERROR(TRIM(INDEX($A495:$AD495,MATCH(Settings!$B$14,$A$1:$AD$1,0))&amp;""),"")&lt;&gt;""," ("&amp;IFERROR(TRIM(INDEX($A495:$AD495,MATCH(Settings!$B$14,$A$1:$AD$1,0))&amp;""),"")&amp;")",""),IFERROR(TRIM(INDEX($A495:$AD495,MATCH(Settings!$B$14,$A$1:$AD$1,0))&amp;""),""))</f>
        <v/>
      </c>
      <c r="AN495" s="23">
        <f>IFERROR(TRIM(INDEX($A495:$AD495,MATCH(Settings!$B$15,$A$1:$AD$1,0))&amp;""),"")</f>
        <v/>
      </c>
      <c r="AO495" s="23">
        <f>IF($BB495=0,"",IF(LEFT(IFERROR(TRIM(INDEX($A495:$AD495,MATCH(Settings!$B$16,$A$1:$AD$1,0))&amp;""),""),5)="Goods","Goods",IF(LEFT(IFERROR(TRIM(INDEX($A495:$AD495,MATCH(Settings!$B$16,$A$1:$AD$1,0))&amp;""),""),8)="Services","Services",IF(IFERROR(TRIM(INDEX($A495:$AD495,MATCH(Settings!$B$22,$A$1:$AD$1,0))&amp;""),"")&lt;&gt;"","Services","Goods"))))</f>
        <v/>
      </c>
      <c r="AP495" s="23">
        <f>IF($AO495="Services",IFERROR(TRIM(INDEX($A495:$AD495,MATCH(Settings!$B$22,$A$1:$AD$1,0))&amp;""),""),IFERROR(TRIM(INDEX($A495:$AD495,MATCH(Settings!$B$17,$A$1:$AD$1,0))&amp;""),""))</f>
        <v/>
      </c>
      <c r="AQ495" s="24">
        <f>IFERROR(IF(TRIM(INDEX($A495:$AD495,MATCH(Settings!$B$18,$A$1:$AD$1,0))&amp;"")="","",VALUE(TRIM(INDEX($A495:$AD495,MATCH(Settings!$B$18,$A$1:$AD$1,0))&amp;""))),"")</f>
        <v/>
      </c>
      <c r="AR495" s="25">
        <f>IF($AO495="Goods",IFERROR(IF(TRIM(INDEX($A495:$AD495,MATCH(Settings!$B$20,$A$1:$AD$1,0))&amp;"")="","",VALUE(TRIM(INDEX($A495:$AD495,MATCH(Settings!$B$20,$A$1:$AD$1,0))&amp;""))),""),"")</f>
        <v/>
      </c>
      <c r="AS495" s="26">
        <f>IF($BB495=0,"",IFERROR(INT(IFERROR(IF(ISNUMBER(INDEX($A495:$AD495,MATCH(Settings!$B$11,$A$1:$AD$1,0))),INDEX($A495:$AD495,MATCH(Settings!$B$11,$A$1:$AD$1,0)),DATE(VALUE(LEFT(IFERROR(TRIM(INDEX($A495:$AD495,MATCH(Settings!$B$11,$A$1:$AD$1,0))&amp;""),""),4)),VALUE(MID(IFERROR(TRIM(INDEX($A495:$AD495,MATCH(Settings!$B$11,$A$1:$AD$1,0))&amp;""),""),6,2)),VALUE(MID(IFERROR(TRIM(INDEX($A495:$AD495,MATCH(Settings!$B$11,$A$1:$AD$1,0))&amp;""),""),9,2)))+TIME(VALUE(MID(IFERROR(TRIM(INDEX($A495:$AD495,MATCH(Settings!$B$11,$A$1:$AD$1,0))&amp;""),""),12,2)),VALUE(MID(IFERROR(TRIM(INDEX($A495:$AD495,MATCH(Settings!$B$11,$A$1:$AD$1,0))&amp;""),""),15,2)),VALUE(MID(IFERROR(TRIM(INDEX($A495:$AD495,MATCH(Settings!$B$11,$A$1:$AD$1,0))&amp;""),""),18,2)))),"")),""))</f>
        <v/>
      </c>
      <c r="AT495" s="23">
        <f>IF($BB495=0,"",IF(NOT(ISNUMBER($AF495)),"Waiting for the gift",IF(ISNUMBER($AJ495),"Acknowledged",IF(AND(ISNUMBER(Settings!$D$3),$AU495&gt;Settings!$D$3),"Past your window","Send acknowledgment"))))</f>
        <v/>
      </c>
      <c r="AU495" s="24">
        <f>IF(AND(ISNUMBER($AF495),NOT(ISNUMBER($AJ495))),Settings!$D$4-$AF495,"")</f>
        <v/>
      </c>
      <c r="AV495" s="27">
        <f>IF($BB495=0,"",IF((IF($AO495="Services","; services: describe the work, no value",IF(NOT(ISNUMBER($AR495)),"; no donor value given",IF($AX495=1,"; donor value $"&amp;FIXED(Settings!$D$5,0)&amp;" or more: written acknowledgment","")&amp;IF($AY495=1,"; over $"&amp;FIXED(Settings!$D$6,0)&amp;": donor may need Form 8283","")&amp;IF($AZ495=1,"; over $"&amp;FIXED(Settings!$D$7,0)&amp;": Section B, you may sign Part V",""))))="","Thank-you note",MID(IF($AO495="Services","; services: describe the work, no value",IF(NOT(ISNUMBER($AR495)),"; no donor value given",IF($AX495=1,"; donor value $"&amp;FIXED(Settings!$D$5,0)&amp;" or more: written acknowledgment","")&amp;IF($AY495=1,"; over $"&amp;FIXED(Settings!$D$6,0)&amp;": donor may need Form 8283","")&amp;IF($AZ495=1,"; over $"&amp;FIXED(Settings!$D$7,0)&amp;": Section B, you may sign Part V",""))),3,300)))</f>
        <v/>
      </c>
      <c r="AW495" s="27">
        <f>IF(OR($BB495=0,NOT(ISNUMBER($AF495)),$AP495=""),"","Thank you for your contribution of "&amp;$AP495&amp;" that "&amp;IF(TRIM(Settings!$D$2&amp;"")="","(your organization's name)",Settings!$D$2)&amp;" received on "&amp;CHOOSE(MONTH($AF495),"January","February","March","April","May","June","July","August","September","October","November","December")&amp;" "&amp;DAY($AF495)&amp;", "&amp;YEAR($AF495)&amp;". "&amp;IF(TRIM($AH495&amp;"")="","No goods or services were provided in exchange for your contribution.","In exchange for your contribution, we gave you "&amp;$AH495&amp;IF(ISNUMBER($AI495)," with an estimated fair market value of $"&amp;FIXED($AI495,2),"")&amp;"."))</f>
        <v/>
      </c>
      <c r="AX495" s="28">
        <f>IF(AND(ISNUMBER($AR495),ISNUMBER(Settings!$D$5)),IF($AR495&gt;=Settings!$D$5,1,0),0)</f>
        <v/>
      </c>
      <c r="AY495" s="28">
        <f>IF(AND(ISNUMBER($AR495),ISNUMBER(Settings!$D$6)),IF($AR495&gt;Settings!$D$6,1,0),0)</f>
        <v/>
      </c>
      <c r="AZ495" s="28">
        <f>IF(AND(ISNUMBER($AR495),ISNUMBER(Settings!$D$7)),IF($AR495&gt;Settings!$D$7,1,0),0)</f>
        <v/>
      </c>
      <c r="BA495" s="28">
        <f>IF(AND(ISNUMBER($AR495),ISNUMBER($AF495)),$AR495,0)</f>
        <v/>
      </c>
      <c r="BB495" s="28">
        <f>IF(OR(IFERROR(TRIM(INDEX($A495:$AD495,MATCH(Settings!$B$14,$A$1:$AD$1,0))&amp;""),"")&lt;&gt;"",IFERROR(TRIM(INDEX($A495:$AD495,MATCH(Settings!$B$13,$A$1:$AD$1,0))&amp;""),"")&lt;&gt;"",IFERROR(TRIM(INDEX($A495:$AD495,MATCH(Settings!$B$17,$A$1:$AD$1,0))&amp;""),"")&lt;&gt;"",IFERROR(TRIM(INDEX($A495:$AD495,MATCH(Settings!$B$22,$A$1:$AD$1,0))&amp;""),"")&lt;&gt;""),1,0)</f>
        <v/>
      </c>
    </row>
    <row r="496">
      <c r="AF496" s="29" t="n"/>
      <c r="AG496" s="30" t="n"/>
      <c r="AH496" s="30" t="n"/>
      <c r="AI496" s="31" t="n"/>
      <c r="AJ496" s="29" t="n"/>
      <c r="AK496" s="30" t="n"/>
      <c r="AM496" s="23">
        <f>IF(IFERROR(TRIM(INDEX($A496:$AD496,MATCH(Settings!$B$13,$A$1:$AD$1,0))&amp;""),"")&lt;&gt;"",IFERROR(TRIM(INDEX($A496:$AD496,MATCH(Settings!$B$13,$A$1:$AD$1,0))&amp;""),"")&amp;IF(IFERROR(TRIM(INDEX($A496:$AD496,MATCH(Settings!$B$14,$A$1:$AD$1,0))&amp;""),"")&lt;&gt;""," ("&amp;IFERROR(TRIM(INDEX($A496:$AD496,MATCH(Settings!$B$14,$A$1:$AD$1,0))&amp;""),"")&amp;")",""),IFERROR(TRIM(INDEX($A496:$AD496,MATCH(Settings!$B$14,$A$1:$AD$1,0))&amp;""),""))</f>
        <v/>
      </c>
      <c r="AN496" s="23">
        <f>IFERROR(TRIM(INDEX($A496:$AD496,MATCH(Settings!$B$15,$A$1:$AD$1,0))&amp;""),"")</f>
        <v/>
      </c>
      <c r="AO496" s="23">
        <f>IF($BB496=0,"",IF(LEFT(IFERROR(TRIM(INDEX($A496:$AD496,MATCH(Settings!$B$16,$A$1:$AD$1,0))&amp;""),""),5)="Goods","Goods",IF(LEFT(IFERROR(TRIM(INDEX($A496:$AD496,MATCH(Settings!$B$16,$A$1:$AD$1,0))&amp;""),""),8)="Services","Services",IF(IFERROR(TRIM(INDEX($A496:$AD496,MATCH(Settings!$B$22,$A$1:$AD$1,0))&amp;""),"")&lt;&gt;"","Services","Goods"))))</f>
        <v/>
      </c>
      <c r="AP496" s="23">
        <f>IF($AO496="Services",IFERROR(TRIM(INDEX($A496:$AD496,MATCH(Settings!$B$22,$A$1:$AD$1,0))&amp;""),""),IFERROR(TRIM(INDEX($A496:$AD496,MATCH(Settings!$B$17,$A$1:$AD$1,0))&amp;""),""))</f>
        <v/>
      </c>
      <c r="AQ496" s="24">
        <f>IFERROR(IF(TRIM(INDEX($A496:$AD496,MATCH(Settings!$B$18,$A$1:$AD$1,0))&amp;"")="","",VALUE(TRIM(INDEX($A496:$AD496,MATCH(Settings!$B$18,$A$1:$AD$1,0))&amp;""))),"")</f>
        <v/>
      </c>
      <c r="AR496" s="25">
        <f>IF($AO496="Goods",IFERROR(IF(TRIM(INDEX($A496:$AD496,MATCH(Settings!$B$20,$A$1:$AD$1,0))&amp;"")="","",VALUE(TRIM(INDEX($A496:$AD496,MATCH(Settings!$B$20,$A$1:$AD$1,0))&amp;""))),""),"")</f>
        <v/>
      </c>
      <c r="AS496" s="26">
        <f>IF($BB496=0,"",IFERROR(INT(IFERROR(IF(ISNUMBER(INDEX($A496:$AD496,MATCH(Settings!$B$11,$A$1:$AD$1,0))),INDEX($A496:$AD496,MATCH(Settings!$B$11,$A$1:$AD$1,0)),DATE(VALUE(LEFT(IFERROR(TRIM(INDEX($A496:$AD496,MATCH(Settings!$B$11,$A$1:$AD$1,0))&amp;""),""),4)),VALUE(MID(IFERROR(TRIM(INDEX($A496:$AD496,MATCH(Settings!$B$11,$A$1:$AD$1,0))&amp;""),""),6,2)),VALUE(MID(IFERROR(TRIM(INDEX($A496:$AD496,MATCH(Settings!$B$11,$A$1:$AD$1,0))&amp;""),""),9,2)))+TIME(VALUE(MID(IFERROR(TRIM(INDEX($A496:$AD496,MATCH(Settings!$B$11,$A$1:$AD$1,0))&amp;""),""),12,2)),VALUE(MID(IFERROR(TRIM(INDEX($A496:$AD496,MATCH(Settings!$B$11,$A$1:$AD$1,0))&amp;""),""),15,2)),VALUE(MID(IFERROR(TRIM(INDEX($A496:$AD496,MATCH(Settings!$B$11,$A$1:$AD$1,0))&amp;""),""),18,2)))),"")),""))</f>
        <v/>
      </c>
      <c r="AT496" s="23">
        <f>IF($BB496=0,"",IF(NOT(ISNUMBER($AF496)),"Waiting for the gift",IF(ISNUMBER($AJ496),"Acknowledged",IF(AND(ISNUMBER(Settings!$D$3),$AU496&gt;Settings!$D$3),"Past your window","Send acknowledgment"))))</f>
        <v/>
      </c>
      <c r="AU496" s="24">
        <f>IF(AND(ISNUMBER($AF496),NOT(ISNUMBER($AJ496))),Settings!$D$4-$AF496,"")</f>
        <v/>
      </c>
      <c r="AV496" s="27">
        <f>IF($BB496=0,"",IF((IF($AO496="Services","; services: describe the work, no value",IF(NOT(ISNUMBER($AR496)),"; no donor value given",IF($AX496=1,"; donor value $"&amp;FIXED(Settings!$D$5,0)&amp;" or more: written acknowledgment","")&amp;IF($AY496=1,"; over $"&amp;FIXED(Settings!$D$6,0)&amp;": donor may need Form 8283","")&amp;IF($AZ496=1,"; over $"&amp;FIXED(Settings!$D$7,0)&amp;": Section B, you may sign Part V",""))))="","Thank-you note",MID(IF($AO496="Services","; services: describe the work, no value",IF(NOT(ISNUMBER($AR496)),"; no donor value given",IF($AX496=1,"; donor value $"&amp;FIXED(Settings!$D$5,0)&amp;" or more: written acknowledgment","")&amp;IF($AY496=1,"; over $"&amp;FIXED(Settings!$D$6,0)&amp;": donor may need Form 8283","")&amp;IF($AZ496=1,"; over $"&amp;FIXED(Settings!$D$7,0)&amp;": Section B, you may sign Part V",""))),3,300)))</f>
        <v/>
      </c>
      <c r="AW496" s="27">
        <f>IF(OR($BB496=0,NOT(ISNUMBER($AF496)),$AP496=""),"","Thank you for your contribution of "&amp;$AP496&amp;" that "&amp;IF(TRIM(Settings!$D$2&amp;"")="","(your organization's name)",Settings!$D$2)&amp;" received on "&amp;CHOOSE(MONTH($AF496),"January","February","March","April","May","June","July","August","September","October","November","December")&amp;" "&amp;DAY($AF496)&amp;", "&amp;YEAR($AF496)&amp;". "&amp;IF(TRIM($AH496&amp;"")="","No goods or services were provided in exchange for your contribution.","In exchange for your contribution, we gave you "&amp;$AH496&amp;IF(ISNUMBER($AI496)," with an estimated fair market value of $"&amp;FIXED($AI496,2),"")&amp;"."))</f>
        <v/>
      </c>
      <c r="AX496" s="28">
        <f>IF(AND(ISNUMBER($AR496),ISNUMBER(Settings!$D$5)),IF($AR496&gt;=Settings!$D$5,1,0),0)</f>
        <v/>
      </c>
      <c r="AY496" s="28">
        <f>IF(AND(ISNUMBER($AR496),ISNUMBER(Settings!$D$6)),IF($AR496&gt;Settings!$D$6,1,0),0)</f>
        <v/>
      </c>
      <c r="AZ496" s="28">
        <f>IF(AND(ISNUMBER($AR496),ISNUMBER(Settings!$D$7)),IF($AR496&gt;Settings!$D$7,1,0),0)</f>
        <v/>
      </c>
      <c r="BA496" s="28">
        <f>IF(AND(ISNUMBER($AR496),ISNUMBER($AF496)),$AR496,0)</f>
        <v/>
      </c>
      <c r="BB496" s="28">
        <f>IF(OR(IFERROR(TRIM(INDEX($A496:$AD496,MATCH(Settings!$B$14,$A$1:$AD$1,0))&amp;""),"")&lt;&gt;"",IFERROR(TRIM(INDEX($A496:$AD496,MATCH(Settings!$B$13,$A$1:$AD$1,0))&amp;""),"")&lt;&gt;"",IFERROR(TRIM(INDEX($A496:$AD496,MATCH(Settings!$B$17,$A$1:$AD$1,0))&amp;""),"")&lt;&gt;"",IFERROR(TRIM(INDEX($A496:$AD496,MATCH(Settings!$B$22,$A$1:$AD$1,0))&amp;""),"")&lt;&gt;""),1,0)</f>
        <v/>
      </c>
    </row>
    <row r="497">
      <c r="AF497" s="29" t="n"/>
      <c r="AG497" s="30" t="n"/>
      <c r="AH497" s="30" t="n"/>
      <c r="AI497" s="31" t="n"/>
      <c r="AJ497" s="29" t="n"/>
      <c r="AK497" s="30" t="n"/>
      <c r="AM497" s="23">
        <f>IF(IFERROR(TRIM(INDEX($A497:$AD497,MATCH(Settings!$B$13,$A$1:$AD$1,0))&amp;""),"")&lt;&gt;"",IFERROR(TRIM(INDEX($A497:$AD497,MATCH(Settings!$B$13,$A$1:$AD$1,0))&amp;""),"")&amp;IF(IFERROR(TRIM(INDEX($A497:$AD497,MATCH(Settings!$B$14,$A$1:$AD$1,0))&amp;""),"")&lt;&gt;""," ("&amp;IFERROR(TRIM(INDEX($A497:$AD497,MATCH(Settings!$B$14,$A$1:$AD$1,0))&amp;""),"")&amp;")",""),IFERROR(TRIM(INDEX($A497:$AD497,MATCH(Settings!$B$14,$A$1:$AD$1,0))&amp;""),""))</f>
        <v/>
      </c>
      <c r="AN497" s="23">
        <f>IFERROR(TRIM(INDEX($A497:$AD497,MATCH(Settings!$B$15,$A$1:$AD$1,0))&amp;""),"")</f>
        <v/>
      </c>
      <c r="AO497" s="23">
        <f>IF($BB497=0,"",IF(LEFT(IFERROR(TRIM(INDEX($A497:$AD497,MATCH(Settings!$B$16,$A$1:$AD$1,0))&amp;""),""),5)="Goods","Goods",IF(LEFT(IFERROR(TRIM(INDEX($A497:$AD497,MATCH(Settings!$B$16,$A$1:$AD$1,0))&amp;""),""),8)="Services","Services",IF(IFERROR(TRIM(INDEX($A497:$AD497,MATCH(Settings!$B$22,$A$1:$AD$1,0))&amp;""),"")&lt;&gt;"","Services","Goods"))))</f>
        <v/>
      </c>
      <c r="AP497" s="23">
        <f>IF($AO497="Services",IFERROR(TRIM(INDEX($A497:$AD497,MATCH(Settings!$B$22,$A$1:$AD$1,0))&amp;""),""),IFERROR(TRIM(INDEX($A497:$AD497,MATCH(Settings!$B$17,$A$1:$AD$1,0))&amp;""),""))</f>
        <v/>
      </c>
      <c r="AQ497" s="24">
        <f>IFERROR(IF(TRIM(INDEX($A497:$AD497,MATCH(Settings!$B$18,$A$1:$AD$1,0))&amp;"")="","",VALUE(TRIM(INDEX($A497:$AD497,MATCH(Settings!$B$18,$A$1:$AD$1,0))&amp;""))),"")</f>
        <v/>
      </c>
      <c r="AR497" s="25">
        <f>IF($AO497="Goods",IFERROR(IF(TRIM(INDEX($A497:$AD497,MATCH(Settings!$B$20,$A$1:$AD$1,0))&amp;"")="","",VALUE(TRIM(INDEX($A497:$AD497,MATCH(Settings!$B$20,$A$1:$AD$1,0))&amp;""))),""),"")</f>
        <v/>
      </c>
      <c r="AS497" s="26">
        <f>IF($BB497=0,"",IFERROR(INT(IFERROR(IF(ISNUMBER(INDEX($A497:$AD497,MATCH(Settings!$B$11,$A$1:$AD$1,0))),INDEX($A497:$AD497,MATCH(Settings!$B$11,$A$1:$AD$1,0)),DATE(VALUE(LEFT(IFERROR(TRIM(INDEX($A497:$AD497,MATCH(Settings!$B$11,$A$1:$AD$1,0))&amp;""),""),4)),VALUE(MID(IFERROR(TRIM(INDEX($A497:$AD497,MATCH(Settings!$B$11,$A$1:$AD$1,0))&amp;""),""),6,2)),VALUE(MID(IFERROR(TRIM(INDEX($A497:$AD497,MATCH(Settings!$B$11,$A$1:$AD$1,0))&amp;""),""),9,2)))+TIME(VALUE(MID(IFERROR(TRIM(INDEX($A497:$AD497,MATCH(Settings!$B$11,$A$1:$AD$1,0))&amp;""),""),12,2)),VALUE(MID(IFERROR(TRIM(INDEX($A497:$AD497,MATCH(Settings!$B$11,$A$1:$AD$1,0))&amp;""),""),15,2)),VALUE(MID(IFERROR(TRIM(INDEX($A497:$AD497,MATCH(Settings!$B$11,$A$1:$AD$1,0))&amp;""),""),18,2)))),"")),""))</f>
        <v/>
      </c>
      <c r="AT497" s="23">
        <f>IF($BB497=0,"",IF(NOT(ISNUMBER($AF497)),"Waiting for the gift",IF(ISNUMBER($AJ497),"Acknowledged",IF(AND(ISNUMBER(Settings!$D$3),$AU497&gt;Settings!$D$3),"Past your window","Send acknowledgment"))))</f>
        <v/>
      </c>
      <c r="AU497" s="24">
        <f>IF(AND(ISNUMBER($AF497),NOT(ISNUMBER($AJ497))),Settings!$D$4-$AF497,"")</f>
        <v/>
      </c>
      <c r="AV497" s="27">
        <f>IF($BB497=0,"",IF((IF($AO497="Services","; services: describe the work, no value",IF(NOT(ISNUMBER($AR497)),"; no donor value given",IF($AX497=1,"; donor value $"&amp;FIXED(Settings!$D$5,0)&amp;" or more: written acknowledgment","")&amp;IF($AY497=1,"; over $"&amp;FIXED(Settings!$D$6,0)&amp;": donor may need Form 8283","")&amp;IF($AZ497=1,"; over $"&amp;FIXED(Settings!$D$7,0)&amp;": Section B, you may sign Part V",""))))="","Thank-you note",MID(IF($AO497="Services","; services: describe the work, no value",IF(NOT(ISNUMBER($AR497)),"; no donor value given",IF($AX497=1,"; donor value $"&amp;FIXED(Settings!$D$5,0)&amp;" or more: written acknowledgment","")&amp;IF($AY497=1,"; over $"&amp;FIXED(Settings!$D$6,0)&amp;": donor may need Form 8283","")&amp;IF($AZ497=1,"; over $"&amp;FIXED(Settings!$D$7,0)&amp;": Section B, you may sign Part V",""))),3,300)))</f>
        <v/>
      </c>
      <c r="AW497" s="27">
        <f>IF(OR($BB497=0,NOT(ISNUMBER($AF497)),$AP497=""),"","Thank you for your contribution of "&amp;$AP497&amp;" that "&amp;IF(TRIM(Settings!$D$2&amp;"")="","(your organization's name)",Settings!$D$2)&amp;" received on "&amp;CHOOSE(MONTH($AF497),"January","February","March","April","May","June","July","August","September","October","November","December")&amp;" "&amp;DAY($AF497)&amp;", "&amp;YEAR($AF497)&amp;". "&amp;IF(TRIM($AH497&amp;"")="","No goods or services were provided in exchange for your contribution.","In exchange for your contribution, we gave you "&amp;$AH497&amp;IF(ISNUMBER($AI497)," with an estimated fair market value of $"&amp;FIXED($AI497,2),"")&amp;"."))</f>
        <v/>
      </c>
      <c r="AX497" s="28">
        <f>IF(AND(ISNUMBER($AR497),ISNUMBER(Settings!$D$5)),IF($AR497&gt;=Settings!$D$5,1,0),0)</f>
        <v/>
      </c>
      <c r="AY497" s="28">
        <f>IF(AND(ISNUMBER($AR497),ISNUMBER(Settings!$D$6)),IF($AR497&gt;Settings!$D$6,1,0),0)</f>
        <v/>
      </c>
      <c r="AZ497" s="28">
        <f>IF(AND(ISNUMBER($AR497),ISNUMBER(Settings!$D$7)),IF($AR497&gt;Settings!$D$7,1,0),0)</f>
        <v/>
      </c>
      <c r="BA497" s="28">
        <f>IF(AND(ISNUMBER($AR497),ISNUMBER($AF497)),$AR497,0)</f>
        <v/>
      </c>
      <c r="BB497" s="28">
        <f>IF(OR(IFERROR(TRIM(INDEX($A497:$AD497,MATCH(Settings!$B$14,$A$1:$AD$1,0))&amp;""),"")&lt;&gt;"",IFERROR(TRIM(INDEX($A497:$AD497,MATCH(Settings!$B$13,$A$1:$AD$1,0))&amp;""),"")&lt;&gt;"",IFERROR(TRIM(INDEX($A497:$AD497,MATCH(Settings!$B$17,$A$1:$AD$1,0))&amp;""),"")&lt;&gt;"",IFERROR(TRIM(INDEX($A497:$AD497,MATCH(Settings!$B$22,$A$1:$AD$1,0))&amp;""),"")&lt;&gt;""),1,0)</f>
        <v/>
      </c>
    </row>
    <row r="498">
      <c r="AF498" s="29" t="n"/>
      <c r="AG498" s="30" t="n"/>
      <c r="AH498" s="30" t="n"/>
      <c r="AI498" s="31" t="n"/>
      <c r="AJ498" s="29" t="n"/>
      <c r="AK498" s="30" t="n"/>
      <c r="AM498" s="23">
        <f>IF(IFERROR(TRIM(INDEX($A498:$AD498,MATCH(Settings!$B$13,$A$1:$AD$1,0))&amp;""),"")&lt;&gt;"",IFERROR(TRIM(INDEX($A498:$AD498,MATCH(Settings!$B$13,$A$1:$AD$1,0))&amp;""),"")&amp;IF(IFERROR(TRIM(INDEX($A498:$AD498,MATCH(Settings!$B$14,$A$1:$AD$1,0))&amp;""),"")&lt;&gt;""," ("&amp;IFERROR(TRIM(INDEX($A498:$AD498,MATCH(Settings!$B$14,$A$1:$AD$1,0))&amp;""),"")&amp;")",""),IFERROR(TRIM(INDEX($A498:$AD498,MATCH(Settings!$B$14,$A$1:$AD$1,0))&amp;""),""))</f>
        <v/>
      </c>
      <c r="AN498" s="23">
        <f>IFERROR(TRIM(INDEX($A498:$AD498,MATCH(Settings!$B$15,$A$1:$AD$1,0))&amp;""),"")</f>
        <v/>
      </c>
      <c r="AO498" s="23">
        <f>IF($BB498=0,"",IF(LEFT(IFERROR(TRIM(INDEX($A498:$AD498,MATCH(Settings!$B$16,$A$1:$AD$1,0))&amp;""),""),5)="Goods","Goods",IF(LEFT(IFERROR(TRIM(INDEX($A498:$AD498,MATCH(Settings!$B$16,$A$1:$AD$1,0))&amp;""),""),8)="Services","Services",IF(IFERROR(TRIM(INDEX($A498:$AD498,MATCH(Settings!$B$22,$A$1:$AD$1,0))&amp;""),"")&lt;&gt;"","Services","Goods"))))</f>
        <v/>
      </c>
      <c r="AP498" s="23">
        <f>IF($AO498="Services",IFERROR(TRIM(INDEX($A498:$AD498,MATCH(Settings!$B$22,$A$1:$AD$1,0))&amp;""),""),IFERROR(TRIM(INDEX($A498:$AD498,MATCH(Settings!$B$17,$A$1:$AD$1,0))&amp;""),""))</f>
        <v/>
      </c>
      <c r="AQ498" s="24">
        <f>IFERROR(IF(TRIM(INDEX($A498:$AD498,MATCH(Settings!$B$18,$A$1:$AD$1,0))&amp;"")="","",VALUE(TRIM(INDEX($A498:$AD498,MATCH(Settings!$B$18,$A$1:$AD$1,0))&amp;""))),"")</f>
        <v/>
      </c>
      <c r="AR498" s="25">
        <f>IF($AO498="Goods",IFERROR(IF(TRIM(INDEX($A498:$AD498,MATCH(Settings!$B$20,$A$1:$AD$1,0))&amp;"")="","",VALUE(TRIM(INDEX($A498:$AD498,MATCH(Settings!$B$20,$A$1:$AD$1,0))&amp;""))),""),"")</f>
        <v/>
      </c>
      <c r="AS498" s="26">
        <f>IF($BB498=0,"",IFERROR(INT(IFERROR(IF(ISNUMBER(INDEX($A498:$AD498,MATCH(Settings!$B$11,$A$1:$AD$1,0))),INDEX($A498:$AD498,MATCH(Settings!$B$11,$A$1:$AD$1,0)),DATE(VALUE(LEFT(IFERROR(TRIM(INDEX($A498:$AD498,MATCH(Settings!$B$11,$A$1:$AD$1,0))&amp;""),""),4)),VALUE(MID(IFERROR(TRIM(INDEX($A498:$AD498,MATCH(Settings!$B$11,$A$1:$AD$1,0))&amp;""),""),6,2)),VALUE(MID(IFERROR(TRIM(INDEX($A498:$AD498,MATCH(Settings!$B$11,$A$1:$AD$1,0))&amp;""),""),9,2)))+TIME(VALUE(MID(IFERROR(TRIM(INDEX($A498:$AD498,MATCH(Settings!$B$11,$A$1:$AD$1,0))&amp;""),""),12,2)),VALUE(MID(IFERROR(TRIM(INDEX($A498:$AD498,MATCH(Settings!$B$11,$A$1:$AD$1,0))&amp;""),""),15,2)),VALUE(MID(IFERROR(TRIM(INDEX($A498:$AD498,MATCH(Settings!$B$11,$A$1:$AD$1,0))&amp;""),""),18,2)))),"")),""))</f>
        <v/>
      </c>
      <c r="AT498" s="23">
        <f>IF($BB498=0,"",IF(NOT(ISNUMBER($AF498)),"Waiting for the gift",IF(ISNUMBER($AJ498),"Acknowledged",IF(AND(ISNUMBER(Settings!$D$3),$AU498&gt;Settings!$D$3),"Past your window","Send acknowledgment"))))</f>
        <v/>
      </c>
      <c r="AU498" s="24">
        <f>IF(AND(ISNUMBER($AF498),NOT(ISNUMBER($AJ498))),Settings!$D$4-$AF498,"")</f>
        <v/>
      </c>
      <c r="AV498" s="27">
        <f>IF($BB498=0,"",IF((IF($AO498="Services","; services: describe the work, no value",IF(NOT(ISNUMBER($AR498)),"; no donor value given",IF($AX498=1,"; donor value $"&amp;FIXED(Settings!$D$5,0)&amp;" or more: written acknowledgment","")&amp;IF($AY498=1,"; over $"&amp;FIXED(Settings!$D$6,0)&amp;": donor may need Form 8283","")&amp;IF($AZ498=1,"; over $"&amp;FIXED(Settings!$D$7,0)&amp;": Section B, you may sign Part V",""))))="","Thank-you note",MID(IF($AO498="Services","; services: describe the work, no value",IF(NOT(ISNUMBER($AR498)),"; no donor value given",IF($AX498=1,"; donor value $"&amp;FIXED(Settings!$D$5,0)&amp;" or more: written acknowledgment","")&amp;IF($AY498=1,"; over $"&amp;FIXED(Settings!$D$6,0)&amp;": donor may need Form 8283","")&amp;IF($AZ498=1,"; over $"&amp;FIXED(Settings!$D$7,0)&amp;": Section B, you may sign Part V",""))),3,300)))</f>
        <v/>
      </c>
      <c r="AW498" s="27">
        <f>IF(OR($BB498=0,NOT(ISNUMBER($AF498)),$AP498=""),"","Thank you for your contribution of "&amp;$AP498&amp;" that "&amp;IF(TRIM(Settings!$D$2&amp;"")="","(your organization's name)",Settings!$D$2)&amp;" received on "&amp;CHOOSE(MONTH($AF498),"January","February","March","April","May","June","July","August","September","October","November","December")&amp;" "&amp;DAY($AF498)&amp;", "&amp;YEAR($AF498)&amp;". "&amp;IF(TRIM($AH498&amp;"")="","No goods or services were provided in exchange for your contribution.","In exchange for your contribution, we gave you "&amp;$AH498&amp;IF(ISNUMBER($AI498)," with an estimated fair market value of $"&amp;FIXED($AI498,2),"")&amp;"."))</f>
        <v/>
      </c>
      <c r="AX498" s="28">
        <f>IF(AND(ISNUMBER($AR498),ISNUMBER(Settings!$D$5)),IF($AR498&gt;=Settings!$D$5,1,0),0)</f>
        <v/>
      </c>
      <c r="AY498" s="28">
        <f>IF(AND(ISNUMBER($AR498),ISNUMBER(Settings!$D$6)),IF($AR498&gt;Settings!$D$6,1,0),0)</f>
        <v/>
      </c>
      <c r="AZ498" s="28">
        <f>IF(AND(ISNUMBER($AR498),ISNUMBER(Settings!$D$7)),IF($AR498&gt;Settings!$D$7,1,0),0)</f>
        <v/>
      </c>
      <c r="BA498" s="28">
        <f>IF(AND(ISNUMBER($AR498),ISNUMBER($AF498)),$AR498,0)</f>
        <v/>
      </c>
      <c r="BB498" s="28">
        <f>IF(OR(IFERROR(TRIM(INDEX($A498:$AD498,MATCH(Settings!$B$14,$A$1:$AD$1,0))&amp;""),"")&lt;&gt;"",IFERROR(TRIM(INDEX($A498:$AD498,MATCH(Settings!$B$13,$A$1:$AD$1,0))&amp;""),"")&lt;&gt;"",IFERROR(TRIM(INDEX($A498:$AD498,MATCH(Settings!$B$17,$A$1:$AD$1,0))&amp;""),"")&lt;&gt;"",IFERROR(TRIM(INDEX($A498:$AD498,MATCH(Settings!$B$22,$A$1:$AD$1,0))&amp;""),"")&lt;&gt;""),1,0)</f>
        <v/>
      </c>
    </row>
    <row r="499">
      <c r="AF499" s="29" t="n"/>
      <c r="AG499" s="30" t="n"/>
      <c r="AH499" s="30" t="n"/>
      <c r="AI499" s="31" t="n"/>
      <c r="AJ499" s="29" t="n"/>
      <c r="AK499" s="30" t="n"/>
      <c r="AM499" s="23">
        <f>IF(IFERROR(TRIM(INDEX($A499:$AD499,MATCH(Settings!$B$13,$A$1:$AD$1,0))&amp;""),"")&lt;&gt;"",IFERROR(TRIM(INDEX($A499:$AD499,MATCH(Settings!$B$13,$A$1:$AD$1,0))&amp;""),"")&amp;IF(IFERROR(TRIM(INDEX($A499:$AD499,MATCH(Settings!$B$14,$A$1:$AD$1,0))&amp;""),"")&lt;&gt;""," ("&amp;IFERROR(TRIM(INDEX($A499:$AD499,MATCH(Settings!$B$14,$A$1:$AD$1,0))&amp;""),"")&amp;")",""),IFERROR(TRIM(INDEX($A499:$AD499,MATCH(Settings!$B$14,$A$1:$AD$1,0))&amp;""),""))</f>
        <v/>
      </c>
      <c r="AN499" s="23">
        <f>IFERROR(TRIM(INDEX($A499:$AD499,MATCH(Settings!$B$15,$A$1:$AD$1,0))&amp;""),"")</f>
        <v/>
      </c>
      <c r="AO499" s="23">
        <f>IF($BB499=0,"",IF(LEFT(IFERROR(TRIM(INDEX($A499:$AD499,MATCH(Settings!$B$16,$A$1:$AD$1,0))&amp;""),""),5)="Goods","Goods",IF(LEFT(IFERROR(TRIM(INDEX($A499:$AD499,MATCH(Settings!$B$16,$A$1:$AD$1,0))&amp;""),""),8)="Services","Services",IF(IFERROR(TRIM(INDEX($A499:$AD499,MATCH(Settings!$B$22,$A$1:$AD$1,0))&amp;""),"")&lt;&gt;"","Services","Goods"))))</f>
        <v/>
      </c>
      <c r="AP499" s="23">
        <f>IF($AO499="Services",IFERROR(TRIM(INDEX($A499:$AD499,MATCH(Settings!$B$22,$A$1:$AD$1,0))&amp;""),""),IFERROR(TRIM(INDEX($A499:$AD499,MATCH(Settings!$B$17,$A$1:$AD$1,0))&amp;""),""))</f>
        <v/>
      </c>
      <c r="AQ499" s="24">
        <f>IFERROR(IF(TRIM(INDEX($A499:$AD499,MATCH(Settings!$B$18,$A$1:$AD$1,0))&amp;"")="","",VALUE(TRIM(INDEX($A499:$AD499,MATCH(Settings!$B$18,$A$1:$AD$1,0))&amp;""))),"")</f>
        <v/>
      </c>
      <c r="AR499" s="25">
        <f>IF($AO499="Goods",IFERROR(IF(TRIM(INDEX($A499:$AD499,MATCH(Settings!$B$20,$A$1:$AD$1,0))&amp;"")="","",VALUE(TRIM(INDEX($A499:$AD499,MATCH(Settings!$B$20,$A$1:$AD$1,0))&amp;""))),""),"")</f>
        <v/>
      </c>
      <c r="AS499" s="26">
        <f>IF($BB499=0,"",IFERROR(INT(IFERROR(IF(ISNUMBER(INDEX($A499:$AD499,MATCH(Settings!$B$11,$A$1:$AD$1,0))),INDEX($A499:$AD499,MATCH(Settings!$B$11,$A$1:$AD$1,0)),DATE(VALUE(LEFT(IFERROR(TRIM(INDEX($A499:$AD499,MATCH(Settings!$B$11,$A$1:$AD$1,0))&amp;""),""),4)),VALUE(MID(IFERROR(TRIM(INDEX($A499:$AD499,MATCH(Settings!$B$11,$A$1:$AD$1,0))&amp;""),""),6,2)),VALUE(MID(IFERROR(TRIM(INDEX($A499:$AD499,MATCH(Settings!$B$11,$A$1:$AD$1,0))&amp;""),""),9,2)))+TIME(VALUE(MID(IFERROR(TRIM(INDEX($A499:$AD499,MATCH(Settings!$B$11,$A$1:$AD$1,0))&amp;""),""),12,2)),VALUE(MID(IFERROR(TRIM(INDEX($A499:$AD499,MATCH(Settings!$B$11,$A$1:$AD$1,0))&amp;""),""),15,2)),VALUE(MID(IFERROR(TRIM(INDEX($A499:$AD499,MATCH(Settings!$B$11,$A$1:$AD$1,0))&amp;""),""),18,2)))),"")),""))</f>
        <v/>
      </c>
      <c r="AT499" s="23">
        <f>IF($BB499=0,"",IF(NOT(ISNUMBER($AF499)),"Waiting for the gift",IF(ISNUMBER($AJ499),"Acknowledged",IF(AND(ISNUMBER(Settings!$D$3),$AU499&gt;Settings!$D$3),"Past your window","Send acknowledgment"))))</f>
        <v/>
      </c>
      <c r="AU499" s="24">
        <f>IF(AND(ISNUMBER($AF499),NOT(ISNUMBER($AJ499))),Settings!$D$4-$AF499,"")</f>
        <v/>
      </c>
      <c r="AV499" s="27">
        <f>IF($BB499=0,"",IF((IF($AO499="Services","; services: describe the work, no value",IF(NOT(ISNUMBER($AR499)),"; no donor value given",IF($AX499=1,"; donor value $"&amp;FIXED(Settings!$D$5,0)&amp;" or more: written acknowledgment","")&amp;IF($AY499=1,"; over $"&amp;FIXED(Settings!$D$6,0)&amp;": donor may need Form 8283","")&amp;IF($AZ499=1,"; over $"&amp;FIXED(Settings!$D$7,0)&amp;": Section B, you may sign Part V",""))))="","Thank-you note",MID(IF($AO499="Services","; services: describe the work, no value",IF(NOT(ISNUMBER($AR499)),"; no donor value given",IF($AX499=1,"; donor value $"&amp;FIXED(Settings!$D$5,0)&amp;" or more: written acknowledgment","")&amp;IF($AY499=1,"; over $"&amp;FIXED(Settings!$D$6,0)&amp;": donor may need Form 8283","")&amp;IF($AZ499=1,"; over $"&amp;FIXED(Settings!$D$7,0)&amp;": Section B, you may sign Part V",""))),3,300)))</f>
        <v/>
      </c>
      <c r="AW499" s="27">
        <f>IF(OR($BB499=0,NOT(ISNUMBER($AF499)),$AP499=""),"","Thank you for your contribution of "&amp;$AP499&amp;" that "&amp;IF(TRIM(Settings!$D$2&amp;"")="","(your organization's name)",Settings!$D$2)&amp;" received on "&amp;CHOOSE(MONTH($AF499),"January","February","March","April","May","June","July","August","September","October","November","December")&amp;" "&amp;DAY($AF499)&amp;", "&amp;YEAR($AF499)&amp;". "&amp;IF(TRIM($AH499&amp;"")="","No goods or services were provided in exchange for your contribution.","In exchange for your contribution, we gave you "&amp;$AH499&amp;IF(ISNUMBER($AI499)," with an estimated fair market value of $"&amp;FIXED($AI499,2),"")&amp;"."))</f>
        <v/>
      </c>
      <c r="AX499" s="28">
        <f>IF(AND(ISNUMBER($AR499),ISNUMBER(Settings!$D$5)),IF($AR499&gt;=Settings!$D$5,1,0),0)</f>
        <v/>
      </c>
      <c r="AY499" s="28">
        <f>IF(AND(ISNUMBER($AR499),ISNUMBER(Settings!$D$6)),IF($AR499&gt;Settings!$D$6,1,0),0)</f>
        <v/>
      </c>
      <c r="AZ499" s="28">
        <f>IF(AND(ISNUMBER($AR499),ISNUMBER(Settings!$D$7)),IF($AR499&gt;Settings!$D$7,1,0),0)</f>
        <v/>
      </c>
      <c r="BA499" s="28">
        <f>IF(AND(ISNUMBER($AR499),ISNUMBER($AF499)),$AR499,0)</f>
        <v/>
      </c>
      <c r="BB499" s="28">
        <f>IF(OR(IFERROR(TRIM(INDEX($A499:$AD499,MATCH(Settings!$B$14,$A$1:$AD$1,0))&amp;""),"")&lt;&gt;"",IFERROR(TRIM(INDEX($A499:$AD499,MATCH(Settings!$B$13,$A$1:$AD$1,0))&amp;""),"")&lt;&gt;"",IFERROR(TRIM(INDEX($A499:$AD499,MATCH(Settings!$B$17,$A$1:$AD$1,0))&amp;""),"")&lt;&gt;"",IFERROR(TRIM(INDEX($A499:$AD499,MATCH(Settings!$B$22,$A$1:$AD$1,0))&amp;""),"")&lt;&gt;""),1,0)</f>
        <v/>
      </c>
    </row>
    <row r="500">
      <c r="AF500" s="29" t="n"/>
      <c r="AG500" s="30" t="n"/>
      <c r="AH500" s="30" t="n"/>
      <c r="AI500" s="31" t="n"/>
      <c r="AJ500" s="29" t="n"/>
      <c r="AK500" s="30" t="n"/>
      <c r="AM500" s="23">
        <f>IF(IFERROR(TRIM(INDEX($A500:$AD500,MATCH(Settings!$B$13,$A$1:$AD$1,0))&amp;""),"")&lt;&gt;"",IFERROR(TRIM(INDEX($A500:$AD500,MATCH(Settings!$B$13,$A$1:$AD$1,0))&amp;""),"")&amp;IF(IFERROR(TRIM(INDEX($A500:$AD500,MATCH(Settings!$B$14,$A$1:$AD$1,0))&amp;""),"")&lt;&gt;""," ("&amp;IFERROR(TRIM(INDEX($A500:$AD500,MATCH(Settings!$B$14,$A$1:$AD$1,0))&amp;""),"")&amp;")",""),IFERROR(TRIM(INDEX($A500:$AD500,MATCH(Settings!$B$14,$A$1:$AD$1,0))&amp;""),""))</f>
        <v/>
      </c>
      <c r="AN500" s="23">
        <f>IFERROR(TRIM(INDEX($A500:$AD500,MATCH(Settings!$B$15,$A$1:$AD$1,0))&amp;""),"")</f>
        <v/>
      </c>
      <c r="AO500" s="23">
        <f>IF($BB500=0,"",IF(LEFT(IFERROR(TRIM(INDEX($A500:$AD500,MATCH(Settings!$B$16,$A$1:$AD$1,0))&amp;""),""),5)="Goods","Goods",IF(LEFT(IFERROR(TRIM(INDEX($A500:$AD500,MATCH(Settings!$B$16,$A$1:$AD$1,0))&amp;""),""),8)="Services","Services",IF(IFERROR(TRIM(INDEX($A500:$AD500,MATCH(Settings!$B$22,$A$1:$AD$1,0))&amp;""),"")&lt;&gt;"","Services","Goods"))))</f>
        <v/>
      </c>
      <c r="AP500" s="23">
        <f>IF($AO500="Services",IFERROR(TRIM(INDEX($A500:$AD500,MATCH(Settings!$B$22,$A$1:$AD$1,0))&amp;""),""),IFERROR(TRIM(INDEX($A500:$AD500,MATCH(Settings!$B$17,$A$1:$AD$1,0))&amp;""),""))</f>
        <v/>
      </c>
      <c r="AQ500" s="24">
        <f>IFERROR(IF(TRIM(INDEX($A500:$AD500,MATCH(Settings!$B$18,$A$1:$AD$1,0))&amp;"")="","",VALUE(TRIM(INDEX($A500:$AD500,MATCH(Settings!$B$18,$A$1:$AD$1,0))&amp;""))),"")</f>
        <v/>
      </c>
      <c r="AR500" s="25">
        <f>IF($AO500="Goods",IFERROR(IF(TRIM(INDEX($A500:$AD500,MATCH(Settings!$B$20,$A$1:$AD$1,0))&amp;"")="","",VALUE(TRIM(INDEX($A500:$AD500,MATCH(Settings!$B$20,$A$1:$AD$1,0))&amp;""))),""),"")</f>
        <v/>
      </c>
      <c r="AS500" s="26">
        <f>IF($BB500=0,"",IFERROR(INT(IFERROR(IF(ISNUMBER(INDEX($A500:$AD500,MATCH(Settings!$B$11,$A$1:$AD$1,0))),INDEX($A500:$AD500,MATCH(Settings!$B$11,$A$1:$AD$1,0)),DATE(VALUE(LEFT(IFERROR(TRIM(INDEX($A500:$AD500,MATCH(Settings!$B$11,$A$1:$AD$1,0))&amp;""),""),4)),VALUE(MID(IFERROR(TRIM(INDEX($A500:$AD500,MATCH(Settings!$B$11,$A$1:$AD$1,0))&amp;""),""),6,2)),VALUE(MID(IFERROR(TRIM(INDEX($A500:$AD500,MATCH(Settings!$B$11,$A$1:$AD$1,0))&amp;""),""),9,2)))+TIME(VALUE(MID(IFERROR(TRIM(INDEX($A500:$AD500,MATCH(Settings!$B$11,$A$1:$AD$1,0))&amp;""),""),12,2)),VALUE(MID(IFERROR(TRIM(INDEX($A500:$AD500,MATCH(Settings!$B$11,$A$1:$AD$1,0))&amp;""),""),15,2)),VALUE(MID(IFERROR(TRIM(INDEX($A500:$AD500,MATCH(Settings!$B$11,$A$1:$AD$1,0))&amp;""),""),18,2)))),"")),""))</f>
        <v/>
      </c>
      <c r="AT500" s="23">
        <f>IF($BB500=0,"",IF(NOT(ISNUMBER($AF500)),"Waiting for the gift",IF(ISNUMBER($AJ500),"Acknowledged",IF(AND(ISNUMBER(Settings!$D$3),$AU500&gt;Settings!$D$3),"Past your window","Send acknowledgment"))))</f>
        <v/>
      </c>
      <c r="AU500" s="24">
        <f>IF(AND(ISNUMBER($AF500),NOT(ISNUMBER($AJ500))),Settings!$D$4-$AF500,"")</f>
        <v/>
      </c>
      <c r="AV500" s="27">
        <f>IF($BB500=0,"",IF((IF($AO500="Services","; services: describe the work, no value",IF(NOT(ISNUMBER($AR500)),"; no donor value given",IF($AX500=1,"; donor value $"&amp;FIXED(Settings!$D$5,0)&amp;" or more: written acknowledgment","")&amp;IF($AY500=1,"; over $"&amp;FIXED(Settings!$D$6,0)&amp;": donor may need Form 8283","")&amp;IF($AZ500=1,"; over $"&amp;FIXED(Settings!$D$7,0)&amp;": Section B, you may sign Part V",""))))="","Thank-you note",MID(IF($AO500="Services","; services: describe the work, no value",IF(NOT(ISNUMBER($AR500)),"; no donor value given",IF($AX500=1,"; donor value $"&amp;FIXED(Settings!$D$5,0)&amp;" or more: written acknowledgment","")&amp;IF($AY500=1,"; over $"&amp;FIXED(Settings!$D$6,0)&amp;": donor may need Form 8283","")&amp;IF($AZ500=1,"; over $"&amp;FIXED(Settings!$D$7,0)&amp;": Section B, you may sign Part V",""))),3,300)))</f>
        <v/>
      </c>
      <c r="AW500" s="27">
        <f>IF(OR($BB500=0,NOT(ISNUMBER($AF500)),$AP500=""),"","Thank you for your contribution of "&amp;$AP500&amp;" that "&amp;IF(TRIM(Settings!$D$2&amp;"")="","(your organization's name)",Settings!$D$2)&amp;" received on "&amp;CHOOSE(MONTH($AF500),"January","February","March","April","May","June","July","August","September","October","November","December")&amp;" "&amp;DAY($AF500)&amp;", "&amp;YEAR($AF500)&amp;". "&amp;IF(TRIM($AH500&amp;"")="","No goods or services were provided in exchange for your contribution.","In exchange for your contribution, we gave you "&amp;$AH500&amp;IF(ISNUMBER($AI500)," with an estimated fair market value of $"&amp;FIXED($AI500,2),"")&amp;"."))</f>
        <v/>
      </c>
      <c r="AX500" s="28">
        <f>IF(AND(ISNUMBER($AR500),ISNUMBER(Settings!$D$5)),IF($AR500&gt;=Settings!$D$5,1,0),0)</f>
        <v/>
      </c>
      <c r="AY500" s="28">
        <f>IF(AND(ISNUMBER($AR500),ISNUMBER(Settings!$D$6)),IF($AR500&gt;Settings!$D$6,1,0),0)</f>
        <v/>
      </c>
      <c r="AZ500" s="28">
        <f>IF(AND(ISNUMBER($AR500),ISNUMBER(Settings!$D$7)),IF($AR500&gt;Settings!$D$7,1,0),0)</f>
        <v/>
      </c>
      <c r="BA500" s="28">
        <f>IF(AND(ISNUMBER($AR500),ISNUMBER($AF500)),$AR500,0)</f>
        <v/>
      </c>
      <c r="BB500" s="28">
        <f>IF(OR(IFERROR(TRIM(INDEX($A500:$AD500,MATCH(Settings!$B$14,$A$1:$AD$1,0))&amp;""),"")&lt;&gt;"",IFERROR(TRIM(INDEX($A500:$AD500,MATCH(Settings!$B$13,$A$1:$AD$1,0))&amp;""),"")&lt;&gt;"",IFERROR(TRIM(INDEX($A500:$AD500,MATCH(Settings!$B$17,$A$1:$AD$1,0))&amp;""),"")&lt;&gt;"",IFERROR(TRIM(INDEX($A500:$AD500,MATCH(Settings!$B$22,$A$1:$AD$1,0))&amp;""),"")&lt;&gt;""),1,0)</f>
        <v/>
      </c>
    </row>
    <row r="501">
      <c r="AF501" s="29" t="n"/>
      <c r="AG501" s="30" t="n"/>
      <c r="AH501" s="30" t="n"/>
      <c r="AI501" s="31" t="n"/>
      <c r="AJ501" s="29" t="n"/>
      <c r="AK501" s="30" t="n"/>
      <c r="AM501" s="23">
        <f>IF(IFERROR(TRIM(INDEX($A501:$AD501,MATCH(Settings!$B$13,$A$1:$AD$1,0))&amp;""),"")&lt;&gt;"",IFERROR(TRIM(INDEX($A501:$AD501,MATCH(Settings!$B$13,$A$1:$AD$1,0))&amp;""),"")&amp;IF(IFERROR(TRIM(INDEX($A501:$AD501,MATCH(Settings!$B$14,$A$1:$AD$1,0))&amp;""),"")&lt;&gt;""," ("&amp;IFERROR(TRIM(INDEX($A501:$AD501,MATCH(Settings!$B$14,$A$1:$AD$1,0))&amp;""),"")&amp;")",""),IFERROR(TRIM(INDEX($A501:$AD501,MATCH(Settings!$B$14,$A$1:$AD$1,0))&amp;""),""))</f>
        <v/>
      </c>
      <c r="AN501" s="23">
        <f>IFERROR(TRIM(INDEX($A501:$AD501,MATCH(Settings!$B$15,$A$1:$AD$1,0))&amp;""),"")</f>
        <v/>
      </c>
      <c r="AO501" s="23">
        <f>IF($BB501=0,"",IF(LEFT(IFERROR(TRIM(INDEX($A501:$AD501,MATCH(Settings!$B$16,$A$1:$AD$1,0))&amp;""),""),5)="Goods","Goods",IF(LEFT(IFERROR(TRIM(INDEX($A501:$AD501,MATCH(Settings!$B$16,$A$1:$AD$1,0))&amp;""),""),8)="Services","Services",IF(IFERROR(TRIM(INDEX($A501:$AD501,MATCH(Settings!$B$22,$A$1:$AD$1,0))&amp;""),"")&lt;&gt;"","Services","Goods"))))</f>
        <v/>
      </c>
      <c r="AP501" s="23">
        <f>IF($AO501="Services",IFERROR(TRIM(INDEX($A501:$AD501,MATCH(Settings!$B$22,$A$1:$AD$1,0))&amp;""),""),IFERROR(TRIM(INDEX($A501:$AD501,MATCH(Settings!$B$17,$A$1:$AD$1,0))&amp;""),""))</f>
        <v/>
      </c>
      <c r="AQ501" s="24">
        <f>IFERROR(IF(TRIM(INDEX($A501:$AD501,MATCH(Settings!$B$18,$A$1:$AD$1,0))&amp;"")="","",VALUE(TRIM(INDEX($A501:$AD501,MATCH(Settings!$B$18,$A$1:$AD$1,0))&amp;""))),"")</f>
        <v/>
      </c>
      <c r="AR501" s="25">
        <f>IF($AO501="Goods",IFERROR(IF(TRIM(INDEX($A501:$AD501,MATCH(Settings!$B$20,$A$1:$AD$1,0))&amp;"")="","",VALUE(TRIM(INDEX($A501:$AD501,MATCH(Settings!$B$20,$A$1:$AD$1,0))&amp;""))),""),"")</f>
        <v/>
      </c>
      <c r="AS501" s="26">
        <f>IF($BB501=0,"",IFERROR(INT(IFERROR(IF(ISNUMBER(INDEX($A501:$AD501,MATCH(Settings!$B$11,$A$1:$AD$1,0))),INDEX($A501:$AD501,MATCH(Settings!$B$11,$A$1:$AD$1,0)),DATE(VALUE(LEFT(IFERROR(TRIM(INDEX($A501:$AD501,MATCH(Settings!$B$11,$A$1:$AD$1,0))&amp;""),""),4)),VALUE(MID(IFERROR(TRIM(INDEX($A501:$AD501,MATCH(Settings!$B$11,$A$1:$AD$1,0))&amp;""),""),6,2)),VALUE(MID(IFERROR(TRIM(INDEX($A501:$AD501,MATCH(Settings!$B$11,$A$1:$AD$1,0))&amp;""),""),9,2)))+TIME(VALUE(MID(IFERROR(TRIM(INDEX($A501:$AD501,MATCH(Settings!$B$11,$A$1:$AD$1,0))&amp;""),""),12,2)),VALUE(MID(IFERROR(TRIM(INDEX($A501:$AD501,MATCH(Settings!$B$11,$A$1:$AD$1,0))&amp;""),""),15,2)),VALUE(MID(IFERROR(TRIM(INDEX($A501:$AD501,MATCH(Settings!$B$11,$A$1:$AD$1,0))&amp;""),""),18,2)))),"")),""))</f>
        <v/>
      </c>
      <c r="AT501" s="23">
        <f>IF($BB501=0,"",IF(NOT(ISNUMBER($AF501)),"Waiting for the gift",IF(ISNUMBER($AJ501),"Acknowledged",IF(AND(ISNUMBER(Settings!$D$3),$AU501&gt;Settings!$D$3),"Past your window","Send acknowledgment"))))</f>
        <v/>
      </c>
      <c r="AU501" s="24">
        <f>IF(AND(ISNUMBER($AF501),NOT(ISNUMBER($AJ501))),Settings!$D$4-$AF501,"")</f>
        <v/>
      </c>
      <c r="AV501" s="27">
        <f>IF($BB501=0,"",IF((IF($AO501="Services","; services: describe the work, no value",IF(NOT(ISNUMBER($AR501)),"; no donor value given",IF($AX501=1,"; donor value $"&amp;FIXED(Settings!$D$5,0)&amp;" or more: written acknowledgment","")&amp;IF($AY501=1,"; over $"&amp;FIXED(Settings!$D$6,0)&amp;": donor may need Form 8283","")&amp;IF($AZ501=1,"; over $"&amp;FIXED(Settings!$D$7,0)&amp;": Section B, you may sign Part V",""))))="","Thank-you note",MID(IF($AO501="Services","; services: describe the work, no value",IF(NOT(ISNUMBER($AR501)),"; no donor value given",IF($AX501=1,"; donor value $"&amp;FIXED(Settings!$D$5,0)&amp;" or more: written acknowledgment","")&amp;IF($AY501=1,"; over $"&amp;FIXED(Settings!$D$6,0)&amp;": donor may need Form 8283","")&amp;IF($AZ501=1,"; over $"&amp;FIXED(Settings!$D$7,0)&amp;": Section B, you may sign Part V",""))),3,300)))</f>
        <v/>
      </c>
      <c r="AW501" s="27">
        <f>IF(OR($BB501=0,NOT(ISNUMBER($AF501)),$AP501=""),"","Thank you for your contribution of "&amp;$AP501&amp;" that "&amp;IF(TRIM(Settings!$D$2&amp;"")="","(your organization's name)",Settings!$D$2)&amp;" received on "&amp;CHOOSE(MONTH($AF501),"January","February","March","April","May","June","July","August","September","October","November","December")&amp;" "&amp;DAY($AF501)&amp;", "&amp;YEAR($AF501)&amp;". "&amp;IF(TRIM($AH501&amp;"")="","No goods or services were provided in exchange for your contribution.","In exchange for your contribution, we gave you "&amp;$AH501&amp;IF(ISNUMBER($AI501)," with an estimated fair market value of $"&amp;FIXED($AI501,2),"")&amp;"."))</f>
        <v/>
      </c>
      <c r="AX501" s="28">
        <f>IF(AND(ISNUMBER($AR501),ISNUMBER(Settings!$D$5)),IF($AR501&gt;=Settings!$D$5,1,0),0)</f>
        <v/>
      </c>
      <c r="AY501" s="28">
        <f>IF(AND(ISNUMBER($AR501),ISNUMBER(Settings!$D$6)),IF($AR501&gt;Settings!$D$6,1,0),0)</f>
        <v/>
      </c>
      <c r="AZ501" s="28">
        <f>IF(AND(ISNUMBER($AR501),ISNUMBER(Settings!$D$7)),IF($AR501&gt;Settings!$D$7,1,0),0)</f>
        <v/>
      </c>
      <c r="BA501" s="28">
        <f>IF(AND(ISNUMBER($AR501),ISNUMBER($AF501)),$AR501,0)</f>
        <v/>
      </c>
      <c r="BB501" s="28">
        <f>IF(OR(IFERROR(TRIM(INDEX($A501:$AD501,MATCH(Settings!$B$14,$A$1:$AD$1,0))&amp;""),"")&lt;&gt;"",IFERROR(TRIM(INDEX($A501:$AD501,MATCH(Settings!$B$13,$A$1:$AD$1,0))&amp;""),"")&lt;&gt;"",IFERROR(TRIM(INDEX($A501:$AD501,MATCH(Settings!$B$17,$A$1:$AD$1,0))&amp;""),"")&lt;&gt;"",IFERROR(TRIM(INDEX($A501:$AD501,MATCH(Settings!$B$22,$A$1:$AD$1,0))&amp;""),"")&lt;&gt;""),1,0)</f>
        <v/>
      </c>
    </row>
  </sheetData>
  <conditionalFormatting sqref="AM2:AW501">
    <cfRule type="expression" priority="1" dxfId="0">
      <formula>OR($AT2="Send acknowledgment",$AT2="Past your window")</formula>
    </cfRule>
  </conditionalFormatting>
  <dataValidations count="2">
    <dataValidation sqref="AF2:AF501" showDropDown="0" showInputMessage="1" showErrorMessage="1" allowBlank="1" errorTitle="Date" error="Type a date, for example 2027-03-02." promptTitle="Date" prompt="Type a date, for example 2027-03-02." type="date" errorStyle="warning" operator="greaterThan">
      <formula1>36526</formula1>
    </dataValidation>
    <dataValidation sqref="AJ2:AJ501" showDropDown="0" showInputMessage="1" showErrorMessage="1" allowBlank="1" errorTitle="Date" error="Type a date, for example 2027-03-02." promptTitle="Date" prompt="Type a date, for example 2027-03-02." type="date" errorStyle="warning" operator="greaterThan">
      <formula1>36526</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4B2E83"/>
    <outlinePr summaryBelow="1" summaryRight="1"/>
    <pageSetUpPr/>
  </sheetPr>
  <dimension ref="A1:B21"/>
  <sheetViews>
    <sheetView showGridLines="0" workbookViewId="0">
      <selection activeCell="A1" sqref="A1"/>
    </sheetView>
  </sheetViews>
  <sheetFormatPr baseColWidth="8" defaultRowHeight="15"/>
  <cols>
    <col width="44" customWidth="1" min="1" max="1"/>
    <col width="14" customWidth="1" min="2" max="2"/>
  </cols>
  <sheetData>
    <row r="1">
      <c r="A1" s="32" t="inlineStr">
        <is>
          <t>In-kind gifts at a glance</t>
        </is>
      </c>
    </row>
    <row r="2">
      <c r="A2" s="3">
        <f>IF(COUNTIF(Gifts!$A$2:$A$501,"EXAMPLE*")&gt;0,"You are looking at EXAMPLE data. Clear the EXAMPLE rows on Gifts, then paste your own.","")</f>
        <v/>
      </c>
    </row>
    <row r="4">
      <c r="A4" s="4" t="inlineStr">
        <is>
          <t>Gifts</t>
        </is>
      </c>
      <c r="B4" s="4" t="inlineStr">
        <is>
          <t>Count</t>
        </is>
      </c>
    </row>
    <row r="5">
      <c r="A5" s="33" t="inlineStr">
        <is>
          <t>Gifts offered (all rows)</t>
        </is>
      </c>
      <c r="B5" s="34">
        <f>SUM(Gifts!$BB$2:$BB$501)</f>
        <v/>
      </c>
    </row>
    <row r="6">
      <c r="A6" s="33" t="inlineStr">
        <is>
          <t>Goods</t>
        </is>
      </c>
      <c r="B6" s="34">
        <f>COUNTIF(Gifts!$AO$2:$AO$501,"Goods")</f>
        <v/>
      </c>
    </row>
    <row r="7">
      <c r="A7" s="33" t="inlineStr">
        <is>
          <t>Services</t>
        </is>
      </c>
      <c r="B7" s="34">
        <f>COUNTIF(Gifts!$AO$2:$AO$501,"Services")</f>
        <v/>
      </c>
    </row>
    <row r="8">
      <c r="A8" s="33" t="inlineStr">
        <is>
          <t>Waiting for the gift</t>
        </is>
      </c>
      <c r="B8" s="34">
        <f>COUNTIF(Gifts!$AT$2:$AT$501,"Waiting for the gift")</f>
        <v/>
      </c>
    </row>
    <row r="9">
      <c r="A9" s="33" t="inlineStr">
        <is>
          <t>Send acknowledgment</t>
        </is>
      </c>
      <c r="B9" s="34">
        <f>COUNTIF(Gifts!$AT$2:$AT$501,"Send acknowledgment")</f>
        <v/>
      </c>
    </row>
    <row r="10">
      <c r="A10" s="33" t="inlineStr">
        <is>
          <t>Past your window</t>
        </is>
      </c>
      <c r="B10" s="34">
        <f>COUNTIF(Gifts!$AT$2:$AT$501,"Past your window")</f>
        <v/>
      </c>
    </row>
    <row r="11">
      <c r="A11" s="33" t="inlineStr">
        <is>
          <t>Acknowledged</t>
        </is>
      </c>
      <c r="B11" s="34">
        <f>COUNTIF(Gifts!$AT$2:$AT$501,"Acknowledged")</f>
        <v/>
      </c>
    </row>
    <row r="13">
      <c r="A13" s="4" t="inlineStr">
        <is>
          <t>Donors' own estimates (goods)</t>
        </is>
      </c>
      <c r="B13" s="4" t="inlineStr">
        <is>
          <t>Total</t>
        </is>
      </c>
    </row>
    <row r="14">
      <c r="A14" s="33" t="inlineStr">
        <is>
          <t>Goods with a donor value</t>
        </is>
      </c>
      <c r="B14" s="34">
        <f>COUNT(Gifts!$AR$2:$AR$501)</f>
        <v/>
      </c>
    </row>
    <row r="15">
      <c r="A15" s="33" t="inlineStr">
        <is>
          <t>Sum of donor values, gifts received</t>
        </is>
      </c>
      <c r="B15" s="35">
        <f>SUM(Gifts!$BA$2:$BA$501)</f>
        <v/>
      </c>
    </row>
    <row r="16">
      <c r="A16" s="33" t="inlineStr">
        <is>
          <t>Donor value at or over line 1 on Settings</t>
        </is>
      </c>
      <c r="B16" s="34">
        <f>SUM(Gifts!$AX$2:$AX$501)</f>
        <v/>
      </c>
    </row>
    <row r="17">
      <c r="A17" s="33" t="inlineStr">
        <is>
          <t>Donor value over line 2 on Settings</t>
        </is>
      </c>
      <c r="B17" s="34">
        <f>SUM(Gifts!$AY$2:$AY$501)</f>
        <v/>
      </c>
    </row>
    <row r="18">
      <c r="A18" s="33" t="inlineStr">
        <is>
          <t>Donor value over line 3 on Settings</t>
        </is>
      </c>
      <c r="B18" s="34">
        <f>SUM(Gifts!$AZ$2:$AZ$501)</f>
        <v/>
      </c>
    </row>
    <row r="20">
      <c r="A20" s="15" t="inlineStr">
        <is>
          <t>These are the donors' own figures, as typed in the form. They are not an appraisal and not your organization's valuation.</t>
        </is>
      </c>
    </row>
    <row r="21">
      <c r="A21" s="15" t="inlineStr">
        <is>
          <t>Made by HornetForms, hornetforms.com</t>
        </is>
      </c>
    </row>
  </sheetData>
  <pageMargins left="0.75" right="0.75" top="1" bottom="1" header="0.5" footer="0.5"/>
</worksheet>
</file>

<file path=xl/worksheets/sheet4.xml><?xml version="1.0" encoding="utf-8"?>
<worksheet xmlns="http://schemas.openxmlformats.org/spreadsheetml/2006/main">
  <sheetPr>
    <tabColor rgb="008F8499"/>
    <outlinePr summaryBelow="1" summaryRight="1"/>
    <pageSetUpPr/>
  </sheetPr>
  <dimension ref="A1:D24"/>
  <sheetViews>
    <sheetView workbookViewId="0">
      <selection activeCell="A1" sqref="A1"/>
    </sheetView>
  </sheetViews>
  <sheetFormatPr baseColWidth="8" defaultRowHeight="15"/>
  <cols>
    <col width="40" customWidth="1" min="1" max="1"/>
    <col width="44" customWidth="1" min="2" max="2"/>
    <col width="24" customWidth="1" min="3" max="3"/>
    <col width="16" customWidth="1" min="4" max="4"/>
  </cols>
  <sheetData>
    <row r="1" ht="36" customHeight="1">
      <c r="A1" s="4" t="inlineStr">
        <is>
          <t>Setting</t>
        </is>
      </c>
      <c r="B1" s="4" t="inlineStr">
        <is>
          <t>Your value</t>
        </is>
      </c>
      <c r="C1" s="4" t="inlineStr">
        <is>
          <t>Example (used when yours is empty)</t>
        </is>
      </c>
      <c r="D1" s="4" t="inlineStr">
        <is>
          <t>In use</t>
        </is>
      </c>
    </row>
    <row r="2" ht="30" customHeight="1">
      <c r="A2" s="36" t="inlineStr">
        <is>
          <t>Your organization's name</t>
        </is>
      </c>
      <c r="B2" s="37" t="n"/>
      <c r="C2" s="38" t="n"/>
      <c r="D2" s="39">
        <f>IF(TRIM(B2&amp;"")="","",B2)</f>
        <v/>
      </c>
    </row>
    <row r="3" ht="30" customHeight="1">
      <c r="A3" s="36" t="inlineStr">
        <is>
          <t>Days to send an acknowledgment (your choice)</t>
        </is>
      </c>
      <c r="B3" s="40" t="n"/>
      <c r="C3" s="38" t="n">
        <v>14</v>
      </c>
      <c r="D3" s="34">
        <f>IF(ISNUMBER(B3),B3,C3)</f>
        <v/>
      </c>
    </row>
    <row r="4" ht="30" customHeight="1">
      <c r="A4" s="36" t="inlineStr">
        <is>
          <t>As of date</t>
        </is>
      </c>
      <c r="B4" s="41" t="n"/>
      <c r="C4" s="38" t="inlineStr">
        <is>
          <t>Today</t>
        </is>
      </c>
      <c r="D4" s="42">
        <f>IF(ISNUMBER(B4),B4,TODAY())</f>
        <v/>
      </c>
    </row>
    <row r="5" ht="30" customHeight="1">
      <c r="A5" s="36" t="inlineStr">
        <is>
          <t>Line 1: written acknowledgment ($)</t>
        </is>
      </c>
      <c r="B5" s="43" t="n"/>
      <c r="C5" s="38" t="n">
        <v>250</v>
      </c>
      <c r="D5" s="44">
        <f>IF(ISNUMBER(B5),B5,C5)</f>
        <v/>
      </c>
    </row>
    <row r="6" ht="30" customHeight="1">
      <c r="A6" s="36" t="inlineStr">
        <is>
          <t>Line 2: Form 8283 ($)</t>
        </is>
      </c>
      <c r="B6" s="43" t="n"/>
      <c r="C6" s="38" t="n">
        <v>500</v>
      </c>
      <c r="D6" s="44">
        <f>IF(ISNUMBER(B6),B6,C6)</f>
        <v/>
      </c>
    </row>
    <row r="7" ht="30" customHeight="1">
      <c r="A7" s="36" t="inlineStr">
        <is>
          <t>Line 3: Form 8283 Section B ($)</t>
        </is>
      </c>
      <c r="B7" s="43" t="n"/>
      <c r="C7" s="38" t="n">
        <v>5000</v>
      </c>
      <c r="D7" s="44">
        <f>IF(ISNUMBER(B7),B7,C7)</f>
        <v/>
      </c>
    </row>
    <row r="8">
      <c r="A8" s="15" t="inlineStr">
        <is>
          <t>Lines 1 to 3 are US federal rules from IRS Publication 1771 (Rev. 11-2023) and the Instructions for Form 8283 (Rev. December 2025), checked 2026-10-28. Reminders only, not tax advice.</t>
        </is>
      </c>
    </row>
    <row r="10" ht="36" customHeight="1">
      <c r="A10" s="4" t="inlineStr">
        <is>
          <t>Column names to look for</t>
        </is>
      </c>
      <c r="B10" s="4" t="inlineStr">
        <is>
          <t>Header in your export (edit if you renamed a question)</t>
        </is>
      </c>
    </row>
    <row r="11">
      <c r="A11" s="33" t="inlineStr">
        <is>
          <t>Time the response came in</t>
        </is>
      </c>
      <c r="B11" s="30" t="inlineStr">
        <is>
          <t>Submitted at</t>
        </is>
      </c>
    </row>
    <row r="12">
      <c r="A12" s="33" t="inlineStr">
        <is>
          <t>Person or business</t>
        </is>
      </c>
      <c r="B12" s="30" t="inlineStr">
        <is>
          <t>Who is giving?</t>
        </is>
      </c>
    </row>
    <row r="13">
      <c r="A13" s="33" t="inlineStr">
        <is>
          <t>Business name</t>
        </is>
      </c>
      <c r="B13" s="30" t="inlineStr">
        <is>
          <t>Business or organization name</t>
        </is>
      </c>
    </row>
    <row r="14">
      <c r="A14" s="33" t="inlineStr">
        <is>
          <t>Donor name</t>
        </is>
      </c>
      <c r="B14" s="30" t="inlineStr">
        <is>
          <t>Your name</t>
        </is>
      </c>
    </row>
    <row r="15">
      <c r="A15" s="33" t="inlineStr">
        <is>
          <t>Donor email</t>
        </is>
      </c>
      <c r="B15" s="30" t="inlineStr">
        <is>
          <t>Email</t>
        </is>
      </c>
    </row>
    <row r="16">
      <c r="A16" s="33" t="inlineStr">
        <is>
          <t>Goods or services</t>
        </is>
      </c>
      <c r="B16" s="30" t="inlineStr">
        <is>
          <t>What are you giving?</t>
        </is>
      </c>
    </row>
    <row r="17">
      <c r="A17" s="33" t="inlineStr">
        <is>
          <t>Item</t>
        </is>
      </c>
      <c r="B17" s="30" t="inlineStr">
        <is>
          <t>What is the item?</t>
        </is>
      </c>
    </row>
    <row r="18">
      <c r="A18" s="33" t="inlineStr">
        <is>
          <t>Quantity</t>
        </is>
      </c>
      <c r="B18" s="30" t="inlineStr">
        <is>
          <t>Quantity</t>
        </is>
      </c>
    </row>
    <row r="19">
      <c r="A19" s="33" t="inlineStr">
        <is>
          <t>Condition</t>
        </is>
      </c>
      <c r="B19" s="30" t="inlineStr">
        <is>
          <t>Condition</t>
        </is>
      </c>
    </row>
    <row r="20">
      <c r="A20" s="33" t="inlineStr">
        <is>
          <t>Donor's estimated value</t>
        </is>
      </c>
      <c r="B20" s="30" t="inlineStr">
        <is>
          <t>Your estimated value</t>
        </is>
      </c>
    </row>
    <row r="21">
      <c r="A21" s="33" t="inlineStr">
        <is>
          <t>How it reaches you</t>
        </is>
      </c>
      <c r="B21" s="30" t="inlineStr">
        <is>
          <t>How will it reach us?</t>
        </is>
      </c>
    </row>
    <row r="22">
      <c r="A22" s="33" t="inlineStr">
        <is>
          <t>Service offered</t>
        </is>
      </c>
      <c r="B22" s="30" t="inlineStr">
        <is>
          <t>What service are you offering?</t>
        </is>
      </c>
    </row>
    <row r="24">
      <c r="A24" s="15" t="inlineStr">
        <is>
          <t>The sheet finds columns by these names, so column order does not matter.</t>
        </is>
      </c>
    </row>
  </sheetData>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2026-10-28T16:22:51Z</dcterms:created>
  <dcterms:modified xmlns:dcterms="http://purl.org/dc/terms/" xmlns:xsi="http://www.w3.org/2001/XMLSchema-instance" xsi:type="dcterms:W3CDTF">2026-10-28T16:22:53Z</dcterms:modified>
</cp:coreProperties>
</file>