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Vendors" sheetId="2" state="visible" r:id="rId2"/>
    <sheet xmlns:r="http://schemas.openxmlformats.org/officeDocument/2006/relationships" name="Tables" sheetId="3" state="visible" r:id="rId3"/>
    <sheet xmlns:r="http://schemas.openxmlformats.org/officeDocument/2006/relationships" name="Table map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Sign-in (printable)" sheetId="6" state="visible" r:id="rId6"/>
    <sheet xmlns:r="http://schemas.openxmlformats.org/officeDocument/2006/relationships" name="Checklist" sheetId="7" state="visible" r:id="rId7"/>
    <sheet xmlns:r="http://schemas.openxmlformats.org/officeDocument/2006/relationships" name="Lists" sheetId="8" state="visible" r:id="rId8"/>
  </sheets>
  <definedNames>
    <definedName name="_xlnm.Print_Titles" localSheetId="5">'Sign-in (printable)'!$5:$5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  <font>
      <name val="Arial"/>
      <b val="1"/>
      <color rgb="00231A2E"/>
      <sz val="11"/>
    </font>
    <font>
      <name val="Arial"/>
      <color rgb="00231A2E"/>
      <sz val="8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2" fontId="9" fillId="3" borderId="1" pivotButton="0" quotePrefix="0" xfId="0"/>
    <xf numFmtId="0" fontId="10" fillId="4" borderId="1" pivotButton="0" quotePrefix="0" xfId="0"/>
    <xf numFmtId="0" fontId="6" fillId="3" borderId="1" pivotButton="0" quotePrefix="0" xfId="0"/>
    <xf numFmtId="2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9" fillId="3" borderId="1" applyAlignment="1" pivotButton="0" quotePrefix="0" xfId="0">
      <alignment horizontal="center"/>
    </xf>
    <xf numFmtId="0" fontId="6" fillId="4" borderId="1" pivotButton="0" quotePrefix="0" xfId="0"/>
    <xf numFmtId="0" fontId="6" fillId="3" borderId="1" applyAlignment="1" pivotButton="0" quotePrefix="0" xfId="0">
      <alignment horizontal="center"/>
    </xf>
    <xf numFmtId="0" fontId="12" fillId="0" borderId="0" pivotButton="0" quotePrefix="0" xfId="0"/>
    <xf numFmtId="0" fontId="3" fillId="2" borderId="1" applyAlignment="1" pivotButton="0" quotePrefix="0" xfId="0">
      <alignment horizontal="center"/>
    </xf>
    <xf numFmtId="0" fontId="5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1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9 are EXAMPLE data: clear A2 to AM9 first. The export may include the six payment columns or not. Both work.</t>
      </text>
    </comment>
    <comment ref="AH1" authorId="0" shapeId="0">
      <text>
        <t>Yellow columns are yours. The form works out the fee from the answers; here you record what happened to it. To collect, Payment form sent, Paid, Waived or Refunded.</t>
      </text>
    </comment>
    <comment ref="AI1" authorId="0" shapeId="0">
      <text>
        <t>Type what this vendor owes or paid. There is no default: you set your own prices.</t>
      </text>
    </comment>
    <comment ref="AJ1" authorId="0" shapeId="0">
      <text>
        <t>Type the table number you give this vendor. It is matched with the Tables tab.</t>
      </text>
    </comment>
    <comment ref="AL1" authorId="0" shapeId="0">
      <text>
        <t>Type Yes once you have the papers you asked for (a nonprofit letter or an insurance certificate).</t>
      </text>
    </comment>
    <comment ref="AO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G4" authorId="0" shapeId="0">
      <text>
        <t>Flags a table given to two vendors, a vendor who needs electricity at a table with no outlet, and an indoor or outdoor mismatch with what the vendor asked for.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Health fair vendor tracker</t>
        </is>
      </c>
    </row>
    <row r="3">
      <c r="B3" s="2" t="inlineStr">
        <is>
          <t>Track vendors, booth fees, tables and papers, and print a sign-in sheet.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your registrations</t>
        </is>
      </c>
      <c r="D6" s="6" t="inlineStr">
        <is>
          <t>In HornetForms, open the form's Responses page and download the CSV. Already sending answers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Paste them on Vendors</t>
        </is>
      </c>
      <c r="D7" s="6" t="inlineStr">
        <is>
          <t>First clear the example: select A2 to AM9 on Vendors and press Delete. Then click A1 and paste your CSV, headers included. Also clear the example tables on Tables.</t>
        </is>
      </c>
    </row>
    <row r="8" ht="44" customHeight="1">
      <c r="B8" s="4" t="n">
        <v>3</v>
      </c>
      <c r="C8" s="5" t="inlineStr">
        <is>
          <t>Type your tables</t>
        </is>
      </c>
      <c r="D8" s="6" t="inlineStr">
        <is>
          <t>On Tables, list each table, whether it is indoor or outdoor, and whether it is near an outlet.</t>
        </is>
      </c>
    </row>
    <row r="9" ht="44" customHeight="1">
      <c r="B9" s="4" t="n">
        <v>4</v>
      </c>
      <c r="C9" s="5" t="inlineStr">
        <is>
          <t>Work through the yellow columns</t>
        </is>
      </c>
      <c r="D9" s="6" t="inlineStr">
        <is>
          <t>On Vendors, pick a booth fee status and type the amount, give each vendor a table number, and mark papers received.</t>
        </is>
      </c>
    </row>
    <row r="10" ht="44" customHeight="1">
      <c r="B10" s="4" t="n">
        <v>5</v>
      </c>
      <c r="C10" s="5" t="inlineStr">
        <is>
          <t>Check Summary, the map and the sign-in sheet</t>
        </is>
      </c>
      <c r="D10" s="6" t="inlineStr">
        <is>
          <t>Summary counts what to plan for. Table map shows who is where. Print the Sign-in tab for the day. Tick off the Checklist as you go.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Fee status and amounts are yours to type. The form works out a fee from the answers, and here you record what you collected. If your form has a Payment block, its Payment status column is shown on Vendors too.</t>
        </is>
      </c>
    </row>
    <row r="19" ht="34" customHeight="1">
      <c r="C19" s="12" t="inlineStr">
        <is>
          <t>The template ships with zero placeholder fees. Set your own prices on the form first. No prices in this file are advice.</t>
        </is>
      </c>
    </row>
    <row r="20" ht="28" customHeight="1">
      <c r="C20" s="12" t="inlineStr">
        <is>
          <t>This file holds names, emails and phone numbers. Keep it where only the right people can open it.</t>
        </is>
      </c>
    </row>
    <row r="21" ht="28" customHeight="1">
      <c r="C21" s="12" t="inlineStr">
        <is>
          <t>The vendor form is about vendors only. Keep any visitor sign-up on a separate form.</t>
        </is>
      </c>
    </row>
    <row r="22" ht="28" customHeight="1">
      <c r="C22" s="12" t="inlineStr">
        <is>
          <t>The sheet finds columns by their header names. Renamed a question? Update its name on the Lists tab.</t>
        </is>
      </c>
    </row>
    <row r="23" ht="34" customHeight="1">
      <c r="C23" s="12" t="inlineStr">
        <is>
          <t>Do not sort or delete rows on Vendors: your yellow cells line up with the pasted rows. Paste a fresh export over the old one instead.</t>
        </is>
      </c>
    </row>
    <row r="24" ht="28" customHeight="1">
      <c r="C24" s="12" t="inlineStr">
        <is>
          <t>There is room for 300 vendors and 60 tables.</t>
        </is>
      </c>
    </row>
    <row r="26">
      <c r="B26" s="7" t="inlineStr">
        <is>
          <t>Example data</t>
        </is>
      </c>
    </row>
    <row r="27" ht="32" customHeight="1">
      <c r="C27" s="13" t="inlineStr">
        <is>
          <t>Rows 2 to 9 on Vendors and the example tables on Tables are EXAMPLE data with invented organisations, so you can see the tabs work. Clear them before you add your own.</t>
        </is>
      </c>
    </row>
    <row r="29">
      <c r="C29" s="14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BF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2" customWidth="1" min="33" max="33"/>
    <col width="14" customWidth="1" min="34" max="34"/>
    <col width="14" customWidth="1" min="35" max="35"/>
    <col width="11" customWidth="1" min="36" max="36"/>
    <col width="11" customWidth="1" min="37" max="37"/>
    <col width="11" customWidth="1" min="38" max="38"/>
    <col width="30" customWidth="1" min="39" max="39"/>
    <col width="2" customWidth="1" min="40" max="40"/>
    <col width="20" customWidth="1" min="41" max="41"/>
    <col width="20" customWidth="1" min="42" max="42"/>
    <col width="20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Organisation name</t>
        </is>
      </c>
      <c r="E1" s="3" t="inlineStr">
        <is>
          <t>What kind of organisation are you?</t>
        </is>
      </c>
      <c r="F1" s="3" t="inlineStr">
        <is>
          <t>Contact name</t>
        </is>
      </c>
      <c r="G1" s="3" t="inlineStr">
        <is>
          <t>Email</t>
        </is>
      </c>
      <c r="H1" s="3" t="inlineStr">
        <is>
          <t>Phone</t>
        </is>
      </c>
      <c r="I1" s="3" t="inlineStr">
        <is>
          <t>Cell number for the day of the fair</t>
        </is>
      </c>
      <c r="J1" s="3" t="inlineStr">
        <is>
          <t>Website</t>
        </is>
      </c>
      <c r="K1" s="3" t="inlineStr">
        <is>
          <t>What will you offer at your table?</t>
        </is>
      </c>
      <c r="L1" s="3" t="inlineStr">
        <is>
          <t>source</t>
        </is>
      </c>
      <c r="M1" s="3" t="inlineStr">
        <is>
          <t>Which space would you like?</t>
        </is>
      </c>
      <c r="N1" s="3" t="inlineStr">
        <is>
          <t>Do you need electricity?</t>
        </is>
      </c>
      <c r="O1" s="3" t="inlineStr">
        <is>
          <t>How many people will staff your table?</t>
        </is>
      </c>
      <c r="P1" s="3" t="inlineStr">
        <is>
          <t>How many chairs do you need?</t>
        </is>
      </c>
      <c r="Q1" s="3" t="inlineStr">
        <is>
          <t>Will you bring any of these?</t>
        </is>
      </c>
      <c r="R1" s="3" t="inlineStr">
        <is>
          <t>Tell us about your door prize</t>
        </is>
      </c>
      <c r="S1" s="3" t="inlineStr">
        <is>
          <t>Anything else you need?</t>
        </is>
      </c>
      <c r="T1" s="3" t="inlineStr">
        <is>
          <t>booth_fee</t>
        </is>
      </c>
      <c r="U1" s="3" t="inlineStr">
        <is>
          <t>Proof of nonprofit status</t>
        </is>
      </c>
      <c r="V1" s="3" t="inlineStr">
        <is>
          <t>Certificate of insurance</t>
        </is>
      </c>
      <c r="W1" s="3" t="inlineStr">
        <is>
          <t>Vendor rules</t>
        </is>
      </c>
      <c r="X1" s="3" t="inlineStr">
        <is>
          <t>Form version</t>
        </is>
      </c>
      <c r="Y1" s="3" t="n"/>
      <c r="Z1" s="3" t="n"/>
      <c r="AA1" s="3" t="n"/>
      <c r="AB1" s="3" t="n"/>
      <c r="AC1" s="3" t="n"/>
      <c r="AD1" s="3" t="n"/>
      <c r="AE1" s="3" t="n"/>
      <c r="AF1" s="3" t="n"/>
      <c r="AG1" s="15" t="n"/>
      <c r="AH1" s="16" t="inlineStr">
        <is>
          <t>Booth fee status</t>
        </is>
      </c>
      <c r="AI1" s="16" t="inlineStr">
        <is>
          <t>Booth fee amount (your number)</t>
        </is>
      </c>
      <c r="AJ1" s="16" t="inlineStr">
        <is>
          <t>Table number</t>
        </is>
      </c>
      <c r="AK1" s="16" t="inlineStr">
        <is>
          <t>Table confirmed?</t>
        </is>
      </c>
      <c r="AL1" s="16" t="inlineStr">
        <is>
          <t>Papers received?</t>
        </is>
      </c>
      <c r="AM1" s="16" t="inlineStr">
        <is>
          <t>Note</t>
        </is>
      </c>
      <c r="AN1" s="15" t="n"/>
      <c r="AO1" s="17" t="inlineStr">
        <is>
          <t>Organisation (worked out)</t>
        </is>
      </c>
      <c r="AP1" s="17" t="inlineStr">
        <is>
          <t>Kind (worked out)</t>
        </is>
      </c>
      <c r="AQ1" s="17" t="inlineStr">
        <is>
          <t>Space asked for (worked out)</t>
        </is>
      </c>
      <c r="AR1" s="17" t="inlineStr">
        <is>
          <t>Needs electricity (worked out)</t>
        </is>
      </c>
      <c r="AS1" s="17" t="inlineStr">
        <is>
          <t>Staff (worked out)</t>
        </is>
      </c>
      <c r="AT1" s="17" t="inlineStr">
        <is>
          <t>Chairs (worked out)</t>
        </is>
      </c>
      <c r="AU1" s="17" t="inlineStr">
        <is>
          <t>Door prize (worked out)</t>
        </is>
      </c>
      <c r="AV1" s="17" t="inlineStr">
        <is>
          <t>Food or drink samples (worked out)</t>
        </is>
      </c>
      <c r="AW1" s="17" t="inlineStr">
        <is>
          <t>Nonprofit table (worked out)</t>
        </is>
      </c>
      <c r="AX1" s="17" t="inlineStr">
        <is>
          <t>Insurance file on form (worked out)</t>
        </is>
      </c>
      <c r="AY1" s="17" t="inlineStr">
        <is>
          <t>Nonprofit letter on form (worked out)</t>
        </is>
      </c>
      <c r="AZ1" s="17" t="inlineStr">
        <is>
          <t>Fee on the form (worked out)</t>
        </is>
      </c>
      <c r="BA1" s="17" t="inlineStr">
        <is>
          <t>Payment status (worked out)</t>
        </is>
      </c>
      <c r="BB1" s="17" t="inlineStr">
        <is>
          <t>Table text (worked out)</t>
        </is>
      </c>
      <c r="BC1" s="17" t="inlineStr">
        <is>
          <t>Same table twice (worked out)</t>
        </is>
      </c>
      <c r="BD1" s="17" t="inlineStr">
        <is>
          <t>Cell number (worked out)</t>
        </is>
      </c>
      <c r="BE1" s="17" t="inlineStr">
        <is>
          <t>Has a vendor (worked out)</t>
        </is>
      </c>
      <c r="BF1" s="17" t="inlineStr">
        <is>
          <t>Has a table (worked out)</t>
        </is>
      </c>
    </row>
    <row r="2">
      <c r="A2" s="18" t="inlineStr">
        <is>
          <t>EXAMPLE-01 (delete me)</t>
        </is>
      </c>
      <c r="B2" s="18" t="inlineStr">
        <is>
          <t>2026-10-03T09:10:00.000Z</t>
        </is>
      </c>
      <c r="C2" s="18" t="inlineStr">
        <is>
          <t>2026-10-03T09:04:00.000Z</t>
        </is>
      </c>
      <c r="D2" s="18" t="inlineStr">
        <is>
          <t>Sunrise Yoga Studio</t>
        </is>
      </c>
      <c r="E2" s="18" t="inlineStr">
        <is>
          <t>Health or wellness business</t>
        </is>
      </c>
      <c r="F2" s="18" t="inlineStr">
        <is>
          <t>Ava Mills</t>
        </is>
      </c>
      <c r="G2" s="18" t="inlineStr">
        <is>
          <t>ava@example.com</t>
        </is>
      </c>
      <c r="H2" s="18" t="inlineStr"/>
      <c r="I2" s="18" t="inlineStr">
        <is>
          <t>555-0100</t>
        </is>
      </c>
      <c r="J2" s="18" t="inlineStr"/>
      <c r="K2" s="18" t="inlineStr">
        <is>
          <t>Information and handouts</t>
        </is>
      </c>
      <c r="L2" s="18" t="inlineStr">
        <is>
          <t>newsletter</t>
        </is>
      </c>
      <c r="M2" s="18" t="inlineStr">
        <is>
          <t>Indoor table</t>
        </is>
      </c>
      <c r="N2" s="18" t="inlineStr">
        <is>
          <t>Yes</t>
        </is>
      </c>
      <c r="O2" s="18" t="n">
        <v>2</v>
      </c>
      <c r="P2" s="18" t="n">
        <v>2</v>
      </c>
      <c r="Q2" s="18" t="inlineStr">
        <is>
          <t>Giveaways, A door prize for the raffle</t>
        </is>
      </c>
      <c r="R2" s="18" t="inlineStr">
        <is>
          <t>A gift basket</t>
        </is>
      </c>
      <c r="S2" s="18" t="inlineStr"/>
      <c r="T2" s="18" t="n">
        <v>0</v>
      </c>
      <c r="U2" s="18" t="inlineStr"/>
      <c r="V2" s="18" t="inlineStr">
        <is>
          <t>insurance.pdf</t>
        </is>
      </c>
      <c r="W2" s="18" t="inlineStr">
        <is>
          <t>I've read the vendor rules and agree to them</t>
        </is>
      </c>
      <c r="X2" s="18" t="n">
        <v>1</v>
      </c>
      <c r="AG2" s="19" t="n"/>
      <c r="AH2" s="20" t="inlineStr">
        <is>
          <t>Paid</t>
        </is>
      </c>
      <c r="AI2" s="21" t="n">
        <v>40</v>
      </c>
      <c r="AJ2" s="20" t="inlineStr">
        <is>
          <t>1</t>
        </is>
      </c>
      <c r="AK2" s="20" t="inlineStr">
        <is>
          <t>Yes</t>
        </is>
      </c>
      <c r="AL2" s="20" t="inlineStr">
        <is>
          <t>Yes</t>
        </is>
      </c>
      <c r="AM2" s="20" t="inlineStr"/>
      <c r="AN2" s="19" t="n"/>
      <c r="AO2" s="22">
        <f>IFERROR(TRIM(INDEX($A2:$AF2,MATCH(Lists!$F$3,$A$1:$AF$1,0))&amp;""),"")</f>
        <v/>
      </c>
      <c r="AP2" s="22">
        <f>IF(AO2="","",IFERROR(TRIM(INDEX($A2:$AF2,MATCH(Lists!$F$4,$A$1:$AF$1,0))&amp;""),""))</f>
        <v/>
      </c>
      <c r="AQ2" s="22">
        <f>IF(AO2="","",IFERROR(TRIM(INDEX($A2:$AF2,MATCH(Lists!$F$6,$A$1:$AF$1,0))&amp;""),""))</f>
        <v/>
      </c>
      <c r="AR2" s="22">
        <f>IF(AO2="","",IFERROR(TRIM(INDEX($A2:$AF2,MATCH(Lists!$F$7,$A$1:$AF$1,0))&amp;""),""))</f>
        <v/>
      </c>
      <c r="AS2" s="22">
        <f>IF(AO2="","",IFERROR(IF(TRIM(INDEX($A2:$AF2,MATCH(Lists!$F$8,$A$1:$AF$1,0))&amp;"")="","",VALUE(TRIM(INDEX($A2:$AF2,MATCH(Lists!$F$8,$A$1:$AF$1,0))&amp;""))),""))</f>
        <v/>
      </c>
      <c r="AT2" s="22">
        <f>IF(AO2="","",IFERROR(IF(TRIM(INDEX($A2:$AF2,MATCH(Lists!$F$9,$A$1:$AF$1,0))&amp;"")="","",VALUE(TRIM(INDEX($A2:$AF2,MATCH(Lists!$F$9,$A$1:$AF$1,0))&amp;""))),""))</f>
        <v/>
      </c>
      <c r="AU2" s="22">
        <f>IF(AO2="","",IF(ISNUMBER(SEARCH("door prize",IFERROR(TRIM(INDEX($A2:$AF2,MATCH(Lists!$F$10,$A$1:$AF$1,0))&amp;""),""))),"Yes","No"))</f>
        <v/>
      </c>
      <c r="AV2" s="22">
        <f>IF(AO2="","",IF(ISNUMBER(SEARCH("Food or drink",IFERROR(TRIM(INDEX($A2:$AF2,MATCH(Lists!$F$10,$A$1:$AF$1,0))&amp;""),""))),"Yes","No"))</f>
        <v/>
      </c>
      <c r="AW2" s="22">
        <f>IF(AO2="","",IF(ISNUMBER(SEARCH("Nonprofit table",AQ2)),"Yes","No"))</f>
        <v/>
      </c>
      <c r="AX2" s="22">
        <f>IF(AO2="","",IF(IFERROR(TRIM(INDEX($A2:$AF2,MATCH(Lists!$F$12,$A$1:$AF$1,0))&amp;""),"")&lt;&gt;"","Yes","No"))</f>
        <v/>
      </c>
      <c r="AY2" s="22">
        <f>IF(AO2="","",IF(IFERROR(TRIM(INDEX($A2:$AF2,MATCH(Lists!$F$13,$A$1:$AF$1,0))&amp;""),"")&lt;&gt;"","Yes","No"))</f>
        <v/>
      </c>
      <c r="AZ2" s="22">
        <f>IF(AO2="","",IFERROR(IF(TRIM(INDEX($A2:$AF2,MATCH(Lists!$F$11,$A$1:$AF$1,0))&amp;"")="","",VALUE(TRIM(INDEX($A2:$AF2,MATCH(Lists!$F$11,$A$1:$AF$1,0))&amp;""))),""))</f>
        <v/>
      </c>
      <c r="BA2" s="22">
        <f>IF(AO2="","",IFERROR(TRIM(INDEX($A2:$AF2,MATCH(Lists!$F$14,$A$1:$AF$1,0))&amp;""),""))</f>
        <v/>
      </c>
      <c r="BB2" s="22">
        <f>IF(OR(AO2="",AJ2=""),"",TRIM(AJ2&amp;""))</f>
        <v/>
      </c>
      <c r="BC2" s="22">
        <f>IF(BB2="","",IF(COUNTIF($BB$2:$BB$301,BB2)&gt;1,"Yes","No"))</f>
        <v/>
      </c>
      <c r="BD2" s="22">
        <f>IF(AO2="","",IFERROR(TRIM(INDEX($A2:$AF2,MATCH(Lists!$F$5,$A$1:$AF$1,0))&amp;""),""))</f>
        <v/>
      </c>
      <c r="BE2" s="22">
        <f>IF(AO2="",0,1)</f>
        <v/>
      </c>
      <c r="BF2" s="22">
        <f>IF(BB2="",0,1)</f>
        <v/>
      </c>
    </row>
    <row r="3">
      <c r="A3" s="18" t="inlineStr">
        <is>
          <t>EXAMPLE-02 (delete me)</t>
        </is>
      </c>
      <c r="B3" s="18" t="inlineStr">
        <is>
          <t>2026-10-04T09:11:00.000Z</t>
        </is>
      </c>
      <c r="C3" s="18" t="inlineStr">
        <is>
          <t>2026-10-04T09:05:00.000Z</t>
        </is>
      </c>
      <c r="D3" s="18" t="inlineStr">
        <is>
          <t>Greenfield Community Garden</t>
        </is>
      </c>
      <c r="E3" s="18" t="inlineStr">
        <is>
          <t>Nonprofit or community group</t>
        </is>
      </c>
      <c r="F3" s="18" t="inlineStr">
        <is>
          <t>Ben Ortiz</t>
        </is>
      </c>
      <c r="G3" s="18" t="inlineStr">
        <is>
          <t>ben@example.com</t>
        </is>
      </c>
      <c r="H3" s="18" t="inlineStr"/>
      <c r="I3" s="18" t="inlineStr">
        <is>
          <t>555-0101</t>
        </is>
      </c>
      <c r="J3" s="18" t="inlineStr"/>
      <c r="K3" s="18" t="inlineStr">
        <is>
          <t>Information and handouts</t>
        </is>
      </c>
      <c r="L3" s="18" t="inlineStr">
        <is>
          <t>newsletter</t>
        </is>
      </c>
      <c r="M3" s="18" t="inlineStr">
        <is>
          <t>Nonprofit table (fee waived)</t>
        </is>
      </c>
      <c r="N3" s="18" t="inlineStr">
        <is>
          <t>No</t>
        </is>
      </c>
      <c r="O3" s="18" t="n">
        <v>3</v>
      </c>
      <c r="P3" s="18" t="n">
        <v>3</v>
      </c>
      <c r="Q3" s="18" t="inlineStr">
        <is>
          <t>Giveaways</t>
        </is>
      </c>
      <c r="R3" s="18" t="inlineStr"/>
      <c r="S3" s="18" t="inlineStr"/>
      <c r="T3" s="18" t="n">
        <v>0</v>
      </c>
      <c r="U3" s="18" t="inlineStr">
        <is>
          <t>letter.pdf</t>
        </is>
      </c>
      <c r="V3" s="18" t="inlineStr"/>
      <c r="W3" s="18" t="inlineStr">
        <is>
          <t>I've read the vendor rules and agree to them</t>
        </is>
      </c>
      <c r="X3" s="18" t="n">
        <v>1</v>
      </c>
      <c r="AG3" s="19" t="n"/>
      <c r="AH3" s="20" t="inlineStr">
        <is>
          <t>Waived</t>
        </is>
      </c>
      <c r="AI3" s="21" t="n">
        <v>0</v>
      </c>
      <c r="AJ3" s="20" t="inlineStr">
        <is>
          <t>2</t>
        </is>
      </c>
      <c r="AK3" s="20" t="inlineStr">
        <is>
          <t>Yes</t>
        </is>
      </c>
      <c r="AL3" s="20" t="inlineStr">
        <is>
          <t>Yes</t>
        </is>
      </c>
      <c r="AM3" s="20" t="inlineStr">
        <is>
          <t>Letter checked</t>
        </is>
      </c>
      <c r="AN3" s="19" t="n"/>
      <c r="AO3" s="22">
        <f>IFERROR(TRIM(INDEX($A3:$AF3,MATCH(Lists!$F$3,$A$1:$AF$1,0))&amp;""),"")</f>
        <v/>
      </c>
      <c r="AP3" s="22">
        <f>IF(AO3="","",IFERROR(TRIM(INDEX($A3:$AF3,MATCH(Lists!$F$4,$A$1:$AF$1,0))&amp;""),""))</f>
        <v/>
      </c>
      <c r="AQ3" s="22">
        <f>IF(AO3="","",IFERROR(TRIM(INDEX($A3:$AF3,MATCH(Lists!$F$6,$A$1:$AF$1,0))&amp;""),""))</f>
        <v/>
      </c>
      <c r="AR3" s="22">
        <f>IF(AO3="","",IFERROR(TRIM(INDEX($A3:$AF3,MATCH(Lists!$F$7,$A$1:$AF$1,0))&amp;""),""))</f>
        <v/>
      </c>
      <c r="AS3" s="22">
        <f>IF(AO3="","",IFERROR(IF(TRIM(INDEX($A3:$AF3,MATCH(Lists!$F$8,$A$1:$AF$1,0))&amp;"")="","",VALUE(TRIM(INDEX($A3:$AF3,MATCH(Lists!$F$8,$A$1:$AF$1,0))&amp;""))),""))</f>
        <v/>
      </c>
      <c r="AT3" s="22">
        <f>IF(AO3="","",IFERROR(IF(TRIM(INDEX($A3:$AF3,MATCH(Lists!$F$9,$A$1:$AF$1,0))&amp;"")="","",VALUE(TRIM(INDEX($A3:$AF3,MATCH(Lists!$F$9,$A$1:$AF$1,0))&amp;""))),""))</f>
        <v/>
      </c>
      <c r="AU3" s="22">
        <f>IF(AO3="","",IF(ISNUMBER(SEARCH("door prize",IFERROR(TRIM(INDEX($A3:$AF3,MATCH(Lists!$F$10,$A$1:$AF$1,0))&amp;""),""))),"Yes","No"))</f>
        <v/>
      </c>
      <c r="AV3" s="22">
        <f>IF(AO3="","",IF(ISNUMBER(SEARCH("Food or drink",IFERROR(TRIM(INDEX($A3:$AF3,MATCH(Lists!$F$10,$A$1:$AF$1,0))&amp;""),""))),"Yes","No"))</f>
        <v/>
      </c>
      <c r="AW3" s="22">
        <f>IF(AO3="","",IF(ISNUMBER(SEARCH("Nonprofit table",AQ3)),"Yes","No"))</f>
        <v/>
      </c>
      <c r="AX3" s="22">
        <f>IF(AO3="","",IF(IFERROR(TRIM(INDEX($A3:$AF3,MATCH(Lists!$F$12,$A$1:$AF$1,0))&amp;""),"")&lt;&gt;"","Yes","No"))</f>
        <v/>
      </c>
      <c r="AY3" s="22">
        <f>IF(AO3="","",IF(IFERROR(TRIM(INDEX($A3:$AF3,MATCH(Lists!$F$13,$A$1:$AF$1,0))&amp;""),"")&lt;&gt;"","Yes","No"))</f>
        <v/>
      </c>
      <c r="AZ3" s="22">
        <f>IF(AO3="","",IFERROR(IF(TRIM(INDEX($A3:$AF3,MATCH(Lists!$F$11,$A$1:$AF$1,0))&amp;"")="","",VALUE(TRIM(INDEX($A3:$AF3,MATCH(Lists!$F$11,$A$1:$AF$1,0))&amp;""))),""))</f>
        <v/>
      </c>
      <c r="BA3" s="22">
        <f>IF(AO3="","",IFERROR(TRIM(INDEX($A3:$AF3,MATCH(Lists!$F$14,$A$1:$AF$1,0))&amp;""),""))</f>
        <v/>
      </c>
      <c r="BB3" s="22">
        <f>IF(OR(AO3="",AJ3=""),"",TRIM(AJ3&amp;""))</f>
        <v/>
      </c>
      <c r="BC3" s="22">
        <f>IF(BB3="","",IF(COUNTIF($BB$2:$BB$301,BB3)&gt;1,"Yes","No"))</f>
        <v/>
      </c>
      <c r="BD3" s="22">
        <f>IF(AO3="","",IFERROR(TRIM(INDEX($A3:$AF3,MATCH(Lists!$F$5,$A$1:$AF$1,0))&amp;""),""))</f>
        <v/>
      </c>
      <c r="BE3" s="22">
        <f>IF(AO3="",0,1)</f>
        <v/>
      </c>
      <c r="BF3" s="22">
        <f>IF(BB3="",0,1)</f>
        <v/>
      </c>
    </row>
    <row r="4">
      <c r="A4" s="18" t="inlineStr">
        <is>
          <t>EXAMPLE-03 (delete me)</t>
        </is>
      </c>
      <c r="B4" s="18" t="inlineStr">
        <is>
          <t>2026-10-05T09:12:00.000Z</t>
        </is>
      </c>
      <c r="C4" s="18" t="inlineStr">
        <is>
          <t>2026-10-05T09:06:00.000Z</t>
        </is>
      </c>
      <c r="D4" s="18" t="inlineStr">
        <is>
          <t>Hometown Credit Union</t>
        </is>
      </c>
      <c r="E4" s="18" t="inlineStr">
        <is>
          <t>Employer or benefits provider</t>
        </is>
      </c>
      <c r="F4" s="18" t="inlineStr">
        <is>
          <t>Cleo Park</t>
        </is>
      </c>
      <c r="G4" s="18" t="inlineStr">
        <is>
          <t>cleo@example.com</t>
        </is>
      </c>
      <c r="H4" s="18" t="inlineStr"/>
      <c r="I4" s="18" t="inlineStr">
        <is>
          <t>555-0102</t>
        </is>
      </c>
      <c r="J4" s="18" t="inlineStr"/>
      <c r="K4" s="18" t="inlineStr">
        <is>
          <t>Information and handouts</t>
        </is>
      </c>
      <c r="L4" s="18" t="inlineStr">
        <is>
          <t>newsletter</t>
        </is>
      </c>
      <c r="M4" s="18" t="inlineStr">
        <is>
          <t>Indoor table</t>
        </is>
      </c>
      <c r="N4" s="18" t="inlineStr">
        <is>
          <t>Yes</t>
        </is>
      </c>
      <c r="O4" s="18" t="n">
        <v>2</v>
      </c>
      <c r="P4" s="18" t="n">
        <v>2</v>
      </c>
      <c r="Q4" s="18" t="inlineStr">
        <is>
          <t>A hands-on demonstration</t>
        </is>
      </c>
      <c r="R4" s="18" t="inlineStr"/>
      <c r="S4" s="18" t="inlineStr"/>
      <c r="T4" s="18" t="n">
        <v>0</v>
      </c>
      <c r="U4" s="18" t="inlineStr"/>
      <c r="V4" s="18" t="inlineStr"/>
      <c r="W4" s="18" t="inlineStr">
        <is>
          <t>I've read the vendor rules and agree to them</t>
        </is>
      </c>
      <c r="X4" s="18" t="n">
        <v>1</v>
      </c>
      <c r="AG4" s="19" t="n"/>
      <c r="AH4" s="20" t="inlineStr">
        <is>
          <t>Payment form sent</t>
        </is>
      </c>
      <c r="AI4" s="21" t="n">
        <v>40</v>
      </c>
      <c r="AJ4" s="20" t="inlineStr">
        <is>
          <t>3</t>
        </is>
      </c>
      <c r="AK4" s="20" t="inlineStr">
        <is>
          <t>Yes</t>
        </is>
      </c>
      <c r="AL4" s="20" t="inlineStr"/>
      <c r="AM4" s="20" t="inlineStr">
        <is>
          <t>Needs a plug near the wall</t>
        </is>
      </c>
      <c r="AN4" s="19" t="n"/>
      <c r="AO4" s="22">
        <f>IFERROR(TRIM(INDEX($A4:$AF4,MATCH(Lists!$F$3,$A$1:$AF$1,0))&amp;""),"")</f>
        <v/>
      </c>
      <c r="AP4" s="22">
        <f>IF(AO4="","",IFERROR(TRIM(INDEX($A4:$AF4,MATCH(Lists!$F$4,$A$1:$AF$1,0))&amp;""),""))</f>
        <v/>
      </c>
      <c r="AQ4" s="22">
        <f>IF(AO4="","",IFERROR(TRIM(INDEX($A4:$AF4,MATCH(Lists!$F$6,$A$1:$AF$1,0))&amp;""),""))</f>
        <v/>
      </c>
      <c r="AR4" s="22">
        <f>IF(AO4="","",IFERROR(TRIM(INDEX($A4:$AF4,MATCH(Lists!$F$7,$A$1:$AF$1,0))&amp;""),""))</f>
        <v/>
      </c>
      <c r="AS4" s="22">
        <f>IF(AO4="","",IFERROR(IF(TRIM(INDEX($A4:$AF4,MATCH(Lists!$F$8,$A$1:$AF$1,0))&amp;"")="","",VALUE(TRIM(INDEX($A4:$AF4,MATCH(Lists!$F$8,$A$1:$AF$1,0))&amp;""))),""))</f>
        <v/>
      </c>
      <c r="AT4" s="22">
        <f>IF(AO4="","",IFERROR(IF(TRIM(INDEX($A4:$AF4,MATCH(Lists!$F$9,$A$1:$AF$1,0))&amp;"")="","",VALUE(TRIM(INDEX($A4:$AF4,MATCH(Lists!$F$9,$A$1:$AF$1,0))&amp;""))),""))</f>
        <v/>
      </c>
      <c r="AU4" s="22">
        <f>IF(AO4="","",IF(ISNUMBER(SEARCH("door prize",IFERROR(TRIM(INDEX($A4:$AF4,MATCH(Lists!$F$10,$A$1:$AF$1,0))&amp;""),""))),"Yes","No"))</f>
        <v/>
      </c>
      <c r="AV4" s="22">
        <f>IF(AO4="","",IF(ISNUMBER(SEARCH("Food or drink",IFERROR(TRIM(INDEX($A4:$AF4,MATCH(Lists!$F$10,$A$1:$AF$1,0))&amp;""),""))),"Yes","No"))</f>
        <v/>
      </c>
      <c r="AW4" s="22">
        <f>IF(AO4="","",IF(ISNUMBER(SEARCH("Nonprofit table",AQ4)),"Yes","No"))</f>
        <v/>
      </c>
      <c r="AX4" s="22">
        <f>IF(AO4="","",IF(IFERROR(TRIM(INDEX($A4:$AF4,MATCH(Lists!$F$12,$A$1:$AF$1,0))&amp;""),"")&lt;&gt;"","Yes","No"))</f>
        <v/>
      </c>
      <c r="AY4" s="22">
        <f>IF(AO4="","",IF(IFERROR(TRIM(INDEX($A4:$AF4,MATCH(Lists!$F$13,$A$1:$AF$1,0))&amp;""),"")&lt;&gt;"","Yes","No"))</f>
        <v/>
      </c>
      <c r="AZ4" s="22">
        <f>IF(AO4="","",IFERROR(IF(TRIM(INDEX($A4:$AF4,MATCH(Lists!$F$11,$A$1:$AF$1,0))&amp;"")="","",VALUE(TRIM(INDEX($A4:$AF4,MATCH(Lists!$F$11,$A$1:$AF$1,0))&amp;""))),""))</f>
        <v/>
      </c>
      <c r="BA4" s="22">
        <f>IF(AO4="","",IFERROR(TRIM(INDEX($A4:$AF4,MATCH(Lists!$F$14,$A$1:$AF$1,0))&amp;""),""))</f>
        <v/>
      </c>
      <c r="BB4" s="22">
        <f>IF(OR(AO4="",AJ4=""),"",TRIM(AJ4&amp;""))</f>
        <v/>
      </c>
      <c r="BC4" s="22">
        <f>IF(BB4="","",IF(COUNTIF($BB$2:$BB$301,BB4)&gt;1,"Yes","No"))</f>
        <v/>
      </c>
      <c r="BD4" s="22">
        <f>IF(AO4="","",IFERROR(TRIM(INDEX($A4:$AF4,MATCH(Lists!$F$5,$A$1:$AF$1,0))&amp;""),""))</f>
        <v/>
      </c>
      <c r="BE4" s="22">
        <f>IF(AO4="",0,1)</f>
        <v/>
      </c>
      <c r="BF4" s="22">
        <f>IF(BB4="",0,1)</f>
        <v/>
      </c>
    </row>
    <row r="5">
      <c r="A5" s="18" t="inlineStr">
        <is>
          <t>EXAMPLE-04 (delete me)</t>
        </is>
      </c>
      <c r="B5" s="18" t="inlineStr">
        <is>
          <t>2026-10-06T09:13:00.000Z</t>
        </is>
      </c>
      <c r="C5" s="18" t="inlineStr">
        <is>
          <t>2026-10-06T09:07:00.000Z</t>
        </is>
      </c>
      <c r="D5" s="18" t="inlineStr">
        <is>
          <t>Valley Bike Club</t>
        </is>
      </c>
      <c r="E5" s="18" t="inlineStr">
        <is>
          <t>Nonprofit or community group</t>
        </is>
      </c>
      <c r="F5" s="18" t="inlineStr">
        <is>
          <t>Dan Wu</t>
        </is>
      </c>
      <c r="G5" s="18" t="inlineStr">
        <is>
          <t>dan@example.com</t>
        </is>
      </c>
      <c r="H5" s="18" t="inlineStr"/>
      <c r="I5" s="18" t="inlineStr">
        <is>
          <t>555-0103</t>
        </is>
      </c>
      <c r="J5" s="18" t="inlineStr"/>
      <c r="K5" s="18" t="inlineStr">
        <is>
          <t>Information and handouts</t>
        </is>
      </c>
      <c r="L5" s="18" t="inlineStr">
        <is>
          <t>newsletter</t>
        </is>
      </c>
      <c r="M5" s="18" t="inlineStr">
        <is>
          <t>Outdoor table</t>
        </is>
      </c>
      <c r="N5" s="18" t="inlineStr">
        <is>
          <t>No</t>
        </is>
      </c>
      <c r="O5" s="18" t="n">
        <v>4</v>
      </c>
      <c r="P5" s="18" t="n">
        <v>2</v>
      </c>
      <c r="Q5" s="18" t="inlineStr">
        <is>
          <t>Giveaways</t>
        </is>
      </c>
      <c r="R5" s="18" t="inlineStr"/>
      <c r="S5" s="18" t="inlineStr"/>
      <c r="T5" s="18" t="n">
        <v>0</v>
      </c>
      <c r="U5" s="18" t="inlineStr"/>
      <c r="V5" s="18" t="inlineStr">
        <is>
          <t>insurance.pdf</t>
        </is>
      </c>
      <c r="W5" s="18" t="inlineStr">
        <is>
          <t>I've read the vendor rules and agree to them</t>
        </is>
      </c>
      <c r="X5" s="18" t="n">
        <v>1</v>
      </c>
      <c r="AG5" s="19" t="n"/>
      <c r="AH5" s="20" t="inlineStr">
        <is>
          <t>Paid</t>
        </is>
      </c>
      <c r="AI5" s="21" t="n">
        <v>25</v>
      </c>
      <c r="AJ5" s="20" t="inlineStr">
        <is>
          <t>9</t>
        </is>
      </c>
      <c r="AK5" s="20" t="inlineStr">
        <is>
          <t>Yes</t>
        </is>
      </c>
      <c r="AL5" s="20" t="inlineStr">
        <is>
          <t>Yes</t>
        </is>
      </c>
      <c r="AM5" s="20" t="inlineStr"/>
      <c r="AN5" s="19" t="n"/>
      <c r="AO5" s="22">
        <f>IFERROR(TRIM(INDEX($A5:$AF5,MATCH(Lists!$F$3,$A$1:$AF$1,0))&amp;""),"")</f>
        <v/>
      </c>
      <c r="AP5" s="22">
        <f>IF(AO5="","",IFERROR(TRIM(INDEX($A5:$AF5,MATCH(Lists!$F$4,$A$1:$AF$1,0))&amp;""),""))</f>
        <v/>
      </c>
      <c r="AQ5" s="22">
        <f>IF(AO5="","",IFERROR(TRIM(INDEX($A5:$AF5,MATCH(Lists!$F$6,$A$1:$AF$1,0))&amp;""),""))</f>
        <v/>
      </c>
      <c r="AR5" s="22">
        <f>IF(AO5="","",IFERROR(TRIM(INDEX($A5:$AF5,MATCH(Lists!$F$7,$A$1:$AF$1,0))&amp;""),""))</f>
        <v/>
      </c>
      <c r="AS5" s="22">
        <f>IF(AO5="","",IFERROR(IF(TRIM(INDEX($A5:$AF5,MATCH(Lists!$F$8,$A$1:$AF$1,0))&amp;"")="","",VALUE(TRIM(INDEX($A5:$AF5,MATCH(Lists!$F$8,$A$1:$AF$1,0))&amp;""))),""))</f>
        <v/>
      </c>
      <c r="AT5" s="22">
        <f>IF(AO5="","",IFERROR(IF(TRIM(INDEX($A5:$AF5,MATCH(Lists!$F$9,$A$1:$AF$1,0))&amp;"")="","",VALUE(TRIM(INDEX($A5:$AF5,MATCH(Lists!$F$9,$A$1:$AF$1,0))&amp;""))),""))</f>
        <v/>
      </c>
      <c r="AU5" s="22">
        <f>IF(AO5="","",IF(ISNUMBER(SEARCH("door prize",IFERROR(TRIM(INDEX($A5:$AF5,MATCH(Lists!$F$10,$A$1:$AF$1,0))&amp;""),""))),"Yes","No"))</f>
        <v/>
      </c>
      <c r="AV5" s="22">
        <f>IF(AO5="","",IF(ISNUMBER(SEARCH("Food or drink",IFERROR(TRIM(INDEX($A5:$AF5,MATCH(Lists!$F$10,$A$1:$AF$1,0))&amp;""),""))),"Yes","No"))</f>
        <v/>
      </c>
      <c r="AW5" s="22">
        <f>IF(AO5="","",IF(ISNUMBER(SEARCH("Nonprofit table",AQ5)),"Yes","No"))</f>
        <v/>
      </c>
      <c r="AX5" s="22">
        <f>IF(AO5="","",IF(IFERROR(TRIM(INDEX($A5:$AF5,MATCH(Lists!$F$12,$A$1:$AF$1,0))&amp;""),"")&lt;&gt;"","Yes","No"))</f>
        <v/>
      </c>
      <c r="AY5" s="22">
        <f>IF(AO5="","",IF(IFERROR(TRIM(INDEX($A5:$AF5,MATCH(Lists!$F$13,$A$1:$AF$1,0))&amp;""),"")&lt;&gt;"","Yes","No"))</f>
        <v/>
      </c>
      <c r="AZ5" s="22">
        <f>IF(AO5="","",IFERROR(IF(TRIM(INDEX($A5:$AF5,MATCH(Lists!$F$11,$A$1:$AF$1,0))&amp;"")="","",VALUE(TRIM(INDEX($A5:$AF5,MATCH(Lists!$F$11,$A$1:$AF$1,0))&amp;""))),""))</f>
        <v/>
      </c>
      <c r="BA5" s="22">
        <f>IF(AO5="","",IFERROR(TRIM(INDEX($A5:$AF5,MATCH(Lists!$F$14,$A$1:$AF$1,0))&amp;""),""))</f>
        <v/>
      </c>
      <c r="BB5" s="22">
        <f>IF(OR(AO5="",AJ5=""),"",TRIM(AJ5&amp;""))</f>
        <v/>
      </c>
      <c r="BC5" s="22">
        <f>IF(BB5="","",IF(COUNTIF($BB$2:$BB$301,BB5)&gt;1,"Yes","No"))</f>
        <v/>
      </c>
      <c r="BD5" s="22">
        <f>IF(AO5="","",IFERROR(TRIM(INDEX($A5:$AF5,MATCH(Lists!$F$5,$A$1:$AF$1,0))&amp;""),""))</f>
        <v/>
      </c>
      <c r="BE5" s="22">
        <f>IF(AO5="",0,1)</f>
        <v/>
      </c>
      <c r="BF5" s="22">
        <f>IF(BB5="",0,1)</f>
        <v/>
      </c>
    </row>
    <row r="6">
      <c r="A6" s="18" t="inlineStr">
        <is>
          <t>EXAMPLE-05 (delete me)</t>
        </is>
      </c>
      <c r="B6" s="18" t="inlineStr">
        <is>
          <t>2026-10-07T09:14:00.000Z</t>
        </is>
      </c>
      <c r="C6" s="18" t="inlineStr">
        <is>
          <t>2026-10-07T09:08:00.000Z</t>
        </is>
      </c>
      <c r="D6" s="18" t="inlineStr">
        <is>
          <t>Fresh Bites Catering</t>
        </is>
      </c>
      <c r="E6" s="18" t="inlineStr">
        <is>
          <t>Other</t>
        </is>
      </c>
      <c r="F6" s="18" t="inlineStr">
        <is>
          <t>Eve Nash</t>
        </is>
      </c>
      <c r="G6" s="18" t="inlineStr">
        <is>
          <t>eve@example.com</t>
        </is>
      </c>
      <c r="H6" s="18" t="inlineStr"/>
      <c r="I6" s="18" t="inlineStr">
        <is>
          <t>555-0104</t>
        </is>
      </c>
      <c r="J6" s="18" t="inlineStr"/>
      <c r="K6" s="18" t="inlineStr">
        <is>
          <t>Information and handouts</t>
        </is>
      </c>
      <c r="L6" s="18" t="inlineStr">
        <is>
          <t>newsletter</t>
        </is>
      </c>
      <c r="M6" s="18" t="inlineStr">
        <is>
          <t>Outdoor table</t>
        </is>
      </c>
      <c r="N6" s="18" t="inlineStr">
        <is>
          <t>Yes</t>
        </is>
      </c>
      <c r="O6" s="18" t="n">
        <v>2</v>
      </c>
      <c r="P6" s="18" t="n">
        <v>1</v>
      </c>
      <c r="Q6" s="18" t="inlineStr">
        <is>
          <t>Food or drink samples</t>
        </is>
      </c>
      <c r="R6" s="18" t="inlineStr"/>
      <c r="S6" s="18" t="inlineStr"/>
      <c r="T6" s="18" t="n">
        <v>0</v>
      </c>
      <c r="U6" s="18" t="inlineStr"/>
      <c r="V6" s="18" t="inlineStr"/>
      <c r="W6" s="18" t="inlineStr">
        <is>
          <t>I've read the vendor rules and agree to them</t>
        </is>
      </c>
      <c r="X6" s="18" t="n">
        <v>1</v>
      </c>
      <c r="AG6" s="19" t="n"/>
      <c r="AH6" s="20" t="inlineStr">
        <is>
          <t>To collect</t>
        </is>
      </c>
      <c r="AI6" s="21" t="n"/>
      <c r="AJ6" s="20" t="inlineStr"/>
      <c r="AK6" s="20" t="inlineStr">
        <is>
          <t>No</t>
        </is>
      </c>
      <c r="AL6" s="20" t="inlineStr"/>
      <c r="AM6" s="20" t="inlineStr">
        <is>
          <t>Ask about the local permit</t>
        </is>
      </c>
      <c r="AN6" s="19" t="n"/>
      <c r="AO6" s="22">
        <f>IFERROR(TRIM(INDEX($A6:$AF6,MATCH(Lists!$F$3,$A$1:$AF$1,0))&amp;""),"")</f>
        <v/>
      </c>
      <c r="AP6" s="22">
        <f>IF(AO6="","",IFERROR(TRIM(INDEX($A6:$AF6,MATCH(Lists!$F$4,$A$1:$AF$1,0))&amp;""),""))</f>
        <v/>
      </c>
      <c r="AQ6" s="22">
        <f>IF(AO6="","",IFERROR(TRIM(INDEX($A6:$AF6,MATCH(Lists!$F$6,$A$1:$AF$1,0))&amp;""),""))</f>
        <v/>
      </c>
      <c r="AR6" s="22">
        <f>IF(AO6="","",IFERROR(TRIM(INDEX($A6:$AF6,MATCH(Lists!$F$7,$A$1:$AF$1,0))&amp;""),""))</f>
        <v/>
      </c>
      <c r="AS6" s="22">
        <f>IF(AO6="","",IFERROR(IF(TRIM(INDEX($A6:$AF6,MATCH(Lists!$F$8,$A$1:$AF$1,0))&amp;"")="","",VALUE(TRIM(INDEX($A6:$AF6,MATCH(Lists!$F$8,$A$1:$AF$1,0))&amp;""))),""))</f>
        <v/>
      </c>
      <c r="AT6" s="22">
        <f>IF(AO6="","",IFERROR(IF(TRIM(INDEX($A6:$AF6,MATCH(Lists!$F$9,$A$1:$AF$1,0))&amp;"")="","",VALUE(TRIM(INDEX($A6:$AF6,MATCH(Lists!$F$9,$A$1:$AF$1,0))&amp;""))),""))</f>
        <v/>
      </c>
      <c r="AU6" s="22">
        <f>IF(AO6="","",IF(ISNUMBER(SEARCH("door prize",IFERROR(TRIM(INDEX($A6:$AF6,MATCH(Lists!$F$10,$A$1:$AF$1,0))&amp;""),""))),"Yes","No"))</f>
        <v/>
      </c>
      <c r="AV6" s="22">
        <f>IF(AO6="","",IF(ISNUMBER(SEARCH("Food or drink",IFERROR(TRIM(INDEX($A6:$AF6,MATCH(Lists!$F$10,$A$1:$AF$1,0))&amp;""),""))),"Yes","No"))</f>
        <v/>
      </c>
      <c r="AW6" s="22">
        <f>IF(AO6="","",IF(ISNUMBER(SEARCH("Nonprofit table",AQ6)),"Yes","No"))</f>
        <v/>
      </c>
      <c r="AX6" s="22">
        <f>IF(AO6="","",IF(IFERROR(TRIM(INDEX($A6:$AF6,MATCH(Lists!$F$12,$A$1:$AF$1,0))&amp;""),"")&lt;&gt;"","Yes","No"))</f>
        <v/>
      </c>
      <c r="AY6" s="22">
        <f>IF(AO6="","",IF(IFERROR(TRIM(INDEX($A6:$AF6,MATCH(Lists!$F$13,$A$1:$AF$1,0))&amp;""),"")&lt;&gt;"","Yes","No"))</f>
        <v/>
      </c>
      <c r="AZ6" s="22">
        <f>IF(AO6="","",IFERROR(IF(TRIM(INDEX($A6:$AF6,MATCH(Lists!$F$11,$A$1:$AF$1,0))&amp;"")="","",VALUE(TRIM(INDEX($A6:$AF6,MATCH(Lists!$F$11,$A$1:$AF$1,0))&amp;""))),""))</f>
        <v/>
      </c>
      <c r="BA6" s="22">
        <f>IF(AO6="","",IFERROR(TRIM(INDEX($A6:$AF6,MATCH(Lists!$F$14,$A$1:$AF$1,0))&amp;""),""))</f>
        <v/>
      </c>
      <c r="BB6" s="22">
        <f>IF(OR(AO6="",AJ6=""),"",TRIM(AJ6&amp;""))</f>
        <v/>
      </c>
      <c r="BC6" s="22">
        <f>IF(BB6="","",IF(COUNTIF($BB$2:$BB$301,BB6)&gt;1,"Yes","No"))</f>
        <v/>
      </c>
      <c r="BD6" s="22">
        <f>IF(AO6="","",IFERROR(TRIM(INDEX($A6:$AF6,MATCH(Lists!$F$5,$A$1:$AF$1,0))&amp;""),""))</f>
        <v/>
      </c>
      <c r="BE6" s="22">
        <f>IF(AO6="",0,1)</f>
        <v/>
      </c>
      <c r="BF6" s="22">
        <f>IF(BB6="",0,1)</f>
        <v/>
      </c>
    </row>
    <row r="7">
      <c r="A7" s="18" t="inlineStr">
        <is>
          <t>EXAMPLE-06 (delete me)</t>
        </is>
      </c>
      <c r="B7" s="18" t="inlineStr">
        <is>
          <t>2026-10-08T09:15:00.000Z</t>
        </is>
      </c>
      <c r="C7" s="18" t="inlineStr">
        <is>
          <t>2026-10-08T09:09:00.000Z</t>
        </is>
      </c>
      <c r="D7" s="18" t="inlineStr">
        <is>
          <t>County Library Friends</t>
        </is>
      </c>
      <c r="E7" s="18" t="inlineStr">
        <is>
          <t>Public health or government</t>
        </is>
      </c>
      <c r="F7" s="18" t="inlineStr">
        <is>
          <t>Fay Dunn</t>
        </is>
      </c>
      <c r="G7" s="18" t="inlineStr">
        <is>
          <t>fay@example.com</t>
        </is>
      </c>
      <c r="H7" s="18" t="inlineStr"/>
      <c r="I7" s="18" t="inlineStr">
        <is>
          <t>555-0105</t>
        </is>
      </c>
      <c r="J7" s="18" t="inlineStr"/>
      <c r="K7" s="18" t="inlineStr">
        <is>
          <t>Information and handouts</t>
        </is>
      </c>
      <c r="L7" s="18" t="inlineStr">
        <is>
          <t>newsletter</t>
        </is>
      </c>
      <c r="M7" s="18" t="inlineStr">
        <is>
          <t>Nonprofit table (fee waived)</t>
        </is>
      </c>
      <c r="N7" s="18" t="inlineStr">
        <is>
          <t>No</t>
        </is>
      </c>
      <c r="O7" s="18" t="n">
        <v>2</v>
      </c>
      <c r="P7" s="18" t="n">
        <v>2</v>
      </c>
      <c r="Q7" s="18" t="inlineStr">
        <is>
          <t>A door prize for the raffle</t>
        </is>
      </c>
      <c r="R7" s="18" t="inlineStr">
        <is>
          <t>A gift basket</t>
        </is>
      </c>
      <c r="S7" s="18" t="inlineStr"/>
      <c r="T7" s="18" t="n">
        <v>0</v>
      </c>
      <c r="U7" s="18" t="inlineStr"/>
      <c r="V7" s="18" t="inlineStr"/>
      <c r="W7" s="18" t="inlineStr">
        <is>
          <t>I've read the vendor rules and agree to them</t>
        </is>
      </c>
      <c r="X7" s="18" t="n">
        <v>1</v>
      </c>
      <c r="AG7" s="19" t="n"/>
      <c r="AH7" s="20" t="inlineStr">
        <is>
          <t>Waived</t>
        </is>
      </c>
      <c r="AI7" s="21" t="n">
        <v>0</v>
      </c>
      <c r="AJ7" s="20" t="inlineStr">
        <is>
          <t>4</t>
        </is>
      </c>
      <c r="AK7" s="20" t="inlineStr">
        <is>
          <t>Yes</t>
        </is>
      </c>
      <c r="AL7" s="20" t="inlineStr"/>
      <c r="AM7" s="20" t="inlineStr">
        <is>
          <t>Letter to follow</t>
        </is>
      </c>
      <c r="AN7" s="19" t="n"/>
      <c r="AO7" s="22">
        <f>IFERROR(TRIM(INDEX($A7:$AF7,MATCH(Lists!$F$3,$A$1:$AF$1,0))&amp;""),"")</f>
        <v/>
      </c>
      <c r="AP7" s="22">
        <f>IF(AO7="","",IFERROR(TRIM(INDEX($A7:$AF7,MATCH(Lists!$F$4,$A$1:$AF$1,0))&amp;""),""))</f>
        <v/>
      </c>
      <c r="AQ7" s="22">
        <f>IF(AO7="","",IFERROR(TRIM(INDEX($A7:$AF7,MATCH(Lists!$F$6,$A$1:$AF$1,0))&amp;""),""))</f>
        <v/>
      </c>
      <c r="AR7" s="22">
        <f>IF(AO7="","",IFERROR(TRIM(INDEX($A7:$AF7,MATCH(Lists!$F$7,$A$1:$AF$1,0))&amp;""),""))</f>
        <v/>
      </c>
      <c r="AS7" s="22">
        <f>IF(AO7="","",IFERROR(IF(TRIM(INDEX($A7:$AF7,MATCH(Lists!$F$8,$A$1:$AF$1,0))&amp;"")="","",VALUE(TRIM(INDEX($A7:$AF7,MATCH(Lists!$F$8,$A$1:$AF$1,0))&amp;""))),""))</f>
        <v/>
      </c>
      <c r="AT7" s="22">
        <f>IF(AO7="","",IFERROR(IF(TRIM(INDEX($A7:$AF7,MATCH(Lists!$F$9,$A$1:$AF$1,0))&amp;"")="","",VALUE(TRIM(INDEX($A7:$AF7,MATCH(Lists!$F$9,$A$1:$AF$1,0))&amp;""))),""))</f>
        <v/>
      </c>
      <c r="AU7" s="22">
        <f>IF(AO7="","",IF(ISNUMBER(SEARCH("door prize",IFERROR(TRIM(INDEX($A7:$AF7,MATCH(Lists!$F$10,$A$1:$AF$1,0))&amp;""),""))),"Yes","No"))</f>
        <v/>
      </c>
      <c r="AV7" s="22">
        <f>IF(AO7="","",IF(ISNUMBER(SEARCH("Food or drink",IFERROR(TRIM(INDEX($A7:$AF7,MATCH(Lists!$F$10,$A$1:$AF$1,0))&amp;""),""))),"Yes","No"))</f>
        <v/>
      </c>
      <c r="AW7" s="22">
        <f>IF(AO7="","",IF(ISNUMBER(SEARCH("Nonprofit table",AQ7)),"Yes","No"))</f>
        <v/>
      </c>
      <c r="AX7" s="22">
        <f>IF(AO7="","",IF(IFERROR(TRIM(INDEX($A7:$AF7,MATCH(Lists!$F$12,$A$1:$AF$1,0))&amp;""),"")&lt;&gt;"","Yes","No"))</f>
        <v/>
      </c>
      <c r="AY7" s="22">
        <f>IF(AO7="","",IF(IFERROR(TRIM(INDEX($A7:$AF7,MATCH(Lists!$F$13,$A$1:$AF$1,0))&amp;""),"")&lt;&gt;"","Yes","No"))</f>
        <v/>
      </c>
      <c r="AZ7" s="22">
        <f>IF(AO7="","",IFERROR(IF(TRIM(INDEX($A7:$AF7,MATCH(Lists!$F$11,$A$1:$AF$1,0))&amp;"")="","",VALUE(TRIM(INDEX($A7:$AF7,MATCH(Lists!$F$11,$A$1:$AF$1,0))&amp;""))),""))</f>
        <v/>
      </c>
      <c r="BA7" s="22">
        <f>IF(AO7="","",IFERROR(TRIM(INDEX($A7:$AF7,MATCH(Lists!$F$14,$A$1:$AF$1,0))&amp;""),""))</f>
        <v/>
      </c>
      <c r="BB7" s="22">
        <f>IF(OR(AO7="",AJ7=""),"",TRIM(AJ7&amp;""))</f>
        <v/>
      </c>
      <c r="BC7" s="22">
        <f>IF(BB7="","",IF(COUNTIF($BB$2:$BB$301,BB7)&gt;1,"Yes","No"))</f>
        <v/>
      </c>
      <c r="BD7" s="22">
        <f>IF(AO7="","",IFERROR(TRIM(INDEX($A7:$AF7,MATCH(Lists!$F$5,$A$1:$AF$1,0))&amp;""),""))</f>
        <v/>
      </c>
      <c r="BE7" s="22">
        <f>IF(AO7="",0,1)</f>
        <v/>
      </c>
      <c r="BF7" s="22">
        <f>IF(BB7="",0,1)</f>
        <v/>
      </c>
    </row>
    <row r="8">
      <c r="A8" s="18" t="inlineStr">
        <is>
          <t>EXAMPLE-07 (delete me)</t>
        </is>
      </c>
      <c r="B8" s="18" t="inlineStr">
        <is>
          <t>2026-10-09T09:16:00.000Z</t>
        </is>
      </c>
      <c r="C8" s="18" t="inlineStr">
        <is>
          <t>2026-10-09T09:10:00.000Z</t>
        </is>
      </c>
      <c r="D8" s="18" t="inlineStr">
        <is>
          <t>Fresh Start Fitness</t>
        </is>
      </c>
      <c r="E8" s="18" t="inlineStr">
        <is>
          <t>Health or wellness business</t>
        </is>
      </c>
      <c r="F8" s="18" t="inlineStr">
        <is>
          <t>Gil Roy</t>
        </is>
      </c>
      <c r="G8" s="18" t="inlineStr">
        <is>
          <t>gil@example.com</t>
        </is>
      </c>
      <c r="H8" s="18" t="inlineStr"/>
      <c r="I8" s="18" t="inlineStr">
        <is>
          <t>555-0106</t>
        </is>
      </c>
      <c r="J8" s="18" t="inlineStr"/>
      <c r="K8" s="18" t="inlineStr">
        <is>
          <t>Information and handouts</t>
        </is>
      </c>
      <c r="L8" s="18" t="inlineStr">
        <is>
          <t>newsletter</t>
        </is>
      </c>
      <c r="M8" s="18" t="inlineStr">
        <is>
          <t>Indoor table</t>
        </is>
      </c>
      <c r="N8" s="18" t="inlineStr">
        <is>
          <t>Yes</t>
        </is>
      </c>
      <c r="O8" s="18" t="n">
        <v>3</v>
      </c>
      <c r="P8" s="18" t="n">
        <v>3</v>
      </c>
      <c r="Q8" s="18" t="inlineStr">
        <is>
          <t>Giveaways, A door prize for the raffle</t>
        </is>
      </c>
      <c r="R8" s="18" t="inlineStr">
        <is>
          <t>A gift basket</t>
        </is>
      </c>
      <c r="S8" s="18" t="inlineStr"/>
      <c r="T8" s="18" t="n">
        <v>0</v>
      </c>
      <c r="U8" s="18" t="inlineStr"/>
      <c r="V8" s="18" t="inlineStr"/>
      <c r="W8" s="18" t="inlineStr">
        <is>
          <t>I've read the vendor rules and agree to them</t>
        </is>
      </c>
      <c r="X8" s="18" t="n">
        <v>1</v>
      </c>
      <c r="AG8" s="19" t="n"/>
      <c r="AH8" s="20" t="inlineStr">
        <is>
          <t>Payment form sent</t>
        </is>
      </c>
      <c r="AI8" s="21" t="n">
        <v>40</v>
      </c>
      <c r="AJ8" s="20" t="inlineStr">
        <is>
          <t>5</t>
        </is>
      </c>
      <c r="AK8" s="20" t="inlineStr">
        <is>
          <t>No</t>
        </is>
      </c>
      <c r="AL8" s="20" t="inlineStr"/>
      <c r="AM8" s="20" t="inlineStr">
        <is>
          <t>Table 5 has no outlet</t>
        </is>
      </c>
      <c r="AN8" s="19" t="n"/>
      <c r="AO8" s="22">
        <f>IFERROR(TRIM(INDEX($A8:$AF8,MATCH(Lists!$F$3,$A$1:$AF$1,0))&amp;""),"")</f>
        <v/>
      </c>
      <c r="AP8" s="22">
        <f>IF(AO8="","",IFERROR(TRIM(INDEX($A8:$AF8,MATCH(Lists!$F$4,$A$1:$AF$1,0))&amp;""),""))</f>
        <v/>
      </c>
      <c r="AQ8" s="22">
        <f>IF(AO8="","",IFERROR(TRIM(INDEX($A8:$AF8,MATCH(Lists!$F$6,$A$1:$AF$1,0))&amp;""),""))</f>
        <v/>
      </c>
      <c r="AR8" s="22">
        <f>IF(AO8="","",IFERROR(TRIM(INDEX($A8:$AF8,MATCH(Lists!$F$7,$A$1:$AF$1,0))&amp;""),""))</f>
        <v/>
      </c>
      <c r="AS8" s="22">
        <f>IF(AO8="","",IFERROR(IF(TRIM(INDEX($A8:$AF8,MATCH(Lists!$F$8,$A$1:$AF$1,0))&amp;"")="","",VALUE(TRIM(INDEX($A8:$AF8,MATCH(Lists!$F$8,$A$1:$AF$1,0))&amp;""))),""))</f>
        <v/>
      </c>
      <c r="AT8" s="22">
        <f>IF(AO8="","",IFERROR(IF(TRIM(INDEX($A8:$AF8,MATCH(Lists!$F$9,$A$1:$AF$1,0))&amp;"")="","",VALUE(TRIM(INDEX($A8:$AF8,MATCH(Lists!$F$9,$A$1:$AF$1,0))&amp;""))),""))</f>
        <v/>
      </c>
      <c r="AU8" s="22">
        <f>IF(AO8="","",IF(ISNUMBER(SEARCH("door prize",IFERROR(TRIM(INDEX($A8:$AF8,MATCH(Lists!$F$10,$A$1:$AF$1,0))&amp;""),""))),"Yes","No"))</f>
        <v/>
      </c>
      <c r="AV8" s="22">
        <f>IF(AO8="","",IF(ISNUMBER(SEARCH("Food or drink",IFERROR(TRIM(INDEX($A8:$AF8,MATCH(Lists!$F$10,$A$1:$AF$1,0))&amp;""),""))),"Yes","No"))</f>
        <v/>
      </c>
      <c r="AW8" s="22">
        <f>IF(AO8="","",IF(ISNUMBER(SEARCH("Nonprofit table",AQ8)),"Yes","No"))</f>
        <v/>
      </c>
      <c r="AX8" s="22">
        <f>IF(AO8="","",IF(IFERROR(TRIM(INDEX($A8:$AF8,MATCH(Lists!$F$12,$A$1:$AF$1,0))&amp;""),"")&lt;&gt;"","Yes","No"))</f>
        <v/>
      </c>
      <c r="AY8" s="22">
        <f>IF(AO8="","",IF(IFERROR(TRIM(INDEX($A8:$AF8,MATCH(Lists!$F$13,$A$1:$AF$1,0))&amp;""),"")&lt;&gt;"","Yes","No"))</f>
        <v/>
      </c>
      <c r="AZ8" s="22">
        <f>IF(AO8="","",IFERROR(IF(TRIM(INDEX($A8:$AF8,MATCH(Lists!$F$11,$A$1:$AF$1,0))&amp;"")="","",VALUE(TRIM(INDEX($A8:$AF8,MATCH(Lists!$F$11,$A$1:$AF$1,0))&amp;""))),""))</f>
        <v/>
      </c>
      <c r="BA8" s="22">
        <f>IF(AO8="","",IFERROR(TRIM(INDEX($A8:$AF8,MATCH(Lists!$F$14,$A$1:$AF$1,0))&amp;""),""))</f>
        <v/>
      </c>
      <c r="BB8" s="22">
        <f>IF(OR(AO8="",AJ8=""),"",TRIM(AJ8&amp;""))</f>
        <v/>
      </c>
      <c r="BC8" s="22">
        <f>IF(BB8="","",IF(COUNTIF($BB$2:$BB$301,BB8)&gt;1,"Yes","No"))</f>
        <v/>
      </c>
      <c r="BD8" s="22">
        <f>IF(AO8="","",IFERROR(TRIM(INDEX($A8:$AF8,MATCH(Lists!$F$5,$A$1:$AF$1,0))&amp;""),""))</f>
        <v/>
      </c>
      <c r="BE8" s="22">
        <f>IF(AO8="",0,1)</f>
        <v/>
      </c>
      <c r="BF8" s="22">
        <f>IF(BB8="",0,1)</f>
        <v/>
      </c>
    </row>
    <row r="9">
      <c r="A9" s="18" t="inlineStr">
        <is>
          <t>EXAMPLE-08 (delete me)</t>
        </is>
      </c>
      <c r="B9" s="18" t="inlineStr">
        <is>
          <t>2026-10-10T09:17:00.000Z</t>
        </is>
      </c>
      <c r="C9" s="18" t="inlineStr">
        <is>
          <t>2026-10-10T09:11:00.000Z</t>
        </is>
      </c>
      <c r="D9" s="18" t="inlineStr">
        <is>
          <t>Lakeside Walking Group</t>
        </is>
      </c>
      <c r="E9" s="18" t="inlineStr">
        <is>
          <t>Nonprofit or community group</t>
        </is>
      </c>
      <c r="F9" s="18" t="inlineStr">
        <is>
          <t>Hal Cruz</t>
        </is>
      </c>
      <c r="G9" s="18" t="inlineStr">
        <is>
          <t>hal@example.com</t>
        </is>
      </c>
      <c r="H9" s="18" t="inlineStr"/>
      <c r="I9" s="18" t="inlineStr">
        <is>
          <t>555-0107</t>
        </is>
      </c>
      <c r="J9" s="18" t="inlineStr"/>
      <c r="K9" s="18" t="inlineStr">
        <is>
          <t>Information and handouts</t>
        </is>
      </c>
      <c r="L9" s="18" t="inlineStr">
        <is>
          <t>newsletter</t>
        </is>
      </c>
      <c r="M9" s="18" t="inlineStr">
        <is>
          <t>Outdoor table</t>
        </is>
      </c>
      <c r="N9" s="18" t="inlineStr">
        <is>
          <t>No</t>
        </is>
      </c>
      <c r="O9" s="18" t="n">
        <v>1</v>
      </c>
      <c r="P9" s="18" t="n">
        <v>1</v>
      </c>
      <c r="Q9" s="18" t="inlineStr"/>
      <c r="R9" s="18" t="inlineStr"/>
      <c r="S9" s="18" t="inlineStr"/>
      <c r="T9" s="18" t="n">
        <v>0</v>
      </c>
      <c r="U9" s="18" t="inlineStr"/>
      <c r="V9" s="18" t="inlineStr"/>
      <c r="W9" s="18" t="inlineStr">
        <is>
          <t>I've read the vendor rules and agree to them</t>
        </is>
      </c>
      <c r="X9" s="18" t="n">
        <v>1</v>
      </c>
      <c r="AG9" s="19" t="n"/>
      <c r="AH9" s="20" t="inlineStr">
        <is>
          <t>To collect</t>
        </is>
      </c>
      <c r="AI9" s="21" t="n"/>
      <c r="AJ9" s="20" t="inlineStr"/>
      <c r="AK9" s="20" t="inlineStr">
        <is>
          <t>No</t>
        </is>
      </c>
      <c r="AL9" s="20" t="inlineStr"/>
      <c r="AM9" s="20" t="inlineStr"/>
      <c r="AN9" s="19" t="n"/>
      <c r="AO9" s="22">
        <f>IFERROR(TRIM(INDEX($A9:$AF9,MATCH(Lists!$F$3,$A$1:$AF$1,0))&amp;""),"")</f>
        <v/>
      </c>
      <c r="AP9" s="22">
        <f>IF(AO9="","",IFERROR(TRIM(INDEX($A9:$AF9,MATCH(Lists!$F$4,$A$1:$AF$1,0))&amp;""),""))</f>
        <v/>
      </c>
      <c r="AQ9" s="22">
        <f>IF(AO9="","",IFERROR(TRIM(INDEX($A9:$AF9,MATCH(Lists!$F$6,$A$1:$AF$1,0))&amp;""),""))</f>
        <v/>
      </c>
      <c r="AR9" s="22">
        <f>IF(AO9="","",IFERROR(TRIM(INDEX($A9:$AF9,MATCH(Lists!$F$7,$A$1:$AF$1,0))&amp;""),""))</f>
        <v/>
      </c>
      <c r="AS9" s="22">
        <f>IF(AO9="","",IFERROR(IF(TRIM(INDEX($A9:$AF9,MATCH(Lists!$F$8,$A$1:$AF$1,0))&amp;"")="","",VALUE(TRIM(INDEX($A9:$AF9,MATCH(Lists!$F$8,$A$1:$AF$1,0))&amp;""))),""))</f>
        <v/>
      </c>
      <c r="AT9" s="22">
        <f>IF(AO9="","",IFERROR(IF(TRIM(INDEX($A9:$AF9,MATCH(Lists!$F$9,$A$1:$AF$1,0))&amp;"")="","",VALUE(TRIM(INDEX($A9:$AF9,MATCH(Lists!$F$9,$A$1:$AF$1,0))&amp;""))),""))</f>
        <v/>
      </c>
      <c r="AU9" s="22">
        <f>IF(AO9="","",IF(ISNUMBER(SEARCH("door prize",IFERROR(TRIM(INDEX($A9:$AF9,MATCH(Lists!$F$10,$A$1:$AF$1,0))&amp;""),""))),"Yes","No"))</f>
        <v/>
      </c>
      <c r="AV9" s="22">
        <f>IF(AO9="","",IF(ISNUMBER(SEARCH("Food or drink",IFERROR(TRIM(INDEX($A9:$AF9,MATCH(Lists!$F$10,$A$1:$AF$1,0))&amp;""),""))),"Yes","No"))</f>
        <v/>
      </c>
      <c r="AW9" s="22">
        <f>IF(AO9="","",IF(ISNUMBER(SEARCH("Nonprofit table",AQ9)),"Yes","No"))</f>
        <v/>
      </c>
      <c r="AX9" s="22">
        <f>IF(AO9="","",IF(IFERROR(TRIM(INDEX($A9:$AF9,MATCH(Lists!$F$12,$A$1:$AF$1,0))&amp;""),"")&lt;&gt;"","Yes","No"))</f>
        <v/>
      </c>
      <c r="AY9" s="22">
        <f>IF(AO9="","",IF(IFERROR(TRIM(INDEX($A9:$AF9,MATCH(Lists!$F$13,$A$1:$AF$1,0))&amp;""),"")&lt;&gt;"","Yes","No"))</f>
        <v/>
      </c>
      <c r="AZ9" s="22">
        <f>IF(AO9="","",IFERROR(IF(TRIM(INDEX($A9:$AF9,MATCH(Lists!$F$11,$A$1:$AF$1,0))&amp;"")="","",VALUE(TRIM(INDEX($A9:$AF9,MATCH(Lists!$F$11,$A$1:$AF$1,0))&amp;""))),""))</f>
        <v/>
      </c>
      <c r="BA9" s="22">
        <f>IF(AO9="","",IFERROR(TRIM(INDEX($A9:$AF9,MATCH(Lists!$F$14,$A$1:$AF$1,0))&amp;""),""))</f>
        <v/>
      </c>
      <c r="BB9" s="22">
        <f>IF(OR(AO9="",AJ9=""),"",TRIM(AJ9&amp;""))</f>
        <v/>
      </c>
      <c r="BC9" s="22">
        <f>IF(BB9="","",IF(COUNTIF($BB$2:$BB$301,BB9)&gt;1,"Yes","No"))</f>
        <v/>
      </c>
      <c r="BD9" s="22">
        <f>IF(AO9="","",IFERROR(TRIM(INDEX($A9:$AF9,MATCH(Lists!$F$5,$A$1:$AF$1,0))&amp;""),""))</f>
        <v/>
      </c>
      <c r="BE9" s="22">
        <f>IF(AO9="",0,1)</f>
        <v/>
      </c>
      <c r="BF9" s="22">
        <f>IF(BB9="",0,1)</f>
        <v/>
      </c>
    </row>
    <row r="10">
      <c r="AG10" s="19" t="n"/>
      <c r="AH10" s="23" t="n"/>
      <c r="AI10" s="24" t="n"/>
      <c r="AJ10" s="23" t="n"/>
      <c r="AK10" s="23" t="n"/>
      <c r="AL10" s="23" t="n"/>
      <c r="AM10" s="23" t="n"/>
      <c r="AN10" s="19" t="n"/>
      <c r="AO10" s="22">
        <f>IFERROR(TRIM(INDEX($A10:$AF10,MATCH(Lists!$F$3,$A$1:$AF$1,0))&amp;""),"")</f>
        <v/>
      </c>
      <c r="AP10" s="22">
        <f>IF(AO10="","",IFERROR(TRIM(INDEX($A10:$AF10,MATCH(Lists!$F$4,$A$1:$AF$1,0))&amp;""),""))</f>
        <v/>
      </c>
      <c r="AQ10" s="22">
        <f>IF(AO10="","",IFERROR(TRIM(INDEX($A10:$AF10,MATCH(Lists!$F$6,$A$1:$AF$1,0))&amp;""),""))</f>
        <v/>
      </c>
      <c r="AR10" s="22">
        <f>IF(AO10="","",IFERROR(TRIM(INDEX($A10:$AF10,MATCH(Lists!$F$7,$A$1:$AF$1,0))&amp;""),""))</f>
        <v/>
      </c>
      <c r="AS10" s="22">
        <f>IF(AO10="","",IFERROR(IF(TRIM(INDEX($A10:$AF10,MATCH(Lists!$F$8,$A$1:$AF$1,0))&amp;"")="","",VALUE(TRIM(INDEX($A10:$AF10,MATCH(Lists!$F$8,$A$1:$AF$1,0))&amp;""))),""))</f>
        <v/>
      </c>
      <c r="AT10" s="22">
        <f>IF(AO10="","",IFERROR(IF(TRIM(INDEX($A10:$AF10,MATCH(Lists!$F$9,$A$1:$AF$1,0))&amp;"")="","",VALUE(TRIM(INDEX($A10:$AF10,MATCH(Lists!$F$9,$A$1:$AF$1,0))&amp;""))),""))</f>
        <v/>
      </c>
      <c r="AU10" s="22">
        <f>IF(AO10="","",IF(ISNUMBER(SEARCH("door prize",IFERROR(TRIM(INDEX($A10:$AF10,MATCH(Lists!$F$10,$A$1:$AF$1,0))&amp;""),""))),"Yes","No"))</f>
        <v/>
      </c>
      <c r="AV10" s="22">
        <f>IF(AO10="","",IF(ISNUMBER(SEARCH("Food or drink",IFERROR(TRIM(INDEX($A10:$AF10,MATCH(Lists!$F$10,$A$1:$AF$1,0))&amp;""),""))),"Yes","No"))</f>
        <v/>
      </c>
      <c r="AW10" s="22">
        <f>IF(AO10="","",IF(ISNUMBER(SEARCH("Nonprofit table",AQ10)),"Yes","No"))</f>
        <v/>
      </c>
      <c r="AX10" s="22">
        <f>IF(AO10="","",IF(IFERROR(TRIM(INDEX($A10:$AF10,MATCH(Lists!$F$12,$A$1:$AF$1,0))&amp;""),"")&lt;&gt;"","Yes","No"))</f>
        <v/>
      </c>
      <c r="AY10" s="22">
        <f>IF(AO10="","",IF(IFERROR(TRIM(INDEX($A10:$AF10,MATCH(Lists!$F$13,$A$1:$AF$1,0))&amp;""),"")&lt;&gt;"","Yes","No"))</f>
        <v/>
      </c>
      <c r="AZ10" s="22">
        <f>IF(AO10="","",IFERROR(IF(TRIM(INDEX($A10:$AF10,MATCH(Lists!$F$11,$A$1:$AF$1,0))&amp;"")="","",VALUE(TRIM(INDEX($A10:$AF10,MATCH(Lists!$F$11,$A$1:$AF$1,0))&amp;""))),""))</f>
        <v/>
      </c>
      <c r="BA10" s="22">
        <f>IF(AO10="","",IFERROR(TRIM(INDEX($A10:$AF10,MATCH(Lists!$F$14,$A$1:$AF$1,0))&amp;""),""))</f>
        <v/>
      </c>
      <c r="BB10" s="22">
        <f>IF(OR(AO10="",AJ10=""),"",TRIM(AJ10&amp;""))</f>
        <v/>
      </c>
      <c r="BC10" s="22">
        <f>IF(BB10="","",IF(COUNTIF($BB$2:$BB$301,BB10)&gt;1,"Yes","No"))</f>
        <v/>
      </c>
      <c r="BD10" s="22">
        <f>IF(AO10="","",IFERROR(TRIM(INDEX($A10:$AF10,MATCH(Lists!$F$5,$A$1:$AF$1,0))&amp;""),""))</f>
        <v/>
      </c>
      <c r="BE10" s="22">
        <f>IF(AO10="",0,1)</f>
        <v/>
      </c>
      <c r="BF10" s="22">
        <f>IF(BB10="",0,1)</f>
        <v/>
      </c>
    </row>
    <row r="11">
      <c r="AG11" s="19" t="n"/>
      <c r="AH11" s="23" t="n"/>
      <c r="AI11" s="24" t="n"/>
      <c r="AJ11" s="23" t="n"/>
      <c r="AK11" s="23" t="n"/>
      <c r="AL11" s="23" t="n"/>
      <c r="AM11" s="23" t="n"/>
      <c r="AN11" s="19" t="n"/>
      <c r="AO11" s="22">
        <f>IFERROR(TRIM(INDEX($A11:$AF11,MATCH(Lists!$F$3,$A$1:$AF$1,0))&amp;""),"")</f>
        <v/>
      </c>
      <c r="AP11" s="22">
        <f>IF(AO11="","",IFERROR(TRIM(INDEX($A11:$AF11,MATCH(Lists!$F$4,$A$1:$AF$1,0))&amp;""),""))</f>
        <v/>
      </c>
      <c r="AQ11" s="22">
        <f>IF(AO11="","",IFERROR(TRIM(INDEX($A11:$AF11,MATCH(Lists!$F$6,$A$1:$AF$1,0))&amp;""),""))</f>
        <v/>
      </c>
      <c r="AR11" s="22">
        <f>IF(AO11="","",IFERROR(TRIM(INDEX($A11:$AF11,MATCH(Lists!$F$7,$A$1:$AF$1,0))&amp;""),""))</f>
        <v/>
      </c>
      <c r="AS11" s="22">
        <f>IF(AO11="","",IFERROR(IF(TRIM(INDEX($A11:$AF11,MATCH(Lists!$F$8,$A$1:$AF$1,0))&amp;"")="","",VALUE(TRIM(INDEX($A11:$AF11,MATCH(Lists!$F$8,$A$1:$AF$1,0))&amp;""))),""))</f>
        <v/>
      </c>
      <c r="AT11" s="22">
        <f>IF(AO11="","",IFERROR(IF(TRIM(INDEX($A11:$AF11,MATCH(Lists!$F$9,$A$1:$AF$1,0))&amp;"")="","",VALUE(TRIM(INDEX($A11:$AF11,MATCH(Lists!$F$9,$A$1:$AF$1,0))&amp;""))),""))</f>
        <v/>
      </c>
      <c r="AU11" s="22">
        <f>IF(AO11="","",IF(ISNUMBER(SEARCH("door prize",IFERROR(TRIM(INDEX($A11:$AF11,MATCH(Lists!$F$10,$A$1:$AF$1,0))&amp;""),""))),"Yes","No"))</f>
        <v/>
      </c>
      <c r="AV11" s="22">
        <f>IF(AO11="","",IF(ISNUMBER(SEARCH("Food or drink",IFERROR(TRIM(INDEX($A11:$AF11,MATCH(Lists!$F$10,$A$1:$AF$1,0))&amp;""),""))),"Yes","No"))</f>
        <v/>
      </c>
      <c r="AW11" s="22">
        <f>IF(AO11="","",IF(ISNUMBER(SEARCH("Nonprofit table",AQ11)),"Yes","No"))</f>
        <v/>
      </c>
      <c r="AX11" s="22">
        <f>IF(AO11="","",IF(IFERROR(TRIM(INDEX($A11:$AF11,MATCH(Lists!$F$12,$A$1:$AF$1,0))&amp;""),"")&lt;&gt;"","Yes","No"))</f>
        <v/>
      </c>
      <c r="AY11" s="22">
        <f>IF(AO11="","",IF(IFERROR(TRIM(INDEX($A11:$AF11,MATCH(Lists!$F$13,$A$1:$AF$1,0))&amp;""),"")&lt;&gt;"","Yes","No"))</f>
        <v/>
      </c>
      <c r="AZ11" s="22">
        <f>IF(AO11="","",IFERROR(IF(TRIM(INDEX($A11:$AF11,MATCH(Lists!$F$11,$A$1:$AF$1,0))&amp;"")="","",VALUE(TRIM(INDEX($A11:$AF11,MATCH(Lists!$F$11,$A$1:$AF$1,0))&amp;""))),""))</f>
        <v/>
      </c>
      <c r="BA11" s="22">
        <f>IF(AO11="","",IFERROR(TRIM(INDEX($A11:$AF11,MATCH(Lists!$F$14,$A$1:$AF$1,0))&amp;""),""))</f>
        <v/>
      </c>
      <c r="BB11" s="22">
        <f>IF(OR(AO11="",AJ11=""),"",TRIM(AJ11&amp;""))</f>
        <v/>
      </c>
      <c r="BC11" s="22">
        <f>IF(BB11="","",IF(COUNTIF($BB$2:$BB$301,BB11)&gt;1,"Yes","No"))</f>
        <v/>
      </c>
      <c r="BD11" s="22">
        <f>IF(AO11="","",IFERROR(TRIM(INDEX($A11:$AF11,MATCH(Lists!$F$5,$A$1:$AF$1,0))&amp;""),""))</f>
        <v/>
      </c>
      <c r="BE11" s="22">
        <f>IF(AO11="",0,1)</f>
        <v/>
      </c>
      <c r="BF11" s="22">
        <f>IF(BB11="",0,1)</f>
        <v/>
      </c>
    </row>
    <row r="12">
      <c r="AG12" s="19" t="n"/>
      <c r="AH12" s="23" t="n"/>
      <c r="AI12" s="24" t="n"/>
      <c r="AJ12" s="23" t="n"/>
      <c r="AK12" s="23" t="n"/>
      <c r="AL12" s="23" t="n"/>
      <c r="AM12" s="23" t="n"/>
      <c r="AN12" s="19" t="n"/>
      <c r="AO12" s="22">
        <f>IFERROR(TRIM(INDEX($A12:$AF12,MATCH(Lists!$F$3,$A$1:$AF$1,0))&amp;""),"")</f>
        <v/>
      </c>
      <c r="AP12" s="22">
        <f>IF(AO12="","",IFERROR(TRIM(INDEX($A12:$AF12,MATCH(Lists!$F$4,$A$1:$AF$1,0))&amp;""),""))</f>
        <v/>
      </c>
      <c r="AQ12" s="22">
        <f>IF(AO12="","",IFERROR(TRIM(INDEX($A12:$AF12,MATCH(Lists!$F$6,$A$1:$AF$1,0))&amp;""),""))</f>
        <v/>
      </c>
      <c r="AR12" s="22">
        <f>IF(AO12="","",IFERROR(TRIM(INDEX($A12:$AF12,MATCH(Lists!$F$7,$A$1:$AF$1,0))&amp;""),""))</f>
        <v/>
      </c>
      <c r="AS12" s="22">
        <f>IF(AO12="","",IFERROR(IF(TRIM(INDEX($A12:$AF12,MATCH(Lists!$F$8,$A$1:$AF$1,0))&amp;"")="","",VALUE(TRIM(INDEX($A12:$AF12,MATCH(Lists!$F$8,$A$1:$AF$1,0))&amp;""))),""))</f>
        <v/>
      </c>
      <c r="AT12" s="22">
        <f>IF(AO12="","",IFERROR(IF(TRIM(INDEX($A12:$AF12,MATCH(Lists!$F$9,$A$1:$AF$1,0))&amp;"")="","",VALUE(TRIM(INDEX($A12:$AF12,MATCH(Lists!$F$9,$A$1:$AF$1,0))&amp;""))),""))</f>
        <v/>
      </c>
      <c r="AU12" s="22">
        <f>IF(AO12="","",IF(ISNUMBER(SEARCH("door prize",IFERROR(TRIM(INDEX($A12:$AF12,MATCH(Lists!$F$10,$A$1:$AF$1,0))&amp;""),""))),"Yes","No"))</f>
        <v/>
      </c>
      <c r="AV12" s="22">
        <f>IF(AO12="","",IF(ISNUMBER(SEARCH("Food or drink",IFERROR(TRIM(INDEX($A12:$AF12,MATCH(Lists!$F$10,$A$1:$AF$1,0))&amp;""),""))),"Yes","No"))</f>
        <v/>
      </c>
      <c r="AW12" s="22">
        <f>IF(AO12="","",IF(ISNUMBER(SEARCH("Nonprofit table",AQ12)),"Yes","No"))</f>
        <v/>
      </c>
      <c r="AX12" s="22">
        <f>IF(AO12="","",IF(IFERROR(TRIM(INDEX($A12:$AF12,MATCH(Lists!$F$12,$A$1:$AF$1,0))&amp;""),"")&lt;&gt;"","Yes","No"))</f>
        <v/>
      </c>
      <c r="AY12" s="22">
        <f>IF(AO12="","",IF(IFERROR(TRIM(INDEX($A12:$AF12,MATCH(Lists!$F$13,$A$1:$AF$1,0))&amp;""),"")&lt;&gt;"","Yes","No"))</f>
        <v/>
      </c>
      <c r="AZ12" s="22">
        <f>IF(AO12="","",IFERROR(IF(TRIM(INDEX($A12:$AF12,MATCH(Lists!$F$11,$A$1:$AF$1,0))&amp;"")="","",VALUE(TRIM(INDEX($A12:$AF12,MATCH(Lists!$F$11,$A$1:$AF$1,0))&amp;""))),""))</f>
        <v/>
      </c>
      <c r="BA12" s="22">
        <f>IF(AO12="","",IFERROR(TRIM(INDEX($A12:$AF12,MATCH(Lists!$F$14,$A$1:$AF$1,0))&amp;""),""))</f>
        <v/>
      </c>
      <c r="BB12" s="22">
        <f>IF(OR(AO12="",AJ12=""),"",TRIM(AJ12&amp;""))</f>
        <v/>
      </c>
      <c r="BC12" s="22">
        <f>IF(BB12="","",IF(COUNTIF($BB$2:$BB$301,BB12)&gt;1,"Yes","No"))</f>
        <v/>
      </c>
      <c r="BD12" s="22">
        <f>IF(AO12="","",IFERROR(TRIM(INDEX($A12:$AF12,MATCH(Lists!$F$5,$A$1:$AF$1,0))&amp;""),""))</f>
        <v/>
      </c>
      <c r="BE12" s="22">
        <f>IF(AO12="",0,1)</f>
        <v/>
      </c>
      <c r="BF12" s="22">
        <f>IF(BB12="",0,1)</f>
        <v/>
      </c>
    </row>
    <row r="13">
      <c r="AG13" s="19" t="n"/>
      <c r="AH13" s="23" t="n"/>
      <c r="AI13" s="24" t="n"/>
      <c r="AJ13" s="23" t="n"/>
      <c r="AK13" s="23" t="n"/>
      <c r="AL13" s="23" t="n"/>
      <c r="AM13" s="23" t="n"/>
      <c r="AN13" s="19" t="n"/>
      <c r="AO13" s="22">
        <f>IFERROR(TRIM(INDEX($A13:$AF13,MATCH(Lists!$F$3,$A$1:$AF$1,0))&amp;""),"")</f>
        <v/>
      </c>
      <c r="AP13" s="22">
        <f>IF(AO13="","",IFERROR(TRIM(INDEX($A13:$AF13,MATCH(Lists!$F$4,$A$1:$AF$1,0))&amp;""),""))</f>
        <v/>
      </c>
      <c r="AQ13" s="22">
        <f>IF(AO13="","",IFERROR(TRIM(INDEX($A13:$AF13,MATCH(Lists!$F$6,$A$1:$AF$1,0))&amp;""),""))</f>
        <v/>
      </c>
      <c r="AR13" s="22">
        <f>IF(AO13="","",IFERROR(TRIM(INDEX($A13:$AF13,MATCH(Lists!$F$7,$A$1:$AF$1,0))&amp;""),""))</f>
        <v/>
      </c>
      <c r="AS13" s="22">
        <f>IF(AO13="","",IFERROR(IF(TRIM(INDEX($A13:$AF13,MATCH(Lists!$F$8,$A$1:$AF$1,0))&amp;"")="","",VALUE(TRIM(INDEX($A13:$AF13,MATCH(Lists!$F$8,$A$1:$AF$1,0))&amp;""))),""))</f>
        <v/>
      </c>
      <c r="AT13" s="22">
        <f>IF(AO13="","",IFERROR(IF(TRIM(INDEX($A13:$AF13,MATCH(Lists!$F$9,$A$1:$AF$1,0))&amp;"")="","",VALUE(TRIM(INDEX($A13:$AF13,MATCH(Lists!$F$9,$A$1:$AF$1,0))&amp;""))),""))</f>
        <v/>
      </c>
      <c r="AU13" s="22">
        <f>IF(AO13="","",IF(ISNUMBER(SEARCH("door prize",IFERROR(TRIM(INDEX($A13:$AF13,MATCH(Lists!$F$10,$A$1:$AF$1,0))&amp;""),""))),"Yes","No"))</f>
        <v/>
      </c>
      <c r="AV13" s="22">
        <f>IF(AO13="","",IF(ISNUMBER(SEARCH("Food or drink",IFERROR(TRIM(INDEX($A13:$AF13,MATCH(Lists!$F$10,$A$1:$AF$1,0))&amp;""),""))),"Yes","No"))</f>
        <v/>
      </c>
      <c r="AW13" s="22">
        <f>IF(AO13="","",IF(ISNUMBER(SEARCH("Nonprofit table",AQ13)),"Yes","No"))</f>
        <v/>
      </c>
      <c r="AX13" s="22">
        <f>IF(AO13="","",IF(IFERROR(TRIM(INDEX($A13:$AF13,MATCH(Lists!$F$12,$A$1:$AF$1,0))&amp;""),"")&lt;&gt;"","Yes","No"))</f>
        <v/>
      </c>
      <c r="AY13" s="22">
        <f>IF(AO13="","",IF(IFERROR(TRIM(INDEX($A13:$AF13,MATCH(Lists!$F$13,$A$1:$AF$1,0))&amp;""),"")&lt;&gt;"","Yes","No"))</f>
        <v/>
      </c>
      <c r="AZ13" s="22">
        <f>IF(AO13="","",IFERROR(IF(TRIM(INDEX($A13:$AF13,MATCH(Lists!$F$11,$A$1:$AF$1,0))&amp;"")="","",VALUE(TRIM(INDEX($A13:$AF13,MATCH(Lists!$F$11,$A$1:$AF$1,0))&amp;""))),""))</f>
        <v/>
      </c>
      <c r="BA13" s="22">
        <f>IF(AO13="","",IFERROR(TRIM(INDEX($A13:$AF13,MATCH(Lists!$F$14,$A$1:$AF$1,0))&amp;""),""))</f>
        <v/>
      </c>
      <c r="BB13" s="22">
        <f>IF(OR(AO13="",AJ13=""),"",TRIM(AJ13&amp;""))</f>
        <v/>
      </c>
      <c r="BC13" s="22">
        <f>IF(BB13="","",IF(COUNTIF($BB$2:$BB$301,BB13)&gt;1,"Yes","No"))</f>
        <v/>
      </c>
      <c r="BD13" s="22">
        <f>IF(AO13="","",IFERROR(TRIM(INDEX($A13:$AF13,MATCH(Lists!$F$5,$A$1:$AF$1,0))&amp;""),""))</f>
        <v/>
      </c>
      <c r="BE13" s="22">
        <f>IF(AO13="",0,1)</f>
        <v/>
      </c>
      <c r="BF13" s="22">
        <f>IF(BB13="",0,1)</f>
        <v/>
      </c>
    </row>
    <row r="14">
      <c r="AG14" s="19" t="n"/>
      <c r="AH14" s="23" t="n"/>
      <c r="AI14" s="24" t="n"/>
      <c r="AJ14" s="23" t="n"/>
      <c r="AK14" s="23" t="n"/>
      <c r="AL14" s="23" t="n"/>
      <c r="AM14" s="23" t="n"/>
      <c r="AN14" s="19" t="n"/>
      <c r="AO14" s="22">
        <f>IFERROR(TRIM(INDEX($A14:$AF14,MATCH(Lists!$F$3,$A$1:$AF$1,0))&amp;""),"")</f>
        <v/>
      </c>
      <c r="AP14" s="22">
        <f>IF(AO14="","",IFERROR(TRIM(INDEX($A14:$AF14,MATCH(Lists!$F$4,$A$1:$AF$1,0))&amp;""),""))</f>
        <v/>
      </c>
      <c r="AQ14" s="22">
        <f>IF(AO14="","",IFERROR(TRIM(INDEX($A14:$AF14,MATCH(Lists!$F$6,$A$1:$AF$1,0))&amp;""),""))</f>
        <v/>
      </c>
      <c r="AR14" s="22">
        <f>IF(AO14="","",IFERROR(TRIM(INDEX($A14:$AF14,MATCH(Lists!$F$7,$A$1:$AF$1,0))&amp;""),""))</f>
        <v/>
      </c>
      <c r="AS14" s="22">
        <f>IF(AO14="","",IFERROR(IF(TRIM(INDEX($A14:$AF14,MATCH(Lists!$F$8,$A$1:$AF$1,0))&amp;"")="","",VALUE(TRIM(INDEX($A14:$AF14,MATCH(Lists!$F$8,$A$1:$AF$1,0))&amp;""))),""))</f>
        <v/>
      </c>
      <c r="AT14" s="22">
        <f>IF(AO14="","",IFERROR(IF(TRIM(INDEX($A14:$AF14,MATCH(Lists!$F$9,$A$1:$AF$1,0))&amp;"")="","",VALUE(TRIM(INDEX($A14:$AF14,MATCH(Lists!$F$9,$A$1:$AF$1,0))&amp;""))),""))</f>
        <v/>
      </c>
      <c r="AU14" s="22">
        <f>IF(AO14="","",IF(ISNUMBER(SEARCH("door prize",IFERROR(TRIM(INDEX($A14:$AF14,MATCH(Lists!$F$10,$A$1:$AF$1,0))&amp;""),""))),"Yes","No"))</f>
        <v/>
      </c>
      <c r="AV14" s="22">
        <f>IF(AO14="","",IF(ISNUMBER(SEARCH("Food or drink",IFERROR(TRIM(INDEX($A14:$AF14,MATCH(Lists!$F$10,$A$1:$AF$1,0))&amp;""),""))),"Yes","No"))</f>
        <v/>
      </c>
      <c r="AW14" s="22">
        <f>IF(AO14="","",IF(ISNUMBER(SEARCH("Nonprofit table",AQ14)),"Yes","No"))</f>
        <v/>
      </c>
      <c r="AX14" s="22">
        <f>IF(AO14="","",IF(IFERROR(TRIM(INDEX($A14:$AF14,MATCH(Lists!$F$12,$A$1:$AF$1,0))&amp;""),"")&lt;&gt;"","Yes","No"))</f>
        <v/>
      </c>
      <c r="AY14" s="22">
        <f>IF(AO14="","",IF(IFERROR(TRIM(INDEX($A14:$AF14,MATCH(Lists!$F$13,$A$1:$AF$1,0))&amp;""),"")&lt;&gt;"","Yes","No"))</f>
        <v/>
      </c>
      <c r="AZ14" s="22">
        <f>IF(AO14="","",IFERROR(IF(TRIM(INDEX($A14:$AF14,MATCH(Lists!$F$11,$A$1:$AF$1,0))&amp;"")="","",VALUE(TRIM(INDEX($A14:$AF14,MATCH(Lists!$F$11,$A$1:$AF$1,0))&amp;""))),""))</f>
        <v/>
      </c>
      <c r="BA14" s="22">
        <f>IF(AO14="","",IFERROR(TRIM(INDEX($A14:$AF14,MATCH(Lists!$F$14,$A$1:$AF$1,0))&amp;""),""))</f>
        <v/>
      </c>
      <c r="BB14" s="22">
        <f>IF(OR(AO14="",AJ14=""),"",TRIM(AJ14&amp;""))</f>
        <v/>
      </c>
      <c r="BC14" s="22">
        <f>IF(BB14="","",IF(COUNTIF($BB$2:$BB$301,BB14)&gt;1,"Yes","No"))</f>
        <v/>
      </c>
      <c r="BD14" s="22">
        <f>IF(AO14="","",IFERROR(TRIM(INDEX($A14:$AF14,MATCH(Lists!$F$5,$A$1:$AF$1,0))&amp;""),""))</f>
        <v/>
      </c>
      <c r="BE14" s="22">
        <f>IF(AO14="",0,1)</f>
        <v/>
      </c>
      <c r="BF14" s="22">
        <f>IF(BB14="",0,1)</f>
        <v/>
      </c>
    </row>
    <row r="15">
      <c r="AG15" s="19" t="n"/>
      <c r="AH15" s="23" t="n"/>
      <c r="AI15" s="24" t="n"/>
      <c r="AJ15" s="23" t="n"/>
      <c r="AK15" s="23" t="n"/>
      <c r="AL15" s="23" t="n"/>
      <c r="AM15" s="23" t="n"/>
      <c r="AN15" s="19" t="n"/>
      <c r="AO15" s="22">
        <f>IFERROR(TRIM(INDEX($A15:$AF15,MATCH(Lists!$F$3,$A$1:$AF$1,0))&amp;""),"")</f>
        <v/>
      </c>
      <c r="AP15" s="22">
        <f>IF(AO15="","",IFERROR(TRIM(INDEX($A15:$AF15,MATCH(Lists!$F$4,$A$1:$AF$1,0))&amp;""),""))</f>
        <v/>
      </c>
      <c r="AQ15" s="22">
        <f>IF(AO15="","",IFERROR(TRIM(INDEX($A15:$AF15,MATCH(Lists!$F$6,$A$1:$AF$1,0))&amp;""),""))</f>
        <v/>
      </c>
      <c r="AR15" s="22">
        <f>IF(AO15="","",IFERROR(TRIM(INDEX($A15:$AF15,MATCH(Lists!$F$7,$A$1:$AF$1,0))&amp;""),""))</f>
        <v/>
      </c>
      <c r="AS15" s="22">
        <f>IF(AO15="","",IFERROR(IF(TRIM(INDEX($A15:$AF15,MATCH(Lists!$F$8,$A$1:$AF$1,0))&amp;"")="","",VALUE(TRIM(INDEX($A15:$AF15,MATCH(Lists!$F$8,$A$1:$AF$1,0))&amp;""))),""))</f>
        <v/>
      </c>
      <c r="AT15" s="22">
        <f>IF(AO15="","",IFERROR(IF(TRIM(INDEX($A15:$AF15,MATCH(Lists!$F$9,$A$1:$AF$1,0))&amp;"")="","",VALUE(TRIM(INDEX($A15:$AF15,MATCH(Lists!$F$9,$A$1:$AF$1,0))&amp;""))),""))</f>
        <v/>
      </c>
      <c r="AU15" s="22">
        <f>IF(AO15="","",IF(ISNUMBER(SEARCH("door prize",IFERROR(TRIM(INDEX($A15:$AF15,MATCH(Lists!$F$10,$A$1:$AF$1,0))&amp;""),""))),"Yes","No"))</f>
        <v/>
      </c>
      <c r="AV15" s="22">
        <f>IF(AO15="","",IF(ISNUMBER(SEARCH("Food or drink",IFERROR(TRIM(INDEX($A15:$AF15,MATCH(Lists!$F$10,$A$1:$AF$1,0))&amp;""),""))),"Yes","No"))</f>
        <v/>
      </c>
      <c r="AW15" s="22">
        <f>IF(AO15="","",IF(ISNUMBER(SEARCH("Nonprofit table",AQ15)),"Yes","No"))</f>
        <v/>
      </c>
      <c r="AX15" s="22">
        <f>IF(AO15="","",IF(IFERROR(TRIM(INDEX($A15:$AF15,MATCH(Lists!$F$12,$A$1:$AF$1,0))&amp;""),"")&lt;&gt;"","Yes","No"))</f>
        <v/>
      </c>
      <c r="AY15" s="22">
        <f>IF(AO15="","",IF(IFERROR(TRIM(INDEX($A15:$AF15,MATCH(Lists!$F$13,$A$1:$AF$1,0))&amp;""),"")&lt;&gt;"","Yes","No"))</f>
        <v/>
      </c>
      <c r="AZ15" s="22">
        <f>IF(AO15="","",IFERROR(IF(TRIM(INDEX($A15:$AF15,MATCH(Lists!$F$11,$A$1:$AF$1,0))&amp;"")="","",VALUE(TRIM(INDEX($A15:$AF15,MATCH(Lists!$F$11,$A$1:$AF$1,0))&amp;""))),""))</f>
        <v/>
      </c>
      <c r="BA15" s="22">
        <f>IF(AO15="","",IFERROR(TRIM(INDEX($A15:$AF15,MATCH(Lists!$F$14,$A$1:$AF$1,0))&amp;""),""))</f>
        <v/>
      </c>
      <c r="BB15" s="22">
        <f>IF(OR(AO15="",AJ15=""),"",TRIM(AJ15&amp;""))</f>
        <v/>
      </c>
      <c r="BC15" s="22">
        <f>IF(BB15="","",IF(COUNTIF($BB$2:$BB$301,BB15)&gt;1,"Yes","No"))</f>
        <v/>
      </c>
      <c r="BD15" s="22">
        <f>IF(AO15="","",IFERROR(TRIM(INDEX($A15:$AF15,MATCH(Lists!$F$5,$A$1:$AF$1,0))&amp;""),""))</f>
        <v/>
      </c>
      <c r="BE15" s="22">
        <f>IF(AO15="",0,1)</f>
        <v/>
      </c>
      <c r="BF15" s="22">
        <f>IF(BB15="",0,1)</f>
        <v/>
      </c>
    </row>
    <row r="16">
      <c r="AG16" s="19" t="n"/>
      <c r="AH16" s="23" t="n"/>
      <c r="AI16" s="24" t="n"/>
      <c r="AJ16" s="23" t="n"/>
      <c r="AK16" s="23" t="n"/>
      <c r="AL16" s="23" t="n"/>
      <c r="AM16" s="23" t="n"/>
      <c r="AN16" s="19" t="n"/>
      <c r="AO16" s="22">
        <f>IFERROR(TRIM(INDEX($A16:$AF16,MATCH(Lists!$F$3,$A$1:$AF$1,0))&amp;""),"")</f>
        <v/>
      </c>
      <c r="AP16" s="22">
        <f>IF(AO16="","",IFERROR(TRIM(INDEX($A16:$AF16,MATCH(Lists!$F$4,$A$1:$AF$1,0))&amp;""),""))</f>
        <v/>
      </c>
      <c r="AQ16" s="22">
        <f>IF(AO16="","",IFERROR(TRIM(INDEX($A16:$AF16,MATCH(Lists!$F$6,$A$1:$AF$1,0))&amp;""),""))</f>
        <v/>
      </c>
      <c r="AR16" s="22">
        <f>IF(AO16="","",IFERROR(TRIM(INDEX($A16:$AF16,MATCH(Lists!$F$7,$A$1:$AF$1,0))&amp;""),""))</f>
        <v/>
      </c>
      <c r="AS16" s="22">
        <f>IF(AO16="","",IFERROR(IF(TRIM(INDEX($A16:$AF16,MATCH(Lists!$F$8,$A$1:$AF$1,0))&amp;"")="","",VALUE(TRIM(INDEX($A16:$AF16,MATCH(Lists!$F$8,$A$1:$AF$1,0))&amp;""))),""))</f>
        <v/>
      </c>
      <c r="AT16" s="22">
        <f>IF(AO16="","",IFERROR(IF(TRIM(INDEX($A16:$AF16,MATCH(Lists!$F$9,$A$1:$AF$1,0))&amp;"")="","",VALUE(TRIM(INDEX($A16:$AF16,MATCH(Lists!$F$9,$A$1:$AF$1,0))&amp;""))),""))</f>
        <v/>
      </c>
      <c r="AU16" s="22">
        <f>IF(AO16="","",IF(ISNUMBER(SEARCH("door prize",IFERROR(TRIM(INDEX($A16:$AF16,MATCH(Lists!$F$10,$A$1:$AF$1,0))&amp;""),""))),"Yes","No"))</f>
        <v/>
      </c>
      <c r="AV16" s="22">
        <f>IF(AO16="","",IF(ISNUMBER(SEARCH("Food or drink",IFERROR(TRIM(INDEX($A16:$AF16,MATCH(Lists!$F$10,$A$1:$AF$1,0))&amp;""),""))),"Yes","No"))</f>
        <v/>
      </c>
      <c r="AW16" s="22">
        <f>IF(AO16="","",IF(ISNUMBER(SEARCH("Nonprofit table",AQ16)),"Yes","No"))</f>
        <v/>
      </c>
      <c r="AX16" s="22">
        <f>IF(AO16="","",IF(IFERROR(TRIM(INDEX($A16:$AF16,MATCH(Lists!$F$12,$A$1:$AF$1,0))&amp;""),"")&lt;&gt;"","Yes","No"))</f>
        <v/>
      </c>
      <c r="AY16" s="22">
        <f>IF(AO16="","",IF(IFERROR(TRIM(INDEX($A16:$AF16,MATCH(Lists!$F$13,$A$1:$AF$1,0))&amp;""),"")&lt;&gt;"","Yes","No"))</f>
        <v/>
      </c>
      <c r="AZ16" s="22">
        <f>IF(AO16="","",IFERROR(IF(TRIM(INDEX($A16:$AF16,MATCH(Lists!$F$11,$A$1:$AF$1,0))&amp;"")="","",VALUE(TRIM(INDEX($A16:$AF16,MATCH(Lists!$F$11,$A$1:$AF$1,0))&amp;""))),""))</f>
        <v/>
      </c>
      <c r="BA16" s="22">
        <f>IF(AO16="","",IFERROR(TRIM(INDEX($A16:$AF16,MATCH(Lists!$F$14,$A$1:$AF$1,0))&amp;""),""))</f>
        <v/>
      </c>
      <c r="BB16" s="22">
        <f>IF(OR(AO16="",AJ16=""),"",TRIM(AJ16&amp;""))</f>
        <v/>
      </c>
      <c r="BC16" s="22">
        <f>IF(BB16="","",IF(COUNTIF($BB$2:$BB$301,BB16)&gt;1,"Yes","No"))</f>
        <v/>
      </c>
      <c r="BD16" s="22">
        <f>IF(AO16="","",IFERROR(TRIM(INDEX($A16:$AF16,MATCH(Lists!$F$5,$A$1:$AF$1,0))&amp;""),""))</f>
        <v/>
      </c>
      <c r="BE16" s="22">
        <f>IF(AO16="",0,1)</f>
        <v/>
      </c>
      <c r="BF16" s="22">
        <f>IF(BB16="",0,1)</f>
        <v/>
      </c>
    </row>
    <row r="17">
      <c r="AG17" s="19" t="n"/>
      <c r="AH17" s="23" t="n"/>
      <c r="AI17" s="24" t="n"/>
      <c r="AJ17" s="23" t="n"/>
      <c r="AK17" s="23" t="n"/>
      <c r="AL17" s="23" t="n"/>
      <c r="AM17" s="23" t="n"/>
      <c r="AN17" s="19" t="n"/>
      <c r="AO17" s="22">
        <f>IFERROR(TRIM(INDEX($A17:$AF17,MATCH(Lists!$F$3,$A$1:$AF$1,0))&amp;""),"")</f>
        <v/>
      </c>
      <c r="AP17" s="22">
        <f>IF(AO17="","",IFERROR(TRIM(INDEX($A17:$AF17,MATCH(Lists!$F$4,$A$1:$AF$1,0))&amp;""),""))</f>
        <v/>
      </c>
      <c r="AQ17" s="22">
        <f>IF(AO17="","",IFERROR(TRIM(INDEX($A17:$AF17,MATCH(Lists!$F$6,$A$1:$AF$1,0))&amp;""),""))</f>
        <v/>
      </c>
      <c r="AR17" s="22">
        <f>IF(AO17="","",IFERROR(TRIM(INDEX($A17:$AF17,MATCH(Lists!$F$7,$A$1:$AF$1,0))&amp;""),""))</f>
        <v/>
      </c>
      <c r="AS17" s="22">
        <f>IF(AO17="","",IFERROR(IF(TRIM(INDEX($A17:$AF17,MATCH(Lists!$F$8,$A$1:$AF$1,0))&amp;"")="","",VALUE(TRIM(INDEX($A17:$AF17,MATCH(Lists!$F$8,$A$1:$AF$1,0))&amp;""))),""))</f>
        <v/>
      </c>
      <c r="AT17" s="22">
        <f>IF(AO17="","",IFERROR(IF(TRIM(INDEX($A17:$AF17,MATCH(Lists!$F$9,$A$1:$AF$1,0))&amp;"")="","",VALUE(TRIM(INDEX($A17:$AF17,MATCH(Lists!$F$9,$A$1:$AF$1,0))&amp;""))),""))</f>
        <v/>
      </c>
      <c r="AU17" s="22">
        <f>IF(AO17="","",IF(ISNUMBER(SEARCH("door prize",IFERROR(TRIM(INDEX($A17:$AF17,MATCH(Lists!$F$10,$A$1:$AF$1,0))&amp;""),""))),"Yes","No"))</f>
        <v/>
      </c>
      <c r="AV17" s="22">
        <f>IF(AO17="","",IF(ISNUMBER(SEARCH("Food or drink",IFERROR(TRIM(INDEX($A17:$AF17,MATCH(Lists!$F$10,$A$1:$AF$1,0))&amp;""),""))),"Yes","No"))</f>
        <v/>
      </c>
      <c r="AW17" s="22">
        <f>IF(AO17="","",IF(ISNUMBER(SEARCH("Nonprofit table",AQ17)),"Yes","No"))</f>
        <v/>
      </c>
      <c r="AX17" s="22">
        <f>IF(AO17="","",IF(IFERROR(TRIM(INDEX($A17:$AF17,MATCH(Lists!$F$12,$A$1:$AF$1,0))&amp;""),"")&lt;&gt;"","Yes","No"))</f>
        <v/>
      </c>
      <c r="AY17" s="22">
        <f>IF(AO17="","",IF(IFERROR(TRIM(INDEX($A17:$AF17,MATCH(Lists!$F$13,$A$1:$AF$1,0))&amp;""),"")&lt;&gt;"","Yes","No"))</f>
        <v/>
      </c>
      <c r="AZ17" s="22">
        <f>IF(AO17="","",IFERROR(IF(TRIM(INDEX($A17:$AF17,MATCH(Lists!$F$11,$A$1:$AF$1,0))&amp;"")="","",VALUE(TRIM(INDEX($A17:$AF17,MATCH(Lists!$F$11,$A$1:$AF$1,0))&amp;""))),""))</f>
        <v/>
      </c>
      <c r="BA17" s="22">
        <f>IF(AO17="","",IFERROR(TRIM(INDEX($A17:$AF17,MATCH(Lists!$F$14,$A$1:$AF$1,0))&amp;""),""))</f>
        <v/>
      </c>
      <c r="BB17" s="22">
        <f>IF(OR(AO17="",AJ17=""),"",TRIM(AJ17&amp;""))</f>
        <v/>
      </c>
      <c r="BC17" s="22">
        <f>IF(BB17="","",IF(COUNTIF($BB$2:$BB$301,BB17)&gt;1,"Yes","No"))</f>
        <v/>
      </c>
      <c r="BD17" s="22">
        <f>IF(AO17="","",IFERROR(TRIM(INDEX($A17:$AF17,MATCH(Lists!$F$5,$A$1:$AF$1,0))&amp;""),""))</f>
        <v/>
      </c>
      <c r="BE17" s="22">
        <f>IF(AO17="",0,1)</f>
        <v/>
      </c>
      <c r="BF17" s="22">
        <f>IF(BB17="",0,1)</f>
        <v/>
      </c>
    </row>
    <row r="18">
      <c r="AG18" s="19" t="n"/>
      <c r="AH18" s="23" t="n"/>
      <c r="AI18" s="24" t="n"/>
      <c r="AJ18" s="23" t="n"/>
      <c r="AK18" s="23" t="n"/>
      <c r="AL18" s="23" t="n"/>
      <c r="AM18" s="23" t="n"/>
      <c r="AN18" s="19" t="n"/>
      <c r="AO18" s="22">
        <f>IFERROR(TRIM(INDEX($A18:$AF18,MATCH(Lists!$F$3,$A$1:$AF$1,0))&amp;""),"")</f>
        <v/>
      </c>
      <c r="AP18" s="22">
        <f>IF(AO18="","",IFERROR(TRIM(INDEX($A18:$AF18,MATCH(Lists!$F$4,$A$1:$AF$1,0))&amp;""),""))</f>
        <v/>
      </c>
      <c r="AQ18" s="22">
        <f>IF(AO18="","",IFERROR(TRIM(INDEX($A18:$AF18,MATCH(Lists!$F$6,$A$1:$AF$1,0))&amp;""),""))</f>
        <v/>
      </c>
      <c r="AR18" s="22">
        <f>IF(AO18="","",IFERROR(TRIM(INDEX($A18:$AF18,MATCH(Lists!$F$7,$A$1:$AF$1,0))&amp;""),""))</f>
        <v/>
      </c>
      <c r="AS18" s="22">
        <f>IF(AO18="","",IFERROR(IF(TRIM(INDEX($A18:$AF18,MATCH(Lists!$F$8,$A$1:$AF$1,0))&amp;"")="","",VALUE(TRIM(INDEX($A18:$AF18,MATCH(Lists!$F$8,$A$1:$AF$1,0))&amp;""))),""))</f>
        <v/>
      </c>
      <c r="AT18" s="22">
        <f>IF(AO18="","",IFERROR(IF(TRIM(INDEX($A18:$AF18,MATCH(Lists!$F$9,$A$1:$AF$1,0))&amp;"")="","",VALUE(TRIM(INDEX($A18:$AF18,MATCH(Lists!$F$9,$A$1:$AF$1,0))&amp;""))),""))</f>
        <v/>
      </c>
      <c r="AU18" s="22">
        <f>IF(AO18="","",IF(ISNUMBER(SEARCH("door prize",IFERROR(TRIM(INDEX($A18:$AF18,MATCH(Lists!$F$10,$A$1:$AF$1,0))&amp;""),""))),"Yes","No"))</f>
        <v/>
      </c>
      <c r="AV18" s="22">
        <f>IF(AO18="","",IF(ISNUMBER(SEARCH("Food or drink",IFERROR(TRIM(INDEX($A18:$AF18,MATCH(Lists!$F$10,$A$1:$AF$1,0))&amp;""),""))),"Yes","No"))</f>
        <v/>
      </c>
      <c r="AW18" s="22">
        <f>IF(AO18="","",IF(ISNUMBER(SEARCH("Nonprofit table",AQ18)),"Yes","No"))</f>
        <v/>
      </c>
      <c r="AX18" s="22">
        <f>IF(AO18="","",IF(IFERROR(TRIM(INDEX($A18:$AF18,MATCH(Lists!$F$12,$A$1:$AF$1,0))&amp;""),"")&lt;&gt;"","Yes","No"))</f>
        <v/>
      </c>
      <c r="AY18" s="22">
        <f>IF(AO18="","",IF(IFERROR(TRIM(INDEX($A18:$AF18,MATCH(Lists!$F$13,$A$1:$AF$1,0))&amp;""),"")&lt;&gt;"","Yes","No"))</f>
        <v/>
      </c>
      <c r="AZ18" s="22">
        <f>IF(AO18="","",IFERROR(IF(TRIM(INDEX($A18:$AF18,MATCH(Lists!$F$11,$A$1:$AF$1,0))&amp;"")="","",VALUE(TRIM(INDEX($A18:$AF18,MATCH(Lists!$F$11,$A$1:$AF$1,0))&amp;""))),""))</f>
        <v/>
      </c>
      <c r="BA18" s="22">
        <f>IF(AO18="","",IFERROR(TRIM(INDEX($A18:$AF18,MATCH(Lists!$F$14,$A$1:$AF$1,0))&amp;""),""))</f>
        <v/>
      </c>
      <c r="BB18" s="22">
        <f>IF(OR(AO18="",AJ18=""),"",TRIM(AJ18&amp;""))</f>
        <v/>
      </c>
      <c r="BC18" s="22">
        <f>IF(BB18="","",IF(COUNTIF($BB$2:$BB$301,BB18)&gt;1,"Yes","No"))</f>
        <v/>
      </c>
      <c r="BD18" s="22">
        <f>IF(AO18="","",IFERROR(TRIM(INDEX($A18:$AF18,MATCH(Lists!$F$5,$A$1:$AF$1,0))&amp;""),""))</f>
        <v/>
      </c>
      <c r="BE18" s="22">
        <f>IF(AO18="",0,1)</f>
        <v/>
      </c>
      <c r="BF18" s="22">
        <f>IF(BB18="",0,1)</f>
        <v/>
      </c>
    </row>
    <row r="19">
      <c r="AG19" s="19" t="n"/>
      <c r="AH19" s="23" t="n"/>
      <c r="AI19" s="24" t="n"/>
      <c r="AJ19" s="23" t="n"/>
      <c r="AK19" s="23" t="n"/>
      <c r="AL19" s="23" t="n"/>
      <c r="AM19" s="23" t="n"/>
      <c r="AN19" s="19" t="n"/>
      <c r="AO19" s="22">
        <f>IFERROR(TRIM(INDEX($A19:$AF19,MATCH(Lists!$F$3,$A$1:$AF$1,0))&amp;""),"")</f>
        <v/>
      </c>
      <c r="AP19" s="22">
        <f>IF(AO19="","",IFERROR(TRIM(INDEX($A19:$AF19,MATCH(Lists!$F$4,$A$1:$AF$1,0))&amp;""),""))</f>
        <v/>
      </c>
      <c r="AQ19" s="22">
        <f>IF(AO19="","",IFERROR(TRIM(INDEX($A19:$AF19,MATCH(Lists!$F$6,$A$1:$AF$1,0))&amp;""),""))</f>
        <v/>
      </c>
      <c r="AR19" s="22">
        <f>IF(AO19="","",IFERROR(TRIM(INDEX($A19:$AF19,MATCH(Lists!$F$7,$A$1:$AF$1,0))&amp;""),""))</f>
        <v/>
      </c>
      <c r="AS19" s="22">
        <f>IF(AO19="","",IFERROR(IF(TRIM(INDEX($A19:$AF19,MATCH(Lists!$F$8,$A$1:$AF$1,0))&amp;"")="","",VALUE(TRIM(INDEX($A19:$AF19,MATCH(Lists!$F$8,$A$1:$AF$1,0))&amp;""))),""))</f>
        <v/>
      </c>
      <c r="AT19" s="22">
        <f>IF(AO19="","",IFERROR(IF(TRIM(INDEX($A19:$AF19,MATCH(Lists!$F$9,$A$1:$AF$1,0))&amp;"")="","",VALUE(TRIM(INDEX($A19:$AF19,MATCH(Lists!$F$9,$A$1:$AF$1,0))&amp;""))),""))</f>
        <v/>
      </c>
      <c r="AU19" s="22">
        <f>IF(AO19="","",IF(ISNUMBER(SEARCH("door prize",IFERROR(TRIM(INDEX($A19:$AF19,MATCH(Lists!$F$10,$A$1:$AF$1,0))&amp;""),""))),"Yes","No"))</f>
        <v/>
      </c>
      <c r="AV19" s="22">
        <f>IF(AO19="","",IF(ISNUMBER(SEARCH("Food or drink",IFERROR(TRIM(INDEX($A19:$AF19,MATCH(Lists!$F$10,$A$1:$AF$1,0))&amp;""),""))),"Yes","No"))</f>
        <v/>
      </c>
      <c r="AW19" s="22">
        <f>IF(AO19="","",IF(ISNUMBER(SEARCH("Nonprofit table",AQ19)),"Yes","No"))</f>
        <v/>
      </c>
      <c r="AX19" s="22">
        <f>IF(AO19="","",IF(IFERROR(TRIM(INDEX($A19:$AF19,MATCH(Lists!$F$12,$A$1:$AF$1,0))&amp;""),"")&lt;&gt;"","Yes","No"))</f>
        <v/>
      </c>
      <c r="AY19" s="22">
        <f>IF(AO19="","",IF(IFERROR(TRIM(INDEX($A19:$AF19,MATCH(Lists!$F$13,$A$1:$AF$1,0))&amp;""),"")&lt;&gt;"","Yes","No"))</f>
        <v/>
      </c>
      <c r="AZ19" s="22">
        <f>IF(AO19="","",IFERROR(IF(TRIM(INDEX($A19:$AF19,MATCH(Lists!$F$11,$A$1:$AF$1,0))&amp;"")="","",VALUE(TRIM(INDEX($A19:$AF19,MATCH(Lists!$F$11,$A$1:$AF$1,0))&amp;""))),""))</f>
        <v/>
      </c>
      <c r="BA19" s="22">
        <f>IF(AO19="","",IFERROR(TRIM(INDEX($A19:$AF19,MATCH(Lists!$F$14,$A$1:$AF$1,0))&amp;""),""))</f>
        <v/>
      </c>
      <c r="BB19" s="22">
        <f>IF(OR(AO19="",AJ19=""),"",TRIM(AJ19&amp;""))</f>
        <v/>
      </c>
      <c r="BC19" s="22">
        <f>IF(BB19="","",IF(COUNTIF($BB$2:$BB$301,BB19)&gt;1,"Yes","No"))</f>
        <v/>
      </c>
      <c r="BD19" s="22">
        <f>IF(AO19="","",IFERROR(TRIM(INDEX($A19:$AF19,MATCH(Lists!$F$5,$A$1:$AF$1,0))&amp;""),""))</f>
        <v/>
      </c>
      <c r="BE19" s="22">
        <f>IF(AO19="",0,1)</f>
        <v/>
      </c>
      <c r="BF19" s="22">
        <f>IF(BB19="",0,1)</f>
        <v/>
      </c>
    </row>
    <row r="20">
      <c r="AG20" s="19" t="n"/>
      <c r="AH20" s="23" t="n"/>
      <c r="AI20" s="24" t="n"/>
      <c r="AJ20" s="23" t="n"/>
      <c r="AK20" s="23" t="n"/>
      <c r="AL20" s="23" t="n"/>
      <c r="AM20" s="23" t="n"/>
      <c r="AN20" s="19" t="n"/>
      <c r="AO20" s="22">
        <f>IFERROR(TRIM(INDEX($A20:$AF20,MATCH(Lists!$F$3,$A$1:$AF$1,0))&amp;""),"")</f>
        <v/>
      </c>
      <c r="AP20" s="22">
        <f>IF(AO20="","",IFERROR(TRIM(INDEX($A20:$AF20,MATCH(Lists!$F$4,$A$1:$AF$1,0))&amp;""),""))</f>
        <v/>
      </c>
      <c r="AQ20" s="22">
        <f>IF(AO20="","",IFERROR(TRIM(INDEX($A20:$AF20,MATCH(Lists!$F$6,$A$1:$AF$1,0))&amp;""),""))</f>
        <v/>
      </c>
      <c r="AR20" s="22">
        <f>IF(AO20="","",IFERROR(TRIM(INDEX($A20:$AF20,MATCH(Lists!$F$7,$A$1:$AF$1,0))&amp;""),""))</f>
        <v/>
      </c>
      <c r="AS20" s="22">
        <f>IF(AO20="","",IFERROR(IF(TRIM(INDEX($A20:$AF20,MATCH(Lists!$F$8,$A$1:$AF$1,0))&amp;"")="","",VALUE(TRIM(INDEX($A20:$AF20,MATCH(Lists!$F$8,$A$1:$AF$1,0))&amp;""))),""))</f>
        <v/>
      </c>
      <c r="AT20" s="22">
        <f>IF(AO20="","",IFERROR(IF(TRIM(INDEX($A20:$AF20,MATCH(Lists!$F$9,$A$1:$AF$1,0))&amp;"")="","",VALUE(TRIM(INDEX($A20:$AF20,MATCH(Lists!$F$9,$A$1:$AF$1,0))&amp;""))),""))</f>
        <v/>
      </c>
      <c r="AU20" s="22">
        <f>IF(AO20="","",IF(ISNUMBER(SEARCH("door prize",IFERROR(TRIM(INDEX($A20:$AF20,MATCH(Lists!$F$10,$A$1:$AF$1,0))&amp;""),""))),"Yes","No"))</f>
        <v/>
      </c>
      <c r="AV20" s="22">
        <f>IF(AO20="","",IF(ISNUMBER(SEARCH("Food or drink",IFERROR(TRIM(INDEX($A20:$AF20,MATCH(Lists!$F$10,$A$1:$AF$1,0))&amp;""),""))),"Yes","No"))</f>
        <v/>
      </c>
      <c r="AW20" s="22">
        <f>IF(AO20="","",IF(ISNUMBER(SEARCH("Nonprofit table",AQ20)),"Yes","No"))</f>
        <v/>
      </c>
      <c r="AX20" s="22">
        <f>IF(AO20="","",IF(IFERROR(TRIM(INDEX($A20:$AF20,MATCH(Lists!$F$12,$A$1:$AF$1,0))&amp;""),"")&lt;&gt;"","Yes","No"))</f>
        <v/>
      </c>
      <c r="AY20" s="22">
        <f>IF(AO20="","",IF(IFERROR(TRIM(INDEX($A20:$AF20,MATCH(Lists!$F$13,$A$1:$AF$1,0))&amp;""),"")&lt;&gt;"","Yes","No"))</f>
        <v/>
      </c>
      <c r="AZ20" s="22">
        <f>IF(AO20="","",IFERROR(IF(TRIM(INDEX($A20:$AF20,MATCH(Lists!$F$11,$A$1:$AF$1,0))&amp;"")="","",VALUE(TRIM(INDEX($A20:$AF20,MATCH(Lists!$F$11,$A$1:$AF$1,0))&amp;""))),""))</f>
        <v/>
      </c>
      <c r="BA20" s="22">
        <f>IF(AO20="","",IFERROR(TRIM(INDEX($A20:$AF20,MATCH(Lists!$F$14,$A$1:$AF$1,0))&amp;""),""))</f>
        <v/>
      </c>
      <c r="BB20" s="22">
        <f>IF(OR(AO20="",AJ20=""),"",TRIM(AJ20&amp;""))</f>
        <v/>
      </c>
      <c r="BC20" s="22">
        <f>IF(BB20="","",IF(COUNTIF($BB$2:$BB$301,BB20)&gt;1,"Yes","No"))</f>
        <v/>
      </c>
      <c r="BD20" s="22">
        <f>IF(AO20="","",IFERROR(TRIM(INDEX($A20:$AF20,MATCH(Lists!$F$5,$A$1:$AF$1,0))&amp;""),""))</f>
        <v/>
      </c>
      <c r="BE20" s="22">
        <f>IF(AO20="",0,1)</f>
        <v/>
      </c>
      <c r="BF20" s="22">
        <f>IF(BB20="",0,1)</f>
        <v/>
      </c>
    </row>
    <row r="21">
      <c r="AG21" s="19" t="n"/>
      <c r="AH21" s="23" t="n"/>
      <c r="AI21" s="24" t="n"/>
      <c r="AJ21" s="23" t="n"/>
      <c r="AK21" s="23" t="n"/>
      <c r="AL21" s="23" t="n"/>
      <c r="AM21" s="23" t="n"/>
      <c r="AN21" s="19" t="n"/>
      <c r="AO21" s="22">
        <f>IFERROR(TRIM(INDEX($A21:$AF21,MATCH(Lists!$F$3,$A$1:$AF$1,0))&amp;""),"")</f>
        <v/>
      </c>
      <c r="AP21" s="22">
        <f>IF(AO21="","",IFERROR(TRIM(INDEX($A21:$AF21,MATCH(Lists!$F$4,$A$1:$AF$1,0))&amp;""),""))</f>
        <v/>
      </c>
      <c r="AQ21" s="22">
        <f>IF(AO21="","",IFERROR(TRIM(INDEX($A21:$AF21,MATCH(Lists!$F$6,$A$1:$AF$1,0))&amp;""),""))</f>
        <v/>
      </c>
      <c r="AR21" s="22">
        <f>IF(AO21="","",IFERROR(TRIM(INDEX($A21:$AF21,MATCH(Lists!$F$7,$A$1:$AF$1,0))&amp;""),""))</f>
        <v/>
      </c>
      <c r="AS21" s="22">
        <f>IF(AO21="","",IFERROR(IF(TRIM(INDEX($A21:$AF21,MATCH(Lists!$F$8,$A$1:$AF$1,0))&amp;"")="","",VALUE(TRIM(INDEX($A21:$AF21,MATCH(Lists!$F$8,$A$1:$AF$1,0))&amp;""))),""))</f>
        <v/>
      </c>
      <c r="AT21" s="22">
        <f>IF(AO21="","",IFERROR(IF(TRIM(INDEX($A21:$AF21,MATCH(Lists!$F$9,$A$1:$AF$1,0))&amp;"")="","",VALUE(TRIM(INDEX($A21:$AF21,MATCH(Lists!$F$9,$A$1:$AF$1,0))&amp;""))),""))</f>
        <v/>
      </c>
      <c r="AU21" s="22">
        <f>IF(AO21="","",IF(ISNUMBER(SEARCH("door prize",IFERROR(TRIM(INDEX($A21:$AF21,MATCH(Lists!$F$10,$A$1:$AF$1,0))&amp;""),""))),"Yes","No"))</f>
        <v/>
      </c>
      <c r="AV21" s="22">
        <f>IF(AO21="","",IF(ISNUMBER(SEARCH("Food or drink",IFERROR(TRIM(INDEX($A21:$AF21,MATCH(Lists!$F$10,$A$1:$AF$1,0))&amp;""),""))),"Yes","No"))</f>
        <v/>
      </c>
      <c r="AW21" s="22">
        <f>IF(AO21="","",IF(ISNUMBER(SEARCH("Nonprofit table",AQ21)),"Yes","No"))</f>
        <v/>
      </c>
      <c r="AX21" s="22">
        <f>IF(AO21="","",IF(IFERROR(TRIM(INDEX($A21:$AF21,MATCH(Lists!$F$12,$A$1:$AF$1,0))&amp;""),"")&lt;&gt;"","Yes","No"))</f>
        <v/>
      </c>
      <c r="AY21" s="22">
        <f>IF(AO21="","",IF(IFERROR(TRIM(INDEX($A21:$AF21,MATCH(Lists!$F$13,$A$1:$AF$1,0))&amp;""),"")&lt;&gt;"","Yes","No"))</f>
        <v/>
      </c>
      <c r="AZ21" s="22">
        <f>IF(AO21="","",IFERROR(IF(TRIM(INDEX($A21:$AF21,MATCH(Lists!$F$11,$A$1:$AF$1,0))&amp;"")="","",VALUE(TRIM(INDEX($A21:$AF21,MATCH(Lists!$F$11,$A$1:$AF$1,0))&amp;""))),""))</f>
        <v/>
      </c>
      <c r="BA21" s="22">
        <f>IF(AO21="","",IFERROR(TRIM(INDEX($A21:$AF21,MATCH(Lists!$F$14,$A$1:$AF$1,0))&amp;""),""))</f>
        <v/>
      </c>
      <c r="BB21" s="22">
        <f>IF(OR(AO21="",AJ21=""),"",TRIM(AJ21&amp;""))</f>
        <v/>
      </c>
      <c r="BC21" s="22">
        <f>IF(BB21="","",IF(COUNTIF($BB$2:$BB$301,BB21)&gt;1,"Yes","No"))</f>
        <v/>
      </c>
      <c r="BD21" s="22">
        <f>IF(AO21="","",IFERROR(TRIM(INDEX($A21:$AF21,MATCH(Lists!$F$5,$A$1:$AF$1,0))&amp;""),""))</f>
        <v/>
      </c>
      <c r="BE21" s="22">
        <f>IF(AO21="",0,1)</f>
        <v/>
      </c>
      <c r="BF21" s="22">
        <f>IF(BB21="",0,1)</f>
        <v/>
      </c>
    </row>
    <row r="22">
      <c r="AG22" s="19" t="n"/>
      <c r="AH22" s="23" t="n"/>
      <c r="AI22" s="24" t="n"/>
      <c r="AJ22" s="23" t="n"/>
      <c r="AK22" s="23" t="n"/>
      <c r="AL22" s="23" t="n"/>
      <c r="AM22" s="23" t="n"/>
      <c r="AN22" s="19" t="n"/>
      <c r="AO22" s="22">
        <f>IFERROR(TRIM(INDEX($A22:$AF22,MATCH(Lists!$F$3,$A$1:$AF$1,0))&amp;""),"")</f>
        <v/>
      </c>
      <c r="AP22" s="22">
        <f>IF(AO22="","",IFERROR(TRIM(INDEX($A22:$AF22,MATCH(Lists!$F$4,$A$1:$AF$1,0))&amp;""),""))</f>
        <v/>
      </c>
      <c r="AQ22" s="22">
        <f>IF(AO22="","",IFERROR(TRIM(INDEX($A22:$AF22,MATCH(Lists!$F$6,$A$1:$AF$1,0))&amp;""),""))</f>
        <v/>
      </c>
      <c r="AR22" s="22">
        <f>IF(AO22="","",IFERROR(TRIM(INDEX($A22:$AF22,MATCH(Lists!$F$7,$A$1:$AF$1,0))&amp;""),""))</f>
        <v/>
      </c>
      <c r="AS22" s="22">
        <f>IF(AO22="","",IFERROR(IF(TRIM(INDEX($A22:$AF22,MATCH(Lists!$F$8,$A$1:$AF$1,0))&amp;"")="","",VALUE(TRIM(INDEX($A22:$AF22,MATCH(Lists!$F$8,$A$1:$AF$1,0))&amp;""))),""))</f>
        <v/>
      </c>
      <c r="AT22" s="22">
        <f>IF(AO22="","",IFERROR(IF(TRIM(INDEX($A22:$AF22,MATCH(Lists!$F$9,$A$1:$AF$1,0))&amp;"")="","",VALUE(TRIM(INDEX($A22:$AF22,MATCH(Lists!$F$9,$A$1:$AF$1,0))&amp;""))),""))</f>
        <v/>
      </c>
      <c r="AU22" s="22">
        <f>IF(AO22="","",IF(ISNUMBER(SEARCH("door prize",IFERROR(TRIM(INDEX($A22:$AF22,MATCH(Lists!$F$10,$A$1:$AF$1,0))&amp;""),""))),"Yes","No"))</f>
        <v/>
      </c>
      <c r="AV22" s="22">
        <f>IF(AO22="","",IF(ISNUMBER(SEARCH("Food or drink",IFERROR(TRIM(INDEX($A22:$AF22,MATCH(Lists!$F$10,$A$1:$AF$1,0))&amp;""),""))),"Yes","No"))</f>
        <v/>
      </c>
      <c r="AW22" s="22">
        <f>IF(AO22="","",IF(ISNUMBER(SEARCH("Nonprofit table",AQ22)),"Yes","No"))</f>
        <v/>
      </c>
      <c r="AX22" s="22">
        <f>IF(AO22="","",IF(IFERROR(TRIM(INDEX($A22:$AF22,MATCH(Lists!$F$12,$A$1:$AF$1,0))&amp;""),"")&lt;&gt;"","Yes","No"))</f>
        <v/>
      </c>
      <c r="AY22" s="22">
        <f>IF(AO22="","",IF(IFERROR(TRIM(INDEX($A22:$AF22,MATCH(Lists!$F$13,$A$1:$AF$1,0))&amp;""),"")&lt;&gt;"","Yes","No"))</f>
        <v/>
      </c>
      <c r="AZ22" s="22">
        <f>IF(AO22="","",IFERROR(IF(TRIM(INDEX($A22:$AF22,MATCH(Lists!$F$11,$A$1:$AF$1,0))&amp;"")="","",VALUE(TRIM(INDEX($A22:$AF22,MATCH(Lists!$F$11,$A$1:$AF$1,0))&amp;""))),""))</f>
        <v/>
      </c>
      <c r="BA22" s="22">
        <f>IF(AO22="","",IFERROR(TRIM(INDEX($A22:$AF22,MATCH(Lists!$F$14,$A$1:$AF$1,0))&amp;""),""))</f>
        <v/>
      </c>
      <c r="BB22" s="22">
        <f>IF(OR(AO22="",AJ22=""),"",TRIM(AJ22&amp;""))</f>
        <v/>
      </c>
      <c r="BC22" s="22">
        <f>IF(BB22="","",IF(COUNTIF($BB$2:$BB$301,BB22)&gt;1,"Yes","No"))</f>
        <v/>
      </c>
      <c r="BD22" s="22">
        <f>IF(AO22="","",IFERROR(TRIM(INDEX($A22:$AF22,MATCH(Lists!$F$5,$A$1:$AF$1,0))&amp;""),""))</f>
        <v/>
      </c>
      <c r="BE22" s="22">
        <f>IF(AO22="",0,1)</f>
        <v/>
      </c>
      <c r="BF22" s="22">
        <f>IF(BB22="",0,1)</f>
        <v/>
      </c>
    </row>
    <row r="23">
      <c r="AG23" s="19" t="n"/>
      <c r="AH23" s="23" t="n"/>
      <c r="AI23" s="24" t="n"/>
      <c r="AJ23" s="23" t="n"/>
      <c r="AK23" s="23" t="n"/>
      <c r="AL23" s="23" t="n"/>
      <c r="AM23" s="23" t="n"/>
      <c r="AN23" s="19" t="n"/>
      <c r="AO23" s="22">
        <f>IFERROR(TRIM(INDEX($A23:$AF23,MATCH(Lists!$F$3,$A$1:$AF$1,0))&amp;""),"")</f>
        <v/>
      </c>
      <c r="AP23" s="22">
        <f>IF(AO23="","",IFERROR(TRIM(INDEX($A23:$AF23,MATCH(Lists!$F$4,$A$1:$AF$1,0))&amp;""),""))</f>
        <v/>
      </c>
      <c r="AQ23" s="22">
        <f>IF(AO23="","",IFERROR(TRIM(INDEX($A23:$AF23,MATCH(Lists!$F$6,$A$1:$AF$1,0))&amp;""),""))</f>
        <v/>
      </c>
      <c r="AR23" s="22">
        <f>IF(AO23="","",IFERROR(TRIM(INDEX($A23:$AF23,MATCH(Lists!$F$7,$A$1:$AF$1,0))&amp;""),""))</f>
        <v/>
      </c>
      <c r="AS23" s="22">
        <f>IF(AO23="","",IFERROR(IF(TRIM(INDEX($A23:$AF23,MATCH(Lists!$F$8,$A$1:$AF$1,0))&amp;"")="","",VALUE(TRIM(INDEX($A23:$AF23,MATCH(Lists!$F$8,$A$1:$AF$1,0))&amp;""))),""))</f>
        <v/>
      </c>
      <c r="AT23" s="22">
        <f>IF(AO23="","",IFERROR(IF(TRIM(INDEX($A23:$AF23,MATCH(Lists!$F$9,$A$1:$AF$1,0))&amp;"")="","",VALUE(TRIM(INDEX($A23:$AF23,MATCH(Lists!$F$9,$A$1:$AF$1,0))&amp;""))),""))</f>
        <v/>
      </c>
      <c r="AU23" s="22">
        <f>IF(AO23="","",IF(ISNUMBER(SEARCH("door prize",IFERROR(TRIM(INDEX($A23:$AF23,MATCH(Lists!$F$10,$A$1:$AF$1,0))&amp;""),""))),"Yes","No"))</f>
        <v/>
      </c>
      <c r="AV23" s="22">
        <f>IF(AO23="","",IF(ISNUMBER(SEARCH("Food or drink",IFERROR(TRIM(INDEX($A23:$AF23,MATCH(Lists!$F$10,$A$1:$AF$1,0))&amp;""),""))),"Yes","No"))</f>
        <v/>
      </c>
      <c r="AW23" s="22">
        <f>IF(AO23="","",IF(ISNUMBER(SEARCH("Nonprofit table",AQ23)),"Yes","No"))</f>
        <v/>
      </c>
      <c r="AX23" s="22">
        <f>IF(AO23="","",IF(IFERROR(TRIM(INDEX($A23:$AF23,MATCH(Lists!$F$12,$A$1:$AF$1,0))&amp;""),"")&lt;&gt;"","Yes","No"))</f>
        <v/>
      </c>
      <c r="AY23" s="22">
        <f>IF(AO23="","",IF(IFERROR(TRIM(INDEX($A23:$AF23,MATCH(Lists!$F$13,$A$1:$AF$1,0))&amp;""),"")&lt;&gt;"","Yes","No"))</f>
        <v/>
      </c>
      <c r="AZ23" s="22">
        <f>IF(AO23="","",IFERROR(IF(TRIM(INDEX($A23:$AF23,MATCH(Lists!$F$11,$A$1:$AF$1,0))&amp;"")="","",VALUE(TRIM(INDEX($A23:$AF23,MATCH(Lists!$F$11,$A$1:$AF$1,0))&amp;""))),""))</f>
        <v/>
      </c>
      <c r="BA23" s="22">
        <f>IF(AO23="","",IFERROR(TRIM(INDEX($A23:$AF23,MATCH(Lists!$F$14,$A$1:$AF$1,0))&amp;""),""))</f>
        <v/>
      </c>
      <c r="BB23" s="22">
        <f>IF(OR(AO23="",AJ23=""),"",TRIM(AJ23&amp;""))</f>
        <v/>
      </c>
      <c r="BC23" s="22">
        <f>IF(BB23="","",IF(COUNTIF($BB$2:$BB$301,BB23)&gt;1,"Yes","No"))</f>
        <v/>
      </c>
      <c r="BD23" s="22">
        <f>IF(AO23="","",IFERROR(TRIM(INDEX($A23:$AF23,MATCH(Lists!$F$5,$A$1:$AF$1,0))&amp;""),""))</f>
        <v/>
      </c>
      <c r="BE23" s="22">
        <f>IF(AO23="",0,1)</f>
        <v/>
      </c>
      <c r="BF23" s="22">
        <f>IF(BB23="",0,1)</f>
        <v/>
      </c>
    </row>
    <row r="24">
      <c r="AG24" s="19" t="n"/>
      <c r="AH24" s="23" t="n"/>
      <c r="AI24" s="24" t="n"/>
      <c r="AJ24" s="23" t="n"/>
      <c r="AK24" s="23" t="n"/>
      <c r="AL24" s="23" t="n"/>
      <c r="AM24" s="23" t="n"/>
      <c r="AN24" s="19" t="n"/>
      <c r="AO24" s="22">
        <f>IFERROR(TRIM(INDEX($A24:$AF24,MATCH(Lists!$F$3,$A$1:$AF$1,0))&amp;""),"")</f>
        <v/>
      </c>
      <c r="AP24" s="22">
        <f>IF(AO24="","",IFERROR(TRIM(INDEX($A24:$AF24,MATCH(Lists!$F$4,$A$1:$AF$1,0))&amp;""),""))</f>
        <v/>
      </c>
      <c r="AQ24" s="22">
        <f>IF(AO24="","",IFERROR(TRIM(INDEX($A24:$AF24,MATCH(Lists!$F$6,$A$1:$AF$1,0))&amp;""),""))</f>
        <v/>
      </c>
      <c r="AR24" s="22">
        <f>IF(AO24="","",IFERROR(TRIM(INDEX($A24:$AF24,MATCH(Lists!$F$7,$A$1:$AF$1,0))&amp;""),""))</f>
        <v/>
      </c>
      <c r="AS24" s="22">
        <f>IF(AO24="","",IFERROR(IF(TRIM(INDEX($A24:$AF24,MATCH(Lists!$F$8,$A$1:$AF$1,0))&amp;"")="","",VALUE(TRIM(INDEX($A24:$AF24,MATCH(Lists!$F$8,$A$1:$AF$1,0))&amp;""))),""))</f>
        <v/>
      </c>
      <c r="AT24" s="22">
        <f>IF(AO24="","",IFERROR(IF(TRIM(INDEX($A24:$AF24,MATCH(Lists!$F$9,$A$1:$AF$1,0))&amp;"")="","",VALUE(TRIM(INDEX($A24:$AF24,MATCH(Lists!$F$9,$A$1:$AF$1,0))&amp;""))),""))</f>
        <v/>
      </c>
      <c r="AU24" s="22">
        <f>IF(AO24="","",IF(ISNUMBER(SEARCH("door prize",IFERROR(TRIM(INDEX($A24:$AF24,MATCH(Lists!$F$10,$A$1:$AF$1,0))&amp;""),""))),"Yes","No"))</f>
        <v/>
      </c>
      <c r="AV24" s="22">
        <f>IF(AO24="","",IF(ISNUMBER(SEARCH("Food or drink",IFERROR(TRIM(INDEX($A24:$AF24,MATCH(Lists!$F$10,$A$1:$AF$1,0))&amp;""),""))),"Yes","No"))</f>
        <v/>
      </c>
      <c r="AW24" s="22">
        <f>IF(AO24="","",IF(ISNUMBER(SEARCH("Nonprofit table",AQ24)),"Yes","No"))</f>
        <v/>
      </c>
      <c r="AX24" s="22">
        <f>IF(AO24="","",IF(IFERROR(TRIM(INDEX($A24:$AF24,MATCH(Lists!$F$12,$A$1:$AF$1,0))&amp;""),"")&lt;&gt;"","Yes","No"))</f>
        <v/>
      </c>
      <c r="AY24" s="22">
        <f>IF(AO24="","",IF(IFERROR(TRIM(INDEX($A24:$AF24,MATCH(Lists!$F$13,$A$1:$AF$1,0))&amp;""),"")&lt;&gt;"","Yes","No"))</f>
        <v/>
      </c>
      <c r="AZ24" s="22">
        <f>IF(AO24="","",IFERROR(IF(TRIM(INDEX($A24:$AF24,MATCH(Lists!$F$11,$A$1:$AF$1,0))&amp;"")="","",VALUE(TRIM(INDEX($A24:$AF24,MATCH(Lists!$F$11,$A$1:$AF$1,0))&amp;""))),""))</f>
        <v/>
      </c>
      <c r="BA24" s="22">
        <f>IF(AO24="","",IFERROR(TRIM(INDEX($A24:$AF24,MATCH(Lists!$F$14,$A$1:$AF$1,0))&amp;""),""))</f>
        <v/>
      </c>
      <c r="BB24" s="22">
        <f>IF(OR(AO24="",AJ24=""),"",TRIM(AJ24&amp;""))</f>
        <v/>
      </c>
      <c r="BC24" s="22">
        <f>IF(BB24="","",IF(COUNTIF($BB$2:$BB$301,BB24)&gt;1,"Yes","No"))</f>
        <v/>
      </c>
      <c r="BD24" s="22">
        <f>IF(AO24="","",IFERROR(TRIM(INDEX($A24:$AF24,MATCH(Lists!$F$5,$A$1:$AF$1,0))&amp;""),""))</f>
        <v/>
      </c>
      <c r="BE24" s="22">
        <f>IF(AO24="",0,1)</f>
        <v/>
      </c>
      <c r="BF24" s="22">
        <f>IF(BB24="",0,1)</f>
        <v/>
      </c>
    </row>
    <row r="25">
      <c r="AG25" s="19" t="n"/>
      <c r="AH25" s="23" t="n"/>
      <c r="AI25" s="24" t="n"/>
      <c r="AJ25" s="23" t="n"/>
      <c r="AK25" s="23" t="n"/>
      <c r="AL25" s="23" t="n"/>
      <c r="AM25" s="23" t="n"/>
      <c r="AN25" s="19" t="n"/>
      <c r="AO25" s="22">
        <f>IFERROR(TRIM(INDEX($A25:$AF25,MATCH(Lists!$F$3,$A$1:$AF$1,0))&amp;""),"")</f>
        <v/>
      </c>
      <c r="AP25" s="22">
        <f>IF(AO25="","",IFERROR(TRIM(INDEX($A25:$AF25,MATCH(Lists!$F$4,$A$1:$AF$1,0))&amp;""),""))</f>
        <v/>
      </c>
      <c r="AQ25" s="22">
        <f>IF(AO25="","",IFERROR(TRIM(INDEX($A25:$AF25,MATCH(Lists!$F$6,$A$1:$AF$1,0))&amp;""),""))</f>
        <v/>
      </c>
      <c r="AR25" s="22">
        <f>IF(AO25="","",IFERROR(TRIM(INDEX($A25:$AF25,MATCH(Lists!$F$7,$A$1:$AF$1,0))&amp;""),""))</f>
        <v/>
      </c>
      <c r="AS25" s="22">
        <f>IF(AO25="","",IFERROR(IF(TRIM(INDEX($A25:$AF25,MATCH(Lists!$F$8,$A$1:$AF$1,0))&amp;"")="","",VALUE(TRIM(INDEX($A25:$AF25,MATCH(Lists!$F$8,$A$1:$AF$1,0))&amp;""))),""))</f>
        <v/>
      </c>
      <c r="AT25" s="22">
        <f>IF(AO25="","",IFERROR(IF(TRIM(INDEX($A25:$AF25,MATCH(Lists!$F$9,$A$1:$AF$1,0))&amp;"")="","",VALUE(TRIM(INDEX($A25:$AF25,MATCH(Lists!$F$9,$A$1:$AF$1,0))&amp;""))),""))</f>
        <v/>
      </c>
      <c r="AU25" s="22">
        <f>IF(AO25="","",IF(ISNUMBER(SEARCH("door prize",IFERROR(TRIM(INDEX($A25:$AF25,MATCH(Lists!$F$10,$A$1:$AF$1,0))&amp;""),""))),"Yes","No"))</f>
        <v/>
      </c>
      <c r="AV25" s="22">
        <f>IF(AO25="","",IF(ISNUMBER(SEARCH("Food or drink",IFERROR(TRIM(INDEX($A25:$AF25,MATCH(Lists!$F$10,$A$1:$AF$1,0))&amp;""),""))),"Yes","No"))</f>
        <v/>
      </c>
      <c r="AW25" s="22">
        <f>IF(AO25="","",IF(ISNUMBER(SEARCH("Nonprofit table",AQ25)),"Yes","No"))</f>
        <v/>
      </c>
      <c r="AX25" s="22">
        <f>IF(AO25="","",IF(IFERROR(TRIM(INDEX($A25:$AF25,MATCH(Lists!$F$12,$A$1:$AF$1,0))&amp;""),"")&lt;&gt;"","Yes","No"))</f>
        <v/>
      </c>
      <c r="AY25" s="22">
        <f>IF(AO25="","",IF(IFERROR(TRIM(INDEX($A25:$AF25,MATCH(Lists!$F$13,$A$1:$AF$1,0))&amp;""),"")&lt;&gt;"","Yes","No"))</f>
        <v/>
      </c>
      <c r="AZ25" s="22">
        <f>IF(AO25="","",IFERROR(IF(TRIM(INDEX($A25:$AF25,MATCH(Lists!$F$11,$A$1:$AF$1,0))&amp;"")="","",VALUE(TRIM(INDEX($A25:$AF25,MATCH(Lists!$F$11,$A$1:$AF$1,0))&amp;""))),""))</f>
        <v/>
      </c>
      <c r="BA25" s="22">
        <f>IF(AO25="","",IFERROR(TRIM(INDEX($A25:$AF25,MATCH(Lists!$F$14,$A$1:$AF$1,0))&amp;""),""))</f>
        <v/>
      </c>
      <c r="BB25" s="22">
        <f>IF(OR(AO25="",AJ25=""),"",TRIM(AJ25&amp;""))</f>
        <v/>
      </c>
      <c r="BC25" s="22">
        <f>IF(BB25="","",IF(COUNTIF($BB$2:$BB$301,BB25)&gt;1,"Yes","No"))</f>
        <v/>
      </c>
      <c r="BD25" s="22">
        <f>IF(AO25="","",IFERROR(TRIM(INDEX($A25:$AF25,MATCH(Lists!$F$5,$A$1:$AF$1,0))&amp;""),""))</f>
        <v/>
      </c>
      <c r="BE25" s="22">
        <f>IF(AO25="",0,1)</f>
        <v/>
      </c>
      <c r="BF25" s="22">
        <f>IF(BB25="",0,1)</f>
        <v/>
      </c>
    </row>
    <row r="26">
      <c r="AG26" s="19" t="n"/>
      <c r="AH26" s="23" t="n"/>
      <c r="AI26" s="24" t="n"/>
      <c r="AJ26" s="23" t="n"/>
      <c r="AK26" s="23" t="n"/>
      <c r="AL26" s="23" t="n"/>
      <c r="AM26" s="23" t="n"/>
      <c r="AN26" s="19" t="n"/>
      <c r="AO26" s="22">
        <f>IFERROR(TRIM(INDEX($A26:$AF26,MATCH(Lists!$F$3,$A$1:$AF$1,0))&amp;""),"")</f>
        <v/>
      </c>
      <c r="AP26" s="22">
        <f>IF(AO26="","",IFERROR(TRIM(INDEX($A26:$AF26,MATCH(Lists!$F$4,$A$1:$AF$1,0))&amp;""),""))</f>
        <v/>
      </c>
      <c r="AQ26" s="22">
        <f>IF(AO26="","",IFERROR(TRIM(INDEX($A26:$AF26,MATCH(Lists!$F$6,$A$1:$AF$1,0))&amp;""),""))</f>
        <v/>
      </c>
      <c r="AR26" s="22">
        <f>IF(AO26="","",IFERROR(TRIM(INDEX($A26:$AF26,MATCH(Lists!$F$7,$A$1:$AF$1,0))&amp;""),""))</f>
        <v/>
      </c>
      <c r="AS26" s="22">
        <f>IF(AO26="","",IFERROR(IF(TRIM(INDEX($A26:$AF26,MATCH(Lists!$F$8,$A$1:$AF$1,0))&amp;"")="","",VALUE(TRIM(INDEX($A26:$AF26,MATCH(Lists!$F$8,$A$1:$AF$1,0))&amp;""))),""))</f>
        <v/>
      </c>
      <c r="AT26" s="22">
        <f>IF(AO26="","",IFERROR(IF(TRIM(INDEX($A26:$AF26,MATCH(Lists!$F$9,$A$1:$AF$1,0))&amp;"")="","",VALUE(TRIM(INDEX($A26:$AF26,MATCH(Lists!$F$9,$A$1:$AF$1,0))&amp;""))),""))</f>
        <v/>
      </c>
      <c r="AU26" s="22">
        <f>IF(AO26="","",IF(ISNUMBER(SEARCH("door prize",IFERROR(TRIM(INDEX($A26:$AF26,MATCH(Lists!$F$10,$A$1:$AF$1,0))&amp;""),""))),"Yes","No"))</f>
        <v/>
      </c>
      <c r="AV26" s="22">
        <f>IF(AO26="","",IF(ISNUMBER(SEARCH("Food or drink",IFERROR(TRIM(INDEX($A26:$AF26,MATCH(Lists!$F$10,$A$1:$AF$1,0))&amp;""),""))),"Yes","No"))</f>
        <v/>
      </c>
      <c r="AW26" s="22">
        <f>IF(AO26="","",IF(ISNUMBER(SEARCH("Nonprofit table",AQ26)),"Yes","No"))</f>
        <v/>
      </c>
      <c r="AX26" s="22">
        <f>IF(AO26="","",IF(IFERROR(TRIM(INDEX($A26:$AF26,MATCH(Lists!$F$12,$A$1:$AF$1,0))&amp;""),"")&lt;&gt;"","Yes","No"))</f>
        <v/>
      </c>
      <c r="AY26" s="22">
        <f>IF(AO26="","",IF(IFERROR(TRIM(INDEX($A26:$AF26,MATCH(Lists!$F$13,$A$1:$AF$1,0))&amp;""),"")&lt;&gt;"","Yes","No"))</f>
        <v/>
      </c>
      <c r="AZ26" s="22">
        <f>IF(AO26="","",IFERROR(IF(TRIM(INDEX($A26:$AF26,MATCH(Lists!$F$11,$A$1:$AF$1,0))&amp;"")="","",VALUE(TRIM(INDEX($A26:$AF26,MATCH(Lists!$F$11,$A$1:$AF$1,0))&amp;""))),""))</f>
        <v/>
      </c>
      <c r="BA26" s="22">
        <f>IF(AO26="","",IFERROR(TRIM(INDEX($A26:$AF26,MATCH(Lists!$F$14,$A$1:$AF$1,0))&amp;""),""))</f>
        <v/>
      </c>
      <c r="BB26" s="22">
        <f>IF(OR(AO26="",AJ26=""),"",TRIM(AJ26&amp;""))</f>
        <v/>
      </c>
      <c r="BC26" s="22">
        <f>IF(BB26="","",IF(COUNTIF($BB$2:$BB$301,BB26)&gt;1,"Yes","No"))</f>
        <v/>
      </c>
      <c r="BD26" s="22">
        <f>IF(AO26="","",IFERROR(TRIM(INDEX($A26:$AF26,MATCH(Lists!$F$5,$A$1:$AF$1,0))&amp;""),""))</f>
        <v/>
      </c>
      <c r="BE26" s="22">
        <f>IF(AO26="",0,1)</f>
        <v/>
      </c>
      <c r="BF26" s="22">
        <f>IF(BB26="",0,1)</f>
        <v/>
      </c>
    </row>
    <row r="27">
      <c r="AG27" s="19" t="n"/>
      <c r="AH27" s="23" t="n"/>
      <c r="AI27" s="24" t="n"/>
      <c r="AJ27" s="23" t="n"/>
      <c r="AK27" s="23" t="n"/>
      <c r="AL27" s="23" t="n"/>
      <c r="AM27" s="23" t="n"/>
      <c r="AN27" s="19" t="n"/>
      <c r="AO27" s="22">
        <f>IFERROR(TRIM(INDEX($A27:$AF27,MATCH(Lists!$F$3,$A$1:$AF$1,0))&amp;""),"")</f>
        <v/>
      </c>
      <c r="AP27" s="22">
        <f>IF(AO27="","",IFERROR(TRIM(INDEX($A27:$AF27,MATCH(Lists!$F$4,$A$1:$AF$1,0))&amp;""),""))</f>
        <v/>
      </c>
      <c r="AQ27" s="22">
        <f>IF(AO27="","",IFERROR(TRIM(INDEX($A27:$AF27,MATCH(Lists!$F$6,$A$1:$AF$1,0))&amp;""),""))</f>
        <v/>
      </c>
      <c r="AR27" s="22">
        <f>IF(AO27="","",IFERROR(TRIM(INDEX($A27:$AF27,MATCH(Lists!$F$7,$A$1:$AF$1,0))&amp;""),""))</f>
        <v/>
      </c>
      <c r="AS27" s="22">
        <f>IF(AO27="","",IFERROR(IF(TRIM(INDEX($A27:$AF27,MATCH(Lists!$F$8,$A$1:$AF$1,0))&amp;"")="","",VALUE(TRIM(INDEX($A27:$AF27,MATCH(Lists!$F$8,$A$1:$AF$1,0))&amp;""))),""))</f>
        <v/>
      </c>
      <c r="AT27" s="22">
        <f>IF(AO27="","",IFERROR(IF(TRIM(INDEX($A27:$AF27,MATCH(Lists!$F$9,$A$1:$AF$1,0))&amp;"")="","",VALUE(TRIM(INDEX($A27:$AF27,MATCH(Lists!$F$9,$A$1:$AF$1,0))&amp;""))),""))</f>
        <v/>
      </c>
      <c r="AU27" s="22">
        <f>IF(AO27="","",IF(ISNUMBER(SEARCH("door prize",IFERROR(TRIM(INDEX($A27:$AF27,MATCH(Lists!$F$10,$A$1:$AF$1,0))&amp;""),""))),"Yes","No"))</f>
        <v/>
      </c>
      <c r="AV27" s="22">
        <f>IF(AO27="","",IF(ISNUMBER(SEARCH("Food or drink",IFERROR(TRIM(INDEX($A27:$AF27,MATCH(Lists!$F$10,$A$1:$AF$1,0))&amp;""),""))),"Yes","No"))</f>
        <v/>
      </c>
      <c r="AW27" s="22">
        <f>IF(AO27="","",IF(ISNUMBER(SEARCH("Nonprofit table",AQ27)),"Yes","No"))</f>
        <v/>
      </c>
      <c r="AX27" s="22">
        <f>IF(AO27="","",IF(IFERROR(TRIM(INDEX($A27:$AF27,MATCH(Lists!$F$12,$A$1:$AF$1,0))&amp;""),"")&lt;&gt;"","Yes","No"))</f>
        <v/>
      </c>
      <c r="AY27" s="22">
        <f>IF(AO27="","",IF(IFERROR(TRIM(INDEX($A27:$AF27,MATCH(Lists!$F$13,$A$1:$AF$1,0))&amp;""),"")&lt;&gt;"","Yes","No"))</f>
        <v/>
      </c>
      <c r="AZ27" s="22">
        <f>IF(AO27="","",IFERROR(IF(TRIM(INDEX($A27:$AF27,MATCH(Lists!$F$11,$A$1:$AF$1,0))&amp;"")="","",VALUE(TRIM(INDEX($A27:$AF27,MATCH(Lists!$F$11,$A$1:$AF$1,0))&amp;""))),""))</f>
        <v/>
      </c>
      <c r="BA27" s="22">
        <f>IF(AO27="","",IFERROR(TRIM(INDEX($A27:$AF27,MATCH(Lists!$F$14,$A$1:$AF$1,0))&amp;""),""))</f>
        <v/>
      </c>
      <c r="BB27" s="22">
        <f>IF(OR(AO27="",AJ27=""),"",TRIM(AJ27&amp;""))</f>
        <v/>
      </c>
      <c r="BC27" s="22">
        <f>IF(BB27="","",IF(COUNTIF($BB$2:$BB$301,BB27)&gt;1,"Yes","No"))</f>
        <v/>
      </c>
      <c r="BD27" s="22">
        <f>IF(AO27="","",IFERROR(TRIM(INDEX($A27:$AF27,MATCH(Lists!$F$5,$A$1:$AF$1,0))&amp;""),""))</f>
        <v/>
      </c>
      <c r="BE27" s="22">
        <f>IF(AO27="",0,1)</f>
        <v/>
      </c>
      <c r="BF27" s="22">
        <f>IF(BB27="",0,1)</f>
        <v/>
      </c>
    </row>
    <row r="28">
      <c r="AG28" s="19" t="n"/>
      <c r="AH28" s="23" t="n"/>
      <c r="AI28" s="24" t="n"/>
      <c r="AJ28" s="23" t="n"/>
      <c r="AK28" s="23" t="n"/>
      <c r="AL28" s="23" t="n"/>
      <c r="AM28" s="23" t="n"/>
      <c r="AN28" s="19" t="n"/>
      <c r="AO28" s="22">
        <f>IFERROR(TRIM(INDEX($A28:$AF28,MATCH(Lists!$F$3,$A$1:$AF$1,0))&amp;""),"")</f>
        <v/>
      </c>
      <c r="AP28" s="22">
        <f>IF(AO28="","",IFERROR(TRIM(INDEX($A28:$AF28,MATCH(Lists!$F$4,$A$1:$AF$1,0))&amp;""),""))</f>
        <v/>
      </c>
      <c r="AQ28" s="22">
        <f>IF(AO28="","",IFERROR(TRIM(INDEX($A28:$AF28,MATCH(Lists!$F$6,$A$1:$AF$1,0))&amp;""),""))</f>
        <v/>
      </c>
      <c r="AR28" s="22">
        <f>IF(AO28="","",IFERROR(TRIM(INDEX($A28:$AF28,MATCH(Lists!$F$7,$A$1:$AF$1,0))&amp;""),""))</f>
        <v/>
      </c>
      <c r="AS28" s="22">
        <f>IF(AO28="","",IFERROR(IF(TRIM(INDEX($A28:$AF28,MATCH(Lists!$F$8,$A$1:$AF$1,0))&amp;"")="","",VALUE(TRIM(INDEX($A28:$AF28,MATCH(Lists!$F$8,$A$1:$AF$1,0))&amp;""))),""))</f>
        <v/>
      </c>
      <c r="AT28" s="22">
        <f>IF(AO28="","",IFERROR(IF(TRIM(INDEX($A28:$AF28,MATCH(Lists!$F$9,$A$1:$AF$1,0))&amp;"")="","",VALUE(TRIM(INDEX($A28:$AF28,MATCH(Lists!$F$9,$A$1:$AF$1,0))&amp;""))),""))</f>
        <v/>
      </c>
      <c r="AU28" s="22">
        <f>IF(AO28="","",IF(ISNUMBER(SEARCH("door prize",IFERROR(TRIM(INDEX($A28:$AF28,MATCH(Lists!$F$10,$A$1:$AF$1,0))&amp;""),""))),"Yes","No"))</f>
        <v/>
      </c>
      <c r="AV28" s="22">
        <f>IF(AO28="","",IF(ISNUMBER(SEARCH("Food or drink",IFERROR(TRIM(INDEX($A28:$AF28,MATCH(Lists!$F$10,$A$1:$AF$1,0))&amp;""),""))),"Yes","No"))</f>
        <v/>
      </c>
      <c r="AW28" s="22">
        <f>IF(AO28="","",IF(ISNUMBER(SEARCH("Nonprofit table",AQ28)),"Yes","No"))</f>
        <v/>
      </c>
      <c r="AX28" s="22">
        <f>IF(AO28="","",IF(IFERROR(TRIM(INDEX($A28:$AF28,MATCH(Lists!$F$12,$A$1:$AF$1,0))&amp;""),"")&lt;&gt;"","Yes","No"))</f>
        <v/>
      </c>
      <c r="AY28" s="22">
        <f>IF(AO28="","",IF(IFERROR(TRIM(INDEX($A28:$AF28,MATCH(Lists!$F$13,$A$1:$AF$1,0))&amp;""),"")&lt;&gt;"","Yes","No"))</f>
        <v/>
      </c>
      <c r="AZ28" s="22">
        <f>IF(AO28="","",IFERROR(IF(TRIM(INDEX($A28:$AF28,MATCH(Lists!$F$11,$A$1:$AF$1,0))&amp;"")="","",VALUE(TRIM(INDEX($A28:$AF28,MATCH(Lists!$F$11,$A$1:$AF$1,0))&amp;""))),""))</f>
        <v/>
      </c>
      <c r="BA28" s="22">
        <f>IF(AO28="","",IFERROR(TRIM(INDEX($A28:$AF28,MATCH(Lists!$F$14,$A$1:$AF$1,0))&amp;""),""))</f>
        <v/>
      </c>
      <c r="BB28" s="22">
        <f>IF(OR(AO28="",AJ28=""),"",TRIM(AJ28&amp;""))</f>
        <v/>
      </c>
      <c r="BC28" s="22">
        <f>IF(BB28="","",IF(COUNTIF($BB$2:$BB$301,BB28)&gt;1,"Yes","No"))</f>
        <v/>
      </c>
      <c r="BD28" s="22">
        <f>IF(AO28="","",IFERROR(TRIM(INDEX($A28:$AF28,MATCH(Lists!$F$5,$A$1:$AF$1,0))&amp;""),""))</f>
        <v/>
      </c>
      <c r="BE28" s="22">
        <f>IF(AO28="",0,1)</f>
        <v/>
      </c>
      <c r="BF28" s="22">
        <f>IF(BB28="",0,1)</f>
        <v/>
      </c>
    </row>
    <row r="29">
      <c r="AG29" s="19" t="n"/>
      <c r="AH29" s="23" t="n"/>
      <c r="AI29" s="24" t="n"/>
      <c r="AJ29" s="23" t="n"/>
      <c r="AK29" s="23" t="n"/>
      <c r="AL29" s="23" t="n"/>
      <c r="AM29" s="23" t="n"/>
      <c r="AN29" s="19" t="n"/>
      <c r="AO29" s="22">
        <f>IFERROR(TRIM(INDEX($A29:$AF29,MATCH(Lists!$F$3,$A$1:$AF$1,0))&amp;""),"")</f>
        <v/>
      </c>
      <c r="AP29" s="22">
        <f>IF(AO29="","",IFERROR(TRIM(INDEX($A29:$AF29,MATCH(Lists!$F$4,$A$1:$AF$1,0))&amp;""),""))</f>
        <v/>
      </c>
      <c r="AQ29" s="22">
        <f>IF(AO29="","",IFERROR(TRIM(INDEX($A29:$AF29,MATCH(Lists!$F$6,$A$1:$AF$1,0))&amp;""),""))</f>
        <v/>
      </c>
      <c r="AR29" s="22">
        <f>IF(AO29="","",IFERROR(TRIM(INDEX($A29:$AF29,MATCH(Lists!$F$7,$A$1:$AF$1,0))&amp;""),""))</f>
        <v/>
      </c>
      <c r="AS29" s="22">
        <f>IF(AO29="","",IFERROR(IF(TRIM(INDEX($A29:$AF29,MATCH(Lists!$F$8,$A$1:$AF$1,0))&amp;"")="","",VALUE(TRIM(INDEX($A29:$AF29,MATCH(Lists!$F$8,$A$1:$AF$1,0))&amp;""))),""))</f>
        <v/>
      </c>
      <c r="AT29" s="22">
        <f>IF(AO29="","",IFERROR(IF(TRIM(INDEX($A29:$AF29,MATCH(Lists!$F$9,$A$1:$AF$1,0))&amp;"")="","",VALUE(TRIM(INDEX($A29:$AF29,MATCH(Lists!$F$9,$A$1:$AF$1,0))&amp;""))),""))</f>
        <v/>
      </c>
      <c r="AU29" s="22">
        <f>IF(AO29="","",IF(ISNUMBER(SEARCH("door prize",IFERROR(TRIM(INDEX($A29:$AF29,MATCH(Lists!$F$10,$A$1:$AF$1,0))&amp;""),""))),"Yes","No"))</f>
        <v/>
      </c>
      <c r="AV29" s="22">
        <f>IF(AO29="","",IF(ISNUMBER(SEARCH("Food or drink",IFERROR(TRIM(INDEX($A29:$AF29,MATCH(Lists!$F$10,$A$1:$AF$1,0))&amp;""),""))),"Yes","No"))</f>
        <v/>
      </c>
      <c r="AW29" s="22">
        <f>IF(AO29="","",IF(ISNUMBER(SEARCH("Nonprofit table",AQ29)),"Yes","No"))</f>
        <v/>
      </c>
      <c r="AX29" s="22">
        <f>IF(AO29="","",IF(IFERROR(TRIM(INDEX($A29:$AF29,MATCH(Lists!$F$12,$A$1:$AF$1,0))&amp;""),"")&lt;&gt;"","Yes","No"))</f>
        <v/>
      </c>
      <c r="AY29" s="22">
        <f>IF(AO29="","",IF(IFERROR(TRIM(INDEX($A29:$AF29,MATCH(Lists!$F$13,$A$1:$AF$1,0))&amp;""),"")&lt;&gt;"","Yes","No"))</f>
        <v/>
      </c>
      <c r="AZ29" s="22">
        <f>IF(AO29="","",IFERROR(IF(TRIM(INDEX($A29:$AF29,MATCH(Lists!$F$11,$A$1:$AF$1,0))&amp;"")="","",VALUE(TRIM(INDEX($A29:$AF29,MATCH(Lists!$F$11,$A$1:$AF$1,0))&amp;""))),""))</f>
        <v/>
      </c>
      <c r="BA29" s="22">
        <f>IF(AO29="","",IFERROR(TRIM(INDEX($A29:$AF29,MATCH(Lists!$F$14,$A$1:$AF$1,0))&amp;""),""))</f>
        <v/>
      </c>
      <c r="BB29" s="22">
        <f>IF(OR(AO29="",AJ29=""),"",TRIM(AJ29&amp;""))</f>
        <v/>
      </c>
      <c r="BC29" s="22">
        <f>IF(BB29="","",IF(COUNTIF($BB$2:$BB$301,BB29)&gt;1,"Yes","No"))</f>
        <v/>
      </c>
      <c r="BD29" s="22">
        <f>IF(AO29="","",IFERROR(TRIM(INDEX($A29:$AF29,MATCH(Lists!$F$5,$A$1:$AF$1,0))&amp;""),""))</f>
        <v/>
      </c>
      <c r="BE29" s="22">
        <f>IF(AO29="",0,1)</f>
        <v/>
      </c>
      <c r="BF29" s="22">
        <f>IF(BB29="",0,1)</f>
        <v/>
      </c>
    </row>
    <row r="30">
      <c r="AG30" s="19" t="n"/>
      <c r="AH30" s="23" t="n"/>
      <c r="AI30" s="24" t="n"/>
      <c r="AJ30" s="23" t="n"/>
      <c r="AK30" s="23" t="n"/>
      <c r="AL30" s="23" t="n"/>
      <c r="AM30" s="23" t="n"/>
      <c r="AN30" s="19" t="n"/>
      <c r="AO30" s="22">
        <f>IFERROR(TRIM(INDEX($A30:$AF30,MATCH(Lists!$F$3,$A$1:$AF$1,0))&amp;""),"")</f>
        <v/>
      </c>
      <c r="AP30" s="22">
        <f>IF(AO30="","",IFERROR(TRIM(INDEX($A30:$AF30,MATCH(Lists!$F$4,$A$1:$AF$1,0))&amp;""),""))</f>
        <v/>
      </c>
      <c r="AQ30" s="22">
        <f>IF(AO30="","",IFERROR(TRIM(INDEX($A30:$AF30,MATCH(Lists!$F$6,$A$1:$AF$1,0))&amp;""),""))</f>
        <v/>
      </c>
      <c r="AR30" s="22">
        <f>IF(AO30="","",IFERROR(TRIM(INDEX($A30:$AF30,MATCH(Lists!$F$7,$A$1:$AF$1,0))&amp;""),""))</f>
        <v/>
      </c>
      <c r="AS30" s="22">
        <f>IF(AO30="","",IFERROR(IF(TRIM(INDEX($A30:$AF30,MATCH(Lists!$F$8,$A$1:$AF$1,0))&amp;"")="","",VALUE(TRIM(INDEX($A30:$AF30,MATCH(Lists!$F$8,$A$1:$AF$1,0))&amp;""))),""))</f>
        <v/>
      </c>
      <c r="AT30" s="22">
        <f>IF(AO30="","",IFERROR(IF(TRIM(INDEX($A30:$AF30,MATCH(Lists!$F$9,$A$1:$AF$1,0))&amp;"")="","",VALUE(TRIM(INDEX($A30:$AF30,MATCH(Lists!$F$9,$A$1:$AF$1,0))&amp;""))),""))</f>
        <v/>
      </c>
      <c r="AU30" s="22">
        <f>IF(AO30="","",IF(ISNUMBER(SEARCH("door prize",IFERROR(TRIM(INDEX($A30:$AF30,MATCH(Lists!$F$10,$A$1:$AF$1,0))&amp;""),""))),"Yes","No"))</f>
        <v/>
      </c>
      <c r="AV30" s="22">
        <f>IF(AO30="","",IF(ISNUMBER(SEARCH("Food or drink",IFERROR(TRIM(INDEX($A30:$AF30,MATCH(Lists!$F$10,$A$1:$AF$1,0))&amp;""),""))),"Yes","No"))</f>
        <v/>
      </c>
      <c r="AW30" s="22">
        <f>IF(AO30="","",IF(ISNUMBER(SEARCH("Nonprofit table",AQ30)),"Yes","No"))</f>
        <v/>
      </c>
      <c r="AX30" s="22">
        <f>IF(AO30="","",IF(IFERROR(TRIM(INDEX($A30:$AF30,MATCH(Lists!$F$12,$A$1:$AF$1,0))&amp;""),"")&lt;&gt;"","Yes","No"))</f>
        <v/>
      </c>
      <c r="AY30" s="22">
        <f>IF(AO30="","",IF(IFERROR(TRIM(INDEX($A30:$AF30,MATCH(Lists!$F$13,$A$1:$AF$1,0))&amp;""),"")&lt;&gt;"","Yes","No"))</f>
        <v/>
      </c>
      <c r="AZ30" s="22">
        <f>IF(AO30="","",IFERROR(IF(TRIM(INDEX($A30:$AF30,MATCH(Lists!$F$11,$A$1:$AF$1,0))&amp;"")="","",VALUE(TRIM(INDEX($A30:$AF30,MATCH(Lists!$F$11,$A$1:$AF$1,0))&amp;""))),""))</f>
        <v/>
      </c>
      <c r="BA30" s="22">
        <f>IF(AO30="","",IFERROR(TRIM(INDEX($A30:$AF30,MATCH(Lists!$F$14,$A$1:$AF$1,0))&amp;""),""))</f>
        <v/>
      </c>
      <c r="BB30" s="22">
        <f>IF(OR(AO30="",AJ30=""),"",TRIM(AJ30&amp;""))</f>
        <v/>
      </c>
      <c r="BC30" s="22">
        <f>IF(BB30="","",IF(COUNTIF($BB$2:$BB$301,BB30)&gt;1,"Yes","No"))</f>
        <v/>
      </c>
      <c r="BD30" s="22">
        <f>IF(AO30="","",IFERROR(TRIM(INDEX($A30:$AF30,MATCH(Lists!$F$5,$A$1:$AF$1,0))&amp;""),""))</f>
        <v/>
      </c>
      <c r="BE30" s="22">
        <f>IF(AO30="",0,1)</f>
        <v/>
      </c>
      <c r="BF30" s="22">
        <f>IF(BB30="",0,1)</f>
        <v/>
      </c>
    </row>
    <row r="31">
      <c r="AG31" s="19" t="n"/>
      <c r="AH31" s="23" t="n"/>
      <c r="AI31" s="24" t="n"/>
      <c r="AJ31" s="23" t="n"/>
      <c r="AK31" s="23" t="n"/>
      <c r="AL31" s="23" t="n"/>
      <c r="AM31" s="23" t="n"/>
      <c r="AN31" s="19" t="n"/>
      <c r="AO31" s="22">
        <f>IFERROR(TRIM(INDEX($A31:$AF31,MATCH(Lists!$F$3,$A$1:$AF$1,0))&amp;""),"")</f>
        <v/>
      </c>
      <c r="AP31" s="22">
        <f>IF(AO31="","",IFERROR(TRIM(INDEX($A31:$AF31,MATCH(Lists!$F$4,$A$1:$AF$1,0))&amp;""),""))</f>
        <v/>
      </c>
      <c r="AQ31" s="22">
        <f>IF(AO31="","",IFERROR(TRIM(INDEX($A31:$AF31,MATCH(Lists!$F$6,$A$1:$AF$1,0))&amp;""),""))</f>
        <v/>
      </c>
      <c r="AR31" s="22">
        <f>IF(AO31="","",IFERROR(TRIM(INDEX($A31:$AF31,MATCH(Lists!$F$7,$A$1:$AF$1,0))&amp;""),""))</f>
        <v/>
      </c>
      <c r="AS31" s="22">
        <f>IF(AO31="","",IFERROR(IF(TRIM(INDEX($A31:$AF31,MATCH(Lists!$F$8,$A$1:$AF$1,0))&amp;"")="","",VALUE(TRIM(INDEX($A31:$AF31,MATCH(Lists!$F$8,$A$1:$AF$1,0))&amp;""))),""))</f>
        <v/>
      </c>
      <c r="AT31" s="22">
        <f>IF(AO31="","",IFERROR(IF(TRIM(INDEX($A31:$AF31,MATCH(Lists!$F$9,$A$1:$AF$1,0))&amp;"")="","",VALUE(TRIM(INDEX($A31:$AF31,MATCH(Lists!$F$9,$A$1:$AF$1,0))&amp;""))),""))</f>
        <v/>
      </c>
      <c r="AU31" s="22">
        <f>IF(AO31="","",IF(ISNUMBER(SEARCH("door prize",IFERROR(TRIM(INDEX($A31:$AF31,MATCH(Lists!$F$10,$A$1:$AF$1,0))&amp;""),""))),"Yes","No"))</f>
        <v/>
      </c>
      <c r="AV31" s="22">
        <f>IF(AO31="","",IF(ISNUMBER(SEARCH("Food or drink",IFERROR(TRIM(INDEX($A31:$AF31,MATCH(Lists!$F$10,$A$1:$AF$1,0))&amp;""),""))),"Yes","No"))</f>
        <v/>
      </c>
      <c r="AW31" s="22">
        <f>IF(AO31="","",IF(ISNUMBER(SEARCH("Nonprofit table",AQ31)),"Yes","No"))</f>
        <v/>
      </c>
      <c r="AX31" s="22">
        <f>IF(AO31="","",IF(IFERROR(TRIM(INDEX($A31:$AF31,MATCH(Lists!$F$12,$A$1:$AF$1,0))&amp;""),"")&lt;&gt;"","Yes","No"))</f>
        <v/>
      </c>
      <c r="AY31" s="22">
        <f>IF(AO31="","",IF(IFERROR(TRIM(INDEX($A31:$AF31,MATCH(Lists!$F$13,$A$1:$AF$1,0))&amp;""),"")&lt;&gt;"","Yes","No"))</f>
        <v/>
      </c>
      <c r="AZ31" s="22">
        <f>IF(AO31="","",IFERROR(IF(TRIM(INDEX($A31:$AF31,MATCH(Lists!$F$11,$A$1:$AF$1,0))&amp;"")="","",VALUE(TRIM(INDEX($A31:$AF31,MATCH(Lists!$F$11,$A$1:$AF$1,0))&amp;""))),""))</f>
        <v/>
      </c>
      <c r="BA31" s="22">
        <f>IF(AO31="","",IFERROR(TRIM(INDEX($A31:$AF31,MATCH(Lists!$F$14,$A$1:$AF$1,0))&amp;""),""))</f>
        <v/>
      </c>
      <c r="BB31" s="22">
        <f>IF(OR(AO31="",AJ31=""),"",TRIM(AJ31&amp;""))</f>
        <v/>
      </c>
      <c r="BC31" s="22">
        <f>IF(BB31="","",IF(COUNTIF($BB$2:$BB$301,BB31)&gt;1,"Yes","No"))</f>
        <v/>
      </c>
      <c r="BD31" s="22">
        <f>IF(AO31="","",IFERROR(TRIM(INDEX($A31:$AF31,MATCH(Lists!$F$5,$A$1:$AF$1,0))&amp;""),""))</f>
        <v/>
      </c>
      <c r="BE31" s="22">
        <f>IF(AO31="",0,1)</f>
        <v/>
      </c>
      <c r="BF31" s="22">
        <f>IF(BB31="",0,1)</f>
        <v/>
      </c>
    </row>
    <row r="32">
      <c r="AG32" s="19" t="n"/>
      <c r="AH32" s="23" t="n"/>
      <c r="AI32" s="24" t="n"/>
      <c r="AJ32" s="23" t="n"/>
      <c r="AK32" s="23" t="n"/>
      <c r="AL32" s="23" t="n"/>
      <c r="AM32" s="23" t="n"/>
      <c r="AN32" s="19" t="n"/>
      <c r="AO32" s="22">
        <f>IFERROR(TRIM(INDEX($A32:$AF32,MATCH(Lists!$F$3,$A$1:$AF$1,0))&amp;""),"")</f>
        <v/>
      </c>
      <c r="AP32" s="22">
        <f>IF(AO32="","",IFERROR(TRIM(INDEX($A32:$AF32,MATCH(Lists!$F$4,$A$1:$AF$1,0))&amp;""),""))</f>
        <v/>
      </c>
      <c r="AQ32" s="22">
        <f>IF(AO32="","",IFERROR(TRIM(INDEX($A32:$AF32,MATCH(Lists!$F$6,$A$1:$AF$1,0))&amp;""),""))</f>
        <v/>
      </c>
      <c r="AR32" s="22">
        <f>IF(AO32="","",IFERROR(TRIM(INDEX($A32:$AF32,MATCH(Lists!$F$7,$A$1:$AF$1,0))&amp;""),""))</f>
        <v/>
      </c>
      <c r="AS32" s="22">
        <f>IF(AO32="","",IFERROR(IF(TRIM(INDEX($A32:$AF32,MATCH(Lists!$F$8,$A$1:$AF$1,0))&amp;"")="","",VALUE(TRIM(INDEX($A32:$AF32,MATCH(Lists!$F$8,$A$1:$AF$1,0))&amp;""))),""))</f>
        <v/>
      </c>
      <c r="AT32" s="22">
        <f>IF(AO32="","",IFERROR(IF(TRIM(INDEX($A32:$AF32,MATCH(Lists!$F$9,$A$1:$AF$1,0))&amp;"")="","",VALUE(TRIM(INDEX($A32:$AF32,MATCH(Lists!$F$9,$A$1:$AF$1,0))&amp;""))),""))</f>
        <v/>
      </c>
      <c r="AU32" s="22">
        <f>IF(AO32="","",IF(ISNUMBER(SEARCH("door prize",IFERROR(TRIM(INDEX($A32:$AF32,MATCH(Lists!$F$10,$A$1:$AF$1,0))&amp;""),""))),"Yes","No"))</f>
        <v/>
      </c>
      <c r="AV32" s="22">
        <f>IF(AO32="","",IF(ISNUMBER(SEARCH("Food or drink",IFERROR(TRIM(INDEX($A32:$AF32,MATCH(Lists!$F$10,$A$1:$AF$1,0))&amp;""),""))),"Yes","No"))</f>
        <v/>
      </c>
      <c r="AW32" s="22">
        <f>IF(AO32="","",IF(ISNUMBER(SEARCH("Nonprofit table",AQ32)),"Yes","No"))</f>
        <v/>
      </c>
      <c r="AX32" s="22">
        <f>IF(AO32="","",IF(IFERROR(TRIM(INDEX($A32:$AF32,MATCH(Lists!$F$12,$A$1:$AF$1,0))&amp;""),"")&lt;&gt;"","Yes","No"))</f>
        <v/>
      </c>
      <c r="AY32" s="22">
        <f>IF(AO32="","",IF(IFERROR(TRIM(INDEX($A32:$AF32,MATCH(Lists!$F$13,$A$1:$AF$1,0))&amp;""),"")&lt;&gt;"","Yes","No"))</f>
        <v/>
      </c>
      <c r="AZ32" s="22">
        <f>IF(AO32="","",IFERROR(IF(TRIM(INDEX($A32:$AF32,MATCH(Lists!$F$11,$A$1:$AF$1,0))&amp;"")="","",VALUE(TRIM(INDEX($A32:$AF32,MATCH(Lists!$F$11,$A$1:$AF$1,0))&amp;""))),""))</f>
        <v/>
      </c>
      <c r="BA32" s="22">
        <f>IF(AO32="","",IFERROR(TRIM(INDEX($A32:$AF32,MATCH(Lists!$F$14,$A$1:$AF$1,0))&amp;""),""))</f>
        <v/>
      </c>
      <c r="BB32" s="22">
        <f>IF(OR(AO32="",AJ32=""),"",TRIM(AJ32&amp;""))</f>
        <v/>
      </c>
      <c r="BC32" s="22">
        <f>IF(BB32="","",IF(COUNTIF($BB$2:$BB$301,BB32)&gt;1,"Yes","No"))</f>
        <v/>
      </c>
      <c r="BD32" s="22">
        <f>IF(AO32="","",IFERROR(TRIM(INDEX($A32:$AF32,MATCH(Lists!$F$5,$A$1:$AF$1,0))&amp;""),""))</f>
        <v/>
      </c>
      <c r="BE32" s="22">
        <f>IF(AO32="",0,1)</f>
        <v/>
      </c>
      <c r="BF32" s="22">
        <f>IF(BB32="",0,1)</f>
        <v/>
      </c>
    </row>
    <row r="33">
      <c r="AG33" s="19" t="n"/>
      <c r="AH33" s="23" t="n"/>
      <c r="AI33" s="24" t="n"/>
      <c r="AJ33" s="23" t="n"/>
      <c r="AK33" s="23" t="n"/>
      <c r="AL33" s="23" t="n"/>
      <c r="AM33" s="23" t="n"/>
      <c r="AN33" s="19" t="n"/>
      <c r="AO33" s="22">
        <f>IFERROR(TRIM(INDEX($A33:$AF33,MATCH(Lists!$F$3,$A$1:$AF$1,0))&amp;""),"")</f>
        <v/>
      </c>
      <c r="AP33" s="22">
        <f>IF(AO33="","",IFERROR(TRIM(INDEX($A33:$AF33,MATCH(Lists!$F$4,$A$1:$AF$1,0))&amp;""),""))</f>
        <v/>
      </c>
      <c r="AQ33" s="22">
        <f>IF(AO33="","",IFERROR(TRIM(INDEX($A33:$AF33,MATCH(Lists!$F$6,$A$1:$AF$1,0))&amp;""),""))</f>
        <v/>
      </c>
      <c r="AR33" s="22">
        <f>IF(AO33="","",IFERROR(TRIM(INDEX($A33:$AF33,MATCH(Lists!$F$7,$A$1:$AF$1,0))&amp;""),""))</f>
        <v/>
      </c>
      <c r="AS33" s="22">
        <f>IF(AO33="","",IFERROR(IF(TRIM(INDEX($A33:$AF33,MATCH(Lists!$F$8,$A$1:$AF$1,0))&amp;"")="","",VALUE(TRIM(INDEX($A33:$AF33,MATCH(Lists!$F$8,$A$1:$AF$1,0))&amp;""))),""))</f>
        <v/>
      </c>
      <c r="AT33" s="22">
        <f>IF(AO33="","",IFERROR(IF(TRIM(INDEX($A33:$AF33,MATCH(Lists!$F$9,$A$1:$AF$1,0))&amp;"")="","",VALUE(TRIM(INDEX($A33:$AF33,MATCH(Lists!$F$9,$A$1:$AF$1,0))&amp;""))),""))</f>
        <v/>
      </c>
      <c r="AU33" s="22">
        <f>IF(AO33="","",IF(ISNUMBER(SEARCH("door prize",IFERROR(TRIM(INDEX($A33:$AF33,MATCH(Lists!$F$10,$A$1:$AF$1,0))&amp;""),""))),"Yes","No"))</f>
        <v/>
      </c>
      <c r="AV33" s="22">
        <f>IF(AO33="","",IF(ISNUMBER(SEARCH("Food or drink",IFERROR(TRIM(INDEX($A33:$AF33,MATCH(Lists!$F$10,$A$1:$AF$1,0))&amp;""),""))),"Yes","No"))</f>
        <v/>
      </c>
      <c r="AW33" s="22">
        <f>IF(AO33="","",IF(ISNUMBER(SEARCH("Nonprofit table",AQ33)),"Yes","No"))</f>
        <v/>
      </c>
      <c r="AX33" s="22">
        <f>IF(AO33="","",IF(IFERROR(TRIM(INDEX($A33:$AF33,MATCH(Lists!$F$12,$A$1:$AF$1,0))&amp;""),"")&lt;&gt;"","Yes","No"))</f>
        <v/>
      </c>
      <c r="AY33" s="22">
        <f>IF(AO33="","",IF(IFERROR(TRIM(INDEX($A33:$AF33,MATCH(Lists!$F$13,$A$1:$AF$1,0))&amp;""),"")&lt;&gt;"","Yes","No"))</f>
        <v/>
      </c>
      <c r="AZ33" s="22">
        <f>IF(AO33="","",IFERROR(IF(TRIM(INDEX($A33:$AF33,MATCH(Lists!$F$11,$A$1:$AF$1,0))&amp;"")="","",VALUE(TRIM(INDEX($A33:$AF33,MATCH(Lists!$F$11,$A$1:$AF$1,0))&amp;""))),""))</f>
        <v/>
      </c>
      <c r="BA33" s="22">
        <f>IF(AO33="","",IFERROR(TRIM(INDEX($A33:$AF33,MATCH(Lists!$F$14,$A$1:$AF$1,0))&amp;""),""))</f>
        <v/>
      </c>
      <c r="BB33" s="22">
        <f>IF(OR(AO33="",AJ33=""),"",TRIM(AJ33&amp;""))</f>
        <v/>
      </c>
      <c r="BC33" s="22">
        <f>IF(BB33="","",IF(COUNTIF($BB$2:$BB$301,BB33)&gt;1,"Yes","No"))</f>
        <v/>
      </c>
      <c r="BD33" s="22">
        <f>IF(AO33="","",IFERROR(TRIM(INDEX($A33:$AF33,MATCH(Lists!$F$5,$A$1:$AF$1,0))&amp;""),""))</f>
        <v/>
      </c>
      <c r="BE33" s="22">
        <f>IF(AO33="",0,1)</f>
        <v/>
      </c>
      <c r="BF33" s="22">
        <f>IF(BB33="",0,1)</f>
        <v/>
      </c>
    </row>
    <row r="34">
      <c r="AG34" s="19" t="n"/>
      <c r="AH34" s="23" t="n"/>
      <c r="AI34" s="24" t="n"/>
      <c r="AJ34" s="23" t="n"/>
      <c r="AK34" s="23" t="n"/>
      <c r="AL34" s="23" t="n"/>
      <c r="AM34" s="23" t="n"/>
      <c r="AN34" s="19" t="n"/>
      <c r="AO34" s="22">
        <f>IFERROR(TRIM(INDEX($A34:$AF34,MATCH(Lists!$F$3,$A$1:$AF$1,0))&amp;""),"")</f>
        <v/>
      </c>
      <c r="AP34" s="22">
        <f>IF(AO34="","",IFERROR(TRIM(INDEX($A34:$AF34,MATCH(Lists!$F$4,$A$1:$AF$1,0))&amp;""),""))</f>
        <v/>
      </c>
      <c r="AQ34" s="22">
        <f>IF(AO34="","",IFERROR(TRIM(INDEX($A34:$AF34,MATCH(Lists!$F$6,$A$1:$AF$1,0))&amp;""),""))</f>
        <v/>
      </c>
      <c r="AR34" s="22">
        <f>IF(AO34="","",IFERROR(TRIM(INDEX($A34:$AF34,MATCH(Lists!$F$7,$A$1:$AF$1,0))&amp;""),""))</f>
        <v/>
      </c>
      <c r="AS34" s="22">
        <f>IF(AO34="","",IFERROR(IF(TRIM(INDEX($A34:$AF34,MATCH(Lists!$F$8,$A$1:$AF$1,0))&amp;"")="","",VALUE(TRIM(INDEX($A34:$AF34,MATCH(Lists!$F$8,$A$1:$AF$1,0))&amp;""))),""))</f>
        <v/>
      </c>
      <c r="AT34" s="22">
        <f>IF(AO34="","",IFERROR(IF(TRIM(INDEX($A34:$AF34,MATCH(Lists!$F$9,$A$1:$AF$1,0))&amp;"")="","",VALUE(TRIM(INDEX($A34:$AF34,MATCH(Lists!$F$9,$A$1:$AF$1,0))&amp;""))),""))</f>
        <v/>
      </c>
      <c r="AU34" s="22">
        <f>IF(AO34="","",IF(ISNUMBER(SEARCH("door prize",IFERROR(TRIM(INDEX($A34:$AF34,MATCH(Lists!$F$10,$A$1:$AF$1,0))&amp;""),""))),"Yes","No"))</f>
        <v/>
      </c>
      <c r="AV34" s="22">
        <f>IF(AO34="","",IF(ISNUMBER(SEARCH("Food or drink",IFERROR(TRIM(INDEX($A34:$AF34,MATCH(Lists!$F$10,$A$1:$AF$1,0))&amp;""),""))),"Yes","No"))</f>
        <v/>
      </c>
      <c r="AW34" s="22">
        <f>IF(AO34="","",IF(ISNUMBER(SEARCH("Nonprofit table",AQ34)),"Yes","No"))</f>
        <v/>
      </c>
      <c r="AX34" s="22">
        <f>IF(AO34="","",IF(IFERROR(TRIM(INDEX($A34:$AF34,MATCH(Lists!$F$12,$A$1:$AF$1,0))&amp;""),"")&lt;&gt;"","Yes","No"))</f>
        <v/>
      </c>
      <c r="AY34" s="22">
        <f>IF(AO34="","",IF(IFERROR(TRIM(INDEX($A34:$AF34,MATCH(Lists!$F$13,$A$1:$AF$1,0))&amp;""),"")&lt;&gt;"","Yes","No"))</f>
        <v/>
      </c>
      <c r="AZ34" s="22">
        <f>IF(AO34="","",IFERROR(IF(TRIM(INDEX($A34:$AF34,MATCH(Lists!$F$11,$A$1:$AF$1,0))&amp;"")="","",VALUE(TRIM(INDEX($A34:$AF34,MATCH(Lists!$F$11,$A$1:$AF$1,0))&amp;""))),""))</f>
        <v/>
      </c>
      <c r="BA34" s="22">
        <f>IF(AO34="","",IFERROR(TRIM(INDEX($A34:$AF34,MATCH(Lists!$F$14,$A$1:$AF$1,0))&amp;""),""))</f>
        <v/>
      </c>
      <c r="BB34" s="22">
        <f>IF(OR(AO34="",AJ34=""),"",TRIM(AJ34&amp;""))</f>
        <v/>
      </c>
      <c r="BC34" s="22">
        <f>IF(BB34="","",IF(COUNTIF($BB$2:$BB$301,BB34)&gt;1,"Yes","No"))</f>
        <v/>
      </c>
      <c r="BD34" s="22">
        <f>IF(AO34="","",IFERROR(TRIM(INDEX($A34:$AF34,MATCH(Lists!$F$5,$A$1:$AF$1,0))&amp;""),""))</f>
        <v/>
      </c>
      <c r="BE34" s="22">
        <f>IF(AO34="",0,1)</f>
        <v/>
      </c>
      <c r="BF34" s="22">
        <f>IF(BB34="",0,1)</f>
        <v/>
      </c>
    </row>
    <row r="35">
      <c r="AG35" s="19" t="n"/>
      <c r="AH35" s="23" t="n"/>
      <c r="AI35" s="24" t="n"/>
      <c r="AJ35" s="23" t="n"/>
      <c r="AK35" s="23" t="n"/>
      <c r="AL35" s="23" t="n"/>
      <c r="AM35" s="23" t="n"/>
      <c r="AN35" s="19" t="n"/>
      <c r="AO35" s="22">
        <f>IFERROR(TRIM(INDEX($A35:$AF35,MATCH(Lists!$F$3,$A$1:$AF$1,0))&amp;""),"")</f>
        <v/>
      </c>
      <c r="AP35" s="22">
        <f>IF(AO35="","",IFERROR(TRIM(INDEX($A35:$AF35,MATCH(Lists!$F$4,$A$1:$AF$1,0))&amp;""),""))</f>
        <v/>
      </c>
      <c r="AQ35" s="22">
        <f>IF(AO35="","",IFERROR(TRIM(INDEX($A35:$AF35,MATCH(Lists!$F$6,$A$1:$AF$1,0))&amp;""),""))</f>
        <v/>
      </c>
      <c r="AR35" s="22">
        <f>IF(AO35="","",IFERROR(TRIM(INDEX($A35:$AF35,MATCH(Lists!$F$7,$A$1:$AF$1,0))&amp;""),""))</f>
        <v/>
      </c>
      <c r="AS35" s="22">
        <f>IF(AO35="","",IFERROR(IF(TRIM(INDEX($A35:$AF35,MATCH(Lists!$F$8,$A$1:$AF$1,0))&amp;"")="","",VALUE(TRIM(INDEX($A35:$AF35,MATCH(Lists!$F$8,$A$1:$AF$1,0))&amp;""))),""))</f>
        <v/>
      </c>
      <c r="AT35" s="22">
        <f>IF(AO35="","",IFERROR(IF(TRIM(INDEX($A35:$AF35,MATCH(Lists!$F$9,$A$1:$AF$1,0))&amp;"")="","",VALUE(TRIM(INDEX($A35:$AF35,MATCH(Lists!$F$9,$A$1:$AF$1,0))&amp;""))),""))</f>
        <v/>
      </c>
      <c r="AU35" s="22">
        <f>IF(AO35="","",IF(ISNUMBER(SEARCH("door prize",IFERROR(TRIM(INDEX($A35:$AF35,MATCH(Lists!$F$10,$A$1:$AF$1,0))&amp;""),""))),"Yes","No"))</f>
        <v/>
      </c>
      <c r="AV35" s="22">
        <f>IF(AO35="","",IF(ISNUMBER(SEARCH("Food or drink",IFERROR(TRIM(INDEX($A35:$AF35,MATCH(Lists!$F$10,$A$1:$AF$1,0))&amp;""),""))),"Yes","No"))</f>
        <v/>
      </c>
      <c r="AW35" s="22">
        <f>IF(AO35="","",IF(ISNUMBER(SEARCH("Nonprofit table",AQ35)),"Yes","No"))</f>
        <v/>
      </c>
      <c r="AX35" s="22">
        <f>IF(AO35="","",IF(IFERROR(TRIM(INDEX($A35:$AF35,MATCH(Lists!$F$12,$A$1:$AF$1,0))&amp;""),"")&lt;&gt;"","Yes","No"))</f>
        <v/>
      </c>
      <c r="AY35" s="22">
        <f>IF(AO35="","",IF(IFERROR(TRIM(INDEX($A35:$AF35,MATCH(Lists!$F$13,$A$1:$AF$1,0))&amp;""),"")&lt;&gt;"","Yes","No"))</f>
        <v/>
      </c>
      <c r="AZ35" s="22">
        <f>IF(AO35="","",IFERROR(IF(TRIM(INDEX($A35:$AF35,MATCH(Lists!$F$11,$A$1:$AF$1,0))&amp;"")="","",VALUE(TRIM(INDEX($A35:$AF35,MATCH(Lists!$F$11,$A$1:$AF$1,0))&amp;""))),""))</f>
        <v/>
      </c>
      <c r="BA35" s="22">
        <f>IF(AO35="","",IFERROR(TRIM(INDEX($A35:$AF35,MATCH(Lists!$F$14,$A$1:$AF$1,0))&amp;""),""))</f>
        <v/>
      </c>
      <c r="BB35" s="22">
        <f>IF(OR(AO35="",AJ35=""),"",TRIM(AJ35&amp;""))</f>
        <v/>
      </c>
      <c r="BC35" s="22">
        <f>IF(BB35="","",IF(COUNTIF($BB$2:$BB$301,BB35)&gt;1,"Yes","No"))</f>
        <v/>
      </c>
      <c r="BD35" s="22">
        <f>IF(AO35="","",IFERROR(TRIM(INDEX($A35:$AF35,MATCH(Lists!$F$5,$A$1:$AF$1,0))&amp;""),""))</f>
        <v/>
      </c>
      <c r="BE35" s="22">
        <f>IF(AO35="",0,1)</f>
        <v/>
      </c>
      <c r="BF35" s="22">
        <f>IF(BB35="",0,1)</f>
        <v/>
      </c>
    </row>
    <row r="36">
      <c r="AG36" s="19" t="n"/>
      <c r="AH36" s="23" t="n"/>
      <c r="AI36" s="24" t="n"/>
      <c r="AJ36" s="23" t="n"/>
      <c r="AK36" s="23" t="n"/>
      <c r="AL36" s="23" t="n"/>
      <c r="AM36" s="23" t="n"/>
      <c r="AN36" s="19" t="n"/>
      <c r="AO36" s="22">
        <f>IFERROR(TRIM(INDEX($A36:$AF36,MATCH(Lists!$F$3,$A$1:$AF$1,0))&amp;""),"")</f>
        <v/>
      </c>
      <c r="AP36" s="22">
        <f>IF(AO36="","",IFERROR(TRIM(INDEX($A36:$AF36,MATCH(Lists!$F$4,$A$1:$AF$1,0))&amp;""),""))</f>
        <v/>
      </c>
      <c r="AQ36" s="22">
        <f>IF(AO36="","",IFERROR(TRIM(INDEX($A36:$AF36,MATCH(Lists!$F$6,$A$1:$AF$1,0))&amp;""),""))</f>
        <v/>
      </c>
      <c r="AR36" s="22">
        <f>IF(AO36="","",IFERROR(TRIM(INDEX($A36:$AF36,MATCH(Lists!$F$7,$A$1:$AF$1,0))&amp;""),""))</f>
        <v/>
      </c>
      <c r="AS36" s="22">
        <f>IF(AO36="","",IFERROR(IF(TRIM(INDEX($A36:$AF36,MATCH(Lists!$F$8,$A$1:$AF$1,0))&amp;"")="","",VALUE(TRIM(INDEX($A36:$AF36,MATCH(Lists!$F$8,$A$1:$AF$1,0))&amp;""))),""))</f>
        <v/>
      </c>
      <c r="AT36" s="22">
        <f>IF(AO36="","",IFERROR(IF(TRIM(INDEX($A36:$AF36,MATCH(Lists!$F$9,$A$1:$AF$1,0))&amp;"")="","",VALUE(TRIM(INDEX($A36:$AF36,MATCH(Lists!$F$9,$A$1:$AF$1,0))&amp;""))),""))</f>
        <v/>
      </c>
      <c r="AU36" s="22">
        <f>IF(AO36="","",IF(ISNUMBER(SEARCH("door prize",IFERROR(TRIM(INDEX($A36:$AF36,MATCH(Lists!$F$10,$A$1:$AF$1,0))&amp;""),""))),"Yes","No"))</f>
        <v/>
      </c>
      <c r="AV36" s="22">
        <f>IF(AO36="","",IF(ISNUMBER(SEARCH("Food or drink",IFERROR(TRIM(INDEX($A36:$AF36,MATCH(Lists!$F$10,$A$1:$AF$1,0))&amp;""),""))),"Yes","No"))</f>
        <v/>
      </c>
      <c r="AW36" s="22">
        <f>IF(AO36="","",IF(ISNUMBER(SEARCH("Nonprofit table",AQ36)),"Yes","No"))</f>
        <v/>
      </c>
      <c r="AX36" s="22">
        <f>IF(AO36="","",IF(IFERROR(TRIM(INDEX($A36:$AF36,MATCH(Lists!$F$12,$A$1:$AF$1,0))&amp;""),"")&lt;&gt;"","Yes","No"))</f>
        <v/>
      </c>
      <c r="AY36" s="22">
        <f>IF(AO36="","",IF(IFERROR(TRIM(INDEX($A36:$AF36,MATCH(Lists!$F$13,$A$1:$AF$1,0))&amp;""),"")&lt;&gt;"","Yes","No"))</f>
        <v/>
      </c>
      <c r="AZ36" s="22">
        <f>IF(AO36="","",IFERROR(IF(TRIM(INDEX($A36:$AF36,MATCH(Lists!$F$11,$A$1:$AF$1,0))&amp;"")="","",VALUE(TRIM(INDEX($A36:$AF36,MATCH(Lists!$F$11,$A$1:$AF$1,0))&amp;""))),""))</f>
        <v/>
      </c>
      <c r="BA36" s="22">
        <f>IF(AO36="","",IFERROR(TRIM(INDEX($A36:$AF36,MATCH(Lists!$F$14,$A$1:$AF$1,0))&amp;""),""))</f>
        <v/>
      </c>
      <c r="BB36" s="22">
        <f>IF(OR(AO36="",AJ36=""),"",TRIM(AJ36&amp;""))</f>
        <v/>
      </c>
      <c r="BC36" s="22">
        <f>IF(BB36="","",IF(COUNTIF($BB$2:$BB$301,BB36)&gt;1,"Yes","No"))</f>
        <v/>
      </c>
      <c r="BD36" s="22">
        <f>IF(AO36="","",IFERROR(TRIM(INDEX($A36:$AF36,MATCH(Lists!$F$5,$A$1:$AF$1,0))&amp;""),""))</f>
        <v/>
      </c>
      <c r="BE36" s="22">
        <f>IF(AO36="",0,1)</f>
        <v/>
      </c>
      <c r="BF36" s="22">
        <f>IF(BB36="",0,1)</f>
        <v/>
      </c>
    </row>
    <row r="37">
      <c r="AG37" s="19" t="n"/>
      <c r="AH37" s="23" t="n"/>
      <c r="AI37" s="24" t="n"/>
      <c r="AJ37" s="23" t="n"/>
      <c r="AK37" s="23" t="n"/>
      <c r="AL37" s="23" t="n"/>
      <c r="AM37" s="23" t="n"/>
      <c r="AN37" s="19" t="n"/>
      <c r="AO37" s="22">
        <f>IFERROR(TRIM(INDEX($A37:$AF37,MATCH(Lists!$F$3,$A$1:$AF$1,0))&amp;""),"")</f>
        <v/>
      </c>
      <c r="AP37" s="22">
        <f>IF(AO37="","",IFERROR(TRIM(INDEX($A37:$AF37,MATCH(Lists!$F$4,$A$1:$AF$1,0))&amp;""),""))</f>
        <v/>
      </c>
      <c r="AQ37" s="22">
        <f>IF(AO37="","",IFERROR(TRIM(INDEX($A37:$AF37,MATCH(Lists!$F$6,$A$1:$AF$1,0))&amp;""),""))</f>
        <v/>
      </c>
      <c r="AR37" s="22">
        <f>IF(AO37="","",IFERROR(TRIM(INDEX($A37:$AF37,MATCH(Lists!$F$7,$A$1:$AF$1,0))&amp;""),""))</f>
        <v/>
      </c>
      <c r="AS37" s="22">
        <f>IF(AO37="","",IFERROR(IF(TRIM(INDEX($A37:$AF37,MATCH(Lists!$F$8,$A$1:$AF$1,0))&amp;"")="","",VALUE(TRIM(INDEX($A37:$AF37,MATCH(Lists!$F$8,$A$1:$AF$1,0))&amp;""))),""))</f>
        <v/>
      </c>
      <c r="AT37" s="22">
        <f>IF(AO37="","",IFERROR(IF(TRIM(INDEX($A37:$AF37,MATCH(Lists!$F$9,$A$1:$AF$1,0))&amp;"")="","",VALUE(TRIM(INDEX($A37:$AF37,MATCH(Lists!$F$9,$A$1:$AF$1,0))&amp;""))),""))</f>
        <v/>
      </c>
      <c r="AU37" s="22">
        <f>IF(AO37="","",IF(ISNUMBER(SEARCH("door prize",IFERROR(TRIM(INDEX($A37:$AF37,MATCH(Lists!$F$10,$A$1:$AF$1,0))&amp;""),""))),"Yes","No"))</f>
        <v/>
      </c>
      <c r="AV37" s="22">
        <f>IF(AO37="","",IF(ISNUMBER(SEARCH("Food or drink",IFERROR(TRIM(INDEX($A37:$AF37,MATCH(Lists!$F$10,$A$1:$AF$1,0))&amp;""),""))),"Yes","No"))</f>
        <v/>
      </c>
      <c r="AW37" s="22">
        <f>IF(AO37="","",IF(ISNUMBER(SEARCH("Nonprofit table",AQ37)),"Yes","No"))</f>
        <v/>
      </c>
      <c r="AX37" s="22">
        <f>IF(AO37="","",IF(IFERROR(TRIM(INDEX($A37:$AF37,MATCH(Lists!$F$12,$A$1:$AF$1,0))&amp;""),"")&lt;&gt;"","Yes","No"))</f>
        <v/>
      </c>
      <c r="AY37" s="22">
        <f>IF(AO37="","",IF(IFERROR(TRIM(INDEX($A37:$AF37,MATCH(Lists!$F$13,$A$1:$AF$1,0))&amp;""),"")&lt;&gt;"","Yes","No"))</f>
        <v/>
      </c>
      <c r="AZ37" s="22">
        <f>IF(AO37="","",IFERROR(IF(TRIM(INDEX($A37:$AF37,MATCH(Lists!$F$11,$A$1:$AF$1,0))&amp;"")="","",VALUE(TRIM(INDEX($A37:$AF37,MATCH(Lists!$F$11,$A$1:$AF$1,0))&amp;""))),""))</f>
        <v/>
      </c>
      <c r="BA37" s="22">
        <f>IF(AO37="","",IFERROR(TRIM(INDEX($A37:$AF37,MATCH(Lists!$F$14,$A$1:$AF$1,0))&amp;""),""))</f>
        <v/>
      </c>
      <c r="BB37" s="22">
        <f>IF(OR(AO37="",AJ37=""),"",TRIM(AJ37&amp;""))</f>
        <v/>
      </c>
      <c r="BC37" s="22">
        <f>IF(BB37="","",IF(COUNTIF($BB$2:$BB$301,BB37)&gt;1,"Yes","No"))</f>
        <v/>
      </c>
      <c r="BD37" s="22">
        <f>IF(AO37="","",IFERROR(TRIM(INDEX($A37:$AF37,MATCH(Lists!$F$5,$A$1:$AF$1,0))&amp;""),""))</f>
        <v/>
      </c>
      <c r="BE37" s="22">
        <f>IF(AO37="",0,1)</f>
        <v/>
      </c>
      <c r="BF37" s="22">
        <f>IF(BB37="",0,1)</f>
        <v/>
      </c>
    </row>
    <row r="38">
      <c r="AG38" s="19" t="n"/>
      <c r="AH38" s="23" t="n"/>
      <c r="AI38" s="24" t="n"/>
      <c r="AJ38" s="23" t="n"/>
      <c r="AK38" s="23" t="n"/>
      <c r="AL38" s="23" t="n"/>
      <c r="AM38" s="23" t="n"/>
      <c r="AN38" s="19" t="n"/>
      <c r="AO38" s="22">
        <f>IFERROR(TRIM(INDEX($A38:$AF38,MATCH(Lists!$F$3,$A$1:$AF$1,0))&amp;""),"")</f>
        <v/>
      </c>
      <c r="AP38" s="22">
        <f>IF(AO38="","",IFERROR(TRIM(INDEX($A38:$AF38,MATCH(Lists!$F$4,$A$1:$AF$1,0))&amp;""),""))</f>
        <v/>
      </c>
      <c r="AQ38" s="22">
        <f>IF(AO38="","",IFERROR(TRIM(INDEX($A38:$AF38,MATCH(Lists!$F$6,$A$1:$AF$1,0))&amp;""),""))</f>
        <v/>
      </c>
      <c r="AR38" s="22">
        <f>IF(AO38="","",IFERROR(TRIM(INDEX($A38:$AF38,MATCH(Lists!$F$7,$A$1:$AF$1,0))&amp;""),""))</f>
        <v/>
      </c>
      <c r="AS38" s="22">
        <f>IF(AO38="","",IFERROR(IF(TRIM(INDEX($A38:$AF38,MATCH(Lists!$F$8,$A$1:$AF$1,0))&amp;"")="","",VALUE(TRIM(INDEX($A38:$AF38,MATCH(Lists!$F$8,$A$1:$AF$1,0))&amp;""))),""))</f>
        <v/>
      </c>
      <c r="AT38" s="22">
        <f>IF(AO38="","",IFERROR(IF(TRIM(INDEX($A38:$AF38,MATCH(Lists!$F$9,$A$1:$AF$1,0))&amp;"")="","",VALUE(TRIM(INDEX($A38:$AF38,MATCH(Lists!$F$9,$A$1:$AF$1,0))&amp;""))),""))</f>
        <v/>
      </c>
      <c r="AU38" s="22">
        <f>IF(AO38="","",IF(ISNUMBER(SEARCH("door prize",IFERROR(TRIM(INDEX($A38:$AF38,MATCH(Lists!$F$10,$A$1:$AF$1,0))&amp;""),""))),"Yes","No"))</f>
        <v/>
      </c>
      <c r="AV38" s="22">
        <f>IF(AO38="","",IF(ISNUMBER(SEARCH("Food or drink",IFERROR(TRIM(INDEX($A38:$AF38,MATCH(Lists!$F$10,$A$1:$AF$1,0))&amp;""),""))),"Yes","No"))</f>
        <v/>
      </c>
      <c r="AW38" s="22">
        <f>IF(AO38="","",IF(ISNUMBER(SEARCH("Nonprofit table",AQ38)),"Yes","No"))</f>
        <v/>
      </c>
      <c r="AX38" s="22">
        <f>IF(AO38="","",IF(IFERROR(TRIM(INDEX($A38:$AF38,MATCH(Lists!$F$12,$A$1:$AF$1,0))&amp;""),"")&lt;&gt;"","Yes","No"))</f>
        <v/>
      </c>
      <c r="AY38" s="22">
        <f>IF(AO38="","",IF(IFERROR(TRIM(INDEX($A38:$AF38,MATCH(Lists!$F$13,$A$1:$AF$1,0))&amp;""),"")&lt;&gt;"","Yes","No"))</f>
        <v/>
      </c>
      <c r="AZ38" s="22">
        <f>IF(AO38="","",IFERROR(IF(TRIM(INDEX($A38:$AF38,MATCH(Lists!$F$11,$A$1:$AF$1,0))&amp;"")="","",VALUE(TRIM(INDEX($A38:$AF38,MATCH(Lists!$F$11,$A$1:$AF$1,0))&amp;""))),""))</f>
        <v/>
      </c>
      <c r="BA38" s="22">
        <f>IF(AO38="","",IFERROR(TRIM(INDEX($A38:$AF38,MATCH(Lists!$F$14,$A$1:$AF$1,0))&amp;""),""))</f>
        <v/>
      </c>
      <c r="BB38" s="22">
        <f>IF(OR(AO38="",AJ38=""),"",TRIM(AJ38&amp;""))</f>
        <v/>
      </c>
      <c r="BC38" s="22">
        <f>IF(BB38="","",IF(COUNTIF($BB$2:$BB$301,BB38)&gt;1,"Yes","No"))</f>
        <v/>
      </c>
      <c r="BD38" s="22">
        <f>IF(AO38="","",IFERROR(TRIM(INDEX($A38:$AF38,MATCH(Lists!$F$5,$A$1:$AF$1,0))&amp;""),""))</f>
        <v/>
      </c>
      <c r="BE38" s="22">
        <f>IF(AO38="",0,1)</f>
        <v/>
      </c>
      <c r="BF38" s="22">
        <f>IF(BB38="",0,1)</f>
        <v/>
      </c>
    </row>
    <row r="39">
      <c r="AG39" s="19" t="n"/>
      <c r="AH39" s="23" t="n"/>
      <c r="AI39" s="24" t="n"/>
      <c r="AJ39" s="23" t="n"/>
      <c r="AK39" s="23" t="n"/>
      <c r="AL39" s="23" t="n"/>
      <c r="AM39" s="23" t="n"/>
      <c r="AN39" s="19" t="n"/>
      <c r="AO39" s="22">
        <f>IFERROR(TRIM(INDEX($A39:$AF39,MATCH(Lists!$F$3,$A$1:$AF$1,0))&amp;""),"")</f>
        <v/>
      </c>
      <c r="AP39" s="22">
        <f>IF(AO39="","",IFERROR(TRIM(INDEX($A39:$AF39,MATCH(Lists!$F$4,$A$1:$AF$1,0))&amp;""),""))</f>
        <v/>
      </c>
      <c r="AQ39" s="22">
        <f>IF(AO39="","",IFERROR(TRIM(INDEX($A39:$AF39,MATCH(Lists!$F$6,$A$1:$AF$1,0))&amp;""),""))</f>
        <v/>
      </c>
      <c r="AR39" s="22">
        <f>IF(AO39="","",IFERROR(TRIM(INDEX($A39:$AF39,MATCH(Lists!$F$7,$A$1:$AF$1,0))&amp;""),""))</f>
        <v/>
      </c>
      <c r="AS39" s="22">
        <f>IF(AO39="","",IFERROR(IF(TRIM(INDEX($A39:$AF39,MATCH(Lists!$F$8,$A$1:$AF$1,0))&amp;"")="","",VALUE(TRIM(INDEX($A39:$AF39,MATCH(Lists!$F$8,$A$1:$AF$1,0))&amp;""))),""))</f>
        <v/>
      </c>
      <c r="AT39" s="22">
        <f>IF(AO39="","",IFERROR(IF(TRIM(INDEX($A39:$AF39,MATCH(Lists!$F$9,$A$1:$AF$1,0))&amp;"")="","",VALUE(TRIM(INDEX($A39:$AF39,MATCH(Lists!$F$9,$A$1:$AF$1,0))&amp;""))),""))</f>
        <v/>
      </c>
      <c r="AU39" s="22">
        <f>IF(AO39="","",IF(ISNUMBER(SEARCH("door prize",IFERROR(TRIM(INDEX($A39:$AF39,MATCH(Lists!$F$10,$A$1:$AF$1,0))&amp;""),""))),"Yes","No"))</f>
        <v/>
      </c>
      <c r="AV39" s="22">
        <f>IF(AO39="","",IF(ISNUMBER(SEARCH("Food or drink",IFERROR(TRIM(INDEX($A39:$AF39,MATCH(Lists!$F$10,$A$1:$AF$1,0))&amp;""),""))),"Yes","No"))</f>
        <v/>
      </c>
      <c r="AW39" s="22">
        <f>IF(AO39="","",IF(ISNUMBER(SEARCH("Nonprofit table",AQ39)),"Yes","No"))</f>
        <v/>
      </c>
      <c r="AX39" s="22">
        <f>IF(AO39="","",IF(IFERROR(TRIM(INDEX($A39:$AF39,MATCH(Lists!$F$12,$A$1:$AF$1,0))&amp;""),"")&lt;&gt;"","Yes","No"))</f>
        <v/>
      </c>
      <c r="AY39" s="22">
        <f>IF(AO39="","",IF(IFERROR(TRIM(INDEX($A39:$AF39,MATCH(Lists!$F$13,$A$1:$AF$1,0))&amp;""),"")&lt;&gt;"","Yes","No"))</f>
        <v/>
      </c>
      <c r="AZ39" s="22">
        <f>IF(AO39="","",IFERROR(IF(TRIM(INDEX($A39:$AF39,MATCH(Lists!$F$11,$A$1:$AF$1,0))&amp;"")="","",VALUE(TRIM(INDEX($A39:$AF39,MATCH(Lists!$F$11,$A$1:$AF$1,0))&amp;""))),""))</f>
        <v/>
      </c>
      <c r="BA39" s="22">
        <f>IF(AO39="","",IFERROR(TRIM(INDEX($A39:$AF39,MATCH(Lists!$F$14,$A$1:$AF$1,0))&amp;""),""))</f>
        <v/>
      </c>
      <c r="BB39" s="22">
        <f>IF(OR(AO39="",AJ39=""),"",TRIM(AJ39&amp;""))</f>
        <v/>
      </c>
      <c r="BC39" s="22">
        <f>IF(BB39="","",IF(COUNTIF($BB$2:$BB$301,BB39)&gt;1,"Yes","No"))</f>
        <v/>
      </c>
      <c r="BD39" s="22">
        <f>IF(AO39="","",IFERROR(TRIM(INDEX($A39:$AF39,MATCH(Lists!$F$5,$A$1:$AF$1,0))&amp;""),""))</f>
        <v/>
      </c>
      <c r="BE39" s="22">
        <f>IF(AO39="",0,1)</f>
        <v/>
      </c>
      <c r="BF39" s="22">
        <f>IF(BB39="",0,1)</f>
        <v/>
      </c>
    </row>
    <row r="40">
      <c r="AG40" s="19" t="n"/>
      <c r="AH40" s="23" t="n"/>
      <c r="AI40" s="24" t="n"/>
      <c r="AJ40" s="23" t="n"/>
      <c r="AK40" s="23" t="n"/>
      <c r="AL40" s="23" t="n"/>
      <c r="AM40" s="23" t="n"/>
      <c r="AN40" s="19" t="n"/>
      <c r="AO40" s="22">
        <f>IFERROR(TRIM(INDEX($A40:$AF40,MATCH(Lists!$F$3,$A$1:$AF$1,0))&amp;""),"")</f>
        <v/>
      </c>
      <c r="AP40" s="22">
        <f>IF(AO40="","",IFERROR(TRIM(INDEX($A40:$AF40,MATCH(Lists!$F$4,$A$1:$AF$1,0))&amp;""),""))</f>
        <v/>
      </c>
      <c r="AQ40" s="22">
        <f>IF(AO40="","",IFERROR(TRIM(INDEX($A40:$AF40,MATCH(Lists!$F$6,$A$1:$AF$1,0))&amp;""),""))</f>
        <v/>
      </c>
      <c r="AR40" s="22">
        <f>IF(AO40="","",IFERROR(TRIM(INDEX($A40:$AF40,MATCH(Lists!$F$7,$A$1:$AF$1,0))&amp;""),""))</f>
        <v/>
      </c>
      <c r="AS40" s="22">
        <f>IF(AO40="","",IFERROR(IF(TRIM(INDEX($A40:$AF40,MATCH(Lists!$F$8,$A$1:$AF$1,0))&amp;"")="","",VALUE(TRIM(INDEX($A40:$AF40,MATCH(Lists!$F$8,$A$1:$AF$1,0))&amp;""))),""))</f>
        <v/>
      </c>
      <c r="AT40" s="22">
        <f>IF(AO40="","",IFERROR(IF(TRIM(INDEX($A40:$AF40,MATCH(Lists!$F$9,$A$1:$AF$1,0))&amp;"")="","",VALUE(TRIM(INDEX($A40:$AF40,MATCH(Lists!$F$9,$A$1:$AF$1,0))&amp;""))),""))</f>
        <v/>
      </c>
      <c r="AU40" s="22">
        <f>IF(AO40="","",IF(ISNUMBER(SEARCH("door prize",IFERROR(TRIM(INDEX($A40:$AF40,MATCH(Lists!$F$10,$A$1:$AF$1,0))&amp;""),""))),"Yes","No"))</f>
        <v/>
      </c>
      <c r="AV40" s="22">
        <f>IF(AO40="","",IF(ISNUMBER(SEARCH("Food or drink",IFERROR(TRIM(INDEX($A40:$AF40,MATCH(Lists!$F$10,$A$1:$AF$1,0))&amp;""),""))),"Yes","No"))</f>
        <v/>
      </c>
      <c r="AW40" s="22">
        <f>IF(AO40="","",IF(ISNUMBER(SEARCH("Nonprofit table",AQ40)),"Yes","No"))</f>
        <v/>
      </c>
      <c r="AX40" s="22">
        <f>IF(AO40="","",IF(IFERROR(TRIM(INDEX($A40:$AF40,MATCH(Lists!$F$12,$A$1:$AF$1,0))&amp;""),"")&lt;&gt;"","Yes","No"))</f>
        <v/>
      </c>
      <c r="AY40" s="22">
        <f>IF(AO40="","",IF(IFERROR(TRIM(INDEX($A40:$AF40,MATCH(Lists!$F$13,$A$1:$AF$1,0))&amp;""),"")&lt;&gt;"","Yes","No"))</f>
        <v/>
      </c>
      <c r="AZ40" s="22">
        <f>IF(AO40="","",IFERROR(IF(TRIM(INDEX($A40:$AF40,MATCH(Lists!$F$11,$A$1:$AF$1,0))&amp;"")="","",VALUE(TRIM(INDEX($A40:$AF40,MATCH(Lists!$F$11,$A$1:$AF$1,0))&amp;""))),""))</f>
        <v/>
      </c>
      <c r="BA40" s="22">
        <f>IF(AO40="","",IFERROR(TRIM(INDEX($A40:$AF40,MATCH(Lists!$F$14,$A$1:$AF$1,0))&amp;""),""))</f>
        <v/>
      </c>
      <c r="BB40" s="22">
        <f>IF(OR(AO40="",AJ40=""),"",TRIM(AJ40&amp;""))</f>
        <v/>
      </c>
      <c r="BC40" s="22">
        <f>IF(BB40="","",IF(COUNTIF($BB$2:$BB$301,BB40)&gt;1,"Yes","No"))</f>
        <v/>
      </c>
      <c r="BD40" s="22">
        <f>IF(AO40="","",IFERROR(TRIM(INDEX($A40:$AF40,MATCH(Lists!$F$5,$A$1:$AF$1,0))&amp;""),""))</f>
        <v/>
      </c>
      <c r="BE40" s="22">
        <f>IF(AO40="",0,1)</f>
        <v/>
      </c>
      <c r="BF40" s="22">
        <f>IF(BB40="",0,1)</f>
        <v/>
      </c>
    </row>
    <row r="41">
      <c r="AG41" s="19" t="n"/>
      <c r="AH41" s="23" t="n"/>
      <c r="AI41" s="24" t="n"/>
      <c r="AJ41" s="23" t="n"/>
      <c r="AK41" s="23" t="n"/>
      <c r="AL41" s="23" t="n"/>
      <c r="AM41" s="23" t="n"/>
      <c r="AN41" s="19" t="n"/>
      <c r="AO41" s="22">
        <f>IFERROR(TRIM(INDEX($A41:$AF41,MATCH(Lists!$F$3,$A$1:$AF$1,0))&amp;""),"")</f>
        <v/>
      </c>
      <c r="AP41" s="22">
        <f>IF(AO41="","",IFERROR(TRIM(INDEX($A41:$AF41,MATCH(Lists!$F$4,$A$1:$AF$1,0))&amp;""),""))</f>
        <v/>
      </c>
      <c r="AQ41" s="22">
        <f>IF(AO41="","",IFERROR(TRIM(INDEX($A41:$AF41,MATCH(Lists!$F$6,$A$1:$AF$1,0))&amp;""),""))</f>
        <v/>
      </c>
      <c r="AR41" s="22">
        <f>IF(AO41="","",IFERROR(TRIM(INDEX($A41:$AF41,MATCH(Lists!$F$7,$A$1:$AF$1,0))&amp;""),""))</f>
        <v/>
      </c>
      <c r="AS41" s="22">
        <f>IF(AO41="","",IFERROR(IF(TRIM(INDEX($A41:$AF41,MATCH(Lists!$F$8,$A$1:$AF$1,0))&amp;"")="","",VALUE(TRIM(INDEX($A41:$AF41,MATCH(Lists!$F$8,$A$1:$AF$1,0))&amp;""))),""))</f>
        <v/>
      </c>
      <c r="AT41" s="22">
        <f>IF(AO41="","",IFERROR(IF(TRIM(INDEX($A41:$AF41,MATCH(Lists!$F$9,$A$1:$AF$1,0))&amp;"")="","",VALUE(TRIM(INDEX($A41:$AF41,MATCH(Lists!$F$9,$A$1:$AF$1,0))&amp;""))),""))</f>
        <v/>
      </c>
      <c r="AU41" s="22">
        <f>IF(AO41="","",IF(ISNUMBER(SEARCH("door prize",IFERROR(TRIM(INDEX($A41:$AF41,MATCH(Lists!$F$10,$A$1:$AF$1,0))&amp;""),""))),"Yes","No"))</f>
        <v/>
      </c>
      <c r="AV41" s="22">
        <f>IF(AO41="","",IF(ISNUMBER(SEARCH("Food or drink",IFERROR(TRIM(INDEX($A41:$AF41,MATCH(Lists!$F$10,$A$1:$AF$1,0))&amp;""),""))),"Yes","No"))</f>
        <v/>
      </c>
      <c r="AW41" s="22">
        <f>IF(AO41="","",IF(ISNUMBER(SEARCH("Nonprofit table",AQ41)),"Yes","No"))</f>
        <v/>
      </c>
      <c r="AX41" s="22">
        <f>IF(AO41="","",IF(IFERROR(TRIM(INDEX($A41:$AF41,MATCH(Lists!$F$12,$A$1:$AF$1,0))&amp;""),"")&lt;&gt;"","Yes","No"))</f>
        <v/>
      </c>
      <c r="AY41" s="22">
        <f>IF(AO41="","",IF(IFERROR(TRIM(INDEX($A41:$AF41,MATCH(Lists!$F$13,$A$1:$AF$1,0))&amp;""),"")&lt;&gt;"","Yes","No"))</f>
        <v/>
      </c>
      <c r="AZ41" s="22">
        <f>IF(AO41="","",IFERROR(IF(TRIM(INDEX($A41:$AF41,MATCH(Lists!$F$11,$A$1:$AF$1,0))&amp;"")="","",VALUE(TRIM(INDEX($A41:$AF41,MATCH(Lists!$F$11,$A$1:$AF$1,0))&amp;""))),""))</f>
        <v/>
      </c>
      <c r="BA41" s="22">
        <f>IF(AO41="","",IFERROR(TRIM(INDEX($A41:$AF41,MATCH(Lists!$F$14,$A$1:$AF$1,0))&amp;""),""))</f>
        <v/>
      </c>
      <c r="BB41" s="22">
        <f>IF(OR(AO41="",AJ41=""),"",TRIM(AJ41&amp;""))</f>
        <v/>
      </c>
      <c r="BC41" s="22">
        <f>IF(BB41="","",IF(COUNTIF($BB$2:$BB$301,BB41)&gt;1,"Yes","No"))</f>
        <v/>
      </c>
      <c r="BD41" s="22">
        <f>IF(AO41="","",IFERROR(TRIM(INDEX($A41:$AF41,MATCH(Lists!$F$5,$A$1:$AF$1,0))&amp;""),""))</f>
        <v/>
      </c>
      <c r="BE41" s="22">
        <f>IF(AO41="",0,1)</f>
        <v/>
      </c>
      <c r="BF41" s="22">
        <f>IF(BB41="",0,1)</f>
        <v/>
      </c>
    </row>
    <row r="42">
      <c r="AG42" s="19" t="n"/>
      <c r="AH42" s="23" t="n"/>
      <c r="AI42" s="24" t="n"/>
      <c r="AJ42" s="23" t="n"/>
      <c r="AK42" s="23" t="n"/>
      <c r="AL42" s="23" t="n"/>
      <c r="AM42" s="23" t="n"/>
      <c r="AN42" s="19" t="n"/>
      <c r="AO42" s="22">
        <f>IFERROR(TRIM(INDEX($A42:$AF42,MATCH(Lists!$F$3,$A$1:$AF$1,0))&amp;""),"")</f>
        <v/>
      </c>
      <c r="AP42" s="22">
        <f>IF(AO42="","",IFERROR(TRIM(INDEX($A42:$AF42,MATCH(Lists!$F$4,$A$1:$AF$1,0))&amp;""),""))</f>
        <v/>
      </c>
      <c r="AQ42" s="22">
        <f>IF(AO42="","",IFERROR(TRIM(INDEX($A42:$AF42,MATCH(Lists!$F$6,$A$1:$AF$1,0))&amp;""),""))</f>
        <v/>
      </c>
      <c r="AR42" s="22">
        <f>IF(AO42="","",IFERROR(TRIM(INDEX($A42:$AF42,MATCH(Lists!$F$7,$A$1:$AF$1,0))&amp;""),""))</f>
        <v/>
      </c>
      <c r="AS42" s="22">
        <f>IF(AO42="","",IFERROR(IF(TRIM(INDEX($A42:$AF42,MATCH(Lists!$F$8,$A$1:$AF$1,0))&amp;"")="","",VALUE(TRIM(INDEX($A42:$AF42,MATCH(Lists!$F$8,$A$1:$AF$1,0))&amp;""))),""))</f>
        <v/>
      </c>
      <c r="AT42" s="22">
        <f>IF(AO42="","",IFERROR(IF(TRIM(INDEX($A42:$AF42,MATCH(Lists!$F$9,$A$1:$AF$1,0))&amp;"")="","",VALUE(TRIM(INDEX($A42:$AF42,MATCH(Lists!$F$9,$A$1:$AF$1,0))&amp;""))),""))</f>
        <v/>
      </c>
      <c r="AU42" s="22">
        <f>IF(AO42="","",IF(ISNUMBER(SEARCH("door prize",IFERROR(TRIM(INDEX($A42:$AF42,MATCH(Lists!$F$10,$A$1:$AF$1,0))&amp;""),""))),"Yes","No"))</f>
        <v/>
      </c>
      <c r="AV42" s="22">
        <f>IF(AO42="","",IF(ISNUMBER(SEARCH("Food or drink",IFERROR(TRIM(INDEX($A42:$AF42,MATCH(Lists!$F$10,$A$1:$AF$1,0))&amp;""),""))),"Yes","No"))</f>
        <v/>
      </c>
      <c r="AW42" s="22">
        <f>IF(AO42="","",IF(ISNUMBER(SEARCH("Nonprofit table",AQ42)),"Yes","No"))</f>
        <v/>
      </c>
      <c r="AX42" s="22">
        <f>IF(AO42="","",IF(IFERROR(TRIM(INDEX($A42:$AF42,MATCH(Lists!$F$12,$A$1:$AF$1,0))&amp;""),"")&lt;&gt;"","Yes","No"))</f>
        <v/>
      </c>
      <c r="AY42" s="22">
        <f>IF(AO42="","",IF(IFERROR(TRIM(INDEX($A42:$AF42,MATCH(Lists!$F$13,$A$1:$AF$1,0))&amp;""),"")&lt;&gt;"","Yes","No"))</f>
        <v/>
      </c>
      <c r="AZ42" s="22">
        <f>IF(AO42="","",IFERROR(IF(TRIM(INDEX($A42:$AF42,MATCH(Lists!$F$11,$A$1:$AF$1,0))&amp;"")="","",VALUE(TRIM(INDEX($A42:$AF42,MATCH(Lists!$F$11,$A$1:$AF$1,0))&amp;""))),""))</f>
        <v/>
      </c>
      <c r="BA42" s="22">
        <f>IF(AO42="","",IFERROR(TRIM(INDEX($A42:$AF42,MATCH(Lists!$F$14,$A$1:$AF$1,0))&amp;""),""))</f>
        <v/>
      </c>
      <c r="BB42" s="22">
        <f>IF(OR(AO42="",AJ42=""),"",TRIM(AJ42&amp;""))</f>
        <v/>
      </c>
      <c r="BC42" s="22">
        <f>IF(BB42="","",IF(COUNTIF($BB$2:$BB$301,BB42)&gt;1,"Yes","No"))</f>
        <v/>
      </c>
      <c r="BD42" s="22">
        <f>IF(AO42="","",IFERROR(TRIM(INDEX($A42:$AF42,MATCH(Lists!$F$5,$A$1:$AF$1,0))&amp;""),""))</f>
        <v/>
      </c>
      <c r="BE42" s="22">
        <f>IF(AO42="",0,1)</f>
        <v/>
      </c>
      <c r="BF42" s="22">
        <f>IF(BB42="",0,1)</f>
        <v/>
      </c>
    </row>
    <row r="43">
      <c r="AG43" s="19" t="n"/>
      <c r="AH43" s="23" t="n"/>
      <c r="AI43" s="24" t="n"/>
      <c r="AJ43" s="23" t="n"/>
      <c r="AK43" s="23" t="n"/>
      <c r="AL43" s="23" t="n"/>
      <c r="AM43" s="23" t="n"/>
      <c r="AN43" s="19" t="n"/>
      <c r="AO43" s="22">
        <f>IFERROR(TRIM(INDEX($A43:$AF43,MATCH(Lists!$F$3,$A$1:$AF$1,0))&amp;""),"")</f>
        <v/>
      </c>
      <c r="AP43" s="22">
        <f>IF(AO43="","",IFERROR(TRIM(INDEX($A43:$AF43,MATCH(Lists!$F$4,$A$1:$AF$1,0))&amp;""),""))</f>
        <v/>
      </c>
      <c r="AQ43" s="22">
        <f>IF(AO43="","",IFERROR(TRIM(INDEX($A43:$AF43,MATCH(Lists!$F$6,$A$1:$AF$1,0))&amp;""),""))</f>
        <v/>
      </c>
      <c r="AR43" s="22">
        <f>IF(AO43="","",IFERROR(TRIM(INDEX($A43:$AF43,MATCH(Lists!$F$7,$A$1:$AF$1,0))&amp;""),""))</f>
        <v/>
      </c>
      <c r="AS43" s="22">
        <f>IF(AO43="","",IFERROR(IF(TRIM(INDEX($A43:$AF43,MATCH(Lists!$F$8,$A$1:$AF$1,0))&amp;"")="","",VALUE(TRIM(INDEX($A43:$AF43,MATCH(Lists!$F$8,$A$1:$AF$1,0))&amp;""))),""))</f>
        <v/>
      </c>
      <c r="AT43" s="22">
        <f>IF(AO43="","",IFERROR(IF(TRIM(INDEX($A43:$AF43,MATCH(Lists!$F$9,$A$1:$AF$1,0))&amp;"")="","",VALUE(TRIM(INDEX($A43:$AF43,MATCH(Lists!$F$9,$A$1:$AF$1,0))&amp;""))),""))</f>
        <v/>
      </c>
      <c r="AU43" s="22">
        <f>IF(AO43="","",IF(ISNUMBER(SEARCH("door prize",IFERROR(TRIM(INDEX($A43:$AF43,MATCH(Lists!$F$10,$A$1:$AF$1,0))&amp;""),""))),"Yes","No"))</f>
        <v/>
      </c>
      <c r="AV43" s="22">
        <f>IF(AO43="","",IF(ISNUMBER(SEARCH("Food or drink",IFERROR(TRIM(INDEX($A43:$AF43,MATCH(Lists!$F$10,$A$1:$AF$1,0))&amp;""),""))),"Yes","No"))</f>
        <v/>
      </c>
      <c r="AW43" s="22">
        <f>IF(AO43="","",IF(ISNUMBER(SEARCH("Nonprofit table",AQ43)),"Yes","No"))</f>
        <v/>
      </c>
      <c r="AX43" s="22">
        <f>IF(AO43="","",IF(IFERROR(TRIM(INDEX($A43:$AF43,MATCH(Lists!$F$12,$A$1:$AF$1,0))&amp;""),"")&lt;&gt;"","Yes","No"))</f>
        <v/>
      </c>
      <c r="AY43" s="22">
        <f>IF(AO43="","",IF(IFERROR(TRIM(INDEX($A43:$AF43,MATCH(Lists!$F$13,$A$1:$AF$1,0))&amp;""),"")&lt;&gt;"","Yes","No"))</f>
        <v/>
      </c>
      <c r="AZ43" s="22">
        <f>IF(AO43="","",IFERROR(IF(TRIM(INDEX($A43:$AF43,MATCH(Lists!$F$11,$A$1:$AF$1,0))&amp;"")="","",VALUE(TRIM(INDEX($A43:$AF43,MATCH(Lists!$F$11,$A$1:$AF$1,0))&amp;""))),""))</f>
        <v/>
      </c>
      <c r="BA43" s="22">
        <f>IF(AO43="","",IFERROR(TRIM(INDEX($A43:$AF43,MATCH(Lists!$F$14,$A$1:$AF$1,0))&amp;""),""))</f>
        <v/>
      </c>
      <c r="BB43" s="22">
        <f>IF(OR(AO43="",AJ43=""),"",TRIM(AJ43&amp;""))</f>
        <v/>
      </c>
      <c r="BC43" s="22">
        <f>IF(BB43="","",IF(COUNTIF($BB$2:$BB$301,BB43)&gt;1,"Yes","No"))</f>
        <v/>
      </c>
      <c r="BD43" s="22">
        <f>IF(AO43="","",IFERROR(TRIM(INDEX($A43:$AF43,MATCH(Lists!$F$5,$A$1:$AF$1,0))&amp;""),""))</f>
        <v/>
      </c>
      <c r="BE43" s="22">
        <f>IF(AO43="",0,1)</f>
        <v/>
      </c>
      <c r="BF43" s="22">
        <f>IF(BB43="",0,1)</f>
        <v/>
      </c>
    </row>
    <row r="44">
      <c r="AG44" s="19" t="n"/>
      <c r="AH44" s="23" t="n"/>
      <c r="AI44" s="24" t="n"/>
      <c r="AJ44" s="23" t="n"/>
      <c r="AK44" s="23" t="n"/>
      <c r="AL44" s="23" t="n"/>
      <c r="AM44" s="23" t="n"/>
      <c r="AN44" s="19" t="n"/>
      <c r="AO44" s="22">
        <f>IFERROR(TRIM(INDEX($A44:$AF44,MATCH(Lists!$F$3,$A$1:$AF$1,0))&amp;""),"")</f>
        <v/>
      </c>
      <c r="AP44" s="22">
        <f>IF(AO44="","",IFERROR(TRIM(INDEX($A44:$AF44,MATCH(Lists!$F$4,$A$1:$AF$1,0))&amp;""),""))</f>
        <v/>
      </c>
      <c r="AQ44" s="22">
        <f>IF(AO44="","",IFERROR(TRIM(INDEX($A44:$AF44,MATCH(Lists!$F$6,$A$1:$AF$1,0))&amp;""),""))</f>
        <v/>
      </c>
      <c r="AR44" s="22">
        <f>IF(AO44="","",IFERROR(TRIM(INDEX($A44:$AF44,MATCH(Lists!$F$7,$A$1:$AF$1,0))&amp;""),""))</f>
        <v/>
      </c>
      <c r="AS44" s="22">
        <f>IF(AO44="","",IFERROR(IF(TRIM(INDEX($A44:$AF44,MATCH(Lists!$F$8,$A$1:$AF$1,0))&amp;"")="","",VALUE(TRIM(INDEX($A44:$AF44,MATCH(Lists!$F$8,$A$1:$AF$1,0))&amp;""))),""))</f>
        <v/>
      </c>
      <c r="AT44" s="22">
        <f>IF(AO44="","",IFERROR(IF(TRIM(INDEX($A44:$AF44,MATCH(Lists!$F$9,$A$1:$AF$1,0))&amp;"")="","",VALUE(TRIM(INDEX($A44:$AF44,MATCH(Lists!$F$9,$A$1:$AF$1,0))&amp;""))),""))</f>
        <v/>
      </c>
      <c r="AU44" s="22">
        <f>IF(AO44="","",IF(ISNUMBER(SEARCH("door prize",IFERROR(TRIM(INDEX($A44:$AF44,MATCH(Lists!$F$10,$A$1:$AF$1,0))&amp;""),""))),"Yes","No"))</f>
        <v/>
      </c>
      <c r="AV44" s="22">
        <f>IF(AO44="","",IF(ISNUMBER(SEARCH("Food or drink",IFERROR(TRIM(INDEX($A44:$AF44,MATCH(Lists!$F$10,$A$1:$AF$1,0))&amp;""),""))),"Yes","No"))</f>
        <v/>
      </c>
      <c r="AW44" s="22">
        <f>IF(AO44="","",IF(ISNUMBER(SEARCH("Nonprofit table",AQ44)),"Yes","No"))</f>
        <v/>
      </c>
      <c r="AX44" s="22">
        <f>IF(AO44="","",IF(IFERROR(TRIM(INDEX($A44:$AF44,MATCH(Lists!$F$12,$A$1:$AF$1,0))&amp;""),"")&lt;&gt;"","Yes","No"))</f>
        <v/>
      </c>
      <c r="AY44" s="22">
        <f>IF(AO44="","",IF(IFERROR(TRIM(INDEX($A44:$AF44,MATCH(Lists!$F$13,$A$1:$AF$1,0))&amp;""),"")&lt;&gt;"","Yes","No"))</f>
        <v/>
      </c>
      <c r="AZ44" s="22">
        <f>IF(AO44="","",IFERROR(IF(TRIM(INDEX($A44:$AF44,MATCH(Lists!$F$11,$A$1:$AF$1,0))&amp;"")="","",VALUE(TRIM(INDEX($A44:$AF44,MATCH(Lists!$F$11,$A$1:$AF$1,0))&amp;""))),""))</f>
        <v/>
      </c>
      <c r="BA44" s="22">
        <f>IF(AO44="","",IFERROR(TRIM(INDEX($A44:$AF44,MATCH(Lists!$F$14,$A$1:$AF$1,0))&amp;""),""))</f>
        <v/>
      </c>
      <c r="BB44" s="22">
        <f>IF(OR(AO44="",AJ44=""),"",TRIM(AJ44&amp;""))</f>
        <v/>
      </c>
      <c r="BC44" s="22">
        <f>IF(BB44="","",IF(COUNTIF($BB$2:$BB$301,BB44)&gt;1,"Yes","No"))</f>
        <v/>
      </c>
      <c r="BD44" s="22">
        <f>IF(AO44="","",IFERROR(TRIM(INDEX($A44:$AF44,MATCH(Lists!$F$5,$A$1:$AF$1,0))&amp;""),""))</f>
        <v/>
      </c>
      <c r="BE44" s="22">
        <f>IF(AO44="",0,1)</f>
        <v/>
      </c>
      <c r="BF44" s="22">
        <f>IF(BB44="",0,1)</f>
        <v/>
      </c>
    </row>
    <row r="45">
      <c r="AG45" s="19" t="n"/>
      <c r="AH45" s="23" t="n"/>
      <c r="AI45" s="24" t="n"/>
      <c r="AJ45" s="23" t="n"/>
      <c r="AK45" s="23" t="n"/>
      <c r="AL45" s="23" t="n"/>
      <c r="AM45" s="23" t="n"/>
      <c r="AN45" s="19" t="n"/>
      <c r="AO45" s="22">
        <f>IFERROR(TRIM(INDEX($A45:$AF45,MATCH(Lists!$F$3,$A$1:$AF$1,0))&amp;""),"")</f>
        <v/>
      </c>
      <c r="AP45" s="22">
        <f>IF(AO45="","",IFERROR(TRIM(INDEX($A45:$AF45,MATCH(Lists!$F$4,$A$1:$AF$1,0))&amp;""),""))</f>
        <v/>
      </c>
      <c r="AQ45" s="22">
        <f>IF(AO45="","",IFERROR(TRIM(INDEX($A45:$AF45,MATCH(Lists!$F$6,$A$1:$AF$1,0))&amp;""),""))</f>
        <v/>
      </c>
      <c r="AR45" s="22">
        <f>IF(AO45="","",IFERROR(TRIM(INDEX($A45:$AF45,MATCH(Lists!$F$7,$A$1:$AF$1,0))&amp;""),""))</f>
        <v/>
      </c>
      <c r="AS45" s="22">
        <f>IF(AO45="","",IFERROR(IF(TRIM(INDEX($A45:$AF45,MATCH(Lists!$F$8,$A$1:$AF$1,0))&amp;"")="","",VALUE(TRIM(INDEX($A45:$AF45,MATCH(Lists!$F$8,$A$1:$AF$1,0))&amp;""))),""))</f>
        <v/>
      </c>
      <c r="AT45" s="22">
        <f>IF(AO45="","",IFERROR(IF(TRIM(INDEX($A45:$AF45,MATCH(Lists!$F$9,$A$1:$AF$1,0))&amp;"")="","",VALUE(TRIM(INDEX($A45:$AF45,MATCH(Lists!$F$9,$A$1:$AF$1,0))&amp;""))),""))</f>
        <v/>
      </c>
      <c r="AU45" s="22">
        <f>IF(AO45="","",IF(ISNUMBER(SEARCH("door prize",IFERROR(TRIM(INDEX($A45:$AF45,MATCH(Lists!$F$10,$A$1:$AF$1,0))&amp;""),""))),"Yes","No"))</f>
        <v/>
      </c>
      <c r="AV45" s="22">
        <f>IF(AO45="","",IF(ISNUMBER(SEARCH("Food or drink",IFERROR(TRIM(INDEX($A45:$AF45,MATCH(Lists!$F$10,$A$1:$AF$1,0))&amp;""),""))),"Yes","No"))</f>
        <v/>
      </c>
      <c r="AW45" s="22">
        <f>IF(AO45="","",IF(ISNUMBER(SEARCH("Nonprofit table",AQ45)),"Yes","No"))</f>
        <v/>
      </c>
      <c r="AX45" s="22">
        <f>IF(AO45="","",IF(IFERROR(TRIM(INDEX($A45:$AF45,MATCH(Lists!$F$12,$A$1:$AF$1,0))&amp;""),"")&lt;&gt;"","Yes","No"))</f>
        <v/>
      </c>
      <c r="AY45" s="22">
        <f>IF(AO45="","",IF(IFERROR(TRIM(INDEX($A45:$AF45,MATCH(Lists!$F$13,$A$1:$AF$1,0))&amp;""),"")&lt;&gt;"","Yes","No"))</f>
        <v/>
      </c>
      <c r="AZ45" s="22">
        <f>IF(AO45="","",IFERROR(IF(TRIM(INDEX($A45:$AF45,MATCH(Lists!$F$11,$A$1:$AF$1,0))&amp;"")="","",VALUE(TRIM(INDEX($A45:$AF45,MATCH(Lists!$F$11,$A$1:$AF$1,0))&amp;""))),""))</f>
        <v/>
      </c>
      <c r="BA45" s="22">
        <f>IF(AO45="","",IFERROR(TRIM(INDEX($A45:$AF45,MATCH(Lists!$F$14,$A$1:$AF$1,0))&amp;""),""))</f>
        <v/>
      </c>
      <c r="BB45" s="22">
        <f>IF(OR(AO45="",AJ45=""),"",TRIM(AJ45&amp;""))</f>
        <v/>
      </c>
      <c r="BC45" s="22">
        <f>IF(BB45="","",IF(COUNTIF($BB$2:$BB$301,BB45)&gt;1,"Yes","No"))</f>
        <v/>
      </c>
      <c r="BD45" s="22">
        <f>IF(AO45="","",IFERROR(TRIM(INDEX($A45:$AF45,MATCH(Lists!$F$5,$A$1:$AF$1,0))&amp;""),""))</f>
        <v/>
      </c>
      <c r="BE45" s="22">
        <f>IF(AO45="",0,1)</f>
        <v/>
      </c>
      <c r="BF45" s="22">
        <f>IF(BB45="",0,1)</f>
        <v/>
      </c>
    </row>
    <row r="46">
      <c r="AG46" s="19" t="n"/>
      <c r="AH46" s="23" t="n"/>
      <c r="AI46" s="24" t="n"/>
      <c r="AJ46" s="23" t="n"/>
      <c r="AK46" s="23" t="n"/>
      <c r="AL46" s="23" t="n"/>
      <c r="AM46" s="23" t="n"/>
      <c r="AN46" s="19" t="n"/>
      <c r="AO46" s="22">
        <f>IFERROR(TRIM(INDEX($A46:$AF46,MATCH(Lists!$F$3,$A$1:$AF$1,0))&amp;""),"")</f>
        <v/>
      </c>
      <c r="AP46" s="22">
        <f>IF(AO46="","",IFERROR(TRIM(INDEX($A46:$AF46,MATCH(Lists!$F$4,$A$1:$AF$1,0))&amp;""),""))</f>
        <v/>
      </c>
      <c r="AQ46" s="22">
        <f>IF(AO46="","",IFERROR(TRIM(INDEX($A46:$AF46,MATCH(Lists!$F$6,$A$1:$AF$1,0))&amp;""),""))</f>
        <v/>
      </c>
      <c r="AR46" s="22">
        <f>IF(AO46="","",IFERROR(TRIM(INDEX($A46:$AF46,MATCH(Lists!$F$7,$A$1:$AF$1,0))&amp;""),""))</f>
        <v/>
      </c>
      <c r="AS46" s="22">
        <f>IF(AO46="","",IFERROR(IF(TRIM(INDEX($A46:$AF46,MATCH(Lists!$F$8,$A$1:$AF$1,0))&amp;"")="","",VALUE(TRIM(INDEX($A46:$AF46,MATCH(Lists!$F$8,$A$1:$AF$1,0))&amp;""))),""))</f>
        <v/>
      </c>
      <c r="AT46" s="22">
        <f>IF(AO46="","",IFERROR(IF(TRIM(INDEX($A46:$AF46,MATCH(Lists!$F$9,$A$1:$AF$1,0))&amp;"")="","",VALUE(TRIM(INDEX($A46:$AF46,MATCH(Lists!$F$9,$A$1:$AF$1,0))&amp;""))),""))</f>
        <v/>
      </c>
      <c r="AU46" s="22">
        <f>IF(AO46="","",IF(ISNUMBER(SEARCH("door prize",IFERROR(TRIM(INDEX($A46:$AF46,MATCH(Lists!$F$10,$A$1:$AF$1,0))&amp;""),""))),"Yes","No"))</f>
        <v/>
      </c>
      <c r="AV46" s="22">
        <f>IF(AO46="","",IF(ISNUMBER(SEARCH("Food or drink",IFERROR(TRIM(INDEX($A46:$AF46,MATCH(Lists!$F$10,$A$1:$AF$1,0))&amp;""),""))),"Yes","No"))</f>
        <v/>
      </c>
      <c r="AW46" s="22">
        <f>IF(AO46="","",IF(ISNUMBER(SEARCH("Nonprofit table",AQ46)),"Yes","No"))</f>
        <v/>
      </c>
      <c r="AX46" s="22">
        <f>IF(AO46="","",IF(IFERROR(TRIM(INDEX($A46:$AF46,MATCH(Lists!$F$12,$A$1:$AF$1,0))&amp;""),"")&lt;&gt;"","Yes","No"))</f>
        <v/>
      </c>
      <c r="AY46" s="22">
        <f>IF(AO46="","",IF(IFERROR(TRIM(INDEX($A46:$AF46,MATCH(Lists!$F$13,$A$1:$AF$1,0))&amp;""),"")&lt;&gt;"","Yes","No"))</f>
        <v/>
      </c>
      <c r="AZ46" s="22">
        <f>IF(AO46="","",IFERROR(IF(TRIM(INDEX($A46:$AF46,MATCH(Lists!$F$11,$A$1:$AF$1,0))&amp;"")="","",VALUE(TRIM(INDEX($A46:$AF46,MATCH(Lists!$F$11,$A$1:$AF$1,0))&amp;""))),""))</f>
        <v/>
      </c>
      <c r="BA46" s="22">
        <f>IF(AO46="","",IFERROR(TRIM(INDEX($A46:$AF46,MATCH(Lists!$F$14,$A$1:$AF$1,0))&amp;""),""))</f>
        <v/>
      </c>
      <c r="BB46" s="22">
        <f>IF(OR(AO46="",AJ46=""),"",TRIM(AJ46&amp;""))</f>
        <v/>
      </c>
      <c r="BC46" s="22">
        <f>IF(BB46="","",IF(COUNTIF($BB$2:$BB$301,BB46)&gt;1,"Yes","No"))</f>
        <v/>
      </c>
      <c r="BD46" s="22">
        <f>IF(AO46="","",IFERROR(TRIM(INDEX($A46:$AF46,MATCH(Lists!$F$5,$A$1:$AF$1,0))&amp;""),""))</f>
        <v/>
      </c>
      <c r="BE46" s="22">
        <f>IF(AO46="",0,1)</f>
        <v/>
      </c>
      <c r="BF46" s="22">
        <f>IF(BB46="",0,1)</f>
        <v/>
      </c>
    </row>
    <row r="47">
      <c r="AG47" s="19" t="n"/>
      <c r="AH47" s="23" t="n"/>
      <c r="AI47" s="24" t="n"/>
      <c r="AJ47" s="23" t="n"/>
      <c r="AK47" s="23" t="n"/>
      <c r="AL47" s="23" t="n"/>
      <c r="AM47" s="23" t="n"/>
      <c r="AN47" s="19" t="n"/>
      <c r="AO47" s="22">
        <f>IFERROR(TRIM(INDEX($A47:$AF47,MATCH(Lists!$F$3,$A$1:$AF$1,0))&amp;""),"")</f>
        <v/>
      </c>
      <c r="AP47" s="22">
        <f>IF(AO47="","",IFERROR(TRIM(INDEX($A47:$AF47,MATCH(Lists!$F$4,$A$1:$AF$1,0))&amp;""),""))</f>
        <v/>
      </c>
      <c r="AQ47" s="22">
        <f>IF(AO47="","",IFERROR(TRIM(INDEX($A47:$AF47,MATCH(Lists!$F$6,$A$1:$AF$1,0))&amp;""),""))</f>
        <v/>
      </c>
      <c r="AR47" s="22">
        <f>IF(AO47="","",IFERROR(TRIM(INDEX($A47:$AF47,MATCH(Lists!$F$7,$A$1:$AF$1,0))&amp;""),""))</f>
        <v/>
      </c>
      <c r="AS47" s="22">
        <f>IF(AO47="","",IFERROR(IF(TRIM(INDEX($A47:$AF47,MATCH(Lists!$F$8,$A$1:$AF$1,0))&amp;"")="","",VALUE(TRIM(INDEX($A47:$AF47,MATCH(Lists!$F$8,$A$1:$AF$1,0))&amp;""))),""))</f>
        <v/>
      </c>
      <c r="AT47" s="22">
        <f>IF(AO47="","",IFERROR(IF(TRIM(INDEX($A47:$AF47,MATCH(Lists!$F$9,$A$1:$AF$1,0))&amp;"")="","",VALUE(TRIM(INDEX($A47:$AF47,MATCH(Lists!$F$9,$A$1:$AF$1,0))&amp;""))),""))</f>
        <v/>
      </c>
      <c r="AU47" s="22">
        <f>IF(AO47="","",IF(ISNUMBER(SEARCH("door prize",IFERROR(TRIM(INDEX($A47:$AF47,MATCH(Lists!$F$10,$A$1:$AF$1,0))&amp;""),""))),"Yes","No"))</f>
        <v/>
      </c>
      <c r="AV47" s="22">
        <f>IF(AO47="","",IF(ISNUMBER(SEARCH("Food or drink",IFERROR(TRIM(INDEX($A47:$AF47,MATCH(Lists!$F$10,$A$1:$AF$1,0))&amp;""),""))),"Yes","No"))</f>
        <v/>
      </c>
      <c r="AW47" s="22">
        <f>IF(AO47="","",IF(ISNUMBER(SEARCH("Nonprofit table",AQ47)),"Yes","No"))</f>
        <v/>
      </c>
      <c r="AX47" s="22">
        <f>IF(AO47="","",IF(IFERROR(TRIM(INDEX($A47:$AF47,MATCH(Lists!$F$12,$A$1:$AF$1,0))&amp;""),"")&lt;&gt;"","Yes","No"))</f>
        <v/>
      </c>
      <c r="AY47" s="22">
        <f>IF(AO47="","",IF(IFERROR(TRIM(INDEX($A47:$AF47,MATCH(Lists!$F$13,$A$1:$AF$1,0))&amp;""),"")&lt;&gt;"","Yes","No"))</f>
        <v/>
      </c>
      <c r="AZ47" s="22">
        <f>IF(AO47="","",IFERROR(IF(TRIM(INDEX($A47:$AF47,MATCH(Lists!$F$11,$A$1:$AF$1,0))&amp;"")="","",VALUE(TRIM(INDEX($A47:$AF47,MATCH(Lists!$F$11,$A$1:$AF$1,0))&amp;""))),""))</f>
        <v/>
      </c>
      <c r="BA47" s="22">
        <f>IF(AO47="","",IFERROR(TRIM(INDEX($A47:$AF47,MATCH(Lists!$F$14,$A$1:$AF$1,0))&amp;""),""))</f>
        <v/>
      </c>
      <c r="BB47" s="22">
        <f>IF(OR(AO47="",AJ47=""),"",TRIM(AJ47&amp;""))</f>
        <v/>
      </c>
      <c r="BC47" s="22">
        <f>IF(BB47="","",IF(COUNTIF($BB$2:$BB$301,BB47)&gt;1,"Yes","No"))</f>
        <v/>
      </c>
      <c r="BD47" s="22">
        <f>IF(AO47="","",IFERROR(TRIM(INDEX($A47:$AF47,MATCH(Lists!$F$5,$A$1:$AF$1,0))&amp;""),""))</f>
        <v/>
      </c>
      <c r="BE47" s="22">
        <f>IF(AO47="",0,1)</f>
        <v/>
      </c>
      <c r="BF47" s="22">
        <f>IF(BB47="",0,1)</f>
        <v/>
      </c>
    </row>
    <row r="48">
      <c r="AG48" s="19" t="n"/>
      <c r="AH48" s="23" t="n"/>
      <c r="AI48" s="24" t="n"/>
      <c r="AJ48" s="23" t="n"/>
      <c r="AK48" s="23" t="n"/>
      <c r="AL48" s="23" t="n"/>
      <c r="AM48" s="23" t="n"/>
      <c r="AN48" s="19" t="n"/>
      <c r="AO48" s="22">
        <f>IFERROR(TRIM(INDEX($A48:$AF48,MATCH(Lists!$F$3,$A$1:$AF$1,0))&amp;""),"")</f>
        <v/>
      </c>
      <c r="AP48" s="22">
        <f>IF(AO48="","",IFERROR(TRIM(INDEX($A48:$AF48,MATCH(Lists!$F$4,$A$1:$AF$1,0))&amp;""),""))</f>
        <v/>
      </c>
      <c r="AQ48" s="22">
        <f>IF(AO48="","",IFERROR(TRIM(INDEX($A48:$AF48,MATCH(Lists!$F$6,$A$1:$AF$1,0))&amp;""),""))</f>
        <v/>
      </c>
      <c r="AR48" s="22">
        <f>IF(AO48="","",IFERROR(TRIM(INDEX($A48:$AF48,MATCH(Lists!$F$7,$A$1:$AF$1,0))&amp;""),""))</f>
        <v/>
      </c>
      <c r="AS48" s="22">
        <f>IF(AO48="","",IFERROR(IF(TRIM(INDEX($A48:$AF48,MATCH(Lists!$F$8,$A$1:$AF$1,0))&amp;"")="","",VALUE(TRIM(INDEX($A48:$AF48,MATCH(Lists!$F$8,$A$1:$AF$1,0))&amp;""))),""))</f>
        <v/>
      </c>
      <c r="AT48" s="22">
        <f>IF(AO48="","",IFERROR(IF(TRIM(INDEX($A48:$AF48,MATCH(Lists!$F$9,$A$1:$AF$1,0))&amp;"")="","",VALUE(TRIM(INDEX($A48:$AF48,MATCH(Lists!$F$9,$A$1:$AF$1,0))&amp;""))),""))</f>
        <v/>
      </c>
      <c r="AU48" s="22">
        <f>IF(AO48="","",IF(ISNUMBER(SEARCH("door prize",IFERROR(TRIM(INDEX($A48:$AF48,MATCH(Lists!$F$10,$A$1:$AF$1,0))&amp;""),""))),"Yes","No"))</f>
        <v/>
      </c>
      <c r="AV48" s="22">
        <f>IF(AO48="","",IF(ISNUMBER(SEARCH("Food or drink",IFERROR(TRIM(INDEX($A48:$AF48,MATCH(Lists!$F$10,$A$1:$AF$1,0))&amp;""),""))),"Yes","No"))</f>
        <v/>
      </c>
      <c r="AW48" s="22">
        <f>IF(AO48="","",IF(ISNUMBER(SEARCH("Nonprofit table",AQ48)),"Yes","No"))</f>
        <v/>
      </c>
      <c r="AX48" s="22">
        <f>IF(AO48="","",IF(IFERROR(TRIM(INDEX($A48:$AF48,MATCH(Lists!$F$12,$A$1:$AF$1,0))&amp;""),"")&lt;&gt;"","Yes","No"))</f>
        <v/>
      </c>
      <c r="AY48" s="22">
        <f>IF(AO48="","",IF(IFERROR(TRIM(INDEX($A48:$AF48,MATCH(Lists!$F$13,$A$1:$AF$1,0))&amp;""),"")&lt;&gt;"","Yes","No"))</f>
        <v/>
      </c>
      <c r="AZ48" s="22">
        <f>IF(AO48="","",IFERROR(IF(TRIM(INDEX($A48:$AF48,MATCH(Lists!$F$11,$A$1:$AF$1,0))&amp;"")="","",VALUE(TRIM(INDEX($A48:$AF48,MATCH(Lists!$F$11,$A$1:$AF$1,0))&amp;""))),""))</f>
        <v/>
      </c>
      <c r="BA48" s="22">
        <f>IF(AO48="","",IFERROR(TRIM(INDEX($A48:$AF48,MATCH(Lists!$F$14,$A$1:$AF$1,0))&amp;""),""))</f>
        <v/>
      </c>
      <c r="BB48" s="22">
        <f>IF(OR(AO48="",AJ48=""),"",TRIM(AJ48&amp;""))</f>
        <v/>
      </c>
      <c r="BC48" s="22">
        <f>IF(BB48="","",IF(COUNTIF($BB$2:$BB$301,BB48)&gt;1,"Yes","No"))</f>
        <v/>
      </c>
      <c r="BD48" s="22">
        <f>IF(AO48="","",IFERROR(TRIM(INDEX($A48:$AF48,MATCH(Lists!$F$5,$A$1:$AF$1,0))&amp;""),""))</f>
        <v/>
      </c>
      <c r="BE48" s="22">
        <f>IF(AO48="",0,1)</f>
        <v/>
      </c>
      <c r="BF48" s="22">
        <f>IF(BB48="",0,1)</f>
        <v/>
      </c>
    </row>
    <row r="49">
      <c r="AG49" s="19" t="n"/>
      <c r="AH49" s="23" t="n"/>
      <c r="AI49" s="24" t="n"/>
      <c r="AJ49" s="23" t="n"/>
      <c r="AK49" s="23" t="n"/>
      <c r="AL49" s="23" t="n"/>
      <c r="AM49" s="23" t="n"/>
      <c r="AN49" s="19" t="n"/>
      <c r="AO49" s="22">
        <f>IFERROR(TRIM(INDEX($A49:$AF49,MATCH(Lists!$F$3,$A$1:$AF$1,0))&amp;""),"")</f>
        <v/>
      </c>
      <c r="AP49" s="22">
        <f>IF(AO49="","",IFERROR(TRIM(INDEX($A49:$AF49,MATCH(Lists!$F$4,$A$1:$AF$1,0))&amp;""),""))</f>
        <v/>
      </c>
      <c r="AQ49" s="22">
        <f>IF(AO49="","",IFERROR(TRIM(INDEX($A49:$AF49,MATCH(Lists!$F$6,$A$1:$AF$1,0))&amp;""),""))</f>
        <v/>
      </c>
      <c r="AR49" s="22">
        <f>IF(AO49="","",IFERROR(TRIM(INDEX($A49:$AF49,MATCH(Lists!$F$7,$A$1:$AF$1,0))&amp;""),""))</f>
        <v/>
      </c>
      <c r="AS49" s="22">
        <f>IF(AO49="","",IFERROR(IF(TRIM(INDEX($A49:$AF49,MATCH(Lists!$F$8,$A$1:$AF$1,0))&amp;"")="","",VALUE(TRIM(INDEX($A49:$AF49,MATCH(Lists!$F$8,$A$1:$AF$1,0))&amp;""))),""))</f>
        <v/>
      </c>
      <c r="AT49" s="22">
        <f>IF(AO49="","",IFERROR(IF(TRIM(INDEX($A49:$AF49,MATCH(Lists!$F$9,$A$1:$AF$1,0))&amp;"")="","",VALUE(TRIM(INDEX($A49:$AF49,MATCH(Lists!$F$9,$A$1:$AF$1,0))&amp;""))),""))</f>
        <v/>
      </c>
      <c r="AU49" s="22">
        <f>IF(AO49="","",IF(ISNUMBER(SEARCH("door prize",IFERROR(TRIM(INDEX($A49:$AF49,MATCH(Lists!$F$10,$A$1:$AF$1,0))&amp;""),""))),"Yes","No"))</f>
        <v/>
      </c>
      <c r="AV49" s="22">
        <f>IF(AO49="","",IF(ISNUMBER(SEARCH("Food or drink",IFERROR(TRIM(INDEX($A49:$AF49,MATCH(Lists!$F$10,$A$1:$AF$1,0))&amp;""),""))),"Yes","No"))</f>
        <v/>
      </c>
      <c r="AW49" s="22">
        <f>IF(AO49="","",IF(ISNUMBER(SEARCH("Nonprofit table",AQ49)),"Yes","No"))</f>
        <v/>
      </c>
      <c r="AX49" s="22">
        <f>IF(AO49="","",IF(IFERROR(TRIM(INDEX($A49:$AF49,MATCH(Lists!$F$12,$A$1:$AF$1,0))&amp;""),"")&lt;&gt;"","Yes","No"))</f>
        <v/>
      </c>
      <c r="AY49" s="22">
        <f>IF(AO49="","",IF(IFERROR(TRIM(INDEX($A49:$AF49,MATCH(Lists!$F$13,$A$1:$AF$1,0))&amp;""),"")&lt;&gt;"","Yes","No"))</f>
        <v/>
      </c>
      <c r="AZ49" s="22">
        <f>IF(AO49="","",IFERROR(IF(TRIM(INDEX($A49:$AF49,MATCH(Lists!$F$11,$A$1:$AF$1,0))&amp;"")="","",VALUE(TRIM(INDEX($A49:$AF49,MATCH(Lists!$F$11,$A$1:$AF$1,0))&amp;""))),""))</f>
        <v/>
      </c>
      <c r="BA49" s="22">
        <f>IF(AO49="","",IFERROR(TRIM(INDEX($A49:$AF49,MATCH(Lists!$F$14,$A$1:$AF$1,0))&amp;""),""))</f>
        <v/>
      </c>
      <c r="BB49" s="22">
        <f>IF(OR(AO49="",AJ49=""),"",TRIM(AJ49&amp;""))</f>
        <v/>
      </c>
      <c r="BC49" s="22">
        <f>IF(BB49="","",IF(COUNTIF($BB$2:$BB$301,BB49)&gt;1,"Yes","No"))</f>
        <v/>
      </c>
      <c r="BD49" s="22">
        <f>IF(AO49="","",IFERROR(TRIM(INDEX($A49:$AF49,MATCH(Lists!$F$5,$A$1:$AF$1,0))&amp;""),""))</f>
        <v/>
      </c>
      <c r="BE49" s="22">
        <f>IF(AO49="",0,1)</f>
        <v/>
      </c>
      <c r="BF49" s="22">
        <f>IF(BB49="",0,1)</f>
        <v/>
      </c>
    </row>
    <row r="50">
      <c r="AG50" s="19" t="n"/>
      <c r="AH50" s="23" t="n"/>
      <c r="AI50" s="24" t="n"/>
      <c r="AJ50" s="23" t="n"/>
      <c r="AK50" s="23" t="n"/>
      <c r="AL50" s="23" t="n"/>
      <c r="AM50" s="23" t="n"/>
      <c r="AN50" s="19" t="n"/>
      <c r="AO50" s="22">
        <f>IFERROR(TRIM(INDEX($A50:$AF50,MATCH(Lists!$F$3,$A$1:$AF$1,0))&amp;""),"")</f>
        <v/>
      </c>
      <c r="AP50" s="22">
        <f>IF(AO50="","",IFERROR(TRIM(INDEX($A50:$AF50,MATCH(Lists!$F$4,$A$1:$AF$1,0))&amp;""),""))</f>
        <v/>
      </c>
      <c r="AQ50" s="22">
        <f>IF(AO50="","",IFERROR(TRIM(INDEX($A50:$AF50,MATCH(Lists!$F$6,$A$1:$AF$1,0))&amp;""),""))</f>
        <v/>
      </c>
      <c r="AR50" s="22">
        <f>IF(AO50="","",IFERROR(TRIM(INDEX($A50:$AF50,MATCH(Lists!$F$7,$A$1:$AF$1,0))&amp;""),""))</f>
        <v/>
      </c>
      <c r="AS50" s="22">
        <f>IF(AO50="","",IFERROR(IF(TRIM(INDEX($A50:$AF50,MATCH(Lists!$F$8,$A$1:$AF$1,0))&amp;"")="","",VALUE(TRIM(INDEX($A50:$AF50,MATCH(Lists!$F$8,$A$1:$AF$1,0))&amp;""))),""))</f>
        <v/>
      </c>
      <c r="AT50" s="22">
        <f>IF(AO50="","",IFERROR(IF(TRIM(INDEX($A50:$AF50,MATCH(Lists!$F$9,$A$1:$AF$1,0))&amp;"")="","",VALUE(TRIM(INDEX($A50:$AF50,MATCH(Lists!$F$9,$A$1:$AF$1,0))&amp;""))),""))</f>
        <v/>
      </c>
      <c r="AU50" s="22">
        <f>IF(AO50="","",IF(ISNUMBER(SEARCH("door prize",IFERROR(TRIM(INDEX($A50:$AF50,MATCH(Lists!$F$10,$A$1:$AF$1,0))&amp;""),""))),"Yes","No"))</f>
        <v/>
      </c>
      <c r="AV50" s="22">
        <f>IF(AO50="","",IF(ISNUMBER(SEARCH("Food or drink",IFERROR(TRIM(INDEX($A50:$AF50,MATCH(Lists!$F$10,$A$1:$AF$1,0))&amp;""),""))),"Yes","No"))</f>
        <v/>
      </c>
      <c r="AW50" s="22">
        <f>IF(AO50="","",IF(ISNUMBER(SEARCH("Nonprofit table",AQ50)),"Yes","No"))</f>
        <v/>
      </c>
      <c r="AX50" s="22">
        <f>IF(AO50="","",IF(IFERROR(TRIM(INDEX($A50:$AF50,MATCH(Lists!$F$12,$A$1:$AF$1,0))&amp;""),"")&lt;&gt;"","Yes","No"))</f>
        <v/>
      </c>
      <c r="AY50" s="22">
        <f>IF(AO50="","",IF(IFERROR(TRIM(INDEX($A50:$AF50,MATCH(Lists!$F$13,$A$1:$AF$1,0))&amp;""),"")&lt;&gt;"","Yes","No"))</f>
        <v/>
      </c>
      <c r="AZ50" s="22">
        <f>IF(AO50="","",IFERROR(IF(TRIM(INDEX($A50:$AF50,MATCH(Lists!$F$11,$A$1:$AF$1,0))&amp;"")="","",VALUE(TRIM(INDEX($A50:$AF50,MATCH(Lists!$F$11,$A$1:$AF$1,0))&amp;""))),""))</f>
        <v/>
      </c>
      <c r="BA50" s="22">
        <f>IF(AO50="","",IFERROR(TRIM(INDEX($A50:$AF50,MATCH(Lists!$F$14,$A$1:$AF$1,0))&amp;""),""))</f>
        <v/>
      </c>
      <c r="BB50" s="22">
        <f>IF(OR(AO50="",AJ50=""),"",TRIM(AJ50&amp;""))</f>
        <v/>
      </c>
      <c r="BC50" s="22">
        <f>IF(BB50="","",IF(COUNTIF($BB$2:$BB$301,BB50)&gt;1,"Yes","No"))</f>
        <v/>
      </c>
      <c r="BD50" s="22">
        <f>IF(AO50="","",IFERROR(TRIM(INDEX($A50:$AF50,MATCH(Lists!$F$5,$A$1:$AF$1,0))&amp;""),""))</f>
        <v/>
      </c>
      <c r="BE50" s="22">
        <f>IF(AO50="",0,1)</f>
        <v/>
      </c>
      <c r="BF50" s="22">
        <f>IF(BB50="",0,1)</f>
        <v/>
      </c>
    </row>
    <row r="51">
      <c r="AG51" s="19" t="n"/>
      <c r="AH51" s="23" t="n"/>
      <c r="AI51" s="24" t="n"/>
      <c r="AJ51" s="23" t="n"/>
      <c r="AK51" s="23" t="n"/>
      <c r="AL51" s="23" t="n"/>
      <c r="AM51" s="23" t="n"/>
      <c r="AN51" s="19" t="n"/>
      <c r="AO51" s="22">
        <f>IFERROR(TRIM(INDEX($A51:$AF51,MATCH(Lists!$F$3,$A$1:$AF$1,0))&amp;""),"")</f>
        <v/>
      </c>
      <c r="AP51" s="22">
        <f>IF(AO51="","",IFERROR(TRIM(INDEX($A51:$AF51,MATCH(Lists!$F$4,$A$1:$AF$1,0))&amp;""),""))</f>
        <v/>
      </c>
      <c r="AQ51" s="22">
        <f>IF(AO51="","",IFERROR(TRIM(INDEX($A51:$AF51,MATCH(Lists!$F$6,$A$1:$AF$1,0))&amp;""),""))</f>
        <v/>
      </c>
      <c r="AR51" s="22">
        <f>IF(AO51="","",IFERROR(TRIM(INDEX($A51:$AF51,MATCH(Lists!$F$7,$A$1:$AF$1,0))&amp;""),""))</f>
        <v/>
      </c>
      <c r="AS51" s="22">
        <f>IF(AO51="","",IFERROR(IF(TRIM(INDEX($A51:$AF51,MATCH(Lists!$F$8,$A$1:$AF$1,0))&amp;"")="","",VALUE(TRIM(INDEX($A51:$AF51,MATCH(Lists!$F$8,$A$1:$AF$1,0))&amp;""))),""))</f>
        <v/>
      </c>
      <c r="AT51" s="22">
        <f>IF(AO51="","",IFERROR(IF(TRIM(INDEX($A51:$AF51,MATCH(Lists!$F$9,$A$1:$AF$1,0))&amp;"")="","",VALUE(TRIM(INDEX($A51:$AF51,MATCH(Lists!$F$9,$A$1:$AF$1,0))&amp;""))),""))</f>
        <v/>
      </c>
      <c r="AU51" s="22">
        <f>IF(AO51="","",IF(ISNUMBER(SEARCH("door prize",IFERROR(TRIM(INDEX($A51:$AF51,MATCH(Lists!$F$10,$A$1:$AF$1,0))&amp;""),""))),"Yes","No"))</f>
        <v/>
      </c>
      <c r="AV51" s="22">
        <f>IF(AO51="","",IF(ISNUMBER(SEARCH("Food or drink",IFERROR(TRIM(INDEX($A51:$AF51,MATCH(Lists!$F$10,$A$1:$AF$1,0))&amp;""),""))),"Yes","No"))</f>
        <v/>
      </c>
      <c r="AW51" s="22">
        <f>IF(AO51="","",IF(ISNUMBER(SEARCH("Nonprofit table",AQ51)),"Yes","No"))</f>
        <v/>
      </c>
      <c r="AX51" s="22">
        <f>IF(AO51="","",IF(IFERROR(TRIM(INDEX($A51:$AF51,MATCH(Lists!$F$12,$A$1:$AF$1,0))&amp;""),"")&lt;&gt;"","Yes","No"))</f>
        <v/>
      </c>
      <c r="AY51" s="22">
        <f>IF(AO51="","",IF(IFERROR(TRIM(INDEX($A51:$AF51,MATCH(Lists!$F$13,$A$1:$AF$1,0))&amp;""),"")&lt;&gt;"","Yes","No"))</f>
        <v/>
      </c>
      <c r="AZ51" s="22">
        <f>IF(AO51="","",IFERROR(IF(TRIM(INDEX($A51:$AF51,MATCH(Lists!$F$11,$A$1:$AF$1,0))&amp;"")="","",VALUE(TRIM(INDEX($A51:$AF51,MATCH(Lists!$F$11,$A$1:$AF$1,0))&amp;""))),""))</f>
        <v/>
      </c>
      <c r="BA51" s="22">
        <f>IF(AO51="","",IFERROR(TRIM(INDEX($A51:$AF51,MATCH(Lists!$F$14,$A$1:$AF$1,0))&amp;""),""))</f>
        <v/>
      </c>
      <c r="BB51" s="22">
        <f>IF(OR(AO51="",AJ51=""),"",TRIM(AJ51&amp;""))</f>
        <v/>
      </c>
      <c r="BC51" s="22">
        <f>IF(BB51="","",IF(COUNTIF($BB$2:$BB$301,BB51)&gt;1,"Yes","No"))</f>
        <v/>
      </c>
      <c r="BD51" s="22">
        <f>IF(AO51="","",IFERROR(TRIM(INDEX($A51:$AF51,MATCH(Lists!$F$5,$A$1:$AF$1,0))&amp;""),""))</f>
        <v/>
      </c>
      <c r="BE51" s="22">
        <f>IF(AO51="",0,1)</f>
        <v/>
      </c>
      <c r="BF51" s="22">
        <f>IF(BB51="",0,1)</f>
        <v/>
      </c>
    </row>
    <row r="52">
      <c r="AG52" s="19" t="n"/>
      <c r="AH52" s="23" t="n"/>
      <c r="AI52" s="24" t="n"/>
      <c r="AJ52" s="23" t="n"/>
      <c r="AK52" s="23" t="n"/>
      <c r="AL52" s="23" t="n"/>
      <c r="AM52" s="23" t="n"/>
      <c r="AN52" s="19" t="n"/>
      <c r="AO52" s="22">
        <f>IFERROR(TRIM(INDEX($A52:$AF52,MATCH(Lists!$F$3,$A$1:$AF$1,0))&amp;""),"")</f>
        <v/>
      </c>
      <c r="AP52" s="22">
        <f>IF(AO52="","",IFERROR(TRIM(INDEX($A52:$AF52,MATCH(Lists!$F$4,$A$1:$AF$1,0))&amp;""),""))</f>
        <v/>
      </c>
      <c r="AQ52" s="22">
        <f>IF(AO52="","",IFERROR(TRIM(INDEX($A52:$AF52,MATCH(Lists!$F$6,$A$1:$AF$1,0))&amp;""),""))</f>
        <v/>
      </c>
      <c r="AR52" s="22">
        <f>IF(AO52="","",IFERROR(TRIM(INDEX($A52:$AF52,MATCH(Lists!$F$7,$A$1:$AF$1,0))&amp;""),""))</f>
        <v/>
      </c>
      <c r="AS52" s="22">
        <f>IF(AO52="","",IFERROR(IF(TRIM(INDEX($A52:$AF52,MATCH(Lists!$F$8,$A$1:$AF$1,0))&amp;"")="","",VALUE(TRIM(INDEX($A52:$AF52,MATCH(Lists!$F$8,$A$1:$AF$1,0))&amp;""))),""))</f>
        <v/>
      </c>
      <c r="AT52" s="22">
        <f>IF(AO52="","",IFERROR(IF(TRIM(INDEX($A52:$AF52,MATCH(Lists!$F$9,$A$1:$AF$1,0))&amp;"")="","",VALUE(TRIM(INDEX($A52:$AF52,MATCH(Lists!$F$9,$A$1:$AF$1,0))&amp;""))),""))</f>
        <v/>
      </c>
      <c r="AU52" s="22">
        <f>IF(AO52="","",IF(ISNUMBER(SEARCH("door prize",IFERROR(TRIM(INDEX($A52:$AF52,MATCH(Lists!$F$10,$A$1:$AF$1,0))&amp;""),""))),"Yes","No"))</f>
        <v/>
      </c>
      <c r="AV52" s="22">
        <f>IF(AO52="","",IF(ISNUMBER(SEARCH("Food or drink",IFERROR(TRIM(INDEX($A52:$AF52,MATCH(Lists!$F$10,$A$1:$AF$1,0))&amp;""),""))),"Yes","No"))</f>
        <v/>
      </c>
      <c r="AW52" s="22">
        <f>IF(AO52="","",IF(ISNUMBER(SEARCH("Nonprofit table",AQ52)),"Yes","No"))</f>
        <v/>
      </c>
      <c r="AX52" s="22">
        <f>IF(AO52="","",IF(IFERROR(TRIM(INDEX($A52:$AF52,MATCH(Lists!$F$12,$A$1:$AF$1,0))&amp;""),"")&lt;&gt;"","Yes","No"))</f>
        <v/>
      </c>
      <c r="AY52" s="22">
        <f>IF(AO52="","",IF(IFERROR(TRIM(INDEX($A52:$AF52,MATCH(Lists!$F$13,$A$1:$AF$1,0))&amp;""),"")&lt;&gt;"","Yes","No"))</f>
        <v/>
      </c>
      <c r="AZ52" s="22">
        <f>IF(AO52="","",IFERROR(IF(TRIM(INDEX($A52:$AF52,MATCH(Lists!$F$11,$A$1:$AF$1,0))&amp;"")="","",VALUE(TRIM(INDEX($A52:$AF52,MATCH(Lists!$F$11,$A$1:$AF$1,0))&amp;""))),""))</f>
        <v/>
      </c>
      <c r="BA52" s="22">
        <f>IF(AO52="","",IFERROR(TRIM(INDEX($A52:$AF52,MATCH(Lists!$F$14,$A$1:$AF$1,0))&amp;""),""))</f>
        <v/>
      </c>
      <c r="BB52" s="22">
        <f>IF(OR(AO52="",AJ52=""),"",TRIM(AJ52&amp;""))</f>
        <v/>
      </c>
      <c r="BC52" s="22">
        <f>IF(BB52="","",IF(COUNTIF($BB$2:$BB$301,BB52)&gt;1,"Yes","No"))</f>
        <v/>
      </c>
      <c r="BD52" s="22">
        <f>IF(AO52="","",IFERROR(TRIM(INDEX($A52:$AF52,MATCH(Lists!$F$5,$A$1:$AF$1,0))&amp;""),""))</f>
        <v/>
      </c>
      <c r="BE52" s="22">
        <f>IF(AO52="",0,1)</f>
        <v/>
      </c>
      <c r="BF52" s="22">
        <f>IF(BB52="",0,1)</f>
        <v/>
      </c>
    </row>
    <row r="53">
      <c r="AG53" s="19" t="n"/>
      <c r="AH53" s="23" t="n"/>
      <c r="AI53" s="24" t="n"/>
      <c r="AJ53" s="23" t="n"/>
      <c r="AK53" s="23" t="n"/>
      <c r="AL53" s="23" t="n"/>
      <c r="AM53" s="23" t="n"/>
      <c r="AN53" s="19" t="n"/>
      <c r="AO53" s="22">
        <f>IFERROR(TRIM(INDEX($A53:$AF53,MATCH(Lists!$F$3,$A$1:$AF$1,0))&amp;""),"")</f>
        <v/>
      </c>
      <c r="AP53" s="22">
        <f>IF(AO53="","",IFERROR(TRIM(INDEX($A53:$AF53,MATCH(Lists!$F$4,$A$1:$AF$1,0))&amp;""),""))</f>
        <v/>
      </c>
      <c r="AQ53" s="22">
        <f>IF(AO53="","",IFERROR(TRIM(INDEX($A53:$AF53,MATCH(Lists!$F$6,$A$1:$AF$1,0))&amp;""),""))</f>
        <v/>
      </c>
      <c r="AR53" s="22">
        <f>IF(AO53="","",IFERROR(TRIM(INDEX($A53:$AF53,MATCH(Lists!$F$7,$A$1:$AF$1,0))&amp;""),""))</f>
        <v/>
      </c>
      <c r="AS53" s="22">
        <f>IF(AO53="","",IFERROR(IF(TRIM(INDEX($A53:$AF53,MATCH(Lists!$F$8,$A$1:$AF$1,0))&amp;"")="","",VALUE(TRIM(INDEX($A53:$AF53,MATCH(Lists!$F$8,$A$1:$AF$1,0))&amp;""))),""))</f>
        <v/>
      </c>
      <c r="AT53" s="22">
        <f>IF(AO53="","",IFERROR(IF(TRIM(INDEX($A53:$AF53,MATCH(Lists!$F$9,$A$1:$AF$1,0))&amp;"")="","",VALUE(TRIM(INDEX($A53:$AF53,MATCH(Lists!$F$9,$A$1:$AF$1,0))&amp;""))),""))</f>
        <v/>
      </c>
      <c r="AU53" s="22">
        <f>IF(AO53="","",IF(ISNUMBER(SEARCH("door prize",IFERROR(TRIM(INDEX($A53:$AF53,MATCH(Lists!$F$10,$A$1:$AF$1,0))&amp;""),""))),"Yes","No"))</f>
        <v/>
      </c>
      <c r="AV53" s="22">
        <f>IF(AO53="","",IF(ISNUMBER(SEARCH("Food or drink",IFERROR(TRIM(INDEX($A53:$AF53,MATCH(Lists!$F$10,$A$1:$AF$1,0))&amp;""),""))),"Yes","No"))</f>
        <v/>
      </c>
      <c r="AW53" s="22">
        <f>IF(AO53="","",IF(ISNUMBER(SEARCH("Nonprofit table",AQ53)),"Yes","No"))</f>
        <v/>
      </c>
      <c r="AX53" s="22">
        <f>IF(AO53="","",IF(IFERROR(TRIM(INDEX($A53:$AF53,MATCH(Lists!$F$12,$A$1:$AF$1,0))&amp;""),"")&lt;&gt;"","Yes","No"))</f>
        <v/>
      </c>
      <c r="AY53" s="22">
        <f>IF(AO53="","",IF(IFERROR(TRIM(INDEX($A53:$AF53,MATCH(Lists!$F$13,$A$1:$AF$1,0))&amp;""),"")&lt;&gt;"","Yes","No"))</f>
        <v/>
      </c>
      <c r="AZ53" s="22">
        <f>IF(AO53="","",IFERROR(IF(TRIM(INDEX($A53:$AF53,MATCH(Lists!$F$11,$A$1:$AF$1,0))&amp;"")="","",VALUE(TRIM(INDEX($A53:$AF53,MATCH(Lists!$F$11,$A$1:$AF$1,0))&amp;""))),""))</f>
        <v/>
      </c>
      <c r="BA53" s="22">
        <f>IF(AO53="","",IFERROR(TRIM(INDEX($A53:$AF53,MATCH(Lists!$F$14,$A$1:$AF$1,0))&amp;""),""))</f>
        <v/>
      </c>
      <c r="BB53" s="22">
        <f>IF(OR(AO53="",AJ53=""),"",TRIM(AJ53&amp;""))</f>
        <v/>
      </c>
      <c r="BC53" s="22">
        <f>IF(BB53="","",IF(COUNTIF($BB$2:$BB$301,BB53)&gt;1,"Yes","No"))</f>
        <v/>
      </c>
      <c r="BD53" s="22">
        <f>IF(AO53="","",IFERROR(TRIM(INDEX($A53:$AF53,MATCH(Lists!$F$5,$A$1:$AF$1,0))&amp;""),""))</f>
        <v/>
      </c>
      <c r="BE53" s="22">
        <f>IF(AO53="",0,1)</f>
        <v/>
      </c>
      <c r="BF53" s="22">
        <f>IF(BB53="",0,1)</f>
        <v/>
      </c>
    </row>
    <row r="54">
      <c r="AG54" s="19" t="n"/>
      <c r="AH54" s="23" t="n"/>
      <c r="AI54" s="24" t="n"/>
      <c r="AJ54" s="23" t="n"/>
      <c r="AK54" s="23" t="n"/>
      <c r="AL54" s="23" t="n"/>
      <c r="AM54" s="23" t="n"/>
      <c r="AN54" s="19" t="n"/>
      <c r="AO54" s="22">
        <f>IFERROR(TRIM(INDEX($A54:$AF54,MATCH(Lists!$F$3,$A$1:$AF$1,0))&amp;""),"")</f>
        <v/>
      </c>
      <c r="AP54" s="22">
        <f>IF(AO54="","",IFERROR(TRIM(INDEX($A54:$AF54,MATCH(Lists!$F$4,$A$1:$AF$1,0))&amp;""),""))</f>
        <v/>
      </c>
      <c r="AQ54" s="22">
        <f>IF(AO54="","",IFERROR(TRIM(INDEX($A54:$AF54,MATCH(Lists!$F$6,$A$1:$AF$1,0))&amp;""),""))</f>
        <v/>
      </c>
      <c r="AR54" s="22">
        <f>IF(AO54="","",IFERROR(TRIM(INDEX($A54:$AF54,MATCH(Lists!$F$7,$A$1:$AF$1,0))&amp;""),""))</f>
        <v/>
      </c>
      <c r="AS54" s="22">
        <f>IF(AO54="","",IFERROR(IF(TRIM(INDEX($A54:$AF54,MATCH(Lists!$F$8,$A$1:$AF$1,0))&amp;"")="","",VALUE(TRIM(INDEX($A54:$AF54,MATCH(Lists!$F$8,$A$1:$AF$1,0))&amp;""))),""))</f>
        <v/>
      </c>
      <c r="AT54" s="22">
        <f>IF(AO54="","",IFERROR(IF(TRIM(INDEX($A54:$AF54,MATCH(Lists!$F$9,$A$1:$AF$1,0))&amp;"")="","",VALUE(TRIM(INDEX($A54:$AF54,MATCH(Lists!$F$9,$A$1:$AF$1,0))&amp;""))),""))</f>
        <v/>
      </c>
      <c r="AU54" s="22">
        <f>IF(AO54="","",IF(ISNUMBER(SEARCH("door prize",IFERROR(TRIM(INDEX($A54:$AF54,MATCH(Lists!$F$10,$A$1:$AF$1,0))&amp;""),""))),"Yes","No"))</f>
        <v/>
      </c>
      <c r="AV54" s="22">
        <f>IF(AO54="","",IF(ISNUMBER(SEARCH("Food or drink",IFERROR(TRIM(INDEX($A54:$AF54,MATCH(Lists!$F$10,$A$1:$AF$1,0))&amp;""),""))),"Yes","No"))</f>
        <v/>
      </c>
      <c r="AW54" s="22">
        <f>IF(AO54="","",IF(ISNUMBER(SEARCH("Nonprofit table",AQ54)),"Yes","No"))</f>
        <v/>
      </c>
      <c r="AX54" s="22">
        <f>IF(AO54="","",IF(IFERROR(TRIM(INDEX($A54:$AF54,MATCH(Lists!$F$12,$A$1:$AF$1,0))&amp;""),"")&lt;&gt;"","Yes","No"))</f>
        <v/>
      </c>
      <c r="AY54" s="22">
        <f>IF(AO54="","",IF(IFERROR(TRIM(INDEX($A54:$AF54,MATCH(Lists!$F$13,$A$1:$AF$1,0))&amp;""),"")&lt;&gt;"","Yes","No"))</f>
        <v/>
      </c>
      <c r="AZ54" s="22">
        <f>IF(AO54="","",IFERROR(IF(TRIM(INDEX($A54:$AF54,MATCH(Lists!$F$11,$A$1:$AF$1,0))&amp;"")="","",VALUE(TRIM(INDEX($A54:$AF54,MATCH(Lists!$F$11,$A$1:$AF$1,0))&amp;""))),""))</f>
        <v/>
      </c>
      <c r="BA54" s="22">
        <f>IF(AO54="","",IFERROR(TRIM(INDEX($A54:$AF54,MATCH(Lists!$F$14,$A$1:$AF$1,0))&amp;""),""))</f>
        <v/>
      </c>
      <c r="BB54" s="22">
        <f>IF(OR(AO54="",AJ54=""),"",TRIM(AJ54&amp;""))</f>
        <v/>
      </c>
      <c r="BC54" s="22">
        <f>IF(BB54="","",IF(COUNTIF($BB$2:$BB$301,BB54)&gt;1,"Yes","No"))</f>
        <v/>
      </c>
      <c r="BD54" s="22">
        <f>IF(AO54="","",IFERROR(TRIM(INDEX($A54:$AF54,MATCH(Lists!$F$5,$A$1:$AF$1,0))&amp;""),""))</f>
        <v/>
      </c>
      <c r="BE54" s="22">
        <f>IF(AO54="",0,1)</f>
        <v/>
      </c>
      <c r="BF54" s="22">
        <f>IF(BB54="",0,1)</f>
        <v/>
      </c>
    </row>
    <row r="55">
      <c r="AG55" s="19" t="n"/>
      <c r="AH55" s="23" t="n"/>
      <c r="AI55" s="24" t="n"/>
      <c r="AJ55" s="23" t="n"/>
      <c r="AK55" s="23" t="n"/>
      <c r="AL55" s="23" t="n"/>
      <c r="AM55" s="23" t="n"/>
      <c r="AN55" s="19" t="n"/>
      <c r="AO55" s="22">
        <f>IFERROR(TRIM(INDEX($A55:$AF55,MATCH(Lists!$F$3,$A$1:$AF$1,0))&amp;""),"")</f>
        <v/>
      </c>
      <c r="AP55" s="22">
        <f>IF(AO55="","",IFERROR(TRIM(INDEX($A55:$AF55,MATCH(Lists!$F$4,$A$1:$AF$1,0))&amp;""),""))</f>
        <v/>
      </c>
      <c r="AQ55" s="22">
        <f>IF(AO55="","",IFERROR(TRIM(INDEX($A55:$AF55,MATCH(Lists!$F$6,$A$1:$AF$1,0))&amp;""),""))</f>
        <v/>
      </c>
      <c r="AR55" s="22">
        <f>IF(AO55="","",IFERROR(TRIM(INDEX($A55:$AF55,MATCH(Lists!$F$7,$A$1:$AF$1,0))&amp;""),""))</f>
        <v/>
      </c>
      <c r="AS55" s="22">
        <f>IF(AO55="","",IFERROR(IF(TRIM(INDEX($A55:$AF55,MATCH(Lists!$F$8,$A$1:$AF$1,0))&amp;"")="","",VALUE(TRIM(INDEX($A55:$AF55,MATCH(Lists!$F$8,$A$1:$AF$1,0))&amp;""))),""))</f>
        <v/>
      </c>
      <c r="AT55" s="22">
        <f>IF(AO55="","",IFERROR(IF(TRIM(INDEX($A55:$AF55,MATCH(Lists!$F$9,$A$1:$AF$1,0))&amp;"")="","",VALUE(TRIM(INDEX($A55:$AF55,MATCH(Lists!$F$9,$A$1:$AF$1,0))&amp;""))),""))</f>
        <v/>
      </c>
      <c r="AU55" s="22">
        <f>IF(AO55="","",IF(ISNUMBER(SEARCH("door prize",IFERROR(TRIM(INDEX($A55:$AF55,MATCH(Lists!$F$10,$A$1:$AF$1,0))&amp;""),""))),"Yes","No"))</f>
        <v/>
      </c>
      <c r="AV55" s="22">
        <f>IF(AO55="","",IF(ISNUMBER(SEARCH("Food or drink",IFERROR(TRIM(INDEX($A55:$AF55,MATCH(Lists!$F$10,$A$1:$AF$1,0))&amp;""),""))),"Yes","No"))</f>
        <v/>
      </c>
      <c r="AW55" s="22">
        <f>IF(AO55="","",IF(ISNUMBER(SEARCH("Nonprofit table",AQ55)),"Yes","No"))</f>
        <v/>
      </c>
      <c r="AX55" s="22">
        <f>IF(AO55="","",IF(IFERROR(TRIM(INDEX($A55:$AF55,MATCH(Lists!$F$12,$A$1:$AF$1,0))&amp;""),"")&lt;&gt;"","Yes","No"))</f>
        <v/>
      </c>
      <c r="AY55" s="22">
        <f>IF(AO55="","",IF(IFERROR(TRIM(INDEX($A55:$AF55,MATCH(Lists!$F$13,$A$1:$AF$1,0))&amp;""),"")&lt;&gt;"","Yes","No"))</f>
        <v/>
      </c>
      <c r="AZ55" s="22">
        <f>IF(AO55="","",IFERROR(IF(TRIM(INDEX($A55:$AF55,MATCH(Lists!$F$11,$A$1:$AF$1,0))&amp;"")="","",VALUE(TRIM(INDEX($A55:$AF55,MATCH(Lists!$F$11,$A$1:$AF$1,0))&amp;""))),""))</f>
        <v/>
      </c>
      <c r="BA55" s="22">
        <f>IF(AO55="","",IFERROR(TRIM(INDEX($A55:$AF55,MATCH(Lists!$F$14,$A$1:$AF$1,0))&amp;""),""))</f>
        <v/>
      </c>
      <c r="BB55" s="22">
        <f>IF(OR(AO55="",AJ55=""),"",TRIM(AJ55&amp;""))</f>
        <v/>
      </c>
      <c r="BC55" s="22">
        <f>IF(BB55="","",IF(COUNTIF($BB$2:$BB$301,BB55)&gt;1,"Yes","No"))</f>
        <v/>
      </c>
      <c r="BD55" s="22">
        <f>IF(AO55="","",IFERROR(TRIM(INDEX($A55:$AF55,MATCH(Lists!$F$5,$A$1:$AF$1,0))&amp;""),""))</f>
        <v/>
      </c>
      <c r="BE55" s="22">
        <f>IF(AO55="",0,1)</f>
        <v/>
      </c>
      <c r="BF55" s="22">
        <f>IF(BB55="",0,1)</f>
        <v/>
      </c>
    </row>
    <row r="56">
      <c r="AG56" s="19" t="n"/>
      <c r="AH56" s="23" t="n"/>
      <c r="AI56" s="24" t="n"/>
      <c r="AJ56" s="23" t="n"/>
      <c r="AK56" s="23" t="n"/>
      <c r="AL56" s="23" t="n"/>
      <c r="AM56" s="23" t="n"/>
      <c r="AN56" s="19" t="n"/>
      <c r="AO56" s="22">
        <f>IFERROR(TRIM(INDEX($A56:$AF56,MATCH(Lists!$F$3,$A$1:$AF$1,0))&amp;""),"")</f>
        <v/>
      </c>
      <c r="AP56" s="22">
        <f>IF(AO56="","",IFERROR(TRIM(INDEX($A56:$AF56,MATCH(Lists!$F$4,$A$1:$AF$1,0))&amp;""),""))</f>
        <v/>
      </c>
      <c r="AQ56" s="22">
        <f>IF(AO56="","",IFERROR(TRIM(INDEX($A56:$AF56,MATCH(Lists!$F$6,$A$1:$AF$1,0))&amp;""),""))</f>
        <v/>
      </c>
      <c r="AR56" s="22">
        <f>IF(AO56="","",IFERROR(TRIM(INDEX($A56:$AF56,MATCH(Lists!$F$7,$A$1:$AF$1,0))&amp;""),""))</f>
        <v/>
      </c>
      <c r="AS56" s="22">
        <f>IF(AO56="","",IFERROR(IF(TRIM(INDEX($A56:$AF56,MATCH(Lists!$F$8,$A$1:$AF$1,0))&amp;"")="","",VALUE(TRIM(INDEX($A56:$AF56,MATCH(Lists!$F$8,$A$1:$AF$1,0))&amp;""))),""))</f>
        <v/>
      </c>
      <c r="AT56" s="22">
        <f>IF(AO56="","",IFERROR(IF(TRIM(INDEX($A56:$AF56,MATCH(Lists!$F$9,$A$1:$AF$1,0))&amp;"")="","",VALUE(TRIM(INDEX($A56:$AF56,MATCH(Lists!$F$9,$A$1:$AF$1,0))&amp;""))),""))</f>
        <v/>
      </c>
      <c r="AU56" s="22">
        <f>IF(AO56="","",IF(ISNUMBER(SEARCH("door prize",IFERROR(TRIM(INDEX($A56:$AF56,MATCH(Lists!$F$10,$A$1:$AF$1,0))&amp;""),""))),"Yes","No"))</f>
        <v/>
      </c>
      <c r="AV56" s="22">
        <f>IF(AO56="","",IF(ISNUMBER(SEARCH("Food or drink",IFERROR(TRIM(INDEX($A56:$AF56,MATCH(Lists!$F$10,$A$1:$AF$1,0))&amp;""),""))),"Yes","No"))</f>
        <v/>
      </c>
      <c r="AW56" s="22">
        <f>IF(AO56="","",IF(ISNUMBER(SEARCH("Nonprofit table",AQ56)),"Yes","No"))</f>
        <v/>
      </c>
      <c r="AX56" s="22">
        <f>IF(AO56="","",IF(IFERROR(TRIM(INDEX($A56:$AF56,MATCH(Lists!$F$12,$A$1:$AF$1,0))&amp;""),"")&lt;&gt;"","Yes","No"))</f>
        <v/>
      </c>
      <c r="AY56" s="22">
        <f>IF(AO56="","",IF(IFERROR(TRIM(INDEX($A56:$AF56,MATCH(Lists!$F$13,$A$1:$AF$1,0))&amp;""),"")&lt;&gt;"","Yes","No"))</f>
        <v/>
      </c>
      <c r="AZ56" s="22">
        <f>IF(AO56="","",IFERROR(IF(TRIM(INDEX($A56:$AF56,MATCH(Lists!$F$11,$A$1:$AF$1,0))&amp;"")="","",VALUE(TRIM(INDEX($A56:$AF56,MATCH(Lists!$F$11,$A$1:$AF$1,0))&amp;""))),""))</f>
        <v/>
      </c>
      <c r="BA56" s="22">
        <f>IF(AO56="","",IFERROR(TRIM(INDEX($A56:$AF56,MATCH(Lists!$F$14,$A$1:$AF$1,0))&amp;""),""))</f>
        <v/>
      </c>
      <c r="BB56" s="22">
        <f>IF(OR(AO56="",AJ56=""),"",TRIM(AJ56&amp;""))</f>
        <v/>
      </c>
      <c r="BC56" s="22">
        <f>IF(BB56="","",IF(COUNTIF($BB$2:$BB$301,BB56)&gt;1,"Yes","No"))</f>
        <v/>
      </c>
      <c r="BD56" s="22">
        <f>IF(AO56="","",IFERROR(TRIM(INDEX($A56:$AF56,MATCH(Lists!$F$5,$A$1:$AF$1,0))&amp;""),""))</f>
        <v/>
      </c>
      <c r="BE56" s="22">
        <f>IF(AO56="",0,1)</f>
        <v/>
      </c>
      <c r="BF56" s="22">
        <f>IF(BB56="",0,1)</f>
        <v/>
      </c>
    </row>
    <row r="57">
      <c r="AG57" s="19" t="n"/>
      <c r="AH57" s="23" t="n"/>
      <c r="AI57" s="24" t="n"/>
      <c r="AJ57" s="23" t="n"/>
      <c r="AK57" s="23" t="n"/>
      <c r="AL57" s="23" t="n"/>
      <c r="AM57" s="23" t="n"/>
      <c r="AN57" s="19" t="n"/>
      <c r="AO57" s="22">
        <f>IFERROR(TRIM(INDEX($A57:$AF57,MATCH(Lists!$F$3,$A$1:$AF$1,0))&amp;""),"")</f>
        <v/>
      </c>
      <c r="AP57" s="22">
        <f>IF(AO57="","",IFERROR(TRIM(INDEX($A57:$AF57,MATCH(Lists!$F$4,$A$1:$AF$1,0))&amp;""),""))</f>
        <v/>
      </c>
      <c r="AQ57" s="22">
        <f>IF(AO57="","",IFERROR(TRIM(INDEX($A57:$AF57,MATCH(Lists!$F$6,$A$1:$AF$1,0))&amp;""),""))</f>
        <v/>
      </c>
      <c r="AR57" s="22">
        <f>IF(AO57="","",IFERROR(TRIM(INDEX($A57:$AF57,MATCH(Lists!$F$7,$A$1:$AF$1,0))&amp;""),""))</f>
        <v/>
      </c>
      <c r="AS57" s="22">
        <f>IF(AO57="","",IFERROR(IF(TRIM(INDEX($A57:$AF57,MATCH(Lists!$F$8,$A$1:$AF$1,0))&amp;"")="","",VALUE(TRIM(INDEX($A57:$AF57,MATCH(Lists!$F$8,$A$1:$AF$1,0))&amp;""))),""))</f>
        <v/>
      </c>
      <c r="AT57" s="22">
        <f>IF(AO57="","",IFERROR(IF(TRIM(INDEX($A57:$AF57,MATCH(Lists!$F$9,$A$1:$AF$1,0))&amp;"")="","",VALUE(TRIM(INDEX($A57:$AF57,MATCH(Lists!$F$9,$A$1:$AF$1,0))&amp;""))),""))</f>
        <v/>
      </c>
      <c r="AU57" s="22">
        <f>IF(AO57="","",IF(ISNUMBER(SEARCH("door prize",IFERROR(TRIM(INDEX($A57:$AF57,MATCH(Lists!$F$10,$A$1:$AF$1,0))&amp;""),""))),"Yes","No"))</f>
        <v/>
      </c>
      <c r="AV57" s="22">
        <f>IF(AO57="","",IF(ISNUMBER(SEARCH("Food or drink",IFERROR(TRIM(INDEX($A57:$AF57,MATCH(Lists!$F$10,$A$1:$AF$1,0))&amp;""),""))),"Yes","No"))</f>
        <v/>
      </c>
      <c r="AW57" s="22">
        <f>IF(AO57="","",IF(ISNUMBER(SEARCH("Nonprofit table",AQ57)),"Yes","No"))</f>
        <v/>
      </c>
      <c r="AX57" s="22">
        <f>IF(AO57="","",IF(IFERROR(TRIM(INDEX($A57:$AF57,MATCH(Lists!$F$12,$A$1:$AF$1,0))&amp;""),"")&lt;&gt;"","Yes","No"))</f>
        <v/>
      </c>
      <c r="AY57" s="22">
        <f>IF(AO57="","",IF(IFERROR(TRIM(INDEX($A57:$AF57,MATCH(Lists!$F$13,$A$1:$AF$1,0))&amp;""),"")&lt;&gt;"","Yes","No"))</f>
        <v/>
      </c>
      <c r="AZ57" s="22">
        <f>IF(AO57="","",IFERROR(IF(TRIM(INDEX($A57:$AF57,MATCH(Lists!$F$11,$A$1:$AF$1,0))&amp;"")="","",VALUE(TRIM(INDEX($A57:$AF57,MATCH(Lists!$F$11,$A$1:$AF$1,0))&amp;""))),""))</f>
        <v/>
      </c>
      <c r="BA57" s="22">
        <f>IF(AO57="","",IFERROR(TRIM(INDEX($A57:$AF57,MATCH(Lists!$F$14,$A$1:$AF$1,0))&amp;""),""))</f>
        <v/>
      </c>
      <c r="BB57" s="22">
        <f>IF(OR(AO57="",AJ57=""),"",TRIM(AJ57&amp;""))</f>
        <v/>
      </c>
      <c r="BC57" s="22">
        <f>IF(BB57="","",IF(COUNTIF($BB$2:$BB$301,BB57)&gt;1,"Yes","No"))</f>
        <v/>
      </c>
      <c r="BD57" s="22">
        <f>IF(AO57="","",IFERROR(TRIM(INDEX($A57:$AF57,MATCH(Lists!$F$5,$A$1:$AF$1,0))&amp;""),""))</f>
        <v/>
      </c>
      <c r="BE57" s="22">
        <f>IF(AO57="",0,1)</f>
        <v/>
      </c>
      <c r="BF57" s="22">
        <f>IF(BB57="",0,1)</f>
        <v/>
      </c>
    </row>
    <row r="58">
      <c r="AG58" s="19" t="n"/>
      <c r="AH58" s="23" t="n"/>
      <c r="AI58" s="24" t="n"/>
      <c r="AJ58" s="23" t="n"/>
      <c r="AK58" s="23" t="n"/>
      <c r="AL58" s="23" t="n"/>
      <c r="AM58" s="23" t="n"/>
      <c r="AN58" s="19" t="n"/>
      <c r="AO58" s="22">
        <f>IFERROR(TRIM(INDEX($A58:$AF58,MATCH(Lists!$F$3,$A$1:$AF$1,0))&amp;""),"")</f>
        <v/>
      </c>
      <c r="AP58" s="22">
        <f>IF(AO58="","",IFERROR(TRIM(INDEX($A58:$AF58,MATCH(Lists!$F$4,$A$1:$AF$1,0))&amp;""),""))</f>
        <v/>
      </c>
      <c r="AQ58" s="22">
        <f>IF(AO58="","",IFERROR(TRIM(INDEX($A58:$AF58,MATCH(Lists!$F$6,$A$1:$AF$1,0))&amp;""),""))</f>
        <v/>
      </c>
      <c r="AR58" s="22">
        <f>IF(AO58="","",IFERROR(TRIM(INDEX($A58:$AF58,MATCH(Lists!$F$7,$A$1:$AF$1,0))&amp;""),""))</f>
        <v/>
      </c>
      <c r="AS58" s="22">
        <f>IF(AO58="","",IFERROR(IF(TRIM(INDEX($A58:$AF58,MATCH(Lists!$F$8,$A$1:$AF$1,0))&amp;"")="","",VALUE(TRIM(INDEX($A58:$AF58,MATCH(Lists!$F$8,$A$1:$AF$1,0))&amp;""))),""))</f>
        <v/>
      </c>
      <c r="AT58" s="22">
        <f>IF(AO58="","",IFERROR(IF(TRIM(INDEX($A58:$AF58,MATCH(Lists!$F$9,$A$1:$AF$1,0))&amp;"")="","",VALUE(TRIM(INDEX($A58:$AF58,MATCH(Lists!$F$9,$A$1:$AF$1,0))&amp;""))),""))</f>
        <v/>
      </c>
      <c r="AU58" s="22">
        <f>IF(AO58="","",IF(ISNUMBER(SEARCH("door prize",IFERROR(TRIM(INDEX($A58:$AF58,MATCH(Lists!$F$10,$A$1:$AF$1,0))&amp;""),""))),"Yes","No"))</f>
        <v/>
      </c>
      <c r="AV58" s="22">
        <f>IF(AO58="","",IF(ISNUMBER(SEARCH("Food or drink",IFERROR(TRIM(INDEX($A58:$AF58,MATCH(Lists!$F$10,$A$1:$AF$1,0))&amp;""),""))),"Yes","No"))</f>
        <v/>
      </c>
      <c r="AW58" s="22">
        <f>IF(AO58="","",IF(ISNUMBER(SEARCH("Nonprofit table",AQ58)),"Yes","No"))</f>
        <v/>
      </c>
      <c r="AX58" s="22">
        <f>IF(AO58="","",IF(IFERROR(TRIM(INDEX($A58:$AF58,MATCH(Lists!$F$12,$A$1:$AF$1,0))&amp;""),"")&lt;&gt;"","Yes","No"))</f>
        <v/>
      </c>
      <c r="AY58" s="22">
        <f>IF(AO58="","",IF(IFERROR(TRIM(INDEX($A58:$AF58,MATCH(Lists!$F$13,$A$1:$AF$1,0))&amp;""),"")&lt;&gt;"","Yes","No"))</f>
        <v/>
      </c>
      <c r="AZ58" s="22">
        <f>IF(AO58="","",IFERROR(IF(TRIM(INDEX($A58:$AF58,MATCH(Lists!$F$11,$A$1:$AF$1,0))&amp;"")="","",VALUE(TRIM(INDEX($A58:$AF58,MATCH(Lists!$F$11,$A$1:$AF$1,0))&amp;""))),""))</f>
        <v/>
      </c>
      <c r="BA58" s="22">
        <f>IF(AO58="","",IFERROR(TRIM(INDEX($A58:$AF58,MATCH(Lists!$F$14,$A$1:$AF$1,0))&amp;""),""))</f>
        <v/>
      </c>
      <c r="BB58" s="22">
        <f>IF(OR(AO58="",AJ58=""),"",TRIM(AJ58&amp;""))</f>
        <v/>
      </c>
      <c r="BC58" s="22">
        <f>IF(BB58="","",IF(COUNTIF($BB$2:$BB$301,BB58)&gt;1,"Yes","No"))</f>
        <v/>
      </c>
      <c r="BD58" s="22">
        <f>IF(AO58="","",IFERROR(TRIM(INDEX($A58:$AF58,MATCH(Lists!$F$5,$A$1:$AF$1,0))&amp;""),""))</f>
        <v/>
      </c>
      <c r="BE58" s="22">
        <f>IF(AO58="",0,1)</f>
        <v/>
      </c>
      <c r="BF58" s="22">
        <f>IF(BB58="",0,1)</f>
        <v/>
      </c>
    </row>
    <row r="59">
      <c r="AG59" s="19" t="n"/>
      <c r="AH59" s="23" t="n"/>
      <c r="AI59" s="24" t="n"/>
      <c r="AJ59" s="23" t="n"/>
      <c r="AK59" s="23" t="n"/>
      <c r="AL59" s="23" t="n"/>
      <c r="AM59" s="23" t="n"/>
      <c r="AN59" s="19" t="n"/>
      <c r="AO59" s="22">
        <f>IFERROR(TRIM(INDEX($A59:$AF59,MATCH(Lists!$F$3,$A$1:$AF$1,0))&amp;""),"")</f>
        <v/>
      </c>
      <c r="AP59" s="22">
        <f>IF(AO59="","",IFERROR(TRIM(INDEX($A59:$AF59,MATCH(Lists!$F$4,$A$1:$AF$1,0))&amp;""),""))</f>
        <v/>
      </c>
      <c r="AQ59" s="22">
        <f>IF(AO59="","",IFERROR(TRIM(INDEX($A59:$AF59,MATCH(Lists!$F$6,$A$1:$AF$1,0))&amp;""),""))</f>
        <v/>
      </c>
      <c r="AR59" s="22">
        <f>IF(AO59="","",IFERROR(TRIM(INDEX($A59:$AF59,MATCH(Lists!$F$7,$A$1:$AF$1,0))&amp;""),""))</f>
        <v/>
      </c>
      <c r="AS59" s="22">
        <f>IF(AO59="","",IFERROR(IF(TRIM(INDEX($A59:$AF59,MATCH(Lists!$F$8,$A$1:$AF$1,0))&amp;"")="","",VALUE(TRIM(INDEX($A59:$AF59,MATCH(Lists!$F$8,$A$1:$AF$1,0))&amp;""))),""))</f>
        <v/>
      </c>
      <c r="AT59" s="22">
        <f>IF(AO59="","",IFERROR(IF(TRIM(INDEX($A59:$AF59,MATCH(Lists!$F$9,$A$1:$AF$1,0))&amp;"")="","",VALUE(TRIM(INDEX($A59:$AF59,MATCH(Lists!$F$9,$A$1:$AF$1,0))&amp;""))),""))</f>
        <v/>
      </c>
      <c r="AU59" s="22">
        <f>IF(AO59="","",IF(ISNUMBER(SEARCH("door prize",IFERROR(TRIM(INDEX($A59:$AF59,MATCH(Lists!$F$10,$A$1:$AF$1,0))&amp;""),""))),"Yes","No"))</f>
        <v/>
      </c>
      <c r="AV59" s="22">
        <f>IF(AO59="","",IF(ISNUMBER(SEARCH("Food or drink",IFERROR(TRIM(INDEX($A59:$AF59,MATCH(Lists!$F$10,$A$1:$AF$1,0))&amp;""),""))),"Yes","No"))</f>
        <v/>
      </c>
      <c r="AW59" s="22">
        <f>IF(AO59="","",IF(ISNUMBER(SEARCH("Nonprofit table",AQ59)),"Yes","No"))</f>
        <v/>
      </c>
      <c r="AX59" s="22">
        <f>IF(AO59="","",IF(IFERROR(TRIM(INDEX($A59:$AF59,MATCH(Lists!$F$12,$A$1:$AF$1,0))&amp;""),"")&lt;&gt;"","Yes","No"))</f>
        <v/>
      </c>
      <c r="AY59" s="22">
        <f>IF(AO59="","",IF(IFERROR(TRIM(INDEX($A59:$AF59,MATCH(Lists!$F$13,$A$1:$AF$1,0))&amp;""),"")&lt;&gt;"","Yes","No"))</f>
        <v/>
      </c>
      <c r="AZ59" s="22">
        <f>IF(AO59="","",IFERROR(IF(TRIM(INDEX($A59:$AF59,MATCH(Lists!$F$11,$A$1:$AF$1,0))&amp;"")="","",VALUE(TRIM(INDEX($A59:$AF59,MATCH(Lists!$F$11,$A$1:$AF$1,0))&amp;""))),""))</f>
        <v/>
      </c>
      <c r="BA59" s="22">
        <f>IF(AO59="","",IFERROR(TRIM(INDEX($A59:$AF59,MATCH(Lists!$F$14,$A$1:$AF$1,0))&amp;""),""))</f>
        <v/>
      </c>
      <c r="BB59" s="22">
        <f>IF(OR(AO59="",AJ59=""),"",TRIM(AJ59&amp;""))</f>
        <v/>
      </c>
      <c r="BC59" s="22">
        <f>IF(BB59="","",IF(COUNTIF($BB$2:$BB$301,BB59)&gt;1,"Yes","No"))</f>
        <v/>
      </c>
      <c r="BD59" s="22">
        <f>IF(AO59="","",IFERROR(TRIM(INDEX($A59:$AF59,MATCH(Lists!$F$5,$A$1:$AF$1,0))&amp;""),""))</f>
        <v/>
      </c>
      <c r="BE59" s="22">
        <f>IF(AO59="",0,1)</f>
        <v/>
      </c>
      <c r="BF59" s="22">
        <f>IF(BB59="",0,1)</f>
        <v/>
      </c>
    </row>
    <row r="60">
      <c r="AG60" s="19" t="n"/>
      <c r="AH60" s="23" t="n"/>
      <c r="AI60" s="24" t="n"/>
      <c r="AJ60" s="23" t="n"/>
      <c r="AK60" s="23" t="n"/>
      <c r="AL60" s="23" t="n"/>
      <c r="AM60" s="23" t="n"/>
      <c r="AN60" s="19" t="n"/>
      <c r="AO60" s="22">
        <f>IFERROR(TRIM(INDEX($A60:$AF60,MATCH(Lists!$F$3,$A$1:$AF$1,0))&amp;""),"")</f>
        <v/>
      </c>
      <c r="AP60" s="22">
        <f>IF(AO60="","",IFERROR(TRIM(INDEX($A60:$AF60,MATCH(Lists!$F$4,$A$1:$AF$1,0))&amp;""),""))</f>
        <v/>
      </c>
      <c r="AQ60" s="22">
        <f>IF(AO60="","",IFERROR(TRIM(INDEX($A60:$AF60,MATCH(Lists!$F$6,$A$1:$AF$1,0))&amp;""),""))</f>
        <v/>
      </c>
      <c r="AR60" s="22">
        <f>IF(AO60="","",IFERROR(TRIM(INDEX($A60:$AF60,MATCH(Lists!$F$7,$A$1:$AF$1,0))&amp;""),""))</f>
        <v/>
      </c>
      <c r="AS60" s="22">
        <f>IF(AO60="","",IFERROR(IF(TRIM(INDEX($A60:$AF60,MATCH(Lists!$F$8,$A$1:$AF$1,0))&amp;"")="","",VALUE(TRIM(INDEX($A60:$AF60,MATCH(Lists!$F$8,$A$1:$AF$1,0))&amp;""))),""))</f>
        <v/>
      </c>
      <c r="AT60" s="22">
        <f>IF(AO60="","",IFERROR(IF(TRIM(INDEX($A60:$AF60,MATCH(Lists!$F$9,$A$1:$AF$1,0))&amp;"")="","",VALUE(TRIM(INDEX($A60:$AF60,MATCH(Lists!$F$9,$A$1:$AF$1,0))&amp;""))),""))</f>
        <v/>
      </c>
      <c r="AU60" s="22">
        <f>IF(AO60="","",IF(ISNUMBER(SEARCH("door prize",IFERROR(TRIM(INDEX($A60:$AF60,MATCH(Lists!$F$10,$A$1:$AF$1,0))&amp;""),""))),"Yes","No"))</f>
        <v/>
      </c>
      <c r="AV60" s="22">
        <f>IF(AO60="","",IF(ISNUMBER(SEARCH("Food or drink",IFERROR(TRIM(INDEX($A60:$AF60,MATCH(Lists!$F$10,$A$1:$AF$1,0))&amp;""),""))),"Yes","No"))</f>
        <v/>
      </c>
      <c r="AW60" s="22">
        <f>IF(AO60="","",IF(ISNUMBER(SEARCH("Nonprofit table",AQ60)),"Yes","No"))</f>
        <v/>
      </c>
      <c r="AX60" s="22">
        <f>IF(AO60="","",IF(IFERROR(TRIM(INDEX($A60:$AF60,MATCH(Lists!$F$12,$A$1:$AF$1,0))&amp;""),"")&lt;&gt;"","Yes","No"))</f>
        <v/>
      </c>
      <c r="AY60" s="22">
        <f>IF(AO60="","",IF(IFERROR(TRIM(INDEX($A60:$AF60,MATCH(Lists!$F$13,$A$1:$AF$1,0))&amp;""),"")&lt;&gt;"","Yes","No"))</f>
        <v/>
      </c>
      <c r="AZ60" s="22">
        <f>IF(AO60="","",IFERROR(IF(TRIM(INDEX($A60:$AF60,MATCH(Lists!$F$11,$A$1:$AF$1,0))&amp;"")="","",VALUE(TRIM(INDEX($A60:$AF60,MATCH(Lists!$F$11,$A$1:$AF$1,0))&amp;""))),""))</f>
        <v/>
      </c>
      <c r="BA60" s="22">
        <f>IF(AO60="","",IFERROR(TRIM(INDEX($A60:$AF60,MATCH(Lists!$F$14,$A$1:$AF$1,0))&amp;""),""))</f>
        <v/>
      </c>
      <c r="BB60" s="22">
        <f>IF(OR(AO60="",AJ60=""),"",TRIM(AJ60&amp;""))</f>
        <v/>
      </c>
      <c r="BC60" s="22">
        <f>IF(BB60="","",IF(COUNTIF($BB$2:$BB$301,BB60)&gt;1,"Yes","No"))</f>
        <v/>
      </c>
      <c r="BD60" s="22">
        <f>IF(AO60="","",IFERROR(TRIM(INDEX($A60:$AF60,MATCH(Lists!$F$5,$A$1:$AF$1,0))&amp;""),""))</f>
        <v/>
      </c>
      <c r="BE60" s="22">
        <f>IF(AO60="",0,1)</f>
        <v/>
      </c>
      <c r="BF60" s="22">
        <f>IF(BB60="",0,1)</f>
        <v/>
      </c>
    </row>
    <row r="61">
      <c r="AG61" s="19" t="n"/>
      <c r="AH61" s="23" t="n"/>
      <c r="AI61" s="24" t="n"/>
      <c r="AJ61" s="23" t="n"/>
      <c r="AK61" s="23" t="n"/>
      <c r="AL61" s="23" t="n"/>
      <c r="AM61" s="23" t="n"/>
      <c r="AN61" s="19" t="n"/>
      <c r="AO61" s="22">
        <f>IFERROR(TRIM(INDEX($A61:$AF61,MATCH(Lists!$F$3,$A$1:$AF$1,0))&amp;""),"")</f>
        <v/>
      </c>
      <c r="AP61" s="22">
        <f>IF(AO61="","",IFERROR(TRIM(INDEX($A61:$AF61,MATCH(Lists!$F$4,$A$1:$AF$1,0))&amp;""),""))</f>
        <v/>
      </c>
      <c r="AQ61" s="22">
        <f>IF(AO61="","",IFERROR(TRIM(INDEX($A61:$AF61,MATCH(Lists!$F$6,$A$1:$AF$1,0))&amp;""),""))</f>
        <v/>
      </c>
      <c r="AR61" s="22">
        <f>IF(AO61="","",IFERROR(TRIM(INDEX($A61:$AF61,MATCH(Lists!$F$7,$A$1:$AF$1,0))&amp;""),""))</f>
        <v/>
      </c>
      <c r="AS61" s="22">
        <f>IF(AO61="","",IFERROR(IF(TRIM(INDEX($A61:$AF61,MATCH(Lists!$F$8,$A$1:$AF$1,0))&amp;"")="","",VALUE(TRIM(INDEX($A61:$AF61,MATCH(Lists!$F$8,$A$1:$AF$1,0))&amp;""))),""))</f>
        <v/>
      </c>
      <c r="AT61" s="22">
        <f>IF(AO61="","",IFERROR(IF(TRIM(INDEX($A61:$AF61,MATCH(Lists!$F$9,$A$1:$AF$1,0))&amp;"")="","",VALUE(TRIM(INDEX($A61:$AF61,MATCH(Lists!$F$9,$A$1:$AF$1,0))&amp;""))),""))</f>
        <v/>
      </c>
      <c r="AU61" s="22">
        <f>IF(AO61="","",IF(ISNUMBER(SEARCH("door prize",IFERROR(TRIM(INDEX($A61:$AF61,MATCH(Lists!$F$10,$A$1:$AF$1,0))&amp;""),""))),"Yes","No"))</f>
        <v/>
      </c>
      <c r="AV61" s="22">
        <f>IF(AO61="","",IF(ISNUMBER(SEARCH("Food or drink",IFERROR(TRIM(INDEX($A61:$AF61,MATCH(Lists!$F$10,$A$1:$AF$1,0))&amp;""),""))),"Yes","No"))</f>
        <v/>
      </c>
      <c r="AW61" s="22">
        <f>IF(AO61="","",IF(ISNUMBER(SEARCH("Nonprofit table",AQ61)),"Yes","No"))</f>
        <v/>
      </c>
      <c r="AX61" s="22">
        <f>IF(AO61="","",IF(IFERROR(TRIM(INDEX($A61:$AF61,MATCH(Lists!$F$12,$A$1:$AF$1,0))&amp;""),"")&lt;&gt;"","Yes","No"))</f>
        <v/>
      </c>
      <c r="AY61" s="22">
        <f>IF(AO61="","",IF(IFERROR(TRIM(INDEX($A61:$AF61,MATCH(Lists!$F$13,$A$1:$AF$1,0))&amp;""),"")&lt;&gt;"","Yes","No"))</f>
        <v/>
      </c>
      <c r="AZ61" s="22">
        <f>IF(AO61="","",IFERROR(IF(TRIM(INDEX($A61:$AF61,MATCH(Lists!$F$11,$A$1:$AF$1,0))&amp;"")="","",VALUE(TRIM(INDEX($A61:$AF61,MATCH(Lists!$F$11,$A$1:$AF$1,0))&amp;""))),""))</f>
        <v/>
      </c>
      <c r="BA61" s="22">
        <f>IF(AO61="","",IFERROR(TRIM(INDEX($A61:$AF61,MATCH(Lists!$F$14,$A$1:$AF$1,0))&amp;""),""))</f>
        <v/>
      </c>
      <c r="BB61" s="22">
        <f>IF(OR(AO61="",AJ61=""),"",TRIM(AJ61&amp;""))</f>
        <v/>
      </c>
      <c r="BC61" s="22">
        <f>IF(BB61="","",IF(COUNTIF($BB$2:$BB$301,BB61)&gt;1,"Yes","No"))</f>
        <v/>
      </c>
      <c r="BD61" s="22">
        <f>IF(AO61="","",IFERROR(TRIM(INDEX($A61:$AF61,MATCH(Lists!$F$5,$A$1:$AF$1,0))&amp;""),""))</f>
        <v/>
      </c>
      <c r="BE61" s="22">
        <f>IF(AO61="",0,1)</f>
        <v/>
      </c>
      <c r="BF61" s="22">
        <f>IF(BB61="",0,1)</f>
        <v/>
      </c>
    </row>
    <row r="62">
      <c r="AG62" s="19" t="n"/>
      <c r="AH62" s="23" t="n"/>
      <c r="AI62" s="24" t="n"/>
      <c r="AJ62" s="23" t="n"/>
      <c r="AK62" s="23" t="n"/>
      <c r="AL62" s="23" t="n"/>
      <c r="AM62" s="23" t="n"/>
      <c r="AN62" s="19" t="n"/>
      <c r="AO62" s="22">
        <f>IFERROR(TRIM(INDEX($A62:$AF62,MATCH(Lists!$F$3,$A$1:$AF$1,0))&amp;""),"")</f>
        <v/>
      </c>
      <c r="AP62" s="22">
        <f>IF(AO62="","",IFERROR(TRIM(INDEX($A62:$AF62,MATCH(Lists!$F$4,$A$1:$AF$1,0))&amp;""),""))</f>
        <v/>
      </c>
      <c r="AQ62" s="22">
        <f>IF(AO62="","",IFERROR(TRIM(INDEX($A62:$AF62,MATCH(Lists!$F$6,$A$1:$AF$1,0))&amp;""),""))</f>
        <v/>
      </c>
      <c r="AR62" s="22">
        <f>IF(AO62="","",IFERROR(TRIM(INDEX($A62:$AF62,MATCH(Lists!$F$7,$A$1:$AF$1,0))&amp;""),""))</f>
        <v/>
      </c>
      <c r="AS62" s="22">
        <f>IF(AO62="","",IFERROR(IF(TRIM(INDEX($A62:$AF62,MATCH(Lists!$F$8,$A$1:$AF$1,0))&amp;"")="","",VALUE(TRIM(INDEX($A62:$AF62,MATCH(Lists!$F$8,$A$1:$AF$1,0))&amp;""))),""))</f>
        <v/>
      </c>
      <c r="AT62" s="22">
        <f>IF(AO62="","",IFERROR(IF(TRIM(INDEX($A62:$AF62,MATCH(Lists!$F$9,$A$1:$AF$1,0))&amp;"")="","",VALUE(TRIM(INDEX($A62:$AF62,MATCH(Lists!$F$9,$A$1:$AF$1,0))&amp;""))),""))</f>
        <v/>
      </c>
      <c r="AU62" s="22">
        <f>IF(AO62="","",IF(ISNUMBER(SEARCH("door prize",IFERROR(TRIM(INDEX($A62:$AF62,MATCH(Lists!$F$10,$A$1:$AF$1,0))&amp;""),""))),"Yes","No"))</f>
        <v/>
      </c>
      <c r="AV62" s="22">
        <f>IF(AO62="","",IF(ISNUMBER(SEARCH("Food or drink",IFERROR(TRIM(INDEX($A62:$AF62,MATCH(Lists!$F$10,$A$1:$AF$1,0))&amp;""),""))),"Yes","No"))</f>
        <v/>
      </c>
      <c r="AW62" s="22">
        <f>IF(AO62="","",IF(ISNUMBER(SEARCH("Nonprofit table",AQ62)),"Yes","No"))</f>
        <v/>
      </c>
      <c r="AX62" s="22">
        <f>IF(AO62="","",IF(IFERROR(TRIM(INDEX($A62:$AF62,MATCH(Lists!$F$12,$A$1:$AF$1,0))&amp;""),"")&lt;&gt;"","Yes","No"))</f>
        <v/>
      </c>
      <c r="AY62" s="22">
        <f>IF(AO62="","",IF(IFERROR(TRIM(INDEX($A62:$AF62,MATCH(Lists!$F$13,$A$1:$AF$1,0))&amp;""),"")&lt;&gt;"","Yes","No"))</f>
        <v/>
      </c>
      <c r="AZ62" s="22">
        <f>IF(AO62="","",IFERROR(IF(TRIM(INDEX($A62:$AF62,MATCH(Lists!$F$11,$A$1:$AF$1,0))&amp;"")="","",VALUE(TRIM(INDEX($A62:$AF62,MATCH(Lists!$F$11,$A$1:$AF$1,0))&amp;""))),""))</f>
        <v/>
      </c>
      <c r="BA62" s="22">
        <f>IF(AO62="","",IFERROR(TRIM(INDEX($A62:$AF62,MATCH(Lists!$F$14,$A$1:$AF$1,0))&amp;""),""))</f>
        <v/>
      </c>
      <c r="BB62" s="22">
        <f>IF(OR(AO62="",AJ62=""),"",TRIM(AJ62&amp;""))</f>
        <v/>
      </c>
      <c r="BC62" s="22">
        <f>IF(BB62="","",IF(COUNTIF($BB$2:$BB$301,BB62)&gt;1,"Yes","No"))</f>
        <v/>
      </c>
      <c r="BD62" s="22">
        <f>IF(AO62="","",IFERROR(TRIM(INDEX($A62:$AF62,MATCH(Lists!$F$5,$A$1:$AF$1,0))&amp;""),""))</f>
        <v/>
      </c>
      <c r="BE62" s="22">
        <f>IF(AO62="",0,1)</f>
        <v/>
      </c>
      <c r="BF62" s="22">
        <f>IF(BB62="",0,1)</f>
        <v/>
      </c>
    </row>
    <row r="63">
      <c r="AG63" s="19" t="n"/>
      <c r="AH63" s="23" t="n"/>
      <c r="AI63" s="24" t="n"/>
      <c r="AJ63" s="23" t="n"/>
      <c r="AK63" s="23" t="n"/>
      <c r="AL63" s="23" t="n"/>
      <c r="AM63" s="23" t="n"/>
      <c r="AN63" s="19" t="n"/>
      <c r="AO63" s="22">
        <f>IFERROR(TRIM(INDEX($A63:$AF63,MATCH(Lists!$F$3,$A$1:$AF$1,0))&amp;""),"")</f>
        <v/>
      </c>
      <c r="AP63" s="22">
        <f>IF(AO63="","",IFERROR(TRIM(INDEX($A63:$AF63,MATCH(Lists!$F$4,$A$1:$AF$1,0))&amp;""),""))</f>
        <v/>
      </c>
      <c r="AQ63" s="22">
        <f>IF(AO63="","",IFERROR(TRIM(INDEX($A63:$AF63,MATCH(Lists!$F$6,$A$1:$AF$1,0))&amp;""),""))</f>
        <v/>
      </c>
      <c r="AR63" s="22">
        <f>IF(AO63="","",IFERROR(TRIM(INDEX($A63:$AF63,MATCH(Lists!$F$7,$A$1:$AF$1,0))&amp;""),""))</f>
        <v/>
      </c>
      <c r="AS63" s="22">
        <f>IF(AO63="","",IFERROR(IF(TRIM(INDEX($A63:$AF63,MATCH(Lists!$F$8,$A$1:$AF$1,0))&amp;"")="","",VALUE(TRIM(INDEX($A63:$AF63,MATCH(Lists!$F$8,$A$1:$AF$1,0))&amp;""))),""))</f>
        <v/>
      </c>
      <c r="AT63" s="22">
        <f>IF(AO63="","",IFERROR(IF(TRIM(INDEX($A63:$AF63,MATCH(Lists!$F$9,$A$1:$AF$1,0))&amp;"")="","",VALUE(TRIM(INDEX($A63:$AF63,MATCH(Lists!$F$9,$A$1:$AF$1,0))&amp;""))),""))</f>
        <v/>
      </c>
      <c r="AU63" s="22">
        <f>IF(AO63="","",IF(ISNUMBER(SEARCH("door prize",IFERROR(TRIM(INDEX($A63:$AF63,MATCH(Lists!$F$10,$A$1:$AF$1,0))&amp;""),""))),"Yes","No"))</f>
        <v/>
      </c>
      <c r="AV63" s="22">
        <f>IF(AO63="","",IF(ISNUMBER(SEARCH("Food or drink",IFERROR(TRIM(INDEX($A63:$AF63,MATCH(Lists!$F$10,$A$1:$AF$1,0))&amp;""),""))),"Yes","No"))</f>
        <v/>
      </c>
      <c r="AW63" s="22">
        <f>IF(AO63="","",IF(ISNUMBER(SEARCH("Nonprofit table",AQ63)),"Yes","No"))</f>
        <v/>
      </c>
      <c r="AX63" s="22">
        <f>IF(AO63="","",IF(IFERROR(TRIM(INDEX($A63:$AF63,MATCH(Lists!$F$12,$A$1:$AF$1,0))&amp;""),"")&lt;&gt;"","Yes","No"))</f>
        <v/>
      </c>
      <c r="AY63" s="22">
        <f>IF(AO63="","",IF(IFERROR(TRIM(INDEX($A63:$AF63,MATCH(Lists!$F$13,$A$1:$AF$1,0))&amp;""),"")&lt;&gt;"","Yes","No"))</f>
        <v/>
      </c>
      <c r="AZ63" s="22">
        <f>IF(AO63="","",IFERROR(IF(TRIM(INDEX($A63:$AF63,MATCH(Lists!$F$11,$A$1:$AF$1,0))&amp;"")="","",VALUE(TRIM(INDEX($A63:$AF63,MATCH(Lists!$F$11,$A$1:$AF$1,0))&amp;""))),""))</f>
        <v/>
      </c>
      <c r="BA63" s="22">
        <f>IF(AO63="","",IFERROR(TRIM(INDEX($A63:$AF63,MATCH(Lists!$F$14,$A$1:$AF$1,0))&amp;""),""))</f>
        <v/>
      </c>
      <c r="BB63" s="22">
        <f>IF(OR(AO63="",AJ63=""),"",TRIM(AJ63&amp;""))</f>
        <v/>
      </c>
      <c r="BC63" s="22">
        <f>IF(BB63="","",IF(COUNTIF($BB$2:$BB$301,BB63)&gt;1,"Yes","No"))</f>
        <v/>
      </c>
      <c r="BD63" s="22">
        <f>IF(AO63="","",IFERROR(TRIM(INDEX($A63:$AF63,MATCH(Lists!$F$5,$A$1:$AF$1,0))&amp;""),""))</f>
        <v/>
      </c>
      <c r="BE63" s="22">
        <f>IF(AO63="",0,1)</f>
        <v/>
      </c>
      <c r="BF63" s="22">
        <f>IF(BB63="",0,1)</f>
        <v/>
      </c>
    </row>
    <row r="64">
      <c r="AG64" s="19" t="n"/>
      <c r="AH64" s="23" t="n"/>
      <c r="AI64" s="24" t="n"/>
      <c r="AJ64" s="23" t="n"/>
      <c r="AK64" s="23" t="n"/>
      <c r="AL64" s="23" t="n"/>
      <c r="AM64" s="23" t="n"/>
      <c r="AN64" s="19" t="n"/>
      <c r="AO64" s="22">
        <f>IFERROR(TRIM(INDEX($A64:$AF64,MATCH(Lists!$F$3,$A$1:$AF$1,0))&amp;""),"")</f>
        <v/>
      </c>
      <c r="AP64" s="22">
        <f>IF(AO64="","",IFERROR(TRIM(INDEX($A64:$AF64,MATCH(Lists!$F$4,$A$1:$AF$1,0))&amp;""),""))</f>
        <v/>
      </c>
      <c r="AQ64" s="22">
        <f>IF(AO64="","",IFERROR(TRIM(INDEX($A64:$AF64,MATCH(Lists!$F$6,$A$1:$AF$1,0))&amp;""),""))</f>
        <v/>
      </c>
      <c r="AR64" s="22">
        <f>IF(AO64="","",IFERROR(TRIM(INDEX($A64:$AF64,MATCH(Lists!$F$7,$A$1:$AF$1,0))&amp;""),""))</f>
        <v/>
      </c>
      <c r="AS64" s="22">
        <f>IF(AO64="","",IFERROR(IF(TRIM(INDEX($A64:$AF64,MATCH(Lists!$F$8,$A$1:$AF$1,0))&amp;"")="","",VALUE(TRIM(INDEX($A64:$AF64,MATCH(Lists!$F$8,$A$1:$AF$1,0))&amp;""))),""))</f>
        <v/>
      </c>
      <c r="AT64" s="22">
        <f>IF(AO64="","",IFERROR(IF(TRIM(INDEX($A64:$AF64,MATCH(Lists!$F$9,$A$1:$AF$1,0))&amp;"")="","",VALUE(TRIM(INDEX($A64:$AF64,MATCH(Lists!$F$9,$A$1:$AF$1,0))&amp;""))),""))</f>
        <v/>
      </c>
      <c r="AU64" s="22">
        <f>IF(AO64="","",IF(ISNUMBER(SEARCH("door prize",IFERROR(TRIM(INDEX($A64:$AF64,MATCH(Lists!$F$10,$A$1:$AF$1,0))&amp;""),""))),"Yes","No"))</f>
        <v/>
      </c>
      <c r="AV64" s="22">
        <f>IF(AO64="","",IF(ISNUMBER(SEARCH("Food or drink",IFERROR(TRIM(INDEX($A64:$AF64,MATCH(Lists!$F$10,$A$1:$AF$1,0))&amp;""),""))),"Yes","No"))</f>
        <v/>
      </c>
      <c r="AW64" s="22">
        <f>IF(AO64="","",IF(ISNUMBER(SEARCH("Nonprofit table",AQ64)),"Yes","No"))</f>
        <v/>
      </c>
      <c r="AX64" s="22">
        <f>IF(AO64="","",IF(IFERROR(TRIM(INDEX($A64:$AF64,MATCH(Lists!$F$12,$A$1:$AF$1,0))&amp;""),"")&lt;&gt;"","Yes","No"))</f>
        <v/>
      </c>
      <c r="AY64" s="22">
        <f>IF(AO64="","",IF(IFERROR(TRIM(INDEX($A64:$AF64,MATCH(Lists!$F$13,$A$1:$AF$1,0))&amp;""),"")&lt;&gt;"","Yes","No"))</f>
        <v/>
      </c>
      <c r="AZ64" s="22">
        <f>IF(AO64="","",IFERROR(IF(TRIM(INDEX($A64:$AF64,MATCH(Lists!$F$11,$A$1:$AF$1,0))&amp;"")="","",VALUE(TRIM(INDEX($A64:$AF64,MATCH(Lists!$F$11,$A$1:$AF$1,0))&amp;""))),""))</f>
        <v/>
      </c>
      <c r="BA64" s="22">
        <f>IF(AO64="","",IFERROR(TRIM(INDEX($A64:$AF64,MATCH(Lists!$F$14,$A$1:$AF$1,0))&amp;""),""))</f>
        <v/>
      </c>
      <c r="BB64" s="22">
        <f>IF(OR(AO64="",AJ64=""),"",TRIM(AJ64&amp;""))</f>
        <v/>
      </c>
      <c r="BC64" s="22">
        <f>IF(BB64="","",IF(COUNTIF($BB$2:$BB$301,BB64)&gt;1,"Yes","No"))</f>
        <v/>
      </c>
      <c r="BD64" s="22">
        <f>IF(AO64="","",IFERROR(TRIM(INDEX($A64:$AF64,MATCH(Lists!$F$5,$A$1:$AF$1,0))&amp;""),""))</f>
        <v/>
      </c>
      <c r="BE64" s="22">
        <f>IF(AO64="",0,1)</f>
        <v/>
      </c>
      <c r="BF64" s="22">
        <f>IF(BB64="",0,1)</f>
        <v/>
      </c>
    </row>
    <row r="65">
      <c r="AG65" s="19" t="n"/>
      <c r="AH65" s="23" t="n"/>
      <c r="AI65" s="24" t="n"/>
      <c r="AJ65" s="23" t="n"/>
      <c r="AK65" s="23" t="n"/>
      <c r="AL65" s="23" t="n"/>
      <c r="AM65" s="23" t="n"/>
      <c r="AN65" s="19" t="n"/>
      <c r="AO65" s="22">
        <f>IFERROR(TRIM(INDEX($A65:$AF65,MATCH(Lists!$F$3,$A$1:$AF$1,0))&amp;""),"")</f>
        <v/>
      </c>
      <c r="AP65" s="22">
        <f>IF(AO65="","",IFERROR(TRIM(INDEX($A65:$AF65,MATCH(Lists!$F$4,$A$1:$AF$1,0))&amp;""),""))</f>
        <v/>
      </c>
      <c r="AQ65" s="22">
        <f>IF(AO65="","",IFERROR(TRIM(INDEX($A65:$AF65,MATCH(Lists!$F$6,$A$1:$AF$1,0))&amp;""),""))</f>
        <v/>
      </c>
      <c r="AR65" s="22">
        <f>IF(AO65="","",IFERROR(TRIM(INDEX($A65:$AF65,MATCH(Lists!$F$7,$A$1:$AF$1,0))&amp;""),""))</f>
        <v/>
      </c>
      <c r="AS65" s="22">
        <f>IF(AO65="","",IFERROR(IF(TRIM(INDEX($A65:$AF65,MATCH(Lists!$F$8,$A$1:$AF$1,0))&amp;"")="","",VALUE(TRIM(INDEX($A65:$AF65,MATCH(Lists!$F$8,$A$1:$AF$1,0))&amp;""))),""))</f>
        <v/>
      </c>
      <c r="AT65" s="22">
        <f>IF(AO65="","",IFERROR(IF(TRIM(INDEX($A65:$AF65,MATCH(Lists!$F$9,$A$1:$AF$1,0))&amp;"")="","",VALUE(TRIM(INDEX($A65:$AF65,MATCH(Lists!$F$9,$A$1:$AF$1,0))&amp;""))),""))</f>
        <v/>
      </c>
      <c r="AU65" s="22">
        <f>IF(AO65="","",IF(ISNUMBER(SEARCH("door prize",IFERROR(TRIM(INDEX($A65:$AF65,MATCH(Lists!$F$10,$A$1:$AF$1,0))&amp;""),""))),"Yes","No"))</f>
        <v/>
      </c>
      <c r="AV65" s="22">
        <f>IF(AO65="","",IF(ISNUMBER(SEARCH("Food or drink",IFERROR(TRIM(INDEX($A65:$AF65,MATCH(Lists!$F$10,$A$1:$AF$1,0))&amp;""),""))),"Yes","No"))</f>
        <v/>
      </c>
      <c r="AW65" s="22">
        <f>IF(AO65="","",IF(ISNUMBER(SEARCH("Nonprofit table",AQ65)),"Yes","No"))</f>
        <v/>
      </c>
      <c r="AX65" s="22">
        <f>IF(AO65="","",IF(IFERROR(TRIM(INDEX($A65:$AF65,MATCH(Lists!$F$12,$A$1:$AF$1,0))&amp;""),"")&lt;&gt;"","Yes","No"))</f>
        <v/>
      </c>
      <c r="AY65" s="22">
        <f>IF(AO65="","",IF(IFERROR(TRIM(INDEX($A65:$AF65,MATCH(Lists!$F$13,$A$1:$AF$1,0))&amp;""),"")&lt;&gt;"","Yes","No"))</f>
        <v/>
      </c>
      <c r="AZ65" s="22">
        <f>IF(AO65="","",IFERROR(IF(TRIM(INDEX($A65:$AF65,MATCH(Lists!$F$11,$A$1:$AF$1,0))&amp;"")="","",VALUE(TRIM(INDEX($A65:$AF65,MATCH(Lists!$F$11,$A$1:$AF$1,0))&amp;""))),""))</f>
        <v/>
      </c>
      <c r="BA65" s="22">
        <f>IF(AO65="","",IFERROR(TRIM(INDEX($A65:$AF65,MATCH(Lists!$F$14,$A$1:$AF$1,0))&amp;""),""))</f>
        <v/>
      </c>
      <c r="BB65" s="22">
        <f>IF(OR(AO65="",AJ65=""),"",TRIM(AJ65&amp;""))</f>
        <v/>
      </c>
      <c r="BC65" s="22">
        <f>IF(BB65="","",IF(COUNTIF($BB$2:$BB$301,BB65)&gt;1,"Yes","No"))</f>
        <v/>
      </c>
      <c r="BD65" s="22">
        <f>IF(AO65="","",IFERROR(TRIM(INDEX($A65:$AF65,MATCH(Lists!$F$5,$A$1:$AF$1,0))&amp;""),""))</f>
        <v/>
      </c>
      <c r="BE65" s="22">
        <f>IF(AO65="",0,1)</f>
        <v/>
      </c>
      <c r="BF65" s="22">
        <f>IF(BB65="",0,1)</f>
        <v/>
      </c>
    </row>
    <row r="66">
      <c r="AG66" s="19" t="n"/>
      <c r="AH66" s="23" t="n"/>
      <c r="AI66" s="24" t="n"/>
      <c r="AJ66" s="23" t="n"/>
      <c r="AK66" s="23" t="n"/>
      <c r="AL66" s="23" t="n"/>
      <c r="AM66" s="23" t="n"/>
      <c r="AN66" s="19" t="n"/>
      <c r="AO66" s="22">
        <f>IFERROR(TRIM(INDEX($A66:$AF66,MATCH(Lists!$F$3,$A$1:$AF$1,0))&amp;""),"")</f>
        <v/>
      </c>
      <c r="AP66" s="22">
        <f>IF(AO66="","",IFERROR(TRIM(INDEX($A66:$AF66,MATCH(Lists!$F$4,$A$1:$AF$1,0))&amp;""),""))</f>
        <v/>
      </c>
      <c r="AQ66" s="22">
        <f>IF(AO66="","",IFERROR(TRIM(INDEX($A66:$AF66,MATCH(Lists!$F$6,$A$1:$AF$1,0))&amp;""),""))</f>
        <v/>
      </c>
      <c r="AR66" s="22">
        <f>IF(AO66="","",IFERROR(TRIM(INDEX($A66:$AF66,MATCH(Lists!$F$7,$A$1:$AF$1,0))&amp;""),""))</f>
        <v/>
      </c>
      <c r="AS66" s="22">
        <f>IF(AO66="","",IFERROR(IF(TRIM(INDEX($A66:$AF66,MATCH(Lists!$F$8,$A$1:$AF$1,0))&amp;"")="","",VALUE(TRIM(INDEX($A66:$AF66,MATCH(Lists!$F$8,$A$1:$AF$1,0))&amp;""))),""))</f>
        <v/>
      </c>
      <c r="AT66" s="22">
        <f>IF(AO66="","",IFERROR(IF(TRIM(INDEX($A66:$AF66,MATCH(Lists!$F$9,$A$1:$AF$1,0))&amp;"")="","",VALUE(TRIM(INDEX($A66:$AF66,MATCH(Lists!$F$9,$A$1:$AF$1,0))&amp;""))),""))</f>
        <v/>
      </c>
      <c r="AU66" s="22">
        <f>IF(AO66="","",IF(ISNUMBER(SEARCH("door prize",IFERROR(TRIM(INDEX($A66:$AF66,MATCH(Lists!$F$10,$A$1:$AF$1,0))&amp;""),""))),"Yes","No"))</f>
        <v/>
      </c>
      <c r="AV66" s="22">
        <f>IF(AO66="","",IF(ISNUMBER(SEARCH("Food or drink",IFERROR(TRIM(INDEX($A66:$AF66,MATCH(Lists!$F$10,$A$1:$AF$1,0))&amp;""),""))),"Yes","No"))</f>
        <v/>
      </c>
      <c r="AW66" s="22">
        <f>IF(AO66="","",IF(ISNUMBER(SEARCH("Nonprofit table",AQ66)),"Yes","No"))</f>
        <v/>
      </c>
      <c r="AX66" s="22">
        <f>IF(AO66="","",IF(IFERROR(TRIM(INDEX($A66:$AF66,MATCH(Lists!$F$12,$A$1:$AF$1,0))&amp;""),"")&lt;&gt;"","Yes","No"))</f>
        <v/>
      </c>
      <c r="AY66" s="22">
        <f>IF(AO66="","",IF(IFERROR(TRIM(INDEX($A66:$AF66,MATCH(Lists!$F$13,$A$1:$AF$1,0))&amp;""),"")&lt;&gt;"","Yes","No"))</f>
        <v/>
      </c>
      <c r="AZ66" s="22">
        <f>IF(AO66="","",IFERROR(IF(TRIM(INDEX($A66:$AF66,MATCH(Lists!$F$11,$A$1:$AF$1,0))&amp;"")="","",VALUE(TRIM(INDEX($A66:$AF66,MATCH(Lists!$F$11,$A$1:$AF$1,0))&amp;""))),""))</f>
        <v/>
      </c>
      <c r="BA66" s="22">
        <f>IF(AO66="","",IFERROR(TRIM(INDEX($A66:$AF66,MATCH(Lists!$F$14,$A$1:$AF$1,0))&amp;""),""))</f>
        <v/>
      </c>
      <c r="BB66" s="22">
        <f>IF(OR(AO66="",AJ66=""),"",TRIM(AJ66&amp;""))</f>
        <v/>
      </c>
      <c r="BC66" s="22">
        <f>IF(BB66="","",IF(COUNTIF($BB$2:$BB$301,BB66)&gt;1,"Yes","No"))</f>
        <v/>
      </c>
      <c r="BD66" s="22">
        <f>IF(AO66="","",IFERROR(TRIM(INDEX($A66:$AF66,MATCH(Lists!$F$5,$A$1:$AF$1,0))&amp;""),""))</f>
        <v/>
      </c>
      <c r="BE66" s="22">
        <f>IF(AO66="",0,1)</f>
        <v/>
      </c>
      <c r="BF66" s="22">
        <f>IF(BB66="",0,1)</f>
        <v/>
      </c>
    </row>
    <row r="67">
      <c r="AG67" s="19" t="n"/>
      <c r="AH67" s="23" t="n"/>
      <c r="AI67" s="24" t="n"/>
      <c r="AJ67" s="23" t="n"/>
      <c r="AK67" s="23" t="n"/>
      <c r="AL67" s="23" t="n"/>
      <c r="AM67" s="23" t="n"/>
      <c r="AN67" s="19" t="n"/>
      <c r="AO67" s="22">
        <f>IFERROR(TRIM(INDEX($A67:$AF67,MATCH(Lists!$F$3,$A$1:$AF$1,0))&amp;""),"")</f>
        <v/>
      </c>
      <c r="AP67" s="22">
        <f>IF(AO67="","",IFERROR(TRIM(INDEX($A67:$AF67,MATCH(Lists!$F$4,$A$1:$AF$1,0))&amp;""),""))</f>
        <v/>
      </c>
      <c r="AQ67" s="22">
        <f>IF(AO67="","",IFERROR(TRIM(INDEX($A67:$AF67,MATCH(Lists!$F$6,$A$1:$AF$1,0))&amp;""),""))</f>
        <v/>
      </c>
      <c r="AR67" s="22">
        <f>IF(AO67="","",IFERROR(TRIM(INDEX($A67:$AF67,MATCH(Lists!$F$7,$A$1:$AF$1,0))&amp;""),""))</f>
        <v/>
      </c>
      <c r="AS67" s="22">
        <f>IF(AO67="","",IFERROR(IF(TRIM(INDEX($A67:$AF67,MATCH(Lists!$F$8,$A$1:$AF$1,0))&amp;"")="","",VALUE(TRIM(INDEX($A67:$AF67,MATCH(Lists!$F$8,$A$1:$AF$1,0))&amp;""))),""))</f>
        <v/>
      </c>
      <c r="AT67" s="22">
        <f>IF(AO67="","",IFERROR(IF(TRIM(INDEX($A67:$AF67,MATCH(Lists!$F$9,$A$1:$AF$1,0))&amp;"")="","",VALUE(TRIM(INDEX($A67:$AF67,MATCH(Lists!$F$9,$A$1:$AF$1,0))&amp;""))),""))</f>
        <v/>
      </c>
      <c r="AU67" s="22">
        <f>IF(AO67="","",IF(ISNUMBER(SEARCH("door prize",IFERROR(TRIM(INDEX($A67:$AF67,MATCH(Lists!$F$10,$A$1:$AF$1,0))&amp;""),""))),"Yes","No"))</f>
        <v/>
      </c>
      <c r="AV67" s="22">
        <f>IF(AO67="","",IF(ISNUMBER(SEARCH("Food or drink",IFERROR(TRIM(INDEX($A67:$AF67,MATCH(Lists!$F$10,$A$1:$AF$1,0))&amp;""),""))),"Yes","No"))</f>
        <v/>
      </c>
      <c r="AW67" s="22">
        <f>IF(AO67="","",IF(ISNUMBER(SEARCH("Nonprofit table",AQ67)),"Yes","No"))</f>
        <v/>
      </c>
      <c r="AX67" s="22">
        <f>IF(AO67="","",IF(IFERROR(TRIM(INDEX($A67:$AF67,MATCH(Lists!$F$12,$A$1:$AF$1,0))&amp;""),"")&lt;&gt;"","Yes","No"))</f>
        <v/>
      </c>
      <c r="AY67" s="22">
        <f>IF(AO67="","",IF(IFERROR(TRIM(INDEX($A67:$AF67,MATCH(Lists!$F$13,$A$1:$AF$1,0))&amp;""),"")&lt;&gt;"","Yes","No"))</f>
        <v/>
      </c>
      <c r="AZ67" s="22">
        <f>IF(AO67="","",IFERROR(IF(TRIM(INDEX($A67:$AF67,MATCH(Lists!$F$11,$A$1:$AF$1,0))&amp;"")="","",VALUE(TRIM(INDEX($A67:$AF67,MATCH(Lists!$F$11,$A$1:$AF$1,0))&amp;""))),""))</f>
        <v/>
      </c>
      <c r="BA67" s="22">
        <f>IF(AO67="","",IFERROR(TRIM(INDEX($A67:$AF67,MATCH(Lists!$F$14,$A$1:$AF$1,0))&amp;""),""))</f>
        <v/>
      </c>
      <c r="BB67" s="22">
        <f>IF(OR(AO67="",AJ67=""),"",TRIM(AJ67&amp;""))</f>
        <v/>
      </c>
      <c r="BC67" s="22">
        <f>IF(BB67="","",IF(COUNTIF($BB$2:$BB$301,BB67)&gt;1,"Yes","No"))</f>
        <v/>
      </c>
      <c r="BD67" s="22">
        <f>IF(AO67="","",IFERROR(TRIM(INDEX($A67:$AF67,MATCH(Lists!$F$5,$A$1:$AF$1,0))&amp;""),""))</f>
        <v/>
      </c>
      <c r="BE67" s="22">
        <f>IF(AO67="",0,1)</f>
        <v/>
      </c>
      <c r="BF67" s="22">
        <f>IF(BB67="",0,1)</f>
        <v/>
      </c>
    </row>
    <row r="68">
      <c r="AG68" s="19" t="n"/>
      <c r="AH68" s="23" t="n"/>
      <c r="AI68" s="24" t="n"/>
      <c r="AJ68" s="23" t="n"/>
      <c r="AK68" s="23" t="n"/>
      <c r="AL68" s="23" t="n"/>
      <c r="AM68" s="23" t="n"/>
      <c r="AN68" s="19" t="n"/>
      <c r="AO68" s="22">
        <f>IFERROR(TRIM(INDEX($A68:$AF68,MATCH(Lists!$F$3,$A$1:$AF$1,0))&amp;""),"")</f>
        <v/>
      </c>
      <c r="AP68" s="22">
        <f>IF(AO68="","",IFERROR(TRIM(INDEX($A68:$AF68,MATCH(Lists!$F$4,$A$1:$AF$1,0))&amp;""),""))</f>
        <v/>
      </c>
      <c r="AQ68" s="22">
        <f>IF(AO68="","",IFERROR(TRIM(INDEX($A68:$AF68,MATCH(Lists!$F$6,$A$1:$AF$1,0))&amp;""),""))</f>
        <v/>
      </c>
      <c r="AR68" s="22">
        <f>IF(AO68="","",IFERROR(TRIM(INDEX($A68:$AF68,MATCH(Lists!$F$7,$A$1:$AF$1,0))&amp;""),""))</f>
        <v/>
      </c>
      <c r="AS68" s="22">
        <f>IF(AO68="","",IFERROR(IF(TRIM(INDEX($A68:$AF68,MATCH(Lists!$F$8,$A$1:$AF$1,0))&amp;"")="","",VALUE(TRIM(INDEX($A68:$AF68,MATCH(Lists!$F$8,$A$1:$AF$1,0))&amp;""))),""))</f>
        <v/>
      </c>
      <c r="AT68" s="22">
        <f>IF(AO68="","",IFERROR(IF(TRIM(INDEX($A68:$AF68,MATCH(Lists!$F$9,$A$1:$AF$1,0))&amp;"")="","",VALUE(TRIM(INDEX($A68:$AF68,MATCH(Lists!$F$9,$A$1:$AF$1,0))&amp;""))),""))</f>
        <v/>
      </c>
      <c r="AU68" s="22">
        <f>IF(AO68="","",IF(ISNUMBER(SEARCH("door prize",IFERROR(TRIM(INDEX($A68:$AF68,MATCH(Lists!$F$10,$A$1:$AF$1,0))&amp;""),""))),"Yes","No"))</f>
        <v/>
      </c>
      <c r="AV68" s="22">
        <f>IF(AO68="","",IF(ISNUMBER(SEARCH("Food or drink",IFERROR(TRIM(INDEX($A68:$AF68,MATCH(Lists!$F$10,$A$1:$AF$1,0))&amp;""),""))),"Yes","No"))</f>
        <v/>
      </c>
      <c r="AW68" s="22">
        <f>IF(AO68="","",IF(ISNUMBER(SEARCH("Nonprofit table",AQ68)),"Yes","No"))</f>
        <v/>
      </c>
      <c r="AX68" s="22">
        <f>IF(AO68="","",IF(IFERROR(TRIM(INDEX($A68:$AF68,MATCH(Lists!$F$12,$A$1:$AF$1,0))&amp;""),"")&lt;&gt;"","Yes","No"))</f>
        <v/>
      </c>
      <c r="AY68" s="22">
        <f>IF(AO68="","",IF(IFERROR(TRIM(INDEX($A68:$AF68,MATCH(Lists!$F$13,$A$1:$AF$1,0))&amp;""),"")&lt;&gt;"","Yes","No"))</f>
        <v/>
      </c>
      <c r="AZ68" s="22">
        <f>IF(AO68="","",IFERROR(IF(TRIM(INDEX($A68:$AF68,MATCH(Lists!$F$11,$A$1:$AF$1,0))&amp;"")="","",VALUE(TRIM(INDEX($A68:$AF68,MATCH(Lists!$F$11,$A$1:$AF$1,0))&amp;""))),""))</f>
        <v/>
      </c>
      <c r="BA68" s="22">
        <f>IF(AO68="","",IFERROR(TRIM(INDEX($A68:$AF68,MATCH(Lists!$F$14,$A$1:$AF$1,0))&amp;""),""))</f>
        <v/>
      </c>
      <c r="BB68" s="22">
        <f>IF(OR(AO68="",AJ68=""),"",TRIM(AJ68&amp;""))</f>
        <v/>
      </c>
      <c r="BC68" s="22">
        <f>IF(BB68="","",IF(COUNTIF($BB$2:$BB$301,BB68)&gt;1,"Yes","No"))</f>
        <v/>
      </c>
      <c r="BD68" s="22">
        <f>IF(AO68="","",IFERROR(TRIM(INDEX($A68:$AF68,MATCH(Lists!$F$5,$A$1:$AF$1,0))&amp;""),""))</f>
        <v/>
      </c>
      <c r="BE68" s="22">
        <f>IF(AO68="",0,1)</f>
        <v/>
      </c>
      <c r="BF68" s="22">
        <f>IF(BB68="",0,1)</f>
        <v/>
      </c>
    </row>
    <row r="69">
      <c r="AG69" s="19" t="n"/>
      <c r="AH69" s="23" t="n"/>
      <c r="AI69" s="24" t="n"/>
      <c r="AJ69" s="23" t="n"/>
      <c r="AK69" s="23" t="n"/>
      <c r="AL69" s="23" t="n"/>
      <c r="AM69" s="23" t="n"/>
      <c r="AN69" s="19" t="n"/>
      <c r="AO69" s="22">
        <f>IFERROR(TRIM(INDEX($A69:$AF69,MATCH(Lists!$F$3,$A$1:$AF$1,0))&amp;""),"")</f>
        <v/>
      </c>
      <c r="AP69" s="22">
        <f>IF(AO69="","",IFERROR(TRIM(INDEX($A69:$AF69,MATCH(Lists!$F$4,$A$1:$AF$1,0))&amp;""),""))</f>
        <v/>
      </c>
      <c r="AQ69" s="22">
        <f>IF(AO69="","",IFERROR(TRIM(INDEX($A69:$AF69,MATCH(Lists!$F$6,$A$1:$AF$1,0))&amp;""),""))</f>
        <v/>
      </c>
      <c r="AR69" s="22">
        <f>IF(AO69="","",IFERROR(TRIM(INDEX($A69:$AF69,MATCH(Lists!$F$7,$A$1:$AF$1,0))&amp;""),""))</f>
        <v/>
      </c>
      <c r="AS69" s="22">
        <f>IF(AO69="","",IFERROR(IF(TRIM(INDEX($A69:$AF69,MATCH(Lists!$F$8,$A$1:$AF$1,0))&amp;"")="","",VALUE(TRIM(INDEX($A69:$AF69,MATCH(Lists!$F$8,$A$1:$AF$1,0))&amp;""))),""))</f>
        <v/>
      </c>
      <c r="AT69" s="22">
        <f>IF(AO69="","",IFERROR(IF(TRIM(INDEX($A69:$AF69,MATCH(Lists!$F$9,$A$1:$AF$1,0))&amp;"")="","",VALUE(TRIM(INDEX($A69:$AF69,MATCH(Lists!$F$9,$A$1:$AF$1,0))&amp;""))),""))</f>
        <v/>
      </c>
      <c r="AU69" s="22">
        <f>IF(AO69="","",IF(ISNUMBER(SEARCH("door prize",IFERROR(TRIM(INDEX($A69:$AF69,MATCH(Lists!$F$10,$A$1:$AF$1,0))&amp;""),""))),"Yes","No"))</f>
        <v/>
      </c>
      <c r="AV69" s="22">
        <f>IF(AO69="","",IF(ISNUMBER(SEARCH("Food or drink",IFERROR(TRIM(INDEX($A69:$AF69,MATCH(Lists!$F$10,$A$1:$AF$1,0))&amp;""),""))),"Yes","No"))</f>
        <v/>
      </c>
      <c r="AW69" s="22">
        <f>IF(AO69="","",IF(ISNUMBER(SEARCH("Nonprofit table",AQ69)),"Yes","No"))</f>
        <v/>
      </c>
      <c r="AX69" s="22">
        <f>IF(AO69="","",IF(IFERROR(TRIM(INDEX($A69:$AF69,MATCH(Lists!$F$12,$A$1:$AF$1,0))&amp;""),"")&lt;&gt;"","Yes","No"))</f>
        <v/>
      </c>
      <c r="AY69" s="22">
        <f>IF(AO69="","",IF(IFERROR(TRIM(INDEX($A69:$AF69,MATCH(Lists!$F$13,$A$1:$AF$1,0))&amp;""),"")&lt;&gt;"","Yes","No"))</f>
        <v/>
      </c>
      <c r="AZ69" s="22">
        <f>IF(AO69="","",IFERROR(IF(TRIM(INDEX($A69:$AF69,MATCH(Lists!$F$11,$A$1:$AF$1,0))&amp;"")="","",VALUE(TRIM(INDEX($A69:$AF69,MATCH(Lists!$F$11,$A$1:$AF$1,0))&amp;""))),""))</f>
        <v/>
      </c>
      <c r="BA69" s="22">
        <f>IF(AO69="","",IFERROR(TRIM(INDEX($A69:$AF69,MATCH(Lists!$F$14,$A$1:$AF$1,0))&amp;""),""))</f>
        <v/>
      </c>
      <c r="BB69" s="22">
        <f>IF(OR(AO69="",AJ69=""),"",TRIM(AJ69&amp;""))</f>
        <v/>
      </c>
      <c r="BC69" s="22">
        <f>IF(BB69="","",IF(COUNTIF($BB$2:$BB$301,BB69)&gt;1,"Yes","No"))</f>
        <v/>
      </c>
      <c r="BD69" s="22">
        <f>IF(AO69="","",IFERROR(TRIM(INDEX($A69:$AF69,MATCH(Lists!$F$5,$A$1:$AF$1,0))&amp;""),""))</f>
        <v/>
      </c>
      <c r="BE69" s="22">
        <f>IF(AO69="",0,1)</f>
        <v/>
      </c>
      <c r="BF69" s="22">
        <f>IF(BB69="",0,1)</f>
        <v/>
      </c>
    </row>
    <row r="70">
      <c r="AG70" s="19" t="n"/>
      <c r="AH70" s="23" t="n"/>
      <c r="AI70" s="24" t="n"/>
      <c r="AJ70" s="23" t="n"/>
      <c r="AK70" s="23" t="n"/>
      <c r="AL70" s="23" t="n"/>
      <c r="AM70" s="23" t="n"/>
      <c r="AN70" s="19" t="n"/>
      <c r="AO70" s="22">
        <f>IFERROR(TRIM(INDEX($A70:$AF70,MATCH(Lists!$F$3,$A$1:$AF$1,0))&amp;""),"")</f>
        <v/>
      </c>
      <c r="AP70" s="22">
        <f>IF(AO70="","",IFERROR(TRIM(INDEX($A70:$AF70,MATCH(Lists!$F$4,$A$1:$AF$1,0))&amp;""),""))</f>
        <v/>
      </c>
      <c r="AQ70" s="22">
        <f>IF(AO70="","",IFERROR(TRIM(INDEX($A70:$AF70,MATCH(Lists!$F$6,$A$1:$AF$1,0))&amp;""),""))</f>
        <v/>
      </c>
      <c r="AR70" s="22">
        <f>IF(AO70="","",IFERROR(TRIM(INDEX($A70:$AF70,MATCH(Lists!$F$7,$A$1:$AF$1,0))&amp;""),""))</f>
        <v/>
      </c>
      <c r="AS70" s="22">
        <f>IF(AO70="","",IFERROR(IF(TRIM(INDEX($A70:$AF70,MATCH(Lists!$F$8,$A$1:$AF$1,0))&amp;"")="","",VALUE(TRIM(INDEX($A70:$AF70,MATCH(Lists!$F$8,$A$1:$AF$1,0))&amp;""))),""))</f>
        <v/>
      </c>
      <c r="AT70" s="22">
        <f>IF(AO70="","",IFERROR(IF(TRIM(INDEX($A70:$AF70,MATCH(Lists!$F$9,$A$1:$AF$1,0))&amp;"")="","",VALUE(TRIM(INDEX($A70:$AF70,MATCH(Lists!$F$9,$A$1:$AF$1,0))&amp;""))),""))</f>
        <v/>
      </c>
      <c r="AU70" s="22">
        <f>IF(AO70="","",IF(ISNUMBER(SEARCH("door prize",IFERROR(TRIM(INDEX($A70:$AF70,MATCH(Lists!$F$10,$A$1:$AF$1,0))&amp;""),""))),"Yes","No"))</f>
        <v/>
      </c>
      <c r="AV70" s="22">
        <f>IF(AO70="","",IF(ISNUMBER(SEARCH("Food or drink",IFERROR(TRIM(INDEX($A70:$AF70,MATCH(Lists!$F$10,$A$1:$AF$1,0))&amp;""),""))),"Yes","No"))</f>
        <v/>
      </c>
      <c r="AW70" s="22">
        <f>IF(AO70="","",IF(ISNUMBER(SEARCH("Nonprofit table",AQ70)),"Yes","No"))</f>
        <v/>
      </c>
      <c r="AX70" s="22">
        <f>IF(AO70="","",IF(IFERROR(TRIM(INDEX($A70:$AF70,MATCH(Lists!$F$12,$A$1:$AF$1,0))&amp;""),"")&lt;&gt;"","Yes","No"))</f>
        <v/>
      </c>
      <c r="AY70" s="22">
        <f>IF(AO70="","",IF(IFERROR(TRIM(INDEX($A70:$AF70,MATCH(Lists!$F$13,$A$1:$AF$1,0))&amp;""),"")&lt;&gt;"","Yes","No"))</f>
        <v/>
      </c>
      <c r="AZ70" s="22">
        <f>IF(AO70="","",IFERROR(IF(TRIM(INDEX($A70:$AF70,MATCH(Lists!$F$11,$A$1:$AF$1,0))&amp;"")="","",VALUE(TRIM(INDEX($A70:$AF70,MATCH(Lists!$F$11,$A$1:$AF$1,0))&amp;""))),""))</f>
        <v/>
      </c>
      <c r="BA70" s="22">
        <f>IF(AO70="","",IFERROR(TRIM(INDEX($A70:$AF70,MATCH(Lists!$F$14,$A$1:$AF$1,0))&amp;""),""))</f>
        <v/>
      </c>
      <c r="BB70" s="22">
        <f>IF(OR(AO70="",AJ70=""),"",TRIM(AJ70&amp;""))</f>
        <v/>
      </c>
      <c r="BC70" s="22">
        <f>IF(BB70="","",IF(COUNTIF($BB$2:$BB$301,BB70)&gt;1,"Yes","No"))</f>
        <v/>
      </c>
      <c r="BD70" s="22">
        <f>IF(AO70="","",IFERROR(TRIM(INDEX($A70:$AF70,MATCH(Lists!$F$5,$A$1:$AF$1,0))&amp;""),""))</f>
        <v/>
      </c>
      <c r="BE70" s="22">
        <f>IF(AO70="",0,1)</f>
        <v/>
      </c>
      <c r="BF70" s="22">
        <f>IF(BB70="",0,1)</f>
        <v/>
      </c>
    </row>
    <row r="71">
      <c r="AG71" s="19" t="n"/>
      <c r="AH71" s="23" t="n"/>
      <c r="AI71" s="24" t="n"/>
      <c r="AJ71" s="23" t="n"/>
      <c r="AK71" s="23" t="n"/>
      <c r="AL71" s="23" t="n"/>
      <c r="AM71" s="23" t="n"/>
      <c r="AN71" s="19" t="n"/>
      <c r="AO71" s="22">
        <f>IFERROR(TRIM(INDEX($A71:$AF71,MATCH(Lists!$F$3,$A$1:$AF$1,0))&amp;""),"")</f>
        <v/>
      </c>
      <c r="AP71" s="22">
        <f>IF(AO71="","",IFERROR(TRIM(INDEX($A71:$AF71,MATCH(Lists!$F$4,$A$1:$AF$1,0))&amp;""),""))</f>
        <v/>
      </c>
      <c r="AQ71" s="22">
        <f>IF(AO71="","",IFERROR(TRIM(INDEX($A71:$AF71,MATCH(Lists!$F$6,$A$1:$AF$1,0))&amp;""),""))</f>
        <v/>
      </c>
      <c r="AR71" s="22">
        <f>IF(AO71="","",IFERROR(TRIM(INDEX($A71:$AF71,MATCH(Lists!$F$7,$A$1:$AF$1,0))&amp;""),""))</f>
        <v/>
      </c>
      <c r="AS71" s="22">
        <f>IF(AO71="","",IFERROR(IF(TRIM(INDEX($A71:$AF71,MATCH(Lists!$F$8,$A$1:$AF$1,0))&amp;"")="","",VALUE(TRIM(INDEX($A71:$AF71,MATCH(Lists!$F$8,$A$1:$AF$1,0))&amp;""))),""))</f>
        <v/>
      </c>
      <c r="AT71" s="22">
        <f>IF(AO71="","",IFERROR(IF(TRIM(INDEX($A71:$AF71,MATCH(Lists!$F$9,$A$1:$AF$1,0))&amp;"")="","",VALUE(TRIM(INDEX($A71:$AF71,MATCH(Lists!$F$9,$A$1:$AF$1,0))&amp;""))),""))</f>
        <v/>
      </c>
      <c r="AU71" s="22">
        <f>IF(AO71="","",IF(ISNUMBER(SEARCH("door prize",IFERROR(TRIM(INDEX($A71:$AF71,MATCH(Lists!$F$10,$A$1:$AF$1,0))&amp;""),""))),"Yes","No"))</f>
        <v/>
      </c>
      <c r="AV71" s="22">
        <f>IF(AO71="","",IF(ISNUMBER(SEARCH("Food or drink",IFERROR(TRIM(INDEX($A71:$AF71,MATCH(Lists!$F$10,$A$1:$AF$1,0))&amp;""),""))),"Yes","No"))</f>
        <v/>
      </c>
      <c r="AW71" s="22">
        <f>IF(AO71="","",IF(ISNUMBER(SEARCH("Nonprofit table",AQ71)),"Yes","No"))</f>
        <v/>
      </c>
      <c r="AX71" s="22">
        <f>IF(AO71="","",IF(IFERROR(TRIM(INDEX($A71:$AF71,MATCH(Lists!$F$12,$A$1:$AF$1,0))&amp;""),"")&lt;&gt;"","Yes","No"))</f>
        <v/>
      </c>
      <c r="AY71" s="22">
        <f>IF(AO71="","",IF(IFERROR(TRIM(INDEX($A71:$AF71,MATCH(Lists!$F$13,$A$1:$AF$1,0))&amp;""),"")&lt;&gt;"","Yes","No"))</f>
        <v/>
      </c>
      <c r="AZ71" s="22">
        <f>IF(AO71="","",IFERROR(IF(TRIM(INDEX($A71:$AF71,MATCH(Lists!$F$11,$A$1:$AF$1,0))&amp;"")="","",VALUE(TRIM(INDEX($A71:$AF71,MATCH(Lists!$F$11,$A$1:$AF$1,0))&amp;""))),""))</f>
        <v/>
      </c>
      <c r="BA71" s="22">
        <f>IF(AO71="","",IFERROR(TRIM(INDEX($A71:$AF71,MATCH(Lists!$F$14,$A$1:$AF$1,0))&amp;""),""))</f>
        <v/>
      </c>
      <c r="BB71" s="22">
        <f>IF(OR(AO71="",AJ71=""),"",TRIM(AJ71&amp;""))</f>
        <v/>
      </c>
      <c r="BC71" s="22">
        <f>IF(BB71="","",IF(COUNTIF($BB$2:$BB$301,BB71)&gt;1,"Yes","No"))</f>
        <v/>
      </c>
      <c r="BD71" s="22">
        <f>IF(AO71="","",IFERROR(TRIM(INDEX($A71:$AF71,MATCH(Lists!$F$5,$A$1:$AF$1,0))&amp;""),""))</f>
        <v/>
      </c>
      <c r="BE71" s="22">
        <f>IF(AO71="",0,1)</f>
        <v/>
      </c>
      <c r="BF71" s="22">
        <f>IF(BB71="",0,1)</f>
        <v/>
      </c>
    </row>
    <row r="72">
      <c r="AG72" s="19" t="n"/>
      <c r="AH72" s="23" t="n"/>
      <c r="AI72" s="24" t="n"/>
      <c r="AJ72" s="23" t="n"/>
      <c r="AK72" s="23" t="n"/>
      <c r="AL72" s="23" t="n"/>
      <c r="AM72" s="23" t="n"/>
      <c r="AN72" s="19" t="n"/>
      <c r="AO72" s="22">
        <f>IFERROR(TRIM(INDEX($A72:$AF72,MATCH(Lists!$F$3,$A$1:$AF$1,0))&amp;""),"")</f>
        <v/>
      </c>
      <c r="AP72" s="22">
        <f>IF(AO72="","",IFERROR(TRIM(INDEX($A72:$AF72,MATCH(Lists!$F$4,$A$1:$AF$1,0))&amp;""),""))</f>
        <v/>
      </c>
      <c r="AQ72" s="22">
        <f>IF(AO72="","",IFERROR(TRIM(INDEX($A72:$AF72,MATCH(Lists!$F$6,$A$1:$AF$1,0))&amp;""),""))</f>
        <v/>
      </c>
      <c r="AR72" s="22">
        <f>IF(AO72="","",IFERROR(TRIM(INDEX($A72:$AF72,MATCH(Lists!$F$7,$A$1:$AF$1,0))&amp;""),""))</f>
        <v/>
      </c>
      <c r="AS72" s="22">
        <f>IF(AO72="","",IFERROR(IF(TRIM(INDEX($A72:$AF72,MATCH(Lists!$F$8,$A$1:$AF$1,0))&amp;"")="","",VALUE(TRIM(INDEX($A72:$AF72,MATCH(Lists!$F$8,$A$1:$AF$1,0))&amp;""))),""))</f>
        <v/>
      </c>
      <c r="AT72" s="22">
        <f>IF(AO72="","",IFERROR(IF(TRIM(INDEX($A72:$AF72,MATCH(Lists!$F$9,$A$1:$AF$1,0))&amp;"")="","",VALUE(TRIM(INDEX($A72:$AF72,MATCH(Lists!$F$9,$A$1:$AF$1,0))&amp;""))),""))</f>
        <v/>
      </c>
      <c r="AU72" s="22">
        <f>IF(AO72="","",IF(ISNUMBER(SEARCH("door prize",IFERROR(TRIM(INDEX($A72:$AF72,MATCH(Lists!$F$10,$A$1:$AF$1,0))&amp;""),""))),"Yes","No"))</f>
        <v/>
      </c>
      <c r="AV72" s="22">
        <f>IF(AO72="","",IF(ISNUMBER(SEARCH("Food or drink",IFERROR(TRIM(INDEX($A72:$AF72,MATCH(Lists!$F$10,$A$1:$AF$1,0))&amp;""),""))),"Yes","No"))</f>
        <v/>
      </c>
      <c r="AW72" s="22">
        <f>IF(AO72="","",IF(ISNUMBER(SEARCH("Nonprofit table",AQ72)),"Yes","No"))</f>
        <v/>
      </c>
      <c r="AX72" s="22">
        <f>IF(AO72="","",IF(IFERROR(TRIM(INDEX($A72:$AF72,MATCH(Lists!$F$12,$A$1:$AF$1,0))&amp;""),"")&lt;&gt;"","Yes","No"))</f>
        <v/>
      </c>
      <c r="AY72" s="22">
        <f>IF(AO72="","",IF(IFERROR(TRIM(INDEX($A72:$AF72,MATCH(Lists!$F$13,$A$1:$AF$1,0))&amp;""),"")&lt;&gt;"","Yes","No"))</f>
        <v/>
      </c>
      <c r="AZ72" s="22">
        <f>IF(AO72="","",IFERROR(IF(TRIM(INDEX($A72:$AF72,MATCH(Lists!$F$11,$A$1:$AF$1,0))&amp;"")="","",VALUE(TRIM(INDEX($A72:$AF72,MATCH(Lists!$F$11,$A$1:$AF$1,0))&amp;""))),""))</f>
        <v/>
      </c>
      <c r="BA72" s="22">
        <f>IF(AO72="","",IFERROR(TRIM(INDEX($A72:$AF72,MATCH(Lists!$F$14,$A$1:$AF$1,0))&amp;""),""))</f>
        <v/>
      </c>
      <c r="BB72" s="22">
        <f>IF(OR(AO72="",AJ72=""),"",TRIM(AJ72&amp;""))</f>
        <v/>
      </c>
      <c r="BC72" s="22">
        <f>IF(BB72="","",IF(COUNTIF($BB$2:$BB$301,BB72)&gt;1,"Yes","No"))</f>
        <v/>
      </c>
      <c r="BD72" s="22">
        <f>IF(AO72="","",IFERROR(TRIM(INDEX($A72:$AF72,MATCH(Lists!$F$5,$A$1:$AF$1,0))&amp;""),""))</f>
        <v/>
      </c>
      <c r="BE72" s="22">
        <f>IF(AO72="",0,1)</f>
        <v/>
      </c>
      <c r="BF72" s="22">
        <f>IF(BB72="",0,1)</f>
        <v/>
      </c>
    </row>
    <row r="73">
      <c r="AG73" s="19" t="n"/>
      <c r="AH73" s="23" t="n"/>
      <c r="AI73" s="24" t="n"/>
      <c r="AJ73" s="23" t="n"/>
      <c r="AK73" s="23" t="n"/>
      <c r="AL73" s="23" t="n"/>
      <c r="AM73" s="23" t="n"/>
      <c r="AN73" s="19" t="n"/>
      <c r="AO73" s="22">
        <f>IFERROR(TRIM(INDEX($A73:$AF73,MATCH(Lists!$F$3,$A$1:$AF$1,0))&amp;""),"")</f>
        <v/>
      </c>
      <c r="AP73" s="22">
        <f>IF(AO73="","",IFERROR(TRIM(INDEX($A73:$AF73,MATCH(Lists!$F$4,$A$1:$AF$1,0))&amp;""),""))</f>
        <v/>
      </c>
      <c r="AQ73" s="22">
        <f>IF(AO73="","",IFERROR(TRIM(INDEX($A73:$AF73,MATCH(Lists!$F$6,$A$1:$AF$1,0))&amp;""),""))</f>
        <v/>
      </c>
      <c r="AR73" s="22">
        <f>IF(AO73="","",IFERROR(TRIM(INDEX($A73:$AF73,MATCH(Lists!$F$7,$A$1:$AF$1,0))&amp;""),""))</f>
        <v/>
      </c>
      <c r="AS73" s="22">
        <f>IF(AO73="","",IFERROR(IF(TRIM(INDEX($A73:$AF73,MATCH(Lists!$F$8,$A$1:$AF$1,0))&amp;"")="","",VALUE(TRIM(INDEX($A73:$AF73,MATCH(Lists!$F$8,$A$1:$AF$1,0))&amp;""))),""))</f>
        <v/>
      </c>
      <c r="AT73" s="22">
        <f>IF(AO73="","",IFERROR(IF(TRIM(INDEX($A73:$AF73,MATCH(Lists!$F$9,$A$1:$AF$1,0))&amp;"")="","",VALUE(TRIM(INDEX($A73:$AF73,MATCH(Lists!$F$9,$A$1:$AF$1,0))&amp;""))),""))</f>
        <v/>
      </c>
      <c r="AU73" s="22">
        <f>IF(AO73="","",IF(ISNUMBER(SEARCH("door prize",IFERROR(TRIM(INDEX($A73:$AF73,MATCH(Lists!$F$10,$A$1:$AF$1,0))&amp;""),""))),"Yes","No"))</f>
        <v/>
      </c>
      <c r="AV73" s="22">
        <f>IF(AO73="","",IF(ISNUMBER(SEARCH("Food or drink",IFERROR(TRIM(INDEX($A73:$AF73,MATCH(Lists!$F$10,$A$1:$AF$1,0))&amp;""),""))),"Yes","No"))</f>
        <v/>
      </c>
      <c r="AW73" s="22">
        <f>IF(AO73="","",IF(ISNUMBER(SEARCH("Nonprofit table",AQ73)),"Yes","No"))</f>
        <v/>
      </c>
      <c r="AX73" s="22">
        <f>IF(AO73="","",IF(IFERROR(TRIM(INDEX($A73:$AF73,MATCH(Lists!$F$12,$A$1:$AF$1,0))&amp;""),"")&lt;&gt;"","Yes","No"))</f>
        <v/>
      </c>
      <c r="AY73" s="22">
        <f>IF(AO73="","",IF(IFERROR(TRIM(INDEX($A73:$AF73,MATCH(Lists!$F$13,$A$1:$AF$1,0))&amp;""),"")&lt;&gt;"","Yes","No"))</f>
        <v/>
      </c>
      <c r="AZ73" s="22">
        <f>IF(AO73="","",IFERROR(IF(TRIM(INDEX($A73:$AF73,MATCH(Lists!$F$11,$A$1:$AF$1,0))&amp;"")="","",VALUE(TRIM(INDEX($A73:$AF73,MATCH(Lists!$F$11,$A$1:$AF$1,0))&amp;""))),""))</f>
        <v/>
      </c>
      <c r="BA73" s="22">
        <f>IF(AO73="","",IFERROR(TRIM(INDEX($A73:$AF73,MATCH(Lists!$F$14,$A$1:$AF$1,0))&amp;""),""))</f>
        <v/>
      </c>
      <c r="BB73" s="22">
        <f>IF(OR(AO73="",AJ73=""),"",TRIM(AJ73&amp;""))</f>
        <v/>
      </c>
      <c r="BC73" s="22">
        <f>IF(BB73="","",IF(COUNTIF($BB$2:$BB$301,BB73)&gt;1,"Yes","No"))</f>
        <v/>
      </c>
      <c r="BD73" s="22">
        <f>IF(AO73="","",IFERROR(TRIM(INDEX($A73:$AF73,MATCH(Lists!$F$5,$A$1:$AF$1,0))&amp;""),""))</f>
        <v/>
      </c>
      <c r="BE73" s="22">
        <f>IF(AO73="",0,1)</f>
        <v/>
      </c>
      <c r="BF73" s="22">
        <f>IF(BB73="",0,1)</f>
        <v/>
      </c>
    </row>
    <row r="74">
      <c r="AG74" s="19" t="n"/>
      <c r="AH74" s="23" t="n"/>
      <c r="AI74" s="24" t="n"/>
      <c r="AJ74" s="23" t="n"/>
      <c r="AK74" s="23" t="n"/>
      <c r="AL74" s="23" t="n"/>
      <c r="AM74" s="23" t="n"/>
      <c r="AN74" s="19" t="n"/>
      <c r="AO74" s="22">
        <f>IFERROR(TRIM(INDEX($A74:$AF74,MATCH(Lists!$F$3,$A$1:$AF$1,0))&amp;""),"")</f>
        <v/>
      </c>
      <c r="AP74" s="22">
        <f>IF(AO74="","",IFERROR(TRIM(INDEX($A74:$AF74,MATCH(Lists!$F$4,$A$1:$AF$1,0))&amp;""),""))</f>
        <v/>
      </c>
      <c r="AQ74" s="22">
        <f>IF(AO74="","",IFERROR(TRIM(INDEX($A74:$AF74,MATCH(Lists!$F$6,$A$1:$AF$1,0))&amp;""),""))</f>
        <v/>
      </c>
      <c r="AR74" s="22">
        <f>IF(AO74="","",IFERROR(TRIM(INDEX($A74:$AF74,MATCH(Lists!$F$7,$A$1:$AF$1,0))&amp;""),""))</f>
        <v/>
      </c>
      <c r="AS74" s="22">
        <f>IF(AO74="","",IFERROR(IF(TRIM(INDEX($A74:$AF74,MATCH(Lists!$F$8,$A$1:$AF$1,0))&amp;"")="","",VALUE(TRIM(INDEX($A74:$AF74,MATCH(Lists!$F$8,$A$1:$AF$1,0))&amp;""))),""))</f>
        <v/>
      </c>
      <c r="AT74" s="22">
        <f>IF(AO74="","",IFERROR(IF(TRIM(INDEX($A74:$AF74,MATCH(Lists!$F$9,$A$1:$AF$1,0))&amp;"")="","",VALUE(TRIM(INDEX($A74:$AF74,MATCH(Lists!$F$9,$A$1:$AF$1,0))&amp;""))),""))</f>
        <v/>
      </c>
      <c r="AU74" s="22">
        <f>IF(AO74="","",IF(ISNUMBER(SEARCH("door prize",IFERROR(TRIM(INDEX($A74:$AF74,MATCH(Lists!$F$10,$A$1:$AF$1,0))&amp;""),""))),"Yes","No"))</f>
        <v/>
      </c>
      <c r="AV74" s="22">
        <f>IF(AO74="","",IF(ISNUMBER(SEARCH("Food or drink",IFERROR(TRIM(INDEX($A74:$AF74,MATCH(Lists!$F$10,$A$1:$AF$1,0))&amp;""),""))),"Yes","No"))</f>
        <v/>
      </c>
      <c r="AW74" s="22">
        <f>IF(AO74="","",IF(ISNUMBER(SEARCH("Nonprofit table",AQ74)),"Yes","No"))</f>
        <v/>
      </c>
      <c r="AX74" s="22">
        <f>IF(AO74="","",IF(IFERROR(TRIM(INDEX($A74:$AF74,MATCH(Lists!$F$12,$A$1:$AF$1,0))&amp;""),"")&lt;&gt;"","Yes","No"))</f>
        <v/>
      </c>
      <c r="AY74" s="22">
        <f>IF(AO74="","",IF(IFERROR(TRIM(INDEX($A74:$AF74,MATCH(Lists!$F$13,$A$1:$AF$1,0))&amp;""),"")&lt;&gt;"","Yes","No"))</f>
        <v/>
      </c>
      <c r="AZ74" s="22">
        <f>IF(AO74="","",IFERROR(IF(TRIM(INDEX($A74:$AF74,MATCH(Lists!$F$11,$A$1:$AF$1,0))&amp;"")="","",VALUE(TRIM(INDEX($A74:$AF74,MATCH(Lists!$F$11,$A$1:$AF$1,0))&amp;""))),""))</f>
        <v/>
      </c>
      <c r="BA74" s="22">
        <f>IF(AO74="","",IFERROR(TRIM(INDEX($A74:$AF74,MATCH(Lists!$F$14,$A$1:$AF$1,0))&amp;""),""))</f>
        <v/>
      </c>
      <c r="BB74" s="22">
        <f>IF(OR(AO74="",AJ74=""),"",TRIM(AJ74&amp;""))</f>
        <v/>
      </c>
      <c r="BC74" s="22">
        <f>IF(BB74="","",IF(COUNTIF($BB$2:$BB$301,BB74)&gt;1,"Yes","No"))</f>
        <v/>
      </c>
      <c r="BD74" s="22">
        <f>IF(AO74="","",IFERROR(TRIM(INDEX($A74:$AF74,MATCH(Lists!$F$5,$A$1:$AF$1,0))&amp;""),""))</f>
        <v/>
      </c>
      <c r="BE74" s="22">
        <f>IF(AO74="",0,1)</f>
        <v/>
      </c>
      <c r="BF74" s="22">
        <f>IF(BB74="",0,1)</f>
        <v/>
      </c>
    </row>
    <row r="75">
      <c r="AG75" s="19" t="n"/>
      <c r="AH75" s="23" t="n"/>
      <c r="AI75" s="24" t="n"/>
      <c r="AJ75" s="23" t="n"/>
      <c r="AK75" s="23" t="n"/>
      <c r="AL75" s="23" t="n"/>
      <c r="AM75" s="23" t="n"/>
      <c r="AN75" s="19" t="n"/>
      <c r="AO75" s="22">
        <f>IFERROR(TRIM(INDEX($A75:$AF75,MATCH(Lists!$F$3,$A$1:$AF$1,0))&amp;""),"")</f>
        <v/>
      </c>
      <c r="AP75" s="22">
        <f>IF(AO75="","",IFERROR(TRIM(INDEX($A75:$AF75,MATCH(Lists!$F$4,$A$1:$AF$1,0))&amp;""),""))</f>
        <v/>
      </c>
      <c r="AQ75" s="22">
        <f>IF(AO75="","",IFERROR(TRIM(INDEX($A75:$AF75,MATCH(Lists!$F$6,$A$1:$AF$1,0))&amp;""),""))</f>
        <v/>
      </c>
      <c r="AR75" s="22">
        <f>IF(AO75="","",IFERROR(TRIM(INDEX($A75:$AF75,MATCH(Lists!$F$7,$A$1:$AF$1,0))&amp;""),""))</f>
        <v/>
      </c>
      <c r="AS75" s="22">
        <f>IF(AO75="","",IFERROR(IF(TRIM(INDEX($A75:$AF75,MATCH(Lists!$F$8,$A$1:$AF$1,0))&amp;"")="","",VALUE(TRIM(INDEX($A75:$AF75,MATCH(Lists!$F$8,$A$1:$AF$1,0))&amp;""))),""))</f>
        <v/>
      </c>
      <c r="AT75" s="22">
        <f>IF(AO75="","",IFERROR(IF(TRIM(INDEX($A75:$AF75,MATCH(Lists!$F$9,$A$1:$AF$1,0))&amp;"")="","",VALUE(TRIM(INDEX($A75:$AF75,MATCH(Lists!$F$9,$A$1:$AF$1,0))&amp;""))),""))</f>
        <v/>
      </c>
      <c r="AU75" s="22">
        <f>IF(AO75="","",IF(ISNUMBER(SEARCH("door prize",IFERROR(TRIM(INDEX($A75:$AF75,MATCH(Lists!$F$10,$A$1:$AF$1,0))&amp;""),""))),"Yes","No"))</f>
        <v/>
      </c>
      <c r="AV75" s="22">
        <f>IF(AO75="","",IF(ISNUMBER(SEARCH("Food or drink",IFERROR(TRIM(INDEX($A75:$AF75,MATCH(Lists!$F$10,$A$1:$AF$1,0))&amp;""),""))),"Yes","No"))</f>
        <v/>
      </c>
      <c r="AW75" s="22">
        <f>IF(AO75="","",IF(ISNUMBER(SEARCH("Nonprofit table",AQ75)),"Yes","No"))</f>
        <v/>
      </c>
      <c r="AX75" s="22">
        <f>IF(AO75="","",IF(IFERROR(TRIM(INDEX($A75:$AF75,MATCH(Lists!$F$12,$A$1:$AF$1,0))&amp;""),"")&lt;&gt;"","Yes","No"))</f>
        <v/>
      </c>
      <c r="AY75" s="22">
        <f>IF(AO75="","",IF(IFERROR(TRIM(INDEX($A75:$AF75,MATCH(Lists!$F$13,$A$1:$AF$1,0))&amp;""),"")&lt;&gt;"","Yes","No"))</f>
        <v/>
      </c>
      <c r="AZ75" s="22">
        <f>IF(AO75="","",IFERROR(IF(TRIM(INDEX($A75:$AF75,MATCH(Lists!$F$11,$A$1:$AF$1,0))&amp;"")="","",VALUE(TRIM(INDEX($A75:$AF75,MATCH(Lists!$F$11,$A$1:$AF$1,0))&amp;""))),""))</f>
        <v/>
      </c>
      <c r="BA75" s="22">
        <f>IF(AO75="","",IFERROR(TRIM(INDEX($A75:$AF75,MATCH(Lists!$F$14,$A$1:$AF$1,0))&amp;""),""))</f>
        <v/>
      </c>
      <c r="BB75" s="22">
        <f>IF(OR(AO75="",AJ75=""),"",TRIM(AJ75&amp;""))</f>
        <v/>
      </c>
      <c r="BC75" s="22">
        <f>IF(BB75="","",IF(COUNTIF($BB$2:$BB$301,BB75)&gt;1,"Yes","No"))</f>
        <v/>
      </c>
      <c r="BD75" s="22">
        <f>IF(AO75="","",IFERROR(TRIM(INDEX($A75:$AF75,MATCH(Lists!$F$5,$A$1:$AF$1,0))&amp;""),""))</f>
        <v/>
      </c>
      <c r="BE75" s="22">
        <f>IF(AO75="",0,1)</f>
        <v/>
      </c>
      <c r="BF75" s="22">
        <f>IF(BB75="",0,1)</f>
        <v/>
      </c>
    </row>
    <row r="76">
      <c r="AG76" s="19" t="n"/>
      <c r="AH76" s="23" t="n"/>
      <c r="AI76" s="24" t="n"/>
      <c r="AJ76" s="23" t="n"/>
      <c r="AK76" s="23" t="n"/>
      <c r="AL76" s="23" t="n"/>
      <c r="AM76" s="23" t="n"/>
      <c r="AN76" s="19" t="n"/>
      <c r="AO76" s="22">
        <f>IFERROR(TRIM(INDEX($A76:$AF76,MATCH(Lists!$F$3,$A$1:$AF$1,0))&amp;""),"")</f>
        <v/>
      </c>
      <c r="AP76" s="22">
        <f>IF(AO76="","",IFERROR(TRIM(INDEX($A76:$AF76,MATCH(Lists!$F$4,$A$1:$AF$1,0))&amp;""),""))</f>
        <v/>
      </c>
      <c r="AQ76" s="22">
        <f>IF(AO76="","",IFERROR(TRIM(INDEX($A76:$AF76,MATCH(Lists!$F$6,$A$1:$AF$1,0))&amp;""),""))</f>
        <v/>
      </c>
      <c r="AR76" s="22">
        <f>IF(AO76="","",IFERROR(TRIM(INDEX($A76:$AF76,MATCH(Lists!$F$7,$A$1:$AF$1,0))&amp;""),""))</f>
        <v/>
      </c>
      <c r="AS76" s="22">
        <f>IF(AO76="","",IFERROR(IF(TRIM(INDEX($A76:$AF76,MATCH(Lists!$F$8,$A$1:$AF$1,0))&amp;"")="","",VALUE(TRIM(INDEX($A76:$AF76,MATCH(Lists!$F$8,$A$1:$AF$1,0))&amp;""))),""))</f>
        <v/>
      </c>
      <c r="AT76" s="22">
        <f>IF(AO76="","",IFERROR(IF(TRIM(INDEX($A76:$AF76,MATCH(Lists!$F$9,$A$1:$AF$1,0))&amp;"")="","",VALUE(TRIM(INDEX($A76:$AF76,MATCH(Lists!$F$9,$A$1:$AF$1,0))&amp;""))),""))</f>
        <v/>
      </c>
      <c r="AU76" s="22">
        <f>IF(AO76="","",IF(ISNUMBER(SEARCH("door prize",IFERROR(TRIM(INDEX($A76:$AF76,MATCH(Lists!$F$10,$A$1:$AF$1,0))&amp;""),""))),"Yes","No"))</f>
        <v/>
      </c>
      <c r="AV76" s="22">
        <f>IF(AO76="","",IF(ISNUMBER(SEARCH("Food or drink",IFERROR(TRIM(INDEX($A76:$AF76,MATCH(Lists!$F$10,$A$1:$AF$1,0))&amp;""),""))),"Yes","No"))</f>
        <v/>
      </c>
      <c r="AW76" s="22">
        <f>IF(AO76="","",IF(ISNUMBER(SEARCH("Nonprofit table",AQ76)),"Yes","No"))</f>
        <v/>
      </c>
      <c r="AX76" s="22">
        <f>IF(AO76="","",IF(IFERROR(TRIM(INDEX($A76:$AF76,MATCH(Lists!$F$12,$A$1:$AF$1,0))&amp;""),"")&lt;&gt;"","Yes","No"))</f>
        <v/>
      </c>
      <c r="AY76" s="22">
        <f>IF(AO76="","",IF(IFERROR(TRIM(INDEX($A76:$AF76,MATCH(Lists!$F$13,$A$1:$AF$1,0))&amp;""),"")&lt;&gt;"","Yes","No"))</f>
        <v/>
      </c>
      <c r="AZ76" s="22">
        <f>IF(AO76="","",IFERROR(IF(TRIM(INDEX($A76:$AF76,MATCH(Lists!$F$11,$A$1:$AF$1,0))&amp;"")="","",VALUE(TRIM(INDEX($A76:$AF76,MATCH(Lists!$F$11,$A$1:$AF$1,0))&amp;""))),""))</f>
        <v/>
      </c>
      <c r="BA76" s="22">
        <f>IF(AO76="","",IFERROR(TRIM(INDEX($A76:$AF76,MATCH(Lists!$F$14,$A$1:$AF$1,0))&amp;""),""))</f>
        <v/>
      </c>
      <c r="BB76" s="22">
        <f>IF(OR(AO76="",AJ76=""),"",TRIM(AJ76&amp;""))</f>
        <v/>
      </c>
      <c r="BC76" s="22">
        <f>IF(BB76="","",IF(COUNTIF($BB$2:$BB$301,BB76)&gt;1,"Yes","No"))</f>
        <v/>
      </c>
      <c r="BD76" s="22">
        <f>IF(AO76="","",IFERROR(TRIM(INDEX($A76:$AF76,MATCH(Lists!$F$5,$A$1:$AF$1,0))&amp;""),""))</f>
        <v/>
      </c>
      <c r="BE76" s="22">
        <f>IF(AO76="",0,1)</f>
        <v/>
      </c>
      <c r="BF76" s="22">
        <f>IF(BB76="",0,1)</f>
        <v/>
      </c>
    </row>
    <row r="77">
      <c r="AG77" s="19" t="n"/>
      <c r="AH77" s="23" t="n"/>
      <c r="AI77" s="24" t="n"/>
      <c r="AJ77" s="23" t="n"/>
      <c r="AK77" s="23" t="n"/>
      <c r="AL77" s="23" t="n"/>
      <c r="AM77" s="23" t="n"/>
      <c r="AN77" s="19" t="n"/>
      <c r="AO77" s="22">
        <f>IFERROR(TRIM(INDEX($A77:$AF77,MATCH(Lists!$F$3,$A$1:$AF$1,0))&amp;""),"")</f>
        <v/>
      </c>
      <c r="AP77" s="22">
        <f>IF(AO77="","",IFERROR(TRIM(INDEX($A77:$AF77,MATCH(Lists!$F$4,$A$1:$AF$1,0))&amp;""),""))</f>
        <v/>
      </c>
      <c r="AQ77" s="22">
        <f>IF(AO77="","",IFERROR(TRIM(INDEX($A77:$AF77,MATCH(Lists!$F$6,$A$1:$AF$1,0))&amp;""),""))</f>
        <v/>
      </c>
      <c r="AR77" s="22">
        <f>IF(AO77="","",IFERROR(TRIM(INDEX($A77:$AF77,MATCH(Lists!$F$7,$A$1:$AF$1,0))&amp;""),""))</f>
        <v/>
      </c>
      <c r="AS77" s="22">
        <f>IF(AO77="","",IFERROR(IF(TRIM(INDEX($A77:$AF77,MATCH(Lists!$F$8,$A$1:$AF$1,0))&amp;"")="","",VALUE(TRIM(INDEX($A77:$AF77,MATCH(Lists!$F$8,$A$1:$AF$1,0))&amp;""))),""))</f>
        <v/>
      </c>
      <c r="AT77" s="22">
        <f>IF(AO77="","",IFERROR(IF(TRIM(INDEX($A77:$AF77,MATCH(Lists!$F$9,$A$1:$AF$1,0))&amp;"")="","",VALUE(TRIM(INDEX($A77:$AF77,MATCH(Lists!$F$9,$A$1:$AF$1,0))&amp;""))),""))</f>
        <v/>
      </c>
      <c r="AU77" s="22">
        <f>IF(AO77="","",IF(ISNUMBER(SEARCH("door prize",IFERROR(TRIM(INDEX($A77:$AF77,MATCH(Lists!$F$10,$A$1:$AF$1,0))&amp;""),""))),"Yes","No"))</f>
        <v/>
      </c>
      <c r="AV77" s="22">
        <f>IF(AO77="","",IF(ISNUMBER(SEARCH("Food or drink",IFERROR(TRIM(INDEX($A77:$AF77,MATCH(Lists!$F$10,$A$1:$AF$1,0))&amp;""),""))),"Yes","No"))</f>
        <v/>
      </c>
      <c r="AW77" s="22">
        <f>IF(AO77="","",IF(ISNUMBER(SEARCH("Nonprofit table",AQ77)),"Yes","No"))</f>
        <v/>
      </c>
      <c r="AX77" s="22">
        <f>IF(AO77="","",IF(IFERROR(TRIM(INDEX($A77:$AF77,MATCH(Lists!$F$12,$A$1:$AF$1,0))&amp;""),"")&lt;&gt;"","Yes","No"))</f>
        <v/>
      </c>
      <c r="AY77" s="22">
        <f>IF(AO77="","",IF(IFERROR(TRIM(INDEX($A77:$AF77,MATCH(Lists!$F$13,$A$1:$AF$1,0))&amp;""),"")&lt;&gt;"","Yes","No"))</f>
        <v/>
      </c>
      <c r="AZ77" s="22">
        <f>IF(AO77="","",IFERROR(IF(TRIM(INDEX($A77:$AF77,MATCH(Lists!$F$11,$A$1:$AF$1,0))&amp;"")="","",VALUE(TRIM(INDEX($A77:$AF77,MATCH(Lists!$F$11,$A$1:$AF$1,0))&amp;""))),""))</f>
        <v/>
      </c>
      <c r="BA77" s="22">
        <f>IF(AO77="","",IFERROR(TRIM(INDEX($A77:$AF77,MATCH(Lists!$F$14,$A$1:$AF$1,0))&amp;""),""))</f>
        <v/>
      </c>
      <c r="BB77" s="22">
        <f>IF(OR(AO77="",AJ77=""),"",TRIM(AJ77&amp;""))</f>
        <v/>
      </c>
      <c r="BC77" s="22">
        <f>IF(BB77="","",IF(COUNTIF($BB$2:$BB$301,BB77)&gt;1,"Yes","No"))</f>
        <v/>
      </c>
      <c r="BD77" s="22">
        <f>IF(AO77="","",IFERROR(TRIM(INDEX($A77:$AF77,MATCH(Lists!$F$5,$A$1:$AF$1,0))&amp;""),""))</f>
        <v/>
      </c>
      <c r="BE77" s="22">
        <f>IF(AO77="",0,1)</f>
        <v/>
      </c>
      <c r="BF77" s="22">
        <f>IF(BB77="",0,1)</f>
        <v/>
      </c>
    </row>
    <row r="78">
      <c r="AG78" s="19" t="n"/>
      <c r="AH78" s="23" t="n"/>
      <c r="AI78" s="24" t="n"/>
      <c r="AJ78" s="23" t="n"/>
      <c r="AK78" s="23" t="n"/>
      <c r="AL78" s="23" t="n"/>
      <c r="AM78" s="23" t="n"/>
      <c r="AN78" s="19" t="n"/>
      <c r="AO78" s="22">
        <f>IFERROR(TRIM(INDEX($A78:$AF78,MATCH(Lists!$F$3,$A$1:$AF$1,0))&amp;""),"")</f>
        <v/>
      </c>
      <c r="AP78" s="22">
        <f>IF(AO78="","",IFERROR(TRIM(INDEX($A78:$AF78,MATCH(Lists!$F$4,$A$1:$AF$1,0))&amp;""),""))</f>
        <v/>
      </c>
      <c r="AQ78" s="22">
        <f>IF(AO78="","",IFERROR(TRIM(INDEX($A78:$AF78,MATCH(Lists!$F$6,$A$1:$AF$1,0))&amp;""),""))</f>
        <v/>
      </c>
      <c r="AR78" s="22">
        <f>IF(AO78="","",IFERROR(TRIM(INDEX($A78:$AF78,MATCH(Lists!$F$7,$A$1:$AF$1,0))&amp;""),""))</f>
        <v/>
      </c>
      <c r="AS78" s="22">
        <f>IF(AO78="","",IFERROR(IF(TRIM(INDEX($A78:$AF78,MATCH(Lists!$F$8,$A$1:$AF$1,0))&amp;"")="","",VALUE(TRIM(INDEX($A78:$AF78,MATCH(Lists!$F$8,$A$1:$AF$1,0))&amp;""))),""))</f>
        <v/>
      </c>
      <c r="AT78" s="22">
        <f>IF(AO78="","",IFERROR(IF(TRIM(INDEX($A78:$AF78,MATCH(Lists!$F$9,$A$1:$AF$1,0))&amp;"")="","",VALUE(TRIM(INDEX($A78:$AF78,MATCH(Lists!$F$9,$A$1:$AF$1,0))&amp;""))),""))</f>
        <v/>
      </c>
      <c r="AU78" s="22">
        <f>IF(AO78="","",IF(ISNUMBER(SEARCH("door prize",IFERROR(TRIM(INDEX($A78:$AF78,MATCH(Lists!$F$10,$A$1:$AF$1,0))&amp;""),""))),"Yes","No"))</f>
        <v/>
      </c>
      <c r="AV78" s="22">
        <f>IF(AO78="","",IF(ISNUMBER(SEARCH("Food or drink",IFERROR(TRIM(INDEX($A78:$AF78,MATCH(Lists!$F$10,$A$1:$AF$1,0))&amp;""),""))),"Yes","No"))</f>
        <v/>
      </c>
      <c r="AW78" s="22">
        <f>IF(AO78="","",IF(ISNUMBER(SEARCH("Nonprofit table",AQ78)),"Yes","No"))</f>
        <v/>
      </c>
      <c r="AX78" s="22">
        <f>IF(AO78="","",IF(IFERROR(TRIM(INDEX($A78:$AF78,MATCH(Lists!$F$12,$A$1:$AF$1,0))&amp;""),"")&lt;&gt;"","Yes","No"))</f>
        <v/>
      </c>
      <c r="AY78" s="22">
        <f>IF(AO78="","",IF(IFERROR(TRIM(INDEX($A78:$AF78,MATCH(Lists!$F$13,$A$1:$AF$1,0))&amp;""),"")&lt;&gt;"","Yes","No"))</f>
        <v/>
      </c>
      <c r="AZ78" s="22">
        <f>IF(AO78="","",IFERROR(IF(TRIM(INDEX($A78:$AF78,MATCH(Lists!$F$11,$A$1:$AF$1,0))&amp;"")="","",VALUE(TRIM(INDEX($A78:$AF78,MATCH(Lists!$F$11,$A$1:$AF$1,0))&amp;""))),""))</f>
        <v/>
      </c>
      <c r="BA78" s="22">
        <f>IF(AO78="","",IFERROR(TRIM(INDEX($A78:$AF78,MATCH(Lists!$F$14,$A$1:$AF$1,0))&amp;""),""))</f>
        <v/>
      </c>
      <c r="BB78" s="22">
        <f>IF(OR(AO78="",AJ78=""),"",TRIM(AJ78&amp;""))</f>
        <v/>
      </c>
      <c r="BC78" s="22">
        <f>IF(BB78="","",IF(COUNTIF($BB$2:$BB$301,BB78)&gt;1,"Yes","No"))</f>
        <v/>
      </c>
      <c r="BD78" s="22">
        <f>IF(AO78="","",IFERROR(TRIM(INDEX($A78:$AF78,MATCH(Lists!$F$5,$A$1:$AF$1,0))&amp;""),""))</f>
        <v/>
      </c>
      <c r="BE78" s="22">
        <f>IF(AO78="",0,1)</f>
        <v/>
      </c>
      <c r="BF78" s="22">
        <f>IF(BB78="",0,1)</f>
        <v/>
      </c>
    </row>
    <row r="79">
      <c r="AG79" s="19" t="n"/>
      <c r="AH79" s="23" t="n"/>
      <c r="AI79" s="24" t="n"/>
      <c r="AJ79" s="23" t="n"/>
      <c r="AK79" s="23" t="n"/>
      <c r="AL79" s="23" t="n"/>
      <c r="AM79" s="23" t="n"/>
      <c r="AN79" s="19" t="n"/>
      <c r="AO79" s="22">
        <f>IFERROR(TRIM(INDEX($A79:$AF79,MATCH(Lists!$F$3,$A$1:$AF$1,0))&amp;""),"")</f>
        <v/>
      </c>
      <c r="AP79" s="22">
        <f>IF(AO79="","",IFERROR(TRIM(INDEX($A79:$AF79,MATCH(Lists!$F$4,$A$1:$AF$1,0))&amp;""),""))</f>
        <v/>
      </c>
      <c r="AQ79" s="22">
        <f>IF(AO79="","",IFERROR(TRIM(INDEX($A79:$AF79,MATCH(Lists!$F$6,$A$1:$AF$1,0))&amp;""),""))</f>
        <v/>
      </c>
      <c r="AR79" s="22">
        <f>IF(AO79="","",IFERROR(TRIM(INDEX($A79:$AF79,MATCH(Lists!$F$7,$A$1:$AF$1,0))&amp;""),""))</f>
        <v/>
      </c>
      <c r="AS79" s="22">
        <f>IF(AO79="","",IFERROR(IF(TRIM(INDEX($A79:$AF79,MATCH(Lists!$F$8,$A$1:$AF$1,0))&amp;"")="","",VALUE(TRIM(INDEX($A79:$AF79,MATCH(Lists!$F$8,$A$1:$AF$1,0))&amp;""))),""))</f>
        <v/>
      </c>
      <c r="AT79" s="22">
        <f>IF(AO79="","",IFERROR(IF(TRIM(INDEX($A79:$AF79,MATCH(Lists!$F$9,$A$1:$AF$1,0))&amp;"")="","",VALUE(TRIM(INDEX($A79:$AF79,MATCH(Lists!$F$9,$A$1:$AF$1,0))&amp;""))),""))</f>
        <v/>
      </c>
      <c r="AU79" s="22">
        <f>IF(AO79="","",IF(ISNUMBER(SEARCH("door prize",IFERROR(TRIM(INDEX($A79:$AF79,MATCH(Lists!$F$10,$A$1:$AF$1,0))&amp;""),""))),"Yes","No"))</f>
        <v/>
      </c>
      <c r="AV79" s="22">
        <f>IF(AO79="","",IF(ISNUMBER(SEARCH("Food or drink",IFERROR(TRIM(INDEX($A79:$AF79,MATCH(Lists!$F$10,$A$1:$AF$1,0))&amp;""),""))),"Yes","No"))</f>
        <v/>
      </c>
      <c r="AW79" s="22">
        <f>IF(AO79="","",IF(ISNUMBER(SEARCH("Nonprofit table",AQ79)),"Yes","No"))</f>
        <v/>
      </c>
      <c r="AX79" s="22">
        <f>IF(AO79="","",IF(IFERROR(TRIM(INDEX($A79:$AF79,MATCH(Lists!$F$12,$A$1:$AF$1,0))&amp;""),"")&lt;&gt;"","Yes","No"))</f>
        <v/>
      </c>
      <c r="AY79" s="22">
        <f>IF(AO79="","",IF(IFERROR(TRIM(INDEX($A79:$AF79,MATCH(Lists!$F$13,$A$1:$AF$1,0))&amp;""),"")&lt;&gt;"","Yes","No"))</f>
        <v/>
      </c>
      <c r="AZ79" s="22">
        <f>IF(AO79="","",IFERROR(IF(TRIM(INDEX($A79:$AF79,MATCH(Lists!$F$11,$A$1:$AF$1,0))&amp;"")="","",VALUE(TRIM(INDEX($A79:$AF79,MATCH(Lists!$F$11,$A$1:$AF$1,0))&amp;""))),""))</f>
        <v/>
      </c>
      <c r="BA79" s="22">
        <f>IF(AO79="","",IFERROR(TRIM(INDEX($A79:$AF79,MATCH(Lists!$F$14,$A$1:$AF$1,0))&amp;""),""))</f>
        <v/>
      </c>
      <c r="BB79" s="22">
        <f>IF(OR(AO79="",AJ79=""),"",TRIM(AJ79&amp;""))</f>
        <v/>
      </c>
      <c r="BC79" s="22">
        <f>IF(BB79="","",IF(COUNTIF($BB$2:$BB$301,BB79)&gt;1,"Yes","No"))</f>
        <v/>
      </c>
      <c r="BD79" s="22">
        <f>IF(AO79="","",IFERROR(TRIM(INDEX($A79:$AF79,MATCH(Lists!$F$5,$A$1:$AF$1,0))&amp;""),""))</f>
        <v/>
      </c>
      <c r="BE79" s="22">
        <f>IF(AO79="",0,1)</f>
        <v/>
      </c>
      <c r="BF79" s="22">
        <f>IF(BB79="",0,1)</f>
        <v/>
      </c>
    </row>
    <row r="80">
      <c r="AG80" s="19" t="n"/>
      <c r="AH80" s="23" t="n"/>
      <c r="AI80" s="24" t="n"/>
      <c r="AJ80" s="23" t="n"/>
      <c r="AK80" s="23" t="n"/>
      <c r="AL80" s="23" t="n"/>
      <c r="AM80" s="23" t="n"/>
      <c r="AN80" s="19" t="n"/>
      <c r="AO80" s="22">
        <f>IFERROR(TRIM(INDEX($A80:$AF80,MATCH(Lists!$F$3,$A$1:$AF$1,0))&amp;""),"")</f>
        <v/>
      </c>
      <c r="AP80" s="22">
        <f>IF(AO80="","",IFERROR(TRIM(INDEX($A80:$AF80,MATCH(Lists!$F$4,$A$1:$AF$1,0))&amp;""),""))</f>
        <v/>
      </c>
      <c r="AQ80" s="22">
        <f>IF(AO80="","",IFERROR(TRIM(INDEX($A80:$AF80,MATCH(Lists!$F$6,$A$1:$AF$1,0))&amp;""),""))</f>
        <v/>
      </c>
      <c r="AR80" s="22">
        <f>IF(AO80="","",IFERROR(TRIM(INDEX($A80:$AF80,MATCH(Lists!$F$7,$A$1:$AF$1,0))&amp;""),""))</f>
        <v/>
      </c>
      <c r="AS80" s="22">
        <f>IF(AO80="","",IFERROR(IF(TRIM(INDEX($A80:$AF80,MATCH(Lists!$F$8,$A$1:$AF$1,0))&amp;"")="","",VALUE(TRIM(INDEX($A80:$AF80,MATCH(Lists!$F$8,$A$1:$AF$1,0))&amp;""))),""))</f>
        <v/>
      </c>
      <c r="AT80" s="22">
        <f>IF(AO80="","",IFERROR(IF(TRIM(INDEX($A80:$AF80,MATCH(Lists!$F$9,$A$1:$AF$1,0))&amp;"")="","",VALUE(TRIM(INDEX($A80:$AF80,MATCH(Lists!$F$9,$A$1:$AF$1,0))&amp;""))),""))</f>
        <v/>
      </c>
      <c r="AU80" s="22">
        <f>IF(AO80="","",IF(ISNUMBER(SEARCH("door prize",IFERROR(TRIM(INDEX($A80:$AF80,MATCH(Lists!$F$10,$A$1:$AF$1,0))&amp;""),""))),"Yes","No"))</f>
        <v/>
      </c>
      <c r="AV80" s="22">
        <f>IF(AO80="","",IF(ISNUMBER(SEARCH("Food or drink",IFERROR(TRIM(INDEX($A80:$AF80,MATCH(Lists!$F$10,$A$1:$AF$1,0))&amp;""),""))),"Yes","No"))</f>
        <v/>
      </c>
      <c r="AW80" s="22">
        <f>IF(AO80="","",IF(ISNUMBER(SEARCH("Nonprofit table",AQ80)),"Yes","No"))</f>
        <v/>
      </c>
      <c r="AX80" s="22">
        <f>IF(AO80="","",IF(IFERROR(TRIM(INDEX($A80:$AF80,MATCH(Lists!$F$12,$A$1:$AF$1,0))&amp;""),"")&lt;&gt;"","Yes","No"))</f>
        <v/>
      </c>
      <c r="AY80" s="22">
        <f>IF(AO80="","",IF(IFERROR(TRIM(INDEX($A80:$AF80,MATCH(Lists!$F$13,$A$1:$AF$1,0))&amp;""),"")&lt;&gt;"","Yes","No"))</f>
        <v/>
      </c>
      <c r="AZ80" s="22">
        <f>IF(AO80="","",IFERROR(IF(TRIM(INDEX($A80:$AF80,MATCH(Lists!$F$11,$A$1:$AF$1,0))&amp;"")="","",VALUE(TRIM(INDEX($A80:$AF80,MATCH(Lists!$F$11,$A$1:$AF$1,0))&amp;""))),""))</f>
        <v/>
      </c>
      <c r="BA80" s="22">
        <f>IF(AO80="","",IFERROR(TRIM(INDEX($A80:$AF80,MATCH(Lists!$F$14,$A$1:$AF$1,0))&amp;""),""))</f>
        <v/>
      </c>
      <c r="BB80" s="22">
        <f>IF(OR(AO80="",AJ80=""),"",TRIM(AJ80&amp;""))</f>
        <v/>
      </c>
      <c r="BC80" s="22">
        <f>IF(BB80="","",IF(COUNTIF($BB$2:$BB$301,BB80)&gt;1,"Yes","No"))</f>
        <v/>
      </c>
      <c r="BD80" s="22">
        <f>IF(AO80="","",IFERROR(TRIM(INDEX($A80:$AF80,MATCH(Lists!$F$5,$A$1:$AF$1,0))&amp;""),""))</f>
        <v/>
      </c>
      <c r="BE80" s="22">
        <f>IF(AO80="",0,1)</f>
        <v/>
      </c>
      <c r="BF80" s="22">
        <f>IF(BB80="",0,1)</f>
        <v/>
      </c>
    </row>
    <row r="81">
      <c r="AG81" s="19" t="n"/>
      <c r="AH81" s="23" t="n"/>
      <c r="AI81" s="24" t="n"/>
      <c r="AJ81" s="23" t="n"/>
      <c r="AK81" s="23" t="n"/>
      <c r="AL81" s="23" t="n"/>
      <c r="AM81" s="23" t="n"/>
      <c r="AN81" s="19" t="n"/>
      <c r="AO81" s="22">
        <f>IFERROR(TRIM(INDEX($A81:$AF81,MATCH(Lists!$F$3,$A$1:$AF$1,0))&amp;""),"")</f>
        <v/>
      </c>
      <c r="AP81" s="22">
        <f>IF(AO81="","",IFERROR(TRIM(INDEX($A81:$AF81,MATCH(Lists!$F$4,$A$1:$AF$1,0))&amp;""),""))</f>
        <v/>
      </c>
      <c r="AQ81" s="22">
        <f>IF(AO81="","",IFERROR(TRIM(INDEX($A81:$AF81,MATCH(Lists!$F$6,$A$1:$AF$1,0))&amp;""),""))</f>
        <v/>
      </c>
      <c r="AR81" s="22">
        <f>IF(AO81="","",IFERROR(TRIM(INDEX($A81:$AF81,MATCH(Lists!$F$7,$A$1:$AF$1,0))&amp;""),""))</f>
        <v/>
      </c>
      <c r="AS81" s="22">
        <f>IF(AO81="","",IFERROR(IF(TRIM(INDEX($A81:$AF81,MATCH(Lists!$F$8,$A$1:$AF$1,0))&amp;"")="","",VALUE(TRIM(INDEX($A81:$AF81,MATCH(Lists!$F$8,$A$1:$AF$1,0))&amp;""))),""))</f>
        <v/>
      </c>
      <c r="AT81" s="22">
        <f>IF(AO81="","",IFERROR(IF(TRIM(INDEX($A81:$AF81,MATCH(Lists!$F$9,$A$1:$AF$1,0))&amp;"")="","",VALUE(TRIM(INDEX($A81:$AF81,MATCH(Lists!$F$9,$A$1:$AF$1,0))&amp;""))),""))</f>
        <v/>
      </c>
      <c r="AU81" s="22">
        <f>IF(AO81="","",IF(ISNUMBER(SEARCH("door prize",IFERROR(TRIM(INDEX($A81:$AF81,MATCH(Lists!$F$10,$A$1:$AF$1,0))&amp;""),""))),"Yes","No"))</f>
        <v/>
      </c>
      <c r="AV81" s="22">
        <f>IF(AO81="","",IF(ISNUMBER(SEARCH("Food or drink",IFERROR(TRIM(INDEX($A81:$AF81,MATCH(Lists!$F$10,$A$1:$AF$1,0))&amp;""),""))),"Yes","No"))</f>
        <v/>
      </c>
      <c r="AW81" s="22">
        <f>IF(AO81="","",IF(ISNUMBER(SEARCH("Nonprofit table",AQ81)),"Yes","No"))</f>
        <v/>
      </c>
      <c r="AX81" s="22">
        <f>IF(AO81="","",IF(IFERROR(TRIM(INDEX($A81:$AF81,MATCH(Lists!$F$12,$A$1:$AF$1,0))&amp;""),"")&lt;&gt;"","Yes","No"))</f>
        <v/>
      </c>
      <c r="AY81" s="22">
        <f>IF(AO81="","",IF(IFERROR(TRIM(INDEX($A81:$AF81,MATCH(Lists!$F$13,$A$1:$AF$1,0))&amp;""),"")&lt;&gt;"","Yes","No"))</f>
        <v/>
      </c>
      <c r="AZ81" s="22">
        <f>IF(AO81="","",IFERROR(IF(TRIM(INDEX($A81:$AF81,MATCH(Lists!$F$11,$A$1:$AF$1,0))&amp;"")="","",VALUE(TRIM(INDEX($A81:$AF81,MATCH(Lists!$F$11,$A$1:$AF$1,0))&amp;""))),""))</f>
        <v/>
      </c>
      <c r="BA81" s="22">
        <f>IF(AO81="","",IFERROR(TRIM(INDEX($A81:$AF81,MATCH(Lists!$F$14,$A$1:$AF$1,0))&amp;""),""))</f>
        <v/>
      </c>
      <c r="BB81" s="22">
        <f>IF(OR(AO81="",AJ81=""),"",TRIM(AJ81&amp;""))</f>
        <v/>
      </c>
      <c r="BC81" s="22">
        <f>IF(BB81="","",IF(COUNTIF($BB$2:$BB$301,BB81)&gt;1,"Yes","No"))</f>
        <v/>
      </c>
      <c r="BD81" s="22">
        <f>IF(AO81="","",IFERROR(TRIM(INDEX($A81:$AF81,MATCH(Lists!$F$5,$A$1:$AF$1,0))&amp;""),""))</f>
        <v/>
      </c>
      <c r="BE81" s="22">
        <f>IF(AO81="",0,1)</f>
        <v/>
      </c>
      <c r="BF81" s="22">
        <f>IF(BB81="",0,1)</f>
        <v/>
      </c>
    </row>
    <row r="82">
      <c r="AG82" s="19" t="n"/>
      <c r="AH82" s="23" t="n"/>
      <c r="AI82" s="24" t="n"/>
      <c r="AJ82" s="23" t="n"/>
      <c r="AK82" s="23" t="n"/>
      <c r="AL82" s="23" t="n"/>
      <c r="AM82" s="23" t="n"/>
      <c r="AN82" s="19" t="n"/>
      <c r="AO82" s="22">
        <f>IFERROR(TRIM(INDEX($A82:$AF82,MATCH(Lists!$F$3,$A$1:$AF$1,0))&amp;""),"")</f>
        <v/>
      </c>
      <c r="AP82" s="22">
        <f>IF(AO82="","",IFERROR(TRIM(INDEX($A82:$AF82,MATCH(Lists!$F$4,$A$1:$AF$1,0))&amp;""),""))</f>
        <v/>
      </c>
      <c r="AQ82" s="22">
        <f>IF(AO82="","",IFERROR(TRIM(INDEX($A82:$AF82,MATCH(Lists!$F$6,$A$1:$AF$1,0))&amp;""),""))</f>
        <v/>
      </c>
      <c r="AR82" s="22">
        <f>IF(AO82="","",IFERROR(TRIM(INDEX($A82:$AF82,MATCH(Lists!$F$7,$A$1:$AF$1,0))&amp;""),""))</f>
        <v/>
      </c>
      <c r="AS82" s="22">
        <f>IF(AO82="","",IFERROR(IF(TRIM(INDEX($A82:$AF82,MATCH(Lists!$F$8,$A$1:$AF$1,0))&amp;"")="","",VALUE(TRIM(INDEX($A82:$AF82,MATCH(Lists!$F$8,$A$1:$AF$1,0))&amp;""))),""))</f>
        <v/>
      </c>
      <c r="AT82" s="22">
        <f>IF(AO82="","",IFERROR(IF(TRIM(INDEX($A82:$AF82,MATCH(Lists!$F$9,$A$1:$AF$1,0))&amp;"")="","",VALUE(TRIM(INDEX($A82:$AF82,MATCH(Lists!$F$9,$A$1:$AF$1,0))&amp;""))),""))</f>
        <v/>
      </c>
      <c r="AU82" s="22">
        <f>IF(AO82="","",IF(ISNUMBER(SEARCH("door prize",IFERROR(TRIM(INDEX($A82:$AF82,MATCH(Lists!$F$10,$A$1:$AF$1,0))&amp;""),""))),"Yes","No"))</f>
        <v/>
      </c>
      <c r="AV82" s="22">
        <f>IF(AO82="","",IF(ISNUMBER(SEARCH("Food or drink",IFERROR(TRIM(INDEX($A82:$AF82,MATCH(Lists!$F$10,$A$1:$AF$1,0))&amp;""),""))),"Yes","No"))</f>
        <v/>
      </c>
      <c r="AW82" s="22">
        <f>IF(AO82="","",IF(ISNUMBER(SEARCH("Nonprofit table",AQ82)),"Yes","No"))</f>
        <v/>
      </c>
      <c r="AX82" s="22">
        <f>IF(AO82="","",IF(IFERROR(TRIM(INDEX($A82:$AF82,MATCH(Lists!$F$12,$A$1:$AF$1,0))&amp;""),"")&lt;&gt;"","Yes","No"))</f>
        <v/>
      </c>
      <c r="AY82" s="22">
        <f>IF(AO82="","",IF(IFERROR(TRIM(INDEX($A82:$AF82,MATCH(Lists!$F$13,$A$1:$AF$1,0))&amp;""),"")&lt;&gt;"","Yes","No"))</f>
        <v/>
      </c>
      <c r="AZ82" s="22">
        <f>IF(AO82="","",IFERROR(IF(TRIM(INDEX($A82:$AF82,MATCH(Lists!$F$11,$A$1:$AF$1,0))&amp;"")="","",VALUE(TRIM(INDEX($A82:$AF82,MATCH(Lists!$F$11,$A$1:$AF$1,0))&amp;""))),""))</f>
        <v/>
      </c>
      <c r="BA82" s="22">
        <f>IF(AO82="","",IFERROR(TRIM(INDEX($A82:$AF82,MATCH(Lists!$F$14,$A$1:$AF$1,0))&amp;""),""))</f>
        <v/>
      </c>
      <c r="BB82" s="22">
        <f>IF(OR(AO82="",AJ82=""),"",TRIM(AJ82&amp;""))</f>
        <v/>
      </c>
      <c r="BC82" s="22">
        <f>IF(BB82="","",IF(COUNTIF($BB$2:$BB$301,BB82)&gt;1,"Yes","No"))</f>
        <v/>
      </c>
      <c r="BD82" s="22">
        <f>IF(AO82="","",IFERROR(TRIM(INDEX($A82:$AF82,MATCH(Lists!$F$5,$A$1:$AF$1,0))&amp;""),""))</f>
        <v/>
      </c>
      <c r="BE82" s="22">
        <f>IF(AO82="",0,1)</f>
        <v/>
      </c>
      <c r="BF82" s="22">
        <f>IF(BB82="",0,1)</f>
        <v/>
      </c>
    </row>
    <row r="83">
      <c r="AG83" s="19" t="n"/>
      <c r="AH83" s="23" t="n"/>
      <c r="AI83" s="24" t="n"/>
      <c r="AJ83" s="23" t="n"/>
      <c r="AK83" s="23" t="n"/>
      <c r="AL83" s="23" t="n"/>
      <c r="AM83" s="23" t="n"/>
      <c r="AN83" s="19" t="n"/>
      <c r="AO83" s="22">
        <f>IFERROR(TRIM(INDEX($A83:$AF83,MATCH(Lists!$F$3,$A$1:$AF$1,0))&amp;""),"")</f>
        <v/>
      </c>
      <c r="AP83" s="22">
        <f>IF(AO83="","",IFERROR(TRIM(INDEX($A83:$AF83,MATCH(Lists!$F$4,$A$1:$AF$1,0))&amp;""),""))</f>
        <v/>
      </c>
      <c r="AQ83" s="22">
        <f>IF(AO83="","",IFERROR(TRIM(INDEX($A83:$AF83,MATCH(Lists!$F$6,$A$1:$AF$1,0))&amp;""),""))</f>
        <v/>
      </c>
      <c r="AR83" s="22">
        <f>IF(AO83="","",IFERROR(TRIM(INDEX($A83:$AF83,MATCH(Lists!$F$7,$A$1:$AF$1,0))&amp;""),""))</f>
        <v/>
      </c>
      <c r="AS83" s="22">
        <f>IF(AO83="","",IFERROR(IF(TRIM(INDEX($A83:$AF83,MATCH(Lists!$F$8,$A$1:$AF$1,0))&amp;"")="","",VALUE(TRIM(INDEX($A83:$AF83,MATCH(Lists!$F$8,$A$1:$AF$1,0))&amp;""))),""))</f>
        <v/>
      </c>
      <c r="AT83" s="22">
        <f>IF(AO83="","",IFERROR(IF(TRIM(INDEX($A83:$AF83,MATCH(Lists!$F$9,$A$1:$AF$1,0))&amp;"")="","",VALUE(TRIM(INDEX($A83:$AF83,MATCH(Lists!$F$9,$A$1:$AF$1,0))&amp;""))),""))</f>
        <v/>
      </c>
      <c r="AU83" s="22">
        <f>IF(AO83="","",IF(ISNUMBER(SEARCH("door prize",IFERROR(TRIM(INDEX($A83:$AF83,MATCH(Lists!$F$10,$A$1:$AF$1,0))&amp;""),""))),"Yes","No"))</f>
        <v/>
      </c>
      <c r="AV83" s="22">
        <f>IF(AO83="","",IF(ISNUMBER(SEARCH("Food or drink",IFERROR(TRIM(INDEX($A83:$AF83,MATCH(Lists!$F$10,$A$1:$AF$1,0))&amp;""),""))),"Yes","No"))</f>
        <v/>
      </c>
      <c r="AW83" s="22">
        <f>IF(AO83="","",IF(ISNUMBER(SEARCH("Nonprofit table",AQ83)),"Yes","No"))</f>
        <v/>
      </c>
      <c r="AX83" s="22">
        <f>IF(AO83="","",IF(IFERROR(TRIM(INDEX($A83:$AF83,MATCH(Lists!$F$12,$A$1:$AF$1,0))&amp;""),"")&lt;&gt;"","Yes","No"))</f>
        <v/>
      </c>
      <c r="AY83" s="22">
        <f>IF(AO83="","",IF(IFERROR(TRIM(INDEX($A83:$AF83,MATCH(Lists!$F$13,$A$1:$AF$1,0))&amp;""),"")&lt;&gt;"","Yes","No"))</f>
        <v/>
      </c>
      <c r="AZ83" s="22">
        <f>IF(AO83="","",IFERROR(IF(TRIM(INDEX($A83:$AF83,MATCH(Lists!$F$11,$A$1:$AF$1,0))&amp;"")="","",VALUE(TRIM(INDEX($A83:$AF83,MATCH(Lists!$F$11,$A$1:$AF$1,0))&amp;""))),""))</f>
        <v/>
      </c>
      <c r="BA83" s="22">
        <f>IF(AO83="","",IFERROR(TRIM(INDEX($A83:$AF83,MATCH(Lists!$F$14,$A$1:$AF$1,0))&amp;""),""))</f>
        <v/>
      </c>
      <c r="BB83" s="22">
        <f>IF(OR(AO83="",AJ83=""),"",TRIM(AJ83&amp;""))</f>
        <v/>
      </c>
      <c r="BC83" s="22">
        <f>IF(BB83="","",IF(COUNTIF($BB$2:$BB$301,BB83)&gt;1,"Yes","No"))</f>
        <v/>
      </c>
      <c r="BD83" s="22">
        <f>IF(AO83="","",IFERROR(TRIM(INDEX($A83:$AF83,MATCH(Lists!$F$5,$A$1:$AF$1,0))&amp;""),""))</f>
        <v/>
      </c>
      <c r="BE83" s="22">
        <f>IF(AO83="",0,1)</f>
        <v/>
      </c>
      <c r="BF83" s="22">
        <f>IF(BB83="",0,1)</f>
        <v/>
      </c>
    </row>
    <row r="84">
      <c r="AG84" s="19" t="n"/>
      <c r="AH84" s="23" t="n"/>
      <c r="AI84" s="24" t="n"/>
      <c r="AJ84" s="23" t="n"/>
      <c r="AK84" s="23" t="n"/>
      <c r="AL84" s="23" t="n"/>
      <c r="AM84" s="23" t="n"/>
      <c r="AN84" s="19" t="n"/>
      <c r="AO84" s="22">
        <f>IFERROR(TRIM(INDEX($A84:$AF84,MATCH(Lists!$F$3,$A$1:$AF$1,0))&amp;""),"")</f>
        <v/>
      </c>
      <c r="AP84" s="22">
        <f>IF(AO84="","",IFERROR(TRIM(INDEX($A84:$AF84,MATCH(Lists!$F$4,$A$1:$AF$1,0))&amp;""),""))</f>
        <v/>
      </c>
      <c r="AQ84" s="22">
        <f>IF(AO84="","",IFERROR(TRIM(INDEX($A84:$AF84,MATCH(Lists!$F$6,$A$1:$AF$1,0))&amp;""),""))</f>
        <v/>
      </c>
      <c r="AR84" s="22">
        <f>IF(AO84="","",IFERROR(TRIM(INDEX($A84:$AF84,MATCH(Lists!$F$7,$A$1:$AF$1,0))&amp;""),""))</f>
        <v/>
      </c>
      <c r="AS84" s="22">
        <f>IF(AO84="","",IFERROR(IF(TRIM(INDEX($A84:$AF84,MATCH(Lists!$F$8,$A$1:$AF$1,0))&amp;"")="","",VALUE(TRIM(INDEX($A84:$AF84,MATCH(Lists!$F$8,$A$1:$AF$1,0))&amp;""))),""))</f>
        <v/>
      </c>
      <c r="AT84" s="22">
        <f>IF(AO84="","",IFERROR(IF(TRIM(INDEX($A84:$AF84,MATCH(Lists!$F$9,$A$1:$AF$1,0))&amp;"")="","",VALUE(TRIM(INDEX($A84:$AF84,MATCH(Lists!$F$9,$A$1:$AF$1,0))&amp;""))),""))</f>
        <v/>
      </c>
      <c r="AU84" s="22">
        <f>IF(AO84="","",IF(ISNUMBER(SEARCH("door prize",IFERROR(TRIM(INDEX($A84:$AF84,MATCH(Lists!$F$10,$A$1:$AF$1,0))&amp;""),""))),"Yes","No"))</f>
        <v/>
      </c>
      <c r="AV84" s="22">
        <f>IF(AO84="","",IF(ISNUMBER(SEARCH("Food or drink",IFERROR(TRIM(INDEX($A84:$AF84,MATCH(Lists!$F$10,$A$1:$AF$1,0))&amp;""),""))),"Yes","No"))</f>
        <v/>
      </c>
      <c r="AW84" s="22">
        <f>IF(AO84="","",IF(ISNUMBER(SEARCH("Nonprofit table",AQ84)),"Yes","No"))</f>
        <v/>
      </c>
      <c r="AX84" s="22">
        <f>IF(AO84="","",IF(IFERROR(TRIM(INDEX($A84:$AF84,MATCH(Lists!$F$12,$A$1:$AF$1,0))&amp;""),"")&lt;&gt;"","Yes","No"))</f>
        <v/>
      </c>
      <c r="AY84" s="22">
        <f>IF(AO84="","",IF(IFERROR(TRIM(INDEX($A84:$AF84,MATCH(Lists!$F$13,$A$1:$AF$1,0))&amp;""),"")&lt;&gt;"","Yes","No"))</f>
        <v/>
      </c>
      <c r="AZ84" s="22">
        <f>IF(AO84="","",IFERROR(IF(TRIM(INDEX($A84:$AF84,MATCH(Lists!$F$11,$A$1:$AF$1,0))&amp;"")="","",VALUE(TRIM(INDEX($A84:$AF84,MATCH(Lists!$F$11,$A$1:$AF$1,0))&amp;""))),""))</f>
        <v/>
      </c>
      <c r="BA84" s="22">
        <f>IF(AO84="","",IFERROR(TRIM(INDEX($A84:$AF84,MATCH(Lists!$F$14,$A$1:$AF$1,0))&amp;""),""))</f>
        <v/>
      </c>
      <c r="BB84" s="22">
        <f>IF(OR(AO84="",AJ84=""),"",TRIM(AJ84&amp;""))</f>
        <v/>
      </c>
      <c r="BC84" s="22">
        <f>IF(BB84="","",IF(COUNTIF($BB$2:$BB$301,BB84)&gt;1,"Yes","No"))</f>
        <v/>
      </c>
      <c r="BD84" s="22">
        <f>IF(AO84="","",IFERROR(TRIM(INDEX($A84:$AF84,MATCH(Lists!$F$5,$A$1:$AF$1,0))&amp;""),""))</f>
        <v/>
      </c>
      <c r="BE84" s="22">
        <f>IF(AO84="",0,1)</f>
        <v/>
      </c>
      <c r="BF84" s="22">
        <f>IF(BB84="",0,1)</f>
        <v/>
      </c>
    </row>
    <row r="85">
      <c r="AG85" s="19" t="n"/>
      <c r="AH85" s="23" t="n"/>
      <c r="AI85" s="24" t="n"/>
      <c r="AJ85" s="23" t="n"/>
      <c r="AK85" s="23" t="n"/>
      <c r="AL85" s="23" t="n"/>
      <c r="AM85" s="23" t="n"/>
      <c r="AN85" s="19" t="n"/>
      <c r="AO85" s="22">
        <f>IFERROR(TRIM(INDEX($A85:$AF85,MATCH(Lists!$F$3,$A$1:$AF$1,0))&amp;""),"")</f>
        <v/>
      </c>
      <c r="AP85" s="22">
        <f>IF(AO85="","",IFERROR(TRIM(INDEX($A85:$AF85,MATCH(Lists!$F$4,$A$1:$AF$1,0))&amp;""),""))</f>
        <v/>
      </c>
      <c r="AQ85" s="22">
        <f>IF(AO85="","",IFERROR(TRIM(INDEX($A85:$AF85,MATCH(Lists!$F$6,$A$1:$AF$1,0))&amp;""),""))</f>
        <v/>
      </c>
      <c r="AR85" s="22">
        <f>IF(AO85="","",IFERROR(TRIM(INDEX($A85:$AF85,MATCH(Lists!$F$7,$A$1:$AF$1,0))&amp;""),""))</f>
        <v/>
      </c>
      <c r="AS85" s="22">
        <f>IF(AO85="","",IFERROR(IF(TRIM(INDEX($A85:$AF85,MATCH(Lists!$F$8,$A$1:$AF$1,0))&amp;"")="","",VALUE(TRIM(INDEX($A85:$AF85,MATCH(Lists!$F$8,$A$1:$AF$1,0))&amp;""))),""))</f>
        <v/>
      </c>
      <c r="AT85" s="22">
        <f>IF(AO85="","",IFERROR(IF(TRIM(INDEX($A85:$AF85,MATCH(Lists!$F$9,$A$1:$AF$1,0))&amp;"")="","",VALUE(TRIM(INDEX($A85:$AF85,MATCH(Lists!$F$9,$A$1:$AF$1,0))&amp;""))),""))</f>
        <v/>
      </c>
      <c r="AU85" s="22">
        <f>IF(AO85="","",IF(ISNUMBER(SEARCH("door prize",IFERROR(TRIM(INDEX($A85:$AF85,MATCH(Lists!$F$10,$A$1:$AF$1,0))&amp;""),""))),"Yes","No"))</f>
        <v/>
      </c>
      <c r="AV85" s="22">
        <f>IF(AO85="","",IF(ISNUMBER(SEARCH("Food or drink",IFERROR(TRIM(INDEX($A85:$AF85,MATCH(Lists!$F$10,$A$1:$AF$1,0))&amp;""),""))),"Yes","No"))</f>
        <v/>
      </c>
      <c r="AW85" s="22">
        <f>IF(AO85="","",IF(ISNUMBER(SEARCH("Nonprofit table",AQ85)),"Yes","No"))</f>
        <v/>
      </c>
      <c r="AX85" s="22">
        <f>IF(AO85="","",IF(IFERROR(TRIM(INDEX($A85:$AF85,MATCH(Lists!$F$12,$A$1:$AF$1,0))&amp;""),"")&lt;&gt;"","Yes","No"))</f>
        <v/>
      </c>
      <c r="AY85" s="22">
        <f>IF(AO85="","",IF(IFERROR(TRIM(INDEX($A85:$AF85,MATCH(Lists!$F$13,$A$1:$AF$1,0))&amp;""),"")&lt;&gt;"","Yes","No"))</f>
        <v/>
      </c>
      <c r="AZ85" s="22">
        <f>IF(AO85="","",IFERROR(IF(TRIM(INDEX($A85:$AF85,MATCH(Lists!$F$11,$A$1:$AF$1,0))&amp;"")="","",VALUE(TRIM(INDEX($A85:$AF85,MATCH(Lists!$F$11,$A$1:$AF$1,0))&amp;""))),""))</f>
        <v/>
      </c>
      <c r="BA85" s="22">
        <f>IF(AO85="","",IFERROR(TRIM(INDEX($A85:$AF85,MATCH(Lists!$F$14,$A$1:$AF$1,0))&amp;""),""))</f>
        <v/>
      </c>
      <c r="BB85" s="22">
        <f>IF(OR(AO85="",AJ85=""),"",TRIM(AJ85&amp;""))</f>
        <v/>
      </c>
      <c r="BC85" s="22">
        <f>IF(BB85="","",IF(COUNTIF($BB$2:$BB$301,BB85)&gt;1,"Yes","No"))</f>
        <v/>
      </c>
      <c r="BD85" s="22">
        <f>IF(AO85="","",IFERROR(TRIM(INDEX($A85:$AF85,MATCH(Lists!$F$5,$A$1:$AF$1,0))&amp;""),""))</f>
        <v/>
      </c>
      <c r="BE85" s="22">
        <f>IF(AO85="",0,1)</f>
        <v/>
      </c>
      <c r="BF85" s="22">
        <f>IF(BB85="",0,1)</f>
        <v/>
      </c>
    </row>
    <row r="86">
      <c r="AG86" s="19" t="n"/>
      <c r="AH86" s="23" t="n"/>
      <c r="AI86" s="24" t="n"/>
      <c r="AJ86" s="23" t="n"/>
      <c r="AK86" s="23" t="n"/>
      <c r="AL86" s="23" t="n"/>
      <c r="AM86" s="23" t="n"/>
      <c r="AN86" s="19" t="n"/>
      <c r="AO86" s="22">
        <f>IFERROR(TRIM(INDEX($A86:$AF86,MATCH(Lists!$F$3,$A$1:$AF$1,0))&amp;""),"")</f>
        <v/>
      </c>
      <c r="AP86" s="22">
        <f>IF(AO86="","",IFERROR(TRIM(INDEX($A86:$AF86,MATCH(Lists!$F$4,$A$1:$AF$1,0))&amp;""),""))</f>
        <v/>
      </c>
      <c r="AQ86" s="22">
        <f>IF(AO86="","",IFERROR(TRIM(INDEX($A86:$AF86,MATCH(Lists!$F$6,$A$1:$AF$1,0))&amp;""),""))</f>
        <v/>
      </c>
      <c r="AR86" s="22">
        <f>IF(AO86="","",IFERROR(TRIM(INDEX($A86:$AF86,MATCH(Lists!$F$7,$A$1:$AF$1,0))&amp;""),""))</f>
        <v/>
      </c>
      <c r="AS86" s="22">
        <f>IF(AO86="","",IFERROR(IF(TRIM(INDEX($A86:$AF86,MATCH(Lists!$F$8,$A$1:$AF$1,0))&amp;"")="","",VALUE(TRIM(INDEX($A86:$AF86,MATCH(Lists!$F$8,$A$1:$AF$1,0))&amp;""))),""))</f>
        <v/>
      </c>
      <c r="AT86" s="22">
        <f>IF(AO86="","",IFERROR(IF(TRIM(INDEX($A86:$AF86,MATCH(Lists!$F$9,$A$1:$AF$1,0))&amp;"")="","",VALUE(TRIM(INDEX($A86:$AF86,MATCH(Lists!$F$9,$A$1:$AF$1,0))&amp;""))),""))</f>
        <v/>
      </c>
      <c r="AU86" s="22">
        <f>IF(AO86="","",IF(ISNUMBER(SEARCH("door prize",IFERROR(TRIM(INDEX($A86:$AF86,MATCH(Lists!$F$10,$A$1:$AF$1,0))&amp;""),""))),"Yes","No"))</f>
        <v/>
      </c>
      <c r="AV86" s="22">
        <f>IF(AO86="","",IF(ISNUMBER(SEARCH("Food or drink",IFERROR(TRIM(INDEX($A86:$AF86,MATCH(Lists!$F$10,$A$1:$AF$1,0))&amp;""),""))),"Yes","No"))</f>
        <v/>
      </c>
      <c r="AW86" s="22">
        <f>IF(AO86="","",IF(ISNUMBER(SEARCH("Nonprofit table",AQ86)),"Yes","No"))</f>
        <v/>
      </c>
      <c r="AX86" s="22">
        <f>IF(AO86="","",IF(IFERROR(TRIM(INDEX($A86:$AF86,MATCH(Lists!$F$12,$A$1:$AF$1,0))&amp;""),"")&lt;&gt;"","Yes","No"))</f>
        <v/>
      </c>
      <c r="AY86" s="22">
        <f>IF(AO86="","",IF(IFERROR(TRIM(INDEX($A86:$AF86,MATCH(Lists!$F$13,$A$1:$AF$1,0))&amp;""),"")&lt;&gt;"","Yes","No"))</f>
        <v/>
      </c>
      <c r="AZ86" s="22">
        <f>IF(AO86="","",IFERROR(IF(TRIM(INDEX($A86:$AF86,MATCH(Lists!$F$11,$A$1:$AF$1,0))&amp;"")="","",VALUE(TRIM(INDEX($A86:$AF86,MATCH(Lists!$F$11,$A$1:$AF$1,0))&amp;""))),""))</f>
        <v/>
      </c>
      <c r="BA86" s="22">
        <f>IF(AO86="","",IFERROR(TRIM(INDEX($A86:$AF86,MATCH(Lists!$F$14,$A$1:$AF$1,0))&amp;""),""))</f>
        <v/>
      </c>
      <c r="BB86" s="22">
        <f>IF(OR(AO86="",AJ86=""),"",TRIM(AJ86&amp;""))</f>
        <v/>
      </c>
      <c r="BC86" s="22">
        <f>IF(BB86="","",IF(COUNTIF($BB$2:$BB$301,BB86)&gt;1,"Yes","No"))</f>
        <v/>
      </c>
      <c r="BD86" s="22">
        <f>IF(AO86="","",IFERROR(TRIM(INDEX($A86:$AF86,MATCH(Lists!$F$5,$A$1:$AF$1,0))&amp;""),""))</f>
        <v/>
      </c>
      <c r="BE86" s="22">
        <f>IF(AO86="",0,1)</f>
        <v/>
      </c>
      <c r="BF86" s="22">
        <f>IF(BB86="",0,1)</f>
        <v/>
      </c>
    </row>
    <row r="87">
      <c r="AG87" s="19" t="n"/>
      <c r="AH87" s="23" t="n"/>
      <c r="AI87" s="24" t="n"/>
      <c r="AJ87" s="23" t="n"/>
      <c r="AK87" s="23" t="n"/>
      <c r="AL87" s="23" t="n"/>
      <c r="AM87" s="23" t="n"/>
      <c r="AN87" s="19" t="n"/>
      <c r="AO87" s="22">
        <f>IFERROR(TRIM(INDEX($A87:$AF87,MATCH(Lists!$F$3,$A$1:$AF$1,0))&amp;""),"")</f>
        <v/>
      </c>
      <c r="AP87" s="22">
        <f>IF(AO87="","",IFERROR(TRIM(INDEX($A87:$AF87,MATCH(Lists!$F$4,$A$1:$AF$1,0))&amp;""),""))</f>
        <v/>
      </c>
      <c r="AQ87" s="22">
        <f>IF(AO87="","",IFERROR(TRIM(INDEX($A87:$AF87,MATCH(Lists!$F$6,$A$1:$AF$1,0))&amp;""),""))</f>
        <v/>
      </c>
      <c r="AR87" s="22">
        <f>IF(AO87="","",IFERROR(TRIM(INDEX($A87:$AF87,MATCH(Lists!$F$7,$A$1:$AF$1,0))&amp;""),""))</f>
        <v/>
      </c>
      <c r="AS87" s="22">
        <f>IF(AO87="","",IFERROR(IF(TRIM(INDEX($A87:$AF87,MATCH(Lists!$F$8,$A$1:$AF$1,0))&amp;"")="","",VALUE(TRIM(INDEX($A87:$AF87,MATCH(Lists!$F$8,$A$1:$AF$1,0))&amp;""))),""))</f>
        <v/>
      </c>
      <c r="AT87" s="22">
        <f>IF(AO87="","",IFERROR(IF(TRIM(INDEX($A87:$AF87,MATCH(Lists!$F$9,$A$1:$AF$1,0))&amp;"")="","",VALUE(TRIM(INDEX($A87:$AF87,MATCH(Lists!$F$9,$A$1:$AF$1,0))&amp;""))),""))</f>
        <v/>
      </c>
      <c r="AU87" s="22">
        <f>IF(AO87="","",IF(ISNUMBER(SEARCH("door prize",IFERROR(TRIM(INDEX($A87:$AF87,MATCH(Lists!$F$10,$A$1:$AF$1,0))&amp;""),""))),"Yes","No"))</f>
        <v/>
      </c>
      <c r="AV87" s="22">
        <f>IF(AO87="","",IF(ISNUMBER(SEARCH("Food or drink",IFERROR(TRIM(INDEX($A87:$AF87,MATCH(Lists!$F$10,$A$1:$AF$1,0))&amp;""),""))),"Yes","No"))</f>
        <v/>
      </c>
      <c r="AW87" s="22">
        <f>IF(AO87="","",IF(ISNUMBER(SEARCH("Nonprofit table",AQ87)),"Yes","No"))</f>
        <v/>
      </c>
      <c r="AX87" s="22">
        <f>IF(AO87="","",IF(IFERROR(TRIM(INDEX($A87:$AF87,MATCH(Lists!$F$12,$A$1:$AF$1,0))&amp;""),"")&lt;&gt;"","Yes","No"))</f>
        <v/>
      </c>
      <c r="AY87" s="22">
        <f>IF(AO87="","",IF(IFERROR(TRIM(INDEX($A87:$AF87,MATCH(Lists!$F$13,$A$1:$AF$1,0))&amp;""),"")&lt;&gt;"","Yes","No"))</f>
        <v/>
      </c>
      <c r="AZ87" s="22">
        <f>IF(AO87="","",IFERROR(IF(TRIM(INDEX($A87:$AF87,MATCH(Lists!$F$11,$A$1:$AF$1,0))&amp;"")="","",VALUE(TRIM(INDEX($A87:$AF87,MATCH(Lists!$F$11,$A$1:$AF$1,0))&amp;""))),""))</f>
        <v/>
      </c>
      <c r="BA87" s="22">
        <f>IF(AO87="","",IFERROR(TRIM(INDEX($A87:$AF87,MATCH(Lists!$F$14,$A$1:$AF$1,0))&amp;""),""))</f>
        <v/>
      </c>
      <c r="BB87" s="22">
        <f>IF(OR(AO87="",AJ87=""),"",TRIM(AJ87&amp;""))</f>
        <v/>
      </c>
      <c r="BC87" s="22">
        <f>IF(BB87="","",IF(COUNTIF($BB$2:$BB$301,BB87)&gt;1,"Yes","No"))</f>
        <v/>
      </c>
      <c r="BD87" s="22">
        <f>IF(AO87="","",IFERROR(TRIM(INDEX($A87:$AF87,MATCH(Lists!$F$5,$A$1:$AF$1,0))&amp;""),""))</f>
        <v/>
      </c>
      <c r="BE87" s="22">
        <f>IF(AO87="",0,1)</f>
        <v/>
      </c>
      <c r="BF87" s="22">
        <f>IF(BB87="",0,1)</f>
        <v/>
      </c>
    </row>
    <row r="88">
      <c r="AG88" s="19" t="n"/>
      <c r="AH88" s="23" t="n"/>
      <c r="AI88" s="24" t="n"/>
      <c r="AJ88" s="23" t="n"/>
      <c r="AK88" s="23" t="n"/>
      <c r="AL88" s="23" t="n"/>
      <c r="AM88" s="23" t="n"/>
      <c r="AN88" s="19" t="n"/>
      <c r="AO88" s="22">
        <f>IFERROR(TRIM(INDEX($A88:$AF88,MATCH(Lists!$F$3,$A$1:$AF$1,0))&amp;""),"")</f>
        <v/>
      </c>
      <c r="AP88" s="22">
        <f>IF(AO88="","",IFERROR(TRIM(INDEX($A88:$AF88,MATCH(Lists!$F$4,$A$1:$AF$1,0))&amp;""),""))</f>
        <v/>
      </c>
      <c r="AQ88" s="22">
        <f>IF(AO88="","",IFERROR(TRIM(INDEX($A88:$AF88,MATCH(Lists!$F$6,$A$1:$AF$1,0))&amp;""),""))</f>
        <v/>
      </c>
      <c r="AR88" s="22">
        <f>IF(AO88="","",IFERROR(TRIM(INDEX($A88:$AF88,MATCH(Lists!$F$7,$A$1:$AF$1,0))&amp;""),""))</f>
        <v/>
      </c>
      <c r="AS88" s="22">
        <f>IF(AO88="","",IFERROR(IF(TRIM(INDEX($A88:$AF88,MATCH(Lists!$F$8,$A$1:$AF$1,0))&amp;"")="","",VALUE(TRIM(INDEX($A88:$AF88,MATCH(Lists!$F$8,$A$1:$AF$1,0))&amp;""))),""))</f>
        <v/>
      </c>
      <c r="AT88" s="22">
        <f>IF(AO88="","",IFERROR(IF(TRIM(INDEX($A88:$AF88,MATCH(Lists!$F$9,$A$1:$AF$1,0))&amp;"")="","",VALUE(TRIM(INDEX($A88:$AF88,MATCH(Lists!$F$9,$A$1:$AF$1,0))&amp;""))),""))</f>
        <v/>
      </c>
      <c r="AU88" s="22">
        <f>IF(AO88="","",IF(ISNUMBER(SEARCH("door prize",IFERROR(TRIM(INDEX($A88:$AF88,MATCH(Lists!$F$10,$A$1:$AF$1,0))&amp;""),""))),"Yes","No"))</f>
        <v/>
      </c>
      <c r="AV88" s="22">
        <f>IF(AO88="","",IF(ISNUMBER(SEARCH("Food or drink",IFERROR(TRIM(INDEX($A88:$AF88,MATCH(Lists!$F$10,$A$1:$AF$1,0))&amp;""),""))),"Yes","No"))</f>
        <v/>
      </c>
      <c r="AW88" s="22">
        <f>IF(AO88="","",IF(ISNUMBER(SEARCH("Nonprofit table",AQ88)),"Yes","No"))</f>
        <v/>
      </c>
      <c r="AX88" s="22">
        <f>IF(AO88="","",IF(IFERROR(TRIM(INDEX($A88:$AF88,MATCH(Lists!$F$12,$A$1:$AF$1,0))&amp;""),"")&lt;&gt;"","Yes","No"))</f>
        <v/>
      </c>
      <c r="AY88" s="22">
        <f>IF(AO88="","",IF(IFERROR(TRIM(INDEX($A88:$AF88,MATCH(Lists!$F$13,$A$1:$AF$1,0))&amp;""),"")&lt;&gt;"","Yes","No"))</f>
        <v/>
      </c>
      <c r="AZ88" s="22">
        <f>IF(AO88="","",IFERROR(IF(TRIM(INDEX($A88:$AF88,MATCH(Lists!$F$11,$A$1:$AF$1,0))&amp;"")="","",VALUE(TRIM(INDEX($A88:$AF88,MATCH(Lists!$F$11,$A$1:$AF$1,0))&amp;""))),""))</f>
        <v/>
      </c>
      <c r="BA88" s="22">
        <f>IF(AO88="","",IFERROR(TRIM(INDEX($A88:$AF88,MATCH(Lists!$F$14,$A$1:$AF$1,0))&amp;""),""))</f>
        <v/>
      </c>
      <c r="BB88" s="22">
        <f>IF(OR(AO88="",AJ88=""),"",TRIM(AJ88&amp;""))</f>
        <v/>
      </c>
      <c r="BC88" s="22">
        <f>IF(BB88="","",IF(COUNTIF($BB$2:$BB$301,BB88)&gt;1,"Yes","No"))</f>
        <v/>
      </c>
      <c r="BD88" s="22">
        <f>IF(AO88="","",IFERROR(TRIM(INDEX($A88:$AF88,MATCH(Lists!$F$5,$A$1:$AF$1,0))&amp;""),""))</f>
        <v/>
      </c>
      <c r="BE88" s="22">
        <f>IF(AO88="",0,1)</f>
        <v/>
      </c>
      <c r="BF88" s="22">
        <f>IF(BB88="",0,1)</f>
        <v/>
      </c>
    </row>
    <row r="89">
      <c r="AG89" s="19" t="n"/>
      <c r="AH89" s="23" t="n"/>
      <c r="AI89" s="24" t="n"/>
      <c r="AJ89" s="23" t="n"/>
      <c r="AK89" s="23" t="n"/>
      <c r="AL89" s="23" t="n"/>
      <c r="AM89" s="23" t="n"/>
      <c r="AN89" s="19" t="n"/>
      <c r="AO89" s="22">
        <f>IFERROR(TRIM(INDEX($A89:$AF89,MATCH(Lists!$F$3,$A$1:$AF$1,0))&amp;""),"")</f>
        <v/>
      </c>
      <c r="AP89" s="22">
        <f>IF(AO89="","",IFERROR(TRIM(INDEX($A89:$AF89,MATCH(Lists!$F$4,$A$1:$AF$1,0))&amp;""),""))</f>
        <v/>
      </c>
      <c r="AQ89" s="22">
        <f>IF(AO89="","",IFERROR(TRIM(INDEX($A89:$AF89,MATCH(Lists!$F$6,$A$1:$AF$1,0))&amp;""),""))</f>
        <v/>
      </c>
      <c r="AR89" s="22">
        <f>IF(AO89="","",IFERROR(TRIM(INDEX($A89:$AF89,MATCH(Lists!$F$7,$A$1:$AF$1,0))&amp;""),""))</f>
        <v/>
      </c>
      <c r="AS89" s="22">
        <f>IF(AO89="","",IFERROR(IF(TRIM(INDEX($A89:$AF89,MATCH(Lists!$F$8,$A$1:$AF$1,0))&amp;"")="","",VALUE(TRIM(INDEX($A89:$AF89,MATCH(Lists!$F$8,$A$1:$AF$1,0))&amp;""))),""))</f>
        <v/>
      </c>
      <c r="AT89" s="22">
        <f>IF(AO89="","",IFERROR(IF(TRIM(INDEX($A89:$AF89,MATCH(Lists!$F$9,$A$1:$AF$1,0))&amp;"")="","",VALUE(TRIM(INDEX($A89:$AF89,MATCH(Lists!$F$9,$A$1:$AF$1,0))&amp;""))),""))</f>
        <v/>
      </c>
      <c r="AU89" s="22">
        <f>IF(AO89="","",IF(ISNUMBER(SEARCH("door prize",IFERROR(TRIM(INDEX($A89:$AF89,MATCH(Lists!$F$10,$A$1:$AF$1,0))&amp;""),""))),"Yes","No"))</f>
        <v/>
      </c>
      <c r="AV89" s="22">
        <f>IF(AO89="","",IF(ISNUMBER(SEARCH("Food or drink",IFERROR(TRIM(INDEX($A89:$AF89,MATCH(Lists!$F$10,$A$1:$AF$1,0))&amp;""),""))),"Yes","No"))</f>
        <v/>
      </c>
      <c r="AW89" s="22">
        <f>IF(AO89="","",IF(ISNUMBER(SEARCH("Nonprofit table",AQ89)),"Yes","No"))</f>
        <v/>
      </c>
      <c r="AX89" s="22">
        <f>IF(AO89="","",IF(IFERROR(TRIM(INDEX($A89:$AF89,MATCH(Lists!$F$12,$A$1:$AF$1,0))&amp;""),"")&lt;&gt;"","Yes","No"))</f>
        <v/>
      </c>
      <c r="AY89" s="22">
        <f>IF(AO89="","",IF(IFERROR(TRIM(INDEX($A89:$AF89,MATCH(Lists!$F$13,$A$1:$AF$1,0))&amp;""),"")&lt;&gt;"","Yes","No"))</f>
        <v/>
      </c>
      <c r="AZ89" s="22">
        <f>IF(AO89="","",IFERROR(IF(TRIM(INDEX($A89:$AF89,MATCH(Lists!$F$11,$A$1:$AF$1,0))&amp;"")="","",VALUE(TRIM(INDEX($A89:$AF89,MATCH(Lists!$F$11,$A$1:$AF$1,0))&amp;""))),""))</f>
        <v/>
      </c>
      <c r="BA89" s="22">
        <f>IF(AO89="","",IFERROR(TRIM(INDEX($A89:$AF89,MATCH(Lists!$F$14,$A$1:$AF$1,0))&amp;""),""))</f>
        <v/>
      </c>
      <c r="BB89" s="22">
        <f>IF(OR(AO89="",AJ89=""),"",TRIM(AJ89&amp;""))</f>
        <v/>
      </c>
      <c r="BC89" s="22">
        <f>IF(BB89="","",IF(COUNTIF($BB$2:$BB$301,BB89)&gt;1,"Yes","No"))</f>
        <v/>
      </c>
      <c r="BD89" s="22">
        <f>IF(AO89="","",IFERROR(TRIM(INDEX($A89:$AF89,MATCH(Lists!$F$5,$A$1:$AF$1,0))&amp;""),""))</f>
        <v/>
      </c>
      <c r="BE89" s="22">
        <f>IF(AO89="",0,1)</f>
        <v/>
      </c>
      <c r="BF89" s="22">
        <f>IF(BB89="",0,1)</f>
        <v/>
      </c>
    </row>
    <row r="90">
      <c r="AG90" s="19" t="n"/>
      <c r="AH90" s="23" t="n"/>
      <c r="AI90" s="24" t="n"/>
      <c r="AJ90" s="23" t="n"/>
      <c r="AK90" s="23" t="n"/>
      <c r="AL90" s="23" t="n"/>
      <c r="AM90" s="23" t="n"/>
      <c r="AN90" s="19" t="n"/>
      <c r="AO90" s="22">
        <f>IFERROR(TRIM(INDEX($A90:$AF90,MATCH(Lists!$F$3,$A$1:$AF$1,0))&amp;""),"")</f>
        <v/>
      </c>
      <c r="AP90" s="22">
        <f>IF(AO90="","",IFERROR(TRIM(INDEX($A90:$AF90,MATCH(Lists!$F$4,$A$1:$AF$1,0))&amp;""),""))</f>
        <v/>
      </c>
      <c r="AQ90" s="22">
        <f>IF(AO90="","",IFERROR(TRIM(INDEX($A90:$AF90,MATCH(Lists!$F$6,$A$1:$AF$1,0))&amp;""),""))</f>
        <v/>
      </c>
      <c r="AR90" s="22">
        <f>IF(AO90="","",IFERROR(TRIM(INDEX($A90:$AF90,MATCH(Lists!$F$7,$A$1:$AF$1,0))&amp;""),""))</f>
        <v/>
      </c>
      <c r="AS90" s="22">
        <f>IF(AO90="","",IFERROR(IF(TRIM(INDEX($A90:$AF90,MATCH(Lists!$F$8,$A$1:$AF$1,0))&amp;"")="","",VALUE(TRIM(INDEX($A90:$AF90,MATCH(Lists!$F$8,$A$1:$AF$1,0))&amp;""))),""))</f>
        <v/>
      </c>
      <c r="AT90" s="22">
        <f>IF(AO90="","",IFERROR(IF(TRIM(INDEX($A90:$AF90,MATCH(Lists!$F$9,$A$1:$AF$1,0))&amp;"")="","",VALUE(TRIM(INDEX($A90:$AF90,MATCH(Lists!$F$9,$A$1:$AF$1,0))&amp;""))),""))</f>
        <v/>
      </c>
      <c r="AU90" s="22">
        <f>IF(AO90="","",IF(ISNUMBER(SEARCH("door prize",IFERROR(TRIM(INDEX($A90:$AF90,MATCH(Lists!$F$10,$A$1:$AF$1,0))&amp;""),""))),"Yes","No"))</f>
        <v/>
      </c>
      <c r="AV90" s="22">
        <f>IF(AO90="","",IF(ISNUMBER(SEARCH("Food or drink",IFERROR(TRIM(INDEX($A90:$AF90,MATCH(Lists!$F$10,$A$1:$AF$1,0))&amp;""),""))),"Yes","No"))</f>
        <v/>
      </c>
      <c r="AW90" s="22">
        <f>IF(AO90="","",IF(ISNUMBER(SEARCH("Nonprofit table",AQ90)),"Yes","No"))</f>
        <v/>
      </c>
      <c r="AX90" s="22">
        <f>IF(AO90="","",IF(IFERROR(TRIM(INDEX($A90:$AF90,MATCH(Lists!$F$12,$A$1:$AF$1,0))&amp;""),"")&lt;&gt;"","Yes","No"))</f>
        <v/>
      </c>
      <c r="AY90" s="22">
        <f>IF(AO90="","",IF(IFERROR(TRIM(INDEX($A90:$AF90,MATCH(Lists!$F$13,$A$1:$AF$1,0))&amp;""),"")&lt;&gt;"","Yes","No"))</f>
        <v/>
      </c>
      <c r="AZ90" s="22">
        <f>IF(AO90="","",IFERROR(IF(TRIM(INDEX($A90:$AF90,MATCH(Lists!$F$11,$A$1:$AF$1,0))&amp;"")="","",VALUE(TRIM(INDEX($A90:$AF90,MATCH(Lists!$F$11,$A$1:$AF$1,0))&amp;""))),""))</f>
        <v/>
      </c>
      <c r="BA90" s="22">
        <f>IF(AO90="","",IFERROR(TRIM(INDEX($A90:$AF90,MATCH(Lists!$F$14,$A$1:$AF$1,0))&amp;""),""))</f>
        <v/>
      </c>
      <c r="BB90" s="22">
        <f>IF(OR(AO90="",AJ90=""),"",TRIM(AJ90&amp;""))</f>
        <v/>
      </c>
      <c r="BC90" s="22">
        <f>IF(BB90="","",IF(COUNTIF($BB$2:$BB$301,BB90)&gt;1,"Yes","No"))</f>
        <v/>
      </c>
      <c r="BD90" s="22">
        <f>IF(AO90="","",IFERROR(TRIM(INDEX($A90:$AF90,MATCH(Lists!$F$5,$A$1:$AF$1,0))&amp;""),""))</f>
        <v/>
      </c>
      <c r="BE90" s="22">
        <f>IF(AO90="",0,1)</f>
        <v/>
      </c>
      <c r="BF90" s="22">
        <f>IF(BB90="",0,1)</f>
        <v/>
      </c>
    </row>
    <row r="91">
      <c r="AG91" s="19" t="n"/>
      <c r="AH91" s="23" t="n"/>
      <c r="AI91" s="24" t="n"/>
      <c r="AJ91" s="23" t="n"/>
      <c r="AK91" s="23" t="n"/>
      <c r="AL91" s="23" t="n"/>
      <c r="AM91" s="23" t="n"/>
      <c r="AN91" s="19" t="n"/>
      <c r="AO91" s="22">
        <f>IFERROR(TRIM(INDEX($A91:$AF91,MATCH(Lists!$F$3,$A$1:$AF$1,0))&amp;""),"")</f>
        <v/>
      </c>
      <c r="AP91" s="22">
        <f>IF(AO91="","",IFERROR(TRIM(INDEX($A91:$AF91,MATCH(Lists!$F$4,$A$1:$AF$1,0))&amp;""),""))</f>
        <v/>
      </c>
      <c r="AQ91" s="22">
        <f>IF(AO91="","",IFERROR(TRIM(INDEX($A91:$AF91,MATCH(Lists!$F$6,$A$1:$AF$1,0))&amp;""),""))</f>
        <v/>
      </c>
      <c r="AR91" s="22">
        <f>IF(AO91="","",IFERROR(TRIM(INDEX($A91:$AF91,MATCH(Lists!$F$7,$A$1:$AF$1,0))&amp;""),""))</f>
        <v/>
      </c>
      <c r="AS91" s="22">
        <f>IF(AO91="","",IFERROR(IF(TRIM(INDEX($A91:$AF91,MATCH(Lists!$F$8,$A$1:$AF$1,0))&amp;"")="","",VALUE(TRIM(INDEX($A91:$AF91,MATCH(Lists!$F$8,$A$1:$AF$1,0))&amp;""))),""))</f>
        <v/>
      </c>
      <c r="AT91" s="22">
        <f>IF(AO91="","",IFERROR(IF(TRIM(INDEX($A91:$AF91,MATCH(Lists!$F$9,$A$1:$AF$1,0))&amp;"")="","",VALUE(TRIM(INDEX($A91:$AF91,MATCH(Lists!$F$9,$A$1:$AF$1,0))&amp;""))),""))</f>
        <v/>
      </c>
      <c r="AU91" s="22">
        <f>IF(AO91="","",IF(ISNUMBER(SEARCH("door prize",IFERROR(TRIM(INDEX($A91:$AF91,MATCH(Lists!$F$10,$A$1:$AF$1,0))&amp;""),""))),"Yes","No"))</f>
        <v/>
      </c>
      <c r="AV91" s="22">
        <f>IF(AO91="","",IF(ISNUMBER(SEARCH("Food or drink",IFERROR(TRIM(INDEX($A91:$AF91,MATCH(Lists!$F$10,$A$1:$AF$1,0))&amp;""),""))),"Yes","No"))</f>
        <v/>
      </c>
      <c r="AW91" s="22">
        <f>IF(AO91="","",IF(ISNUMBER(SEARCH("Nonprofit table",AQ91)),"Yes","No"))</f>
        <v/>
      </c>
      <c r="AX91" s="22">
        <f>IF(AO91="","",IF(IFERROR(TRIM(INDEX($A91:$AF91,MATCH(Lists!$F$12,$A$1:$AF$1,0))&amp;""),"")&lt;&gt;"","Yes","No"))</f>
        <v/>
      </c>
      <c r="AY91" s="22">
        <f>IF(AO91="","",IF(IFERROR(TRIM(INDEX($A91:$AF91,MATCH(Lists!$F$13,$A$1:$AF$1,0))&amp;""),"")&lt;&gt;"","Yes","No"))</f>
        <v/>
      </c>
      <c r="AZ91" s="22">
        <f>IF(AO91="","",IFERROR(IF(TRIM(INDEX($A91:$AF91,MATCH(Lists!$F$11,$A$1:$AF$1,0))&amp;"")="","",VALUE(TRIM(INDEX($A91:$AF91,MATCH(Lists!$F$11,$A$1:$AF$1,0))&amp;""))),""))</f>
        <v/>
      </c>
      <c r="BA91" s="22">
        <f>IF(AO91="","",IFERROR(TRIM(INDEX($A91:$AF91,MATCH(Lists!$F$14,$A$1:$AF$1,0))&amp;""),""))</f>
        <v/>
      </c>
      <c r="BB91" s="22">
        <f>IF(OR(AO91="",AJ91=""),"",TRIM(AJ91&amp;""))</f>
        <v/>
      </c>
      <c r="BC91" s="22">
        <f>IF(BB91="","",IF(COUNTIF($BB$2:$BB$301,BB91)&gt;1,"Yes","No"))</f>
        <v/>
      </c>
      <c r="BD91" s="22">
        <f>IF(AO91="","",IFERROR(TRIM(INDEX($A91:$AF91,MATCH(Lists!$F$5,$A$1:$AF$1,0))&amp;""),""))</f>
        <v/>
      </c>
      <c r="BE91" s="22">
        <f>IF(AO91="",0,1)</f>
        <v/>
      </c>
      <c r="BF91" s="22">
        <f>IF(BB91="",0,1)</f>
        <v/>
      </c>
    </row>
    <row r="92">
      <c r="AG92" s="19" t="n"/>
      <c r="AH92" s="23" t="n"/>
      <c r="AI92" s="24" t="n"/>
      <c r="AJ92" s="23" t="n"/>
      <c r="AK92" s="23" t="n"/>
      <c r="AL92" s="23" t="n"/>
      <c r="AM92" s="23" t="n"/>
      <c r="AN92" s="19" t="n"/>
      <c r="AO92" s="22">
        <f>IFERROR(TRIM(INDEX($A92:$AF92,MATCH(Lists!$F$3,$A$1:$AF$1,0))&amp;""),"")</f>
        <v/>
      </c>
      <c r="AP92" s="22">
        <f>IF(AO92="","",IFERROR(TRIM(INDEX($A92:$AF92,MATCH(Lists!$F$4,$A$1:$AF$1,0))&amp;""),""))</f>
        <v/>
      </c>
      <c r="AQ92" s="22">
        <f>IF(AO92="","",IFERROR(TRIM(INDEX($A92:$AF92,MATCH(Lists!$F$6,$A$1:$AF$1,0))&amp;""),""))</f>
        <v/>
      </c>
      <c r="AR92" s="22">
        <f>IF(AO92="","",IFERROR(TRIM(INDEX($A92:$AF92,MATCH(Lists!$F$7,$A$1:$AF$1,0))&amp;""),""))</f>
        <v/>
      </c>
      <c r="AS92" s="22">
        <f>IF(AO92="","",IFERROR(IF(TRIM(INDEX($A92:$AF92,MATCH(Lists!$F$8,$A$1:$AF$1,0))&amp;"")="","",VALUE(TRIM(INDEX($A92:$AF92,MATCH(Lists!$F$8,$A$1:$AF$1,0))&amp;""))),""))</f>
        <v/>
      </c>
      <c r="AT92" s="22">
        <f>IF(AO92="","",IFERROR(IF(TRIM(INDEX($A92:$AF92,MATCH(Lists!$F$9,$A$1:$AF$1,0))&amp;"")="","",VALUE(TRIM(INDEX($A92:$AF92,MATCH(Lists!$F$9,$A$1:$AF$1,0))&amp;""))),""))</f>
        <v/>
      </c>
      <c r="AU92" s="22">
        <f>IF(AO92="","",IF(ISNUMBER(SEARCH("door prize",IFERROR(TRIM(INDEX($A92:$AF92,MATCH(Lists!$F$10,$A$1:$AF$1,0))&amp;""),""))),"Yes","No"))</f>
        <v/>
      </c>
      <c r="AV92" s="22">
        <f>IF(AO92="","",IF(ISNUMBER(SEARCH("Food or drink",IFERROR(TRIM(INDEX($A92:$AF92,MATCH(Lists!$F$10,$A$1:$AF$1,0))&amp;""),""))),"Yes","No"))</f>
        <v/>
      </c>
      <c r="AW92" s="22">
        <f>IF(AO92="","",IF(ISNUMBER(SEARCH("Nonprofit table",AQ92)),"Yes","No"))</f>
        <v/>
      </c>
      <c r="AX92" s="22">
        <f>IF(AO92="","",IF(IFERROR(TRIM(INDEX($A92:$AF92,MATCH(Lists!$F$12,$A$1:$AF$1,0))&amp;""),"")&lt;&gt;"","Yes","No"))</f>
        <v/>
      </c>
      <c r="AY92" s="22">
        <f>IF(AO92="","",IF(IFERROR(TRIM(INDEX($A92:$AF92,MATCH(Lists!$F$13,$A$1:$AF$1,0))&amp;""),"")&lt;&gt;"","Yes","No"))</f>
        <v/>
      </c>
      <c r="AZ92" s="22">
        <f>IF(AO92="","",IFERROR(IF(TRIM(INDEX($A92:$AF92,MATCH(Lists!$F$11,$A$1:$AF$1,0))&amp;"")="","",VALUE(TRIM(INDEX($A92:$AF92,MATCH(Lists!$F$11,$A$1:$AF$1,0))&amp;""))),""))</f>
        <v/>
      </c>
      <c r="BA92" s="22">
        <f>IF(AO92="","",IFERROR(TRIM(INDEX($A92:$AF92,MATCH(Lists!$F$14,$A$1:$AF$1,0))&amp;""),""))</f>
        <v/>
      </c>
      <c r="BB92" s="22">
        <f>IF(OR(AO92="",AJ92=""),"",TRIM(AJ92&amp;""))</f>
        <v/>
      </c>
      <c r="BC92" s="22">
        <f>IF(BB92="","",IF(COUNTIF($BB$2:$BB$301,BB92)&gt;1,"Yes","No"))</f>
        <v/>
      </c>
      <c r="BD92" s="22">
        <f>IF(AO92="","",IFERROR(TRIM(INDEX($A92:$AF92,MATCH(Lists!$F$5,$A$1:$AF$1,0))&amp;""),""))</f>
        <v/>
      </c>
      <c r="BE92" s="22">
        <f>IF(AO92="",0,1)</f>
        <v/>
      </c>
      <c r="BF92" s="22">
        <f>IF(BB92="",0,1)</f>
        <v/>
      </c>
    </row>
    <row r="93">
      <c r="AG93" s="19" t="n"/>
      <c r="AH93" s="23" t="n"/>
      <c r="AI93" s="24" t="n"/>
      <c r="AJ93" s="23" t="n"/>
      <c r="AK93" s="23" t="n"/>
      <c r="AL93" s="23" t="n"/>
      <c r="AM93" s="23" t="n"/>
      <c r="AN93" s="19" t="n"/>
      <c r="AO93" s="22">
        <f>IFERROR(TRIM(INDEX($A93:$AF93,MATCH(Lists!$F$3,$A$1:$AF$1,0))&amp;""),"")</f>
        <v/>
      </c>
      <c r="AP93" s="22">
        <f>IF(AO93="","",IFERROR(TRIM(INDEX($A93:$AF93,MATCH(Lists!$F$4,$A$1:$AF$1,0))&amp;""),""))</f>
        <v/>
      </c>
      <c r="AQ93" s="22">
        <f>IF(AO93="","",IFERROR(TRIM(INDEX($A93:$AF93,MATCH(Lists!$F$6,$A$1:$AF$1,0))&amp;""),""))</f>
        <v/>
      </c>
      <c r="AR93" s="22">
        <f>IF(AO93="","",IFERROR(TRIM(INDEX($A93:$AF93,MATCH(Lists!$F$7,$A$1:$AF$1,0))&amp;""),""))</f>
        <v/>
      </c>
      <c r="AS93" s="22">
        <f>IF(AO93="","",IFERROR(IF(TRIM(INDEX($A93:$AF93,MATCH(Lists!$F$8,$A$1:$AF$1,0))&amp;"")="","",VALUE(TRIM(INDEX($A93:$AF93,MATCH(Lists!$F$8,$A$1:$AF$1,0))&amp;""))),""))</f>
        <v/>
      </c>
      <c r="AT93" s="22">
        <f>IF(AO93="","",IFERROR(IF(TRIM(INDEX($A93:$AF93,MATCH(Lists!$F$9,$A$1:$AF$1,0))&amp;"")="","",VALUE(TRIM(INDEX($A93:$AF93,MATCH(Lists!$F$9,$A$1:$AF$1,0))&amp;""))),""))</f>
        <v/>
      </c>
      <c r="AU93" s="22">
        <f>IF(AO93="","",IF(ISNUMBER(SEARCH("door prize",IFERROR(TRIM(INDEX($A93:$AF93,MATCH(Lists!$F$10,$A$1:$AF$1,0))&amp;""),""))),"Yes","No"))</f>
        <v/>
      </c>
      <c r="AV93" s="22">
        <f>IF(AO93="","",IF(ISNUMBER(SEARCH("Food or drink",IFERROR(TRIM(INDEX($A93:$AF93,MATCH(Lists!$F$10,$A$1:$AF$1,0))&amp;""),""))),"Yes","No"))</f>
        <v/>
      </c>
      <c r="AW93" s="22">
        <f>IF(AO93="","",IF(ISNUMBER(SEARCH("Nonprofit table",AQ93)),"Yes","No"))</f>
        <v/>
      </c>
      <c r="AX93" s="22">
        <f>IF(AO93="","",IF(IFERROR(TRIM(INDEX($A93:$AF93,MATCH(Lists!$F$12,$A$1:$AF$1,0))&amp;""),"")&lt;&gt;"","Yes","No"))</f>
        <v/>
      </c>
      <c r="AY93" s="22">
        <f>IF(AO93="","",IF(IFERROR(TRIM(INDEX($A93:$AF93,MATCH(Lists!$F$13,$A$1:$AF$1,0))&amp;""),"")&lt;&gt;"","Yes","No"))</f>
        <v/>
      </c>
      <c r="AZ93" s="22">
        <f>IF(AO93="","",IFERROR(IF(TRIM(INDEX($A93:$AF93,MATCH(Lists!$F$11,$A$1:$AF$1,0))&amp;"")="","",VALUE(TRIM(INDEX($A93:$AF93,MATCH(Lists!$F$11,$A$1:$AF$1,0))&amp;""))),""))</f>
        <v/>
      </c>
      <c r="BA93" s="22">
        <f>IF(AO93="","",IFERROR(TRIM(INDEX($A93:$AF93,MATCH(Lists!$F$14,$A$1:$AF$1,0))&amp;""),""))</f>
        <v/>
      </c>
      <c r="BB93" s="22">
        <f>IF(OR(AO93="",AJ93=""),"",TRIM(AJ93&amp;""))</f>
        <v/>
      </c>
      <c r="BC93" s="22">
        <f>IF(BB93="","",IF(COUNTIF($BB$2:$BB$301,BB93)&gt;1,"Yes","No"))</f>
        <v/>
      </c>
      <c r="BD93" s="22">
        <f>IF(AO93="","",IFERROR(TRIM(INDEX($A93:$AF93,MATCH(Lists!$F$5,$A$1:$AF$1,0))&amp;""),""))</f>
        <v/>
      </c>
      <c r="BE93" s="22">
        <f>IF(AO93="",0,1)</f>
        <v/>
      </c>
      <c r="BF93" s="22">
        <f>IF(BB93="",0,1)</f>
        <v/>
      </c>
    </row>
    <row r="94">
      <c r="AG94" s="19" t="n"/>
      <c r="AH94" s="23" t="n"/>
      <c r="AI94" s="24" t="n"/>
      <c r="AJ94" s="23" t="n"/>
      <c r="AK94" s="23" t="n"/>
      <c r="AL94" s="23" t="n"/>
      <c r="AM94" s="23" t="n"/>
      <c r="AN94" s="19" t="n"/>
      <c r="AO94" s="22">
        <f>IFERROR(TRIM(INDEX($A94:$AF94,MATCH(Lists!$F$3,$A$1:$AF$1,0))&amp;""),"")</f>
        <v/>
      </c>
      <c r="AP94" s="22">
        <f>IF(AO94="","",IFERROR(TRIM(INDEX($A94:$AF94,MATCH(Lists!$F$4,$A$1:$AF$1,0))&amp;""),""))</f>
        <v/>
      </c>
      <c r="AQ94" s="22">
        <f>IF(AO94="","",IFERROR(TRIM(INDEX($A94:$AF94,MATCH(Lists!$F$6,$A$1:$AF$1,0))&amp;""),""))</f>
        <v/>
      </c>
      <c r="AR94" s="22">
        <f>IF(AO94="","",IFERROR(TRIM(INDEX($A94:$AF94,MATCH(Lists!$F$7,$A$1:$AF$1,0))&amp;""),""))</f>
        <v/>
      </c>
      <c r="AS94" s="22">
        <f>IF(AO94="","",IFERROR(IF(TRIM(INDEX($A94:$AF94,MATCH(Lists!$F$8,$A$1:$AF$1,0))&amp;"")="","",VALUE(TRIM(INDEX($A94:$AF94,MATCH(Lists!$F$8,$A$1:$AF$1,0))&amp;""))),""))</f>
        <v/>
      </c>
      <c r="AT94" s="22">
        <f>IF(AO94="","",IFERROR(IF(TRIM(INDEX($A94:$AF94,MATCH(Lists!$F$9,$A$1:$AF$1,0))&amp;"")="","",VALUE(TRIM(INDEX($A94:$AF94,MATCH(Lists!$F$9,$A$1:$AF$1,0))&amp;""))),""))</f>
        <v/>
      </c>
      <c r="AU94" s="22">
        <f>IF(AO94="","",IF(ISNUMBER(SEARCH("door prize",IFERROR(TRIM(INDEX($A94:$AF94,MATCH(Lists!$F$10,$A$1:$AF$1,0))&amp;""),""))),"Yes","No"))</f>
        <v/>
      </c>
      <c r="AV94" s="22">
        <f>IF(AO94="","",IF(ISNUMBER(SEARCH("Food or drink",IFERROR(TRIM(INDEX($A94:$AF94,MATCH(Lists!$F$10,$A$1:$AF$1,0))&amp;""),""))),"Yes","No"))</f>
        <v/>
      </c>
      <c r="AW94" s="22">
        <f>IF(AO94="","",IF(ISNUMBER(SEARCH("Nonprofit table",AQ94)),"Yes","No"))</f>
        <v/>
      </c>
      <c r="AX94" s="22">
        <f>IF(AO94="","",IF(IFERROR(TRIM(INDEX($A94:$AF94,MATCH(Lists!$F$12,$A$1:$AF$1,0))&amp;""),"")&lt;&gt;"","Yes","No"))</f>
        <v/>
      </c>
      <c r="AY94" s="22">
        <f>IF(AO94="","",IF(IFERROR(TRIM(INDEX($A94:$AF94,MATCH(Lists!$F$13,$A$1:$AF$1,0))&amp;""),"")&lt;&gt;"","Yes","No"))</f>
        <v/>
      </c>
      <c r="AZ94" s="22">
        <f>IF(AO94="","",IFERROR(IF(TRIM(INDEX($A94:$AF94,MATCH(Lists!$F$11,$A$1:$AF$1,0))&amp;"")="","",VALUE(TRIM(INDEX($A94:$AF94,MATCH(Lists!$F$11,$A$1:$AF$1,0))&amp;""))),""))</f>
        <v/>
      </c>
      <c r="BA94" s="22">
        <f>IF(AO94="","",IFERROR(TRIM(INDEX($A94:$AF94,MATCH(Lists!$F$14,$A$1:$AF$1,0))&amp;""),""))</f>
        <v/>
      </c>
      <c r="BB94" s="22">
        <f>IF(OR(AO94="",AJ94=""),"",TRIM(AJ94&amp;""))</f>
        <v/>
      </c>
      <c r="BC94" s="22">
        <f>IF(BB94="","",IF(COUNTIF($BB$2:$BB$301,BB94)&gt;1,"Yes","No"))</f>
        <v/>
      </c>
      <c r="BD94" s="22">
        <f>IF(AO94="","",IFERROR(TRIM(INDEX($A94:$AF94,MATCH(Lists!$F$5,$A$1:$AF$1,0))&amp;""),""))</f>
        <v/>
      </c>
      <c r="BE94" s="22">
        <f>IF(AO94="",0,1)</f>
        <v/>
      </c>
      <c r="BF94" s="22">
        <f>IF(BB94="",0,1)</f>
        <v/>
      </c>
    </row>
    <row r="95">
      <c r="AG95" s="19" t="n"/>
      <c r="AH95" s="23" t="n"/>
      <c r="AI95" s="24" t="n"/>
      <c r="AJ95" s="23" t="n"/>
      <c r="AK95" s="23" t="n"/>
      <c r="AL95" s="23" t="n"/>
      <c r="AM95" s="23" t="n"/>
      <c r="AN95" s="19" t="n"/>
      <c r="AO95" s="22">
        <f>IFERROR(TRIM(INDEX($A95:$AF95,MATCH(Lists!$F$3,$A$1:$AF$1,0))&amp;""),"")</f>
        <v/>
      </c>
      <c r="AP95" s="22">
        <f>IF(AO95="","",IFERROR(TRIM(INDEX($A95:$AF95,MATCH(Lists!$F$4,$A$1:$AF$1,0))&amp;""),""))</f>
        <v/>
      </c>
      <c r="AQ95" s="22">
        <f>IF(AO95="","",IFERROR(TRIM(INDEX($A95:$AF95,MATCH(Lists!$F$6,$A$1:$AF$1,0))&amp;""),""))</f>
        <v/>
      </c>
      <c r="AR95" s="22">
        <f>IF(AO95="","",IFERROR(TRIM(INDEX($A95:$AF95,MATCH(Lists!$F$7,$A$1:$AF$1,0))&amp;""),""))</f>
        <v/>
      </c>
      <c r="AS95" s="22">
        <f>IF(AO95="","",IFERROR(IF(TRIM(INDEX($A95:$AF95,MATCH(Lists!$F$8,$A$1:$AF$1,0))&amp;"")="","",VALUE(TRIM(INDEX($A95:$AF95,MATCH(Lists!$F$8,$A$1:$AF$1,0))&amp;""))),""))</f>
        <v/>
      </c>
      <c r="AT95" s="22">
        <f>IF(AO95="","",IFERROR(IF(TRIM(INDEX($A95:$AF95,MATCH(Lists!$F$9,$A$1:$AF$1,0))&amp;"")="","",VALUE(TRIM(INDEX($A95:$AF95,MATCH(Lists!$F$9,$A$1:$AF$1,0))&amp;""))),""))</f>
        <v/>
      </c>
      <c r="AU95" s="22">
        <f>IF(AO95="","",IF(ISNUMBER(SEARCH("door prize",IFERROR(TRIM(INDEX($A95:$AF95,MATCH(Lists!$F$10,$A$1:$AF$1,0))&amp;""),""))),"Yes","No"))</f>
        <v/>
      </c>
      <c r="AV95" s="22">
        <f>IF(AO95="","",IF(ISNUMBER(SEARCH("Food or drink",IFERROR(TRIM(INDEX($A95:$AF95,MATCH(Lists!$F$10,$A$1:$AF$1,0))&amp;""),""))),"Yes","No"))</f>
        <v/>
      </c>
      <c r="AW95" s="22">
        <f>IF(AO95="","",IF(ISNUMBER(SEARCH("Nonprofit table",AQ95)),"Yes","No"))</f>
        <v/>
      </c>
      <c r="AX95" s="22">
        <f>IF(AO95="","",IF(IFERROR(TRIM(INDEX($A95:$AF95,MATCH(Lists!$F$12,$A$1:$AF$1,0))&amp;""),"")&lt;&gt;"","Yes","No"))</f>
        <v/>
      </c>
      <c r="AY95" s="22">
        <f>IF(AO95="","",IF(IFERROR(TRIM(INDEX($A95:$AF95,MATCH(Lists!$F$13,$A$1:$AF$1,0))&amp;""),"")&lt;&gt;"","Yes","No"))</f>
        <v/>
      </c>
      <c r="AZ95" s="22">
        <f>IF(AO95="","",IFERROR(IF(TRIM(INDEX($A95:$AF95,MATCH(Lists!$F$11,$A$1:$AF$1,0))&amp;"")="","",VALUE(TRIM(INDEX($A95:$AF95,MATCH(Lists!$F$11,$A$1:$AF$1,0))&amp;""))),""))</f>
        <v/>
      </c>
      <c r="BA95" s="22">
        <f>IF(AO95="","",IFERROR(TRIM(INDEX($A95:$AF95,MATCH(Lists!$F$14,$A$1:$AF$1,0))&amp;""),""))</f>
        <v/>
      </c>
      <c r="BB95" s="22">
        <f>IF(OR(AO95="",AJ95=""),"",TRIM(AJ95&amp;""))</f>
        <v/>
      </c>
      <c r="BC95" s="22">
        <f>IF(BB95="","",IF(COUNTIF($BB$2:$BB$301,BB95)&gt;1,"Yes","No"))</f>
        <v/>
      </c>
      <c r="BD95" s="22">
        <f>IF(AO95="","",IFERROR(TRIM(INDEX($A95:$AF95,MATCH(Lists!$F$5,$A$1:$AF$1,0))&amp;""),""))</f>
        <v/>
      </c>
      <c r="BE95" s="22">
        <f>IF(AO95="",0,1)</f>
        <v/>
      </c>
      <c r="BF95" s="22">
        <f>IF(BB95="",0,1)</f>
        <v/>
      </c>
    </row>
    <row r="96">
      <c r="AG96" s="19" t="n"/>
      <c r="AH96" s="23" t="n"/>
      <c r="AI96" s="24" t="n"/>
      <c r="AJ96" s="23" t="n"/>
      <c r="AK96" s="23" t="n"/>
      <c r="AL96" s="23" t="n"/>
      <c r="AM96" s="23" t="n"/>
      <c r="AN96" s="19" t="n"/>
      <c r="AO96" s="22">
        <f>IFERROR(TRIM(INDEX($A96:$AF96,MATCH(Lists!$F$3,$A$1:$AF$1,0))&amp;""),"")</f>
        <v/>
      </c>
      <c r="AP96" s="22">
        <f>IF(AO96="","",IFERROR(TRIM(INDEX($A96:$AF96,MATCH(Lists!$F$4,$A$1:$AF$1,0))&amp;""),""))</f>
        <v/>
      </c>
      <c r="AQ96" s="22">
        <f>IF(AO96="","",IFERROR(TRIM(INDEX($A96:$AF96,MATCH(Lists!$F$6,$A$1:$AF$1,0))&amp;""),""))</f>
        <v/>
      </c>
      <c r="AR96" s="22">
        <f>IF(AO96="","",IFERROR(TRIM(INDEX($A96:$AF96,MATCH(Lists!$F$7,$A$1:$AF$1,0))&amp;""),""))</f>
        <v/>
      </c>
      <c r="AS96" s="22">
        <f>IF(AO96="","",IFERROR(IF(TRIM(INDEX($A96:$AF96,MATCH(Lists!$F$8,$A$1:$AF$1,0))&amp;"")="","",VALUE(TRIM(INDEX($A96:$AF96,MATCH(Lists!$F$8,$A$1:$AF$1,0))&amp;""))),""))</f>
        <v/>
      </c>
      <c r="AT96" s="22">
        <f>IF(AO96="","",IFERROR(IF(TRIM(INDEX($A96:$AF96,MATCH(Lists!$F$9,$A$1:$AF$1,0))&amp;"")="","",VALUE(TRIM(INDEX($A96:$AF96,MATCH(Lists!$F$9,$A$1:$AF$1,0))&amp;""))),""))</f>
        <v/>
      </c>
      <c r="AU96" s="22">
        <f>IF(AO96="","",IF(ISNUMBER(SEARCH("door prize",IFERROR(TRIM(INDEX($A96:$AF96,MATCH(Lists!$F$10,$A$1:$AF$1,0))&amp;""),""))),"Yes","No"))</f>
        <v/>
      </c>
      <c r="AV96" s="22">
        <f>IF(AO96="","",IF(ISNUMBER(SEARCH("Food or drink",IFERROR(TRIM(INDEX($A96:$AF96,MATCH(Lists!$F$10,$A$1:$AF$1,0))&amp;""),""))),"Yes","No"))</f>
        <v/>
      </c>
      <c r="AW96" s="22">
        <f>IF(AO96="","",IF(ISNUMBER(SEARCH("Nonprofit table",AQ96)),"Yes","No"))</f>
        <v/>
      </c>
      <c r="AX96" s="22">
        <f>IF(AO96="","",IF(IFERROR(TRIM(INDEX($A96:$AF96,MATCH(Lists!$F$12,$A$1:$AF$1,0))&amp;""),"")&lt;&gt;"","Yes","No"))</f>
        <v/>
      </c>
      <c r="AY96" s="22">
        <f>IF(AO96="","",IF(IFERROR(TRIM(INDEX($A96:$AF96,MATCH(Lists!$F$13,$A$1:$AF$1,0))&amp;""),"")&lt;&gt;"","Yes","No"))</f>
        <v/>
      </c>
      <c r="AZ96" s="22">
        <f>IF(AO96="","",IFERROR(IF(TRIM(INDEX($A96:$AF96,MATCH(Lists!$F$11,$A$1:$AF$1,0))&amp;"")="","",VALUE(TRIM(INDEX($A96:$AF96,MATCH(Lists!$F$11,$A$1:$AF$1,0))&amp;""))),""))</f>
        <v/>
      </c>
      <c r="BA96" s="22">
        <f>IF(AO96="","",IFERROR(TRIM(INDEX($A96:$AF96,MATCH(Lists!$F$14,$A$1:$AF$1,0))&amp;""),""))</f>
        <v/>
      </c>
      <c r="BB96" s="22">
        <f>IF(OR(AO96="",AJ96=""),"",TRIM(AJ96&amp;""))</f>
        <v/>
      </c>
      <c r="BC96" s="22">
        <f>IF(BB96="","",IF(COUNTIF($BB$2:$BB$301,BB96)&gt;1,"Yes","No"))</f>
        <v/>
      </c>
      <c r="BD96" s="22">
        <f>IF(AO96="","",IFERROR(TRIM(INDEX($A96:$AF96,MATCH(Lists!$F$5,$A$1:$AF$1,0))&amp;""),""))</f>
        <v/>
      </c>
      <c r="BE96" s="22">
        <f>IF(AO96="",0,1)</f>
        <v/>
      </c>
      <c r="BF96" s="22">
        <f>IF(BB96="",0,1)</f>
        <v/>
      </c>
    </row>
    <row r="97">
      <c r="AG97" s="19" t="n"/>
      <c r="AH97" s="23" t="n"/>
      <c r="AI97" s="24" t="n"/>
      <c r="AJ97" s="23" t="n"/>
      <c r="AK97" s="23" t="n"/>
      <c r="AL97" s="23" t="n"/>
      <c r="AM97" s="23" t="n"/>
      <c r="AN97" s="19" t="n"/>
      <c r="AO97" s="22">
        <f>IFERROR(TRIM(INDEX($A97:$AF97,MATCH(Lists!$F$3,$A$1:$AF$1,0))&amp;""),"")</f>
        <v/>
      </c>
      <c r="AP97" s="22">
        <f>IF(AO97="","",IFERROR(TRIM(INDEX($A97:$AF97,MATCH(Lists!$F$4,$A$1:$AF$1,0))&amp;""),""))</f>
        <v/>
      </c>
      <c r="AQ97" s="22">
        <f>IF(AO97="","",IFERROR(TRIM(INDEX($A97:$AF97,MATCH(Lists!$F$6,$A$1:$AF$1,0))&amp;""),""))</f>
        <v/>
      </c>
      <c r="AR97" s="22">
        <f>IF(AO97="","",IFERROR(TRIM(INDEX($A97:$AF97,MATCH(Lists!$F$7,$A$1:$AF$1,0))&amp;""),""))</f>
        <v/>
      </c>
      <c r="AS97" s="22">
        <f>IF(AO97="","",IFERROR(IF(TRIM(INDEX($A97:$AF97,MATCH(Lists!$F$8,$A$1:$AF$1,0))&amp;"")="","",VALUE(TRIM(INDEX($A97:$AF97,MATCH(Lists!$F$8,$A$1:$AF$1,0))&amp;""))),""))</f>
        <v/>
      </c>
      <c r="AT97" s="22">
        <f>IF(AO97="","",IFERROR(IF(TRIM(INDEX($A97:$AF97,MATCH(Lists!$F$9,$A$1:$AF$1,0))&amp;"")="","",VALUE(TRIM(INDEX($A97:$AF97,MATCH(Lists!$F$9,$A$1:$AF$1,0))&amp;""))),""))</f>
        <v/>
      </c>
      <c r="AU97" s="22">
        <f>IF(AO97="","",IF(ISNUMBER(SEARCH("door prize",IFERROR(TRIM(INDEX($A97:$AF97,MATCH(Lists!$F$10,$A$1:$AF$1,0))&amp;""),""))),"Yes","No"))</f>
        <v/>
      </c>
      <c r="AV97" s="22">
        <f>IF(AO97="","",IF(ISNUMBER(SEARCH("Food or drink",IFERROR(TRIM(INDEX($A97:$AF97,MATCH(Lists!$F$10,$A$1:$AF$1,0))&amp;""),""))),"Yes","No"))</f>
        <v/>
      </c>
      <c r="AW97" s="22">
        <f>IF(AO97="","",IF(ISNUMBER(SEARCH("Nonprofit table",AQ97)),"Yes","No"))</f>
        <v/>
      </c>
      <c r="AX97" s="22">
        <f>IF(AO97="","",IF(IFERROR(TRIM(INDEX($A97:$AF97,MATCH(Lists!$F$12,$A$1:$AF$1,0))&amp;""),"")&lt;&gt;"","Yes","No"))</f>
        <v/>
      </c>
      <c r="AY97" s="22">
        <f>IF(AO97="","",IF(IFERROR(TRIM(INDEX($A97:$AF97,MATCH(Lists!$F$13,$A$1:$AF$1,0))&amp;""),"")&lt;&gt;"","Yes","No"))</f>
        <v/>
      </c>
      <c r="AZ97" s="22">
        <f>IF(AO97="","",IFERROR(IF(TRIM(INDEX($A97:$AF97,MATCH(Lists!$F$11,$A$1:$AF$1,0))&amp;"")="","",VALUE(TRIM(INDEX($A97:$AF97,MATCH(Lists!$F$11,$A$1:$AF$1,0))&amp;""))),""))</f>
        <v/>
      </c>
      <c r="BA97" s="22">
        <f>IF(AO97="","",IFERROR(TRIM(INDEX($A97:$AF97,MATCH(Lists!$F$14,$A$1:$AF$1,0))&amp;""),""))</f>
        <v/>
      </c>
      <c r="BB97" s="22">
        <f>IF(OR(AO97="",AJ97=""),"",TRIM(AJ97&amp;""))</f>
        <v/>
      </c>
      <c r="BC97" s="22">
        <f>IF(BB97="","",IF(COUNTIF($BB$2:$BB$301,BB97)&gt;1,"Yes","No"))</f>
        <v/>
      </c>
      <c r="BD97" s="22">
        <f>IF(AO97="","",IFERROR(TRIM(INDEX($A97:$AF97,MATCH(Lists!$F$5,$A$1:$AF$1,0))&amp;""),""))</f>
        <v/>
      </c>
      <c r="BE97" s="22">
        <f>IF(AO97="",0,1)</f>
        <v/>
      </c>
      <c r="BF97" s="22">
        <f>IF(BB97="",0,1)</f>
        <v/>
      </c>
    </row>
    <row r="98">
      <c r="AG98" s="19" t="n"/>
      <c r="AH98" s="23" t="n"/>
      <c r="AI98" s="24" t="n"/>
      <c r="AJ98" s="23" t="n"/>
      <c r="AK98" s="23" t="n"/>
      <c r="AL98" s="23" t="n"/>
      <c r="AM98" s="23" t="n"/>
      <c r="AN98" s="19" t="n"/>
      <c r="AO98" s="22">
        <f>IFERROR(TRIM(INDEX($A98:$AF98,MATCH(Lists!$F$3,$A$1:$AF$1,0))&amp;""),"")</f>
        <v/>
      </c>
      <c r="AP98" s="22">
        <f>IF(AO98="","",IFERROR(TRIM(INDEX($A98:$AF98,MATCH(Lists!$F$4,$A$1:$AF$1,0))&amp;""),""))</f>
        <v/>
      </c>
      <c r="AQ98" s="22">
        <f>IF(AO98="","",IFERROR(TRIM(INDEX($A98:$AF98,MATCH(Lists!$F$6,$A$1:$AF$1,0))&amp;""),""))</f>
        <v/>
      </c>
      <c r="AR98" s="22">
        <f>IF(AO98="","",IFERROR(TRIM(INDEX($A98:$AF98,MATCH(Lists!$F$7,$A$1:$AF$1,0))&amp;""),""))</f>
        <v/>
      </c>
      <c r="AS98" s="22">
        <f>IF(AO98="","",IFERROR(IF(TRIM(INDEX($A98:$AF98,MATCH(Lists!$F$8,$A$1:$AF$1,0))&amp;"")="","",VALUE(TRIM(INDEX($A98:$AF98,MATCH(Lists!$F$8,$A$1:$AF$1,0))&amp;""))),""))</f>
        <v/>
      </c>
      <c r="AT98" s="22">
        <f>IF(AO98="","",IFERROR(IF(TRIM(INDEX($A98:$AF98,MATCH(Lists!$F$9,$A$1:$AF$1,0))&amp;"")="","",VALUE(TRIM(INDEX($A98:$AF98,MATCH(Lists!$F$9,$A$1:$AF$1,0))&amp;""))),""))</f>
        <v/>
      </c>
      <c r="AU98" s="22">
        <f>IF(AO98="","",IF(ISNUMBER(SEARCH("door prize",IFERROR(TRIM(INDEX($A98:$AF98,MATCH(Lists!$F$10,$A$1:$AF$1,0))&amp;""),""))),"Yes","No"))</f>
        <v/>
      </c>
      <c r="AV98" s="22">
        <f>IF(AO98="","",IF(ISNUMBER(SEARCH("Food or drink",IFERROR(TRIM(INDEX($A98:$AF98,MATCH(Lists!$F$10,$A$1:$AF$1,0))&amp;""),""))),"Yes","No"))</f>
        <v/>
      </c>
      <c r="AW98" s="22">
        <f>IF(AO98="","",IF(ISNUMBER(SEARCH("Nonprofit table",AQ98)),"Yes","No"))</f>
        <v/>
      </c>
      <c r="AX98" s="22">
        <f>IF(AO98="","",IF(IFERROR(TRIM(INDEX($A98:$AF98,MATCH(Lists!$F$12,$A$1:$AF$1,0))&amp;""),"")&lt;&gt;"","Yes","No"))</f>
        <v/>
      </c>
      <c r="AY98" s="22">
        <f>IF(AO98="","",IF(IFERROR(TRIM(INDEX($A98:$AF98,MATCH(Lists!$F$13,$A$1:$AF$1,0))&amp;""),"")&lt;&gt;"","Yes","No"))</f>
        <v/>
      </c>
      <c r="AZ98" s="22">
        <f>IF(AO98="","",IFERROR(IF(TRIM(INDEX($A98:$AF98,MATCH(Lists!$F$11,$A$1:$AF$1,0))&amp;"")="","",VALUE(TRIM(INDEX($A98:$AF98,MATCH(Lists!$F$11,$A$1:$AF$1,0))&amp;""))),""))</f>
        <v/>
      </c>
      <c r="BA98" s="22">
        <f>IF(AO98="","",IFERROR(TRIM(INDEX($A98:$AF98,MATCH(Lists!$F$14,$A$1:$AF$1,0))&amp;""),""))</f>
        <v/>
      </c>
      <c r="BB98" s="22">
        <f>IF(OR(AO98="",AJ98=""),"",TRIM(AJ98&amp;""))</f>
        <v/>
      </c>
      <c r="BC98" s="22">
        <f>IF(BB98="","",IF(COUNTIF($BB$2:$BB$301,BB98)&gt;1,"Yes","No"))</f>
        <v/>
      </c>
      <c r="BD98" s="22">
        <f>IF(AO98="","",IFERROR(TRIM(INDEX($A98:$AF98,MATCH(Lists!$F$5,$A$1:$AF$1,0))&amp;""),""))</f>
        <v/>
      </c>
      <c r="BE98" s="22">
        <f>IF(AO98="",0,1)</f>
        <v/>
      </c>
      <c r="BF98" s="22">
        <f>IF(BB98="",0,1)</f>
        <v/>
      </c>
    </row>
    <row r="99">
      <c r="AG99" s="19" t="n"/>
      <c r="AH99" s="23" t="n"/>
      <c r="AI99" s="24" t="n"/>
      <c r="AJ99" s="23" t="n"/>
      <c r="AK99" s="23" t="n"/>
      <c r="AL99" s="23" t="n"/>
      <c r="AM99" s="23" t="n"/>
      <c r="AN99" s="19" t="n"/>
      <c r="AO99" s="22">
        <f>IFERROR(TRIM(INDEX($A99:$AF99,MATCH(Lists!$F$3,$A$1:$AF$1,0))&amp;""),"")</f>
        <v/>
      </c>
      <c r="AP99" s="22">
        <f>IF(AO99="","",IFERROR(TRIM(INDEX($A99:$AF99,MATCH(Lists!$F$4,$A$1:$AF$1,0))&amp;""),""))</f>
        <v/>
      </c>
      <c r="AQ99" s="22">
        <f>IF(AO99="","",IFERROR(TRIM(INDEX($A99:$AF99,MATCH(Lists!$F$6,$A$1:$AF$1,0))&amp;""),""))</f>
        <v/>
      </c>
      <c r="AR99" s="22">
        <f>IF(AO99="","",IFERROR(TRIM(INDEX($A99:$AF99,MATCH(Lists!$F$7,$A$1:$AF$1,0))&amp;""),""))</f>
        <v/>
      </c>
      <c r="AS99" s="22">
        <f>IF(AO99="","",IFERROR(IF(TRIM(INDEX($A99:$AF99,MATCH(Lists!$F$8,$A$1:$AF$1,0))&amp;"")="","",VALUE(TRIM(INDEX($A99:$AF99,MATCH(Lists!$F$8,$A$1:$AF$1,0))&amp;""))),""))</f>
        <v/>
      </c>
      <c r="AT99" s="22">
        <f>IF(AO99="","",IFERROR(IF(TRIM(INDEX($A99:$AF99,MATCH(Lists!$F$9,$A$1:$AF$1,0))&amp;"")="","",VALUE(TRIM(INDEX($A99:$AF99,MATCH(Lists!$F$9,$A$1:$AF$1,0))&amp;""))),""))</f>
        <v/>
      </c>
      <c r="AU99" s="22">
        <f>IF(AO99="","",IF(ISNUMBER(SEARCH("door prize",IFERROR(TRIM(INDEX($A99:$AF99,MATCH(Lists!$F$10,$A$1:$AF$1,0))&amp;""),""))),"Yes","No"))</f>
        <v/>
      </c>
      <c r="AV99" s="22">
        <f>IF(AO99="","",IF(ISNUMBER(SEARCH("Food or drink",IFERROR(TRIM(INDEX($A99:$AF99,MATCH(Lists!$F$10,$A$1:$AF$1,0))&amp;""),""))),"Yes","No"))</f>
        <v/>
      </c>
      <c r="AW99" s="22">
        <f>IF(AO99="","",IF(ISNUMBER(SEARCH("Nonprofit table",AQ99)),"Yes","No"))</f>
        <v/>
      </c>
      <c r="AX99" s="22">
        <f>IF(AO99="","",IF(IFERROR(TRIM(INDEX($A99:$AF99,MATCH(Lists!$F$12,$A$1:$AF$1,0))&amp;""),"")&lt;&gt;"","Yes","No"))</f>
        <v/>
      </c>
      <c r="AY99" s="22">
        <f>IF(AO99="","",IF(IFERROR(TRIM(INDEX($A99:$AF99,MATCH(Lists!$F$13,$A$1:$AF$1,0))&amp;""),"")&lt;&gt;"","Yes","No"))</f>
        <v/>
      </c>
      <c r="AZ99" s="22">
        <f>IF(AO99="","",IFERROR(IF(TRIM(INDEX($A99:$AF99,MATCH(Lists!$F$11,$A$1:$AF$1,0))&amp;"")="","",VALUE(TRIM(INDEX($A99:$AF99,MATCH(Lists!$F$11,$A$1:$AF$1,0))&amp;""))),""))</f>
        <v/>
      </c>
      <c r="BA99" s="22">
        <f>IF(AO99="","",IFERROR(TRIM(INDEX($A99:$AF99,MATCH(Lists!$F$14,$A$1:$AF$1,0))&amp;""),""))</f>
        <v/>
      </c>
      <c r="BB99" s="22">
        <f>IF(OR(AO99="",AJ99=""),"",TRIM(AJ99&amp;""))</f>
        <v/>
      </c>
      <c r="BC99" s="22">
        <f>IF(BB99="","",IF(COUNTIF($BB$2:$BB$301,BB99)&gt;1,"Yes","No"))</f>
        <v/>
      </c>
      <c r="BD99" s="22">
        <f>IF(AO99="","",IFERROR(TRIM(INDEX($A99:$AF99,MATCH(Lists!$F$5,$A$1:$AF$1,0))&amp;""),""))</f>
        <v/>
      </c>
      <c r="BE99" s="22">
        <f>IF(AO99="",0,1)</f>
        <v/>
      </c>
      <c r="BF99" s="22">
        <f>IF(BB99="",0,1)</f>
        <v/>
      </c>
    </row>
    <row r="100">
      <c r="AG100" s="19" t="n"/>
      <c r="AH100" s="23" t="n"/>
      <c r="AI100" s="24" t="n"/>
      <c r="AJ100" s="23" t="n"/>
      <c r="AK100" s="23" t="n"/>
      <c r="AL100" s="23" t="n"/>
      <c r="AM100" s="23" t="n"/>
      <c r="AN100" s="19" t="n"/>
      <c r="AO100" s="22">
        <f>IFERROR(TRIM(INDEX($A100:$AF100,MATCH(Lists!$F$3,$A$1:$AF$1,0))&amp;""),"")</f>
        <v/>
      </c>
      <c r="AP100" s="22">
        <f>IF(AO100="","",IFERROR(TRIM(INDEX($A100:$AF100,MATCH(Lists!$F$4,$A$1:$AF$1,0))&amp;""),""))</f>
        <v/>
      </c>
      <c r="AQ100" s="22">
        <f>IF(AO100="","",IFERROR(TRIM(INDEX($A100:$AF100,MATCH(Lists!$F$6,$A$1:$AF$1,0))&amp;""),""))</f>
        <v/>
      </c>
      <c r="AR100" s="22">
        <f>IF(AO100="","",IFERROR(TRIM(INDEX($A100:$AF100,MATCH(Lists!$F$7,$A$1:$AF$1,0))&amp;""),""))</f>
        <v/>
      </c>
      <c r="AS100" s="22">
        <f>IF(AO100="","",IFERROR(IF(TRIM(INDEX($A100:$AF100,MATCH(Lists!$F$8,$A$1:$AF$1,0))&amp;"")="","",VALUE(TRIM(INDEX($A100:$AF100,MATCH(Lists!$F$8,$A$1:$AF$1,0))&amp;""))),""))</f>
        <v/>
      </c>
      <c r="AT100" s="22">
        <f>IF(AO100="","",IFERROR(IF(TRIM(INDEX($A100:$AF100,MATCH(Lists!$F$9,$A$1:$AF$1,0))&amp;"")="","",VALUE(TRIM(INDEX($A100:$AF100,MATCH(Lists!$F$9,$A$1:$AF$1,0))&amp;""))),""))</f>
        <v/>
      </c>
      <c r="AU100" s="22">
        <f>IF(AO100="","",IF(ISNUMBER(SEARCH("door prize",IFERROR(TRIM(INDEX($A100:$AF100,MATCH(Lists!$F$10,$A$1:$AF$1,0))&amp;""),""))),"Yes","No"))</f>
        <v/>
      </c>
      <c r="AV100" s="22">
        <f>IF(AO100="","",IF(ISNUMBER(SEARCH("Food or drink",IFERROR(TRIM(INDEX($A100:$AF100,MATCH(Lists!$F$10,$A$1:$AF$1,0))&amp;""),""))),"Yes","No"))</f>
        <v/>
      </c>
      <c r="AW100" s="22">
        <f>IF(AO100="","",IF(ISNUMBER(SEARCH("Nonprofit table",AQ100)),"Yes","No"))</f>
        <v/>
      </c>
      <c r="AX100" s="22">
        <f>IF(AO100="","",IF(IFERROR(TRIM(INDEX($A100:$AF100,MATCH(Lists!$F$12,$A$1:$AF$1,0))&amp;""),"")&lt;&gt;"","Yes","No"))</f>
        <v/>
      </c>
      <c r="AY100" s="22">
        <f>IF(AO100="","",IF(IFERROR(TRIM(INDEX($A100:$AF100,MATCH(Lists!$F$13,$A$1:$AF$1,0))&amp;""),"")&lt;&gt;"","Yes","No"))</f>
        <v/>
      </c>
      <c r="AZ100" s="22">
        <f>IF(AO100="","",IFERROR(IF(TRIM(INDEX($A100:$AF100,MATCH(Lists!$F$11,$A$1:$AF$1,0))&amp;"")="","",VALUE(TRIM(INDEX($A100:$AF100,MATCH(Lists!$F$11,$A$1:$AF$1,0))&amp;""))),""))</f>
        <v/>
      </c>
      <c r="BA100" s="22">
        <f>IF(AO100="","",IFERROR(TRIM(INDEX($A100:$AF100,MATCH(Lists!$F$14,$A$1:$AF$1,0))&amp;""),""))</f>
        <v/>
      </c>
      <c r="BB100" s="22">
        <f>IF(OR(AO100="",AJ100=""),"",TRIM(AJ100&amp;""))</f>
        <v/>
      </c>
      <c r="BC100" s="22">
        <f>IF(BB100="","",IF(COUNTIF($BB$2:$BB$301,BB100)&gt;1,"Yes","No"))</f>
        <v/>
      </c>
      <c r="BD100" s="22">
        <f>IF(AO100="","",IFERROR(TRIM(INDEX($A100:$AF100,MATCH(Lists!$F$5,$A$1:$AF$1,0))&amp;""),""))</f>
        <v/>
      </c>
      <c r="BE100" s="22">
        <f>IF(AO100="",0,1)</f>
        <v/>
      </c>
      <c r="BF100" s="22">
        <f>IF(BB100="",0,1)</f>
        <v/>
      </c>
    </row>
    <row r="101">
      <c r="AG101" s="19" t="n"/>
      <c r="AH101" s="23" t="n"/>
      <c r="AI101" s="24" t="n"/>
      <c r="AJ101" s="23" t="n"/>
      <c r="AK101" s="23" t="n"/>
      <c r="AL101" s="23" t="n"/>
      <c r="AM101" s="23" t="n"/>
      <c r="AN101" s="19" t="n"/>
      <c r="AO101" s="22">
        <f>IFERROR(TRIM(INDEX($A101:$AF101,MATCH(Lists!$F$3,$A$1:$AF$1,0))&amp;""),"")</f>
        <v/>
      </c>
      <c r="AP101" s="22">
        <f>IF(AO101="","",IFERROR(TRIM(INDEX($A101:$AF101,MATCH(Lists!$F$4,$A$1:$AF$1,0))&amp;""),""))</f>
        <v/>
      </c>
      <c r="AQ101" s="22">
        <f>IF(AO101="","",IFERROR(TRIM(INDEX($A101:$AF101,MATCH(Lists!$F$6,$A$1:$AF$1,0))&amp;""),""))</f>
        <v/>
      </c>
      <c r="AR101" s="22">
        <f>IF(AO101="","",IFERROR(TRIM(INDEX($A101:$AF101,MATCH(Lists!$F$7,$A$1:$AF$1,0))&amp;""),""))</f>
        <v/>
      </c>
      <c r="AS101" s="22">
        <f>IF(AO101="","",IFERROR(IF(TRIM(INDEX($A101:$AF101,MATCH(Lists!$F$8,$A$1:$AF$1,0))&amp;"")="","",VALUE(TRIM(INDEX($A101:$AF101,MATCH(Lists!$F$8,$A$1:$AF$1,0))&amp;""))),""))</f>
        <v/>
      </c>
      <c r="AT101" s="22">
        <f>IF(AO101="","",IFERROR(IF(TRIM(INDEX($A101:$AF101,MATCH(Lists!$F$9,$A$1:$AF$1,0))&amp;"")="","",VALUE(TRIM(INDEX($A101:$AF101,MATCH(Lists!$F$9,$A$1:$AF$1,0))&amp;""))),""))</f>
        <v/>
      </c>
      <c r="AU101" s="22">
        <f>IF(AO101="","",IF(ISNUMBER(SEARCH("door prize",IFERROR(TRIM(INDEX($A101:$AF101,MATCH(Lists!$F$10,$A$1:$AF$1,0))&amp;""),""))),"Yes","No"))</f>
        <v/>
      </c>
      <c r="AV101" s="22">
        <f>IF(AO101="","",IF(ISNUMBER(SEARCH("Food or drink",IFERROR(TRIM(INDEX($A101:$AF101,MATCH(Lists!$F$10,$A$1:$AF$1,0))&amp;""),""))),"Yes","No"))</f>
        <v/>
      </c>
      <c r="AW101" s="22">
        <f>IF(AO101="","",IF(ISNUMBER(SEARCH("Nonprofit table",AQ101)),"Yes","No"))</f>
        <v/>
      </c>
      <c r="AX101" s="22">
        <f>IF(AO101="","",IF(IFERROR(TRIM(INDEX($A101:$AF101,MATCH(Lists!$F$12,$A$1:$AF$1,0))&amp;""),"")&lt;&gt;"","Yes","No"))</f>
        <v/>
      </c>
      <c r="AY101" s="22">
        <f>IF(AO101="","",IF(IFERROR(TRIM(INDEX($A101:$AF101,MATCH(Lists!$F$13,$A$1:$AF$1,0))&amp;""),"")&lt;&gt;"","Yes","No"))</f>
        <v/>
      </c>
      <c r="AZ101" s="22">
        <f>IF(AO101="","",IFERROR(IF(TRIM(INDEX($A101:$AF101,MATCH(Lists!$F$11,$A$1:$AF$1,0))&amp;"")="","",VALUE(TRIM(INDEX($A101:$AF101,MATCH(Lists!$F$11,$A$1:$AF$1,0))&amp;""))),""))</f>
        <v/>
      </c>
      <c r="BA101" s="22">
        <f>IF(AO101="","",IFERROR(TRIM(INDEX($A101:$AF101,MATCH(Lists!$F$14,$A$1:$AF$1,0))&amp;""),""))</f>
        <v/>
      </c>
      <c r="BB101" s="22">
        <f>IF(OR(AO101="",AJ101=""),"",TRIM(AJ101&amp;""))</f>
        <v/>
      </c>
      <c r="BC101" s="22">
        <f>IF(BB101="","",IF(COUNTIF($BB$2:$BB$301,BB101)&gt;1,"Yes","No"))</f>
        <v/>
      </c>
      <c r="BD101" s="22">
        <f>IF(AO101="","",IFERROR(TRIM(INDEX($A101:$AF101,MATCH(Lists!$F$5,$A$1:$AF$1,0))&amp;""),""))</f>
        <v/>
      </c>
      <c r="BE101" s="22">
        <f>IF(AO101="",0,1)</f>
        <v/>
      </c>
      <c r="BF101" s="22">
        <f>IF(BB101="",0,1)</f>
        <v/>
      </c>
    </row>
    <row r="102">
      <c r="AG102" s="19" t="n"/>
      <c r="AH102" s="23" t="n"/>
      <c r="AI102" s="24" t="n"/>
      <c r="AJ102" s="23" t="n"/>
      <c r="AK102" s="23" t="n"/>
      <c r="AL102" s="23" t="n"/>
      <c r="AM102" s="23" t="n"/>
      <c r="AN102" s="19" t="n"/>
      <c r="AO102" s="22">
        <f>IFERROR(TRIM(INDEX($A102:$AF102,MATCH(Lists!$F$3,$A$1:$AF$1,0))&amp;""),"")</f>
        <v/>
      </c>
      <c r="AP102" s="22">
        <f>IF(AO102="","",IFERROR(TRIM(INDEX($A102:$AF102,MATCH(Lists!$F$4,$A$1:$AF$1,0))&amp;""),""))</f>
        <v/>
      </c>
      <c r="AQ102" s="22">
        <f>IF(AO102="","",IFERROR(TRIM(INDEX($A102:$AF102,MATCH(Lists!$F$6,$A$1:$AF$1,0))&amp;""),""))</f>
        <v/>
      </c>
      <c r="AR102" s="22">
        <f>IF(AO102="","",IFERROR(TRIM(INDEX($A102:$AF102,MATCH(Lists!$F$7,$A$1:$AF$1,0))&amp;""),""))</f>
        <v/>
      </c>
      <c r="AS102" s="22">
        <f>IF(AO102="","",IFERROR(IF(TRIM(INDEX($A102:$AF102,MATCH(Lists!$F$8,$A$1:$AF$1,0))&amp;"")="","",VALUE(TRIM(INDEX($A102:$AF102,MATCH(Lists!$F$8,$A$1:$AF$1,0))&amp;""))),""))</f>
        <v/>
      </c>
      <c r="AT102" s="22">
        <f>IF(AO102="","",IFERROR(IF(TRIM(INDEX($A102:$AF102,MATCH(Lists!$F$9,$A$1:$AF$1,0))&amp;"")="","",VALUE(TRIM(INDEX($A102:$AF102,MATCH(Lists!$F$9,$A$1:$AF$1,0))&amp;""))),""))</f>
        <v/>
      </c>
      <c r="AU102" s="22">
        <f>IF(AO102="","",IF(ISNUMBER(SEARCH("door prize",IFERROR(TRIM(INDEX($A102:$AF102,MATCH(Lists!$F$10,$A$1:$AF$1,0))&amp;""),""))),"Yes","No"))</f>
        <v/>
      </c>
      <c r="AV102" s="22">
        <f>IF(AO102="","",IF(ISNUMBER(SEARCH("Food or drink",IFERROR(TRIM(INDEX($A102:$AF102,MATCH(Lists!$F$10,$A$1:$AF$1,0))&amp;""),""))),"Yes","No"))</f>
        <v/>
      </c>
      <c r="AW102" s="22">
        <f>IF(AO102="","",IF(ISNUMBER(SEARCH("Nonprofit table",AQ102)),"Yes","No"))</f>
        <v/>
      </c>
      <c r="AX102" s="22">
        <f>IF(AO102="","",IF(IFERROR(TRIM(INDEX($A102:$AF102,MATCH(Lists!$F$12,$A$1:$AF$1,0))&amp;""),"")&lt;&gt;"","Yes","No"))</f>
        <v/>
      </c>
      <c r="AY102" s="22">
        <f>IF(AO102="","",IF(IFERROR(TRIM(INDEX($A102:$AF102,MATCH(Lists!$F$13,$A$1:$AF$1,0))&amp;""),"")&lt;&gt;"","Yes","No"))</f>
        <v/>
      </c>
      <c r="AZ102" s="22">
        <f>IF(AO102="","",IFERROR(IF(TRIM(INDEX($A102:$AF102,MATCH(Lists!$F$11,$A$1:$AF$1,0))&amp;"")="","",VALUE(TRIM(INDEX($A102:$AF102,MATCH(Lists!$F$11,$A$1:$AF$1,0))&amp;""))),""))</f>
        <v/>
      </c>
      <c r="BA102" s="22">
        <f>IF(AO102="","",IFERROR(TRIM(INDEX($A102:$AF102,MATCH(Lists!$F$14,$A$1:$AF$1,0))&amp;""),""))</f>
        <v/>
      </c>
      <c r="BB102" s="22">
        <f>IF(OR(AO102="",AJ102=""),"",TRIM(AJ102&amp;""))</f>
        <v/>
      </c>
      <c r="BC102" s="22">
        <f>IF(BB102="","",IF(COUNTIF($BB$2:$BB$301,BB102)&gt;1,"Yes","No"))</f>
        <v/>
      </c>
      <c r="BD102" s="22">
        <f>IF(AO102="","",IFERROR(TRIM(INDEX($A102:$AF102,MATCH(Lists!$F$5,$A$1:$AF$1,0))&amp;""),""))</f>
        <v/>
      </c>
      <c r="BE102" s="22">
        <f>IF(AO102="",0,1)</f>
        <v/>
      </c>
      <c r="BF102" s="22">
        <f>IF(BB102="",0,1)</f>
        <v/>
      </c>
    </row>
    <row r="103">
      <c r="AG103" s="19" t="n"/>
      <c r="AH103" s="23" t="n"/>
      <c r="AI103" s="24" t="n"/>
      <c r="AJ103" s="23" t="n"/>
      <c r="AK103" s="23" t="n"/>
      <c r="AL103" s="23" t="n"/>
      <c r="AM103" s="23" t="n"/>
      <c r="AN103" s="19" t="n"/>
      <c r="AO103" s="22">
        <f>IFERROR(TRIM(INDEX($A103:$AF103,MATCH(Lists!$F$3,$A$1:$AF$1,0))&amp;""),"")</f>
        <v/>
      </c>
      <c r="AP103" s="22">
        <f>IF(AO103="","",IFERROR(TRIM(INDEX($A103:$AF103,MATCH(Lists!$F$4,$A$1:$AF$1,0))&amp;""),""))</f>
        <v/>
      </c>
      <c r="AQ103" s="22">
        <f>IF(AO103="","",IFERROR(TRIM(INDEX($A103:$AF103,MATCH(Lists!$F$6,$A$1:$AF$1,0))&amp;""),""))</f>
        <v/>
      </c>
      <c r="AR103" s="22">
        <f>IF(AO103="","",IFERROR(TRIM(INDEX($A103:$AF103,MATCH(Lists!$F$7,$A$1:$AF$1,0))&amp;""),""))</f>
        <v/>
      </c>
      <c r="AS103" s="22">
        <f>IF(AO103="","",IFERROR(IF(TRIM(INDEX($A103:$AF103,MATCH(Lists!$F$8,$A$1:$AF$1,0))&amp;"")="","",VALUE(TRIM(INDEX($A103:$AF103,MATCH(Lists!$F$8,$A$1:$AF$1,0))&amp;""))),""))</f>
        <v/>
      </c>
      <c r="AT103" s="22">
        <f>IF(AO103="","",IFERROR(IF(TRIM(INDEX($A103:$AF103,MATCH(Lists!$F$9,$A$1:$AF$1,0))&amp;"")="","",VALUE(TRIM(INDEX($A103:$AF103,MATCH(Lists!$F$9,$A$1:$AF$1,0))&amp;""))),""))</f>
        <v/>
      </c>
      <c r="AU103" s="22">
        <f>IF(AO103="","",IF(ISNUMBER(SEARCH("door prize",IFERROR(TRIM(INDEX($A103:$AF103,MATCH(Lists!$F$10,$A$1:$AF$1,0))&amp;""),""))),"Yes","No"))</f>
        <v/>
      </c>
      <c r="AV103" s="22">
        <f>IF(AO103="","",IF(ISNUMBER(SEARCH("Food or drink",IFERROR(TRIM(INDEX($A103:$AF103,MATCH(Lists!$F$10,$A$1:$AF$1,0))&amp;""),""))),"Yes","No"))</f>
        <v/>
      </c>
      <c r="AW103" s="22">
        <f>IF(AO103="","",IF(ISNUMBER(SEARCH("Nonprofit table",AQ103)),"Yes","No"))</f>
        <v/>
      </c>
      <c r="AX103" s="22">
        <f>IF(AO103="","",IF(IFERROR(TRIM(INDEX($A103:$AF103,MATCH(Lists!$F$12,$A$1:$AF$1,0))&amp;""),"")&lt;&gt;"","Yes","No"))</f>
        <v/>
      </c>
      <c r="AY103" s="22">
        <f>IF(AO103="","",IF(IFERROR(TRIM(INDEX($A103:$AF103,MATCH(Lists!$F$13,$A$1:$AF$1,0))&amp;""),"")&lt;&gt;"","Yes","No"))</f>
        <v/>
      </c>
      <c r="AZ103" s="22">
        <f>IF(AO103="","",IFERROR(IF(TRIM(INDEX($A103:$AF103,MATCH(Lists!$F$11,$A$1:$AF$1,0))&amp;"")="","",VALUE(TRIM(INDEX($A103:$AF103,MATCH(Lists!$F$11,$A$1:$AF$1,0))&amp;""))),""))</f>
        <v/>
      </c>
      <c r="BA103" s="22">
        <f>IF(AO103="","",IFERROR(TRIM(INDEX($A103:$AF103,MATCH(Lists!$F$14,$A$1:$AF$1,0))&amp;""),""))</f>
        <v/>
      </c>
      <c r="BB103" s="22">
        <f>IF(OR(AO103="",AJ103=""),"",TRIM(AJ103&amp;""))</f>
        <v/>
      </c>
      <c r="BC103" s="22">
        <f>IF(BB103="","",IF(COUNTIF($BB$2:$BB$301,BB103)&gt;1,"Yes","No"))</f>
        <v/>
      </c>
      <c r="BD103" s="22">
        <f>IF(AO103="","",IFERROR(TRIM(INDEX($A103:$AF103,MATCH(Lists!$F$5,$A$1:$AF$1,0))&amp;""),""))</f>
        <v/>
      </c>
      <c r="BE103" s="22">
        <f>IF(AO103="",0,1)</f>
        <v/>
      </c>
      <c r="BF103" s="22">
        <f>IF(BB103="",0,1)</f>
        <v/>
      </c>
    </row>
    <row r="104">
      <c r="AG104" s="19" t="n"/>
      <c r="AH104" s="23" t="n"/>
      <c r="AI104" s="24" t="n"/>
      <c r="AJ104" s="23" t="n"/>
      <c r="AK104" s="23" t="n"/>
      <c r="AL104" s="23" t="n"/>
      <c r="AM104" s="23" t="n"/>
      <c r="AN104" s="19" t="n"/>
      <c r="AO104" s="22">
        <f>IFERROR(TRIM(INDEX($A104:$AF104,MATCH(Lists!$F$3,$A$1:$AF$1,0))&amp;""),"")</f>
        <v/>
      </c>
      <c r="AP104" s="22">
        <f>IF(AO104="","",IFERROR(TRIM(INDEX($A104:$AF104,MATCH(Lists!$F$4,$A$1:$AF$1,0))&amp;""),""))</f>
        <v/>
      </c>
      <c r="AQ104" s="22">
        <f>IF(AO104="","",IFERROR(TRIM(INDEX($A104:$AF104,MATCH(Lists!$F$6,$A$1:$AF$1,0))&amp;""),""))</f>
        <v/>
      </c>
      <c r="AR104" s="22">
        <f>IF(AO104="","",IFERROR(TRIM(INDEX($A104:$AF104,MATCH(Lists!$F$7,$A$1:$AF$1,0))&amp;""),""))</f>
        <v/>
      </c>
      <c r="AS104" s="22">
        <f>IF(AO104="","",IFERROR(IF(TRIM(INDEX($A104:$AF104,MATCH(Lists!$F$8,$A$1:$AF$1,0))&amp;"")="","",VALUE(TRIM(INDEX($A104:$AF104,MATCH(Lists!$F$8,$A$1:$AF$1,0))&amp;""))),""))</f>
        <v/>
      </c>
      <c r="AT104" s="22">
        <f>IF(AO104="","",IFERROR(IF(TRIM(INDEX($A104:$AF104,MATCH(Lists!$F$9,$A$1:$AF$1,0))&amp;"")="","",VALUE(TRIM(INDEX($A104:$AF104,MATCH(Lists!$F$9,$A$1:$AF$1,0))&amp;""))),""))</f>
        <v/>
      </c>
      <c r="AU104" s="22">
        <f>IF(AO104="","",IF(ISNUMBER(SEARCH("door prize",IFERROR(TRIM(INDEX($A104:$AF104,MATCH(Lists!$F$10,$A$1:$AF$1,0))&amp;""),""))),"Yes","No"))</f>
        <v/>
      </c>
      <c r="AV104" s="22">
        <f>IF(AO104="","",IF(ISNUMBER(SEARCH("Food or drink",IFERROR(TRIM(INDEX($A104:$AF104,MATCH(Lists!$F$10,$A$1:$AF$1,0))&amp;""),""))),"Yes","No"))</f>
        <v/>
      </c>
      <c r="AW104" s="22">
        <f>IF(AO104="","",IF(ISNUMBER(SEARCH("Nonprofit table",AQ104)),"Yes","No"))</f>
        <v/>
      </c>
      <c r="AX104" s="22">
        <f>IF(AO104="","",IF(IFERROR(TRIM(INDEX($A104:$AF104,MATCH(Lists!$F$12,$A$1:$AF$1,0))&amp;""),"")&lt;&gt;"","Yes","No"))</f>
        <v/>
      </c>
      <c r="AY104" s="22">
        <f>IF(AO104="","",IF(IFERROR(TRIM(INDEX($A104:$AF104,MATCH(Lists!$F$13,$A$1:$AF$1,0))&amp;""),"")&lt;&gt;"","Yes","No"))</f>
        <v/>
      </c>
      <c r="AZ104" s="22">
        <f>IF(AO104="","",IFERROR(IF(TRIM(INDEX($A104:$AF104,MATCH(Lists!$F$11,$A$1:$AF$1,0))&amp;"")="","",VALUE(TRIM(INDEX($A104:$AF104,MATCH(Lists!$F$11,$A$1:$AF$1,0))&amp;""))),""))</f>
        <v/>
      </c>
      <c r="BA104" s="22">
        <f>IF(AO104="","",IFERROR(TRIM(INDEX($A104:$AF104,MATCH(Lists!$F$14,$A$1:$AF$1,0))&amp;""),""))</f>
        <v/>
      </c>
      <c r="BB104" s="22">
        <f>IF(OR(AO104="",AJ104=""),"",TRIM(AJ104&amp;""))</f>
        <v/>
      </c>
      <c r="BC104" s="22">
        <f>IF(BB104="","",IF(COUNTIF($BB$2:$BB$301,BB104)&gt;1,"Yes","No"))</f>
        <v/>
      </c>
      <c r="BD104" s="22">
        <f>IF(AO104="","",IFERROR(TRIM(INDEX($A104:$AF104,MATCH(Lists!$F$5,$A$1:$AF$1,0))&amp;""),""))</f>
        <v/>
      </c>
      <c r="BE104" s="22">
        <f>IF(AO104="",0,1)</f>
        <v/>
      </c>
      <c r="BF104" s="22">
        <f>IF(BB104="",0,1)</f>
        <v/>
      </c>
    </row>
    <row r="105">
      <c r="AG105" s="19" t="n"/>
      <c r="AH105" s="23" t="n"/>
      <c r="AI105" s="24" t="n"/>
      <c r="AJ105" s="23" t="n"/>
      <c r="AK105" s="23" t="n"/>
      <c r="AL105" s="23" t="n"/>
      <c r="AM105" s="23" t="n"/>
      <c r="AN105" s="19" t="n"/>
      <c r="AO105" s="22">
        <f>IFERROR(TRIM(INDEX($A105:$AF105,MATCH(Lists!$F$3,$A$1:$AF$1,0))&amp;""),"")</f>
        <v/>
      </c>
      <c r="AP105" s="22">
        <f>IF(AO105="","",IFERROR(TRIM(INDEX($A105:$AF105,MATCH(Lists!$F$4,$A$1:$AF$1,0))&amp;""),""))</f>
        <v/>
      </c>
      <c r="AQ105" s="22">
        <f>IF(AO105="","",IFERROR(TRIM(INDEX($A105:$AF105,MATCH(Lists!$F$6,$A$1:$AF$1,0))&amp;""),""))</f>
        <v/>
      </c>
      <c r="AR105" s="22">
        <f>IF(AO105="","",IFERROR(TRIM(INDEX($A105:$AF105,MATCH(Lists!$F$7,$A$1:$AF$1,0))&amp;""),""))</f>
        <v/>
      </c>
      <c r="AS105" s="22">
        <f>IF(AO105="","",IFERROR(IF(TRIM(INDEX($A105:$AF105,MATCH(Lists!$F$8,$A$1:$AF$1,0))&amp;"")="","",VALUE(TRIM(INDEX($A105:$AF105,MATCH(Lists!$F$8,$A$1:$AF$1,0))&amp;""))),""))</f>
        <v/>
      </c>
      <c r="AT105" s="22">
        <f>IF(AO105="","",IFERROR(IF(TRIM(INDEX($A105:$AF105,MATCH(Lists!$F$9,$A$1:$AF$1,0))&amp;"")="","",VALUE(TRIM(INDEX($A105:$AF105,MATCH(Lists!$F$9,$A$1:$AF$1,0))&amp;""))),""))</f>
        <v/>
      </c>
      <c r="AU105" s="22">
        <f>IF(AO105="","",IF(ISNUMBER(SEARCH("door prize",IFERROR(TRIM(INDEX($A105:$AF105,MATCH(Lists!$F$10,$A$1:$AF$1,0))&amp;""),""))),"Yes","No"))</f>
        <v/>
      </c>
      <c r="AV105" s="22">
        <f>IF(AO105="","",IF(ISNUMBER(SEARCH("Food or drink",IFERROR(TRIM(INDEX($A105:$AF105,MATCH(Lists!$F$10,$A$1:$AF$1,0))&amp;""),""))),"Yes","No"))</f>
        <v/>
      </c>
      <c r="AW105" s="22">
        <f>IF(AO105="","",IF(ISNUMBER(SEARCH("Nonprofit table",AQ105)),"Yes","No"))</f>
        <v/>
      </c>
      <c r="AX105" s="22">
        <f>IF(AO105="","",IF(IFERROR(TRIM(INDEX($A105:$AF105,MATCH(Lists!$F$12,$A$1:$AF$1,0))&amp;""),"")&lt;&gt;"","Yes","No"))</f>
        <v/>
      </c>
      <c r="AY105" s="22">
        <f>IF(AO105="","",IF(IFERROR(TRIM(INDEX($A105:$AF105,MATCH(Lists!$F$13,$A$1:$AF$1,0))&amp;""),"")&lt;&gt;"","Yes","No"))</f>
        <v/>
      </c>
      <c r="AZ105" s="22">
        <f>IF(AO105="","",IFERROR(IF(TRIM(INDEX($A105:$AF105,MATCH(Lists!$F$11,$A$1:$AF$1,0))&amp;"")="","",VALUE(TRIM(INDEX($A105:$AF105,MATCH(Lists!$F$11,$A$1:$AF$1,0))&amp;""))),""))</f>
        <v/>
      </c>
      <c r="BA105" s="22">
        <f>IF(AO105="","",IFERROR(TRIM(INDEX($A105:$AF105,MATCH(Lists!$F$14,$A$1:$AF$1,0))&amp;""),""))</f>
        <v/>
      </c>
      <c r="BB105" s="22">
        <f>IF(OR(AO105="",AJ105=""),"",TRIM(AJ105&amp;""))</f>
        <v/>
      </c>
      <c r="BC105" s="22">
        <f>IF(BB105="","",IF(COUNTIF($BB$2:$BB$301,BB105)&gt;1,"Yes","No"))</f>
        <v/>
      </c>
      <c r="BD105" s="22">
        <f>IF(AO105="","",IFERROR(TRIM(INDEX($A105:$AF105,MATCH(Lists!$F$5,$A$1:$AF$1,0))&amp;""),""))</f>
        <v/>
      </c>
      <c r="BE105" s="22">
        <f>IF(AO105="",0,1)</f>
        <v/>
      </c>
      <c r="BF105" s="22">
        <f>IF(BB105="",0,1)</f>
        <v/>
      </c>
    </row>
    <row r="106">
      <c r="AG106" s="19" t="n"/>
      <c r="AH106" s="23" t="n"/>
      <c r="AI106" s="24" t="n"/>
      <c r="AJ106" s="23" t="n"/>
      <c r="AK106" s="23" t="n"/>
      <c r="AL106" s="23" t="n"/>
      <c r="AM106" s="23" t="n"/>
      <c r="AN106" s="19" t="n"/>
      <c r="AO106" s="22">
        <f>IFERROR(TRIM(INDEX($A106:$AF106,MATCH(Lists!$F$3,$A$1:$AF$1,0))&amp;""),"")</f>
        <v/>
      </c>
      <c r="AP106" s="22">
        <f>IF(AO106="","",IFERROR(TRIM(INDEX($A106:$AF106,MATCH(Lists!$F$4,$A$1:$AF$1,0))&amp;""),""))</f>
        <v/>
      </c>
      <c r="AQ106" s="22">
        <f>IF(AO106="","",IFERROR(TRIM(INDEX($A106:$AF106,MATCH(Lists!$F$6,$A$1:$AF$1,0))&amp;""),""))</f>
        <v/>
      </c>
      <c r="AR106" s="22">
        <f>IF(AO106="","",IFERROR(TRIM(INDEX($A106:$AF106,MATCH(Lists!$F$7,$A$1:$AF$1,0))&amp;""),""))</f>
        <v/>
      </c>
      <c r="AS106" s="22">
        <f>IF(AO106="","",IFERROR(IF(TRIM(INDEX($A106:$AF106,MATCH(Lists!$F$8,$A$1:$AF$1,0))&amp;"")="","",VALUE(TRIM(INDEX($A106:$AF106,MATCH(Lists!$F$8,$A$1:$AF$1,0))&amp;""))),""))</f>
        <v/>
      </c>
      <c r="AT106" s="22">
        <f>IF(AO106="","",IFERROR(IF(TRIM(INDEX($A106:$AF106,MATCH(Lists!$F$9,$A$1:$AF$1,0))&amp;"")="","",VALUE(TRIM(INDEX($A106:$AF106,MATCH(Lists!$F$9,$A$1:$AF$1,0))&amp;""))),""))</f>
        <v/>
      </c>
      <c r="AU106" s="22">
        <f>IF(AO106="","",IF(ISNUMBER(SEARCH("door prize",IFERROR(TRIM(INDEX($A106:$AF106,MATCH(Lists!$F$10,$A$1:$AF$1,0))&amp;""),""))),"Yes","No"))</f>
        <v/>
      </c>
      <c r="AV106" s="22">
        <f>IF(AO106="","",IF(ISNUMBER(SEARCH("Food or drink",IFERROR(TRIM(INDEX($A106:$AF106,MATCH(Lists!$F$10,$A$1:$AF$1,0))&amp;""),""))),"Yes","No"))</f>
        <v/>
      </c>
      <c r="AW106" s="22">
        <f>IF(AO106="","",IF(ISNUMBER(SEARCH("Nonprofit table",AQ106)),"Yes","No"))</f>
        <v/>
      </c>
      <c r="AX106" s="22">
        <f>IF(AO106="","",IF(IFERROR(TRIM(INDEX($A106:$AF106,MATCH(Lists!$F$12,$A$1:$AF$1,0))&amp;""),"")&lt;&gt;"","Yes","No"))</f>
        <v/>
      </c>
      <c r="AY106" s="22">
        <f>IF(AO106="","",IF(IFERROR(TRIM(INDEX($A106:$AF106,MATCH(Lists!$F$13,$A$1:$AF$1,0))&amp;""),"")&lt;&gt;"","Yes","No"))</f>
        <v/>
      </c>
      <c r="AZ106" s="22">
        <f>IF(AO106="","",IFERROR(IF(TRIM(INDEX($A106:$AF106,MATCH(Lists!$F$11,$A$1:$AF$1,0))&amp;"")="","",VALUE(TRIM(INDEX($A106:$AF106,MATCH(Lists!$F$11,$A$1:$AF$1,0))&amp;""))),""))</f>
        <v/>
      </c>
      <c r="BA106" s="22">
        <f>IF(AO106="","",IFERROR(TRIM(INDEX($A106:$AF106,MATCH(Lists!$F$14,$A$1:$AF$1,0))&amp;""),""))</f>
        <v/>
      </c>
      <c r="BB106" s="22">
        <f>IF(OR(AO106="",AJ106=""),"",TRIM(AJ106&amp;""))</f>
        <v/>
      </c>
      <c r="BC106" s="22">
        <f>IF(BB106="","",IF(COUNTIF($BB$2:$BB$301,BB106)&gt;1,"Yes","No"))</f>
        <v/>
      </c>
      <c r="BD106" s="22">
        <f>IF(AO106="","",IFERROR(TRIM(INDEX($A106:$AF106,MATCH(Lists!$F$5,$A$1:$AF$1,0))&amp;""),""))</f>
        <v/>
      </c>
      <c r="BE106" s="22">
        <f>IF(AO106="",0,1)</f>
        <v/>
      </c>
      <c r="BF106" s="22">
        <f>IF(BB106="",0,1)</f>
        <v/>
      </c>
    </row>
    <row r="107">
      <c r="AG107" s="19" t="n"/>
      <c r="AH107" s="23" t="n"/>
      <c r="AI107" s="24" t="n"/>
      <c r="AJ107" s="23" t="n"/>
      <c r="AK107" s="23" t="n"/>
      <c r="AL107" s="23" t="n"/>
      <c r="AM107" s="23" t="n"/>
      <c r="AN107" s="19" t="n"/>
      <c r="AO107" s="22">
        <f>IFERROR(TRIM(INDEX($A107:$AF107,MATCH(Lists!$F$3,$A$1:$AF$1,0))&amp;""),"")</f>
        <v/>
      </c>
      <c r="AP107" s="22">
        <f>IF(AO107="","",IFERROR(TRIM(INDEX($A107:$AF107,MATCH(Lists!$F$4,$A$1:$AF$1,0))&amp;""),""))</f>
        <v/>
      </c>
      <c r="AQ107" s="22">
        <f>IF(AO107="","",IFERROR(TRIM(INDEX($A107:$AF107,MATCH(Lists!$F$6,$A$1:$AF$1,0))&amp;""),""))</f>
        <v/>
      </c>
      <c r="AR107" s="22">
        <f>IF(AO107="","",IFERROR(TRIM(INDEX($A107:$AF107,MATCH(Lists!$F$7,$A$1:$AF$1,0))&amp;""),""))</f>
        <v/>
      </c>
      <c r="AS107" s="22">
        <f>IF(AO107="","",IFERROR(IF(TRIM(INDEX($A107:$AF107,MATCH(Lists!$F$8,$A$1:$AF$1,0))&amp;"")="","",VALUE(TRIM(INDEX($A107:$AF107,MATCH(Lists!$F$8,$A$1:$AF$1,0))&amp;""))),""))</f>
        <v/>
      </c>
      <c r="AT107" s="22">
        <f>IF(AO107="","",IFERROR(IF(TRIM(INDEX($A107:$AF107,MATCH(Lists!$F$9,$A$1:$AF$1,0))&amp;"")="","",VALUE(TRIM(INDEX($A107:$AF107,MATCH(Lists!$F$9,$A$1:$AF$1,0))&amp;""))),""))</f>
        <v/>
      </c>
      <c r="AU107" s="22">
        <f>IF(AO107="","",IF(ISNUMBER(SEARCH("door prize",IFERROR(TRIM(INDEX($A107:$AF107,MATCH(Lists!$F$10,$A$1:$AF$1,0))&amp;""),""))),"Yes","No"))</f>
        <v/>
      </c>
      <c r="AV107" s="22">
        <f>IF(AO107="","",IF(ISNUMBER(SEARCH("Food or drink",IFERROR(TRIM(INDEX($A107:$AF107,MATCH(Lists!$F$10,$A$1:$AF$1,0))&amp;""),""))),"Yes","No"))</f>
        <v/>
      </c>
      <c r="AW107" s="22">
        <f>IF(AO107="","",IF(ISNUMBER(SEARCH("Nonprofit table",AQ107)),"Yes","No"))</f>
        <v/>
      </c>
      <c r="AX107" s="22">
        <f>IF(AO107="","",IF(IFERROR(TRIM(INDEX($A107:$AF107,MATCH(Lists!$F$12,$A$1:$AF$1,0))&amp;""),"")&lt;&gt;"","Yes","No"))</f>
        <v/>
      </c>
      <c r="AY107" s="22">
        <f>IF(AO107="","",IF(IFERROR(TRIM(INDEX($A107:$AF107,MATCH(Lists!$F$13,$A$1:$AF$1,0))&amp;""),"")&lt;&gt;"","Yes","No"))</f>
        <v/>
      </c>
      <c r="AZ107" s="22">
        <f>IF(AO107="","",IFERROR(IF(TRIM(INDEX($A107:$AF107,MATCH(Lists!$F$11,$A$1:$AF$1,0))&amp;"")="","",VALUE(TRIM(INDEX($A107:$AF107,MATCH(Lists!$F$11,$A$1:$AF$1,0))&amp;""))),""))</f>
        <v/>
      </c>
      <c r="BA107" s="22">
        <f>IF(AO107="","",IFERROR(TRIM(INDEX($A107:$AF107,MATCH(Lists!$F$14,$A$1:$AF$1,0))&amp;""),""))</f>
        <v/>
      </c>
      <c r="BB107" s="22">
        <f>IF(OR(AO107="",AJ107=""),"",TRIM(AJ107&amp;""))</f>
        <v/>
      </c>
      <c r="BC107" s="22">
        <f>IF(BB107="","",IF(COUNTIF($BB$2:$BB$301,BB107)&gt;1,"Yes","No"))</f>
        <v/>
      </c>
      <c r="BD107" s="22">
        <f>IF(AO107="","",IFERROR(TRIM(INDEX($A107:$AF107,MATCH(Lists!$F$5,$A$1:$AF$1,0))&amp;""),""))</f>
        <v/>
      </c>
      <c r="BE107" s="22">
        <f>IF(AO107="",0,1)</f>
        <v/>
      </c>
      <c r="BF107" s="22">
        <f>IF(BB107="",0,1)</f>
        <v/>
      </c>
    </row>
    <row r="108">
      <c r="AG108" s="19" t="n"/>
      <c r="AH108" s="23" t="n"/>
      <c r="AI108" s="24" t="n"/>
      <c r="AJ108" s="23" t="n"/>
      <c r="AK108" s="23" t="n"/>
      <c r="AL108" s="23" t="n"/>
      <c r="AM108" s="23" t="n"/>
      <c r="AN108" s="19" t="n"/>
      <c r="AO108" s="22">
        <f>IFERROR(TRIM(INDEX($A108:$AF108,MATCH(Lists!$F$3,$A$1:$AF$1,0))&amp;""),"")</f>
        <v/>
      </c>
      <c r="AP108" s="22">
        <f>IF(AO108="","",IFERROR(TRIM(INDEX($A108:$AF108,MATCH(Lists!$F$4,$A$1:$AF$1,0))&amp;""),""))</f>
        <v/>
      </c>
      <c r="AQ108" s="22">
        <f>IF(AO108="","",IFERROR(TRIM(INDEX($A108:$AF108,MATCH(Lists!$F$6,$A$1:$AF$1,0))&amp;""),""))</f>
        <v/>
      </c>
      <c r="AR108" s="22">
        <f>IF(AO108="","",IFERROR(TRIM(INDEX($A108:$AF108,MATCH(Lists!$F$7,$A$1:$AF$1,0))&amp;""),""))</f>
        <v/>
      </c>
      <c r="AS108" s="22">
        <f>IF(AO108="","",IFERROR(IF(TRIM(INDEX($A108:$AF108,MATCH(Lists!$F$8,$A$1:$AF$1,0))&amp;"")="","",VALUE(TRIM(INDEX($A108:$AF108,MATCH(Lists!$F$8,$A$1:$AF$1,0))&amp;""))),""))</f>
        <v/>
      </c>
      <c r="AT108" s="22">
        <f>IF(AO108="","",IFERROR(IF(TRIM(INDEX($A108:$AF108,MATCH(Lists!$F$9,$A$1:$AF$1,0))&amp;"")="","",VALUE(TRIM(INDEX($A108:$AF108,MATCH(Lists!$F$9,$A$1:$AF$1,0))&amp;""))),""))</f>
        <v/>
      </c>
      <c r="AU108" s="22">
        <f>IF(AO108="","",IF(ISNUMBER(SEARCH("door prize",IFERROR(TRIM(INDEX($A108:$AF108,MATCH(Lists!$F$10,$A$1:$AF$1,0))&amp;""),""))),"Yes","No"))</f>
        <v/>
      </c>
      <c r="AV108" s="22">
        <f>IF(AO108="","",IF(ISNUMBER(SEARCH("Food or drink",IFERROR(TRIM(INDEX($A108:$AF108,MATCH(Lists!$F$10,$A$1:$AF$1,0))&amp;""),""))),"Yes","No"))</f>
        <v/>
      </c>
      <c r="AW108" s="22">
        <f>IF(AO108="","",IF(ISNUMBER(SEARCH("Nonprofit table",AQ108)),"Yes","No"))</f>
        <v/>
      </c>
      <c r="AX108" s="22">
        <f>IF(AO108="","",IF(IFERROR(TRIM(INDEX($A108:$AF108,MATCH(Lists!$F$12,$A$1:$AF$1,0))&amp;""),"")&lt;&gt;"","Yes","No"))</f>
        <v/>
      </c>
      <c r="AY108" s="22">
        <f>IF(AO108="","",IF(IFERROR(TRIM(INDEX($A108:$AF108,MATCH(Lists!$F$13,$A$1:$AF$1,0))&amp;""),"")&lt;&gt;"","Yes","No"))</f>
        <v/>
      </c>
      <c r="AZ108" s="22">
        <f>IF(AO108="","",IFERROR(IF(TRIM(INDEX($A108:$AF108,MATCH(Lists!$F$11,$A$1:$AF$1,0))&amp;"")="","",VALUE(TRIM(INDEX($A108:$AF108,MATCH(Lists!$F$11,$A$1:$AF$1,0))&amp;""))),""))</f>
        <v/>
      </c>
      <c r="BA108" s="22">
        <f>IF(AO108="","",IFERROR(TRIM(INDEX($A108:$AF108,MATCH(Lists!$F$14,$A$1:$AF$1,0))&amp;""),""))</f>
        <v/>
      </c>
      <c r="BB108" s="22">
        <f>IF(OR(AO108="",AJ108=""),"",TRIM(AJ108&amp;""))</f>
        <v/>
      </c>
      <c r="BC108" s="22">
        <f>IF(BB108="","",IF(COUNTIF($BB$2:$BB$301,BB108)&gt;1,"Yes","No"))</f>
        <v/>
      </c>
      <c r="BD108" s="22">
        <f>IF(AO108="","",IFERROR(TRIM(INDEX($A108:$AF108,MATCH(Lists!$F$5,$A$1:$AF$1,0))&amp;""),""))</f>
        <v/>
      </c>
      <c r="BE108" s="22">
        <f>IF(AO108="",0,1)</f>
        <v/>
      </c>
      <c r="BF108" s="22">
        <f>IF(BB108="",0,1)</f>
        <v/>
      </c>
    </row>
    <row r="109">
      <c r="AG109" s="19" t="n"/>
      <c r="AH109" s="23" t="n"/>
      <c r="AI109" s="24" t="n"/>
      <c r="AJ109" s="23" t="n"/>
      <c r="AK109" s="23" t="n"/>
      <c r="AL109" s="23" t="n"/>
      <c r="AM109" s="23" t="n"/>
      <c r="AN109" s="19" t="n"/>
      <c r="AO109" s="22">
        <f>IFERROR(TRIM(INDEX($A109:$AF109,MATCH(Lists!$F$3,$A$1:$AF$1,0))&amp;""),"")</f>
        <v/>
      </c>
      <c r="AP109" s="22">
        <f>IF(AO109="","",IFERROR(TRIM(INDEX($A109:$AF109,MATCH(Lists!$F$4,$A$1:$AF$1,0))&amp;""),""))</f>
        <v/>
      </c>
      <c r="AQ109" s="22">
        <f>IF(AO109="","",IFERROR(TRIM(INDEX($A109:$AF109,MATCH(Lists!$F$6,$A$1:$AF$1,0))&amp;""),""))</f>
        <v/>
      </c>
      <c r="AR109" s="22">
        <f>IF(AO109="","",IFERROR(TRIM(INDEX($A109:$AF109,MATCH(Lists!$F$7,$A$1:$AF$1,0))&amp;""),""))</f>
        <v/>
      </c>
      <c r="AS109" s="22">
        <f>IF(AO109="","",IFERROR(IF(TRIM(INDEX($A109:$AF109,MATCH(Lists!$F$8,$A$1:$AF$1,0))&amp;"")="","",VALUE(TRIM(INDEX($A109:$AF109,MATCH(Lists!$F$8,$A$1:$AF$1,0))&amp;""))),""))</f>
        <v/>
      </c>
      <c r="AT109" s="22">
        <f>IF(AO109="","",IFERROR(IF(TRIM(INDEX($A109:$AF109,MATCH(Lists!$F$9,$A$1:$AF$1,0))&amp;"")="","",VALUE(TRIM(INDEX($A109:$AF109,MATCH(Lists!$F$9,$A$1:$AF$1,0))&amp;""))),""))</f>
        <v/>
      </c>
      <c r="AU109" s="22">
        <f>IF(AO109="","",IF(ISNUMBER(SEARCH("door prize",IFERROR(TRIM(INDEX($A109:$AF109,MATCH(Lists!$F$10,$A$1:$AF$1,0))&amp;""),""))),"Yes","No"))</f>
        <v/>
      </c>
      <c r="AV109" s="22">
        <f>IF(AO109="","",IF(ISNUMBER(SEARCH("Food or drink",IFERROR(TRIM(INDEX($A109:$AF109,MATCH(Lists!$F$10,$A$1:$AF$1,0))&amp;""),""))),"Yes","No"))</f>
        <v/>
      </c>
      <c r="AW109" s="22">
        <f>IF(AO109="","",IF(ISNUMBER(SEARCH("Nonprofit table",AQ109)),"Yes","No"))</f>
        <v/>
      </c>
      <c r="AX109" s="22">
        <f>IF(AO109="","",IF(IFERROR(TRIM(INDEX($A109:$AF109,MATCH(Lists!$F$12,$A$1:$AF$1,0))&amp;""),"")&lt;&gt;"","Yes","No"))</f>
        <v/>
      </c>
      <c r="AY109" s="22">
        <f>IF(AO109="","",IF(IFERROR(TRIM(INDEX($A109:$AF109,MATCH(Lists!$F$13,$A$1:$AF$1,0))&amp;""),"")&lt;&gt;"","Yes","No"))</f>
        <v/>
      </c>
      <c r="AZ109" s="22">
        <f>IF(AO109="","",IFERROR(IF(TRIM(INDEX($A109:$AF109,MATCH(Lists!$F$11,$A$1:$AF$1,0))&amp;"")="","",VALUE(TRIM(INDEX($A109:$AF109,MATCH(Lists!$F$11,$A$1:$AF$1,0))&amp;""))),""))</f>
        <v/>
      </c>
      <c r="BA109" s="22">
        <f>IF(AO109="","",IFERROR(TRIM(INDEX($A109:$AF109,MATCH(Lists!$F$14,$A$1:$AF$1,0))&amp;""),""))</f>
        <v/>
      </c>
      <c r="BB109" s="22">
        <f>IF(OR(AO109="",AJ109=""),"",TRIM(AJ109&amp;""))</f>
        <v/>
      </c>
      <c r="BC109" s="22">
        <f>IF(BB109="","",IF(COUNTIF($BB$2:$BB$301,BB109)&gt;1,"Yes","No"))</f>
        <v/>
      </c>
      <c r="BD109" s="22">
        <f>IF(AO109="","",IFERROR(TRIM(INDEX($A109:$AF109,MATCH(Lists!$F$5,$A$1:$AF$1,0))&amp;""),""))</f>
        <v/>
      </c>
      <c r="BE109" s="22">
        <f>IF(AO109="",0,1)</f>
        <v/>
      </c>
      <c r="BF109" s="22">
        <f>IF(BB109="",0,1)</f>
        <v/>
      </c>
    </row>
    <row r="110">
      <c r="AG110" s="19" t="n"/>
      <c r="AH110" s="23" t="n"/>
      <c r="AI110" s="24" t="n"/>
      <c r="AJ110" s="23" t="n"/>
      <c r="AK110" s="23" t="n"/>
      <c r="AL110" s="23" t="n"/>
      <c r="AM110" s="23" t="n"/>
      <c r="AN110" s="19" t="n"/>
      <c r="AO110" s="22">
        <f>IFERROR(TRIM(INDEX($A110:$AF110,MATCH(Lists!$F$3,$A$1:$AF$1,0))&amp;""),"")</f>
        <v/>
      </c>
      <c r="AP110" s="22">
        <f>IF(AO110="","",IFERROR(TRIM(INDEX($A110:$AF110,MATCH(Lists!$F$4,$A$1:$AF$1,0))&amp;""),""))</f>
        <v/>
      </c>
      <c r="AQ110" s="22">
        <f>IF(AO110="","",IFERROR(TRIM(INDEX($A110:$AF110,MATCH(Lists!$F$6,$A$1:$AF$1,0))&amp;""),""))</f>
        <v/>
      </c>
      <c r="AR110" s="22">
        <f>IF(AO110="","",IFERROR(TRIM(INDEX($A110:$AF110,MATCH(Lists!$F$7,$A$1:$AF$1,0))&amp;""),""))</f>
        <v/>
      </c>
      <c r="AS110" s="22">
        <f>IF(AO110="","",IFERROR(IF(TRIM(INDEX($A110:$AF110,MATCH(Lists!$F$8,$A$1:$AF$1,0))&amp;"")="","",VALUE(TRIM(INDEX($A110:$AF110,MATCH(Lists!$F$8,$A$1:$AF$1,0))&amp;""))),""))</f>
        <v/>
      </c>
      <c r="AT110" s="22">
        <f>IF(AO110="","",IFERROR(IF(TRIM(INDEX($A110:$AF110,MATCH(Lists!$F$9,$A$1:$AF$1,0))&amp;"")="","",VALUE(TRIM(INDEX($A110:$AF110,MATCH(Lists!$F$9,$A$1:$AF$1,0))&amp;""))),""))</f>
        <v/>
      </c>
      <c r="AU110" s="22">
        <f>IF(AO110="","",IF(ISNUMBER(SEARCH("door prize",IFERROR(TRIM(INDEX($A110:$AF110,MATCH(Lists!$F$10,$A$1:$AF$1,0))&amp;""),""))),"Yes","No"))</f>
        <v/>
      </c>
      <c r="AV110" s="22">
        <f>IF(AO110="","",IF(ISNUMBER(SEARCH("Food or drink",IFERROR(TRIM(INDEX($A110:$AF110,MATCH(Lists!$F$10,$A$1:$AF$1,0))&amp;""),""))),"Yes","No"))</f>
        <v/>
      </c>
      <c r="AW110" s="22">
        <f>IF(AO110="","",IF(ISNUMBER(SEARCH("Nonprofit table",AQ110)),"Yes","No"))</f>
        <v/>
      </c>
      <c r="AX110" s="22">
        <f>IF(AO110="","",IF(IFERROR(TRIM(INDEX($A110:$AF110,MATCH(Lists!$F$12,$A$1:$AF$1,0))&amp;""),"")&lt;&gt;"","Yes","No"))</f>
        <v/>
      </c>
      <c r="AY110" s="22">
        <f>IF(AO110="","",IF(IFERROR(TRIM(INDEX($A110:$AF110,MATCH(Lists!$F$13,$A$1:$AF$1,0))&amp;""),"")&lt;&gt;"","Yes","No"))</f>
        <v/>
      </c>
      <c r="AZ110" s="22">
        <f>IF(AO110="","",IFERROR(IF(TRIM(INDEX($A110:$AF110,MATCH(Lists!$F$11,$A$1:$AF$1,0))&amp;"")="","",VALUE(TRIM(INDEX($A110:$AF110,MATCH(Lists!$F$11,$A$1:$AF$1,0))&amp;""))),""))</f>
        <v/>
      </c>
      <c r="BA110" s="22">
        <f>IF(AO110="","",IFERROR(TRIM(INDEX($A110:$AF110,MATCH(Lists!$F$14,$A$1:$AF$1,0))&amp;""),""))</f>
        <v/>
      </c>
      <c r="BB110" s="22">
        <f>IF(OR(AO110="",AJ110=""),"",TRIM(AJ110&amp;""))</f>
        <v/>
      </c>
      <c r="BC110" s="22">
        <f>IF(BB110="","",IF(COUNTIF($BB$2:$BB$301,BB110)&gt;1,"Yes","No"))</f>
        <v/>
      </c>
      <c r="BD110" s="22">
        <f>IF(AO110="","",IFERROR(TRIM(INDEX($A110:$AF110,MATCH(Lists!$F$5,$A$1:$AF$1,0))&amp;""),""))</f>
        <v/>
      </c>
      <c r="BE110" s="22">
        <f>IF(AO110="",0,1)</f>
        <v/>
      </c>
      <c r="BF110" s="22">
        <f>IF(BB110="",0,1)</f>
        <v/>
      </c>
    </row>
    <row r="111">
      <c r="AG111" s="19" t="n"/>
      <c r="AH111" s="23" t="n"/>
      <c r="AI111" s="24" t="n"/>
      <c r="AJ111" s="23" t="n"/>
      <c r="AK111" s="23" t="n"/>
      <c r="AL111" s="23" t="n"/>
      <c r="AM111" s="23" t="n"/>
      <c r="AN111" s="19" t="n"/>
      <c r="AO111" s="22">
        <f>IFERROR(TRIM(INDEX($A111:$AF111,MATCH(Lists!$F$3,$A$1:$AF$1,0))&amp;""),"")</f>
        <v/>
      </c>
      <c r="AP111" s="22">
        <f>IF(AO111="","",IFERROR(TRIM(INDEX($A111:$AF111,MATCH(Lists!$F$4,$A$1:$AF$1,0))&amp;""),""))</f>
        <v/>
      </c>
      <c r="AQ111" s="22">
        <f>IF(AO111="","",IFERROR(TRIM(INDEX($A111:$AF111,MATCH(Lists!$F$6,$A$1:$AF$1,0))&amp;""),""))</f>
        <v/>
      </c>
      <c r="AR111" s="22">
        <f>IF(AO111="","",IFERROR(TRIM(INDEX($A111:$AF111,MATCH(Lists!$F$7,$A$1:$AF$1,0))&amp;""),""))</f>
        <v/>
      </c>
      <c r="AS111" s="22">
        <f>IF(AO111="","",IFERROR(IF(TRIM(INDEX($A111:$AF111,MATCH(Lists!$F$8,$A$1:$AF$1,0))&amp;"")="","",VALUE(TRIM(INDEX($A111:$AF111,MATCH(Lists!$F$8,$A$1:$AF$1,0))&amp;""))),""))</f>
        <v/>
      </c>
      <c r="AT111" s="22">
        <f>IF(AO111="","",IFERROR(IF(TRIM(INDEX($A111:$AF111,MATCH(Lists!$F$9,$A$1:$AF$1,0))&amp;"")="","",VALUE(TRIM(INDEX($A111:$AF111,MATCH(Lists!$F$9,$A$1:$AF$1,0))&amp;""))),""))</f>
        <v/>
      </c>
      <c r="AU111" s="22">
        <f>IF(AO111="","",IF(ISNUMBER(SEARCH("door prize",IFERROR(TRIM(INDEX($A111:$AF111,MATCH(Lists!$F$10,$A$1:$AF$1,0))&amp;""),""))),"Yes","No"))</f>
        <v/>
      </c>
      <c r="AV111" s="22">
        <f>IF(AO111="","",IF(ISNUMBER(SEARCH("Food or drink",IFERROR(TRIM(INDEX($A111:$AF111,MATCH(Lists!$F$10,$A$1:$AF$1,0))&amp;""),""))),"Yes","No"))</f>
        <v/>
      </c>
      <c r="AW111" s="22">
        <f>IF(AO111="","",IF(ISNUMBER(SEARCH("Nonprofit table",AQ111)),"Yes","No"))</f>
        <v/>
      </c>
      <c r="AX111" s="22">
        <f>IF(AO111="","",IF(IFERROR(TRIM(INDEX($A111:$AF111,MATCH(Lists!$F$12,$A$1:$AF$1,0))&amp;""),"")&lt;&gt;"","Yes","No"))</f>
        <v/>
      </c>
      <c r="AY111" s="22">
        <f>IF(AO111="","",IF(IFERROR(TRIM(INDEX($A111:$AF111,MATCH(Lists!$F$13,$A$1:$AF$1,0))&amp;""),"")&lt;&gt;"","Yes","No"))</f>
        <v/>
      </c>
      <c r="AZ111" s="22">
        <f>IF(AO111="","",IFERROR(IF(TRIM(INDEX($A111:$AF111,MATCH(Lists!$F$11,$A$1:$AF$1,0))&amp;"")="","",VALUE(TRIM(INDEX($A111:$AF111,MATCH(Lists!$F$11,$A$1:$AF$1,0))&amp;""))),""))</f>
        <v/>
      </c>
      <c r="BA111" s="22">
        <f>IF(AO111="","",IFERROR(TRIM(INDEX($A111:$AF111,MATCH(Lists!$F$14,$A$1:$AF$1,0))&amp;""),""))</f>
        <v/>
      </c>
      <c r="BB111" s="22">
        <f>IF(OR(AO111="",AJ111=""),"",TRIM(AJ111&amp;""))</f>
        <v/>
      </c>
      <c r="BC111" s="22">
        <f>IF(BB111="","",IF(COUNTIF($BB$2:$BB$301,BB111)&gt;1,"Yes","No"))</f>
        <v/>
      </c>
      <c r="BD111" s="22">
        <f>IF(AO111="","",IFERROR(TRIM(INDEX($A111:$AF111,MATCH(Lists!$F$5,$A$1:$AF$1,0))&amp;""),""))</f>
        <v/>
      </c>
      <c r="BE111" s="22">
        <f>IF(AO111="",0,1)</f>
        <v/>
      </c>
      <c r="BF111" s="22">
        <f>IF(BB111="",0,1)</f>
        <v/>
      </c>
    </row>
    <row r="112">
      <c r="AG112" s="19" t="n"/>
      <c r="AH112" s="23" t="n"/>
      <c r="AI112" s="24" t="n"/>
      <c r="AJ112" s="23" t="n"/>
      <c r="AK112" s="23" t="n"/>
      <c r="AL112" s="23" t="n"/>
      <c r="AM112" s="23" t="n"/>
      <c r="AN112" s="19" t="n"/>
      <c r="AO112" s="22">
        <f>IFERROR(TRIM(INDEX($A112:$AF112,MATCH(Lists!$F$3,$A$1:$AF$1,0))&amp;""),"")</f>
        <v/>
      </c>
      <c r="AP112" s="22">
        <f>IF(AO112="","",IFERROR(TRIM(INDEX($A112:$AF112,MATCH(Lists!$F$4,$A$1:$AF$1,0))&amp;""),""))</f>
        <v/>
      </c>
      <c r="AQ112" s="22">
        <f>IF(AO112="","",IFERROR(TRIM(INDEX($A112:$AF112,MATCH(Lists!$F$6,$A$1:$AF$1,0))&amp;""),""))</f>
        <v/>
      </c>
      <c r="AR112" s="22">
        <f>IF(AO112="","",IFERROR(TRIM(INDEX($A112:$AF112,MATCH(Lists!$F$7,$A$1:$AF$1,0))&amp;""),""))</f>
        <v/>
      </c>
      <c r="AS112" s="22">
        <f>IF(AO112="","",IFERROR(IF(TRIM(INDEX($A112:$AF112,MATCH(Lists!$F$8,$A$1:$AF$1,0))&amp;"")="","",VALUE(TRIM(INDEX($A112:$AF112,MATCH(Lists!$F$8,$A$1:$AF$1,0))&amp;""))),""))</f>
        <v/>
      </c>
      <c r="AT112" s="22">
        <f>IF(AO112="","",IFERROR(IF(TRIM(INDEX($A112:$AF112,MATCH(Lists!$F$9,$A$1:$AF$1,0))&amp;"")="","",VALUE(TRIM(INDEX($A112:$AF112,MATCH(Lists!$F$9,$A$1:$AF$1,0))&amp;""))),""))</f>
        <v/>
      </c>
      <c r="AU112" s="22">
        <f>IF(AO112="","",IF(ISNUMBER(SEARCH("door prize",IFERROR(TRIM(INDEX($A112:$AF112,MATCH(Lists!$F$10,$A$1:$AF$1,0))&amp;""),""))),"Yes","No"))</f>
        <v/>
      </c>
      <c r="AV112" s="22">
        <f>IF(AO112="","",IF(ISNUMBER(SEARCH("Food or drink",IFERROR(TRIM(INDEX($A112:$AF112,MATCH(Lists!$F$10,$A$1:$AF$1,0))&amp;""),""))),"Yes","No"))</f>
        <v/>
      </c>
      <c r="AW112" s="22">
        <f>IF(AO112="","",IF(ISNUMBER(SEARCH("Nonprofit table",AQ112)),"Yes","No"))</f>
        <v/>
      </c>
      <c r="AX112" s="22">
        <f>IF(AO112="","",IF(IFERROR(TRIM(INDEX($A112:$AF112,MATCH(Lists!$F$12,$A$1:$AF$1,0))&amp;""),"")&lt;&gt;"","Yes","No"))</f>
        <v/>
      </c>
      <c r="AY112" s="22">
        <f>IF(AO112="","",IF(IFERROR(TRIM(INDEX($A112:$AF112,MATCH(Lists!$F$13,$A$1:$AF$1,0))&amp;""),"")&lt;&gt;"","Yes","No"))</f>
        <v/>
      </c>
      <c r="AZ112" s="22">
        <f>IF(AO112="","",IFERROR(IF(TRIM(INDEX($A112:$AF112,MATCH(Lists!$F$11,$A$1:$AF$1,0))&amp;"")="","",VALUE(TRIM(INDEX($A112:$AF112,MATCH(Lists!$F$11,$A$1:$AF$1,0))&amp;""))),""))</f>
        <v/>
      </c>
      <c r="BA112" s="22">
        <f>IF(AO112="","",IFERROR(TRIM(INDEX($A112:$AF112,MATCH(Lists!$F$14,$A$1:$AF$1,0))&amp;""),""))</f>
        <v/>
      </c>
      <c r="BB112" s="22">
        <f>IF(OR(AO112="",AJ112=""),"",TRIM(AJ112&amp;""))</f>
        <v/>
      </c>
      <c r="BC112" s="22">
        <f>IF(BB112="","",IF(COUNTIF($BB$2:$BB$301,BB112)&gt;1,"Yes","No"))</f>
        <v/>
      </c>
      <c r="BD112" s="22">
        <f>IF(AO112="","",IFERROR(TRIM(INDEX($A112:$AF112,MATCH(Lists!$F$5,$A$1:$AF$1,0))&amp;""),""))</f>
        <v/>
      </c>
      <c r="BE112" s="22">
        <f>IF(AO112="",0,1)</f>
        <v/>
      </c>
      <c r="BF112" s="22">
        <f>IF(BB112="",0,1)</f>
        <v/>
      </c>
    </row>
    <row r="113">
      <c r="AG113" s="19" t="n"/>
      <c r="AH113" s="23" t="n"/>
      <c r="AI113" s="24" t="n"/>
      <c r="AJ113" s="23" t="n"/>
      <c r="AK113" s="23" t="n"/>
      <c r="AL113" s="23" t="n"/>
      <c r="AM113" s="23" t="n"/>
      <c r="AN113" s="19" t="n"/>
      <c r="AO113" s="22">
        <f>IFERROR(TRIM(INDEX($A113:$AF113,MATCH(Lists!$F$3,$A$1:$AF$1,0))&amp;""),"")</f>
        <v/>
      </c>
      <c r="AP113" s="22">
        <f>IF(AO113="","",IFERROR(TRIM(INDEX($A113:$AF113,MATCH(Lists!$F$4,$A$1:$AF$1,0))&amp;""),""))</f>
        <v/>
      </c>
      <c r="AQ113" s="22">
        <f>IF(AO113="","",IFERROR(TRIM(INDEX($A113:$AF113,MATCH(Lists!$F$6,$A$1:$AF$1,0))&amp;""),""))</f>
        <v/>
      </c>
      <c r="AR113" s="22">
        <f>IF(AO113="","",IFERROR(TRIM(INDEX($A113:$AF113,MATCH(Lists!$F$7,$A$1:$AF$1,0))&amp;""),""))</f>
        <v/>
      </c>
      <c r="AS113" s="22">
        <f>IF(AO113="","",IFERROR(IF(TRIM(INDEX($A113:$AF113,MATCH(Lists!$F$8,$A$1:$AF$1,0))&amp;"")="","",VALUE(TRIM(INDEX($A113:$AF113,MATCH(Lists!$F$8,$A$1:$AF$1,0))&amp;""))),""))</f>
        <v/>
      </c>
      <c r="AT113" s="22">
        <f>IF(AO113="","",IFERROR(IF(TRIM(INDEX($A113:$AF113,MATCH(Lists!$F$9,$A$1:$AF$1,0))&amp;"")="","",VALUE(TRIM(INDEX($A113:$AF113,MATCH(Lists!$F$9,$A$1:$AF$1,0))&amp;""))),""))</f>
        <v/>
      </c>
      <c r="AU113" s="22">
        <f>IF(AO113="","",IF(ISNUMBER(SEARCH("door prize",IFERROR(TRIM(INDEX($A113:$AF113,MATCH(Lists!$F$10,$A$1:$AF$1,0))&amp;""),""))),"Yes","No"))</f>
        <v/>
      </c>
      <c r="AV113" s="22">
        <f>IF(AO113="","",IF(ISNUMBER(SEARCH("Food or drink",IFERROR(TRIM(INDEX($A113:$AF113,MATCH(Lists!$F$10,$A$1:$AF$1,0))&amp;""),""))),"Yes","No"))</f>
        <v/>
      </c>
      <c r="AW113" s="22">
        <f>IF(AO113="","",IF(ISNUMBER(SEARCH("Nonprofit table",AQ113)),"Yes","No"))</f>
        <v/>
      </c>
      <c r="AX113" s="22">
        <f>IF(AO113="","",IF(IFERROR(TRIM(INDEX($A113:$AF113,MATCH(Lists!$F$12,$A$1:$AF$1,0))&amp;""),"")&lt;&gt;"","Yes","No"))</f>
        <v/>
      </c>
      <c r="AY113" s="22">
        <f>IF(AO113="","",IF(IFERROR(TRIM(INDEX($A113:$AF113,MATCH(Lists!$F$13,$A$1:$AF$1,0))&amp;""),"")&lt;&gt;"","Yes","No"))</f>
        <v/>
      </c>
      <c r="AZ113" s="22">
        <f>IF(AO113="","",IFERROR(IF(TRIM(INDEX($A113:$AF113,MATCH(Lists!$F$11,$A$1:$AF$1,0))&amp;"")="","",VALUE(TRIM(INDEX($A113:$AF113,MATCH(Lists!$F$11,$A$1:$AF$1,0))&amp;""))),""))</f>
        <v/>
      </c>
      <c r="BA113" s="22">
        <f>IF(AO113="","",IFERROR(TRIM(INDEX($A113:$AF113,MATCH(Lists!$F$14,$A$1:$AF$1,0))&amp;""),""))</f>
        <v/>
      </c>
      <c r="BB113" s="22">
        <f>IF(OR(AO113="",AJ113=""),"",TRIM(AJ113&amp;""))</f>
        <v/>
      </c>
      <c r="BC113" s="22">
        <f>IF(BB113="","",IF(COUNTIF($BB$2:$BB$301,BB113)&gt;1,"Yes","No"))</f>
        <v/>
      </c>
      <c r="BD113" s="22">
        <f>IF(AO113="","",IFERROR(TRIM(INDEX($A113:$AF113,MATCH(Lists!$F$5,$A$1:$AF$1,0))&amp;""),""))</f>
        <v/>
      </c>
      <c r="BE113" s="22">
        <f>IF(AO113="",0,1)</f>
        <v/>
      </c>
      <c r="BF113" s="22">
        <f>IF(BB113="",0,1)</f>
        <v/>
      </c>
    </row>
    <row r="114">
      <c r="AG114" s="19" t="n"/>
      <c r="AH114" s="23" t="n"/>
      <c r="AI114" s="24" t="n"/>
      <c r="AJ114" s="23" t="n"/>
      <c r="AK114" s="23" t="n"/>
      <c r="AL114" s="23" t="n"/>
      <c r="AM114" s="23" t="n"/>
      <c r="AN114" s="19" t="n"/>
      <c r="AO114" s="22">
        <f>IFERROR(TRIM(INDEX($A114:$AF114,MATCH(Lists!$F$3,$A$1:$AF$1,0))&amp;""),"")</f>
        <v/>
      </c>
      <c r="AP114" s="22">
        <f>IF(AO114="","",IFERROR(TRIM(INDEX($A114:$AF114,MATCH(Lists!$F$4,$A$1:$AF$1,0))&amp;""),""))</f>
        <v/>
      </c>
      <c r="AQ114" s="22">
        <f>IF(AO114="","",IFERROR(TRIM(INDEX($A114:$AF114,MATCH(Lists!$F$6,$A$1:$AF$1,0))&amp;""),""))</f>
        <v/>
      </c>
      <c r="AR114" s="22">
        <f>IF(AO114="","",IFERROR(TRIM(INDEX($A114:$AF114,MATCH(Lists!$F$7,$A$1:$AF$1,0))&amp;""),""))</f>
        <v/>
      </c>
      <c r="AS114" s="22">
        <f>IF(AO114="","",IFERROR(IF(TRIM(INDEX($A114:$AF114,MATCH(Lists!$F$8,$A$1:$AF$1,0))&amp;"")="","",VALUE(TRIM(INDEX($A114:$AF114,MATCH(Lists!$F$8,$A$1:$AF$1,0))&amp;""))),""))</f>
        <v/>
      </c>
      <c r="AT114" s="22">
        <f>IF(AO114="","",IFERROR(IF(TRIM(INDEX($A114:$AF114,MATCH(Lists!$F$9,$A$1:$AF$1,0))&amp;"")="","",VALUE(TRIM(INDEX($A114:$AF114,MATCH(Lists!$F$9,$A$1:$AF$1,0))&amp;""))),""))</f>
        <v/>
      </c>
      <c r="AU114" s="22">
        <f>IF(AO114="","",IF(ISNUMBER(SEARCH("door prize",IFERROR(TRIM(INDEX($A114:$AF114,MATCH(Lists!$F$10,$A$1:$AF$1,0))&amp;""),""))),"Yes","No"))</f>
        <v/>
      </c>
      <c r="AV114" s="22">
        <f>IF(AO114="","",IF(ISNUMBER(SEARCH("Food or drink",IFERROR(TRIM(INDEX($A114:$AF114,MATCH(Lists!$F$10,$A$1:$AF$1,0))&amp;""),""))),"Yes","No"))</f>
        <v/>
      </c>
      <c r="AW114" s="22">
        <f>IF(AO114="","",IF(ISNUMBER(SEARCH("Nonprofit table",AQ114)),"Yes","No"))</f>
        <v/>
      </c>
      <c r="AX114" s="22">
        <f>IF(AO114="","",IF(IFERROR(TRIM(INDEX($A114:$AF114,MATCH(Lists!$F$12,$A$1:$AF$1,0))&amp;""),"")&lt;&gt;"","Yes","No"))</f>
        <v/>
      </c>
      <c r="AY114" s="22">
        <f>IF(AO114="","",IF(IFERROR(TRIM(INDEX($A114:$AF114,MATCH(Lists!$F$13,$A$1:$AF$1,0))&amp;""),"")&lt;&gt;"","Yes","No"))</f>
        <v/>
      </c>
      <c r="AZ114" s="22">
        <f>IF(AO114="","",IFERROR(IF(TRIM(INDEX($A114:$AF114,MATCH(Lists!$F$11,$A$1:$AF$1,0))&amp;"")="","",VALUE(TRIM(INDEX($A114:$AF114,MATCH(Lists!$F$11,$A$1:$AF$1,0))&amp;""))),""))</f>
        <v/>
      </c>
      <c r="BA114" s="22">
        <f>IF(AO114="","",IFERROR(TRIM(INDEX($A114:$AF114,MATCH(Lists!$F$14,$A$1:$AF$1,0))&amp;""),""))</f>
        <v/>
      </c>
      <c r="BB114" s="22">
        <f>IF(OR(AO114="",AJ114=""),"",TRIM(AJ114&amp;""))</f>
        <v/>
      </c>
      <c r="BC114" s="22">
        <f>IF(BB114="","",IF(COUNTIF($BB$2:$BB$301,BB114)&gt;1,"Yes","No"))</f>
        <v/>
      </c>
      <c r="BD114" s="22">
        <f>IF(AO114="","",IFERROR(TRIM(INDEX($A114:$AF114,MATCH(Lists!$F$5,$A$1:$AF$1,0))&amp;""),""))</f>
        <v/>
      </c>
      <c r="BE114" s="22">
        <f>IF(AO114="",0,1)</f>
        <v/>
      </c>
      <c r="BF114" s="22">
        <f>IF(BB114="",0,1)</f>
        <v/>
      </c>
    </row>
    <row r="115">
      <c r="AG115" s="19" t="n"/>
      <c r="AH115" s="23" t="n"/>
      <c r="AI115" s="24" t="n"/>
      <c r="AJ115" s="23" t="n"/>
      <c r="AK115" s="23" t="n"/>
      <c r="AL115" s="23" t="n"/>
      <c r="AM115" s="23" t="n"/>
      <c r="AN115" s="19" t="n"/>
      <c r="AO115" s="22">
        <f>IFERROR(TRIM(INDEX($A115:$AF115,MATCH(Lists!$F$3,$A$1:$AF$1,0))&amp;""),"")</f>
        <v/>
      </c>
      <c r="AP115" s="22">
        <f>IF(AO115="","",IFERROR(TRIM(INDEX($A115:$AF115,MATCH(Lists!$F$4,$A$1:$AF$1,0))&amp;""),""))</f>
        <v/>
      </c>
      <c r="AQ115" s="22">
        <f>IF(AO115="","",IFERROR(TRIM(INDEX($A115:$AF115,MATCH(Lists!$F$6,$A$1:$AF$1,0))&amp;""),""))</f>
        <v/>
      </c>
      <c r="AR115" s="22">
        <f>IF(AO115="","",IFERROR(TRIM(INDEX($A115:$AF115,MATCH(Lists!$F$7,$A$1:$AF$1,0))&amp;""),""))</f>
        <v/>
      </c>
      <c r="AS115" s="22">
        <f>IF(AO115="","",IFERROR(IF(TRIM(INDEX($A115:$AF115,MATCH(Lists!$F$8,$A$1:$AF$1,0))&amp;"")="","",VALUE(TRIM(INDEX($A115:$AF115,MATCH(Lists!$F$8,$A$1:$AF$1,0))&amp;""))),""))</f>
        <v/>
      </c>
      <c r="AT115" s="22">
        <f>IF(AO115="","",IFERROR(IF(TRIM(INDEX($A115:$AF115,MATCH(Lists!$F$9,$A$1:$AF$1,0))&amp;"")="","",VALUE(TRIM(INDEX($A115:$AF115,MATCH(Lists!$F$9,$A$1:$AF$1,0))&amp;""))),""))</f>
        <v/>
      </c>
      <c r="AU115" s="22">
        <f>IF(AO115="","",IF(ISNUMBER(SEARCH("door prize",IFERROR(TRIM(INDEX($A115:$AF115,MATCH(Lists!$F$10,$A$1:$AF$1,0))&amp;""),""))),"Yes","No"))</f>
        <v/>
      </c>
      <c r="AV115" s="22">
        <f>IF(AO115="","",IF(ISNUMBER(SEARCH("Food or drink",IFERROR(TRIM(INDEX($A115:$AF115,MATCH(Lists!$F$10,$A$1:$AF$1,0))&amp;""),""))),"Yes","No"))</f>
        <v/>
      </c>
      <c r="AW115" s="22">
        <f>IF(AO115="","",IF(ISNUMBER(SEARCH("Nonprofit table",AQ115)),"Yes","No"))</f>
        <v/>
      </c>
      <c r="AX115" s="22">
        <f>IF(AO115="","",IF(IFERROR(TRIM(INDEX($A115:$AF115,MATCH(Lists!$F$12,$A$1:$AF$1,0))&amp;""),"")&lt;&gt;"","Yes","No"))</f>
        <v/>
      </c>
      <c r="AY115" s="22">
        <f>IF(AO115="","",IF(IFERROR(TRIM(INDEX($A115:$AF115,MATCH(Lists!$F$13,$A$1:$AF$1,0))&amp;""),"")&lt;&gt;"","Yes","No"))</f>
        <v/>
      </c>
      <c r="AZ115" s="22">
        <f>IF(AO115="","",IFERROR(IF(TRIM(INDEX($A115:$AF115,MATCH(Lists!$F$11,$A$1:$AF$1,0))&amp;"")="","",VALUE(TRIM(INDEX($A115:$AF115,MATCH(Lists!$F$11,$A$1:$AF$1,0))&amp;""))),""))</f>
        <v/>
      </c>
      <c r="BA115" s="22">
        <f>IF(AO115="","",IFERROR(TRIM(INDEX($A115:$AF115,MATCH(Lists!$F$14,$A$1:$AF$1,0))&amp;""),""))</f>
        <v/>
      </c>
      <c r="BB115" s="22">
        <f>IF(OR(AO115="",AJ115=""),"",TRIM(AJ115&amp;""))</f>
        <v/>
      </c>
      <c r="BC115" s="22">
        <f>IF(BB115="","",IF(COUNTIF($BB$2:$BB$301,BB115)&gt;1,"Yes","No"))</f>
        <v/>
      </c>
      <c r="BD115" s="22">
        <f>IF(AO115="","",IFERROR(TRIM(INDEX($A115:$AF115,MATCH(Lists!$F$5,$A$1:$AF$1,0))&amp;""),""))</f>
        <v/>
      </c>
      <c r="BE115" s="22">
        <f>IF(AO115="",0,1)</f>
        <v/>
      </c>
      <c r="BF115" s="22">
        <f>IF(BB115="",0,1)</f>
        <v/>
      </c>
    </row>
    <row r="116">
      <c r="AG116" s="19" t="n"/>
      <c r="AH116" s="23" t="n"/>
      <c r="AI116" s="24" t="n"/>
      <c r="AJ116" s="23" t="n"/>
      <c r="AK116" s="23" t="n"/>
      <c r="AL116" s="23" t="n"/>
      <c r="AM116" s="23" t="n"/>
      <c r="AN116" s="19" t="n"/>
      <c r="AO116" s="22">
        <f>IFERROR(TRIM(INDEX($A116:$AF116,MATCH(Lists!$F$3,$A$1:$AF$1,0))&amp;""),"")</f>
        <v/>
      </c>
      <c r="AP116" s="22">
        <f>IF(AO116="","",IFERROR(TRIM(INDEX($A116:$AF116,MATCH(Lists!$F$4,$A$1:$AF$1,0))&amp;""),""))</f>
        <v/>
      </c>
      <c r="AQ116" s="22">
        <f>IF(AO116="","",IFERROR(TRIM(INDEX($A116:$AF116,MATCH(Lists!$F$6,$A$1:$AF$1,0))&amp;""),""))</f>
        <v/>
      </c>
      <c r="AR116" s="22">
        <f>IF(AO116="","",IFERROR(TRIM(INDEX($A116:$AF116,MATCH(Lists!$F$7,$A$1:$AF$1,0))&amp;""),""))</f>
        <v/>
      </c>
      <c r="AS116" s="22">
        <f>IF(AO116="","",IFERROR(IF(TRIM(INDEX($A116:$AF116,MATCH(Lists!$F$8,$A$1:$AF$1,0))&amp;"")="","",VALUE(TRIM(INDEX($A116:$AF116,MATCH(Lists!$F$8,$A$1:$AF$1,0))&amp;""))),""))</f>
        <v/>
      </c>
      <c r="AT116" s="22">
        <f>IF(AO116="","",IFERROR(IF(TRIM(INDEX($A116:$AF116,MATCH(Lists!$F$9,$A$1:$AF$1,0))&amp;"")="","",VALUE(TRIM(INDEX($A116:$AF116,MATCH(Lists!$F$9,$A$1:$AF$1,0))&amp;""))),""))</f>
        <v/>
      </c>
      <c r="AU116" s="22">
        <f>IF(AO116="","",IF(ISNUMBER(SEARCH("door prize",IFERROR(TRIM(INDEX($A116:$AF116,MATCH(Lists!$F$10,$A$1:$AF$1,0))&amp;""),""))),"Yes","No"))</f>
        <v/>
      </c>
      <c r="AV116" s="22">
        <f>IF(AO116="","",IF(ISNUMBER(SEARCH("Food or drink",IFERROR(TRIM(INDEX($A116:$AF116,MATCH(Lists!$F$10,$A$1:$AF$1,0))&amp;""),""))),"Yes","No"))</f>
        <v/>
      </c>
      <c r="AW116" s="22">
        <f>IF(AO116="","",IF(ISNUMBER(SEARCH("Nonprofit table",AQ116)),"Yes","No"))</f>
        <v/>
      </c>
      <c r="AX116" s="22">
        <f>IF(AO116="","",IF(IFERROR(TRIM(INDEX($A116:$AF116,MATCH(Lists!$F$12,$A$1:$AF$1,0))&amp;""),"")&lt;&gt;"","Yes","No"))</f>
        <v/>
      </c>
      <c r="AY116" s="22">
        <f>IF(AO116="","",IF(IFERROR(TRIM(INDEX($A116:$AF116,MATCH(Lists!$F$13,$A$1:$AF$1,0))&amp;""),"")&lt;&gt;"","Yes","No"))</f>
        <v/>
      </c>
      <c r="AZ116" s="22">
        <f>IF(AO116="","",IFERROR(IF(TRIM(INDEX($A116:$AF116,MATCH(Lists!$F$11,$A$1:$AF$1,0))&amp;"")="","",VALUE(TRIM(INDEX($A116:$AF116,MATCH(Lists!$F$11,$A$1:$AF$1,0))&amp;""))),""))</f>
        <v/>
      </c>
      <c r="BA116" s="22">
        <f>IF(AO116="","",IFERROR(TRIM(INDEX($A116:$AF116,MATCH(Lists!$F$14,$A$1:$AF$1,0))&amp;""),""))</f>
        <v/>
      </c>
      <c r="BB116" s="22">
        <f>IF(OR(AO116="",AJ116=""),"",TRIM(AJ116&amp;""))</f>
        <v/>
      </c>
      <c r="BC116" s="22">
        <f>IF(BB116="","",IF(COUNTIF($BB$2:$BB$301,BB116)&gt;1,"Yes","No"))</f>
        <v/>
      </c>
      <c r="BD116" s="22">
        <f>IF(AO116="","",IFERROR(TRIM(INDEX($A116:$AF116,MATCH(Lists!$F$5,$A$1:$AF$1,0))&amp;""),""))</f>
        <v/>
      </c>
      <c r="BE116" s="22">
        <f>IF(AO116="",0,1)</f>
        <v/>
      </c>
      <c r="BF116" s="22">
        <f>IF(BB116="",0,1)</f>
        <v/>
      </c>
    </row>
    <row r="117">
      <c r="AG117" s="19" t="n"/>
      <c r="AH117" s="23" t="n"/>
      <c r="AI117" s="24" t="n"/>
      <c r="AJ117" s="23" t="n"/>
      <c r="AK117" s="23" t="n"/>
      <c r="AL117" s="23" t="n"/>
      <c r="AM117" s="23" t="n"/>
      <c r="AN117" s="19" t="n"/>
      <c r="AO117" s="22">
        <f>IFERROR(TRIM(INDEX($A117:$AF117,MATCH(Lists!$F$3,$A$1:$AF$1,0))&amp;""),"")</f>
        <v/>
      </c>
      <c r="AP117" s="22">
        <f>IF(AO117="","",IFERROR(TRIM(INDEX($A117:$AF117,MATCH(Lists!$F$4,$A$1:$AF$1,0))&amp;""),""))</f>
        <v/>
      </c>
      <c r="AQ117" s="22">
        <f>IF(AO117="","",IFERROR(TRIM(INDEX($A117:$AF117,MATCH(Lists!$F$6,$A$1:$AF$1,0))&amp;""),""))</f>
        <v/>
      </c>
      <c r="AR117" s="22">
        <f>IF(AO117="","",IFERROR(TRIM(INDEX($A117:$AF117,MATCH(Lists!$F$7,$A$1:$AF$1,0))&amp;""),""))</f>
        <v/>
      </c>
      <c r="AS117" s="22">
        <f>IF(AO117="","",IFERROR(IF(TRIM(INDEX($A117:$AF117,MATCH(Lists!$F$8,$A$1:$AF$1,0))&amp;"")="","",VALUE(TRIM(INDEX($A117:$AF117,MATCH(Lists!$F$8,$A$1:$AF$1,0))&amp;""))),""))</f>
        <v/>
      </c>
      <c r="AT117" s="22">
        <f>IF(AO117="","",IFERROR(IF(TRIM(INDEX($A117:$AF117,MATCH(Lists!$F$9,$A$1:$AF$1,0))&amp;"")="","",VALUE(TRIM(INDEX($A117:$AF117,MATCH(Lists!$F$9,$A$1:$AF$1,0))&amp;""))),""))</f>
        <v/>
      </c>
      <c r="AU117" s="22">
        <f>IF(AO117="","",IF(ISNUMBER(SEARCH("door prize",IFERROR(TRIM(INDEX($A117:$AF117,MATCH(Lists!$F$10,$A$1:$AF$1,0))&amp;""),""))),"Yes","No"))</f>
        <v/>
      </c>
      <c r="AV117" s="22">
        <f>IF(AO117="","",IF(ISNUMBER(SEARCH("Food or drink",IFERROR(TRIM(INDEX($A117:$AF117,MATCH(Lists!$F$10,$A$1:$AF$1,0))&amp;""),""))),"Yes","No"))</f>
        <v/>
      </c>
      <c r="AW117" s="22">
        <f>IF(AO117="","",IF(ISNUMBER(SEARCH("Nonprofit table",AQ117)),"Yes","No"))</f>
        <v/>
      </c>
      <c r="AX117" s="22">
        <f>IF(AO117="","",IF(IFERROR(TRIM(INDEX($A117:$AF117,MATCH(Lists!$F$12,$A$1:$AF$1,0))&amp;""),"")&lt;&gt;"","Yes","No"))</f>
        <v/>
      </c>
      <c r="AY117" s="22">
        <f>IF(AO117="","",IF(IFERROR(TRIM(INDEX($A117:$AF117,MATCH(Lists!$F$13,$A$1:$AF$1,0))&amp;""),"")&lt;&gt;"","Yes","No"))</f>
        <v/>
      </c>
      <c r="AZ117" s="22">
        <f>IF(AO117="","",IFERROR(IF(TRIM(INDEX($A117:$AF117,MATCH(Lists!$F$11,$A$1:$AF$1,0))&amp;"")="","",VALUE(TRIM(INDEX($A117:$AF117,MATCH(Lists!$F$11,$A$1:$AF$1,0))&amp;""))),""))</f>
        <v/>
      </c>
      <c r="BA117" s="22">
        <f>IF(AO117="","",IFERROR(TRIM(INDEX($A117:$AF117,MATCH(Lists!$F$14,$A$1:$AF$1,0))&amp;""),""))</f>
        <v/>
      </c>
      <c r="BB117" s="22">
        <f>IF(OR(AO117="",AJ117=""),"",TRIM(AJ117&amp;""))</f>
        <v/>
      </c>
      <c r="BC117" s="22">
        <f>IF(BB117="","",IF(COUNTIF($BB$2:$BB$301,BB117)&gt;1,"Yes","No"))</f>
        <v/>
      </c>
      <c r="BD117" s="22">
        <f>IF(AO117="","",IFERROR(TRIM(INDEX($A117:$AF117,MATCH(Lists!$F$5,$A$1:$AF$1,0))&amp;""),""))</f>
        <v/>
      </c>
      <c r="BE117" s="22">
        <f>IF(AO117="",0,1)</f>
        <v/>
      </c>
      <c r="BF117" s="22">
        <f>IF(BB117="",0,1)</f>
        <v/>
      </c>
    </row>
    <row r="118">
      <c r="AG118" s="19" t="n"/>
      <c r="AH118" s="23" t="n"/>
      <c r="AI118" s="24" t="n"/>
      <c r="AJ118" s="23" t="n"/>
      <c r="AK118" s="23" t="n"/>
      <c r="AL118" s="23" t="n"/>
      <c r="AM118" s="23" t="n"/>
      <c r="AN118" s="19" t="n"/>
      <c r="AO118" s="22">
        <f>IFERROR(TRIM(INDEX($A118:$AF118,MATCH(Lists!$F$3,$A$1:$AF$1,0))&amp;""),"")</f>
        <v/>
      </c>
      <c r="AP118" s="22">
        <f>IF(AO118="","",IFERROR(TRIM(INDEX($A118:$AF118,MATCH(Lists!$F$4,$A$1:$AF$1,0))&amp;""),""))</f>
        <v/>
      </c>
      <c r="AQ118" s="22">
        <f>IF(AO118="","",IFERROR(TRIM(INDEX($A118:$AF118,MATCH(Lists!$F$6,$A$1:$AF$1,0))&amp;""),""))</f>
        <v/>
      </c>
      <c r="AR118" s="22">
        <f>IF(AO118="","",IFERROR(TRIM(INDEX($A118:$AF118,MATCH(Lists!$F$7,$A$1:$AF$1,0))&amp;""),""))</f>
        <v/>
      </c>
      <c r="AS118" s="22">
        <f>IF(AO118="","",IFERROR(IF(TRIM(INDEX($A118:$AF118,MATCH(Lists!$F$8,$A$1:$AF$1,0))&amp;"")="","",VALUE(TRIM(INDEX($A118:$AF118,MATCH(Lists!$F$8,$A$1:$AF$1,0))&amp;""))),""))</f>
        <v/>
      </c>
      <c r="AT118" s="22">
        <f>IF(AO118="","",IFERROR(IF(TRIM(INDEX($A118:$AF118,MATCH(Lists!$F$9,$A$1:$AF$1,0))&amp;"")="","",VALUE(TRIM(INDEX($A118:$AF118,MATCH(Lists!$F$9,$A$1:$AF$1,0))&amp;""))),""))</f>
        <v/>
      </c>
      <c r="AU118" s="22">
        <f>IF(AO118="","",IF(ISNUMBER(SEARCH("door prize",IFERROR(TRIM(INDEX($A118:$AF118,MATCH(Lists!$F$10,$A$1:$AF$1,0))&amp;""),""))),"Yes","No"))</f>
        <v/>
      </c>
      <c r="AV118" s="22">
        <f>IF(AO118="","",IF(ISNUMBER(SEARCH("Food or drink",IFERROR(TRIM(INDEX($A118:$AF118,MATCH(Lists!$F$10,$A$1:$AF$1,0))&amp;""),""))),"Yes","No"))</f>
        <v/>
      </c>
      <c r="AW118" s="22">
        <f>IF(AO118="","",IF(ISNUMBER(SEARCH("Nonprofit table",AQ118)),"Yes","No"))</f>
        <v/>
      </c>
      <c r="AX118" s="22">
        <f>IF(AO118="","",IF(IFERROR(TRIM(INDEX($A118:$AF118,MATCH(Lists!$F$12,$A$1:$AF$1,0))&amp;""),"")&lt;&gt;"","Yes","No"))</f>
        <v/>
      </c>
      <c r="AY118" s="22">
        <f>IF(AO118="","",IF(IFERROR(TRIM(INDEX($A118:$AF118,MATCH(Lists!$F$13,$A$1:$AF$1,0))&amp;""),"")&lt;&gt;"","Yes","No"))</f>
        <v/>
      </c>
      <c r="AZ118" s="22">
        <f>IF(AO118="","",IFERROR(IF(TRIM(INDEX($A118:$AF118,MATCH(Lists!$F$11,$A$1:$AF$1,0))&amp;"")="","",VALUE(TRIM(INDEX($A118:$AF118,MATCH(Lists!$F$11,$A$1:$AF$1,0))&amp;""))),""))</f>
        <v/>
      </c>
      <c r="BA118" s="22">
        <f>IF(AO118="","",IFERROR(TRIM(INDEX($A118:$AF118,MATCH(Lists!$F$14,$A$1:$AF$1,0))&amp;""),""))</f>
        <v/>
      </c>
      <c r="BB118" s="22">
        <f>IF(OR(AO118="",AJ118=""),"",TRIM(AJ118&amp;""))</f>
        <v/>
      </c>
      <c r="BC118" s="22">
        <f>IF(BB118="","",IF(COUNTIF($BB$2:$BB$301,BB118)&gt;1,"Yes","No"))</f>
        <v/>
      </c>
      <c r="BD118" s="22">
        <f>IF(AO118="","",IFERROR(TRIM(INDEX($A118:$AF118,MATCH(Lists!$F$5,$A$1:$AF$1,0))&amp;""),""))</f>
        <v/>
      </c>
      <c r="BE118" s="22">
        <f>IF(AO118="",0,1)</f>
        <v/>
      </c>
      <c r="BF118" s="22">
        <f>IF(BB118="",0,1)</f>
        <v/>
      </c>
    </row>
    <row r="119">
      <c r="AG119" s="19" t="n"/>
      <c r="AH119" s="23" t="n"/>
      <c r="AI119" s="24" t="n"/>
      <c r="AJ119" s="23" t="n"/>
      <c r="AK119" s="23" t="n"/>
      <c r="AL119" s="23" t="n"/>
      <c r="AM119" s="23" t="n"/>
      <c r="AN119" s="19" t="n"/>
      <c r="AO119" s="22">
        <f>IFERROR(TRIM(INDEX($A119:$AF119,MATCH(Lists!$F$3,$A$1:$AF$1,0))&amp;""),"")</f>
        <v/>
      </c>
      <c r="AP119" s="22">
        <f>IF(AO119="","",IFERROR(TRIM(INDEX($A119:$AF119,MATCH(Lists!$F$4,$A$1:$AF$1,0))&amp;""),""))</f>
        <v/>
      </c>
      <c r="AQ119" s="22">
        <f>IF(AO119="","",IFERROR(TRIM(INDEX($A119:$AF119,MATCH(Lists!$F$6,$A$1:$AF$1,0))&amp;""),""))</f>
        <v/>
      </c>
      <c r="AR119" s="22">
        <f>IF(AO119="","",IFERROR(TRIM(INDEX($A119:$AF119,MATCH(Lists!$F$7,$A$1:$AF$1,0))&amp;""),""))</f>
        <v/>
      </c>
      <c r="AS119" s="22">
        <f>IF(AO119="","",IFERROR(IF(TRIM(INDEX($A119:$AF119,MATCH(Lists!$F$8,$A$1:$AF$1,0))&amp;"")="","",VALUE(TRIM(INDEX($A119:$AF119,MATCH(Lists!$F$8,$A$1:$AF$1,0))&amp;""))),""))</f>
        <v/>
      </c>
      <c r="AT119" s="22">
        <f>IF(AO119="","",IFERROR(IF(TRIM(INDEX($A119:$AF119,MATCH(Lists!$F$9,$A$1:$AF$1,0))&amp;"")="","",VALUE(TRIM(INDEX($A119:$AF119,MATCH(Lists!$F$9,$A$1:$AF$1,0))&amp;""))),""))</f>
        <v/>
      </c>
      <c r="AU119" s="22">
        <f>IF(AO119="","",IF(ISNUMBER(SEARCH("door prize",IFERROR(TRIM(INDEX($A119:$AF119,MATCH(Lists!$F$10,$A$1:$AF$1,0))&amp;""),""))),"Yes","No"))</f>
        <v/>
      </c>
      <c r="AV119" s="22">
        <f>IF(AO119="","",IF(ISNUMBER(SEARCH("Food or drink",IFERROR(TRIM(INDEX($A119:$AF119,MATCH(Lists!$F$10,$A$1:$AF$1,0))&amp;""),""))),"Yes","No"))</f>
        <v/>
      </c>
      <c r="AW119" s="22">
        <f>IF(AO119="","",IF(ISNUMBER(SEARCH("Nonprofit table",AQ119)),"Yes","No"))</f>
        <v/>
      </c>
      <c r="AX119" s="22">
        <f>IF(AO119="","",IF(IFERROR(TRIM(INDEX($A119:$AF119,MATCH(Lists!$F$12,$A$1:$AF$1,0))&amp;""),"")&lt;&gt;"","Yes","No"))</f>
        <v/>
      </c>
      <c r="AY119" s="22">
        <f>IF(AO119="","",IF(IFERROR(TRIM(INDEX($A119:$AF119,MATCH(Lists!$F$13,$A$1:$AF$1,0))&amp;""),"")&lt;&gt;"","Yes","No"))</f>
        <v/>
      </c>
      <c r="AZ119" s="22">
        <f>IF(AO119="","",IFERROR(IF(TRIM(INDEX($A119:$AF119,MATCH(Lists!$F$11,$A$1:$AF$1,0))&amp;"")="","",VALUE(TRIM(INDEX($A119:$AF119,MATCH(Lists!$F$11,$A$1:$AF$1,0))&amp;""))),""))</f>
        <v/>
      </c>
      <c r="BA119" s="22">
        <f>IF(AO119="","",IFERROR(TRIM(INDEX($A119:$AF119,MATCH(Lists!$F$14,$A$1:$AF$1,0))&amp;""),""))</f>
        <v/>
      </c>
      <c r="BB119" s="22">
        <f>IF(OR(AO119="",AJ119=""),"",TRIM(AJ119&amp;""))</f>
        <v/>
      </c>
      <c r="BC119" s="22">
        <f>IF(BB119="","",IF(COUNTIF($BB$2:$BB$301,BB119)&gt;1,"Yes","No"))</f>
        <v/>
      </c>
      <c r="BD119" s="22">
        <f>IF(AO119="","",IFERROR(TRIM(INDEX($A119:$AF119,MATCH(Lists!$F$5,$A$1:$AF$1,0))&amp;""),""))</f>
        <v/>
      </c>
      <c r="BE119" s="22">
        <f>IF(AO119="",0,1)</f>
        <v/>
      </c>
      <c r="BF119" s="22">
        <f>IF(BB119="",0,1)</f>
        <v/>
      </c>
    </row>
    <row r="120">
      <c r="AG120" s="19" t="n"/>
      <c r="AH120" s="23" t="n"/>
      <c r="AI120" s="24" t="n"/>
      <c r="AJ120" s="23" t="n"/>
      <c r="AK120" s="23" t="n"/>
      <c r="AL120" s="23" t="n"/>
      <c r="AM120" s="23" t="n"/>
      <c r="AN120" s="19" t="n"/>
      <c r="AO120" s="22">
        <f>IFERROR(TRIM(INDEX($A120:$AF120,MATCH(Lists!$F$3,$A$1:$AF$1,0))&amp;""),"")</f>
        <v/>
      </c>
      <c r="AP120" s="22">
        <f>IF(AO120="","",IFERROR(TRIM(INDEX($A120:$AF120,MATCH(Lists!$F$4,$A$1:$AF$1,0))&amp;""),""))</f>
        <v/>
      </c>
      <c r="AQ120" s="22">
        <f>IF(AO120="","",IFERROR(TRIM(INDEX($A120:$AF120,MATCH(Lists!$F$6,$A$1:$AF$1,0))&amp;""),""))</f>
        <v/>
      </c>
      <c r="AR120" s="22">
        <f>IF(AO120="","",IFERROR(TRIM(INDEX($A120:$AF120,MATCH(Lists!$F$7,$A$1:$AF$1,0))&amp;""),""))</f>
        <v/>
      </c>
      <c r="AS120" s="22">
        <f>IF(AO120="","",IFERROR(IF(TRIM(INDEX($A120:$AF120,MATCH(Lists!$F$8,$A$1:$AF$1,0))&amp;"")="","",VALUE(TRIM(INDEX($A120:$AF120,MATCH(Lists!$F$8,$A$1:$AF$1,0))&amp;""))),""))</f>
        <v/>
      </c>
      <c r="AT120" s="22">
        <f>IF(AO120="","",IFERROR(IF(TRIM(INDEX($A120:$AF120,MATCH(Lists!$F$9,$A$1:$AF$1,0))&amp;"")="","",VALUE(TRIM(INDEX($A120:$AF120,MATCH(Lists!$F$9,$A$1:$AF$1,0))&amp;""))),""))</f>
        <v/>
      </c>
      <c r="AU120" s="22">
        <f>IF(AO120="","",IF(ISNUMBER(SEARCH("door prize",IFERROR(TRIM(INDEX($A120:$AF120,MATCH(Lists!$F$10,$A$1:$AF$1,0))&amp;""),""))),"Yes","No"))</f>
        <v/>
      </c>
      <c r="AV120" s="22">
        <f>IF(AO120="","",IF(ISNUMBER(SEARCH("Food or drink",IFERROR(TRIM(INDEX($A120:$AF120,MATCH(Lists!$F$10,$A$1:$AF$1,0))&amp;""),""))),"Yes","No"))</f>
        <v/>
      </c>
      <c r="AW120" s="22">
        <f>IF(AO120="","",IF(ISNUMBER(SEARCH("Nonprofit table",AQ120)),"Yes","No"))</f>
        <v/>
      </c>
      <c r="AX120" s="22">
        <f>IF(AO120="","",IF(IFERROR(TRIM(INDEX($A120:$AF120,MATCH(Lists!$F$12,$A$1:$AF$1,0))&amp;""),"")&lt;&gt;"","Yes","No"))</f>
        <v/>
      </c>
      <c r="AY120" s="22">
        <f>IF(AO120="","",IF(IFERROR(TRIM(INDEX($A120:$AF120,MATCH(Lists!$F$13,$A$1:$AF$1,0))&amp;""),"")&lt;&gt;"","Yes","No"))</f>
        <v/>
      </c>
      <c r="AZ120" s="22">
        <f>IF(AO120="","",IFERROR(IF(TRIM(INDEX($A120:$AF120,MATCH(Lists!$F$11,$A$1:$AF$1,0))&amp;"")="","",VALUE(TRIM(INDEX($A120:$AF120,MATCH(Lists!$F$11,$A$1:$AF$1,0))&amp;""))),""))</f>
        <v/>
      </c>
      <c r="BA120" s="22">
        <f>IF(AO120="","",IFERROR(TRIM(INDEX($A120:$AF120,MATCH(Lists!$F$14,$A$1:$AF$1,0))&amp;""),""))</f>
        <v/>
      </c>
      <c r="BB120" s="22">
        <f>IF(OR(AO120="",AJ120=""),"",TRIM(AJ120&amp;""))</f>
        <v/>
      </c>
      <c r="BC120" s="22">
        <f>IF(BB120="","",IF(COUNTIF($BB$2:$BB$301,BB120)&gt;1,"Yes","No"))</f>
        <v/>
      </c>
      <c r="BD120" s="22">
        <f>IF(AO120="","",IFERROR(TRIM(INDEX($A120:$AF120,MATCH(Lists!$F$5,$A$1:$AF$1,0))&amp;""),""))</f>
        <v/>
      </c>
      <c r="BE120" s="22">
        <f>IF(AO120="",0,1)</f>
        <v/>
      </c>
      <c r="BF120" s="22">
        <f>IF(BB120="",0,1)</f>
        <v/>
      </c>
    </row>
    <row r="121">
      <c r="AG121" s="19" t="n"/>
      <c r="AH121" s="23" t="n"/>
      <c r="AI121" s="24" t="n"/>
      <c r="AJ121" s="23" t="n"/>
      <c r="AK121" s="23" t="n"/>
      <c r="AL121" s="23" t="n"/>
      <c r="AM121" s="23" t="n"/>
      <c r="AN121" s="19" t="n"/>
      <c r="AO121" s="22">
        <f>IFERROR(TRIM(INDEX($A121:$AF121,MATCH(Lists!$F$3,$A$1:$AF$1,0))&amp;""),"")</f>
        <v/>
      </c>
      <c r="AP121" s="22">
        <f>IF(AO121="","",IFERROR(TRIM(INDEX($A121:$AF121,MATCH(Lists!$F$4,$A$1:$AF$1,0))&amp;""),""))</f>
        <v/>
      </c>
      <c r="AQ121" s="22">
        <f>IF(AO121="","",IFERROR(TRIM(INDEX($A121:$AF121,MATCH(Lists!$F$6,$A$1:$AF$1,0))&amp;""),""))</f>
        <v/>
      </c>
      <c r="AR121" s="22">
        <f>IF(AO121="","",IFERROR(TRIM(INDEX($A121:$AF121,MATCH(Lists!$F$7,$A$1:$AF$1,0))&amp;""),""))</f>
        <v/>
      </c>
      <c r="AS121" s="22">
        <f>IF(AO121="","",IFERROR(IF(TRIM(INDEX($A121:$AF121,MATCH(Lists!$F$8,$A$1:$AF$1,0))&amp;"")="","",VALUE(TRIM(INDEX($A121:$AF121,MATCH(Lists!$F$8,$A$1:$AF$1,0))&amp;""))),""))</f>
        <v/>
      </c>
      <c r="AT121" s="22">
        <f>IF(AO121="","",IFERROR(IF(TRIM(INDEX($A121:$AF121,MATCH(Lists!$F$9,$A$1:$AF$1,0))&amp;"")="","",VALUE(TRIM(INDEX($A121:$AF121,MATCH(Lists!$F$9,$A$1:$AF$1,0))&amp;""))),""))</f>
        <v/>
      </c>
      <c r="AU121" s="22">
        <f>IF(AO121="","",IF(ISNUMBER(SEARCH("door prize",IFERROR(TRIM(INDEX($A121:$AF121,MATCH(Lists!$F$10,$A$1:$AF$1,0))&amp;""),""))),"Yes","No"))</f>
        <v/>
      </c>
      <c r="AV121" s="22">
        <f>IF(AO121="","",IF(ISNUMBER(SEARCH("Food or drink",IFERROR(TRIM(INDEX($A121:$AF121,MATCH(Lists!$F$10,$A$1:$AF$1,0))&amp;""),""))),"Yes","No"))</f>
        <v/>
      </c>
      <c r="AW121" s="22">
        <f>IF(AO121="","",IF(ISNUMBER(SEARCH("Nonprofit table",AQ121)),"Yes","No"))</f>
        <v/>
      </c>
      <c r="AX121" s="22">
        <f>IF(AO121="","",IF(IFERROR(TRIM(INDEX($A121:$AF121,MATCH(Lists!$F$12,$A$1:$AF$1,0))&amp;""),"")&lt;&gt;"","Yes","No"))</f>
        <v/>
      </c>
      <c r="AY121" s="22">
        <f>IF(AO121="","",IF(IFERROR(TRIM(INDEX($A121:$AF121,MATCH(Lists!$F$13,$A$1:$AF$1,0))&amp;""),"")&lt;&gt;"","Yes","No"))</f>
        <v/>
      </c>
      <c r="AZ121" s="22">
        <f>IF(AO121="","",IFERROR(IF(TRIM(INDEX($A121:$AF121,MATCH(Lists!$F$11,$A$1:$AF$1,0))&amp;"")="","",VALUE(TRIM(INDEX($A121:$AF121,MATCH(Lists!$F$11,$A$1:$AF$1,0))&amp;""))),""))</f>
        <v/>
      </c>
      <c r="BA121" s="22">
        <f>IF(AO121="","",IFERROR(TRIM(INDEX($A121:$AF121,MATCH(Lists!$F$14,$A$1:$AF$1,0))&amp;""),""))</f>
        <v/>
      </c>
      <c r="BB121" s="22">
        <f>IF(OR(AO121="",AJ121=""),"",TRIM(AJ121&amp;""))</f>
        <v/>
      </c>
      <c r="BC121" s="22">
        <f>IF(BB121="","",IF(COUNTIF($BB$2:$BB$301,BB121)&gt;1,"Yes","No"))</f>
        <v/>
      </c>
      <c r="BD121" s="22">
        <f>IF(AO121="","",IFERROR(TRIM(INDEX($A121:$AF121,MATCH(Lists!$F$5,$A$1:$AF$1,0))&amp;""),""))</f>
        <v/>
      </c>
      <c r="BE121" s="22">
        <f>IF(AO121="",0,1)</f>
        <v/>
      </c>
      <c r="BF121" s="22">
        <f>IF(BB121="",0,1)</f>
        <v/>
      </c>
    </row>
    <row r="122">
      <c r="AG122" s="19" t="n"/>
      <c r="AH122" s="23" t="n"/>
      <c r="AI122" s="24" t="n"/>
      <c r="AJ122" s="23" t="n"/>
      <c r="AK122" s="23" t="n"/>
      <c r="AL122" s="23" t="n"/>
      <c r="AM122" s="23" t="n"/>
      <c r="AN122" s="19" t="n"/>
      <c r="AO122" s="22">
        <f>IFERROR(TRIM(INDEX($A122:$AF122,MATCH(Lists!$F$3,$A$1:$AF$1,0))&amp;""),"")</f>
        <v/>
      </c>
      <c r="AP122" s="22">
        <f>IF(AO122="","",IFERROR(TRIM(INDEX($A122:$AF122,MATCH(Lists!$F$4,$A$1:$AF$1,0))&amp;""),""))</f>
        <v/>
      </c>
      <c r="AQ122" s="22">
        <f>IF(AO122="","",IFERROR(TRIM(INDEX($A122:$AF122,MATCH(Lists!$F$6,$A$1:$AF$1,0))&amp;""),""))</f>
        <v/>
      </c>
      <c r="AR122" s="22">
        <f>IF(AO122="","",IFERROR(TRIM(INDEX($A122:$AF122,MATCH(Lists!$F$7,$A$1:$AF$1,0))&amp;""),""))</f>
        <v/>
      </c>
      <c r="AS122" s="22">
        <f>IF(AO122="","",IFERROR(IF(TRIM(INDEX($A122:$AF122,MATCH(Lists!$F$8,$A$1:$AF$1,0))&amp;"")="","",VALUE(TRIM(INDEX($A122:$AF122,MATCH(Lists!$F$8,$A$1:$AF$1,0))&amp;""))),""))</f>
        <v/>
      </c>
      <c r="AT122" s="22">
        <f>IF(AO122="","",IFERROR(IF(TRIM(INDEX($A122:$AF122,MATCH(Lists!$F$9,$A$1:$AF$1,0))&amp;"")="","",VALUE(TRIM(INDEX($A122:$AF122,MATCH(Lists!$F$9,$A$1:$AF$1,0))&amp;""))),""))</f>
        <v/>
      </c>
      <c r="AU122" s="22">
        <f>IF(AO122="","",IF(ISNUMBER(SEARCH("door prize",IFERROR(TRIM(INDEX($A122:$AF122,MATCH(Lists!$F$10,$A$1:$AF$1,0))&amp;""),""))),"Yes","No"))</f>
        <v/>
      </c>
      <c r="AV122" s="22">
        <f>IF(AO122="","",IF(ISNUMBER(SEARCH("Food or drink",IFERROR(TRIM(INDEX($A122:$AF122,MATCH(Lists!$F$10,$A$1:$AF$1,0))&amp;""),""))),"Yes","No"))</f>
        <v/>
      </c>
      <c r="AW122" s="22">
        <f>IF(AO122="","",IF(ISNUMBER(SEARCH("Nonprofit table",AQ122)),"Yes","No"))</f>
        <v/>
      </c>
      <c r="AX122" s="22">
        <f>IF(AO122="","",IF(IFERROR(TRIM(INDEX($A122:$AF122,MATCH(Lists!$F$12,$A$1:$AF$1,0))&amp;""),"")&lt;&gt;"","Yes","No"))</f>
        <v/>
      </c>
      <c r="AY122" s="22">
        <f>IF(AO122="","",IF(IFERROR(TRIM(INDEX($A122:$AF122,MATCH(Lists!$F$13,$A$1:$AF$1,0))&amp;""),"")&lt;&gt;"","Yes","No"))</f>
        <v/>
      </c>
      <c r="AZ122" s="22">
        <f>IF(AO122="","",IFERROR(IF(TRIM(INDEX($A122:$AF122,MATCH(Lists!$F$11,$A$1:$AF$1,0))&amp;"")="","",VALUE(TRIM(INDEX($A122:$AF122,MATCH(Lists!$F$11,$A$1:$AF$1,0))&amp;""))),""))</f>
        <v/>
      </c>
      <c r="BA122" s="22">
        <f>IF(AO122="","",IFERROR(TRIM(INDEX($A122:$AF122,MATCH(Lists!$F$14,$A$1:$AF$1,0))&amp;""),""))</f>
        <v/>
      </c>
      <c r="BB122" s="22">
        <f>IF(OR(AO122="",AJ122=""),"",TRIM(AJ122&amp;""))</f>
        <v/>
      </c>
      <c r="BC122" s="22">
        <f>IF(BB122="","",IF(COUNTIF($BB$2:$BB$301,BB122)&gt;1,"Yes","No"))</f>
        <v/>
      </c>
      <c r="BD122" s="22">
        <f>IF(AO122="","",IFERROR(TRIM(INDEX($A122:$AF122,MATCH(Lists!$F$5,$A$1:$AF$1,0))&amp;""),""))</f>
        <v/>
      </c>
      <c r="BE122" s="22">
        <f>IF(AO122="",0,1)</f>
        <v/>
      </c>
      <c r="BF122" s="22">
        <f>IF(BB122="",0,1)</f>
        <v/>
      </c>
    </row>
    <row r="123">
      <c r="AG123" s="19" t="n"/>
      <c r="AH123" s="23" t="n"/>
      <c r="AI123" s="24" t="n"/>
      <c r="AJ123" s="23" t="n"/>
      <c r="AK123" s="23" t="n"/>
      <c r="AL123" s="23" t="n"/>
      <c r="AM123" s="23" t="n"/>
      <c r="AN123" s="19" t="n"/>
      <c r="AO123" s="22">
        <f>IFERROR(TRIM(INDEX($A123:$AF123,MATCH(Lists!$F$3,$A$1:$AF$1,0))&amp;""),"")</f>
        <v/>
      </c>
      <c r="AP123" s="22">
        <f>IF(AO123="","",IFERROR(TRIM(INDEX($A123:$AF123,MATCH(Lists!$F$4,$A$1:$AF$1,0))&amp;""),""))</f>
        <v/>
      </c>
      <c r="AQ123" s="22">
        <f>IF(AO123="","",IFERROR(TRIM(INDEX($A123:$AF123,MATCH(Lists!$F$6,$A$1:$AF$1,0))&amp;""),""))</f>
        <v/>
      </c>
      <c r="AR123" s="22">
        <f>IF(AO123="","",IFERROR(TRIM(INDEX($A123:$AF123,MATCH(Lists!$F$7,$A$1:$AF$1,0))&amp;""),""))</f>
        <v/>
      </c>
      <c r="AS123" s="22">
        <f>IF(AO123="","",IFERROR(IF(TRIM(INDEX($A123:$AF123,MATCH(Lists!$F$8,$A$1:$AF$1,0))&amp;"")="","",VALUE(TRIM(INDEX($A123:$AF123,MATCH(Lists!$F$8,$A$1:$AF$1,0))&amp;""))),""))</f>
        <v/>
      </c>
      <c r="AT123" s="22">
        <f>IF(AO123="","",IFERROR(IF(TRIM(INDEX($A123:$AF123,MATCH(Lists!$F$9,$A$1:$AF$1,0))&amp;"")="","",VALUE(TRIM(INDEX($A123:$AF123,MATCH(Lists!$F$9,$A$1:$AF$1,0))&amp;""))),""))</f>
        <v/>
      </c>
      <c r="AU123" s="22">
        <f>IF(AO123="","",IF(ISNUMBER(SEARCH("door prize",IFERROR(TRIM(INDEX($A123:$AF123,MATCH(Lists!$F$10,$A$1:$AF$1,0))&amp;""),""))),"Yes","No"))</f>
        <v/>
      </c>
      <c r="AV123" s="22">
        <f>IF(AO123="","",IF(ISNUMBER(SEARCH("Food or drink",IFERROR(TRIM(INDEX($A123:$AF123,MATCH(Lists!$F$10,$A$1:$AF$1,0))&amp;""),""))),"Yes","No"))</f>
        <v/>
      </c>
      <c r="AW123" s="22">
        <f>IF(AO123="","",IF(ISNUMBER(SEARCH("Nonprofit table",AQ123)),"Yes","No"))</f>
        <v/>
      </c>
      <c r="AX123" s="22">
        <f>IF(AO123="","",IF(IFERROR(TRIM(INDEX($A123:$AF123,MATCH(Lists!$F$12,$A$1:$AF$1,0))&amp;""),"")&lt;&gt;"","Yes","No"))</f>
        <v/>
      </c>
      <c r="AY123" s="22">
        <f>IF(AO123="","",IF(IFERROR(TRIM(INDEX($A123:$AF123,MATCH(Lists!$F$13,$A$1:$AF$1,0))&amp;""),"")&lt;&gt;"","Yes","No"))</f>
        <v/>
      </c>
      <c r="AZ123" s="22">
        <f>IF(AO123="","",IFERROR(IF(TRIM(INDEX($A123:$AF123,MATCH(Lists!$F$11,$A$1:$AF$1,0))&amp;"")="","",VALUE(TRIM(INDEX($A123:$AF123,MATCH(Lists!$F$11,$A$1:$AF$1,0))&amp;""))),""))</f>
        <v/>
      </c>
      <c r="BA123" s="22">
        <f>IF(AO123="","",IFERROR(TRIM(INDEX($A123:$AF123,MATCH(Lists!$F$14,$A$1:$AF$1,0))&amp;""),""))</f>
        <v/>
      </c>
      <c r="BB123" s="22">
        <f>IF(OR(AO123="",AJ123=""),"",TRIM(AJ123&amp;""))</f>
        <v/>
      </c>
      <c r="BC123" s="22">
        <f>IF(BB123="","",IF(COUNTIF($BB$2:$BB$301,BB123)&gt;1,"Yes","No"))</f>
        <v/>
      </c>
      <c r="BD123" s="22">
        <f>IF(AO123="","",IFERROR(TRIM(INDEX($A123:$AF123,MATCH(Lists!$F$5,$A$1:$AF$1,0))&amp;""),""))</f>
        <v/>
      </c>
      <c r="BE123" s="22">
        <f>IF(AO123="",0,1)</f>
        <v/>
      </c>
      <c r="BF123" s="22">
        <f>IF(BB123="",0,1)</f>
        <v/>
      </c>
    </row>
    <row r="124">
      <c r="AG124" s="19" t="n"/>
      <c r="AH124" s="23" t="n"/>
      <c r="AI124" s="24" t="n"/>
      <c r="AJ124" s="23" t="n"/>
      <c r="AK124" s="23" t="n"/>
      <c r="AL124" s="23" t="n"/>
      <c r="AM124" s="23" t="n"/>
      <c r="AN124" s="19" t="n"/>
      <c r="AO124" s="22">
        <f>IFERROR(TRIM(INDEX($A124:$AF124,MATCH(Lists!$F$3,$A$1:$AF$1,0))&amp;""),"")</f>
        <v/>
      </c>
      <c r="AP124" s="22">
        <f>IF(AO124="","",IFERROR(TRIM(INDEX($A124:$AF124,MATCH(Lists!$F$4,$A$1:$AF$1,0))&amp;""),""))</f>
        <v/>
      </c>
      <c r="AQ124" s="22">
        <f>IF(AO124="","",IFERROR(TRIM(INDEX($A124:$AF124,MATCH(Lists!$F$6,$A$1:$AF$1,0))&amp;""),""))</f>
        <v/>
      </c>
      <c r="AR124" s="22">
        <f>IF(AO124="","",IFERROR(TRIM(INDEX($A124:$AF124,MATCH(Lists!$F$7,$A$1:$AF$1,0))&amp;""),""))</f>
        <v/>
      </c>
      <c r="AS124" s="22">
        <f>IF(AO124="","",IFERROR(IF(TRIM(INDEX($A124:$AF124,MATCH(Lists!$F$8,$A$1:$AF$1,0))&amp;"")="","",VALUE(TRIM(INDEX($A124:$AF124,MATCH(Lists!$F$8,$A$1:$AF$1,0))&amp;""))),""))</f>
        <v/>
      </c>
      <c r="AT124" s="22">
        <f>IF(AO124="","",IFERROR(IF(TRIM(INDEX($A124:$AF124,MATCH(Lists!$F$9,$A$1:$AF$1,0))&amp;"")="","",VALUE(TRIM(INDEX($A124:$AF124,MATCH(Lists!$F$9,$A$1:$AF$1,0))&amp;""))),""))</f>
        <v/>
      </c>
      <c r="AU124" s="22">
        <f>IF(AO124="","",IF(ISNUMBER(SEARCH("door prize",IFERROR(TRIM(INDEX($A124:$AF124,MATCH(Lists!$F$10,$A$1:$AF$1,0))&amp;""),""))),"Yes","No"))</f>
        <v/>
      </c>
      <c r="AV124" s="22">
        <f>IF(AO124="","",IF(ISNUMBER(SEARCH("Food or drink",IFERROR(TRIM(INDEX($A124:$AF124,MATCH(Lists!$F$10,$A$1:$AF$1,0))&amp;""),""))),"Yes","No"))</f>
        <v/>
      </c>
      <c r="AW124" s="22">
        <f>IF(AO124="","",IF(ISNUMBER(SEARCH("Nonprofit table",AQ124)),"Yes","No"))</f>
        <v/>
      </c>
      <c r="AX124" s="22">
        <f>IF(AO124="","",IF(IFERROR(TRIM(INDEX($A124:$AF124,MATCH(Lists!$F$12,$A$1:$AF$1,0))&amp;""),"")&lt;&gt;"","Yes","No"))</f>
        <v/>
      </c>
      <c r="AY124" s="22">
        <f>IF(AO124="","",IF(IFERROR(TRIM(INDEX($A124:$AF124,MATCH(Lists!$F$13,$A$1:$AF$1,0))&amp;""),"")&lt;&gt;"","Yes","No"))</f>
        <v/>
      </c>
      <c r="AZ124" s="22">
        <f>IF(AO124="","",IFERROR(IF(TRIM(INDEX($A124:$AF124,MATCH(Lists!$F$11,$A$1:$AF$1,0))&amp;"")="","",VALUE(TRIM(INDEX($A124:$AF124,MATCH(Lists!$F$11,$A$1:$AF$1,0))&amp;""))),""))</f>
        <v/>
      </c>
      <c r="BA124" s="22">
        <f>IF(AO124="","",IFERROR(TRIM(INDEX($A124:$AF124,MATCH(Lists!$F$14,$A$1:$AF$1,0))&amp;""),""))</f>
        <v/>
      </c>
      <c r="BB124" s="22">
        <f>IF(OR(AO124="",AJ124=""),"",TRIM(AJ124&amp;""))</f>
        <v/>
      </c>
      <c r="BC124" s="22">
        <f>IF(BB124="","",IF(COUNTIF($BB$2:$BB$301,BB124)&gt;1,"Yes","No"))</f>
        <v/>
      </c>
      <c r="BD124" s="22">
        <f>IF(AO124="","",IFERROR(TRIM(INDEX($A124:$AF124,MATCH(Lists!$F$5,$A$1:$AF$1,0))&amp;""),""))</f>
        <v/>
      </c>
      <c r="BE124" s="22">
        <f>IF(AO124="",0,1)</f>
        <v/>
      </c>
      <c r="BF124" s="22">
        <f>IF(BB124="",0,1)</f>
        <v/>
      </c>
    </row>
    <row r="125">
      <c r="AG125" s="19" t="n"/>
      <c r="AH125" s="23" t="n"/>
      <c r="AI125" s="24" t="n"/>
      <c r="AJ125" s="23" t="n"/>
      <c r="AK125" s="23" t="n"/>
      <c r="AL125" s="23" t="n"/>
      <c r="AM125" s="23" t="n"/>
      <c r="AN125" s="19" t="n"/>
      <c r="AO125" s="22">
        <f>IFERROR(TRIM(INDEX($A125:$AF125,MATCH(Lists!$F$3,$A$1:$AF$1,0))&amp;""),"")</f>
        <v/>
      </c>
      <c r="AP125" s="22">
        <f>IF(AO125="","",IFERROR(TRIM(INDEX($A125:$AF125,MATCH(Lists!$F$4,$A$1:$AF$1,0))&amp;""),""))</f>
        <v/>
      </c>
      <c r="AQ125" s="22">
        <f>IF(AO125="","",IFERROR(TRIM(INDEX($A125:$AF125,MATCH(Lists!$F$6,$A$1:$AF$1,0))&amp;""),""))</f>
        <v/>
      </c>
      <c r="AR125" s="22">
        <f>IF(AO125="","",IFERROR(TRIM(INDEX($A125:$AF125,MATCH(Lists!$F$7,$A$1:$AF$1,0))&amp;""),""))</f>
        <v/>
      </c>
      <c r="AS125" s="22">
        <f>IF(AO125="","",IFERROR(IF(TRIM(INDEX($A125:$AF125,MATCH(Lists!$F$8,$A$1:$AF$1,0))&amp;"")="","",VALUE(TRIM(INDEX($A125:$AF125,MATCH(Lists!$F$8,$A$1:$AF$1,0))&amp;""))),""))</f>
        <v/>
      </c>
      <c r="AT125" s="22">
        <f>IF(AO125="","",IFERROR(IF(TRIM(INDEX($A125:$AF125,MATCH(Lists!$F$9,$A$1:$AF$1,0))&amp;"")="","",VALUE(TRIM(INDEX($A125:$AF125,MATCH(Lists!$F$9,$A$1:$AF$1,0))&amp;""))),""))</f>
        <v/>
      </c>
      <c r="AU125" s="22">
        <f>IF(AO125="","",IF(ISNUMBER(SEARCH("door prize",IFERROR(TRIM(INDEX($A125:$AF125,MATCH(Lists!$F$10,$A$1:$AF$1,0))&amp;""),""))),"Yes","No"))</f>
        <v/>
      </c>
      <c r="AV125" s="22">
        <f>IF(AO125="","",IF(ISNUMBER(SEARCH("Food or drink",IFERROR(TRIM(INDEX($A125:$AF125,MATCH(Lists!$F$10,$A$1:$AF$1,0))&amp;""),""))),"Yes","No"))</f>
        <v/>
      </c>
      <c r="AW125" s="22">
        <f>IF(AO125="","",IF(ISNUMBER(SEARCH("Nonprofit table",AQ125)),"Yes","No"))</f>
        <v/>
      </c>
      <c r="AX125" s="22">
        <f>IF(AO125="","",IF(IFERROR(TRIM(INDEX($A125:$AF125,MATCH(Lists!$F$12,$A$1:$AF$1,0))&amp;""),"")&lt;&gt;"","Yes","No"))</f>
        <v/>
      </c>
      <c r="AY125" s="22">
        <f>IF(AO125="","",IF(IFERROR(TRIM(INDEX($A125:$AF125,MATCH(Lists!$F$13,$A$1:$AF$1,0))&amp;""),"")&lt;&gt;"","Yes","No"))</f>
        <v/>
      </c>
      <c r="AZ125" s="22">
        <f>IF(AO125="","",IFERROR(IF(TRIM(INDEX($A125:$AF125,MATCH(Lists!$F$11,$A$1:$AF$1,0))&amp;"")="","",VALUE(TRIM(INDEX($A125:$AF125,MATCH(Lists!$F$11,$A$1:$AF$1,0))&amp;""))),""))</f>
        <v/>
      </c>
      <c r="BA125" s="22">
        <f>IF(AO125="","",IFERROR(TRIM(INDEX($A125:$AF125,MATCH(Lists!$F$14,$A$1:$AF$1,0))&amp;""),""))</f>
        <v/>
      </c>
      <c r="BB125" s="22">
        <f>IF(OR(AO125="",AJ125=""),"",TRIM(AJ125&amp;""))</f>
        <v/>
      </c>
      <c r="BC125" s="22">
        <f>IF(BB125="","",IF(COUNTIF($BB$2:$BB$301,BB125)&gt;1,"Yes","No"))</f>
        <v/>
      </c>
      <c r="BD125" s="22">
        <f>IF(AO125="","",IFERROR(TRIM(INDEX($A125:$AF125,MATCH(Lists!$F$5,$A$1:$AF$1,0))&amp;""),""))</f>
        <v/>
      </c>
      <c r="BE125" s="22">
        <f>IF(AO125="",0,1)</f>
        <v/>
      </c>
      <c r="BF125" s="22">
        <f>IF(BB125="",0,1)</f>
        <v/>
      </c>
    </row>
    <row r="126">
      <c r="AG126" s="19" t="n"/>
      <c r="AH126" s="23" t="n"/>
      <c r="AI126" s="24" t="n"/>
      <c r="AJ126" s="23" t="n"/>
      <c r="AK126" s="23" t="n"/>
      <c r="AL126" s="23" t="n"/>
      <c r="AM126" s="23" t="n"/>
      <c r="AN126" s="19" t="n"/>
      <c r="AO126" s="22">
        <f>IFERROR(TRIM(INDEX($A126:$AF126,MATCH(Lists!$F$3,$A$1:$AF$1,0))&amp;""),"")</f>
        <v/>
      </c>
      <c r="AP126" s="22">
        <f>IF(AO126="","",IFERROR(TRIM(INDEX($A126:$AF126,MATCH(Lists!$F$4,$A$1:$AF$1,0))&amp;""),""))</f>
        <v/>
      </c>
      <c r="AQ126" s="22">
        <f>IF(AO126="","",IFERROR(TRIM(INDEX($A126:$AF126,MATCH(Lists!$F$6,$A$1:$AF$1,0))&amp;""),""))</f>
        <v/>
      </c>
      <c r="AR126" s="22">
        <f>IF(AO126="","",IFERROR(TRIM(INDEX($A126:$AF126,MATCH(Lists!$F$7,$A$1:$AF$1,0))&amp;""),""))</f>
        <v/>
      </c>
      <c r="AS126" s="22">
        <f>IF(AO126="","",IFERROR(IF(TRIM(INDEX($A126:$AF126,MATCH(Lists!$F$8,$A$1:$AF$1,0))&amp;"")="","",VALUE(TRIM(INDEX($A126:$AF126,MATCH(Lists!$F$8,$A$1:$AF$1,0))&amp;""))),""))</f>
        <v/>
      </c>
      <c r="AT126" s="22">
        <f>IF(AO126="","",IFERROR(IF(TRIM(INDEX($A126:$AF126,MATCH(Lists!$F$9,$A$1:$AF$1,0))&amp;"")="","",VALUE(TRIM(INDEX($A126:$AF126,MATCH(Lists!$F$9,$A$1:$AF$1,0))&amp;""))),""))</f>
        <v/>
      </c>
      <c r="AU126" s="22">
        <f>IF(AO126="","",IF(ISNUMBER(SEARCH("door prize",IFERROR(TRIM(INDEX($A126:$AF126,MATCH(Lists!$F$10,$A$1:$AF$1,0))&amp;""),""))),"Yes","No"))</f>
        <v/>
      </c>
      <c r="AV126" s="22">
        <f>IF(AO126="","",IF(ISNUMBER(SEARCH("Food or drink",IFERROR(TRIM(INDEX($A126:$AF126,MATCH(Lists!$F$10,$A$1:$AF$1,0))&amp;""),""))),"Yes","No"))</f>
        <v/>
      </c>
      <c r="AW126" s="22">
        <f>IF(AO126="","",IF(ISNUMBER(SEARCH("Nonprofit table",AQ126)),"Yes","No"))</f>
        <v/>
      </c>
      <c r="AX126" s="22">
        <f>IF(AO126="","",IF(IFERROR(TRIM(INDEX($A126:$AF126,MATCH(Lists!$F$12,$A$1:$AF$1,0))&amp;""),"")&lt;&gt;"","Yes","No"))</f>
        <v/>
      </c>
      <c r="AY126" s="22">
        <f>IF(AO126="","",IF(IFERROR(TRIM(INDEX($A126:$AF126,MATCH(Lists!$F$13,$A$1:$AF$1,0))&amp;""),"")&lt;&gt;"","Yes","No"))</f>
        <v/>
      </c>
      <c r="AZ126" s="22">
        <f>IF(AO126="","",IFERROR(IF(TRIM(INDEX($A126:$AF126,MATCH(Lists!$F$11,$A$1:$AF$1,0))&amp;"")="","",VALUE(TRIM(INDEX($A126:$AF126,MATCH(Lists!$F$11,$A$1:$AF$1,0))&amp;""))),""))</f>
        <v/>
      </c>
      <c r="BA126" s="22">
        <f>IF(AO126="","",IFERROR(TRIM(INDEX($A126:$AF126,MATCH(Lists!$F$14,$A$1:$AF$1,0))&amp;""),""))</f>
        <v/>
      </c>
      <c r="BB126" s="22">
        <f>IF(OR(AO126="",AJ126=""),"",TRIM(AJ126&amp;""))</f>
        <v/>
      </c>
      <c r="BC126" s="22">
        <f>IF(BB126="","",IF(COUNTIF($BB$2:$BB$301,BB126)&gt;1,"Yes","No"))</f>
        <v/>
      </c>
      <c r="BD126" s="22">
        <f>IF(AO126="","",IFERROR(TRIM(INDEX($A126:$AF126,MATCH(Lists!$F$5,$A$1:$AF$1,0))&amp;""),""))</f>
        <v/>
      </c>
      <c r="BE126" s="22">
        <f>IF(AO126="",0,1)</f>
        <v/>
      </c>
      <c r="BF126" s="22">
        <f>IF(BB126="",0,1)</f>
        <v/>
      </c>
    </row>
    <row r="127">
      <c r="AG127" s="19" t="n"/>
      <c r="AH127" s="23" t="n"/>
      <c r="AI127" s="24" t="n"/>
      <c r="AJ127" s="23" t="n"/>
      <c r="AK127" s="23" t="n"/>
      <c r="AL127" s="23" t="n"/>
      <c r="AM127" s="23" t="n"/>
      <c r="AN127" s="19" t="n"/>
      <c r="AO127" s="22">
        <f>IFERROR(TRIM(INDEX($A127:$AF127,MATCH(Lists!$F$3,$A$1:$AF$1,0))&amp;""),"")</f>
        <v/>
      </c>
      <c r="AP127" s="22">
        <f>IF(AO127="","",IFERROR(TRIM(INDEX($A127:$AF127,MATCH(Lists!$F$4,$A$1:$AF$1,0))&amp;""),""))</f>
        <v/>
      </c>
      <c r="AQ127" s="22">
        <f>IF(AO127="","",IFERROR(TRIM(INDEX($A127:$AF127,MATCH(Lists!$F$6,$A$1:$AF$1,0))&amp;""),""))</f>
        <v/>
      </c>
      <c r="AR127" s="22">
        <f>IF(AO127="","",IFERROR(TRIM(INDEX($A127:$AF127,MATCH(Lists!$F$7,$A$1:$AF$1,0))&amp;""),""))</f>
        <v/>
      </c>
      <c r="AS127" s="22">
        <f>IF(AO127="","",IFERROR(IF(TRIM(INDEX($A127:$AF127,MATCH(Lists!$F$8,$A$1:$AF$1,0))&amp;"")="","",VALUE(TRIM(INDEX($A127:$AF127,MATCH(Lists!$F$8,$A$1:$AF$1,0))&amp;""))),""))</f>
        <v/>
      </c>
      <c r="AT127" s="22">
        <f>IF(AO127="","",IFERROR(IF(TRIM(INDEX($A127:$AF127,MATCH(Lists!$F$9,$A$1:$AF$1,0))&amp;"")="","",VALUE(TRIM(INDEX($A127:$AF127,MATCH(Lists!$F$9,$A$1:$AF$1,0))&amp;""))),""))</f>
        <v/>
      </c>
      <c r="AU127" s="22">
        <f>IF(AO127="","",IF(ISNUMBER(SEARCH("door prize",IFERROR(TRIM(INDEX($A127:$AF127,MATCH(Lists!$F$10,$A$1:$AF$1,0))&amp;""),""))),"Yes","No"))</f>
        <v/>
      </c>
      <c r="AV127" s="22">
        <f>IF(AO127="","",IF(ISNUMBER(SEARCH("Food or drink",IFERROR(TRIM(INDEX($A127:$AF127,MATCH(Lists!$F$10,$A$1:$AF$1,0))&amp;""),""))),"Yes","No"))</f>
        <v/>
      </c>
      <c r="AW127" s="22">
        <f>IF(AO127="","",IF(ISNUMBER(SEARCH("Nonprofit table",AQ127)),"Yes","No"))</f>
        <v/>
      </c>
      <c r="AX127" s="22">
        <f>IF(AO127="","",IF(IFERROR(TRIM(INDEX($A127:$AF127,MATCH(Lists!$F$12,$A$1:$AF$1,0))&amp;""),"")&lt;&gt;"","Yes","No"))</f>
        <v/>
      </c>
      <c r="AY127" s="22">
        <f>IF(AO127="","",IF(IFERROR(TRIM(INDEX($A127:$AF127,MATCH(Lists!$F$13,$A$1:$AF$1,0))&amp;""),"")&lt;&gt;"","Yes","No"))</f>
        <v/>
      </c>
      <c r="AZ127" s="22">
        <f>IF(AO127="","",IFERROR(IF(TRIM(INDEX($A127:$AF127,MATCH(Lists!$F$11,$A$1:$AF$1,0))&amp;"")="","",VALUE(TRIM(INDEX($A127:$AF127,MATCH(Lists!$F$11,$A$1:$AF$1,0))&amp;""))),""))</f>
        <v/>
      </c>
      <c r="BA127" s="22">
        <f>IF(AO127="","",IFERROR(TRIM(INDEX($A127:$AF127,MATCH(Lists!$F$14,$A$1:$AF$1,0))&amp;""),""))</f>
        <v/>
      </c>
      <c r="BB127" s="22">
        <f>IF(OR(AO127="",AJ127=""),"",TRIM(AJ127&amp;""))</f>
        <v/>
      </c>
      <c r="BC127" s="22">
        <f>IF(BB127="","",IF(COUNTIF($BB$2:$BB$301,BB127)&gt;1,"Yes","No"))</f>
        <v/>
      </c>
      <c r="BD127" s="22">
        <f>IF(AO127="","",IFERROR(TRIM(INDEX($A127:$AF127,MATCH(Lists!$F$5,$A$1:$AF$1,0))&amp;""),""))</f>
        <v/>
      </c>
      <c r="BE127" s="22">
        <f>IF(AO127="",0,1)</f>
        <v/>
      </c>
      <c r="BF127" s="22">
        <f>IF(BB127="",0,1)</f>
        <v/>
      </c>
    </row>
    <row r="128">
      <c r="AG128" s="19" t="n"/>
      <c r="AH128" s="23" t="n"/>
      <c r="AI128" s="24" t="n"/>
      <c r="AJ128" s="23" t="n"/>
      <c r="AK128" s="23" t="n"/>
      <c r="AL128" s="23" t="n"/>
      <c r="AM128" s="23" t="n"/>
      <c r="AN128" s="19" t="n"/>
      <c r="AO128" s="22">
        <f>IFERROR(TRIM(INDEX($A128:$AF128,MATCH(Lists!$F$3,$A$1:$AF$1,0))&amp;""),"")</f>
        <v/>
      </c>
      <c r="AP128" s="22">
        <f>IF(AO128="","",IFERROR(TRIM(INDEX($A128:$AF128,MATCH(Lists!$F$4,$A$1:$AF$1,0))&amp;""),""))</f>
        <v/>
      </c>
      <c r="AQ128" s="22">
        <f>IF(AO128="","",IFERROR(TRIM(INDEX($A128:$AF128,MATCH(Lists!$F$6,$A$1:$AF$1,0))&amp;""),""))</f>
        <v/>
      </c>
      <c r="AR128" s="22">
        <f>IF(AO128="","",IFERROR(TRIM(INDEX($A128:$AF128,MATCH(Lists!$F$7,$A$1:$AF$1,0))&amp;""),""))</f>
        <v/>
      </c>
      <c r="AS128" s="22">
        <f>IF(AO128="","",IFERROR(IF(TRIM(INDEX($A128:$AF128,MATCH(Lists!$F$8,$A$1:$AF$1,0))&amp;"")="","",VALUE(TRIM(INDEX($A128:$AF128,MATCH(Lists!$F$8,$A$1:$AF$1,0))&amp;""))),""))</f>
        <v/>
      </c>
      <c r="AT128" s="22">
        <f>IF(AO128="","",IFERROR(IF(TRIM(INDEX($A128:$AF128,MATCH(Lists!$F$9,$A$1:$AF$1,0))&amp;"")="","",VALUE(TRIM(INDEX($A128:$AF128,MATCH(Lists!$F$9,$A$1:$AF$1,0))&amp;""))),""))</f>
        <v/>
      </c>
      <c r="AU128" s="22">
        <f>IF(AO128="","",IF(ISNUMBER(SEARCH("door prize",IFERROR(TRIM(INDEX($A128:$AF128,MATCH(Lists!$F$10,$A$1:$AF$1,0))&amp;""),""))),"Yes","No"))</f>
        <v/>
      </c>
      <c r="AV128" s="22">
        <f>IF(AO128="","",IF(ISNUMBER(SEARCH("Food or drink",IFERROR(TRIM(INDEX($A128:$AF128,MATCH(Lists!$F$10,$A$1:$AF$1,0))&amp;""),""))),"Yes","No"))</f>
        <v/>
      </c>
      <c r="AW128" s="22">
        <f>IF(AO128="","",IF(ISNUMBER(SEARCH("Nonprofit table",AQ128)),"Yes","No"))</f>
        <v/>
      </c>
      <c r="AX128" s="22">
        <f>IF(AO128="","",IF(IFERROR(TRIM(INDEX($A128:$AF128,MATCH(Lists!$F$12,$A$1:$AF$1,0))&amp;""),"")&lt;&gt;"","Yes","No"))</f>
        <v/>
      </c>
      <c r="AY128" s="22">
        <f>IF(AO128="","",IF(IFERROR(TRIM(INDEX($A128:$AF128,MATCH(Lists!$F$13,$A$1:$AF$1,0))&amp;""),"")&lt;&gt;"","Yes","No"))</f>
        <v/>
      </c>
      <c r="AZ128" s="22">
        <f>IF(AO128="","",IFERROR(IF(TRIM(INDEX($A128:$AF128,MATCH(Lists!$F$11,$A$1:$AF$1,0))&amp;"")="","",VALUE(TRIM(INDEX($A128:$AF128,MATCH(Lists!$F$11,$A$1:$AF$1,0))&amp;""))),""))</f>
        <v/>
      </c>
      <c r="BA128" s="22">
        <f>IF(AO128="","",IFERROR(TRIM(INDEX($A128:$AF128,MATCH(Lists!$F$14,$A$1:$AF$1,0))&amp;""),""))</f>
        <v/>
      </c>
      <c r="BB128" s="22">
        <f>IF(OR(AO128="",AJ128=""),"",TRIM(AJ128&amp;""))</f>
        <v/>
      </c>
      <c r="BC128" s="22">
        <f>IF(BB128="","",IF(COUNTIF($BB$2:$BB$301,BB128)&gt;1,"Yes","No"))</f>
        <v/>
      </c>
      <c r="BD128" s="22">
        <f>IF(AO128="","",IFERROR(TRIM(INDEX($A128:$AF128,MATCH(Lists!$F$5,$A$1:$AF$1,0))&amp;""),""))</f>
        <v/>
      </c>
      <c r="BE128" s="22">
        <f>IF(AO128="",0,1)</f>
        <v/>
      </c>
      <c r="BF128" s="22">
        <f>IF(BB128="",0,1)</f>
        <v/>
      </c>
    </row>
    <row r="129">
      <c r="AG129" s="19" t="n"/>
      <c r="AH129" s="23" t="n"/>
      <c r="AI129" s="24" t="n"/>
      <c r="AJ129" s="23" t="n"/>
      <c r="AK129" s="23" t="n"/>
      <c r="AL129" s="23" t="n"/>
      <c r="AM129" s="23" t="n"/>
      <c r="AN129" s="19" t="n"/>
      <c r="AO129" s="22">
        <f>IFERROR(TRIM(INDEX($A129:$AF129,MATCH(Lists!$F$3,$A$1:$AF$1,0))&amp;""),"")</f>
        <v/>
      </c>
      <c r="AP129" s="22">
        <f>IF(AO129="","",IFERROR(TRIM(INDEX($A129:$AF129,MATCH(Lists!$F$4,$A$1:$AF$1,0))&amp;""),""))</f>
        <v/>
      </c>
      <c r="AQ129" s="22">
        <f>IF(AO129="","",IFERROR(TRIM(INDEX($A129:$AF129,MATCH(Lists!$F$6,$A$1:$AF$1,0))&amp;""),""))</f>
        <v/>
      </c>
      <c r="AR129" s="22">
        <f>IF(AO129="","",IFERROR(TRIM(INDEX($A129:$AF129,MATCH(Lists!$F$7,$A$1:$AF$1,0))&amp;""),""))</f>
        <v/>
      </c>
      <c r="AS129" s="22">
        <f>IF(AO129="","",IFERROR(IF(TRIM(INDEX($A129:$AF129,MATCH(Lists!$F$8,$A$1:$AF$1,0))&amp;"")="","",VALUE(TRIM(INDEX($A129:$AF129,MATCH(Lists!$F$8,$A$1:$AF$1,0))&amp;""))),""))</f>
        <v/>
      </c>
      <c r="AT129" s="22">
        <f>IF(AO129="","",IFERROR(IF(TRIM(INDEX($A129:$AF129,MATCH(Lists!$F$9,$A$1:$AF$1,0))&amp;"")="","",VALUE(TRIM(INDEX($A129:$AF129,MATCH(Lists!$F$9,$A$1:$AF$1,0))&amp;""))),""))</f>
        <v/>
      </c>
      <c r="AU129" s="22">
        <f>IF(AO129="","",IF(ISNUMBER(SEARCH("door prize",IFERROR(TRIM(INDEX($A129:$AF129,MATCH(Lists!$F$10,$A$1:$AF$1,0))&amp;""),""))),"Yes","No"))</f>
        <v/>
      </c>
      <c r="AV129" s="22">
        <f>IF(AO129="","",IF(ISNUMBER(SEARCH("Food or drink",IFERROR(TRIM(INDEX($A129:$AF129,MATCH(Lists!$F$10,$A$1:$AF$1,0))&amp;""),""))),"Yes","No"))</f>
        <v/>
      </c>
      <c r="AW129" s="22">
        <f>IF(AO129="","",IF(ISNUMBER(SEARCH("Nonprofit table",AQ129)),"Yes","No"))</f>
        <v/>
      </c>
      <c r="AX129" s="22">
        <f>IF(AO129="","",IF(IFERROR(TRIM(INDEX($A129:$AF129,MATCH(Lists!$F$12,$A$1:$AF$1,0))&amp;""),"")&lt;&gt;"","Yes","No"))</f>
        <v/>
      </c>
      <c r="AY129" s="22">
        <f>IF(AO129="","",IF(IFERROR(TRIM(INDEX($A129:$AF129,MATCH(Lists!$F$13,$A$1:$AF$1,0))&amp;""),"")&lt;&gt;"","Yes","No"))</f>
        <v/>
      </c>
      <c r="AZ129" s="22">
        <f>IF(AO129="","",IFERROR(IF(TRIM(INDEX($A129:$AF129,MATCH(Lists!$F$11,$A$1:$AF$1,0))&amp;"")="","",VALUE(TRIM(INDEX($A129:$AF129,MATCH(Lists!$F$11,$A$1:$AF$1,0))&amp;""))),""))</f>
        <v/>
      </c>
      <c r="BA129" s="22">
        <f>IF(AO129="","",IFERROR(TRIM(INDEX($A129:$AF129,MATCH(Lists!$F$14,$A$1:$AF$1,0))&amp;""),""))</f>
        <v/>
      </c>
      <c r="BB129" s="22">
        <f>IF(OR(AO129="",AJ129=""),"",TRIM(AJ129&amp;""))</f>
        <v/>
      </c>
      <c r="BC129" s="22">
        <f>IF(BB129="","",IF(COUNTIF($BB$2:$BB$301,BB129)&gt;1,"Yes","No"))</f>
        <v/>
      </c>
      <c r="BD129" s="22">
        <f>IF(AO129="","",IFERROR(TRIM(INDEX($A129:$AF129,MATCH(Lists!$F$5,$A$1:$AF$1,0))&amp;""),""))</f>
        <v/>
      </c>
      <c r="BE129" s="22">
        <f>IF(AO129="",0,1)</f>
        <v/>
      </c>
      <c r="BF129" s="22">
        <f>IF(BB129="",0,1)</f>
        <v/>
      </c>
    </row>
    <row r="130">
      <c r="AG130" s="19" t="n"/>
      <c r="AH130" s="23" t="n"/>
      <c r="AI130" s="24" t="n"/>
      <c r="AJ130" s="23" t="n"/>
      <c r="AK130" s="23" t="n"/>
      <c r="AL130" s="23" t="n"/>
      <c r="AM130" s="23" t="n"/>
      <c r="AN130" s="19" t="n"/>
      <c r="AO130" s="22">
        <f>IFERROR(TRIM(INDEX($A130:$AF130,MATCH(Lists!$F$3,$A$1:$AF$1,0))&amp;""),"")</f>
        <v/>
      </c>
      <c r="AP130" s="22">
        <f>IF(AO130="","",IFERROR(TRIM(INDEX($A130:$AF130,MATCH(Lists!$F$4,$A$1:$AF$1,0))&amp;""),""))</f>
        <v/>
      </c>
      <c r="AQ130" s="22">
        <f>IF(AO130="","",IFERROR(TRIM(INDEX($A130:$AF130,MATCH(Lists!$F$6,$A$1:$AF$1,0))&amp;""),""))</f>
        <v/>
      </c>
      <c r="AR130" s="22">
        <f>IF(AO130="","",IFERROR(TRIM(INDEX($A130:$AF130,MATCH(Lists!$F$7,$A$1:$AF$1,0))&amp;""),""))</f>
        <v/>
      </c>
      <c r="AS130" s="22">
        <f>IF(AO130="","",IFERROR(IF(TRIM(INDEX($A130:$AF130,MATCH(Lists!$F$8,$A$1:$AF$1,0))&amp;"")="","",VALUE(TRIM(INDEX($A130:$AF130,MATCH(Lists!$F$8,$A$1:$AF$1,0))&amp;""))),""))</f>
        <v/>
      </c>
      <c r="AT130" s="22">
        <f>IF(AO130="","",IFERROR(IF(TRIM(INDEX($A130:$AF130,MATCH(Lists!$F$9,$A$1:$AF$1,0))&amp;"")="","",VALUE(TRIM(INDEX($A130:$AF130,MATCH(Lists!$F$9,$A$1:$AF$1,0))&amp;""))),""))</f>
        <v/>
      </c>
      <c r="AU130" s="22">
        <f>IF(AO130="","",IF(ISNUMBER(SEARCH("door prize",IFERROR(TRIM(INDEX($A130:$AF130,MATCH(Lists!$F$10,$A$1:$AF$1,0))&amp;""),""))),"Yes","No"))</f>
        <v/>
      </c>
      <c r="AV130" s="22">
        <f>IF(AO130="","",IF(ISNUMBER(SEARCH("Food or drink",IFERROR(TRIM(INDEX($A130:$AF130,MATCH(Lists!$F$10,$A$1:$AF$1,0))&amp;""),""))),"Yes","No"))</f>
        <v/>
      </c>
      <c r="AW130" s="22">
        <f>IF(AO130="","",IF(ISNUMBER(SEARCH("Nonprofit table",AQ130)),"Yes","No"))</f>
        <v/>
      </c>
      <c r="AX130" s="22">
        <f>IF(AO130="","",IF(IFERROR(TRIM(INDEX($A130:$AF130,MATCH(Lists!$F$12,$A$1:$AF$1,0))&amp;""),"")&lt;&gt;"","Yes","No"))</f>
        <v/>
      </c>
      <c r="AY130" s="22">
        <f>IF(AO130="","",IF(IFERROR(TRIM(INDEX($A130:$AF130,MATCH(Lists!$F$13,$A$1:$AF$1,0))&amp;""),"")&lt;&gt;"","Yes","No"))</f>
        <v/>
      </c>
      <c r="AZ130" s="22">
        <f>IF(AO130="","",IFERROR(IF(TRIM(INDEX($A130:$AF130,MATCH(Lists!$F$11,$A$1:$AF$1,0))&amp;"")="","",VALUE(TRIM(INDEX($A130:$AF130,MATCH(Lists!$F$11,$A$1:$AF$1,0))&amp;""))),""))</f>
        <v/>
      </c>
      <c r="BA130" s="22">
        <f>IF(AO130="","",IFERROR(TRIM(INDEX($A130:$AF130,MATCH(Lists!$F$14,$A$1:$AF$1,0))&amp;""),""))</f>
        <v/>
      </c>
      <c r="BB130" s="22">
        <f>IF(OR(AO130="",AJ130=""),"",TRIM(AJ130&amp;""))</f>
        <v/>
      </c>
      <c r="BC130" s="22">
        <f>IF(BB130="","",IF(COUNTIF($BB$2:$BB$301,BB130)&gt;1,"Yes","No"))</f>
        <v/>
      </c>
      <c r="BD130" s="22">
        <f>IF(AO130="","",IFERROR(TRIM(INDEX($A130:$AF130,MATCH(Lists!$F$5,$A$1:$AF$1,0))&amp;""),""))</f>
        <v/>
      </c>
      <c r="BE130" s="22">
        <f>IF(AO130="",0,1)</f>
        <v/>
      </c>
      <c r="BF130" s="22">
        <f>IF(BB130="",0,1)</f>
        <v/>
      </c>
    </row>
    <row r="131">
      <c r="AG131" s="19" t="n"/>
      <c r="AH131" s="23" t="n"/>
      <c r="AI131" s="24" t="n"/>
      <c r="AJ131" s="23" t="n"/>
      <c r="AK131" s="23" t="n"/>
      <c r="AL131" s="23" t="n"/>
      <c r="AM131" s="23" t="n"/>
      <c r="AN131" s="19" t="n"/>
      <c r="AO131" s="22">
        <f>IFERROR(TRIM(INDEX($A131:$AF131,MATCH(Lists!$F$3,$A$1:$AF$1,0))&amp;""),"")</f>
        <v/>
      </c>
      <c r="AP131" s="22">
        <f>IF(AO131="","",IFERROR(TRIM(INDEX($A131:$AF131,MATCH(Lists!$F$4,$A$1:$AF$1,0))&amp;""),""))</f>
        <v/>
      </c>
      <c r="AQ131" s="22">
        <f>IF(AO131="","",IFERROR(TRIM(INDEX($A131:$AF131,MATCH(Lists!$F$6,$A$1:$AF$1,0))&amp;""),""))</f>
        <v/>
      </c>
      <c r="AR131" s="22">
        <f>IF(AO131="","",IFERROR(TRIM(INDEX($A131:$AF131,MATCH(Lists!$F$7,$A$1:$AF$1,0))&amp;""),""))</f>
        <v/>
      </c>
      <c r="AS131" s="22">
        <f>IF(AO131="","",IFERROR(IF(TRIM(INDEX($A131:$AF131,MATCH(Lists!$F$8,$A$1:$AF$1,0))&amp;"")="","",VALUE(TRIM(INDEX($A131:$AF131,MATCH(Lists!$F$8,$A$1:$AF$1,0))&amp;""))),""))</f>
        <v/>
      </c>
      <c r="AT131" s="22">
        <f>IF(AO131="","",IFERROR(IF(TRIM(INDEX($A131:$AF131,MATCH(Lists!$F$9,$A$1:$AF$1,0))&amp;"")="","",VALUE(TRIM(INDEX($A131:$AF131,MATCH(Lists!$F$9,$A$1:$AF$1,0))&amp;""))),""))</f>
        <v/>
      </c>
      <c r="AU131" s="22">
        <f>IF(AO131="","",IF(ISNUMBER(SEARCH("door prize",IFERROR(TRIM(INDEX($A131:$AF131,MATCH(Lists!$F$10,$A$1:$AF$1,0))&amp;""),""))),"Yes","No"))</f>
        <v/>
      </c>
      <c r="AV131" s="22">
        <f>IF(AO131="","",IF(ISNUMBER(SEARCH("Food or drink",IFERROR(TRIM(INDEX($A131:$AF131,MATCH(Lists!$F$10,$A$1:$AF$1,0))&amp;""),""))),"Yes","No"))</f>
        <v/>
      </c>
      <c r="AW131" s="22">
        <f>IF(AO131="","",IF(ISNUMBER(SEARCH("Nonprofit table",AQ131)),"Yes","No"))</f>
        <v/>
      </c>
      <c r="AX131" s="22">
        <f>IF(AO131="","",IF(IFERROR(TRIM(INDEX($A131:$AF131,MATCH(Lists!$F$12,$A$1:$AF$1,0))&amp;""),"")&lt;&gt;"","Yes","No"))</f>
        <v/>
      </c>
      <c r="AY131" s="22">
        <f>IF(AO131="","",IF(IFERROR(TRIM(INDEX($A131:$AF131,MATCH(Lists!$F$13,$A$1:$AF$1,0))&amp;""),"")&lt;&gt;"","Yes","No"))</f>
        <v/>
      </c>
      <c r="AZ131" s="22">
        <f>IF(AO131="","",IFERROR(IF(TRIM(INDEX($A131:$AF131,MATCH(Lists!$F$11,$A$1:$AF$1,0))&amp;"")="","",VALUE(TRIM(INDEX($A131:$AF131,MATCH(Lists!$F$11,$A$1:$AF$1,0))&amp;""))),""))</f>
        <v/>
      </c>
      <c r="BA131" s="22">
        <f>IF(AO131="","",IFERROR(TRIM(INDEX($A131:$AF131,MATCH(Lists!$F$14,$A$1:$AF$1,0))&amp;""),""))</f>
        <v/>
      </c>
      <c r="BB131" s="22">
        <f>IF(OR(AO131="",AJ131=""),"",TRIM(AJ131&amp;""))</f>
        <v/>
      </c>
      <c r="BC131" s="22">
        <f>IF(BB131="","",IF(COUNTIF($BB$2:$BB$301,BB131)&gt;1,"Yes","No"))</f>
        <v/>
      </c>
      <c r="BD131" s="22">
        <f>IF(AO131="","",IFERROR(TRIM(INDEX($A131:$AF131,MATCH(Lists!$F$5,$A$1:$AF$1,0))&amp;""),""))</f>
        <v/>
      </c>
      <c r="BE131" s="22">
        <f>IF(AO131="",0,1)</f>
        <v/>
      </c>
      <c r="BF131" s="22">
        <f>IF(BB131="",0,1)</f>
        <v/>
      </c>
    </row>
    <row r="132">
      <c r="AG132" s="19" t="n"/>
      <c r="AH132" s="23" t="n"/>
      <c r="AI132" s="24" t="n"/>
      <c r="AJ132" s="23" t="n"/>
      <c r="AK132" s="23" t="n"/>
      <c r="AL132" s="23" t="n"/>
      <c r="AM132" s="23" t="n"/>
      <c r="AN132" s="19" t="n"/>
      <c r="AO132" s="22">
        <f>IFERROR(TRIM(INDEX($A132:$AF132,MATCH(Lists!$F$3,$A$1:$AF$1,0))&amp;""),"")</f>
        <v/>
      </c>
      <c r="AP132" s="22">
        <f>IF(AO132="","",IFERROR(TRIM(INDEX($A132:$AF132,MATCH(Lists!$F$4,$A$1:$AF$1,0))&amp;""),""))</f>
        <v/>
      </c>
      <c r="AQ132" s="22">
        <f>IF(AO132="","",IFERROR(TRIM(INDEX($A132:$AF132,MATCH(Lists!$F$6,$A$1:$AF$1,0))&amp;""),""))</f>
        <v/>
      </c>
      <c r="AR132" s="22">
        <f>IF(AO132="","",IFERROR(TRIM(INDEX($A132:$AF132,MATCH(Lists!$F$7,$A$1:$AF$1,0))&amp;""),""))</f>
        <v/>
      </c>
      <c r="AS132" s="22">
        <f>IF(AO132="","",IFERROR(IF(TRIM(INDEX($A132:$AF132,MATCH(Lists!$F$8,$A$1:$AF$1,0))&amp;"")="","",VALUE(TRIM(INDEX($A132:$AF132,MATCH(Lists!$F$8,$A$1:$AF$1,0))&amp;""))),""))</f>
        <v/>
      </c>
      <c r="AT132" s="22">
        <f>IF(AO132="","",IFERROR(IF(TRIM(INDEX($A132:$AF132,MATCH(Lists!$F$9,$A$1:$AF$1,0))&amp;"")="","",VALUE(TRIM(INDEX($A132:$AF132,MATCH(Lists!$F$9,$A$1:$AF$1,0))&amp;""))),""))</f>
        <v/>
      </c>
      <c r="AU132" s="22">
        <f>IF(AO132="","",IF(ISNUMBER(SEARCH("door prize",IFERROR(TRIM(INDEX($A132:$AF132,MATCH(Lists!$F$10,$A$1:$AF$1,0))&amp;""),""))),"Yes","No"))</f>
        <v/>
      </c>
      <c r="AV132" s="22">
        <f>IF(AO132="","",IF(ISNUMBER(SEARCH("Food or drink",IFERROR(TRIM(INDEX($A132:$AF132,MATCH(Lists!$F$10,$A$1:$AF$1,0))&amp;""),""))),"Yes","No"))</f>
        <v/>
      </c>
      <c r="AW132" s="22">
        <f>IF(AO132="","",IF(ISNUMBER(SEARCH("Nonprofit table",AQ132)),"Yes","No"))</f>
        <v/>
      </c>
      <c r="AX132" s="22">
        <f>IF(AO132="","",IF(IFERROR(TRIM(INDEX($A132:$AF132,MATCH(Lists!$F$12,$A$1:$AF$1,0))&amp;""),"")&lt;&gt;"","Yes","No"))</f>
        <v/>
      </c>
      <c r="AY132" s="22">
        <f>IF(AO132="","",IF(IFERROR(TRIM(INDEX($A132:$AF132,MATCH(Lists!$F$13,$A$1:$AF$1,0))&amp;""),"")&lt;&gt;"","Yes","No"))</f>
        <v/>
      </c>
      <c r="AZ132" s="22">
        <f>IF(AO132="","",IFERROR(IF(TRIM(INDEX($A132:$AF132,MATCH(Lists!$F$11,$A$1:$AF$1,0))&amp;"")="","",VALUE(TRIM(INDEX($A132:$AF132,MATCH(Lists!$F$11,$A$1:$AF$1,0))&amp;""))),""))</f>
        <v/>
      </c>
      <c r="BA132" s="22">
        <f>IF(AO132="","",IFERROR(TRIM(INDEX($A132:$AF132,MATCH(Lists!$F$14,$A$1:$AF$1,0))&amp;""),""))</f>
        <v/>
      </c>
      <c r="BB132" s="22">
        <f>IF(OR(AO132="",AJ132=""),"",TRIM(AJ132&amp;""))</f>
        <v/>
      </c>
      <c r="BC132" s="22">
        <f>IF(BB132="","",IF(COUNTIF($BB$2:$BB$301,BB132)&gt;1,"Yes","No"))</f>
        <v/>
      </c>
      <c r="BD132" s="22">
        <f>IF(AO132="","",IFERROR(TRIM(INDEX($A132:$AF132,MATCH(Lists!$F$5,$A$1:$AF$1,0))&amp;""),""))</f>
        <v/>
      </c>
      <c r="BE132" s="22">
        <f>IF(AO132="",0,1)</f>
        <v/>
      </c>
      <c r="BF132" s="22">
        <f>IF(BB132="",0,1)</f>
        <v/>
      </c>
    </row>
    <row r="133">
      <c r="AG133" s="19" t="n"/>
      <c r="AH133" s="23" t="n"/>
      <c r="AI133" s="24" t="n"/>
      <c r="AJ133" s="23" t="n"/>
      <c r="AK133" s="23" t="n"/>
      <c r="AL133" s="23" t="n"/>
      <c r="AM133" s="23" t="n"/>
      <c r="AN133" s="19" t="n"/>
      <c r="AO133" s="22">
        <f>IFERROR(TRIM(INDEX($A133:$AF133,MATCH(Lists!$F$3,$A$1:$AF$1,0))&amp;""),"")</f>
        <v/>
      </c>
      <c r="AP133" s="22">
        <f>IF(AO133="","",IFERROR(TRIM(INDEX($A133:$AF133,MATCH(Lists!$F$4,$A$1:$AF$1,0))&amp;""),""))</f>
        <v/>
      </c>
      <c r="AQ133" s="22">
        <f>IF(AO133="","",IFERROR(TRIM(INDEX($A133:$AF133,MATCH(Lists!$F$6,$A$1:$AF$1,0))&amp;""),""))</f>
        <v/>
      </c>
      <c r="AR133" s="22">
        <f>IF(AO133="","",IFERROR(TRIM(INDEX($A133:$AF133,MATCH(Lists!$F$7,$A$1:$AF$1,0))&amp;""),""))</f>
        <v/>
      </c>
      <c r="AS133" s="22">
        <f>IF(AO133="","",IFERROR(IF(TRIM(INDEX($A133:$AF133,MATCH(Lists!$F$8,$A$1:$AF$1,0))&amp;"")="","",VALUE(TRIM(INDEX($A133:$AF133,MATCH(Lists!$F$8,$A$1:$AF$1,0))&amp;""))),""))</f>
        <v/>
      </c>
      <c r="AT133" s="22">
        <f>IF(AO133="","",IFERROR(IF(TRIM(INDEX($A133:$AF133,MATCH(Lists!$F$9,$A$1:$AF$1,0))&amp;"")="","",VALUE(TRIM(INDEX($A133:$AF133,MATCH(Lists!$F$9,$A$1:$AF$1,0))&amp;""))),""))</f>
        <v/>
      </c>
      <c r="AU133" s="22">
        <f>IF(AO133="","",IF(ISNUMBER(SEARCH("door prize",IFERROR(TRIM(INDEX($A133:$AF133,MATCH(Lists!$F$10,$A$1:$AF$1,0))&amp;""),""))),"Yes","No"))</f>
        <v/>
      </c>
      <c r="AV133" s="22">
        <f>IF(AO133="","",IF(ISNUMBER(SEARCH("Food or drink",IFERROR(TRIM(INDEX($A133:$AF133,MATCH(Lists!$F$10,$A$1:$AF$1,0))&amp;""),""))),"Yes","No"))</f>
        <v/>
      </c>
      <c r="AW133" s="22">
        <f>IF(AO133="","",IF(ISNUMBER(SEARCH("Nonprofit table",AQ133)),"Yes","No"))</f>
        <v/>
      </c>
      <c r="AX133" s="22">
        <f>IF(AO133="","",IF(IFERROR(TRIM(INDEX($A133:$AF133,MATCH(Lists!$F$12,$A$1:$AF$1,0))&amp;""),"")&lt;&gt;"","Yes","No"))</f>
        <v/>
      </c>
      <c r="AY133" s="22">
        <f>IF(AO133="","",IF(IFERROR(TRIM(INDEX($A133:$AF133,MATCH(Lists!$F$13,$A$1:$AF$1,0))&amp;""),"")&lt;&gt;"","Yes","No"))</f>
        <v/>
      </c>
      <c r="AZ133" s="22">
        <f>IF(AO133="","",IFERROR(IF(TRIM(INDEX($A133:$AF133,MATCH(Lists!$F$11,$A$1:$AF$1,0))&amp;"")="","",VALUE(TRIM(INDEX($A133:$AF133,MATCH(Lists!$F$11,$A$1:$AF$1,0))&amp;""))),""))</f>
        <v/>
      </c>
      <c r="BA133" s="22">
        <f>IF(AO133="","",IFERROR(TRIM(INDEX($A133:$AF133,MATCH(Lists!$F$14,$A$1:$AF$1,0))&amp;""),""))</f>
        <v/>
      </c>
      <c r="BB133" s="22">
        <f>IF(OR(AO133="",AJ133=""),"",TRIM(AJ133&amp;""))</f>
        <v/>
      </c>
      <c r="BC133" s="22">
        <f>IF(BB133="","",IF(COUNTIF($BB$2:$BB$301,BB133)&gt;1,"Yes","No"))</f>
        <v/>
      </c>
      <c r="BD133" s="22">
        <f>IF(AO133="","",IFERROR(TRIM(INDEX($A133:$AF133,MATCH(Lists!$F$5,$A$1:$AF$1,0))&amp;""),""))</f>
        <v/>
      </c>
      <c r="BE133" s="22">
        <f>IF(AO133="",0,1)</f>
        <v/>
      </c>
      <c r="BF133" s="22">
        <f>IF(BB133="",0,1)</f>
        <v/>
      </c>
    </row>
    <row r="134">
      <c r="AG134" s="19" t="n"/>
      <c r="AH134" s="23" t="n"/>
      <c r="AI134" s="24" t="n"/>
      <c r="AJ134" s="23" t="n"/>
      <c r="AK134" s="23" t="n"/>
      <c r="AL134" s="23" t="n"/>
      <c r="AM134" s="23" t="n"/>
      <c r="AN134" s="19" t="n"/>
      <c r="AO134" s="22">
        <f>IFERROR(TRIM(INDEX($A134:$AF134,MATCH(Lists!$F$3,$A$1:$AF$1,0))&amp;""),"")</f>
        <v/>
      </c>
      <c r="AP134" s="22">
        <f>IF(AO134="","",IFERROR(TRIM(INDEX($A134:$AF134,MATCH(Lists!$F$4,$A$1:$AF$1,0))&amp;""),""))</f>
        <v/>
      </c>
      <c r="AQ134" s="22">
        <f>IF(AO134="","",IFERROR(TRIM(INDEX($A134:$AF134,MATCH(Lists!$F$6,$A$1:$AF$1,0))&amp;""),""))</f>
        <v/>
      </c>
      <c r="AR134" s="22">
        <f>IF(AO134="","",IFERROR(TRIM(INDEX($A134:$AF134,MATCH(Lists!$F$7,$A$1:$AF$1,0))&amp;""),""))</f>
        <v/>
      </c>
      <c r="AS134" s="22">
        <f>IF(AO134="","",IFERROR(IF(TRIM(INDEX($A134:$AF134,MATCH(Lists!$F$8,$A$1:$AF$1,0))&amp;"")="","",VALUE(TRIM(INDEX($A134:$AF134,MATCH(Lists!$F$8,$A$1:$AF$1,0))&amp;""))),""))</f>
        <v/>
      </c>
      <c r="AT134" s="22">
        <f>IF(AO134="","",IFERROR(IF(TRIM(INDEX($A134:$AF134,MATCH(Lists!$F$9,$A$1:$AF$1,0))&amp;"")="","",VALUE(TRIM(INDEX($A134:$AF134,MATCH(Lists!$F$9,$A$1:$AF$1,0))&amp;""))),""))</f>
        <v/>
      </c>
      <c r="AU134" s="22">
        <f>IF(AO134="","",IF(ISNUMBER(SEARCH("door prize",IFERROR(TRIM(INDEX($A134:$AF134,MATCH(Lists!$F$10,$A$1:$AF$1,0))&amp;""),""))),"Yes","No"))</f>
        <v/>
      </c>
      <c r="AV134" s="22">
        <f>IF(AO134="","",IF(ISNUMBER(SEARCH("Food or drink",IFERROR(TRIM(INDEX($A134:$AF134,MATCH(Lists!$F$10,$A$1:$AF$1,0))&amp;""),""))),"Yes","No"))</f>
        <v/>
      </c>
      <c r="AW134" s="22">
        <f>IF(AO134="","",IF(ISNUMBER(SEARCH("Nonprofit table",AQ134)),"Yes","No"))</f>
        <v/>
      </c>
      <c r="AX134" s="22">
        <f>IF(AO134="","",IF(IFERROR(TRIM(INDEX($A134:$AF134,MATCH(Lists!$F$12,$A$1:$AF$1,0))&amp;""),"")&lt;&gt;"","Yes","No"))</f>
        <v/>
      </c>
      <c r="AY134" s="22">
        <f>IF(AO134="","",IF(IFERROR(TRIM(INDEX($A134:$AF134,MATCH(Lists!$F$13,$A$1:$AF$1,0))&amp;""),"")&lt;&gt;"","Yes","No"))</f>
        <v/>
      </c>
      <c r="AZ134" s="22">
        <f>IF(AO134="","",IFERROR(IF(TRIM(INDEX($A134:$AF134,MATCH(Lists!$F$11,$A$1:$AF$1,0))&amp;"")="","",VALUE(TRIM(INDEX($A134:$AF134,MATCH(Lists!$F$11,$A$1:$AF$1,0))&amp;""))),""))</f>
        <v/>
      </c>
      <c r="BA134" s="22">
        <f>IF(AO134="","",IFERROR(TRIM(INDEX($A134:$AF134,MATCH(Lists!$F$14,$A$1:$AF$1,0))&amp;""),""))</f>
        <v/>
      </c>
      <c r="BB134" s="22">
        <f>IF(OR(AO134="",AJ134=""),"",TRIM(AJ134&amp;""))</f>
        <v/>
      </c>
      <c r="BC134" s="22">
        <f>IF(BB134="","",IF(COUNTIF($BB$2:$BB$301,BB134)&gt;1,"Yes","No"))</f>
        <v/>
      </c>
      <c r="BD134" s="22">
        <f>IF(AO134="","",IFERROR(TRIM(INDEX($A134:$AF134,MATCH(Lists!$F$5,$A$1:$AF$1,0))&amp;""),""))</f>
        <v/>
      </c>
      <c r="BE134" s="22">
        <f>IF(AO134="",0,1)</f>
        <v/>
      </c>
      <c r="BF134" s="22">
        <f>IF(BB134="",0,1)</f>
        <v/>
      </c>
    </row>
    <row r="135">
      <c r="AG135" s="19" t="n"/>
      <c r="AH135" s="23" t="n"/>
      <c r="AI135" s="24" t="n"/>
      <c r="AJ135" s="23" t="n"/>
      <c r="AK135" s="23" t="n"/>
      <c r="AL135" s="23" t="n"/>
      <c r="AM135" s="23" t="n"/>
      <c r="AN135" s="19" t="n"/>
      <c r="AO135" s="22">
        <f>IFERROR(TRIM(INDEX($A135:$AF135,MATCH(Lists!$F$3,$A$1:$AF$1,0))&amp;""),"")</f>
        <v/>
      </c>
      <c r="AP135" s="22">
        <f>IF(AO135="","",IFERROR(TRIM(INDEX($A135:$AF135,MATCH(Lists!$F$4,$A$1:$AF$1,0))&amp;""),""))</f>
        <v/>
      </c>
      <c r="AQ135" s="22">
        <f>IF(AO135="","",IFERROR(TRIM(INDEX($A135:$AF135,MATCH(Lists!$F$6,$A$1:$AF$1,0))&amp;""),""))</f>
        <v/>
      </c>
      <c r="AR135" s="22">
        <f>IF(AO135="","",IFERROR(TRIM(INDEX($A135:$AF135,MATCH(Lists!$F$7,$A$1:$AF$1,0))&amp;""),""))</f>
        <v/>
      </c>
      <c r="AS135" s="22">
        <f>IF(AO135="","",IFERROR(IF(TRIM(INDEX($A135:$AF135,MATCH(Lists!$F$8,$A$1:$AF$1,0))&amp;"")="","",VALUE(TRIM(INDEX($A135:$AF135,MATCH(Lists!$F$8,$A$1:$AF$1,0))&amp;""))),""))</f>
        <v/>
      </c>
      <c r="AT135" s="22">
        <f>IF(AO135="","",IFERROR(IF(TRIM(INDEX($A135:$AF135,MATCH(Lists!$F$9,$A$1:$AF$1,0))&amp;"")="","",VALUE(TRIM(INDEX($A135:$AF135,MATCH(Lists!$F$9,$A$1:$AF$1,0))&amp;""))),""))</f>
        <v/>
      </c>
      <c r="AU135" s="22">
        <f>IF(AO135="","",IF(ISNUMBER(SEARCH("door prize",IFERROR(TRIM(INDEX($A135:$AF135,MATCH(Lists!$F$10,$A$1:$AF$1,0))&amp;""),""))),"Yes","No"))</f>
        <v/>
      </c>
      <c r="AV135" s="22">
        <f>IF(AO135="","",IF(ISNUMBER(SEARCH("Food or drink",IFERROR(TRIM(INDEX($A135:$AF135,MATCH(Lists!$F$10,$A$1:$AF$1,0))&amp;""),""))),"Yes","No"))</f>
        <v/>
      </c>
      <c r="AW135" s="22">
        <f>IF(AO135="","",IF(ISNUMBER(SEARCH("Nonprofit table",AQ135)),"Yes","No"))</f>
        <v/>
      </c>
      <c r="AX135" s="22">
        <f>IF(AO135="","",IF(IFERROR(TRIM(INDEX($A135:$AF135,MATCH(Lists!$F$12,$A$1:$AF$1,0))&amp;""),"")&lt;&gt;"","Yes","No"))</f>
        <v/>
      </c>
      <c r="AY135" s="22">
        <f>IF(AO135="","",IF(IFERROR(TRIM(INDEX($A135:$AF135,MATCH(Lists!$F$13,$A$1:$AF$1,0))&amp;""),"")&lt;&gt;"","Yes","No"))</f>
        <v/>
      </c>
      <c r="AZ135" s="22">
        <f>IF(AO135="","",IFERROR(IF(TRIM(INDEX($A135:$AF135,MATCH(Lists!$F$11,$A$1:$AF$1,0))&amp;"")="","",VALUE(TRIM(INDEX($A135:$AF135,MATCH(Lists!$F$11,$A$1:$AF$1,0))&amp;""))),""))</f>
        <v/>
      </c>
      <c r="BA135" s="22">
        <f>IF(AO135="","",IFERROR(TRIM(INDEX($A135:$AF135,MATCH(Lists!$F$14,$A$1:$AF$1,0))&amp;""),""))</f>
        <v/>
      </c>
      <c r="BB135" s="22">
        <f>IF(OR(AO135="",AJ135=""),"",TRIM(AJ135&amp;""))</f>
        <v/>
      </c>
      <c r="BC135" s="22">
        <f>IF(BB135="","",IF(COUNTIF($BB$2:$BB$301,BB135)&gt;1,"Yes","No"))</f>
        <v/>
      </c>
      <c r="BD135" s="22">
        <f>IF(AO135="","",IFERROR(TRIM(INDEX($A135:$AF135,MATCH(Lists!$F$5,$A$1:$AF$1,0))&amp;""),""))</f>
        <v/>
      </c>
      <c r="BE135" s="22">
        <f>IF(AO135="",0,1)</f>
        <v/>
      </c>
      <c r="BF135" s="22">
        <f>IF(BB135="",0,1)</f>
        <v/>
      </c>
    </row>
    <row r="136">
      <c r="AG136" s="19" t="n"/>
      <c r="AH136" s="23" t="n"/>
      <c r="AI136" s="24" t="n"/>
      <c r="AJ136" s="23" t="n"/>
      <c r="AK136" s="23" t="n"/>
      <c r="AL136" s="23" t="n"/>
      <c r="AM136" s="23" t="n"/>
      <c r="AN136" s="19" t="n"/>
      <c r="AO136" s="22">
        <f>IFERROR(TRIM(INDEX($A136:$AF136,MATCH(Lists!$F$3,$A$1:$AF$1,0))&amp;""),"")</f>
        <v/>
      </c>
      <c r="AP136" s="22">
        <f>IF(AO136="","",IFERROR(TRIM(INDEX($A136:$AF136,MATCH(Lists!$F$4,$A$1:$AF$1,0))&amp;""),""))</f>
        <v/>
      </c>
      <c r="AQ136" s="22">
        <f>IF(AO136="","",IFERROR(TRIM(INDEX($A136:$AF136,MATCH(Lists!$F$6,$A$1:$AF$1,0))&amp;""),""))</f>
        <v/>
      </c>
      <c r="AR136" s="22">
        <f>IF(AO136="","",IFERROR(TRIM(INDEX($A136:$AF136,MATCH(Lists!$F$7,$A$1:$AF$1,0))&amp;""),""))</f>
        <v/>
      </c>
      <c r="AS136" s="22">
        <f>IF(AO136="","",IFERROR(IF(TRIM(INDEX($A136:$AF136,MATCH(Lists!$F$8,$A$1:$AF$1,0))&amp;"")="","",VALUE(TRIM(INDEX($A136:$AF136,MATCH(Lists!$F$8,$A$1:$AF$1,0))&amp;""))),""))</f>
        <v/>
      </c>
      <c r="AT136" s="22">
        <f>IF(AO136="","",IFERROR(IF(TRIM(INDEX($A136:$AF136,MATCH(Lists!$F$9,$A$1:$AF$1,0))&amp;"")="","",VALUE(TRIM(INDEX($A136:$AF136,MATCH(Lists!$F$9,$A$1:$AF$1,0))&amp;""))),""))</f>
        <v/>
      </c>
      <c r="AU136" s="22">
        <f>IF(AO136="","",IF(ISNUMBER(SEARCH("door prize",IFERROR(TRIM(INDEX($A136:$AF136,MATCH(Lists!$F$10,$A$1:$AF$1,0))&amp;""),""))),"Yes","No"))</f>
        <v/>
      </c>
      <c r="AV136" s="22">
        <f>IF(AO136="","",IF(ISNUMBER(SEARCH("Food or drink",IFERROR(TRIM(INDEX($A136:$AF136,MATCH(Lists!$F$10,$A$1:$AF$1,0))&amp;""),""))),"Yes","No"))</f>
        <v/>
      </c>
      <c r="AW136" s="22">
        <f>IF(AO136="","",IF(ISNUMBER(SEARCH("Nonprofit table",AQ136)),"Yes","No"))</f>
        <v/>
      </c>
      <c r="AX136" s="22">
        <f>IF(AO136="","",IF(IFERROR(TRIM(INDEX($A136:$AF136,MATCH(Lists!$F$12,$A$1:$AF$1,0))&amp;""),"")&lt;&gt;"","Yes","No"))</f>
        <v/>
      </c>
      <c r="AY136" s="22">
        <f>IF(AO136="","",IF(IFERROR(TRIM(INDEX($A136:$AF136,MATCH(Lists!$F$13,$A$1:$AF$1,0))&amp;""),"")&lt;&gt;"","Yes","No"))</f>
        <v/>
      </c>
      <c r="AZ136" s="22">
        <f>IF(AO136="","",IFERROR(IF(TRIM(INDEX($A136:$AF136,MATCH(Lists!$F$11,$A$1:$AF$1,0))&amp;"")="","",VALUE(TRIM(INDEX($A136:$AF136,MATCH(Lists!$F$11,$A$1:$AF$1,0))&amp;""))),""))</f>
        <v/>
      </c>
      <c r="BA136" s="22">
        <f>IF(AO136="","",IFERROR(TRIM(INDEX($A136:$AF136,MATCH(Lists!$F$14,$A$1:$AF$1,0))&amp;""),""))</f>
        <v/>
      </c>
      <c r="BB136" s="22">
        <f>IF(OR(AO136="",AJ136=""),"",TRIM(AJ136&amp;""))</f>
        <v/>
      </c>
      <c r="BC136" s="22">
        <f>IF(BB136="","",IF(COUNTIF($BB$2:$BB$301,BB136)&gt;1,"Yes","No"))</f>
        <v/>
      </c>
      <c r="BD136" s="22">
        <f>IF(AO136="","",IFERROR(TRIM(INDEX($A136:$AF136,MATCH(Lists!$F$5,$A$1:$AF$1,0))&amp;""),""))</f>
        <v/>
      </c>
      <c r="BE136" s="22">
        <f>IF(AO136="",0,1)</f>
        <v/>
      </c>
      <c r="BF136" s="22">
        <f>IF(BB136="",0,1)</f>
        <v/>
      </c>
    </row>
    <row r="137">
      <c r="AG137" s="19" t="n"/>
      <c r="AH137" s="23" t="n"/>
      <c r="AI137" s="24" t="n"/>
      <c r="AJ137" s="23" t="n"/>
      <c r="AK137" s="23" t="n"/>
      <c r="AL137" s="23" t="n"/>
      <c r="AM137" s="23" t="n"/>
      <c r="AN137" s="19" t="n"/>
      <c r="AO137" s="22">
        <f>IFERROR(TRIM(INDEX($A137:$AF137,MATCH(Lists!$F$3,$A$1:$AF$1,0))&amp;""),"")</f>
        <v/>
      </c>
      <c r="AP137" s="22">
        <f>IF(AO137="","",IFERROR(TRIM(INDEX($A137:$AF137,MATCH(Lists!$F$4,$A$1:$AF$1,0))&amp;""),""))</f>
        <v/>
      </c>
      <c r="AQ137" s="22">
        <f>IF(AO137="","",IFERROR(TRIM(INDEX($A137:$AF137,MATCH(Lists!$F$6,$A$1:$AF$1,0))&amp;""),""))</f>
        <v/>
      </c>
      <c r="AR137" s="22">
        <f>IF(AO137="","",IFERROR(TRIM(INDEX($A137:$AF137,MATCH(Lists!$F$7,$A$1:$AF$1,0))&amp;""),""))</f>
        <v/>
      </c>
      <c r="AS137" s="22">
        <f>IF(AO137="","",IFERROR(IF(TRIM(INDEX($A137:$AF137,MATCH(Lists!$F$8,$A$1:$AF$1,0))&amp;"")="","",VALUE(TRIM(INDEX($A137:$AF137,MATCH(Lists!$F$8,$A$1:$AF$1,0))&amp;""))),""))</f>
        <v/>
      </c>
      <c r="AT137" s="22">
        <f>IF(AO137="","",IFERROR(IF(TRIM(INDEX($A137:$AF137,MATCH(Lists!$F$9,$A$1:$AF$1,0))&amp;"")="","",VALUE(TRIM(INDEX($A137:$AF137,MATCH(Lists!$F$9,$A$1:$AF$1,0))&amp;""))),""))</f>
        <v/>
      </c>
      <c r="AU137" s="22">
        <f>IF(AO137="","",IF(ISNUMBER(SEARCH("door prize",IFERROR(TRIM(INDEX($A137:$AF137,MATCH(Lists!$F$10,$A$1:$AF$1,0))&amp;""),""))),"Yes","No"))</f>
        <v/>
      </c>
      <c r="AV137" s="22">
        <f>IF(AO137="","",IF(ISNUMBER(SEARCH("Food or drink",IFERROR(TRIM(INDEX($A137:$AF137,MATCH(Lists!$F$10,$A$1:$AF$1,0))&amp;""),""))),"Yes","No"))</f>
        <v/>
      </c>
      <c r="AW137" s="22">
        <f>IF(AO137="","",IF(ISNUMBER(SEARCH("Nonprofit table",AQ137)),"Yes","No"))</f>
        <v/>
      </c>
      <c r="AX137" s="22">
        <f>IF(AO137="","",IF(IFERROR(TRIM(INDEX($A137:$AF137,MATCH(Lists!$F$12,$A$1:$AF$1,0))&amp;""),"")&lt;&gt;"","Yes","No"))</f>
        <v/>
      </c>
      <c r="AY137" s="22">
        <f>IF(AO137="","",IF(IFERROR(TRIM(INDEX($A137:$AF137,MATCH(Lists!$F$13,$A$1:$AF$1,0))&amp;""),"")&lt;&gt;"","Yes","No"))</f>
        <v/>
      </c>
      <c r="AZ137" s="22">
        <f>IF(AO137="","",IFERROR(IF(TRIM(INDEX($A137:$AF137,MATCH(Lists!$F$11,$A$1:$AF$1,0))&amp;"")="","",VALUE(TRIM(INDEX($A137:$AF137,MATCH(Lists!$F$11,$A$1:$AF$1,0))&amp;""))),""))</f>
        <v/>
      </c>
      <c r="BA137" s="22">
        <f>IF(AO137="","",IFERROR(TRIM(INDEX($A137:$AF137,MATCH(Lists!$F$14,$A$1:$AF$1,0))&amp;""),""))</f>
        <v/>
      </c>
      <c r="BB137" s="22">
        <f>IF(OR(AO137="",AJ137=""),"",TRIM(AJ137&amp;""))</f>
        <v/>
      </c>
      <c r="BC137" s="22">
        <f>IF(BB137="","",IF(COUNTIF($BB$2:$BB$301,BB137)&gt;1,"Yes","No"))</f>
        <v/>
      </c>
      <c r="BD137" s="22">
        <f>IF(AO137="","",IFERROR(TRIM(INDEX($A137:$AF137,MATCH(Lists!$F$5,$A$1:$AF$1,0))&amp;""),""))</f>
        <v/>
      </c>
      <c r="BE137" s="22">
        <f>IF(AO137="",0,1)</f>
        <v/>
      </c>
      <c r="BF137" s="22">
        <f>IF(BB137="",0,1)</f>
        <v/>
      </c>
    </row>
    <row r="138">
      <c r="AG138" s="19" t="n"/>
      <c r="AH138" s="23" t="n"/>
      <c r="AI138" s="24" t="n"/>
      <c r="AJ138" s="23" t="n"/>
      <c r="AK138" s="23" t="n"/>
      <c r="AL138" s="23" t="n"/>
      <c r="AM138" s="23" t="n"/>
      <c r="AN138" s="19" t="n"/>
      <c r="AO138" s="22">
        <f>IFERROR(TRIM(INDEX($A138:$AF138,MATCH(Lists!$F$3,$A$1:$AF$1,0))&amp;""),"")</f>
        <v/>
      </c>
      <c r="AP138" s="22">
        <f>IF(AO138="","",IFERROR(TRIM(INDEX($A138:$AF138,MATCH(Lists!$F$4,$A$1:$AF$1,0))&amp;""),""))</f>
        <v/>
      </c>
      <c r="AQ138" s="22">
        <f>IF(AO138="","",IFERROR(TRIM(INDEX($A138:$AF138,MATCH(Lists!$F$6,$A$1:$AF$1,0))&amp;""),""))</f>
        <v/>
      </c>
      <c r="AR138" s="22">
        <f>IF(AO138="","",IFERROR(TRIM(INDEX($A138:$AF138,MATCH(Lists!$F$7,$A$1:$AF$1,0))&amp;""),""))</f>
        <v/>
      </c>
      <c r="AS138" s="22">
        <f>IF(AO138="","",IFERROR(IF(TRIM(INDEX($A138:$AF138,MATCH(Lists!$F$8,$A$1:$AF$1,0))&amp;"")="","",VALUE(TRIM(INDEX($A138:$AF138,MATCH(Lists!$F$8,$A$1:$AF$1,0))&amp;""))),""))</f>
        <v/>
      </c>
      <c r="AT138" s="22">
        <f>IF(AO138="","",IFERROR(IF(TRIM(INDEX($A138:$AF138,MATCH(Lists!$F$9,$A$1:$AF$1,0))&amp;"")="","",VALUE(TRIM(INDEX($A138:$AF138,MATCH(Lists!$F$9,$A$1:$AF$1,0))&amp;""))),""))</f>
        <v/>
      </c>
      <c r="AU138" s="22">
        <f>IF(AO138="","",IF(ISNUMBER(SEARCH("door prize",IFERROR(TRIM(INDEX($A138:$AF138,MATCH(Lists!$F$10,$A$1:$AF$1,0))&amp;""),""))),"Yes","No"))</f>
        <v/>
      </c>
      <c r="AV138" s="22">
        <f>IF(AO138="","",IF(ISNUMBER(SEARCH("Food or drink",IFERROR(TRIM(INDEX($A138:$AF138,MATCH(Lists!$F$10,$A$1:$AF$1,0))&amp;""),""))),"Yes","No"))</f>
        <v/>
      </c>
      <c r="AW138" s="22">
        <f>IF(AO138="","",IF(ISNUMBER(SEARCH("Nonprofit table",AQ138)),"Yes","No"))</f>
        <v/>
      </c>
      <c r="AX138" s="22">
        <f>IF(AO138="","",IF(IFERROR(TRIM(INDEX($A138:$AF138,MATCH(Lists!$F$12,$A$1:$AF$1,0))&amp;""),"")&lt;&gt;"","Yes","No"))</f>
        <v/>
      </c>
      <c r="AY138" s="22">
        <f>IF(AO138="","",IF(IFERROR(TRIM(INDEX($A138:$AF138,MATCH(Lists!$F$13,$A$1:$AF$1,0))&amp;""),"")&lt;&gt;"","Yes","No"))</f>
        <v/>
      </c>
      <c r="AZ138" s="22">
        <f>IF(AO138="","",IFERROR(IF(TRIM(INDEX($A138:$AF138,MATCH(Lists!$F$11,$A$1:$AF$1,0))&amp;"")="","",VALUE(TRIM(INDEX($A138:$AF138,MATCH(Lists!$F$11,$A$1:$AF$1,0))&amp;""))),""))</f>
        <v/>
      </c>
      <c r="BA138" s="22">
        <f>IF(AO138="","",IFERROR(TRIM(INDEX($A138:$AF138,MATCH(Lists!$F$14,$A$1:$AF$1,0))&amp;""),""))</f>
        <v/>
      </c>
      <c r="BB138" s="22">
        <f>IF(OR(AO138="",AJ138=""),"",TRIM(AJ138&amp;""))</f>
        <v/>
      </c>
      <c r="BC138" s="22">
        <f>IF(BB138="","",IF(COUNTIF($BB$2:$BB$301,BB138)&gt;1,"Yes","No"))</f>
        <v/>
      </c>
      <c r="BD138" s="22">
        <f>IF(AO138="","",IFERROR(TRIM(INDEX($A138:$AF138,MATCH(Lists!$F$5,$A$1:$AF$1,0))&amp;""),""))</f>
        <v/>
      </c>
      <c r="BE138" s="22">
        <f>IF(AO138="",0,1)</f>
        <v/>
      </c>
      <c r="BF138" s="22">
        <f>IF(BB138="",0,1)</f>
        <v/>
      </c>
    </row>
    <row r="139">
      <c r="AG139" s="19" t="n"/>
      <c r="AH139" s="23" t="n"/>
      <c r="AI139" s="24" t="n"/>
      <c r="AJ139" s="23" t="n"/>
      <c r="AK139" s="23" t="n"/>
      <c r="AL139" s="23" t="n"/>
      <c r="AM139" s="23" t="n"/>
      <c r="AN139" s="19" t="n"/>
      <c r="AO139" s="22">
        <f>IFERROR(TRIM(INDEX($A139:$AF139,MATCH(Lists!$F$3,$A$1:$AF$1,0))&amp;""),"")</f>
        <v/>
      </c>
      <c r="AP139" s="22">
        <f>IF(AO139="","",IFERROR(TRIM(INDEX($A139:$AF139,MATCH(Lists!$F$4,$A$1:$AF$1,0))&amp;""),""))</f>
        <v/>
      </c>
      <c r="AQ139" s="22">
        <f>IF(AO139="","",IFERROR(TRIM(INDEX($A139:$AF139,MATCH(Lists!$F$6,$A$1:$AF$1,0))&amp;""),""))</f>
        <v/>
      </c>
      <c r="AR139" s="22">
        <f>IF(AO139="","",IFERROR(TRIM(INDEX($A139:$AF139,MATCH(Lists!$F$7,$A$1:$AF$1,0))&amp;""),""))</f>
        <v/>
      </c>
      <c r="AS139" s="22">
        <f>IF(AO139="","",IFERROR(IF(TRIM(INDEX($A139:$AF139,MATCH(Lists!$F$8,$A$1:$AF$1,0))&amp;"")="","",VALUE(TRIM(INDEX($A139:$AF139,MATCH(Lists!$F$8,$A$1:$AF$1,0))&amp;""))),""))</f>
        <v/>
      </c>
      <c r="AT139" s="22">
        <f>IF(AO139="","",IFERROR(IF(TRIM(INDEX($A139:$AF139,MATCH(Lists!$F$9,$A$1:$AF$1,0))&amp;"")="","",VALUE(TRIM(INDEX($A139:$AF139,MATCH(Lists!$F$9,$A$1:$AF$1,0))&amp;""))),""))</f>
        <v/>
      </c>
      <c r="AU139" s="22">
        <f>IF(AO139="","",IF(ISNUMBER(SEARCH("door prize",IFERROR(TRIM(INDEX($A139:$AF139,MATCH(Lists!$F$10,$A$1:$AF$1,0))&amp;""),""))),"Yes","No"))</f>
        <v/>
      </c>
      <c r="AV139" s="22">
        <f>IF(AO139="","",IF(ISNUMBER(SEARCH("Food or drink",IFERROR(TRIM(INDEX($A139:$AF139,MATCH(Lists!$F$10,$A$1:$AF$1,0))&amp;""),""))),"Yes","No"))</f>
        <v/>
      </c>
      <c r="AW139" s="22">
        <f>IF(AO139="","",IF(ISNUMBER(SEARCH("Nonprofit table",AQ139)),"Yes","No"))</f>
        <v/>
      </c>
      <c r="AX139" s="22">
        <f>IF(AO139="","",IF(IFERROR(TRIM(INDEX($A139:$AF139,MATCH(Lists!$F$12,$A$1:$AF$1,0))&amp;""),"")&lt;&gt;"","Yes","No"))</f>
        <v/>
      </c>
      <c r="AY139" s="22">
        <f>IF(AO139="","",IF(IFERROR(TRIM(INDEX($A139:$AF139,MATCH(Lists!$F$13,$A$1:$AF$1,0))&amp;""),"")&lt;&gt;"","Yes","No"))</f>
        <v/>
      </c>
      <c r="AZ139" s="22">
        <f>IF(AO139="","",IFERROR(IF(TRIM(INDEX($A139:$AF139,MATCH(Lists!$F$11,$A$1:$AF$1,0))&amp;"")="","",VALUE(TRIM(INDEX($A139:$AF139,MATCH(Lists!$F$11,$A$1:$AF$1,0))&amp;""))),""))</f>
        <v/>
      </c>
      <c r="BA139" s="22">
        <f>IF(AO139="","",IFERROR(TRIM(INDEX($A139:$AF139,MATCH(Lists!$F$14,$A$1:$AF$1,0))&amp;""),""))</f>
        <v/>
      </c>
      <c r="BB139" s="22">
        <f>IF(OR(AO139="",AJ139=""),"",TRIM(AJ139&amp;""))</f>
        <v/>
      </c>
      <c r="BC139" s="22">
        <f>IF(BB139="","",IF(COUNTIF($BB$2:$BB$301,BB139)&gt;1,"Yes","No"))</f>
        <v/>
      </c>
      <c r="BD139" s="22">
        <f>IF(AO139="","",IFERROR(TRIM(INDEX($A139:$AF139,MATCH(Lists!$F$5,$A$1:$AF$1,0))&amp;""),""))</f>
        <v/>
      </c>
      <c r="BE139" s="22">
        <f>IF(AO139="",0,1)</f>
        <v/>
      </c>
      <c r="BF139" s="22">
        <f>IF(BB139="",0,1)</f>
        <v/>
      </c>
    </row>
    <row r="140">
      <c r="AG140" s="19" t="n"/>
      <c r="AH140" s="23" t="n"/>
      <c r="AI140" s="24" t="n"/>
      <c r="AJ140" s="23" t="n"/>
      <c r="AK140" s="23" t="n"/>
      <c r="AL140" s="23" t="n"/>
      <c r="AM140" s="23" t="n"/>
      <c r="AN140" s="19" t="n"/>
      <c r="AO140" s="22">
        <f>IFERROR(TRIM(INDEX($A140:$AF140,MATCH(Lists!$F$3,$A$1:$AF$1,0))&amp;""),"")</f>
        <v/>
      </c>
      <c r="AP140" s="22">
        <f>IF(AO140="","",IFERROR(TRIM(INDEX($A140:$AF140,MATCH(Lists!$F$4,$A$1:$AF$1,0))&amp;""),""))</f>
        <v/>
      </c>
      <c r="AQ140" s="22">
        <f>IF(AO140="","",IFERROR(TRIM(INDEX($A140:$AF140,MATCH(Lists!$F$6,$A$1:$AF$1,0))&amp;""),""))</f>
        <v/>
      </c>
      <c r="AR140" s="22">
        <f>IF(AO140="","",IFERROR(TRIM(INDEX($A140:$AF140,MATCH(Lists!$F$7,$A$1:$AF$1,0))&amp;""),""))</f>
        <v/>
      </c>
      <c r="AS140" s="22">
        <f>IF(AO140="","",IFERROR(IF(TRIM(INDEX($A140:$AF140,MATCH(Lists!$F$8,$A$1:$AF$1,0))&amp;"")="","",VALUE(TRIM(INDEX($A140:$AF140,MATCH(Lists!$F$8,$A$1:$AF$1,0))&amp;""))),""))</f>
        <v/>
      </c>
      <c r="AT140" s="22">
        <f>IF(AO140="","",IFERROR(IF(TRIM(INDEX($A140:$AF140,MATCH(Lists!$F$9,$A$1:$AF$1,0))&amp;"")="","",VALUE(TRIM(INDEX($A140:$AF140,MATCH(Lists!$F$9,$A$1:$AF$1,0))&amp;""))),""))</f>
        <v/>
      </c>
      <c r="AU140" s="22">
        <f>IF(AO140="","",IF(ISNUMBER(SEARCH("door prize",IFERROR(TRIM(INDEX($A140:$AF140,MATCH(Lists!$F$10,$A$1:$AF$1,0))&amp;""),""))),"Yes","No"))</f>
        <v/>
      </c>
      <c r="AV140" s="22">
        <f>IF(AO140="","",IF(ISNUMBER(SEARCH("Food or drink",IFERROR(TRIM(INDEX($A140:$AF140,MATCH(Lists!$F$10,$A$1:$AF$1,0))&amp;""),""))),"Yes","No"))</f>
        <v/>
      </c>
      <c r="AW140" s="22">
        <f>IF(AO140="","",IF(ISNUMBER(SEARCH("Nonprofit table",AQ140)),"Yes","No"))</f>
        <v/>
      </c>
      <c r="AX140" s="22">
        <f>IF(AO140="","",IF(IFERROR(TRIM(INDEX($A140:$AF140,MATCH(Lists!$F$12,$A$1:$AF$1,0))&amp;""),"")&lt;&gt;"","Yes","No"))</f>
        <v/>
      </c>
      <c r="AY140" s="22">
        <f>IF(AO140="","",IF(IFERROR(TRIM(INDEX($A140:$AF140,MATCH(Lists!$F$13,$A$1:$AF$1,0))&amp;""),"")&lt;&gt;"","Yes","No"))</f>
        <v/>
      </c>
      <c r="AZ140" s="22">
        <f>IF(AO140="","",IFERROR(IF(TRIM(INDEX($A140:$AF140,MATCH(Lists!$F$11,$A$1:$AF$1,0))&amp;"")="","",VALUE(TRIM(INDEX($A140:$AF140,MATCH(Lists!$F$11,$A$1:$AF$1,0))&amp;""))),""))</f>
        <v/>
      </c>
      <c r="BA140" s="22">
        <f>IF(AO140="","",IFERROR(TRIM(INDEX($A140:$AF140,MATCH(Lists!$F$14,$A$1:$AF$1,0))&amp;""),""))</f>
        <v/>
      </c>
      <c r="BB140" s="22">
        <f>IF(OR(AO140="",AJ140=""),"",TRIM(AJ140&amp;""))</f>
        <v/>
      </c>
      <c r="BC140" s="22">
        <f>IF(BB140="","",IF(COUNTIF($BB$2:$BB$301,BB140)&gt;1,"Yes","No"))</f>
        <v/>
      </c>
      <c r="BD140" s="22">
        <f>IF(AO140="","",IFERROR(TRIM(INDEX($A140:$AF140,MATCH(Lists!$F$5,$A$1:$AF$1,0))&amp;""),""))</f>
        <v/>
      </c>
      <c r="BE140" s="22">
        <f>IF(AO140="",0,1)</f>
        <v/>
      </c>
      <c r="BF140" s="22">
        <f>IF(BB140="",0,1)</f>
        <v/>
      </c>
    </row>
    <row r="141">
      <c r="AG141" s="19" t="n"/>
      <c r="AH141" s="23" t="n"/>
      <c r="AI141" s="24" t="n"/>
      <c r="AJ141" s="23" t="n"/>
      <c r="AK141" s="23" t="n"/>
      <c r="AL141" s="23" t="n"/>
      <c r="AM141" s="23" t="n"/>
      <c r="AN141" s="19" t="n"/>
      <c r="AO141" s="22">
        <f>IFERROR(TRIM(INDEX($A141:$AF141,MATCH(Lists!$F$3,$A$1:$AF$1,0))&amp;""),"")</f>
        <v/>
      </c>
      <c r="AP141" s="22">
        <f>IF(AO141="","",IFERROR(TRIM(INDEX($A141:$AF141,MATCH(Lists!$F$4,$A$1:$AF$1,0))&amp;""),""))</f>
        <v/>
      </c>
      <c r="AQ141" s="22">
        <f>IF(AO141="","",IFERROR(TRIM(INDEX($A141:$AF141,MATCH(Lists!$F$6,$A$1:$AF$1,0))&amp;""),""))</f>
        <v/>
      </c>
      <c r="AR141" s="22">
        <f>IF(AO141="","",IFERROR(TRIM(INDEX($A141:$AF141,MATCH(Lists!$F$7,$A$1:$AF$1,0))&amp;""),""))</f>
        <v/>
      </c>
      <c r="AS141" s="22">
        <f>IF(AO141="","",IFERROR(IF(TRIM(INDEX($A141:$AF141,MATCH(Lists!$F$8,$A$1:$AF$1,0))&amp;"")="","",VALUE(TRIM(INDEX($A141:$AF141,MATCH(Lists!$F$8,$A$1:$AF$1,0))&amp;""))),""))</f>
        <v/>
      </c>
      <c r="AT141" s="22">
        <f>IF(AO141="","",IFERROR(IF(TRIM(INDEX($A141:$AF141,MATCH(Lists!$F$9,$A$1:$AF$1,0))&amp;"")="","",VALUE(TRIM(INDEX($A141:$AF141,MATCH(Lists!$F$9,$A$1:$AF$1,0))&amp;""))),""))</f>
        <v/>
      </c>
      <c r="AU141" s="22">
        <f>IF(AO141="","",IF(ISNUMBER(SEARCH("door prize",IFERROR(TRIM(INDEX($A141:$AF141,MATCH(Lists!$F$10,$A$1:$AF$1,0))&amp;""),""))),"Yes","No"))</f>
        <v/>
      </c>
      <c r="AV141" s="22">
        <f>IF(AO141="","",IF(ISNUMBER(SEARCH("Food or drink",IFERROR(TRIM(INDEX($A141:$AF141,MATCH(Lists!$F$10,$A$1:$AF$1,0))&amp;""),""))),"Yes","No"))</f>
        <v/>
      </c>
      <c r="AW141" s="22">
        <f>IF(AO141="","",IF(ISNUMBER(SEARCH("Nonprofit table",AQ141)),"Yes","No"))</f>
        <v/>
      </c>
      <c r="AX141" s="22">
        <f>IF(AO141="","",IF(IFERROR(TRIM(INDEX($A141:$AF141,MATCH(Lists!$F$12,$A$1:$AF$1,0))&amp;""),"")&lt;&gt;"","Yes","No"))</f>
        <v/>
      </c>
      <c r="AY141" s="22">
        <f>IF(AO141="","",IF(IFERROR(TRIM(INDEX($A141:$AF141,MATCH(Lists!$F$13,$A$1:$AF$1,0))&amp;""),"")&lt;&gt;"","Yes","No"))</f>
        <v/>
      </c>
      <c r="AZ141" s="22">
        <f>IF(AO141="","",IFERROR(IF(TRIM(INDEX($A141:$AF141,MATCH(Lists!$F$11,$A$1:$AF$1,0))&amp;"")="","",VALUE(TRIM(INDEX($A141:$AF141,MATCH(Lists!$F$11,$A$1:$AF$1,0))&amp;""))),""))</f>
        <v/>
      </c>
      <c r="BA141" s="22">
        <f>IF(AO141="","",IFERROR(TRIM(INDEX($A141:$AF141,MATCH(Lists!$F$14,$A$1:$AF$1,0))&amp;""),""))</f>
        <v/>
      </c>
      <c r="BB141" s="22">
        <f>IF(OR(AO141="",AJ141=""),"",TRIM(AJ141&amp;""))</f>
        <v/>
      </c>
      <c r="BC141" s="22">
        <f>IF(BB141="","",IF(COUNTIF($BB$2:$BB$301,BB141)&gt;1,"Yes","No"))</f>
        <v/>
      </c>
      <c r="BD141" s="22">
        <f>IF(AO141="","",IFERROR(TRIM(INDEX($A141:$AF141,MATCH(Lists!$F$5,$A$1:$AF$1,0))&amp;""),""))</f>
        <v/>
      </c>
      <c r="BE141" s="22">
        <f>IF(AO141="",0,1)</f>
        <v/>
      </c>
      <c r="BF141" s="22">
        <f>IF(BB141="",0,1)</f>
        <v/>
      </c>
    </row>
    <row r="142">
      <c r="AG142" s="19" t="n"/>
      <c r="AH142" s="23" t="n"/>
      <c r="AI142" s="24" t="n"/>
      <c r="AJ142" s="23" t="n"/>
      <c r="AK142" s="23" t="n"/>
      <c r="AL142" s="23" t="n"/>
      <c r="AM142" s="23" t="n"/>
      <c r="AN142" s="19" t="n"/>
      <c r="AO142" s="22">
        <f>IFERROR(TRIM(INDEX($A142:$AF142,MATCH(Lists!$F$3,$A$1:$AF$1,0))&amp;""),"")</f>
        <v/>
      </c>
      <c r="AP142" s="22">
        <f>IF(AO142="","",IFERROR(TRIM(INDEX($A142:$AF142,MATCH(Lists!$F$4,$A$1:$AF$1,0))&amp;""),""))</f>
        <v/>
      </c>
      <c r="AQ142" s="22">
        <f>IF(AO142="","",IFERROR(TRIM(INDEX($A142:$AF142,MATCH(Lists!$F$6,$A$1:$AF$1,0))&amp;""),""))</f>
        <v/>
      </c>
      <c r="AR142" s="22">
        <f>IF(AO142="","",IFERROR(TRIM(INDEX($A142:$AF142,MATCH(Lists!$F$7,$A$1:$AF$1,0))&amp;""),""))</f>
        <v/>
      </c>
      <c r="AS142" s="22">
        <f>IF(AO142="","",IFERROR(IF(TRIM(INDEX($A142:$AF142,MATCH(Lists!$F$8,$A$1:$AF$1,0))&amp;"")="","",VALUE(TRIM(INDEX($A142:$AF142,MATCH(Lists!$F$8,$A$1:$AF$1,0))&amp;""))),""))</f>
        <v/>
      </c>
      <c r="AT142" s="22">
        <f>IF(AO142="","",IFERROR(IF(TRIM(INDEX($A142:$AF142,MATCH(Lists!$F$9,$A$1:$AF$1,0))&amp;"")="","",VALUE(TRIM(INDEX($A142:$AF142,MATCH(Lists!$F$9,$A$1:$AF$1,0))&amp;""))),""))</f>
        <v/>
      </c>
      <c r="AU142" s="22">
        <f>IF(AO142="","",IF(ISNUMBER(SEARCH("door prize",IFERROR(TRIM(INDEX($A142:$AF142,MATCH(Lists!$F$10,$A$1:$AF$1,0))&amp;""),""))),"Yes","No"))</f>
        <v/>
      </c>
      <c r="AV142" s="22">
        <f>IF(AO142="","",IF(ISNUMBER(SEARCH("Food or drink",IFERROR(TRIM(INDEX($A142:$AF142,MATCH(Lists!$F$10,$A$1:$AF$1,0))&amp;""),""))),"Yes","No"))</f>
        <v/>
      </c>
      <c r="AW142" s="22">
        <f>IF(AO142="","",IF(ISNUMBER(SEARCH("Nonprofit table",AQ142)),"Yes","No"))</f>
        <v/>
      </c>
      <c r="AX142" s="22">
        <f>IF(AO142="","",IF(IFERROR(TRIM(INDEX($A142:$AF142,MATCH(Lists!$F$12,$A$1:$AF$1,0))&amp;""),"")&lt;&gt;"","Yes","No"))</f>
        <v/>
      </c>
      <c r="AY142" s="22">
        <f>IF(AO142="","",IF(IFERROR(TRIM(INDEX($A142:$AF142,MATCH(Lists!$F$13,$A$1:$AF$1,0))&amp;""),"")&lt;&gt;"","Yes","No"))</f>
        <v/>
      </c>
      <c r="AZ142" s="22">
        <f>IF(AO142="","",IFERROR(IF(TRIM(INDEX($A142:$AF142,MATCH(Lists!$F$11,$A$1:$AF$1,0))&amp;"")="","",VALUE(TRIM(INDEX($A142:$AF142,MATCH(Lists!$F$11,$A$1:$AF$1,0))&amp;""))),""))</f>
        <v/>
      </c>
      <c r="BA142" s="22">
        <f>IF(AO142="","",IFERROR(TRIM(INDEX($A142:$AF142,MATCH(Lists!$F$14,$A$1:$AF$1,0))&amp;""),""))</f>
        <v/>
      </c>
      <c r="BB142" s="22">
        <f>IF(OR(AO142="",AJ142=""),"",TRIM(AJ142&amp;""))</f>
        <v/>
      </c>
      <c r="BC142" s="22">
        <f>IF(BB142="","",IF(COUNTIF($BB$2:$BB$301,BB142)&gt;1,"Yes","No"))</f>
        <v/>
      </c>
      <c r="BD142" s="22">
        <f>IF(AO142="","",IFERROR(TRIM(INDEX($A142:$AF142,MATCH(Lists!$F$5,$A$1:$AF$1,0))&amp;""),""))</f>
        <v/>
      </c>
      <c r="BE142" s="22">
        <f>IF(AO142="",0,1)</f>
        <v/>
      </c>
      <c r="BF142" s="22">
        <f>IF(BB142="",0,1)</f>
        <v/>
      </c>
    </row>
    <row r="143">
      <c r="AG143" s="19" t="n"/>
      <c r="AH143" s="23" t="n"/>
      <c r="AI143" s="24" t="n"/>
      <c r="AJ143" s="23" t="n"/>
      <c r="AK143" s="23" t="n"/>
      <c r="AL143" s="23" t="n"/>
      <c r="AM143" s="23" t="n"/>
      <c r="AN143" s="19" t="n"/>
      <c r="AO143" s="22">
        <f>IFERROR(TRIM(INDEX($A143:$AF143,MATCH(Lists!$F$3,$A$1:$AF$1,0))&amp;""),"")</f>
        <v/>
      </c>
      <c r="AP143" s="22">
        <f>IF(AO143="","",IFERROR(TRIM(INDEX($A143:$AF143,MATCH(Lists!$F$4,$A$1:$AF$1,0))&amp;""),""))</f>
        <v/>
      </c>
      <c r="AQ143" s="22">
        <f>IF(AO143="","",IFERROR(TRIM(INDEX($A143:$AF143,MATCH(Lists!$F$6,$A$1:$AF$1,0))&amp;""),""))</f>
        <v/>
      </c>
      <c r="AR143" s="22">
        <f>IF(AO143="","",IFERROR(TRIM(INDEX($A143:$AF143,MATCH(Lists!$F$7,$A$1:$AF$1,0))&amp;""),""))</f>
        <v/>
      </c>
      <c r="AS143" s="22">
        <f>IF(AO143="","",IFERROR(IF(TRIM(INDEX($A143:$AF143,MATCH(Lists!$F$8,$A$1:$AF$1,0))&amp;"")="","",VALUE(TRIM(INDEX($A143:$AF143,MATCH(Lists!$F$8,$A$1:$AF$1,0))&amp;""))),""))</f>
        <v/>
      </c>
      <c r="AT143" s="22">
        <f>IF(AO143="","",IFERROR(IF(TRIM(INDEX($A143:$AF143,MATCH(Lists!$F$9,$A$1:$AF$1,0))&amp;"")="","",VALUE(TRIM(INDEX($A143:$AF143,MATCH(Lists!$F$9,$A$1:$AF$1,0))&amp;""))),""))</f>
        <v/>
      </c>
      <c r="AU143" s="22">
        <f>IF(AO143="","",IF(ISNUMBER(SEARCH("door prize",IFERROR(TRIM(INDEX($A143:$AF143,MATCH(Lists!$F$10,$A$1:$AF$1,0))&amp;""),""))),"Yes","No"))</f>
        <v/>
      </c>
      <c r="AV143" s="22">
        <f>IF(AO143="","",IF(ISNUMBER(SEARCH("Food or drink",IFERROR(TRIM(INDEX($A143:$AF143,MATCH(Lists!$F$10,$A$1:$AF$1,0))&amp;""),""))),"Yes","No"))</f>
        <v/>
      </c>
      <c r="AW143" s="22">
        <f>IF(AO143="","",IF(ISNUMBER(SEARCH("Nonprofit table",AQ143)),"Yes","No"))</f>
        <v/>
      </c>
      <c r="AX143" s="22">
        <f>IF(AO143="","",IF(IFERROR(TRIM(INDEX($A143:$AF143,MATCH(Lists!$F$12,$A$1:$AF$1,0))&amp;""),"")&lt;&gt;"","Yes","No"))</f>
        <v/>
      </c>
      <c r="AY143" s="22">
        <f>IF(AO143="","",IF(IFERROR(TRIM(INDEX($A143:$AF143,MATCH(Lists!$F$13,$A$1:$AF$1,0))&amp;""),"")&lt;&gt;"","Yes","No"))</f>
        <v/>
      </c>
      <c r="AZ143" s="22">
        <f>IF(AO143="","",IFERROR(IF(TRIM(INDEX($A143:$AF143,MATCH(Lists!$F$11,$A$1:$AF$1,0))&amp;"")="","",VALUE(TRIM(INDEX($A143:$AF143,MATCH(Lists!$F$11,$A$1:$AF$1,0))&amp;""))),""))</f>
        <v/>
      </c>
      <c r="BA143" s="22">
        <f>IF(AO143="","",IFERROR(TRIM(INDEX($A143:$AF143,MATCH(Lists!$F$14,$A$1:$AF$1,0))&amp;""),""))</f>
        <v/>
      </c>
      <c r="BB143" s="22">
        <f>IF(OR(AO143="",AJ143=""),"",TRIM(AJ143&amp;""))</f>
        <v/>
      </c>
      <c r="BC143" s="22">
        <f>IF(BB143="","",IF(COUNTIF($BB$2:$BB$301,BB143)&gt;1,"Yes","No"))</f>
        <v/>
      </c>
      <c r="BD143" s="22">
        <f>IF(AO143="","",IFERROR(TRIM(INDEX($A143:$AF143,MATCH(Lists!$F$5,$A$1:$AF$1,0))&amp;""),""))</f>
        <v/>
      </c>
      <c r="BE143" s="22">
        <f>IF(AO143="",0,1)</f>
        <v/>
      </c>
      <c r="BF143" s="22">
        <f>IF(BB143="",0,1)</f>
        <v/>
      </c>
    </row>
    <row r="144">
      <c r="AG144" s="19" t="n"/>
      <c r="AH144" s="23" t="n"/>
      <c r="AI144" s="24" t="n"/>
      <c r="AJ144" s="23" t="n"/>
      <c r="AK144" s="23" t="n"/>
      <c r="AL144" s="23" t="n"/>
      <c r="AM144" s="23" t="n"/>
      <c r="AN144" s="19" t="n"/>
      <c r="AO144" s="22">
        <f>IFERROR(TRIM(INDEX($A144:$AF144,MATCH(Lists!$F$3,$A$1:$AF$1,0))&amp;""),"")</f>
        <v/>
      </c>
      <c r="AP144" s="22">
        <f>IF(AO144="","",IFERROR(TRIM(INDEX($A144:$AF144,MATCH(Lists!$F$4,$A$1:$AF$1,0))&amp;""),""))</f>
        <v/>
      </c>
      <c r="AQ144" s="22">
        <f>IF(AO144="","",IFERROR(TRIM(INDEX($A144:$AF144,MATCH(Lists!$F$6,$A$1:$AF$1,0))&amp;""),""))</f>
        <v/>
      </c>
      <c r="AR144" s="22">
        <f>IF(AO144="","",IFERROR(TRIM(INDEX($A144:$AF144,MATCH(Lists!$F$7,$A$1:$AF$1,0))&amp;""),""))</f>
        <v/>
      </c>
      <c r="AS144" s="22">
        <f>IF(AO144="","",IFERROR(IF(TRIM(INDEX($A144:$AF144,MATCH(Lists!$F$8,$A$1:$AF$1,0))&amp;"")="","",VALUE(TRIM(INDEX($A144:$AF144,MATCH(Lists!$F$8,$A$1:$AF$1,0))&amp;""))),""))</f>
        <v/>
      </c>
      <c r="AT144" s="22">
        <f>IF(AO144="","",IFERROR(IF(TRIM(INDEX($A144:$AF144,MATCH(Lists!$F$9,$A$1:$AF$1,0))&amp;"")="","",VALUE(TRIM(INDEX($A144:$AF144,MATCH(Lists!$F$9,$A$1:$AF$1,0))&amp;""))),""))</f>
        <v/>
      </c>
      <c r="AU144" s="22">
        <f>IF(AO144="","",IF(ISNUMBER(SEARCH("door prize",IFERROR(TRIM(INDEX($A144:$AF144,MATCH(Lists!$F$10,$A$1:$AF$1,0))&amp;""),""))),"Yes","No"))</f>
        <v/>
      </c>
      <c r="AV144" s="22">
        <f>IF(AO144="","",IF(ISNUMBER(SEARCH("Food or drink",IFERROR(TRIM(INDEX($A144:$AF144,MATCH(Lists!$F$10,$A$1:$AF$1,0))&amp;""),""))),"Yes","No"))</f>
        <v/>
      </c>
      <c r="AW144" s="22">
        <f>IF(AO144="","",IF(ISNUMBER(SEARCH("Nonprofit table",AQ144)),"Yes","No"))</f>
        <v/>
      </c>
      <c r="AX144" s="22">
        <f>IF(AO144="","",IF(IFERROR(TRIM(INDEX($A144:$AF144,MATCH(Lists!$F$12,$A$1:$AF$1,0))&amp;""),"")&lt;&gt;"","Yes","No"))</f>
        <v/>
      </c>
      <c r="AY144" s="22">
        <f>IF(AO144="","",IF(IFERROR(TRIM(INDEX($A144:$AF144,MATCH(Lists!$F$13,$A$1:$AF$1,0))&amp;""),"")&lt;&gt;"","Yes","No"))</f>
        <v/>
      </c>
      <c r="AZ144" s="22">
        <f>IF(AO144="","",IFERROR(IF(TRIM(INDEX($A144:$AF144,MATCH(Lists!$F$11,$A$1:$AF$1,0))&amp;"")="","",VALUE(TRIM(INDEX($A144:$AF144,MATCH(Lists!$F$11,$A$1:$AF$1,0))&amp;""))),""))</f>
        <v/>
      </c>
      <c r="BA144" s="22">
        <f>IF(AO144="","",IFERROR(TRIM(INDEX($A144:$AF144,MATCH(Lists!$F$14,$A$1:$AF$1,0))&amp;""),""))</f>
        <v/>
      </c>
      <c r="BB144" s="22">
        <f>IF(OR(AO144="",AJ144=""),"",TRIM(AJ144&amp;""))</f>
        <v/>
      </c>
      <c r="BC144" s="22">
        <f>IF(BB144="","",IF(COUNTIF($BB$2:$BB$301,BB144)&gt;1,"Yes","No"))</f>
        <v/>
      </c>
      <c r="BD144" s="22">
        <f>IF(AO144="","",IFERROR(TRIM(INDEX($A144:$AF144,MATCH(Lists!$F$5,$A$1:$AF$1,0))&amp;""),""))</f>
        <v/>
      </c>
      <c r="BE144" s="22">
        <f>IF(AO144="",0,1)</f>
        <v/>
      </c>
      <c r="BF144" s="22">
        <f>IF(BB144="",0,1)</f>
        <v/>
      </c>
    </row>
    <row r="145">
      <c r="AG145" s="19" t="n"/>
      <c r="AH145" s="23" t="n"/>
      <c r="AI145" s="24" t="n"/>
      <c r="AJ145" s="23" t="n"/>
      <c r="AK145" s="23" t="n"/>
      <c r="AL145" s="23" t="n"/>
      <c r="AM145" s="23" t="n"/>
      <c r="AN145" s="19" t="n"/>
      <c r="AO145" s="22">
        <f>IFERROR(TRIM(INDEX($A145:$AF145,MATCH(Lists!$F$3,$A$1:$AF$1,0))&amp;""),"")</f>
        <v/>
      </c>
      <c r="AP145" s="22">
        <f>IF(AO145="","",IFERROR(TRIM(INDEX($A145:$AF145,MATCH(Lists!$F$4,$A$1:$AF$1,0))&amp;""),""))</f>
        <v/>
      </c>
      <c r="AQ145" s="22">
        <f>IF(AO145="","",IFERROR(TRIM(INDEX($A145:$AF145,MATCH(Lists!$F$6,$A$1:$AF$1,0))&amp;""),""))</f>
        <v/>
      </c>
      <c r="AR145" s="22">
        <f>IF(AO145="","",IFERROR(TRIM(INDEX($A145:$AF145,MATCH(Lists!$F$7,$A$1:$AF$1,0))&amp;""),""))</f>
        <v/>
      </c>
      <c r="AS145" s="22">
        <f>IF(AO145="","",IFERROR(IF(TRIM(INDEX($A145:$AF145,MATCH(Lists!$F$8,$A$1:$AF$1,0))&amp;"")="","",VALUE(TRIM(INDEX($A145:$AF145,MATCH(Lists!$F$8,$A$1:$AF$1,0))&amp;""))),""))</f>
        <v/>
      </c>
      <c r="AT145" s="22">
        <f>IF(AO145="","",IFERROR(IF(TRIM(INDEX($A145:$AF145,MATCH(Lists!$F$9,$A$1:$AF$1,0))&amp;"")="","",VALUE(TRIM(INDEX($A145:$AF145,MATCH(Lists!$F$9,$A$1:$AF$1,0))&amp;""))),""))</f>
        <v/>
      </c>
      <c r="AU145" s="22">
        <f>IF(AO145="","",IF(ISNUMBER(SEARCH("door prize",IFERROR(TRIM(INDEX($A145:$AF145,MATCH(Lists!$F$10,$A$1:$AF$1,0))&amp;""),""))),"Yes","No"))</f>
        <v/>
      </c>
      <c r="AV145" s="22">
        <f>IF(AO145="","",IF(ISNUMBER(SEARCH("Food or drink",IFERROR(TRIM(INDEX($A145:$AF145,MATCH(Lists!$F$10,$A$1:$AF$1,0))&amp;""),""))),"Yes","No"))</f>
        <v/>
      </c>
      <c r="AW145" s="22">
        <f>IF(AO145="","",IF(ISNUMBER(SEARCH("Nonprofit table",AQ145)),"Yes","No"))</f>
        <v/>
      </c>
      <c r="AX145" s="22">
        <f>IF(AO145="","",IF(IFERROR(TRIM(INDEX($A145:$AF145,MATCH(Lists!$F$12,$A$1:$AF$1,0))&amp;""),"")&lt;&gt;"","Yes","No"))</f>
        <v/>
      </c>
      <c r="AY145" s="22">
        <f>IF(AO145="","",IF(IFERROR(TRIM(INDEX($A145:$AF145,MATCH(Lists!$F$13,$A$1:$AF$1,0))&amp;""),"")&lt;&gt;"","Yes","No"))</f>
        <v/>
      </c>
      <c r="AZ145" s="22">
        <f>IF(AO145="","",IFERROR(IF(TRIM(INDEX($A145:$AF145,MATCH(Lists!$F$11,$A$1:$AF$1,0))&amp;"")="","",VALUE(TRIM(INDEX($A145:$AF145,MATCH(Lists!$F$11,$A$1:$AF$1,0))&amp;""))),""))</f>
        <v/>
      </c>
      <c r="BA145" s="22">
        <f>IF(AO145="","",IFERROR(TRIM(INDEX($A145:$AF145,MATCH(Lists!$F$14,$A$1:$AF$1,0))&amp;""),""))</f>
        <v/>
      </c>
      <c r="BB145" s="22">
        <f>IF(OR(AO145="",AJ145=""),"",TRIM(AJ145&amp;""))</f>
        <v/>
      </c>
      <c r="BC145" s="22">
        <f>IF(BB145="","",IF(COUNTIF($BB$2:$BB$301,BB145)&gt;1,"Yes","No"))</f>
        <v/>
      </c>
      <c r="BD145" s="22">
        <f>IF(AO145="","",IFERROR(TRIM(INDEX($A145:$AF145,MATCH(Lists!$F$5,$A$1:$AF$1,0))&amp;""),""))</f>
        <v/>
      </c>
      <c r="BE145" s="22">
        <f>IF(AO145="",0,1)</f>
        <v/>
      </c>
      <c r="BF145" s="22">
        <f>IF(BB145="",0,1)</f>
        <v/>
      </c>
    </row>
    <row r="146">
      <c r="AG146" s="19" t="n"/>
      <c r="AH146" s="23" t="n"/>
      <c r="AI146" s="24" t="n"/>
      <c r="AJ146" s="23" t="n"/>
      <c r="AK146" s="23" t="n"/>
      <c r="AL146" s="23" t="n"/>
      <c r="AM146" s="23" t="n"/>
      <c r="AN146" s="19" t="n"/>
      <c r="AO146" s="22">
        <f>IFERROR(TRIM(INDEX($A146:$AF146,MATCH(Lists!$F$3,$A$1:$AF$1,0))&amp;""),"")</f>
        <v/>
      </c>
      <c r="AP146" s="22">
        <f>IF(AO146="","",IFERROR(TRIM(INDEX($A146:$AF146,MATCH(Lists!$F$4,$A$1:$AF$1,0))&amp;""),""))</f>
        <v/>
      </c>
      <c r="AQ146" s="22">
        <f>IF(AO146="","",IFERROR(TRIM(INDEX($A146:$AF146,MATCH(Lists!$F$6,$A$1:$AF$1,0))&amp;""),""))</f>
        <v/>
      </c>
      <c r="AR146" s="22">
        <f>IF(AO146="","",IFERROR(TRIM(INDEX($A146:$AF146,MATCH(Lists!$F$7,$A$1:$AF$1,0))&amp;""),""))</f>
        <v/>
      </c>
      <c r="AS146" s="22">
        <f>IF(AO146="","",IFERROR(IF(TRIM(INDEX($A146:$AF146,MATCH(Lists!$F$8,$A$1:$AF$1,0))&amp;"")="","",VALUE(TRIM(INDEX($A146:$AF146,MATCH(Lists!$F$8,$A$1:$AF$1,0))&amp;""))),""))</f>
        <v/>
      </c>
      <c r="AT146" s="22">
        <f>IF(AO146="","",IFERROR(IF(TRIM(INDEX($A146:$AF146,MATCH(Lists!$F$9,$A$1:$AF$1,0))&amp;"")="","",VALUE(TRIM(INDEX($A146:$AF146,MATCH(Lists!$F$9,$A$1:$AF$1,0))&amp;""))),""))</f>
        <v/>
      </c>
      <c r="AU146" s="22">
        <f>IF(AO146="","",IF(ISNUMBER(SEARCH("door prize",IFERROR(TRIM(INDEX($A146:$AF146,MATCH(Lists!$F$10,$A$1:$AF$1,0))&amp;""),""))),"Yes","No"))</f>
        <v/>
      </c>
      <c r="AV146" s="22">
        <f>IF(AO146="","",IF(ISNUMBER(SEARCH("Food or drink",IFERROR(TRIM(INDEX($A146:$AF146,MATCH(Lists!$F$10,$A$1:$AF$1,0))&amp;""),""))),"Yes","No"))</f>
        <v/>
      </c>
      <c r="AW146" s="22">
        <f>IF(AO146="","",IF(ISNUMBER(SEARCH("Nonprofit table",AQ146)),"Yes","No"))</f>
        <v/>
      </c>
      <c r="AX146" s="22">
        <f>IF(AO146="","",IF(IFERROR(TRIM(INDEX($A146:$AF146,MATCH(Lists!$F$12,$A$1:$AF$1,0))&amp;""),"")&lt;&gt;"","Yes","No"))</f>
        <v/>
      </c>
      <c r="AY146" s="22">
        <f>IF(AO146="","",IF(IFERROR(TRIM(INDEX($A146:$AF146,MATCH(Lists!$F$13,$A$1:$AF$1,0))&amp;""),"")&lt;&gt;"","Yes","No"))</f>
        <v/>
      </c>
      <c r="AZ146" s="22">
        <f>IF(AO146="","",IFERROR(IF(TRIM(INDEX($A146:$AF146,MATCH(Lists!$F$11,$A$1:$AF$1,0))&amp;"")="","",VALUE(TRIM(INDEX($A146:$AF146,MATCH(Lists!$F$11,$A$1:$AF$1,0))&amp;""))),""))</f>
        <v/>
      </c>
      <c r="BA146" s="22">
        <f>IF(AO146="","",IFERROR(TRIM(INDEX($A146:$AF146,MATCH(Lists!$F$14,$A$1:$AF$1,0))&amp;""),""))</f>
        <v/>
      </c>
      <c r="BB146" s="22">
        <f>IF(OR(AO146="",AJ146=""),"",TRIM(AJ146&amp;""))</f>
        <v/>
      </c>
      <c r="BC146" s="22">
        <f>IF(BB146="","",IF(COUNTIF($BB$2:$BB$301,BB146)&gt;1,"Yes","No"))</f>
        <v/>
      </c>
      <c r="BD146" s="22">
        <f>IF(AO146="","",IFERROR(TRIM(INDEX($A146:$AF146,MATCH(Lists!$F$5,$A$1:$AF$1,0))&amp;""),""))</f>
        <v/>
      </c>
      <c r="BE146" s="22">
        <f>IF(AO146="",0,1)</f>
        <v/>
      </c>
      <c r="BF146" s="22">
        <f>IF(BB146="",0,1)</f>
        <v/>
      </c>
    </row>
    <row r="147">
      <c r="AG147" s="19" t="n"/>
      <c r="AH147" s="23" t="n"/>
      <c r="AI147" s="24" t="n"/>
      <c r="AJ147" s="23" t="n"/>
      <c r="AK147" s="23" t="n"/>
      <c r="AL147" s="23" t="n"/>
      <c r="AM147" s="23" t="n"/>
      <c r="AN147" s="19" t="n"/>
      <c r="AO147" s="22">
        <f>IFERROR(TRIM(INDEX($A147:$AF147,MATCH(Lists!$F$3,$A$1:$AF$1,0))&amp;""),"")</f>
        <v/>
      </c>
      <c r="AP147" s="22">
        <f>IF(AO147="","",IFERROR(TRIM(INDEX($A147:$AF147,MATCH(Lists!$F$4,$A$1:$AF$1,0))&amp;""),""))</f>
        <v/>
      </c>
      <c r="AQ147" s="22">
        <f>IF(AO147="","",IFERROR(TRIM(INDEX($A147:$AF147,MATCH(Lists!$F$6,$A$1:$AF$1,0))&amp;""),""))</f>
        <v/>
      </c>
      <c r="AR147" s="22">
        <f>IF(AO147="","",IFERROR(TRIM(INDEX($A147:$AF147,MATCH(Lists!$F$7,$A$1:$AF$1,0))&amp;""),""))</f>
        <v/>
      </c>
      <c r="AS147" s="22">
        <f>IF(AO147="","",IFERROR(IF(TRIM(INDEX($A147:$AF147,MATCH(Lists!$F$8,$A$1:$AF$1,0))&amp;"")="","",VALUE(TRIM(INDEX($A147:$AF147,MATCH(Lists!$F$8,$A$1:$AF$1,0))&amp;""))),""))</f>
        <v/>
      </c>
      <c r="AT147" s="22">
        <f>IF(AO147="","",IFERROR(IF(TRIM(INDEX($A147:$AF147,MATCH(Lists!$F$9,$A$1:$AF$1,0))&amp;"")="","",VALUE(TRIM(INDEX($A147:$AF147,MATCH(Lists!$F$9,$A$1:$AF$1,0))&amp;""))),""))</f>
        <v/>
      </c>
      <c r="AU147" s="22">
        <f>IF(AO147="","",IF(ISNUMBER(SEARCH("door prize",IFERROR(TRIM(INDEX($A147:$AF147,MATCH(Lists!$F$10,$A$1:$AF$1,0))&amp;""),""))),"Yes","No"))</f>
        <v/>
      </c>
      <c r="AV147" s="22">
        <f>IF(AO147="","",IF(ISNUMBER(SEARCH("Food or drink",IFERROR(TRIM(INDEX($A147:$AF147,MATCH(Lists!$F$10,$A$1:$AF$1,0))&amp;""),""))),"Yes","No"))</f>
        <v/>
      </c>
      <c r="AW147" s="22">
        <f>IF(AO147="","",IF(ISNUMBER(SEARCH("Nonprofit table",AQ147)),"Yes","No"))</f>
        <v/>
      </c>
      <c r="AX147" s="22">
        <f>IF(AO147="","",IF(IFERROR(TRIM(INDEX($A147:$AF147,MATCH(Lists!$F$12,$A$1:$AF$1,0))&amp;""),"")&lt;&gt;"","Yes","No"))</f>
        <v/>
      </c>
      <c r="AY147" s="22">
        <f>IF(AO147="","",IF(IFERROR(TRIM(INDEX($A147:$AF147,MATCH(Lists!$F$13,$A$1:$AF$1,0))&amp;""),"")&lt;&gt;"","Yes","No"))</f>
        <v/>
      </c>
      <c r="AZ147" s="22">
        <f>IF(AO147="","",IFERROR(IF(TRIM(INDEX($A147:$AF147,MATCH(Lists!$F$11,$A$1:$AF$1,0))&amp;"")="","",VALUE(TRIM(INDEX($A147:$AF147,MATCH(Lists!$F$11,$A$1:$AF$1,0))&amp;""))),""))</f>
        <v/>
      </c>
      <c r="BA147" s="22">
        <f>IF(AO147="","",IFERROR(TRIM(INDEX($A147:$AF147,MATCH(Lists!$F$14,$A$1:$AF$1,0))&amp;""),""))</f>
        <v/>
      </c>
      <c r="BB147" s="22">
        <f>IF(OR(AO147="",AJ147=""),"",TRIM(AJ147&amp;""))</f>
        <v/>
      </c>
      <c r="BC147" s="22">
        <f>IF(BB147="","",IF(COUNTIF($BB$2:$BB$301,BB147)&gt;1,"Yes","No"))</f>
        <v/>
      </c>
      <c r="BD147" s="22">
        <f>IF(AO147="","",IFERROR(TRIM(INDEX($A147:$AF147,MATCH(Lists!$F$5,$A$1:$AF$1,0))&amp;""),""))</f>
        <v/>
      </c>
      <c r="BE147" s="22">
        <f>IF(AO147="",0,1)</f>
        <v/>
      </c>
      <c r="BF147" s="22">
        <f>IF(BB147="",0,1)</f>
        <v/>
      </c>
    </row>
    <row r="148">
      <c r="AG148" s="19" t="n"/>
      <c r="AH148" s="23" t="n"/>
      <c r="AI148" s="24" t="n"/>
      <c r="AJ148" s="23" t="n"/>
      <c r="AK148" s="23" t="n"/>
      <c r="AL148" s="23" t="n"/>
      <c r="AM148" s="23" t="n"/>
      <c r="AN148" s="19" t="n"/>
      <c r="AO148" s="22">
        <f>IFERROR(TRIM(INDEX($A148:$AF148,MATCH(Lists!$F$3,$A$1:$AF$1,0))&amp;""),"")</f>
        <v/>
      </c>
      <c r="AP148" s="22">
        <f>IF(AO148="","",IFERROR(TRIM(INDEX($A148:$AF148,MATCH(Lists!$F$4,$A$1:$AF$1,0))&amp;""),""))</f>
        <v/>
      </c>
      <c r="AQ148" s="22">
        <f>IF(AO148="","",IFERROR(TRIM(INDEX($A148:$AF148,MATCH(Lists!$F$6,$A$1:$AF$1,0))&amp;""),""))</f>
        <v/>
      </c>
      <c r="AR148" s="22">
        <f>IF(AO148="","",IFERROR(TRIM(INDEX($A148:$AF148,MATCH(Lists!$F$7,$A$1:$AF$1,0))&amp;""),""))</f>
        <v/>
      </c>
      <c r="AS148" s="22">
        <f>IF(AO148="","",IFERROR(IF(TRIM(INDEX($A148:$AF148,MATCH(Lists!$F$8,$A$1:$AF$1,0))&amp;"")="","",VALUE(TRIM(INDEX($A148:$AF148,MATCH(Lists!$F$8,$A$1:$AF$1,0))&amp;""))),""))</f>
        <v/>
      </c>
      <c r="AT148" s="22">
        <f>IF(AO148="","",IFERROR(IF(TRIM(INDEX($A148:$AF148,MATCH(Lists!$F$9,$A$1:$AF$1,0))&amp;"")="","",VALUE(TRIM(INDEX($A148:$AF148,MATCH(Lists!$F$9,$A$1:$AF$1,0))&amp;""))),""))</f>
        <v/>
      </c>
      <c r="AU148" s="22">
        <f>IF(AO148="","",IF(ISNUMBER(SEARCH("door prize",IFERROR(TRIM(INDEX($A148:$AF148,MATCH(Lists!$F$10,$A$1:$AF$1,0))&amp;""),""))),"Yes","No"))</f>
        <v/>
      </c>
      <c r="AV148" s="22">
        <f>IF(AO148="","",IF(ISNUMBER(SEARCH("Food or drink",IFERROR(TRIM(INDEX($A148:$AF148,MATCH(Lists!$F$10,$A$1:$AF$1,0))&amp;""),""))),"Yes","No"))</f>
        <v/>
      </c>
      <c r="AW148" s="22">
        <f>IF(AO148="","",IF(ISNUMBER(SEARCH("Nonprofit table",AQ148)),"Yes","No"))</f>
        <v/>
      </c>
      <c r="AX148" s="22">
        <f>IF(AO148="","",IF(IFERROR(TRIM(INDEX($A148:$AF148,MATCH(Lists!$F$12,$A$1:$AF$1,0))&amp;""),"")&lt;&gt;"","Yes","No"))</f>
        <v/>
      </c>
      <c r="AY148" s="22">
        <f>IF(AO148="","",IF(IFERROR(TRIM(INDEX($A148:$AF148,MATCH(Lists!$F$13,$A$1:$AF$1,0))&amp;""),"")&lt;&gt;"","Yes","No"))</f>
        <v/>
      </c>
      <c r="AZ148" s="22">
        <f>IF(AO148="","",IFERROR(IF(TRIM(INDEX($A148:$AF148,MATCH(Lists!$F$11,$A$1:$AF$1,0))&amp;"")="","",VALUE(TRIM(INDEX($A148:$AF148,MATCH(Lists!$F$11,$A$1:$AF$1,0))&amp;""))),""))</f>
        <v/>
      </c>
      <c r="BA148" s="22">
        <f>IF(AO148="","",IFERROR(TRIM(INDEX($A148:$AF148,MATCH(Lists!$F$14,$A$1:$AF$1,0))&amp;""),""))</f>
        <v/>
      </c>
      <c r="BB148" s="22">
        <f>IF(OR(AO148="",AJ148=""),"",TRIM(AJ148&amp;""))</f>
        <v/>
      </c>
      <c r="BC148" s="22">
        <f>IF(BB148="","",IF(COUNTIF($BB$2:$BB$301,BB148)&gt;1,"Yes","No"))</f>
        <v/>
      </c>
      <c r="BD148" s="22">
        <f>IF(AO148="","",IFERROR(TRIM(INDEX($A148:$AF148,MATCH(Lists!$F$5,$A$1:$AF$1,0))&amp;""),""))</f>
        <v/>
      </c>
      <c r="BE148" s="22">
        <f>IF(AO148="",0,1)</f>
        <v/>
      </c>
      <c r="BF148" s="22">
        <f>IF(BB148="",0,1)</f>
        <v/>
      </c>
    </row>
    <row r="149">
      <c r="AG149" s="19" t="n"/>
      <c r="AH149" s="23" t="n"/>
      <c r="AI149" s="24" t="n"/>
      <c r="AJ149" s="23" t="n"/>
      <c r="AK149" s="23" t="n"/>
      <c r="AL149" s="23" t="n"/>
      <c r="AM149" s="23" t="n"/>
      <c r="AN149" s="19" t="n"/>
      <c r="AO149" s="22">
        <f>IFERROR(TRIM(INDEX($A149:$AF149,MATCH(Lists!$F$3,$A$1:$AF$1,0))&amp;""),"")</f>
        <v/>
      </c>
      <c r="AP149" s="22">
        <f>IF(AO149="","",IFERROR(TRIM(INDEX($A149:$AF149,MATCH(Lists!$F$4,$A$1:$AF$1,0))&amp;""),""))</f>
        <v/>
      </c>
      <c r="AQ149" s="22">
        <f>IF(AO149="","",IFERROR(TRIM(INDEX($A149:$AF149,MATCH(Lists!$F$6,$A$1:$AF$1,0))&amp;""),""))</f>
        <v/>
      </c>
      <c r="AR149" s="22">
        <f>IF(AO149="","",IFERROR(TRIM(INDEX($A149:$AF149,MATCH(Lists!$F$7,$A$1:$AF$1,0))&amp;""),""))</f>
        <v/>
      </c>
      <c r="AS149" s="22">
        <f>IF(AO149="","",IFERROR(IF(TRIM(INDEX($A149:$AF149,MATCH(Lists!$F$8,$A$1:$AF$1,0))&amp;"")="","",VALUE(TRIM(INDEX($A149:$AF149,MATCH(Lists!$F$8,$A$1:$AF$1,0))&amp;""))),""))</f>
        <v/>
      </c>
      <c r="AT149" s="22">
        <f>IF(AO149="","",IFERROR(IF(TRIM(INDEX($A149:$AF149,MATCH(Lists!$F$9,$A$1:$AF$1,0))&amp;"")="","",VALUE(TRIM(INDEX($A149:$AF149,MATCH(Lists!$F$9,$A$1:$AF$1,0))&amp;""))),""))</f>
        <v/>
      </c>
      <c r="AU149" s="22">
        <f>IF(AO149="","",IF(ISNUMBER(SEARCH("door prize",IFERROR(TRIM(INDEX($A149:$AF149,MATCH(Lists!$F$10,$A$1:$AF$1,0))&amp;""),""))),"Yes","No"))</f>
        <v/>
      </c>
      <c r="AV149" s="22">
        <f>IF(AO149="","",IF(ISNUMBER(SEARCH("Food or drink",IFERROR(TRIM(INDEX($A149:$AF149,MATCH(Lists!$F$10,$A$1:$AF$1,0))&amp;""),""))),"Yes","No"))</f>
        <v/>
      </c>
      <c r="AW149" s="22">
        <f>IF(AO149="","",IF(ISNUMBER(SEARCH("Nonprofit table",AQ149)),"Yes","No"))</f>
        <v/>
      </c>
      <c r="AX149" s="22">
        <f>IF(AO149="","",IF(IFERROR(TRIM(INDEX($A149:$AF149,MATCH(Lists!$F$12,$A$1:$AF$1,0))&amp;""),"")&lt;&gt;"","Yes","No"))</f>
        <v/>
      </c>
      <c r="AY149" s="22">
        <f>IF(AO149="","",IF(IFERROR(TRIM(INDEX($A149:$AF149,MATCH(Lists!$F$13,$A$1:$AF$1,0))&amp;""),"")&lt;&gt;"","Yes","No"))</f>
        <v/>
      </c>
      <c r="AZ149" s="22">
        <f>IF(AO149="","",IFERROR(IF(TRIM(INDEX($A149:$AF149,MATCH(Lists!$F$11,$A$1:$AF$1,0))&amp;"")="","",VALUE(TRIM(INDEX($A149:$AF149,MATCH(Lists!$F$11,$A$1:$AF$1,0))&amp;""))),""))</f>
        <v/>
      </c>
      <c r="BA149" s="22">
        <f>IF(AO149="","",IFERROR(TRIM(INDEX($A149:$AF149,MATCH(Lists!$F$14,$A$1:$AF$1,0))&amp;""),""))</f>
        <v/>
      </c>
      <c r="BB149" s="22">
        <f>IF(OR(AO149="",AJ149=""),"",TRIM(AJ149&amp;""))</f>
        <v/>
      </c>
      <c r="BC149" s="22">
        <f>IF(BB149="","",IF(COUNTIF($BB$2:$BB$301,BB149)&gt;1,"Yes","No"))</f>
        <v/>
      </c>
      <c r="BD149" s="22">
        <f>IF(AO149="","",IFERROR(TRIM(INDEX($A149:$AF149,MATCH(Lists!$F$5,$A$1:$AF$1,0))&amp;""),""))</f>
        <v/>
      </c>
      <c r="BE149" s="22">
        <f>IF(AO149="",0,1)</f>
        <v/>
      </c>
      <c r="BF149" s="22">
        <f>IF(BB149="",0,1)</f>
        <v/>
      </c>
    </row>
    <row r="150">
      <c r="AG150" s="19" t="n"/>
      <c r="AH150" s="23" t="n"/>
      <c r="AI150" s="24" t="n"/>
      <c r="AJ150" s="23" t="n"/>
      <c r="AK150" s="23" t="n"/>
      <c r="AL150" s="23" t="n"/>
      <c r="AM150" s="23" t="n"/>
      <c r="AN150" s="19" t="n"/>
      <c r="AO150" s="22">
        <f>IFERROR(TRIM(INDEX($A150:$AF150,MATCH(Lists!$F$3,$A$1:$AF$1,0))&amp;""),"")</f>
        <v/>
      </c>
      <c r="AP150" s="22">
        <f>IF(AO150="","",IFERROR(TRIM(INDEX($A150:$AF150,MATCH(Lists!$F$4,$A$1:$AF$1,0))&amp;""),""))</f>
        <v/>
      </c>
      <c r="AQ150" s="22">
        <f>IF(AO150="","",IFERROR(TRIM(INDEX($A150:$AF150,MATCH(Lists!$F$6,$A$1:$AF$1,0))&amp;""),""))</f>
        <v/>
      </c>
      <c r="AR150" s="22">
        <f>IF(AO150="","",IFERROR(TRIM(INDEX($A150:$AF150,MATCH(Lists!$F$7,$A$1:$AF$1,0))&amp;""),""))</f>
        <v/>
      </c>
      <c r="AS150" s="22">
        <f>IF(AO150="","",IFERROR(IF(TRIM(INDEX($A150:$AF150,MATCH(Lists!$F$8,$A$1:$AF$1,0))&amp;"")="","",VALUE(TRIM(INDEX($A150:$AF150,MATCH(Lists!$F$8,$A$1:$AF$1,0))&amp;""))),""))</f>
        <v/>
      </c>
      <c r="AT150" s="22">
        <f>IF(AO150="","",IFERROR(IF(TRIM(INDEX($A150:$AF150,MATCH(Lists!$F$9,$A$1:$AF$1,0))&amp;"")="","",VALUE(TRIM(INDEX($A150:$AF150,MATCH(Lists!$F$9,$A$1:$AF$1,0))&amp;""))),""))</f>
        <v/>
      </c>
      <c r="AU150" s="22">
        <f>IF(AO150="","",IF(ISNUMBER(SEARCH("door prize",IFERROR(TRIM(INDEX($A150:$AF150,MATCH(Lists!$F$10,$A$1:$AF$1,0))&amp;""),""))),"Yes","No"))</f>
        <v/>
      </c>
      <c r="AV150" s="22">
        <f>IF(AO150="","",IF(ISNUMBER(SEARCH("Food or drink",IFERROR(TRIM(INDEX($A150:$AF150,MATCH(Lists!$F$10,$A$1:$AF$1,0))&amp;""),""))),"Yes","No"))</f>
        <v/>
      </c>
      <c r="AW150" s="22">
        <f>IF(AO150="","",IF(ISNUMBER(SEARCH("Nonprofit table",AQ150)),"Yes","No"))</f>
        <v/>
      </c>
      <c r="AX150" s="22">
        <f>IF(AO150="","",IF(IFERROR(TRIM(INDEX($A150:$AF150,MATCH(Lists!$F$12,$A$1:$AF$1,0))&amp;""),"")&lt;&gt;"","Yes","No"))</f>
        <v/>
      </c>
      <c r="AY150" s="22">
        <f>IF(AO150="","",IF(IFERROR(TRIM(INDEX($A150:$AF150,MATCH(Lists!$F$13,$A$1:$AF$1,0))&amp;""),"")&lt;&gt;"","Yes","No"))</f>
        <v/>
      </c>
      <c r="AZ150" s="22">
        <f>IF(AO150="","",IFERROR(IF(TRIM(INDEX($A150:$AF150,MATCH(Lists!$F$11,$A$1:$AF$1,0))&amp;"")="","",VALUE(TRIM(INDEX($A150:$AF150,MATCH(Lists!$F$11,$A$1:$AF$1,0))&amp;""))),""))</f>
        <v/>
      </c>
      <c r="BA150" s="22">
        <f>IF(AO150="","",IFERROR(TRIM(INDEX($A150:$AF150,MATCH(Lists!$F$14,$A$1:$AF$1,0))&amp;""),""))</f>
        <v/>
      </c>
      <c r="BB150" s="22">
        <f>IF(OR(AO150="",AJ150=""),"",TRIM(AJ150&amp;""))</f>
        <v/>
      </c>
      <c r="BC150" s="22">
        <f>IF(BB150="","",IF(COUNTIF($BB$2:$BB$301,BB150)&gt;1,"Yes","No"))</f>
        <v/>
      </c>
      <c r="BD150" s="22">
        <f>IF(AO150="","",IFERROR(TRIM(INDEX($A150:$AF150,MATCH(Lists!$F$5,$A$1:$AF$1,0))&amp;""),""))</f>
        <v/>
      </c>
      <c r="BE150" s="22">
        <f>IF(AO150="",0,1)</f>
        <v/>
      </c>
      <c r="BF150" s="22">
        <f>IF(BB150="",0,1)</f>
        <v/>
      </c>
    </row>
    <row r="151">
      <c r="AG151" s="19" t="n"/>
      <c r="AH151" s="23" t="n"/>
      <c r="AI151" s="24" t="n"/>
      <c r="AJ151" s="23" t="n"/>
      <c r="AK151" s="23" t="n"/>
      <c r="AL151" s="23" t="n"/>
      <c r="AM151" s="23" t="n"/>
      <c r="AN151" s="19" t="n"/>
      <c r="AO151" s="22">
        <f>IFERROR(TRIM(INDEX($A151:$AF151,MATCH(Lists!$F$3,$A$1:$AF$1,0))&amp;""),"")</f>
        <v/>
      </c>
      <c r="AP151" s="22">
        <f>IF(AO151="","",IFERROR(TRIM(INDEX($A151:$AF151,MATCH(Lists!$F$4,$A$1:$AF$1,0))&amp;""),""))</f>
        <v/>
      </c>
      <c r="AQ151" s="22">
        <f>IF(AO151="","",IFERROR(TRIM(INDEX($A151:$AF151,MATCH(Lists!$F$6,$A$1:$AF$1,0))&amp;""),""))</f>
        <v/>
      </c>
      <c r="AR151" s="22">
        <f>IF(AO151="","",IFERROR(TRIM(INDEX($A151:$AF151,MATCH(Lists!$F$7,$A$1:$AF$1,0))&amp;""),""))</f>
        <v/>
      </c>
      <c r="AS151" s="22">
        <f>IF(AO151="","",IFERROR(IF(TRIM(INDEX($A151:$AF151,MATCH(Lists!$F$8,$A$1:$AF$1,0))&amp;"")="","",VALUE(TRIM(INDEX($A151:$AF151,MATCH(Lists!$F$8,$A$1:$AF$1,0))&amp;""))),""))</f>
        <v/>
      </c>
      <c r="AT151" s="22">
        <f>IF(AO151="","",IFERROR(IF(TRIM(INDEX($A151:$AF151,MATCH(Lists!$F$9,$A$1:$AF$1,0))&amp;"")="","",VALUE(TRIM(INDEX($A151:$AF151,MATCH(Lists!$F$9,$A$1:$AF$1,0))&amp;""))),""))</f>
        <v/>
      </c>
      <c r="AU151" s="22">
        <f>IF(AO151="","",IF(ISNUMBER(SEARCH("door prize",IFERROR(TRIM(INDEX($A151:$AF151,MATCH(Lists!$F$10,$A$1:$AF$1,0))&amp;""),""))),"Yes","No"))</f>
        <v/>
      </c>
      <c r="AV151" s="22">
        <f>IF(AO151="","",IF(ISNUMBER(SEARCH("Food or drink",IFERROR(TRIM(INDEX($A151:$AF151,MATCH(Lists!$F$10,$A$1:$AF$1,0))&amp;""),""))),"Yes","No"))</f>
        <v/>
      </c>
      <c r="AW151" s="22">
        <f>IF(AO151="","",IF(ISNUMBER(SEARCH("Nonprofit table",AQ151)),"Yes","No"))</f>
        <v/>
      </c>
      <c r="AX151" s="22">
        <f>IF(AO151="","",IF(IFERROR(TRIM(INDEX($A151:$AF151,MATCH(Lists!$F$12,$A$1:$AF$1,0))&amp;""),"")&lt;&gt;"","Yes","No"))</f>
        <v/>
      </c>
      <c r="AY151" s="22">
        <f>IF(AO151="","",IF(IFERROR(TRIM(INDEX($A151:$AF151,MATCH(Lists!$F$13,$A$1:$AF$1,0))&amp;""),"")&lt;&gt;"","Yes","No"))</f>
        <v/>
      </c>
      <c r="AZ151" s="22">
        <f>IF(AO151="","",IFERROR(IF(TRIM(INDEX($A151:$AF151,MATCH(Lists!$F$11,$A$1:$AF$1,0))&amp;"")="","",VALUE(TRIM(INDEX($A151:$AF151,MATCH(Lists!$F$11,$A$1:$AF$1,0))&amp;""))),""))</f>
        <v/>
      </c>
      <c r="BA151" s="22">
        <f>IF(AO151="","",IFERROR(TRIM(INDEX($A151:$AF151,MATCH(Lists!$F$14,$A$1:$AF$1,0))&amp;""),""))</f>
        <v/>
      </c>
      <c r="BB151" s="22">
        <f>IF(OR(AO151="",AJ151=""),"",TRIM(AJ151&amp;""))</f>
        <v/>
      </c>
      <c r="BC151" s="22">
        <f>IF(BB151="","",IF(COUNTIF($BB$2:$BB$301,BB151)&gt;1,"Yes","No"))</f>
        <v/>
      </c>
      <c r="BD151" s="22">
        <f>IF(AO151="","",IFERROR(TRIM(INDEX($A151:$AF151,MATCH(Lists!$F$5,$A$1:$AF$1,0))&amp;""),""))</f>
        <v/>
      </c>
      <c r="BE151" s="22">
        <f>IF(AO151="",0,1)</f>
        <v/>
      </c>
      <c r="BF151" s="22">
        <f>IF(BB151="",0,1)</f>
        <v/>
      </c>
    </row>
    <row r="152">
      <c r="AG152" s="19" t="n"/>
      <c r="AH152" s="23" t="n"/>
      <c r="AI152" s="24" t="n"/>
      <c r="AJ152" s="23" t="n"/>
      <c r="AK152" s="23" t="n"/>
      <c r="AL152" s="23" t="n"/>
      <c r="AM152" s="23" t="n"/>
      <c r="AN152" s="19" t="n"/>
      <c r="AO152" s="22">
        <f>IFERROR(TRIM(INDEX($A152:$AF152,MATCH(Lists!$F$3,$A$1:$AF$1,0))&amp;""),"")</f>
        <v/>
      </c>
      <c r="AP152" s="22">
        <f>IF(AO152="","",IFERROR(TRIM(INDEX($A152:$AF152,MATCH(Lists!$F$4,$A$1:$AF$1,0))&amp;""),""))</f>
        <v/>
      </c>
      <c r="AQ152" s="22">
        <f>IF(AO152="","",IFERROR(TRIM(INDEX($A152:$AF152,MATCH(Lists!$F$6,$A$1:$AF$1,0))&amp;""),""))</f>
        <v/>
      </c>
      <c r="AR152" s="22">
        <f>IF(AO152="","",IFERROR(TRIM(INDEX($A152:$AF152,MATCH(Lists!$F$7,$A$1:$AF$1,0))&amp;""),""))</f>
        <v/>
      </c>
      <c r="AS152" s="22">
        <f>IF(AO152="","",IFERROR(IF(TRIM(INDEX($A152:$AF152,MATCH(Lists!$F$8,$A$1:$AF$1,0))&amp;"")="","",VALUE(TRIM(INDEX($A152:$AF152,MATCH(Lists!$F$8,$A$1:$AF$1,0))&amp;""))),""))</f>
        <v/>
      </c>
      <c r="AT152" s="22">
        <f>IF(AO152="","",IFERROR(IF(TRIM(INDEX($A152:$AF152,MATCH(Lists!$F$9,$A$1:$AF$1,0))&amp;"")="","",VALUE(TRIM(INDEX($A152:$AF152,MATCH(Lists!$F$9,$A$1:$AF$1,0))&amp;""))),""))</f>
        <v/>
      </c>
      <c r="AU152" s="22">
        <f>IF(AO152="","",IF(ISNUMBER(SEARCH("door prize",IFERROR(TRIM(INDEX($A152:$AF152,MATCH(Lists!$F$10,$A$1:$AF$1,0))&amp;""),""))),"Yes","No"))</f>
        <v/>
      </c>
      <c r="AV152" s="22">
        <f>IF(AO152="","",IF(ISNUMBER(SEARCH("Food or drink",IFERROR(TRIM(INDEX($A152:$AF152,MATCH(Lists!$F$10,$A$1:$AF$1,0))&amp;""),""))),"Yes","No"))</f>
        <v/>
      </c>
      <c r="AW152" s="22">
        <f>IF(AO152="","",IF(ISNUMBER(SEARCH("Nonprofit table",AQ152)),"Yes","No"))</f>
        <v/>
      </c>
      <c r="AX152" s="22">
        <f>IF(AO152="","",IF(IFERROR(TRIM(INDEX($A152:$AF152,MATCH(Lists!$F$12,$A$1:$AF$1,0))&amp;""),"")&lt;&gt;"","Yes","No"))</f>
        <v/>
      </c>
      <c r="AY152" s="22">
        <f>IF(AO152="","",IF(IFERROR(TRIM(INDEX($A152:$AF152,MATCH(Lists!$F$13,$A$1:$AF$1,0))&amp;""),"")&lt;&gt;"","Yes","No"))</f>
        <v/>
      </c>
      <c r="AZ152" s="22">
        <f>IF(AO152="","",IFERROR(IF(TRIM(INDEX($A152:$AF152,MATCH(Lists!$F$11,$A$1:$AF$1,0))&amp;"")="","",VALUE(TRIM(INDEX($A152:$AF152,MATCH(Lists!$F$11,$A$1:$AF$1,0))&amp;""))),""))</f>
        <v/>
      </c>
      <c r="BA152" s="22">
        <f>IF(AO152="","",IFERROR(TRIM(INDEX($A152:$AF152,MATCH(Lists!$F$14,$A$1:$AF$1,0))&amp;""),""))</f>
        <v/>
      </c>
      <c r="BB152" s="22">
        <f>IF(OR(AO152="",AJ152=""),"",TRIM(AJ152&amp;""))</f>
        <v/>
      </c>
      <c r="BC152" s="22">
        <f>IF(BB152="","",IF(COUNTIF($BB$2:$BB$301,BB152)&gt;1,"Yes","No"))</f>
        <v/>
      </c>
      <c r="BD152" s="22">
        <f>IF(AO152="","",IFERROR(TRIM(INDEX($A152:$AF152,MATCH(Lists!$F$5,$A$1:$AF$1,0))&amp;""),""))</f>
        <v/>
      </c>
      <c r="BE152" s="22">
        <f>IF(AO152="",0,1)</f>
        <v/>
      </c>
      <c r="BF152" s="22">
        <f>IF(BB152="",0,1)</f>
        <v/>
      </c>
    </row>
    <row r="153">
      <c r="AG153" s="19" t="n"/>
      <c r="AH153" s="23" t="n"/>
      <c r="AI153" s="24" t="n"/>
      <c r="AJ153" s="23" t="n"/>
      <c r="AK153" s="23" t="n"/>
      <c r="AL153" s="23" t="n"/>
      <c r="AM153" s="23" t="n"/>
      <c r="AN153" s="19" t="n"/>
      <c r="AO153" s="22">
        <f>IFERROR(TRIM(INDEX($A153:$AF153,MATCH(Lists!$F$3,$A$1:$AF$1,0))&amp;""),"")</f>
        <v/>
      </c>
      <c r="AP153" s="22">
        <f>IF(AO153="","",IFERROR(TRIM(INDEX($A153:$AF153,MATCH(Lists!$F$4,$A$1:$AF$1,0))&amp;""),""))</f>
        <v/>
      </c>
      <c r="AQ153" s="22">
        <f>IF(AO153="","",IFERROR(TRIM(INDEX($A153:$AF153,MATCH(Lists!$F$6,$A$1:$AF$1,0))&amp;""),""))</f>
        <v/>
      </c>
      <c r="AR153" s="22">
        <f>IF(AO153="","",IFERROR(TRIM(INDEX($A153:$AF153,MATCH(Lists!$F$7,$A$1:$AF$1,0))&amp;""),""))</f>
        <v/>
      </c>
      <c r="AS153" s="22">
        <f>IF(AO153="","",IFERROR(IF(TRIM(INDEX($A153:$AF153,MATCH(Lists!$F$8,$A$1:$AF$1,0))&amp;"")="","",VALUE(TRIM(INDEX($A153:$AF153,MATCH(Lists!$F$8,$A$1:$AF$1,0))&amp;""))),""))</f>
        <v/>
      </c>
      <c r="AT153" s="22">
        <f>IF(AO153="","",IFERROR(IF(TRIM(INDEX($A153:$AF153,MATCH(Lists!$F$9,$A$1:$AF$1,0))&amp;"")="","",VALUE(TRIM(INDEX($A153:$AF153,MATCH(Lists!$F$9,$A$1:$AF$1,0))&amp;""))),""))</f>
        <v/>
      </c>
      <c r="AU153" s="22">
        <f>IF(AO153="","",IF(ISNUMBER(SEARCH("door prize",IFERROR(TRIM(INDEX($A153:$AF153,MATCH(Lists!$F$10,$A$1:$AF$1,0))&amp;""),""))),"Yes","No"))</f>
        <v/>
      </c>
      <c r="AV153" s="22">
        <f>IF(AO153="","",IF(ISNUMBER(SEARCH("Food or drink",IFERROR(TRIM(INDEX($A153:$AF153,MATCH(Lists!$F$10,$A$1:$AF$1,0))&amp;""),""))),"Yes","No"))</f>
        <v/>
      </c>
      <c r="AW153" s="22">
        <f>IF(AO153="","",IF(ISNUMBER(SEARCH("Nonprofit table",AQ153)),"Yes","No"))</f>
        <v/>
      </c>
      <c r="AX153" s="22">
        <f>IF(AO153="","",IF(IFERROR(TRIM(INDEX($A153:$AF153,MATCH(Lists!$F$12,$A$1:$AF$1,0))&amp;""),"")&lt;&gt;"","Yes","No"))</f>
        <v/>
      </c>
      <c r="AY153" s="22">
        <f>IF(AO153="","",IF(IFERROR(TRIM(INDEX($A153:$AF153,MATCH(Lists!$F$13,$A$1:$AF$1,0))&amp;""),"")&lt;&gt;"","Yes","No"))</f>
        <v/>
      </c>
      <c r="AZ153" s="22">
        <f>IF(AO153="","",IFERROR(IF(TRIM(INDEX($A153:$AF153,MATCH(Lists!$F$11,$A$1:$AF$1,0))&amp;"")="","",VALUE(TRIM(INDEX($A153:$AF153,MATCH(Lists!$F$11,$A$1:$AF$1,0))&amp;""))),""))</f>
        <v/>
      </c>
      <c r="BA153" s="22">
        <f>IF(AO153="","",IFERROR(TRIM(INDEX($A153:$AF153,MATCH(Lists!$F$14,$A$1:$AF$1,0))&amp;""),""))</f>
        <v/>
      </c>
      <c r="BB153" s="22">
        <f>IF(OR(AO153="",AJ153=""),"",TRIM(AJ153&amp;""))</f>
        <v/>
      </c>
      <c r="BC153" s="22">
        <f>IF(BB153="","",IF(COUNTIF($BB$2:$BB$301,BB153)&gt;1,"Yes","No"))</f>
        <v/>
      </c>
      <c r="BD153" s="22">
        <f>IF(AO153="","",IFERROR(TRIM(INDEX($A153:$AF153,MATCH(Lists!$F$5,$A$1:$AF$1,0))&amp;""),""))</f>
        <v/>
      </c>
      <c r="BE153" s="22">
        <f>IF(AO153="",0,1)</f>
        <v/>
      </c>
      <c r="BF153" s="22">
        <f>IF(BB153="",0,1)</f>
        <v/>
      </c>
    </row>
    <row r="154">
      <c r="AG154" s="19" t="n"/>
      <c r="AH154" s="23" t="n"/>
      <c r="AI154" s="24" t="n"/>
      <c r="AJ154" s="23" t="n"/>
      <c r="AK154" s="23" t="n"/>
      <c r="AL154" s="23" t="n"/>
      <c r="AM154" s="23" t="n"/>
      <c r="AN154" s="19" t="n"/>
      <c r="AO154" s="22">
        <f>IFERROR(TRIM(INDEX($A154:$AF154,MATCH(Lists!$F$3,$A$1:$AF$1,0))&amp;""),"")</f>
        <v/>
      </c>
      <c r="AP154" s="22">
        <f>IF(AO154="","",IFERROR(TRIM(INDEX($A154:$AF154,MATCH(Lists!$F$4,$A$1:$AF$1,0))&amp;""),""))</f>
        <v/>
      </c>
      <c r="AQ154" s="22">
        <f>IF(AO154="","",IFERROR(TRIM(INDEX($A154:$AF154,MATCH(Lists!$F$6,$A$1:$AF$1,0))&amp;""),""))</f>
        <v/>
      </c>
      <c r="AR154" s="22">
        <f>IF(AO154="","",IFERROR(TRIM(INDEX($A154:$AF154,MATCH(Lists!$F$7,$A$1:$AF$1,0))&amp;""),""))</f>
        <v/>
      </c>
      <c r="AS154" s="22">
        <f>IF(AO154="","",IFERROR(IF(TRIM(INDEX($A154:$AF154,MATCH(Lists!$F$8,$A$1:$AF$1,0))&amp;"")="","",VALUE(TRIM(INDEX($A154:$AF154,MATCH(Lists!$F$8,$A$1:$AF$1,0))&amp;""))),""))</f>
        <v/>
      </c>
      <c r="AT154" s="22">
        <f>IF(AO154="","",IFERROR(IF(TRIM(INDEX($A154:$AF154,MATCH(Lists!$F$9,$A$1:$AF$1,0))&amp;"")="","",VALUE(TRIM(INDEX($A154:$AF154,MATCH(Lists!$F$9,$A$1:$AF$1,0))&amp;""))),""))</f>
        <v/>
      </c>
      <c r="AU154" s="22">
        <f>IF(AO154="","",IF(ISNUMBER(SEARCH("door prize",IFERROR(TRIM(INDEX($A154:$AF154,MATCH(Lists!$F$10,$A$1:$AF$1,0))&amp;""),""))),"Yes","No"))</f>
        <v/>
      </c>
      <c r="AV154" s="22">
        <f>IF(AO154="","",IF(ISNUMBER(SEARCH("Food or drink",IFERROR(TRIM(INDEX($A154:$AF154,MATCH(Lists!$F$10,$A$1:$AF$1,0))&amp;""),""))),"Yes","No"))</f>
        <v/>
      </c>
      <c r="AW154" s="22">
        <f>IF(AO154="","",IF(ISNUMBER(SEARCH("Nonprofit table",AQ154)),"Yes","No"))</f>
        <v/>
      </c>
      <c r="AX154" s="22">
        <f>IF(AO154="","",IF(IFERROR(TRIM(INDEX($A154:$AF154,MATCH(Lists!$F$12,$A$1:$AF$1,0))&amp;""),"")&lt;&gt;"","Yes","No"))</f>
        <v/>
      </c>
      <c r="AY154" s="22">
        <f>IF(AO154="","",IF(IFERROR(TRIM(INDEX($A154:$AF154,MATCH(Lists!$F$13,$A$1:$AF$1,0))&amp;""),"")&lt;&gt;"","Yes","No"))</f>
        <v/>
      </c>
      <c r="AZ154" s="22">
        <f>IF(AO154="","",IFERROR(IF(TRIM(INDEX($A154:$AF154,MATCH(Lists!$F$11,$A$1:$AF$1,0))&amp;"")="","",VALUE(TRIM(INDEX($A154:$AF154,MATCH(Lists!$F$11,$A$1:$AF$1,0))&amp;""))),""))</f>
        <v/>
      </c>
      <c r="BA154" s="22">
        <f>IF(AO154="","",IFERROR(TRIM(INDEX($A154:$AF154,MATCH(Lists!$F$14,$A$1:$AF$1,0))&amp;""),""))</f>
        <v/>
      </c>
      <c r="BB154" s="22">
        <f>IF(OR(AO154="",AJ154=""),"",TRIM(AJ154&amp;""))</f>
        <v/>
      </c>
      <c r="BC154" s="22">
        <f>IF(BB154="","",IF(COUNTIF($BB$2:$BB$301,BB154)&gt;1,"Yes","No"))</f>
        <v/>
      </c>
      <c r="BD154" s="22">
        <f>IF(AO154="","",IFERROR(TRIM(INDEX($A154:$AF154,MATCH(Lists!$F$5,$A$1:$AF$1,0))&amp;""),""))</f>
        <v/>
      </c>
      <c r="BE154" s="22">
        <f>IF(AO154="",0,1)</f>
        <v/>
      </c>
      <c r="BF154" s="22">
        <f>IF(BB154="",0,1)</f>
        <v/>
      </c>
    </row>
    <row r="155">
      <c r="AG155" s="19" t="n"/>
      <c r="AH155" s="23" t="n"/>
      <c r="AI155" s="24" t="n"/>
      <c r="AJ155" s="23" t="n"/>
      <c r="AK155" s="23" t="n"/>
      <c r="AL155" s="23" t="n"/>
      <c r="AM155" s="23" t="n"/>
      <c r="AN155" s="19" t="n"/>
      <c r="AO155" s="22">
        <f>IFERROR(TRIM(INDEX($A155:$AF155,MATCH(Lists!$F$3,$A$1:$AF$1,0))&amp;""),"")</f>
        <v/>
      </c>
      <c r="AP155" s="22">
        <f>IF(AO155="","",IFERROR(TRIM(INDEX($A155:$AF155,MATCH(Lists!$F$4,$A$1:$AF$1,0))&amp;""),""))</f>
        <v/>
      </c>
      <c r="AQ155" s="22">
        <f>IF(AO155="","",IFERROR(TRIM(INDEX($A155:$AF155,MATCH(Lists!$F$6,$A$1:$AF$1,0))&amp;""),""))</f>
        <v/>
      </c>
      <c r="AR155" s="22">
        <f>IF(AO155="","",IFERROR(TRIM(INDEX($A155:$AF155,MATCH(Lists!$F$7,$A$1:$AF$1,0))&amp;""),""))</f>
        <v/>
      </c>
      <c r="AS155" s="22">
        <f>IF(AO155="","",IFERROR(IF(TRIM(INDEX($A155:$AF155,MATCH(Lists!$F$8,$A$1:$AF$1,0))&amp;"")="","",VALUE(TRIM(INDEX($A155:$AF155,MATCH(Lists!$F$8,$A$1:$AF$1,0))&amp;""))),""))</f>
        <v/>
      </c>
      <c r="AT155" s="22">
        <f>IF(AO155="","",IFERROR(IF(TRIM(INDEX($A155:$AF155,MATCH(Lists!$F$9,$A$1:$AF$1,0))&amp;"")="","",VALUE(TRIM(INDEX($A155:$AF155,MATCH(Lists!$F$9,$A$1:$AF$1,0))&amp;""))),""))</f>
        <v/>
      </c>
      <c r="AU155" s="22">
        <f>IF(AO155="","",IF(ISNUMBER(SEARCH("door prize",IFERROR(TRIM(INDEX($A155:$AF155,MATCH(Lists!$F$10,$A$1:$AF$1,0))&amp;""),""))),"Yes","No"))</f>
        <v/>
      </c>
      <c r="AV155" s="22">
        <f>IF(AO155="","",IF(ISNUMBER(SEARCH("Food or drink",IFERROR(TRIM(INDEX($A155:$AF155,MATCH(Lists!$F$10,$A$1:$AF$1,0))&amp;""),""))),"Yes","No"))</f>
        <v/>
      </c>
      <c r="AW155" s="22">
        <f>IF(AO155="","",IF(ISNUMBER(SEARCH("Nonprofit table",AQ155)),"Yes","No"))</f>
        <v/>
      </c>
      <c r="AX155" s="22">
        <f>IF(AO155="","",IF(IFERROR(TRIM(INDEX($A155:$AF155,MATCH(Lists!$F$12,$A$1:$AF$1,0))&amp;""),"")&lt;&gt;"","Yes","No"))</f>
        <v/>
      </c>
      <c r="AY155" s="22">
        <f>IF(AO155="","",IF(IFERROR(TRIM(INDEX($A155:$AF155,MATCH(Lists!$F$13,$A$1:$AF$1,0))&amp;""),"")&lt;&gt;"","Yes","No"))</f>
        <v/>
      </c>
      <c r="AZ155" s="22">
        <f>IF(AO155="","",IFERROR(IF(TRIM(INDEX($A155:$AF155,MATCH(Lists!$F$11,$A$1:$AF$1,0))&amp;"")="","",VALUE(TRIM(INDEX($A155:$AF155,MATCH(Lists!$F$11,$A$1:$AF$1,0))&amp;""))),""))</f>
        <v/>
      </c>
      <c r="BA155" s="22">
        <f>IF(AO155="","",IFERROR(TRIM(INDEX($A155:$AF155,MATCH(Lists!$F$14,$A$1:$AF$1,0))&amp;""),""))</f>
        <v/>
      </c>
      <c r="BB155" s="22">
        <f>IF(OR(AO155="",AJ155=""),"",TRIM(AJ155&amp;""))</f>
        <v/>
      </c>
      <c r="BC155" s="22">
        <f>IF(BB155="","",IF(COUNTIF($BB$2:$BB$301,BB155)&gt;1,"Yes","No"))</f>
        <v/>
      </c>
      <c r="BD155" s="22">
        <f>IF(AO155="","",IFERROR(TRIM(INDEX($A155:$AF155,MATCH(Lists!$F$5,$A$1:$AF$1,0))&amp;""),""))</f>
        <v/>
      </c>
      <c r="BE155" s="22">
        <f>IF(AO155="",0,1)</f>
        <v/>
      </c>
      <c r="BF155" s="22">
        <f>IF(BB155="",0,1)</f>
        <v/>
      </c>
    </row>
    <row r="156">
      <c r="AG156" s="19" t="n"/>
      <c r="AH156" s="23" t="n"/>
      <c r="AI156" s="24" t="n"/>
      <c r="AJ156" s="23" t="n"/>
      <c r="AK156" s="23" t="n"/>
      <c r="AL156" s="23" t="n"/>
      <c r="AM156" s="23" t="n"/>
      <c r="AN156" s="19" t="n"/>
      <c r="AO156" s="22">
        <f>IFERROR(TRIM(INDEX($A156:$AF156,MATCH(Lists!$F$3,$A$1:$AF$1,0))&amp;""),"")</f>
        <v/>
      </c>
      <c r="AP156" s="22">
        <f>IF(AO156="","",IFERROR(TRIM(INDEX($A156:$AF156,MATCH(Lists!$F$4,$A$1:$AF$1,0))&amp;""),""))</f>
        <v/>
      </c>
      <c r="AQ156" s="22">
        <f>IF(AO156="","",IFERROR(TRIM(INDEX($A156:$AF156,MATCH(Lists!$F$6,$A$1:$AF$1,0))&amp;""),""))</f>
        <v/>
      </c>
      <c r="AR156" s="22">
        <f>IF(AO156="","",IFERROR(TRIM(INDEX($A156:$AF156,MATCH(Lists!$F$7,$A$1:$AF$1,0))&amp;""),""))</f>
        <v/>
      </c>
      <c r="AS156" s="22">
        <f>IF(AO156="","",IFERROR(IF(TRIM(INDEX($A156:$AF156,MATCH(Lists!$F$8,$A$1:$AF$1,0))&amp;"")="","",VALUE(TRIM(INDEX($A156:$AF156,MATCH(Lists!$F$8,$A$1:$AF$1,0))&amp;""))),""))</f>
        <v/>
      </c>
      <c r="AT156" s="22">
        <f>IF(AO156="","",IFERROR(IF(TRIM(INDEX($A156:$AF156,MATCH(Lists!$F$9,$A$1:$AF$1,0))&amp;"")="","",VALUE(TRIM(INDEX($A156:$AF156,MATCH(Lists!$F$9,$A$1:$AF$1,0))&amp;""))),""))</f>
        <v/>
      </c>
      <c r="AU156" s="22">
        <f>IF(AO156="","",IF(ISNUMBER(SEARCH("door prize",IFERROR(TRIM(INDEX($A156:$AF156,MATCH(Lists!$F$10,$A$1:$AF$1,0))&amp;""),""))),"Yes","No"))</f>
        <v/>
      </c>
      <c r="AV156" s="22">
        <f>IF(AO156="","",IF(ISNUMBER(SEARCH("Food or drink",IFERROR(TRIM(INDEX($A156:$AF156,MATCH(Lists!$F$10,$A$1:$AF$1,0))&amp;""),""))),"Yes","No"))</f>
        <v/>
      </c>
      <c r="AW156" s="22">
        <f>IF(AO156="","",IF(ISNUMBER(SEARCH("Nonprofit table",AQ156)),"Yes","No"))</f>
        <v/>
      </c>
      <c r="AX156" s="22">
        <f>IF(AO156="","",IF(IFERROR(TRIM(INDEX($A156:$AF156,MATCH(Lists!$F$12,$A$1:$AF$1,0))&amp;""),"")&lt;&gt;"","Yes","No"))</f>
        <v/>
      </c>
      <c r="AY156" s="22">
        <f>IF(AO156="","",IF(IFERROR(TRIM(INDEX($A156:$AF156,MATCH(Lists!$F$13,$A$1:$AF$1,0))&amp;""),"")&lt;&gt;"","Yes","No"))</f>
        <v/>
      </c>
      <c r="AZ156" s="22">
        <f>IF(AO156="","",IFERROR(IF(TRIM(INDEX($A156:$AF156,MATCH(Lists!$F$11,$A$1:$AF$1,0))&amp;"")="","",VALUE(TRIM(INDEX($A156:$AF156,MATCH(Lists!$F$11,$A$1:$AF$1,0))&amp;""))),""))</f>
        <v/>
      </c>
      <c r="BA156" s="22">
        <f>IF(AO156="","",IFERROR(TRIM(INDEX($A156:$AF156,MATCH(Lists!$F$14,$A$1:$AF$1,0))&amp;""),""))</f>
        <v/>
      </c>
      <c r="BB156" s="22">
        <f>IF(OR(AO156="",AJ156=""),"",TRIM(AJ156&amp;""))</f>
        <v/>
      </c>
      <c r="BC156" s="22">
        <f>IF(BB156="","",IF(COUNTIF($BB$2:$BB$301,BB156)&gt;1,"Yes","No"))</f>
        <v/>
      </c>
      <c r="BD156" s="22">
        <f>IF(AO156="","",IFERROR(TRIM(INDEX($A156:$AF156,MATCH(Lists!$F$5,$A$1:$AF$1,0))&amp;""),""))</f>
        <v/>
      </c>
      <c r="BE156" s="22">
        <f>IF(AO156="",0,1)</f>
        <v/>
      </c>
      <c r="BF156" s="22">
        <f>IF(BB156="",0,1)</f>
        <v/>
      </c>
    </row>
    <row r="157">
      <c r="AG157" s="19" t="n"/>
      <c r="AH157" s="23" t="n"/>
      <c r="AI157" s="24" t="n"/>
      <c r="AJ157" s="23" t="n"/>
      <c r="AK157" s="23" t="n"/>
      <c r="AL157" s="23" t="n"/>
      <c r="AM157" s="23" t="n"/>
      <c r="AN157" s="19" t="n"/>
      <c r="AO157" s="22">
        <f>IFERROR(TRIM(INDEX($A157:$AF157,MATCH(Lists!$F$3,$A$1:$AF$1,0))&amp;""),"")</f>
        <v/>
      </c>
      <c r="AP157" s="22">
        <f>IF(AO157="","",IFERROR(TRIM(INDEX($A157:$AF157,MATCH(Lists!$F$4,$A$1:$AF$1,0))&amp;""),""))</f>
        <v/>
      </c>
      <c r="AQ157" s="22">
        <f>IF(AO157="","",IFERROR(TRIM(INDEX($A157:$AF157,MATCH(Lists!$F$6,$A$1:$AF$1,0))&amp;""),""))</f>
        <v/>
      </c>
      <c r="AR157" s="22">
        <f>IF(AO157="","",IFERROR(TRIM(INDEX($A157:$AF157,MATCH(Lists!$F$7,$A$1:$AF$1,0))&amp;""),""))</f>
        <v/>
      </c>
      <c r="AS157" s="22">
        <f>IF(AO157="","",IFERROR(IF(TRIM(INDEX($A157:$AF157,MATCH(Lists!$F$8,$A$1:$AF$1,0))&amp;"")="","",VALUE(TRIM(INDEX($A157:$AF157,MATCH(Lists!$F$8,$A$1:$AF$1,0))&amp;""))),""))</f>
        <v/>
      </c>
      <c r="AT157" s="22">
        <f>IF(AO157="","",IFERROR(IF(TRIM(INDEX($A157:$AF157,MATCH(Lists!$F$9,$A$1:$AF$1,0))&amp;"")="","",VALUE(TRIM(INDEX($A157:$AF157,MATCH(Lists!$F$9,$A$1:$AF$1,0))&amp;""))),""))</f>
        <v/>
      </c>
      <c r="AU157" s="22">
        <f>IF(AO157="","",IF(ISNUMBER(SEARCH("door prize",IFERROR(TRIM(INDEX($A157:$AF157,MATCH(Lists!$F$10,$A$1:$AF$1,0))&amp;""),""))),"Yes","No"))</f>
        <v/>
      </c>
      <c r="AV157" s="22">
        <f>IF(AO157="","",IF(ISNUMBER(SEARCH("Food or drink",IFERROR(TRIM(INDEX($A157:$AF157,MATCH(Lists!$F$10,$A$1:$AF$1,0))&amp;""),""))),"Yes","No"))</f>
        <v/>
      </c>
      <c r="AW157" s="22">
        <f>IF(AO157="","",IF(ISNUMBER(SEARCH("Nonprofit table",AQ157)),"Yes","No"))</f>
        <v/>
      </c>
      <c r="AX157" s="22">
        <f>IF(AO157="","",IF(IFERROR(TRIM(INDEX($A157:$AF157,MATCH(Lists!$F$12,$A$1:$AF$1,0))&amp;""),"")&lt;&gt;"","Yes","No"))</f>
        <v/>
      </c>
      <c r="AY157" s="22">
        <f>IF(AO157="","",IF(IFERROR(TRIM(INDEX($A157:$AF157,MATCH(Lists!$F$13,$A$1:$AF$1,0))&amp;""),"")&lt;&gt;"","Yes","No"))</f>
        <v/>
      </c>
      <c r="AZ157" s="22">
        <f>IF(AO157="","",IFERROR(IF(TRIM(INDEX($A157:$AF157,MATCH(Lists!$F$11,$A$1:$AF$1,0))&amp;"")="","",VALUE(TRIM(INDEX($A157:$AF157,MATCH(Lists!$F$11,$A$1:$AF$1,0))&amp;""))),""))</f>
        <v/>
      </c>
      <c r="BA157" s="22">
        <f>IF(AO157="","",IFERROR(TRIM(INDEX($A157:$AF157,MATCH(Lists!$F$14,$A$1:$AF$1,0))&amp;""),""))</f>
        <v/>
      </c>
      <c r="BB157" s="22">
        <f>IF(OR(AO157="",AJ157=""),"",TRIM(AJ157&amp;""))</f>
        <v/>
      </c>
      <c r="BC157" s="22">
        <f>IF(BB157="","",IF(COUNTIF($BB$2:$BB$301,BB157)&gt;1,"Yes","No"))</f>
        <v/>
      </c>
      <c r="BD157" s="22">
        <f>IF(AO157="","",IFERROR(TRIM(INDEX($A157:$AF157,MATCH(Lists!$F$5,$A$1:$AF$1,0))&amp;""),""))</f>
        <v/>
      </c>
      <c r="BE157" s="22">
        <f>IF(AO157="",0,1)</f>
        <v/>
      </c>
      <c r="BF157" s="22">
        <f>IF(BB157="",0,1)</f>
        <v/>
      </c>
    </row>
    <row r="158">
      <c r="AG158" s="19" t="n"/>
      <c r="AH158" s="23" t="n"/>
      <c r="AI158" s="24" t="n"/>
      <c r="AJ158" s="23" t="n"/>
      <c r="AK158" s="23" t="n"/>
      <c r="AL158" s="23" t="n"/>
      <c r="AM158" s="23" t="n"/>
      <c r="AN158" s="19" t="n"/>
      <c r="AO158" s="22">
        <f>IFERROR(TRIM(INDEX($A158:$AF158,MATCH(Lists!$F$3,$A$1:$AF$1,0))&amp;""),"")</f>
        <v/>
      </c>
      <c r="AP158" s="22">
        <f>IF(AO158="","",IFERROR(TRIM(INDEX($A158:$AF158,MATCH(Lists!$F$4,$A$1:$AF$1,0))&amp;""),""))</f>
        <v/>
      </c>
      <c r="AQ158" s="22">
        <f>IF(AO158="","",IFERROR(TRIM(INDEX($A158:$AF158,MATCH(Lists!$F$6,$A$1:$AF$1,0))&amp;""),""))</f>
        <v/>
      </c>
      <c r="AR158" s="22">
        <f>IF(AO158="","",IFERROR(TRIM(INDEX($A158:$AF158,MATCH(Lists!$F$7,$A$1:$AF$1,0))&amp;""),""))</f>
        <v/>
      </c>
      <c r="AS158" s="22">
        <f>IF(AO158="","",IFERROR(IF(TRIM(INDEX($A158:$AF158,MATCH(Lists!$F$8,$A$1:$AF$1,0))&amp;"")="","",VALUE(TRIM(INDEX($A158:$AF158,MATCH(Lists!$F$8,$A$1:$AF$1,0))&amp;""))),""))</f>
        <v/>
      </c>
      <c r="AT158" s="22">
        <f>IF(AO158="","",IFERROR(IF(TRIM(INDEX($A158:$AF158,MATCH(Lists!$F$9,$A$1:$AF$1,0))&amp;"")="","",VALUE(TRIM(INDEX($A158:$AF158,MATCH(Lists!$F$9,$A$1:$AF$1,0))&amp;""))),""))</f>
        <v/>
      </c>
      <c r="AU158" s="22">
        <f>IF(AO158="","",IF(ISNUMBER(SEARCH("door prize",IFERROR(TRIM(INDEX($A158:$AF158,MATCH(Lists!$F$10,$A$1:$AF$1,0))&amp;""),""))),"Yes","No"))</f>
        <v/>
      </c>
      <c r="AV158" s="22">
        <f>IF(AO158="","",IF(ISNUMBER(SEARCH("Food or drink",IFERROR(TRIM(INDEX($A158:$AF158,MATCH(Lists!$F$10,$A$1:$AF$1,0))&amp;""),""))),"Yes","No"))</f>
        <v/>
      </c>
      <c r="AW158" s="22">
        <f>IF(AO158="","",IF(ISNUMBER(SEARCH("Nonprofit table",AQ158)),"Yes","No"))</f>
        <v/>
      </c>
      <c r="AX158" s="22">
        <f>IF(AO158="","",IF(IFERROR(TRIM(INDEX($A158:$AF158,MATCH(Lists!$F$12,$A$1:$AF$1,0))&amp;""),"")&lt;&gt;"","Yes","No"))</f>
        <v/>
      </c>
      <c r="AY158" s="22">
        <f>IF(AO158="","",IF(IFERROR(TRIM(INDEX($A158:$AF158,MATCH(Lists!$F$13,$A$1:$AF$1,0))&amp;""),"")&lt;&gt;"","Yes","No"))</f>
        <v/>
      </c>
      <c r="AZ158" s="22">
        <f>IF(AO158="","",IFERROR(IF(TRIM(INDEX($A158:$AF158,MATCH(Lists!$F$11,$A$1:$AF$1,0))&amp;"")="","",VALUE(TRIM(INDEX($A158:$AF158,MATCH(Lists!$F$11,$A$1:$AF$1,0))&amp;""))),""))</f>
        <v/>
      </c>
      <c r="BA158" s="22">
        <f>IF(AO158="","",IFERROR(TRIM(INDEX($A158:$AF158,MATCH(Lists!$F$14,$A$1:$AF$1,0))&amp;""),""))</f>
        <v/>
      </c>
      <c r="BB158" s="22">
        <f>IF(OR(AO158="",AJ158=""),"",TRIM(AJ158&amp;""))</f>
        <v/>
      </c>
      <c r="BC158" s="22">
        <f>IF(BB158="","",IF(COUNTIF($BB$2:$BB$301,BB158)&gt;1,"Yes","No"))</f>
        <v/>
      </c>
      <c r="BD158" s="22">
        <f>IF(AO158="","",IFERROR(TRIM(INDEX($A158:$AF158,MATCH(Lists!$F$5,$A$1:$AF$1,0))&amp;""),""))</f>
        <v/>
      </c>
      <c r="BE158" s="22">
        <f>IF(AO158="",0,1)</f>
        <v/>
      </c>
      <c r="BF158" s="22">
        <f>IF(BB158="",0,1)</f>
        <v/>
      </c>
    </row>
    <row r="159">
      <c r="AG159" s="19" t="n"/>
      <c r="AH159" s="23" t="n"/>
      <c r="AI159" s="24" t="n"/>
      <c r="AJ159" s="23" t="n"/>
      <c r="AK159" s="23" t="n"/>
      <c r="AL159" s="23" t="n"/>
      <c r="AM159" s="23" t="n"/>
      <c r="AN159" s="19" t="n"/>
      <c r="AO159" s="22">
        <f>IFERROR(TRIM(INDEX($A159:$AF159,MATCH(Lists!$F$3,$A$1:$AF$1,0))&amp;""),"")</f>
        <v/>
      </c>
      <c r="AP159" s="22">
        <f>IF(AO159="","",IFERROR(TRIM(INDEX($A159:$AF159,MATCH(Lists!$F$4,$A$1:$AF$1,0))&amp;""),""))</f>
        <v/>
      </c>
      <c r="AQ159" s="22">
        <f>IF(AO159="","",IFERROR(TRIM(INDEX($A159:$AF159,MATCH(Lists!$F$6,$A$1:$AF$1,0))&amp;""),""))</f>
        <v/>
      </c>
      <c r="AR159" s="22">
        <f>IF(AO159="","",IFERROR(TRIM(INDEX($A159:$AF159,MATCH(Lists!$F$7,$A$1:$AF$1,0))&amp;""),""))</f>
        <v/>
      </c>
      <c r="AS159" s="22">
        <f>IF(AO159="","",IFERROR(IF(TRIM(INDEX($A159:$AF159,MATCH(Lists!$F$8,$A$1:$AF$1,0))&amp;"")="","",VALUE(TRIM(INDEX($A159:$AF159,MATCH(Lists!$F$8,$A$1:$AF$1,0))&amp;""))),""))</f>
        <v/>
      </c>
      <c r="AT159" s="22">
        <f>IF(AO159="","",IFERROR(IF(TRIM(INDEX($A159:$AF159,MATCH(Lists!$F$9,$A$1:$AF$1,0))&amp;"")="","",VALUE(TRIM(INDEX($A159:$AF159,MATCH(Lists!$F$9,$A$1:$AF$1,0))&amp;""))),""))</f>
        <v/>
      </c>
      <c r="AU159" s="22">
        <f>IF(AO159="","",IF(ISNUMBER(SEARCH("door prize",IFERROR(TRIM(INDEX($A159:$AF159,MATCH(Lists!$F$10,$A$1:$AF$1,0))&amp;""),""))),"Yes","No"))</f>
        <v/>
      </c>
      <c r="AV159" s="22">
        <f>IF(AO159="","",IF(ISNUMBER(SEARCH("Food or drink",IFERROR(TRIM(INDEX($A159:$AF159,MATCH(Lists!$F$10,$A$1:$AF$1,0))&amp;""),""))),"Yes","No"))</f>
        <v/>
      </c>
      <c r="AW159" s="22">
        <f>IF(AO159="","",IF(ISNUMBER(SEARCH("Nonprofit table",AQ159)),"Yes","No"))</f>
        <v/>
      </c>
      <c r="AX159" s="22">
        <f>IF(AO159="","",IF(IFERROR(TRIM(INDEX($A159:$AF159,MATCH(Lists!$F$12,$A$1:$AF$1,0))&amp;""),"")&lt;&gt;"","Yes","No"))</f>
        <v/>
      </c>
      <c r="AY159" s="22">
        <f>IF(AO159="","",IF(IFERROR(TRIM(INDEX($A159:$AF159,MATCH(Lists!$F$13,$A$1:$AF$1,0))&amp;""),"")&lt;&gt;"","Yes","No"))</f>
        <v/>
      </c>
      <c r="AZ159" s="22">
        <f>IF(AO159="","",IFERROR(IF(TRIM(INDEX($A159:$AF159,MATCH(Lists!$F$11,$A$1:$AF$1,0))&amp;"")="","",VALUE(TRIM(INDEX($A159:$AF159,MATCH(Lists!$F$11,$A$1:$AF$1,0))&amp;""))),""))</f>
        <v/>
      </c>
      <c r="BA159" s="22">
        <f>IF(AO159="","",IFERROR(TRIM(INDEX($A159:$AF159,MATCH(Lists!$F$14,$A$1:$AF$1,0))&amp;""),""))</f>
        <v/>
      </c>
      <c r="BB159" s="22">
        <f>IF(OR(AO159="",AJ159=""),"",TRIM(AJ159&amp;""))</f>
        <v/>
      </c>
      <c r="BC159" s="22">
        <f>IF(BB159="","",IF(COUNTIF($BB$2:$BB$301,BB159)&gt;1,"Yes","No"))</f>
        <v/>
      </c>
      <c r="BD159" s="22">
        <f>IF(AO159="","",IFERROR(TRIM(INDEX($A159:$AF159,MATCH(Lists!$F$5,$A$1:$AF$1,0))&amp;""),""))</f>
        <v/>
      </c>
      <c r="BE159" s="22">
        <f>IF(AO159="",0,1)</f>
        <v/>
      </c>
      <c r="BF159" s="22">
        <f>IF(BB159="",0,1)</f>
        <v/>
      </c>
    </row>
    <row r="160">
      <c r="AG160" s="19" t="n"/>
      <c r="AH160" s="23" t="n"/>
      <c r="AI160" s="24" t="n"/>
      <c r="AJ160" s="23" t="n"/>
      <c r="AK160" s="23" t="n"/>
      <c r="AL160" s="23" t="n"/>
      <c r="AM160" s="23" t="n"/>
      <c r="AN160" s="19" t="n"/>
      <c r="AO160" s="22">
        <f>IFERROR(TRIM(INDEX($A160:$AF160,MATCH(Lists!$F$3,$A$1:$AF$1,0))&amp;""),"")</f>
        <v/>
      </c>
      <c r="AP160" s="22">
        <f>IF(AO160="","",IFERROR(TRIM(INDEX($A160:$AF160,MATCH(Lists!$F$4,$A$1:$AF$1,0))&amp;""),""))</f>
        <v/>
      </c>
      <c r="AQ160" s="22">
        <f>IF(AO160="","",IFERROR(TRIM(INDEX($A160:$AF160,MATCH(Lists!$F$6,$A$1:$AF$1,0))&amp;""),""))</f>
        <v/>
      </c>
      <c r="AR160" s="22">
        <f>IF(AO160="","",IFERROR(TRIM(INDEX($A160:$AF160,MATCH(Lists!$F$7,$A$1:$AF$1,0))&amp;""),""))</f>
        <v/>
      </c>
      <c r="AS160" s="22">
        <f>IF(AO160="","",IFERROR(IF(TRIM(INDEX($A160:$AF160,MATCH(Lists!$F$8,$A$1:$AF$1,0))&amp;"")="","",VALUE(TRIM(INDEX($A160:$AF160,MATCH(Lists!$F$8,$A$1:$AF$1,0))&amp;""))),""))</f>
        <v/>
      </c>
      <c r="AT160" s="22">
        <f>IF(AO160="","",IFERROR(IF(TRIM(INDEX($A160:$AF160,MATCH(Lists!$F$9,$A$1:$AF$1,0))&amp;"")="","",VALUE(TRIM(INDEX($A160:$AF160,MATCH(Lists!$F$9,$A$1:$AF$1,0))&amp;""))),""))</f>
        <v/>
      </c>
      <c r="AU160" s="22">
        <f>IF(AO160="","",IF(ISNUMBER(SEARCH("door prize",IFERROR(TRIM(INDEX($A160:$AF160,MATCH(Lists!$F$10,$A$1:$AF$1,0))&amp;""),""))),"Yes","No"))</f>
        <v/>
      </c>
      <c r="AV160" s="22">
        <f>IF(AO160="","",IF(ISNUMBER(SEARCH("Food or drink",IFERROR(TRIM(INDEX($A160:$AF160,MATCH(Lists!$F$10,$A$1:$AF$1,0))&amp;""),""))),"Yes","No"))</f>
        <v/>
      </c>
      <c r="AW160" s="22">
        <f>IF(AO160="","",IF(ISNUMBER(SEARCH("Nonprofit table",AQ160)),"Yes","No"))</f>
        <v/>
      </c>
      <c r="AX160" s="22">
        <f>IF(AO160="","",IF(IFERROR(TRIM(INDEX($A160:$AF160,MATCH(Lists!$F$12,$A$1:$AF$1,0))&amp;""),"")&lt;&gt;"","Yes","No"))</f>
        <v/>
      </c>
      <c r="AY160" s="22">
        <f>IF(AO160="","",IF(IFERROR(TRIM(INDEX($A160:$AF160,MATCH(Lists!$F$13,$A$1:$AF$1,0))&amp;""),"")&lt;&gt;"","Yes","No"))</f>
        <v/>
      </c>
      <c r="AZ160" s="22">
        <f>IF(AO160="","",IFERROR(IF(TRIM(INDEX($A160:$AF160,MATCH(Lists!$F$11,$A$1:$AF$1,0))&amp;"")="","",VALUE(TRIM(INDEX($A160:$AF160,MATCH(Lists!$F$11,$A$1:$AF$1,0))&amp;""))),""))</f>
        <v/>
      </c>
      <c r="BA160" s="22">
        <f>IF(AO160="","",IFERROR(TRIM(INDEX($A160:$AF160,MATCH(Lists!$F$14,$A$1:$AF$1,0))&amp;""),""))</f>
        <v/>
      </c>
      <c r="BB160" s="22">
        <f>IF(OR(AO160="",AJ160=""),"",TRIM(AJ160&amp;""))</f>
        <v/>
      </c>
      <c r="BC160" s="22">
        <f>IF(BB160="","",IF(COUNTIF($BB$2:$BB$301,BB160)&gt;1,"Yes","No"))</f>
        <v/>
      </c>
      <c r="BD160" s="22">
        <f>IF(AO160="","",IFERROR(TRIM(INDEX($A160:$AF160,MATCH(Lists!$F$5,$A$1:$AF$1,0))&amp;""),""))</f>
        <v/>
      </c>
      <c r="BE160" s="22">
        <f>IF(AO160="",0,1)</f>
        <v/>
      </c>
      <c r="BF160" s="22">
        <f>IF(BB160="",0,1)</f>
        <v/>
      </c>
    </row>
    <row r="161">
      <c r="AG161" s="19" t="n"/>
      <c r="AH161" s="23" t="n"/>
      <c r="AI161" s="24" t="n"/>
      <c r="AJ161" s="23" t="n"/>
      <c r="AK161" s="23" t="n"/>
      <c r="AL161" s="23" t="n"/>
      <c r="AM161" s="23" t="n"/>
      <c r="AN161" s="19" t="n"/>
      <c r="AO161" s="22">
        <f>IFERROR(TRIM(INDEX($A161:$AF161,MATCH(Lists!$F$3,$A$1:$AF$1,0))&amp;""),"")</f>
        <v/>
      </c>
      <c r="AP161" s="22">
        <f>IF(AO161="","",IFERROR(TRIM(INDEX($A161:$AF161,MATCH(Lists!$F$4,$A$1:$AF$1,0))&amp;""),""))</f>
        <v/>
      </c>
      <c r="AQ161" s="22">
        <f>IF(AO161="","",IFERROR(TRIM(INDEX($A161:$AF161,MATCH(Lists!$F$6,$A$1:$AF$1,0))&amp;""),""))</f>
        <v/>
      </c>
      <c r="AR161" s="22">
        <f>IF(AO161="","",IFERROR(TRIM(INDEX($A161:$AF161,MATCH(Lists!$F$7,$A$1:$AF$1,0))&amp;""),""))</f>
        <v/>
      </c>
      <c r="AS161" s="22">
        <f>IF(AO161="","",IFERROR(IF(TRIM(INDEX($A161:$AF161,MATCH(Lists!$F$8,$A$1:$AF$1,0))&amp;"")="","",VALUE(TRIM(INDEX($A161:$AF161,MATCH(Lists!$F$8,$A$1:$AF$1,0))&amp;""))),""))</f>
        <v/>
      </c>
      <c r="AT161" s="22">
        <f>IF(AO161="","",IFERROR(IF(TRIM(INDEX($A161:$AF161,MATCH(Lists!$F$9,$A$1:$AF$1,0))&amp;"")="","",VALUE(TRIM(INDEX($A161:$AF161,MATCH(Lists!$F$9,$A$1:$AF$1,0))&amp;""))),""))</f>
        <v/>
      </c>
      <c r="AU161" s="22">
        <f>IF(AO161="","",IF(ISNUMBER(SEARCH("door prize",IFERROR(TRIM(INDEX($A161:$AF161,MATCH(Lists!$F$10,$A$1:$AF$1,0))&amp;""),""))),"Yes","No"))</f>
        <v/>
      </c>
      <c r="AV161" s="22">
        <f>IF(AO161="","",IF(ISNUMBER(SEARCH("Food or drink",IFERROR(TRIM(INDEX($A161:$AF161,MATCH(Lists!$F$10,$A$1:$AF$1,0))&amp;""),""))),"Yes","No"))</f>
        <v/>
      </c>
      <c r="AW161" s="22">
        <f>IF(AO161="","",IF(ISNUMBER(SEARCH("Nonprofit table",AQ161)),"Yes","No"))</f>
        <v/>
      </c>
      <c r="AX161" s="22">
        <f>IF(AO161="","",IF(IFERROR(TRIM(INDEX($A161:$AF161,MATCH(Lists!$F$12,$A$1:$AF$1,0))&amp;""),"")&lt;&gt;"","Yes","No"))</f>
        <v/>
      </c>
      <c r="AY161" s="22">
        <f>IF(AO161="","",IF(IFERROR(TRIM(INDEX($A161:$AF161,MATCH(Lists!$F$13,$A$1:$AF$1,0))&amp;""),"")&lt;&gt;"","Yes","No"))</f>
        <v/>
      </c>
      <c r="AZ161" s="22">
        <f>IF(AO161="","",IFERROR(IF(TRIM(INDEX($A161:$AF161,MATCH(Lists!$F$11,$A$1:$AF$1,0))&amp;"")="","",VALUE(TRIM(INDEX($A161:$AF161,MATCH(Lists!$F$11,$A$1:$AF$1,0))&amp;""))),""))</f>
        <v/>
      </c>
      <c r="BA161" s="22">
        <f>IF(AO161="","",IFERROR(TRIM(INDEX($A161:$AF161,MATCH(Lists!$F$14,$A$1:$AF$1,0))&amp;""),""))</f>
        <v/>
      </c>
      <c r="BB161" s="22">
        <f>IF(OR(AO161="",AJ161=""),"",TRIM(AJ161&amp;""))</f>
        <v/>
      </c>
      <c r="BC161" s="22">
        <f>IF(BB161="","",IF(COUNTIF($BB$2:$BB$301,BB161)&gt;1,"Yes","No"))</f>
        <v/>
      </c>
      <c r="BD161" s="22">
        <f>IF(AO161="","",IFERROR(TRIM(INDEX($A161:$AF161,MATCH(Lists!$F$5,$A$1:$AF$1,0))&amp;""),""))</f>
        <v/>
      </c>
      <c r="BE161" s="22">
        <f>IF(AO161="",0,1)</f>
        <v/>
      </c>
      <c r="BF161" s="22">
        <f>IF(BB161="",0,1)</f>
        <v/>
      </c>
    </row>
    <row r="162">
      <c r="AG162" s="19" t="n"/>
      <c r="AH162" s="23" t="n"/>
      <c r="AI162" s="24" t="n"/>
      <c r="AJ162" s="23" t="n"/>
      <c r="AK162" s="23" t="n"/>
      <c r="AL162" s="23" t="n"/>
      <c r="AM162" s="23" t="n"/>
      <c r="AN162" s="19" t="n"/>
      <c r="AO162" s="22">
        <f>IFERROR(TRIM(INDEX($A162:$AF162,MATCH(Lists!$F$3,$A$1:$AF$1,0))&amp;""),"")</f>
        <v/>
      </c>
      <c r="AP162" s="22">
        <f>IF(AO162="","",IFERROR(TRIM(INDEX($A162:$AF162,MATCH(Lists!$F$4,$A$1:$AF$1,0))&amp;""),""))</f>
        <v/>
      </c>
      <c r="AQ162" s="22">
        <f>IF(AO162="","",IFERROR(TRIM(INDEX($A162:$AF162,MATCH(Lists!$F$6,$A$1:$AF$1,0))&amp;""),""))</f>
        <v/>
      </c>
      <c r="AR162" s="22">
        <f>IF(AO162="","",IFERROR(TRIM(INDEX($A162:$AF162,MATCH(Lists!$F$7,$A$1:$AF$1,0))&amp;""),""))</f>
        <v/>
      </c>
      <c r="AS162" s="22">
        <f>IF(AO162="","",IFERROR(IF(TRIM(INDEX($A162:$AF162,MATCH(Lists!$F$8,$A$1:$AF$1,0))&amp;"")="","",VALUE(TRIM(INDEX($A162:$AF162,MATCH(Lists!$F$8,$A$1:$AF$1,0))&amp;""))),""))</f>
        <v/>
      </c>
      <c r="AT162" s="22">
        <f>IF(AO162="","",IFERROR(IF(TRIM(INDEX($A162:$AF162,MATCH(Lists!$F$9,$A$1:$AF$1,0))&amp;"")="","",VALUE(TRIM(INDEX($A162:$AF162,MATCH(Lists!$F$9,$A$1:$AF$1,0))&amp;""))),""))</f>
        <v/>
      </c>
      <c r="AU162" s="22">
        <f>IF(AO162="","",IF(ISNUMBER(SEARCH("door prize",IFERROR(TRIM(INDEX($A162:$AF162,MATCH(Lists!$F$10,$A$1:$AF$1,0))&amp;""),""))),"Yes","No"))</f>
        <v/>
      </c>
      <c r="AV162" s="22">
        <f>IF(AO162="","",IF(ISNUMBER(SEARCH("Food or drink",IFERROR(TRIM(INDEX($A162:$AF162,MATCH(Lists!$F$10,$A$1:$AF$1,0))&amp;""),""))),"Yes","No"))</f>
        <v/>
      </c>
      <c r="AW162" s="22">
        <f>IF(AO162="","",IF(ISNUMBER(SEARCH("Nonprofit table",AQ162)),"Yes","No"))</f>
        <v/>
      </c>
      <c r="AX162" s="22">
        <f>IF(AO162="","",IF(IFERROR(TRIM(INDEX($A162:$AF162,MATCH(Lists!$F$12,$A$1:$AF$1,0))&amp;""),"")&lt;&gt;"","Yes","No"))</f>
        <v/>
      </c>
      <c r="AY162" s="22">
        <f>IF(AO162="","",IF(IFERROR(TRIM(INDEX($A162:$AF162,MATCH(Lists!$F$13,$A$1:$AF$1,0))&amp;""),"")&lt;&gt;"","Yes","No"))</f>
        <v/>
      </c>
      <c r="AZ162" s="22">
        <f>IF(AO162="","",IFERROR(IF(TRIM(INDEX($A162:$AF162,MATCH(Lists!$F$11,$A$1:$AF$1,0))&amp;"")="","",VALUE(TRIM(INDEX($A162:$AF162,MATCH(Lists!$F$11,$A$1:$AF$1,0))&amp;""))),""))</f>
        <v/>
      </c>
      <c r="BA162" s="22">
        <f>IF(AO162="","",IFERROR(TRIM(INDEX($A162:$AF162,MATCH(Lists!$F$14,$A$1:$AF$1,0))&amp;""),""))</f>
        <v/>
      </c>
      <c r="BB162" s="22">
        <f>IF(OR(AO162="",AJ162=""),"",TRIM(AJ162&amp;""))</f>
        <v/>
      </c>
      <c r="BC162" s="22">
        <f>IF(BB162="","",IF(COUNTIF($BB$2:$BB$301,BB162)&gt;1,"Yes","No"))</f>
        <v/>
      </c>
      <c r="BD162" s="22">
        <f>IF(AO162="","",IFERROR(TRIM(INDEX($A162:$AF162,MATCH(Lists!$F$5,$A$1:$AF$1,0))&amp;""),""))</f>
        <v/>
      </c>
      <c r="BE162" s="22">
        <f>IF(AO162="",0,1)</f>
        <v/>
      </c>
      <c r="BF162" s="22">
        <f>IF(BB162="",0,1)</f>
        <v/>
      </c>
    </row>
    <row r="163">
      <c r="AG163" s="19" t="n"/>
      <c r="AH163" s="23" t="n"/>
      <c r="AI163" s="24" t="n"/>
      <c r="AJ163" s="23" t="n"/>
      <c r="AK163" s="23" t="n"/>
      <c r="AL163" s="23" t="n"/>
      <c r="AM163" s="23" t="n"/>
      <c r="AN163" s="19" t="n"/>
      <c r="AO163" s="22">
        <f>IFERROR(TRIM(INDEX($A163:$AF163,MATCH(Lists!$F$3,$A$1:$AF$1,0))&amp;""),"")</f>
        <v/>
      </c>
      <c r="AP163" s="22">
        <f>IF(AO163="","",IFERROR(TRIM(INDEX($A163:$AF163,MATCH(Lists!$F$4,$A$1:$AF$1,0))&amp;""),""))</f>
        <v/>
      </c>
      <c r="AQ163" s="22">
        <f>IF(AO163="","",IFERROR(TRIM(INDEX($A163:$AF163,MATCH(Lists!$F$6,$A$1:$AF$1,0))&amp;""),""))</f>
        <v/>
      </c>
      <c r="AR163" s="22">
        <f>IF(AO163="","",IFERROR(TRIM(INDEX($A163:$AF163,MATCH(Lists!$F$7,$A$1:$AF$1,0))&amp;""),""))</f>
        <v/>
      </c>
      <c r="AS163" s="22">
        <f>IF(AO163="","",IFERROR(IF(TRIM(INDEX($A163:$AF163,MATCH(Lists!$F$8,$A$1:$AF$1,0))&amp;"")="","",VALUE(TRIM(INDEX($A163:$AF163,MATCH(Lists!$F$8,$A$1:$AF$1,0))&amp;""))),""))</f>
        <v/>
      </c>
      <c r="AT163" s="22">
        <f>IF(AO163="","",IFERROR(IF(TRIM(INDEX($A163:$AF163,MATCH(Lists!$F$9,$A$1:$AF$1,0))&amp;"")="","",VALUE(TRIM(INDEX($A163:$AF163,MATCH(Lists!$F$9,$A$1:$AF$1,0))&amp;""))),""))</f>
        <v/>
      </c>
      <c r="AU163" s="22">
        <f>IF(AO163="","",IF(ISNUMBER(SEARCH("door prize",IFERROR(TRIM(INDEX($A163:$AF163,MATCH(Lists!$F$10,$A$1:$AF$1,0))&amp;""),""))),"Yes","No"))</f>
        <v/>
      </c>
      <c r="AV163" s="22">
        <f>IF(AO163="","",IF(ISNUMBER(SEARCH("Food or drink",IFERROR(TRIM(INDEX($A163:$AF163,MATCH(Lists!$F$10,$A$1:$AF$1,0))&amp;""),""))),"Yes","No"))</f>
        <v/>
      </c>
      <c r="AW163" s="22">
        <f>IF(AO163="","",IF(ISNUMBER(SEARCH("Nonprofit table",AQ163)),"Yes","No"))</f>
        <v/>
      </c>
      <c r="AX163" s="22">
        <f>IF(AO163="","",IF(IFERROR(TRIM(INDEX($A163:$AF163,MATCH(Lists!$F$12,$A$1:$AF$1,0))&amp;""),"")&lt;&gt;"","Yes","No"))</f>
        <v/>
      </c>
      <c r="AY163" s="22">
        <f>IF(AO163="","",IF(IFERROR(TRIM(INDEX($A163:$AF163,MATCH(Lists!$F$13,$A$1:$AF$1,0))&amp;""),"")&lt;&gt;"","Yes","No"))</f>
        <v/>
      </c>
      <c r="AZ163" s="22">
        <f>IF(AO163="","",IFERROR(IF(TRIM(INDEX($A163:$AF163,MATCH(Lists!$F$11,$A$1:$AF$1,0))&amp;"")="","",VALUE(TRIM(INDEX($A163:$AF163,MATCH(Lists!$F$11,$A$1:$AF$1,0))&amp;""))),""))</f>
        <v/>
      </c>
      <c r="BA163" s="22">
        <f>IF(AO163="","",IFERROR(TRIM(INDEX($A163:$AF163,MATCH(Lists!$F$14,$A$1:$AF$1,0))&amp;""),""))</f>
        <v/>
      </c>
      <c r="BB163" s="22">
        <f>IF(OR(AO163="",AJ163=""),"",TRIM(AJ163&amp;""))</f>
        <v/>
      </c>
      <c r="BC163" s="22">
        <f>IF(BB163="","",IF(COUNTIF($BB$2:$BB$301,BB163)&gt;1,"Yes","No"))</f>
        <v/>
      </c>
      <c r="BD163" s="22">
        <f>IF(AO163="","",IFERROR(TRIM(INDEX($A163:$AF163,MATCH(Lists!$F$5,$A$1:$AF$1,0))&amp;""),""))</f>
        <v/>
      </c>
      <c r="BE163" s="22">
        <f>IF(AO163="",0,1)</f>
        <v/>
      </c>
      <c r="BF163" s="22">
        <f>IF(BB163="",0,1)</f>
        <v/>
      </c>
    </row>
    <row r="164">
      <c r="AG164" s="19" t="n"/>
      <c r="AH164" s="23" t="n"/>
      <c r="AI164" s="24" t="n"/>
      <c r="AJ164" s="23" t="n"/>
      <c r="AK164" s="23" t="n"/>
      <c r="AL164" s="23" t="n"/>
      <c r="AM164" s="23" t="n"/>
      <c r="AN164" s="19" t="n"/>
      <c r="AO164" s="22">
        <f>IFERROR(TRIM(INDEX($A164:$AF164,MATCH(Lists!$F$3,$A$1:$AF$1,0))&amp;""),"")</f>
        <v/>
      </c>
      <c r="AP164" s="22">
        <f>IF(AO164="","",IFERROR(TRIM(INDEX($A164:$AF164,MATCH(Lists!$F$4,$A$1:$AF$1,0))&amp;""),""))</f>
        <v/>
      </c>
      <c r="AQ164" s="22">
        <f>IF(AO164="","",IFERROR(TRIM(INDEX($A164:$AF164,MATCH(Lists!$F$6,$A$1:$AF$1,0))&amp;""),""))</f>
        <v/>
      </c>
      <c r="AR164" s="22">
        <f>IF(AO164="","",IFERROR(TRIM(INDEX($A164:$AF164,MATCH(Lists!$F$7,$A$1:$AF$1,0))&amp;""),""))</f>
        <v/>
      </c>
      <c r="AS164" s="22">
        <f>IF(AO164="","",IFERROR(IF(TRIM(INDEX($A164:$AF164,MATCH(Lists!$F$8,$A$1:$AF$1,0))&amp;"")="","",VALUE(TRIM(INDEX($A164:$AF164,MATCH(Lists!$F$8,$A$1:$AF$1,0))&amp;""))),""))</f>
        <v/>
      </c>
      <c r="AT164" s="22">
        <f>IF(AO164="","",IFERROR(IF(TRIM(INDEX($A164:$AF164,MATCH(Lists!$F$9,$A$1:$AF$1,0))&amp;"")="","",VALUE(TRIM(INDEX($A164:$AF164,MATCH(Lists!$F$9,$A$1:$AF$1,0))&amp;""))),""))</f>
        <v/>
      </c>
      <c r="AU164" s="22">
        <f>IF(AO164="","",IF(ISNUMBER(SEARCH("door prize",IFERROR(TRIM(INDEX($A164:$AF164,MATCH(Lists!$F$10,$A$1:$AF$1,0))&amp;""),""))),"Yes","No"))</f>
        <v/>
      </c>
      <c r="AV164" s="22">
        <f>IF(AO164="","",IF(ISNUMBER(SEARCH("Food or drink",IFERROR(TRIM(INDEX($A164:$AF164,MATCH(Lists!$F$10,$A$1:$AF$1,0))&amp;""),""))),"Yes","No"))</f>
        <v/>
      </c>
      <c r="AW164" s="22">
        <f>IF(AO164="","",IF(ISNUMBER(SEARCH("Nonprofit table",AQ164)),"Yes","No"))</f>
        <v/>
      </c>
      <c r="AX164" s="22">
        <f>IF(AO164="","",IF(IFERROR(TRIM(INDEX($A164:$AF164,MATCH(Lists!$F$12,$A$1:$AF$1,0))&amp;""),"")&lt;&gt;"","Yes","No"))</f>
        <v/>
      </c>
      <c r="AY164" s="22">
        <f>IF(AO164="","",IF(IFERROR(TRIM(INDEX($A164:$AF164,MATCH(Lists!$F$13,$A$1:$AF$1,0))&amp;""),"")&lt;&gt;"","Yes","No"))</f>
        <v/>
      </c>
      <c r="AZ164" s="22">
        <f>IF(AO164="","",IFERROR(IF(TRIM(INDEX($A164:$AF164,MATCH(Lists!$F$11,$A$1:$AF$1,0))&amp;"")="","",VALUE(TRIM(INDEX($A164:$AF164,MATCH(Lists!$F$11,$A$1:$AF$1,0))&amp;""))),""))</f>
        <v/>
      </c>
      <c r="BA164" s="22">
        <f>IF(AO164="","",IFERROR(TRIM(INDEX($A164:$AF164,MATCH(Lists!$F$14,$A$1:$AF$1,0))&amp;""),""))</f>
        <v/>
      </c>
      <c r="BB164" s="22">
        <f>IF(OR(AO164="",AJ164=""),"",TRIM(AJ164&amp;""))</f>
        <v/>
      </c>
      <c r="BC164" s="22">
        <f>IF(BB164="","",IF(COUNTIF($BB$2:$BB$301,BB164)&gt;1,"Yes","No"))</f>
        <v/>
      </c>
      <c r="BD164" s="22">
        <f>IF(AO164="","",IFERROR(TRIM(INDEX($A164:$AF164,MATCH(Lists!$F$5,$A$1:$AF$1,0))&amp;""),""))</f>
        <v/>
      </c>
      <c r="BE164" s="22">
        <f>IF(AO164="",0,1)</f>
        <v/>
      </c>
      <c r="BF164" s="22">
        <f>IF(BB164="",0,1)</f>
        <v/>
      </c>
    </row>
    <row r="165">
      <c r="AG165" s="19" t="n"/>
      <c r="AH165" s="23" t="n"/>
      <c r="AI165" s="24" t="n"/>
      <c r="AJ165" s="23" t="n"/>
      <c r="AK165" s="23" t="n"/>
      <c r="AL165" s="23" t="n"/>
      <c r="AM165" s="23" t="n"/>
      <c r="AN165" s="19" t="n"/>
      <c r="AO165" s="22">
        <f>IFERROR(TRIM(INDEX($A165:$AF165,MATCH(Lists!$F$3,$A$1:$AF$1,0))&amp;""),"")</f>
        <v/>
      </c>
      <c r="AP165" s="22">
        <f>IF(AO165="","",IFERROR(TRIM(INDEX($A165:$AF165,MATCH(Lists!$F$4,$A$1:$AF$1,0))&amp;""),""))</f>
        <v/>
      </c>
      <c r="AQ165" s="22">
        <f>IF(AO165="","",IFERROR(TRIM(INDEX($A165:$AF165,MATCH(Lists!$F$6,$A$1:$AF$1,0))&amp;""),""))</f>
        <v/>
      </c>
      <c r="AR165" s="22">
        <f>IF(AO165="","",IFERROR(TRIM(INDEX($A165:$AF165,MATCH(Lists!$F$7,$A$1:$AF$1,0))&amp;""),""))</f>
        <v/>
      </c>
      <c r="AS165" s="22">
        <f>IF(AO165="","",IFERROR(IF(TRIM(INDEX($A165:$AF165,MATCH(Lists!$F$8,$A$1:$AF$1,0))&amp;"")="","",VALUE(TRIM(INDEX($A165:$AF165,MATCH(Lists!$F$8,$A$1:$AF$1,0))&amp;""))),""))</f>
        <v/>
      </c>
      <c r="AT165" s="22">
        <f>IF(AO165="","",IFERROR(IF(TRIM(INDEX($A165:$AF165,MATCH(Lists!$F$9,$A$1:$AF$1,0))&amp;"")="","",VALUE(TRIM(INDEX($A165:$AF165,MATCH(Lists!$F$9,$A$1:$AF$1,0))&amp;""))),""))</f>
        <v/>
      </c>
      <c r="AU165" s="22">
        <f>IF(AO165="","",IF(ISNUMBER(SEARCH("door prize",IFERROR(TRIM(INDEX($A165:$AF165,MATCH(Lists!$F$10,$A$1:$AF$1,0))&amp;""),""))),"Yes","No"))</f>
        <v/>
      </c>
      <c r="AV165" s="22">
        <f>IF(AO165="","",IF(ISNUMBER(SEARCH("Food or drink",IFERROR(TRIM(INDEX($A165:$AF165,MATCH(Lists!$F$10,$A$1:$AF$1,0))&amp;""),""))),"Yes","No"))</f>
        <v/>
      </c>
      <c r="AW165" s="22">
        <f>IF(AO165="","",IF(ISNUMBER(SEARCH("Nonprofit table",AQ165)),"Yes","No"))</f>
        <v/>
      </c>
      <c r="AX165" s="22">
        <f>IF(AO165="","",IF(IFERROR(TRIM(INDEX($A165:$AF165,MATCH(Lists!$F$12,$A$1:$AF$1,0))&amp;""),"")&lt;&gt;"","Yes","No"))</f>
        <v/>
      </c>
      <c r="AY165" s="22">
        <f>IF(AO165="","",IF(IFERROR(TRIM(INDEX($A165:$AF165,MATCH(Lists!$F$13,$A$1:$AF$1,0))&amp;""),"")&lt;&gt;"","Yes","No"))</f>
        <v/>
      </c>
      <c r="AZ165" s="22">
        <f>IF(AO165="","",IFERROR(IF(TRIM(INDEX($A165:$AF165,MATCH(Lists!$F$11,$A$1:$AF$1,0))&amp;"")="","",VALUE(TRIM(INDEX($A165:$AF165,MATCH(Lists!$F$11,$A$1:$AF$1,0))&amp;""))),""))</f>
        <v/>
      </c>
      <c r="BA165" s="22">
        <f>IF(AO165="","",IFERROR(TRIM(INDEX($A165:$AF165,MATCH(Lists!$F$14,$A$1:$AF$1,0))&amp;""),""))</f>
        <v/>
      </c>
      <c r="BB165" s="22">
        <f>IF(OR(AO165="",AJ165=""),"",TRIM(AJ165&amp;""))</f>
        <v/>
      </c>
      <c r="BC165" s="22">
        <f>IF(BB165="","",IF(COUNTIF($BB$2:$BB$301,BB165)&gt;1,"Yes","No"))</f>
        <v/>
      </c>
      <c r="BD165" s="22">
        <f>IF(AO165="","",IFERROR(TRIM(INDEX($A165:$AF165,MATCH(Lists!$F$5,$A$1:$AF$1,0))&amp;""),""))</f>
        <v/>
      </c>
      <c r="BE165" s="22">
        <f>IF(AO165="",0,1)</f>
        <v/>
      </c>
      <c r="BF165" s="22">
        <f>IF(BB165="",0,1)</f>
        <v/>
      </c>
    </row>
    <row r="166">
      <c r="AG166" s="19" t="n"/>
      <c r="AH166" s="23" t="n"/>
      <c r="AI166" s="24" t="n"/>
      <c r="AJ166" s="23" t="n"/>
      <c r="AK166" s="23" t="n"/>
      <c r="AL166" s="23" t="n"/>
      <c r="AM166" s="23" t="n"/>
      <c r="AN166" s="19" t="n"/>
      <c r="AO166" s="22">
        <f>IFERROR(TRIM(INDEX($A166:$AF166,MATCH(Lists!$F$3,$A$1:$AF$1,0))&amp;""),"")</f>
        <v/>
      </c>
      <c r="AP166" s="22">
        <f>IF(AO166="","",IFERROR(TRIM(INDEX($A166:$AF166,MATCH(Lists!$F$4,$A$1:$AF$1,0))&amp;""),""))</f>
        <v/>
      </c>
      <c r="AQ166" s="22">
        <f>IF(AO166="","",IFERROR(TRIM(INDEX($A166:$AF166,MATCH(Lists!$F$6,$A$1:$AF$1,0))&amp;""),""))</f>
        <v/>
      </c>
      <c r="AR166" s="22">
        <f>IF(AO166="","",IFERROR(TRIM(INDEX($A166:$AF166,MATCH(Lists!$F$7,$A$1:$AF$1,0))&amp;""),""))</f>
        <v/>
      </c>
      <c r="AS166" s="22">
        <f>IF(AO166="","",IFERROR(IF(TRIM(INDEX($A166:$AF166,MATCH(Lists!$F$8,$A$1:$AF$1,0))&amp;"")="","",VALUE(TRIM(INDEX($A166:$AF166,MATCH(Lists!$F$8,$A$1:$AF$1,0))&amp;""))),""))</f>
        <v/>
      </c>
      <c r="AT166" s="22">
        <f>IF(AO166="","",IFERROR(IF(TRIM(INDEX($A166:$AF166,MATCH(Lists!$F$9,$A$1:$AF$1,0))&amp;"")="","",VALUE(TRIM(INDEX($A166:$AF166,MATCH(Lists!$F$9,$A$1:$AF$1,0))&amp;""))),""))</f>
        <v/>
      </c>
      <c r="AU166" s="22">
        <f>IF(AO166="","",IF(ISNUMBER(SEARCH("door prize",IFERROR(TRIM(INDEX($A166:$AF166,MATCH(Lists!$F$10,$A$1:$AF$1,0))&amp;""),""))),"Yes","No"))</f>
        <v/>
      </c>
      <c r="AV166" s="22">
        <f>IF(AO166="","",IF(ISNUMBER(SEARCH("Food or drink",IFERROR(TRIM(INDEX($A166:$AF166,MATCH(Lists!$F$10,$A$1:$AF$1,0))&amp;""),""))),"Yes","No"))</f>
        <v/>
      </c>
      <c r="AW166" s="22">
        <f>IF(AO166="","",IF(ISNUMBER(SEARCH("Nonprofit table",AQ166)),"Yes","No"))</f>
        <v/>
      </c>
      <c r="AX166" s="22">
        <f>IF(AO166="","",IF(IFERROR(TRIM(INDEX($A166:$AF166,MATCH(Lists!$F$12,$A$1:$AF$1,0))&amp;""),"")&lt;&gt;"","Yes","No"))</f>
        <v/>
      </c>
      <c r="AY166" s="22">
        <f>IF(AO166="","",IF(IFERROR(TRIM(INDEX($A166:$AF166,MATCH(Lists!$F$13,$A$1:$AF$1,0))&amp;""),"")&lt;&gt;"","Yes","No"))</f>
        <v/>
      </c>
      <c r="AZ166" s="22">
        <f>IF(AO166="","",IFERROR(IF(TRIM(INDEX($A166:$AF166,MATCH(Lists!$F$11,$A$1:$AF$1,0))&amp;"")="","",VALUE(TRIM(INDEX($A166:$AF166,MATCH(Lists!$F$11,$A$1:$AF$1,0))&amp;""))),""))</f>
        <v/>
      </c>
      <c r="BA166" s="22">
        <f>IF(AO166="","",IFERROR(TRIM(INDEX($A166:$AF166,MATCH(Lists!$F$14,$A$1:$AF$1,0))&amp;""),""))</f>
        <v/>
      </c>
      <c r="BB166" s="22">
        <f>IF(OR(AO166="",AJ166=""),"",TRIM(AJ166&amp;""))</f>
        <v/>
      </c>
      <c r="BC166" s="22">
        <f>IF(BB166="","",IF(COUNTIF($BB$2:$BB$301,BB166)&gt;1,"Yes","No"))</f>
        <v/>
      </c>
      <c r="BD166" s="22">
        <f>IF(AO166="","",IFERROR(TRIM(INDEX($A166:$AF166,MATCH(Lists!$F$5,$A$1:$AF$1,0))&amp;""),""))</f>
        <v/>
      </c>
      <c r="BE166" s="22">
        <f>IF(AO166="",0,1)</f>
        <v/>
      </c>
      <c r="BF166" s="22">
        <f>IF(BB166="",0,1)</f>
        <v/>
      </c>
    </row>
    <row r="167">
      <c r="AG167" s="19" t="n"/>
      <c r="AH167" s="23" t="n"/>
      <c r="AI167" s="24" t="n"/>
      <c r="AJ167" s="23" t="n"/>
      <c r="AK167" s="23" t="n"/>
      <c r="AL167" s="23" t="n"/>
      <c r="AM167" s="23" t="n"/>
      <c r="AN167" s="19" t="n"/>
      <c r="AO167" s="22">
        <f>IFERROR(TRIM(INDEX($A167:$AF167,MATCH(Lists!$F$3,$A$1:$AF$1,0))&amp;""),"")</f>
        <v/>
      </c>
      <c r="AP167" s="22">
        <f>IF(AO167="","",IFERROR(TRIM(INDEX($A167:$AF167,MATCH(Lists!$F$4,$A$1:$AF$1,0))&amp;""),""))</f>
        <v/>
      </c>
      <c r="AQ167" s="22">
        <f>IF(AO167="","",IFERROR(TRIM(INDEX($A167:$AF167,MATCH(Lists!$F$6,$A$1:$AF$1,0))&amp;""),""))</f>
        <v/>
      </c>
      <c r="AR167" s="22">
        <f>IF(AO167="","",IFERROR(TRIM(INDEX($A167:$AF167,MATCH(Lists!$F$7,$A$1:$AF$1,0))&amp;""),""))</f>
        <v/>
      </c>
      <c r="AS167" s="22">
        <f>IF(AO167="","",IFERROR(IF(TRIM(INDEX($A167:$AF167,MATCH(Lists!$F$8,$A$1:$AF$1,0))&amp;"")="","",VALUE(TRIM(INDEX($A167:$AF167,MATCH(Lists!$F$8,$A$1:$AF$1,0))&amp;""))),""))</f>
        <v/>
      </c>
      <c r="AT167" s="22">
        <f>IF(AO167="","",IFERROR(IF(TRIM(INDEX($A167:$AF167,MATCH(Lists!$F$9,$A$1:$AF$1,0))&amp;"")="","",VALUE(TRIM(INDEX($A167:$AF167,MATCH(Lists!$F$9,$A$1:$AF$1,0))&amp;""))),""))</f>
        <v/>
      </c>
      <c r="AU167" s="22">
        <f>IF(AO167="","",IF(ISNUMBER(SEARCH("door prize",IFERROR(TRIM(INDEX($A167:$AF167,MATCH(Lists!$F$10,$A$1:$AF$1,0))&amp;""),""))),"Yes","No"))</f>
        <v/>
      </c>
      <c r="AV167" s="22">
        <f>IF(AO167="","",IF(ISNUMBER(SEARCH("Food or drink",IFERROR(TRIM(INDEX($A167:$AF167,MATCH(Lists!$F$10,$A$1:$AF$1,0))&amp;""),""))),"Yes","No"))</f>
        <v/>
      </c>
      <c r="AW167" s="22">
        <f>IF(AO167="","",IF(ISNUMBER(SEARCH("Nonprofit table",AQ167)),"Yes","No"))</f>
        <v/>
      </c>
      <c r="AX167" s="22">
        <f>IF(AO167="","",IF(IFERROR(TRIM(INDEX($A167:$AF167,MATCH(Lists!$F$12,$A$1:$AF$1,0))&amp;""),"")&lt;&gt;"","Yes","No"))</f>
        <v/>
      </c>
      <c r="AY167" s="22">
        <f>IF(AO167="","",IF(IFERROR(TRIM(INDEX($A167:$AF167,MATCH(Lists!$F$13,$A$1:$AF$1,0))&amp;""),"")&lt;&gt;"","Yes","No"))</f>
        <v/>
      </c>
      <c r="AZ167" s="22">
        <f>IF(AO167="","",IFERROR(IF(TRIM(INDEX($A167:$AF167,MATCH(Lists!$F$11,$A$1:$AF$1,0))&amp;"")="","",VALUE(TRIM(INDEX($A167:$AF167,MATCH(Lists!$F$11,$A$1:$AF$1,0))&amp;""))),""))</f>
        <v/>
      </c>
      <c r="BA167" s="22">
        <f>IF(AO167="","",IFERROR(TRIM(INDEX($A167:$AF167,MATCH(Lists!$F$14,$A$1:$AF$1,0))&amp;""),""))</f>
        <v/>
      </c>
      <c r="BB167" s="22">
        <f>IF(OR(AO167="",AJ167=""),"",TRIM(AJ167&amp;""))</f>
        <v/>
      </c>
      <c r="BC167" s="22">
        <f>IF(BB167="","",IF(COUNTIF($BB$2:$BB$301,BB167)&gt;1,"Yes","No"))</f>
        <v/>
      </c>
      <c r="BD167" s="22">
        <f>IF(AO167="","",IFERROR(TRIM(INDEX($A167:$AF167,MATCH(Lists!$F$5,$A$1:$AF$1,0))&amp;""),""))</f>
        <v/>
      </c>
      <c r="BE167" s="22">
        <f>IF(AO167="",0,1)</f>
        <v/>
      </c>
      <c r="BF167" s="22">
        <f>IF(BB167="",0,1)</f>
        <v/>
      </c>
    </row>
    <row r="168">
      <c r="AG168" s="19" t="n"/>
      <c r="AH168" s="23" t="n"/>
      <c r="AI168" s="24" t="n"/>
      <c r="AJ168" s="23" t="n"/>
      <c r="AK168" s="23" t="n"/>
      <c r="AL168" s="23" t="n"/>
      <c r="AM168" s="23" t="n"/>
      <c r="AN168" s="19" t="n"/>
      <c r="AO168" s="22">
        <f>IFERROR(TRIM(INDEX($A168:$AF168,MATCH(Lists!$F$3,$A$1:$AF$1,0))&amp;""),"")</f>
        <v/>
      </c>
      <c r="AP168" s="22">
        <f>IF(AO168="","",IFERROR(TRIM(INDEX($A168:$AF168,MATCH(Lists!$F$4,$A$1:$AF$1,0))&amp;""),""))</f>
        <v/>
      </c>
      <c r="AQ168" s="22">
        <f>IF(AO168="","",IFERROR(TRIM(INDEX($A168:$AF168,MATCH(Lists!$F$6,$A$1:$AF$1,0))&amp;""),""))</f>
        <v/>
      </c>
      <c r="AR168" s="22">
        <f>IF(AO168="","",IFERROR(TRIM(INDEX($A168:$AF168,MATCH(Lists!$F$7,$A$1:$AF$1,0))&amp;""),""))</f>
        <v/>
      </c>
      <c r="AS168" s="22">
        <f>IF(AO168="","",IFERROR(IF(TRIM(INDEX($A168:$AF168,MATCH(Lists!$F$8,$A$1:$AF$1,0))&amp;"")="","",VALUE(TRIM(INDEX($A168:$AF168,MATCH(Lists!$F$8,$A$1:$AF$1,0))&amp;""))),""))</f>
        <v/>
      </c>
      <c r="AT168" s="22">
        <f>IF(AO168="","",IFERROR(IF(TRIM(INDEX($A168:$AF168,MATCH(Lists!$F$9,$A$1:$AF$1,0))&amp;"")="","",VALUE(TRIM(INDEX($A168:$AF168,MATCH(Lists!$F$9,$A$1:$AF$1,0))&amp;""))),""))</f>
        <v/>
      </c>
      <c r="AU168" s="22">
        <f>IF(AO168="","",IF(ISNUMBER(SEARCH("door prize",IFERROR(TRIM(INDEX($A168:$AF168,MATCH(Lists!$F$10,$A$1:$AF$1,0))&amp;""),""))),"Yes","No"))</f>
        <v/>
      </c>
      <c r="AV168" s="22">
        <f>IF(AO168="","",IF(ISNUMBER(SEARCH("Food or drink",IFERROR(TRIM(INDEX($A168:$AF168,MATCH(Lists!$F$10,$A$1:$AF$1,0))&amp;""),""))),"Yes","No"))</f>
        <v/>
      </c>
      <c r="AW168" s="22">
        <f>IF(AO168="","",IF(ISNUMBER(SEARCH("Nonprofit table",AQ168)),"Yes","No"))</f>
        <v/>
      </c>
      <c r="AX168" s="22">
        <f>IF(AO168="","",IF(IFERROR(TRIM(INDEX($A168:$AF168,MATCH(Lists!$F$12,$A$1:$AF$1,0))&amp;""),"")&lt;&gt;"","Yes","No"))</f>
        <v/>
      </c>
      <c r="AY168" s="22">
        <f>IF(AO168="","",IF(IFERROR(TRIM(INDEX($A168:$AF168,MATCH(Lists!$F$13,$A$1:$AF$1,0))&amp;""),"")&lt;&gt;"","Yes","No"))</f>
        <v/>
      </c>
      <c r="AZ168" s="22">
        <f>IF(AO168="","",IFERROR(IF(TRIM(INDEX($A168:$AF168,MATCH(Lists!$F$11,$A$1:$AF$1,0))&amp;"")="","",VALUE(TRIM(INDEX($A168:$AF168,MATCH(Lists!$F$11,$A$1:$AF$1,0))&amp;""))),""))</f>
        <v/>
      </c>
      <c r="BA168" s="22">
        <f>IF(AO168="","",IFERROR(TRIM(INDEX($A168:$AF168,MATCH(Lists!$F$14,$A$1:$AF$1,0))&amp;""),""))</f>
        <v/>
      </c>
      <c r="BB168" s="22">
        <f>IF(OR(AO168="",AJ168=""),"",TRIM(AJ168&amp;""))</f>
        <v/>
      </c>
      <c r="BC168" s="22">
        <f>IF(BB168="","",IF(COUNTIF($BB$2:$BB$301,BB168)&gt;1,"Yes","No"))</f>
        <v/>
      </c>
      <c r="BD168" s="22">
        <f>IF(AO168="","",IFERROR(TRIM(INDEX($A168:$AF168,MATCH(Lists!$F$5,$A$1:$AF$1,0))&amp;""),""))</f>
        <v/>
      </c>
      <c r="BE168" s="22">
        <f>IF(AO168="",0,1)</f>
        <v/>
      </c>
      <c r="BF168" s="22">
        <f>IF(BB168="",0,1)</f>
        <v/>
      </c>
    </row>
    <row r="169">
      <c r="AG169" s="19" t="n"/>
      <c r="AH169" s="23" t="n"/>
      <c r="AI169" s="24" t="n"/>
      <c r="AJ169" s="23" t="n"/>
      <c r="AK169" s="23" t="n"/>
      <c r="AL169" s="23" t="n"/>
      <c r="AM169" s="23" t="n"/>
      <c r="AN169" s="19" t="n"/>
      <c r="AO169" s="22">
        <f>IFERROR(TRIM(INDEX($A169:$AF169,MATCH(Lists!$F$3,$A$1:$AF$1,0))&amp;""),"")</f>
        <v/>
      </c>
      <c r="AP169" s="22">
        <f>IF(AO169="","",IFERROR(TRIM(INDEX($A169:$AF169,MATCH(Lists!$F$4,$A$1:$AF$1,0))&amp;""),""))</f>
        <v/>
      </c>
      <c r="AQ169" s="22">
        <f>IF(AO169="","",IFERROR(TRIM(INDEX($A169:$AF169,MATCH(Lists!$F$6,$A$1:$AF$1,0))&amp;""),""))</f>
        <v/>
      </c>
      <c r="AR169" s="22">
        <f>IF(AO169="","",IFERROR(TRIM(INDEX($A169:$AF169,MATCH(Lists!$F$7,$A$1:$AF$1,0))&amp;""),""))</f>
        <v/>
      </c>
      <c r="AS169" s="22">
        <f>IF(AO169="","",IFERROR(IF(TRIM(INDEX($A169:$AF169,MATCH(Lists!$F$8,$A$1:$AF$1,0))&amp;"")="","",VALUE(TRIM(INDEX($A169:$AF169,MATCH(Lists!$F$8,$A$1:$AF$1,0))&amp;""))),""))</f>
        <v/>
      </c>
      <c r="AT169" s="22">
        <f>IF(AO169="","",IFERROR(IF(TRIM(INDEX($A169:$AF169,MATCH(Lists!$F$9,$A$1:$AF$1,0))&amp;"")="","",VALUE(TRIM(INDEX($A169:$AF169,MATCH(Lists!$F$9,$A$1:$AF$1,0))&amp;""))),""))</f>
        <v/>
      </c>
      <c r="AU169" s="22">
        <f>IF(AO169="","",IF(ISNUMBER(SEARCH("door prize",IFERROR(TRIM(INDEX($A169:$AF169,MATCH(Lists!$F$10,$A$1:$AF$1,0))&amp;""),""))),"Yes","No"))</f>
        <v/>
      </c>
      <c r="AV169" s="22">
        <f>IF(AO169="","",IF(ISNUMBER(SEARCH("Food or drink",IFERROR(TRIM(INDEX($A169:$AF169,MATCH(Lists!$F$10,$A$1:$AF$1,0))&amp;""),""))),"Yes","No"))</f>
        <v/>
      </c>
      <c r="AW169" s="22">
        <f>IF(AO169="","",IF(ISNUMBER(SEARCH("Nonprofit table",AQ169)),"Yes","No"))</f>
        <v/>
      </c>
      <c r="AX169" s="22">
        <f>IF(AO169="","",IF(IFERROR(TRIM(INDEX($A169:$AF169,MATCH(Lists!$F$12,$A$1:$AF$1,0))&amp;""),"")&lt;&gt;"","Yes","No"))</f>
        <v/>
      </c>
      <c r="AY169" s="22">
        <f>IF(AO169="","",IF(IFERROR(TRIM(INDEX($A169:$AF169,MATCH(Lists!$F$13,$A$1:$AF$1,0))&amp;""),"")&lt;&gt;"","Yes","No"))</f>
        <v/>
      </c>
      <c r="AZ169" s="22">
        <f>IF(AO169="","",IFERROR(IF(TRIM(INDEX($A169:$AF169,MATCH(Lists!$F$11,$A$1:$AF$1,0))&amp;"")="","",VALUE(TRIM(INDEX($A169:$AF169,MATCH(Lists!$F$11,$A$1:$AF$1,0))&amp;""))),""))</f>
        <v/>
      </c>
      <c r="BA169" s="22">
        <f>IF(AO169="","",IFERROR(TRIM(INDEX($A169:$AF169,MATCH(Lists!$F$14,$A$1:$AF$1,0))&amp;""),""))</f>
        <v/>
      </c>
      <c r="BB169" s="22">
        <f>IF(OR(AO169="",AJ169=""),"",TRIM(AJ169&amp;""))</f>
        <v/>
      </c>
      <c r="BC169" s="22">
        <f>IF(BB169="","",IF(COUNTIF($BB$2:$BB$301,BB169)&gt;1,"Yes","No"))</f>
        <v/>
      </c>
      <c r="BD169" s="22">
        <f>IF(AO169="","",IFERROR(TRIM(INDEX($A169:$AF169,MATCH(Lists!$F$5,$A$1:$AF$1,0))&amp;""),""))</f>
        <v/>
      </c>
      <c r="BE169" s="22">
        <f>IF(AO169="",0,1)</f>
        <v/>
      </c>
      <c r="BF169" s="22">
        <f>IF(BB169="",0,1)</f>
        <v/>
      </c>
    </row>
    <row r="170">
      <c r="AG170" s="19" t="n"/>
      <c r="AH170" s="23" t="n"/>
      <c r="AI170" s="24" t="n"/>
      <c r="AJ170" s="23" t="n"/>
      <c r="AK170" s="23" t="n"/>
      <c r="AL170" s="23" t="n"/>
      <c r="AM170" s="23" t="n"/>
      <c r="AN170" s="19" t="n"/>
      <c r="AO170" s="22">
        <f>IFERROR(TRIM(INDEX($A170:$AF170,MATCH(Lists!$F$3,$A$1:$AF$1,0))&amp;""),"")</f>
        <v/>
      </c>
      <c r="AP170" s="22">
        <f>IF(AO170="","",IFERROR(TRIM(INDEX($A170:$AF170,MATCH(Lists!$F$4,$A$1:$AF$1,0))&amp;""),""))</f>
        <v/>
      </c>
      <c r="AQ170" s="22">
        <f>IF(AO170="","",IFERROR(TRIM(INDEX($A170:$AF170,MATCH(Lists!$F$6,$A$1:$AF$1,0))&amp;""),""))</f>
        <v/>
      </c>
      <c r="AR170" s="22">
        <f>IF(AO170="","",IFERROR(TRIM(INDEX($A170:$AF170,MATCH(Lists!$F$7,$A$1:$AF$1,0))&amp;""),""))</f>
        <v/>
      </c>
      <c r="AS170" s="22">
        <f>IF(AO170="","",IFERROR(IF(TRIM(INDEX($A170:$AF170,MATCH(Lists!$F$8,$A$1:$AF$1,0))&amp;"")="","",VALUE(TRIM(INDEX($A170:$AF170,MATCH(Lists!$F$8,$A$1:$AF$1,0))&amp;""))),""))</f>
        <v/>
      </c>
      <c r="AT170" s="22">
        <f>IF(AO170="","",IFERROR(IF(TRIM(INDEX($A170:$AF170,MATCH(Lists!$F$9,$A$1:$AF$1,0))&amp;"")="","",VALUE(TRIM(INDEX($A170:$AF170,MATCH(Lists!$F$9,$A$1:$AF$1,0))&amp;""))),""))</f>
        <v/>
      </c>
      <c r="AU170" s="22">
        <f>IF(AO170="","",IF(ISNUMBER(SEARCH("door prize",IFERROR(TRIM(INDEX($A170:$AF170,MATCH(Lists!$F$10,$A$1:$AF$1,0))&amp;""),""))),"Yes","No"))</f>
        <v/>
      </c>
      <c r="AV170" s="22">
        <f>IF(AO170="","",IF(ISNUMBER(SEARCH("Food or drink",IFERROR(TRIM(INDEX($A170:$AF170,MATCH(Lists!$F$10,$A$1:$AF$1,0))&amp;""),""))),"Yes","No"))</f>
        <v/>
      </c>
      <c r="AW170" s="22">
        <f>IF(AO170="","",IF(ISNUMBER(SEARCH("Nonprofit table",AQ170)),"Yes","No"))</f>
        <v/>
      </c>
      <c r="AX170" s="22">
        <f>IF(AO170="","",IF(IFERROR(TRIM(INDEX($A170:$AF170,MATCH(Lists!$F$12,$A$1:$AF$1,0))&amp;""),"")&lt;&gt;"","Yes","No"))</f>
        <v/>
      </c>
      <c r="AY170" s="22">
        <f>IF(AO170="","",IF(IFERROR(TRIM(INDEX($A170:$AF170,MATCH(Lists!$F$13,$A$1:$AF$1,0))&amp;""),"")&lt;&gt;"","Yes","No"))</f>
        <v/>
      </c>
      <c r="AZ170" s="22">
        <f>IF(AO170="","",IFERROR(IF(TRIM(INDEX($A170:$AF170,MATCH(Lists!$F$11,$A$1:$AF$1,0))&amp;"")="","",VALUE(TRIM(INDEX($A170:$AF170,MATCH(Lists!$F$11,$A$1:$AF$1,0))&amp;""))),""))</f>
        <v/>
      </c>
      <c r="BA170" s="22">
        <f>IF(AO170="","",IFERROR(TRIM(INDEX($A170:$AF170,MATCH(Lists!$F$14,$A$1:$AF$1,0))&amp;""),""))</f>
        <v/>
      </c>
      <c r="BB170" s="22">
        <f>IF(OR(AO170="",AJ170=""),"",TRIM(AJ170&amp;""))</f>
        <v/>
      </c>
      <c r="BC170" s="22">
        <f>IF(BB170="","",IF(COUNTIF($BB$2:$BB$301,BB170)&gt;1,"Yes","No"))</f>
        <v/>
      </c>
      <c r="BD170" s="22">
        <f>IF(AO170="","",IFERROR(TRIM(INDEX($A170:$AF170,MATCH(Lists!$F$5,$A$1:$AF$1,0))&amp;""),""))</f>
        <v/>
      </c>
      <c r="BE170" s="22">
        <f>IF(AO170="",0,1)</f>
        <v/>
      </c>
      <c r="BF170" s="22">
        <f>IF(BB170="",0,1)</f>
        <v/>
      </c>
    </row>
    <row r="171">
      <c r="AG171" s="19" t="n"/>
      <c r="AH171" s="23" t="n"/>
      <c r="AI171" s="24" t="n"/>
      <c r="AJ171" s="23" t="n"/>
      <c r="AK171" s="23" t="n"/>
      <c r="AL171" s="23" t="n"/>
      <c r="AM171" s="23" t="n"/>
      <c r="AN171" s="19" t="n"/>
      <c r="AO171" s="22">
        <f>IFERROR(TRIM(INDEX($A171:$AF171,MATCH(Lists!$F$3,$A$1:$AF$1,0))&amp;""),"")</f>
        <v/>
      </c>
      <c r="AP171" s="22">
        <f>IF(AO171="","",IFERROR(TRIM(INDEX($A171:$AF171,MATCH(Lists!$F$4,$A$1:$AF$1,0))&amp;""),""))</f>
        <v/>
      </c>
      <c r="AQ171" s="22">
        <f>IF(AO171="","",IFERROR(TRIM(INDEX($A171:$AF171,MATCH(Lists!$F$6,$A$1:$AF$1,0))&amp;""),""))</f>
        <v/>
      </c>
      <c r="AR171" s="22">
        <f>IF(AO171="","",IFERROR(TRIM(INDEX($A171:$AF171,MATCH(Lists!$F$7,$A$1:$AF$1,0))&amp;""),""))</f>
        <v/>
      </c>
      <c r="AS171" s="22">
        <f>IF(AO171="","",IFERROR(IF(TRIM(INDEX($A171:$AF171,MATCH(Lists!$F$8,$A$1:$AF$1,0))&amp;"")="","",VALUE(TRIM(INDEX($A171:$AF171,MATCH(Lists!$F$8,$A$1:$AF$1,0))&amp;""))),""))</f>
        <v/>
      </c>
      <c r="AT171" s="22">
        <f>IF(AO171="","",IFERROR(IF(TRIM(INDEX($A171:$AF171,MATCH(Lists!$F$9,$A$1:$AF$1,0))&amp;"")="","",VALUE(TRIM(INDEX($A171:$AF171,MATCH(Lists!$F$9,$A$1:$AF$1,0))&amp;""))),""))</f>
        <v/>
      </c>
      <c r="AU171" s="22">
        <f>IF(AO171="","",IF(ISNUMBER(SEARCH("door prize",IFERROR(TRIM(INDEX($A171:$AF171,MATCH(Lists!$F$10,$A$1:$AF$1,0))&amp;""),""))),"Yes","No"))</f>
        <v/>
      </c>
      <c r="AV171" s="22">
        <f>IF(AO171="","",IF(ISNUMBER(SEARCH("Food or drink",IFERROR(TRIM(INDEX($A171:$AF171,MATCH(Lists!$F$10,$A$1:$AF$1,0))&amp;""),""))),"Yes","No"))</f>
        <v/>
      </c>
      <c r="AW171" s="22">
        <f>IF(AO171="","",IF(ISNUMBER(SEARCH("Nonprofit table",AQ171)),"Yes","No"))</f>
        <v/>
      </c>
      <c r="AX171" s="22">
        <f>IF(AO171="","",IF(IFERROR(TRIM(INDEX($A171:$AF171,MATCH(Lists!$F$12,$A$1:$AF$1,0))&amp;""),"")&lt;&gt;"","Yes","No"))</f>
        <v/>
      </c>
      <c r="AY171" s="22">
        <f>IF(AO171="","",IF(IFERROR(TRIM(INDEX($A171:$AF171,MATCH(Lists!$F$13,$A$1:$AF$1,0))&amp;""),"")&lt;&gt;"","Yes","No"))</f>
        <v/>
      </c>
      <c r="AZ171" s="22">
        <f>IF(AO171="","",IFERROR(IF(TRIM(INDEX($A171:$AF171,MATCH(Lists!$F$11,$A$1:$AF$1,0))&amp;"")="","",VALUE(TRIM(INDEX($A171:$AF171,MATCH(Lists!$F$11,$A$1:$AF$1,0))&amp;""))),""))</f>
        <v/>
      </c>
      <c r="BA171" s="22">
        <f>IF(AO171="","",IFERROR(TRIM(INDEX($A171:$AF171,MATCH(Lists!$F$14,$A$1:$AF$1,0))&amp;""),""))</f>
        <v/>
      </c>
      <c r="BB171" s="22">
        <f>IF(OR(AO171="",AJ171=""),"",TRIM(AJ171&amp;""))</f>
        <v/>
      </c>
      <c r="BC171" s="22">
        <f>IF(BB171="","",IF(COUNTIF($BB$2:$BB$301,BB171)&gt;1,"Yes","No"))</f>
        <v/>
      </c>
      <c r="BD171" s="22">
        <f>IF(AO171="","",IFERROR(TRIM(INDEX($A171:$AF171,MATCH(Lists!$F$5,$A$1:$AF$1,0))&amp;""),""))</f>
        <v/>
      </c>
      <c r="BE171" s="22">
        <f>IF(AO171="",0,1)</f>
        <v/>
      </c>
      <c r="BF171" s="22">
        <f>IF(BB171="",0,1)</f>
        <v/>
      </c>
    </row>
    <row r="172">
      <c r="AG172" s="19" t="n"/>
      <c r="AH172" s="23" t="n"/>
      <c r="AI172" s="24" t="n"/>
      <c r="AJ172" s="23" t="n"/>
      <c r="AK172" s="23" t="n"/>
      <c r="AL172" s="23" t="n"/>
      <c r="AM172" s="23" t="n"/>
      <c r="AN172" s="19" t="n"/>
      <c r="AO172" s="22">
        <f>IFERROR(TRIM(INDEX($A172:$AF172,MATCH(Lists!$F$3,$A$1:$AF$1,0))&amp;""),"")</f>
        <v/>
      </c>
      <c r="AP172" s="22">
        <f>IF(AO172="","",IFERROR(TRIM(INDEX($A172:$AF172,MATCH(Lists!$F$4,$A$1:$AF$1,0))&amp;""),""))</f>
        <v/>
      </c>
      <c r="AQ172" s="22">
        <f>IF(AO172="","",IFERROR(TRIM(INDEX($A172:$AF172,MATCH(Lists!$F$6,$A$1:$AF$1,0))&amp;""),""))</f>
        <v/>
      </c>
      <c r="AR172" s="22">
        <f>IF(AO172="","",IFERROR(TRIM(INDEX($A172:$AF172,MATCH(Lists!$F$7,$A$1:$AF$1,0))&amp;""),""))</f>
        <v/>
      </c>
      <c r="AS172" s="22">
        <f>IF(AO172="","",IFERROR(IF(TRIM(INDEX($A172:$AF172,MATCH(Lists!$F$8,$A$1:$AF$1,0))&amp;"")="","",VALUE(TRIM(INDEX($A172:$AF172,MATCH(Lists!$F$8,$A$1:$AF$1,0))&amp;""))),""))</f>
        <v/>
      </c>
      <c r="AT172" s="22">
        <f>IF(AO172="","",IFERROR(IF(TRIM(INDEX($A172:$AF172,MATCH(Lists!$F$9,$A$1:$AF$1,0))&amp;"")="","",VALUE(TRIM(INDEX($A172:$AF172,MATCH(Lists!$F$9,$A$1:$AF$1,0))&amp;""))),""))</f>
        <v/>
      </c>
      <c r="AU172" s="22">
        <f>IF(AO172="","",IF(ISNUMBER(SEARCH("door prize",IFERROR(TRIM(INDEX($A172:$AF172,MATCH(Lists!$F$10,$A$1:$AF$1,0))&amp;""),""))),"Yes","No"))</f>
        <v/>
      </c>
      <c r="AV172" s="22">
        <f>IF(AO172="","",IF(ISNUMBER(SEARCH("Food or drink",IFERROR(TRIM(INDEX($A172:$AF172,MATCH(Lists!$F$10,$A$1:$AF$1,0))&amp;""),""))),"Yes","No"))</f>
        <v/>
      </c>
      <c r="AW172" s="22">
        <f>IF(AO172="","",IF(ISNUMBER(SEARCH("Nonprofit table",AQ172)),"Yes","No"))</f>
        <v/>
      </c>
      <c r="AX172" s="22">
        <f>IF(AO172="","",IF(IFERROR(TRIM(INDEX($A172:$AF172,MATCH(Lists!$F$12,$A$1:$AF$1,0))&amp;""),"")&lt;&gt;"","Yes","No"))</f>
        <v/>
      </c>
      <c r="AY172" s="22">
        <f>IF(AO172="","",IF(IFERROR(TRIM(INDEX($A172:$AF172,MATCH(Lists!$F$13,$A$1:$AF$1,0))&amp;""),"")&lt;&gt;"","Yes","No"))</f>
        <v/>
      </c>
      <c r="AZ172" s="22">
        <f>IF(AO172="","",IFERROR(IF(TRIM(INDEX($A172:$AF172,MATCH(Lists!$F$11,$A$1:$AF$1,0))&amp;"")="","",VALUE(TRIM(INDEX($A172:$AF172,MATCH(Lists!$F$11,$A$1:$AF$1,0))&amp;""))),""))</f>
        <v/>
      </c>
      <c r="BA172" s="22">
        <f>IF(AO172="","",IFERROR(TRIM(INDEX($A172:$AF172,MATCH(Lists!$F$14,$A$1:$AF$1,0))&amp;""),""))</f>
        <v/>
      </c>
      <c r="BB172" s="22">
        <f>IF(OR(AO172="",AJ172=""),"",TRIM(AJ172&amp;""))</f>
        <v/>
      </c>
      <c r="BC172" s="22">
        <f>IF(BB172="","",IF(COUNTIF($BB$2:$BB$301,BB172)&gt;1,"Yes","No"))</f>
        <v/>
      </c>
      <c r="BD172" s="22">
        <f>IF(AO172="","",IFERROR(TRIM(INDEX($A172:$AF172,MATCH(Lists!$F$5,$A$1:$AF$1,0))&amp;""),""))</f>
        <v/>
      </c>
      <c r="BE172" s="22">
        <f>IF(AO172="",0,1)</f>
        <v/>
      </c>
      <c r="BF172" s="22">
        <f>IF(BB172="",0,1)</f>
        <v/>
      </c>
    </row>
    <row r="173">
      <c r="AG173" s="19" t="n"/>
      <c r="AH173" s="23" t="n"/>
      <c r="AI173" s="24" t="n"/>
      <c r="AJ173" s="23" t="n"/>
      <c r="AK173" s="23" t="n"/>
      <c r="AL173" s="23" t="n"/>
      <c r="AM173" s="23" t="n"/>
      <c r="AN173" s="19" t="n"/>
      <c r="AO173" s="22">
        <f>IFERROR(TRIM(INDEX($A173:$AF173,MATCH(Lists!$F$3,$A$1:$AF$1,0))&amp;""),"")</f>
        <v/>
      </c>
      <c r="AP173" s="22">
        <f>IF(AO173="","",IFERROR(TRIM(INDEX($A173:$AF173,MATCH(Lists!$F$4,$A$1:$AF$1,0))&amp;""),""))</f>
        <v/>
      </c>
      <c r="AQ173" s="22">
        <f>IF(AO173="","",IFERROR(TRIM(INDEX($A173:$AF173,MATCH(Lists!$F$6,$A$1:$AF$1,0))&amp;""),""))</f>
        <v/>
      </c>
      <c r="AR173" s="22">
        <f>IF(AO173="","",IFERROR(TRIM(INDEX($A173:$AF173,MATCH(Lists!$F$7,$A$1:$AF$1,0))&amp;""),""))</f>
        <v/>
      </c>
      <c r="AS173" s="22">
        <f>IF(AO173="","",IFERROR(IF(TRIM(INDEX($A173:$AF173,MATCH(Lists!$F$8,$A$1:$AF$1,0))&amp;"")="","",VALUE(TRIM(INDEX($A173:$AF173,MATCH(Lists!$F$8,$A$1:$AF$1,0))&amp;""))),""))</f>
        <v/>
      </c>
      <c r="AT173" s="22">
        <f>IF(AO173="","",IFERROR(IF(TRIM(INDEX($A173:$AF173,MATCH(Lists!$F$9,$A$1:$AF$1,0))&amp;"")="","",VALUE(TRIM(INDEX($A173:$AF173,MATCH(Lists!$F$9,$A$1:$AF$1,0))&amp;""))),""))</f>
        <v/>
      </c>
      <c r="AU173" s="22">
        <f>IF(AO173="","",IF(ISNUMBER(SEARCH("door prize",IFERROR(TRIM(INDEX($A173:$AF173,MATCH(Lists!$F$10,$A$1:$AF$1,0))&amp;""),""))),"Yes","No"))</f>
        <v/>
      </c>
      <c r="AV173" s="22">
        <f>IF(AO173="","",IF(ISNUMBER(SEARCH("Food or drink",IFERROR(TRIM(INDEX($A173:$AF173,MATCH(Lists!$F$10,$A$1:$AF$1,0))&amp;""),""))),"Yes","No"))</f>
        <v/>
      </c>
      <c r="AW173" s="22">
        <f>IF(AO173="","",IF(ISNUMBER(SEARCH("Nonprofit table",AQ173)),"Yes","No"))</f>
        <v/>
      </c>
      <c r="AX173" s="22">
        <f>IF(AO173="","",IF(IFERROR(TRIM(INDEX($A173:$AF173,MATCH(Lists!$F$12,$A$1:$AF$1,0))&amp;""),"")&lt;&gt;"","Yes","No"))</f>
        <v/>
      </c>
      <c r="AY173" s="22">
        <f>IF(AO173="","",IF(IFERROR(TRIM(INDEX($A173:$AF173,MATCH(Lists!$F$13,$A$1:$AF$1,0))&amp;""),"")&lt;&gt;"","Yes","No"))</f>
        <v/>
      </c>
      <c r="AZ173" s="22">
        <f>IF(AO173="","",IFERROR(IF(TRIM(INDEX($A173:$AF173,MATCH(Lists!$F$11,$A$1:$AF$1,0))&amp;"")="","",VALUE(TRIM(INDEX($A173:$AF173,MATCH(Lists!$F$11,$A$1:$AF$1,0))&amp;""))),""))</f>
        <v/>
      </c>
      <c r="BA173" s="22">
        <f>IF(AO173="","",IFERROR(TRIM(INDEX($A173:$AF173,MATCH(Lists!$F$14,$A$1:$AF$1,0))&amp;""),""))</f>
        <v/>
      </c>
      <c r="BB173" s="22">
        <f>IF(OR(AO173="",AJ173=""),"",TRIM(AJ173&amp;""))</f>
        <v/>
      </c>
      <c r="BC173" s="22">
        <f>IF(BB173="","",IF(COUNTIF($BB$2:$BB$301,BB173)&gt;1,"Yes","No"))</f>
        <v/>
      </c>
      <c r="BD173" s="22">
        <f>IF(AO173="","",IFERROR(TRIM(INDEX($A173:$AF173,MATCH(Lists!$F$5,$A$1:$AF$1,0))&amp;""),""))</f>
        <v/>
      </c>
      <c r="BE173" s="22">
        <f>IF(AO173="",0,1)</f>
        <v/>
      </c>
      <c r="BF173" s="22">
        <f>IF(BB173="",0,1)</f>
        <v/>
      </c>
    </row>
    <row r="174">
      <c r="AG174" s="19" t="n"/>
      <c r="AH174" s="23" t="n"/>
      <c r="AI174" s="24" t="n"/>
      <c r="AJ174" s="23" t="n"/>
      <c r="AK174" s="23" t="n"/>
      <c r="AL174" s="23" t="n"/>
      <c r="AM174" s="23" t="n"/>
      <c r="AN174" s="19" t="n"/>
      <c r="AO174" s="22">
        <f>IFERROR(TRIM(INDEX($A174:$AF174,MATCH(Lists!$F$3,$A$1:$AF$1,0))&amp;""),"")</f>
        <v/>
      </c>
      <c r="AP174" s="22">
        <f>IF(AO174="","",IFERROR(TRIM(INDEX($A174:$AF174,MATCH(Lists!$F$4,$A$1:$AF$1,0))&amp;""),""))</f>
        <v/>
      </c>
      <c r="AQ174" s="22">
        <f>IF(AO174="","",IFERROR(TRIM(INDEX($A174:$AF174,MATCH(Lists!$F$6,$A$1:$AF$1,0))&amp;""),""))</f>
        <v/>
      </c>
      <c r="AR174" s="22">
        <f>IF(AO174="","",IFERROR(TRIM(INDEX($A174:$AF174,MATCH(Lists!$F$7,$A$1:$AF$1,0))&amp;""),""))</f>
        <v/>
      </c>
      <c r="AS174" s="22">
        <f>IF(AO174="","",IFERROR(IF(TRIM(INDEX($A174:$AF174,MATCH(Lists!$F$8,$A$1:$AF$1,0))&amp;"")="","",VALUE(TRIM(INDEX($A174:$AF174,MATCH(Lists!$F$8,$A$1:$AF$1,0))&amp;""))),""))</f>
        <v/>
      </c>
      <c r="AT174" s="22">
        <f>IF(AO174="","",IFERROR(IF(TRIM(INDEX($A174:$AF174,MATCH(Lists!$F$9,$A$1:$AF$1,0))&amp;"")="","",VALUE(TRIM(INDEX($A174:$AF174,MATCH(Lists!$F$9,$A$1:$AF$1,0))&amp;""))),""))</f>
        <v/>
      </c>
      <c r="AU174" s="22">
        <f>IF(AO174="","",IF(ISNUMBER(SEARCH("door prize",IFERROR(TRIM(INDEX($A174:$AF174,MATCH(Lists!$F$10,$A$1:$AF$1,0))&amp;""),""))),"Yes","No"))</f>
        <v/>
      </c>
      <c r="AV174" s="22">
        <f>IF(AO174="","",IF(ISNUMBER(SEARCH("Food or drink",IFERROR(TRIM(INDEX($A174:$AF174,MATCH(Lists!$F$10,$A$1:$AF$1,0))&amp;""),""))),"Yes","No"))</f>
        <v/>
      </c>
      <c r="AW174" s="22">
        <f>IF(AO174="","",IF(ISNUMBER(SEARCH("Nonprofit table",AQ174)),"Yes","No"))</f>
        <v/>
      </c>
      <c r="AX174" s="22">
        <f>IF(AO174="","",IF(IFERROR(TRIM(INDEX($A174:$AF174,MATCH(Lists!$F$12,$A$1:$AF$1,0))&amp;""),"")&lt;&gt;"","Yes","No"))</f>
        <v/>
      </c>
      <c r="AY174" s="22">
        <f>IF(AO174="","",IF(IFERROR(TRIM(INDEX($A174:$AF174,MATCH(Lists!$F$13,$A$1:$AF$1,0))&amp;""),"")&lt;&gt;"","Yes","No"))</f>
        <v/>
      </c>
      <c r="AZ174" s="22">
        <f>IF(AO174="","",IFERROR(IF(TRIM(INDEX($A174:$AF174,MATCH(Lists!$F$11,$A$1:$AF$1,0))&amp;"")="","",VALUE(TRIM(INDEX($A174:$AF174,MATCH(Lists!$F$11,$A$1:$AF$1,0))&amp;""))),""))</f>
        <v/>
      </c>
      <c r="BA174" s="22">
        <f>IF(AO174="","",IFERROR(TRIM(INDEX($A174:$AF174,MATCH(Lists!$F$14,$A$1:$AF$1,0))&amp;""),""))</f>
        <v/>
      </c>
      <c r="BB174" s="22">
        <f>IF(OR(AO174="",AJ174=""),"",TRIM(AJ174&amp;""))</f>
        <v/>
      </c>
      <c r="BC174" s="22">
        <f>IF(BB174="","",IF(COUNTIF($BB$2:$BB$301,BB174)&gt;1,"Yes","No"))</f>
        <v/>
      </c>
      <c r="BD174" s="22">
        <f>IF(AO174="","",IFERROR(TRIM(INDEX($A174:$AF174,MATCH(Lists!$F$5,$A$1:$AF$1,0))&amp;""),""))</f>
        <v/>
      </c>
      <c r="BE174" s="22">
        <f>IF(AO174="",0,1)</f>
        <v/>
      </c>
      <c r="BF174" s="22">
        <f>IF(BB174="",0,1)</f>
        <v/>
      </c>
    </row>
    <row r="175">
      <c r="AG175" s="19" t="n"/>
      <c r="AH175" s="23" t="n"/>
      <c r="AI175" s="24" t="n"/>
      <c r="AJ175" s="23" t="n"/>
      <c r="AK175" s="23" t="n"/>
      <c r="AL175" s="23" t="n"/>
      <c r="AM175" s="23" t="n"/>
      <c r="AN175" s="19" t="n"/>
      <c r="AO175" s="22">
        <f>IFERROR(TRIM(INDEX($A175:$AF175,MATCH(Lists!$F$3,$A$1:$AF$1,0))&amp;""),"")</f>
        <v/>
      </c>
      <c r="AP175" s="22">
        <f>IF(AO175="","",IFERROR(TRIM(INDEX($A175:$AF175,MATCH(Lists!$F$4,$A$1:$AF$1,0))&amp;""),""))</f>
        <v/>
      </c>
      <c r="AQ175" s="22">
        <f>IF(AO175="","",IFERROR(TRIM(INDEX($A175:$AF175,MATCH(Lists!$F$6,$A$1:$AF$1,0))&amp;""),""))</f>
        <v/>
      </c>
      <c r="AR175" s="22">
        <f>IF(AO175="","",IFERROR(TRIM(INDEX($A175:$AF175,MATCH(Lists!$F$7,$A$1:$AF$1,0))&amp;""),""))</f>
        <v/>
      </c>
      <c r="AS175" s="22">
        <f>IF(AO175="","",IFERROR(IF(TRIM(INDEX($A175:$AF175,MATCH(Lists!$F$8,$A$1:$AF$1,0))&amp;"")="","",VALUE(TRIM(INDEX($A175:$AF175,MATCH(Lists!$F$8,$A$1:$AF$1,0))&amp;""))),""))</f>
        <v/>
      </c>
      <c r="AT175" s="22">
        <f>IF(AO175="","",IFERROR(IF(TRIM(INDEX($A175:$AF175,MATCH(Lists!$F$9,$A$1:$AF$1,0))&amp;"")="","",VALUE(TRIM(INDEX($A175:$AF175,MATCH(Lists!$F$9,$A$1:$AF$1,0))&amp;""))),""))</f>
        <v/>
      </c>
      <c r="AU175" s="22">
        <f>IF(AO175="","",IF(ISNUMBER(SEARCH("door prize",IFERROR(TRIM(INDEX($A175:$AF175,MATCH(Lists!$F$10,$A$1:$AF$1,0))&amp;""),""))),"Yes","No"))</f>
        <v/>
      </c>
      <c r="AV175" s="22">
        <f>IF(AO175="","",IF(ISNUMBER(SEARCH("Food or drink",IFERROR(TRIM(INDEX($A175:$AF175,MATCH(Lists!$F$10,$A$1:$AF$1,0))&amp;""),""))),"Yes","No"))</f>
        <v/>
      </c>
      <c r="AW175" s="22">
        <f>IF(AO175="","",IF(ISNUMBER(SEARCH("Nonprofit table",AQ175)),"Yes","No"))</f>
        <v/>
      </c>
      <c r="AX175" s="22">
        <f>IF(AO175="","",IF(IFERROR(TRIM(INDEX($A175:$AF175,MATCH(Lists!$F$12,$A$1:$AF$1,0))&amp;""),"")&lt;&gt;"","Yes","No"))</f>
        <v/>
      </c>
      <c r="AY175" s="22">
        <f>IF(AO175="","",IF(IFERROR(TRIM(INDEX($A175:$AF175,MATCH(Lists!$F$13,$A$1:$AF$1,0))&amp;""),"")&lt;&gt;"","Yes","No"))</f>
        <v/>
      </c>
      <c r="AZ175" s="22">
        <f>IF(AO175="","",IFERROR(IF(TRIM(INDEX($A175:$AF175,MATCH(Lists!$F$11,$A$1:$AF$1,0))&amp;"")="","",VALUE(TRIM(INDEX($A175:$AF175,MATCH(Lists!$F$11,$A$1:$AF$1,0))&amp;""))),""))</f>
        <v/>
      </c>
      <c r="BA175" s="22">
        <f>IF(AO175="","",IFERROR(TRIM(INDEX($A175:$AF175,MATCH(Lists!$F$14,$A$1:$AF$1,0))&amp;""),""))</f>
        <v/>
      </c>
      <c r="BB175" s="22">
        <f>IF(OR(AO175="",AJ175=""),"",TRIM(AJ175&amp;""))</f>
        <v/>
      </c>
      <c r="BC175" s="22">
        <f>IF(BB175="","",IF(COUNTIF($BB$2:$BB$301,BB175)&gt;1,"Yes","No"))</f>
        <v/>
      </c>
      <c r="BD175" s="22">
        <f>IF(AO175="","",IFERROR(TRIM(INDEX($A175:$AF175,MATCH(Lists!$F$5,$A$1:$AF$1,0))&amp;""),""))</f>
        <v/>
      </c>
      <c r="BE175" s="22">
        <f>IF(AO175="",0,1)</f>
        <v/>
      </c>
      <c r="BF175" s="22">
        <f>IF(BB175="",0,1)</f>
        <v/>
      </c>
    </row>
    <row r="176">
      <c r="AG176" s="19" t="n"/>
      <c r="AH176" s="23" t="n"/>
      <c r="AI176" s="24" t="n"/>
      <c r="AJ176" s="23" t="n"/>
      <c r="AK176" s="23" t="n"/>
      <c r="AL176" s="23" t="n"/>
      <c r="AM176" s="23" t="n"/>
      <c r="AN176" s="19" t="n"/>
      <c r="AO176" s="22">
        <f>IFERROR(TRIM(INDEX($A176:$AF176,MATCH(Lists!$F$3,$A$1:$AF$1,0))&amp;""),"")</f>
        <v/>
      </c>
      <c r="AP176" s="22">
        <f>IF(AO176="","",IFERROR(TRIM(INDEX($A176:$AF176,MATCH(Lists!$F$4,$A$1:$AF$1,0))&amp;""),""))</f>
        <v/>
      </c>
      <c r="AQ176" s="22">
        <f>IF(AO176="","",IFERROR(TRIM(INDEX($A176:$AF176,MATCH(Lists!$F$6,$A$1:$AF$1,0))&amp;""),""))</f>
        <v/>
      </c>
      <c r="AR176" s="22">
        <f>IF(AO176="","",IFERROR(TRIM(INDEX($A176:$AF176,MATCH(Lists!$F$7,$A$1:$AF$1,0))&amp;""),""))</f>
        <v/>
      </c>
      <c r="AS176" s="22">
        <f>IF(AO176="","",IFERROR(IF(TRIM(INDEX($A176:$AF176,MATCH(Lists!$F$8,$A$1:$AF$1,0))&amp;"")="","",VALUE(TRIM(INDEX($A176:$AF176,MATCH(Lists!$F$8,$A$1:$AF$1,0))&amp;""))),""))</f>
        <v/>
      </c>
      <c r="AT176" s="22">
        <f>IF(AO176="","",IFERROR(IF(TRIM(INDEX($A176:$AF176,MATCH(Lists!$F$9,$A$1:$AF$1,0))&amp;"")="","",VALUE(TRIM(INDEX($A176:$AF176,MATCH(Lists!$F$9,$A$1:$AF$1,0))&amp;""))),""))</f>
        <v/>
      </c>
      <c r="AU176" s="22">
        <f>IF(AO176="","",IF(ISNUMBER(SEARCH("door prize",IFERROR(TRIM(INDEX($A176:$AF176,MATCH(Lists!$F$10,$A$1:$AF$1,0))&amp;""),""))),"Yes","No"))</f>
        <v/>
      </c>
      <c r="AV176" s="22">
        <f>IF(AO176="","",IF(ISNUMBER(SEARCH("Food or drink",IFERROR(TRIM(INDEX($A176:$AF176,MATCH(Lists!$F$10,$A$1:$AF$1,0))&amp;""),""))),"Yes","No"))</f>
        <v/>
      </c>
      <c r="AW176" s="22">
        <f>IF(AO176="","",IF(ISNUMBER(SEARCH("Nonprofit table",AQ176)),"Yes","No"))</f>
        <v/>
      </c>
      <c r="AX176" s="22">
        <f>IF(AO176="","",IF(IFERROR(TRIM(INDEX($A176:$AF176,MATCH(Lists!$F$12,$A$1:$AF$1,0))&amp;""),"")&lt;&gt;"","Yes","No"))</f>
        <v/>
      </c>
      <c r="AY176" s="22">
        <f>IF(AO176="","",IF(IFERROR(TRIM(INDEX($A176:$AF176,MATCH(Lists!$F$13,$A$1:$AF$1,0))&amp;""),"")&lt;&gt;"","Yes","No"))</f>
        <v/>
      </c>
      <c r="AZ176" s="22">
        <f>IF(AO176="","",IFERROR(IF(TRIM(INDEX($A176:$AF176,MATCH(Lists!$F$11,$A$1:$AF$1,0))&amp;"")="","",VALUE(TRIM(INDEX($A176:$AF176,MATCH(Lists!$F$11,$A$1:$AF$1,0))&amp;""))),""))</f>
        <v/>
      </c>
      <c r="BA176" s="22">
        <f>IF(AO176="","",IFERROR(TRIM(INDEX($A176:$AF176,MATCH(Lists!$F$14,$A$1:$AF$1,0))&amp;""),""))</f>
        <v/>
      </c>
      <c r="BB176" s="22">
        <f>IF(OR(AO176="",AJ176=""),"",TRIM(AJ176&amp;""))</f>
        <v/>
      </c>
      <c r="BC176" s="22">
        <f>IF(BB176="","",IF(COUNTIF($BB$2:$BB$301,BB176)&gt;1,"Yes","No"))</f>
        <v/>
      </c>
      <c r="BD176" s="22">
        <f>IF(AO176="","",IFERROR(TRIM(INDEX($A176:$AF176,MATCH(Lists!$F$5,$A$1:$AF$1,0))&amp;""),""))</f>
        <v/>
      </c>
      <c r="BE176" s="22">
        <f>IF(AO176="",0,1)</f>
        <v/>
      </c>
      <c r="BF176" s="22">
        <f>IF(BB176="",0,1)</f>
        <v/>
      </c>
    </row>
    <row r="177">
      <c r="AG177" s="19" t="n"/>
      <c r="AH177" s="23" t="n"/>
      <c r="AI177" s="24" t="n"/>
      <c r="AJ177" s="23" t="n"/>
      <c r="AK177" s="23" t="n"/>
      <c r="AL177" s="23" t="n"/>
      <c r="AM177" s="23" t="n"/>
      <c r="AN177" s="19" t="n"/>
      <c r="AO177" s="22">
        <f>IFERROR(TRIM(INDEX($A177:$AF177,MATCH(Lists!$F$3,$A$1:$AF$1,0))&amp;""),"")</f>
        <v/>
      </c>
      <c r="AP177" s="22">
        <f>IF(AO177="","",IFERROR(TRIM(INDEX($A177:$AF177,MATCH(Lists!$F$4,$A$1:$AF$1,0))&amp;""),""))</f>
        <v/>
      </c>
      <c r="AQ177" s="22">
        <f>IF(AO177="","",IFERROR(TRIM(INDEX($A177:$AF177,MATCH(Lists!$F$6,$A$1:$AF$1,0))&amp;""),""))</f>
        <v/>
      </c>
      <c r="AR177" s="22">
        <f>IF(AO177="","",IFERROR(TRIM(INDEX($A177:$AF177,MATCH(Lists!$F$7,$A$1:$AF$1,0))&amp;""),""))</f>
        <v/>
      </c>
      <c r="AS177" s="22">
        <f>IF(AO177="","",IFERROR(IF(TRIM(INDEX($A177:$AF177,MATCH(Lists!$F$8,$A$1:$AF$1,0))&amp;"")="","",VALUE(TRIM(INDEX($A177:$AF177,MATCH(Lists!$F$8,$A$1:$AF$1,0))&amp;""))),""))</f>
        <v/>
      </c>
      <c r="AT177" s="22">
        <f>IF(AO177="","",IFERROR(IF(TRIM(INDEX($A177:$AF177,MATCH(Lists!$F$9,$A$1:$AF$1,0))&amp;"")="","",VALUE(TRIM(INDEX($A177:$AF177,MATCH(Lists!$F$9,$A$1:$AF$1,0))&amp;""))),""))</f>
        <v/>
      </c>
      <c r="AU177" s="22">
        <f>IF(AO177="","",IF(ISNUMBER(SEARCH("door prize",IFERROR(TRIM(INDEX($A177:$AF177,MATCH(Lists!$F$10,$A$1:$AF$1,0))&amp;""),""))),"Yes","No"))</f>
        <v/>
      </c>
      <c r="AV177" s="22">
        <f>IF(AO177="","",IF(ISNUMBER(SEARCH("Food or drink",IFERROR(TRIM(INDEX($A177:$AF177,MATCH(Lists!$F$10,$A$1:$AF$1,0))&amp;""),""))),"Yes","No"))</f>
        <v/>
      </c>
      <c r="AW177" s="22">
        <f>IF(AO177="","",IF(ISNUMBER(SEARCH("Nonprofit table",AQ177)),"Yes","No"))</f>
        <v/>
      </c>
      <c r="AX177" s="22">
        <f>IF(AO177="","",IF(IFERROR(TRIM(INDEX($A177:$AF177,MATCH(Lists!$F$12,$A$1:$AF$1,0))&amp;""),"")&lt;&gt;"","Yes","No"))</f>
        <v/>
      </c>
      <c r="AY177" s="22">
        <f>IF(AO177="","",IF(IFERROR(TRIM(INDEX($A177:$AF177,MATCH(Lists!$F$13,$A$1:$AF$1,0))&amp;""),"")&lt;&gt;"","Yes","No"))</f>
        <v/>
      </c>
      <c r="AZ177" s="22">
        <f>IF(AO177="","",IFERROR(IF(TRIM(INDEX($A177:$AF177,MATCH(Lists!$F$11,$A$1:$AF$1,0))&amp;"")="","",VALUE(TRIM(INDEX($A177:$AF177,MATCH(Lists!$F$11,$A$1:$AF$1,0))&amp;""))),""))</f>
        <v/>
      </c>
      <c r="BA177" s="22">
        <f>IF(AO177="","",IFERROR(TRIM(INDEX($A177:$AF177,MATCH(Lists!$F$14,$A$1:$AF$1,0))&amp;""),""))</f>
        <v/>
      </c>
      <c r="BB177" s="22">
        <f>IF(OR(AO177="",AJ177=""),"",TRIM(AJ177&amp;""))</f>
        <v/>
      </c>
      <c r="BC177" s="22">
        <f>IF(BB177="","",IF(COUNTIF($BB$2:$BB$301,BB177)&gt;1,"Yes","No"))</f>
        <v/>
      </c>
      <c r="BD177" s="22">
        <f>IF(AO177="","",IFERROR(TRIM(INDEX($A177:$AF177,MATCH(Lists!$F$5,$A$1:$AF$1,0))&amp;""),""))</f>
        <v/>
      </c>
      <c r="BE177" s="22">
        <f>IF(AO177="",0,1)</f>
        <v/>
      </c>
      <c r="BF177" s="22">
        <f>IF(BB177="",0,1)</f>
        <v/>
      </c>
    </row>
    <row r="178">
      <c r="AG178" s="19" t="n"/>
      <c r="AH178" s="23" t="n"/>
      <c r="AI178" s="24" t="n"/>
      <c r="AJ178" s="23" t="n"/>
      <c r="AK178" s="23" t="n"/>
      <c r="AL178" s="23" t="n"/>
      <c r="AM178" s="23" t="n"/>
      <c r="AN178" s="19" t="n"/>
      <c r="AO178" s="22">
        <f>IFERROR(TRIM(INDEX($A178:$AF178,MATCH(Lists!$F$3,$A$1:$AF$1,0))&amp;""),"")</f>
        <v/>
      </c>
      <c r="AP178" s="22">
        <f>IF(AO178="","",IFERROR(TRIM(INDEX($A178:$AF178,MATCH(Lists!$F$4,$A$1:$AF$1,0))&amp;""),""))</f>
        <v/>
      </c>
      <c r="AQ178" s="22">
        <f>IF(AO178="","",IFERROR(TRIM(INDEX($A178:$AF178,MATCH(Lists!$F$6,$A$1:$AF$1,0))&amp;""),""))</f>
        <v/>
      </c>
      <c r="AR178" s="22">
        <f>IF(AO178="","",IFERROR(TRIM(INDEX($A178:$AF178,MATCH(Lists!$F$7,$A$1:$AF$1,0))&amp;""),""))</f>
        <v/>
      </c>
      <c r="AS178" s="22">
        <f>IF(AO178="","",IFERROR(IF(TRIM(INDEX($A178:$AF178,MATCH(Lists!$F$8,$A$1:$AF$1,0))&amp;"")="","",VALUE(TRIM(INDEX($A178:$AF178,MATCH(Lists!$F$8,$A$1:$AF$1,0))&amp;""))),""))</f>
        <v/>
      </c>
      <c r="AT178" s="22">
        <f>IF(AO178="","",IFERROR(IF(TRIM(INDEX($A178:$AF178,MATCH(Lists!$F$9,$A$1:$AF$1,0))&amp;"")="","",VALUE(TRIM(INDEX($A178:$AF178,MATCH(Lists!$F$9,$A$1:$AF$1,0))&amp;""))),""))</f>
        <v/>
      </c>
      <c r="AU178" s="22">
        <f>IF(AO178="","",IF(ISNUMBER(SEARCH("door prize",IFERROR(TRIM(INDEX($A178:$AF178,MATCH(Lists!$F$10,$A$1:$AF$1,0))&amp;""),""))),"Yes","No"))</f>
        <v/>
      </c>
      <c r="AV178" s="22">
        <f>IF(AO178="","",IF(ISNUMBER(SEARCH("Food or drink",IFERROR(TRIM(INDEX($A178:$AF178,MATCH(Lists!$F$10,$A$1:$AF$1,0))&amp;""),""))),"Yes","No"))</f>
        <v/>
      </c>
      <c r="AW178" s="22">
        <f>IF(AO178="","",IF(ISNUMBER(SEARCH("Nonprofit table",AQ178)),"Yes","No"))</f>
        <v/>
      </c>
      <c r="AX178" s="22">
        <f>IF(AO178="","",IF(IFERROR(TRIM(INDEX($A178:$AF178,MATCH(Lists!$F$12,$A$1:$AF$1,0))&amp;""),"")&lt;&gt;"","Yes","No"))</f>
        <v/>
      </c>
      <c r="AY178" s="22">
        <f>IF(AO178="","",IF(IFERROR(TRIM(INDEX($A178:$AF178,MATCH(Lists!$F$13,$A$1:$AF$1,0))&amp;""),"")&lt;&gt;"","Yes","No"))</f>
        <v/>
      </c>
      <c r="AZ178" s="22">
        <f>IF(AO178="","",IFERROR(IF(TRIM(INDEX($A178:$AF178,MATCH(Lists!$F$11,$A$1:$AF$1,0))&amp;"")="","",VALUE(TRIM(INDEX($A178:$AF178,MATCH(Lists!$F$11,$A$1:$AF$1,0))&amp;""))),""))</f>
        <v/>
      </c>
      <c r="BA178" s="22">
        <f>IF(AO178="","",IFERROR(TRIM(INDEX($A178:$AF178,MATCH(Lists!$F$14,$A$1:$AF$1,0))&amp;""),""))</f>
        <v/>
      </c>
      <c r="BB178" s="22">
        <f>IF(OR(AO178="",AJ178=""),"",TRIM(AJ178&amp;""))</f>
        <v/>
      </c>
      <c r="BC178" s="22">
        <f>IF(BB178="","",IF(COUNTIF($BB$2:$BB$301,BB178)&gt;1,"Yes","No"))</f>
        <v/>
      </c>
      <c r="BD178" s="22">
        <f>IF(AO178="","",IFERROR(TRIM(INDEX($A178:$AF178,MATCH(Lists!$F$5,$A$1:$AF$1,0))&amp;""),""))</f>
        <v/>
      </c>
      <c r="BE178" s="22">
        <f>IF(AO178="",0,1)</f>
        <v/>
      </c>
      <c r="BF178" s="22">
        <f>IF(BB178="",0,1)</f>
        <v/>
      </c>
    </row>
    <row r="179">
      <c r="AG179" s="19" t="n"/>
      <c r="AH179" s="23" t="n"/>
      <c r="AI179" s="24" t="n"/>
      <c r="AJ179" s="23" t="n"/>
      <c r="AK179" s="23" t="n"/>
      <c r="AL179" s="23" t="n"/>
      <c r="AM179" s="23" t="n"/>
      <c r="AN179" s="19" t="n"/>
      <c r="AO179" s="22">
        <f>IFERROR(TRIM(INDEX($A179:$AF179,MATCH(Lists!$F$3,$A$1:$AF$1,0))&amp;""),"")</f>
        <v/>
      </c>
      <c r="AP179" s="22">
        <f>IF(AO179="","",IFERROR(TRIM(INDEX($A179:$AF179,MATCH(Lists!$F$4,$A$1:$AF$1,0))&amp;""),""))</f>
        <v/>
      </c>
      <c r="AQ179" s="22">
        <f>IF(AO179="","",IFERROR(TRIM(INDEX($A179:$AF179,MATCH(Lists!$F$6,$A$1:$AF$1,0))&amp;""),""))</f>
        <v/>
      </c>
      <c r="AR179" s="22">
        <f>IF(AO179="","",IFERROR(TRIM(INDEX($A179:$AF179,MATCH(Lists!$F$7,$A$1:$AF$1,0))&amp;""),""))</f>
        <v/>
      </c>
      <c r="AS179" s="22">
        <f>IF(AO179="","",IFERROR(IF(TRIM(INDEX($A179:$AF179,MATCH(Lists!$F$8,$A$1:$AF$1,0))&amp;"")="","",VALUE(TRIM(INDEX($A179:$AF179,MATCH(Lists!$F$8,$A$1:$AF$1,0))&amp;""))),""))</f>
        <v/>
      </c>
      <c r="AT179" s="22">
        <f>IF(AO179="","",IFERROR(IF(TRIM(INDEX($A179:$AF179,MATCH(Lists!$F$9,$A$1:$AF$1,0))&amp;"")="","",VALUE(TRIM(INDEX($A179:$AF179,MATCH(Lists!$F$9,$A$1:$AF$1,0))&amp;""))),""))</f>
        <v/>
      </c>
      <c r="AU179" s="22">
        <f>IF(AO179="","",IF(ISNUMBER(SEARCH("door prize",IFERROR(TRIM(INDEX($A179:$AF179,MATCH(Lists!$F$10,$A$1:$AF$1,0))&amp;""),""))),"Yes","No"))</f>
        <v/>
      </c>
      <c r="AV179" s="22">
        <f>IF(AO179="","",IF(ISNUMBER(SEARCH("Food or drink",IFERROR(TRIM(INDEX($A179:$AF179,MATCH(Lists!$F$10,$A$1:$AF$1,0))&amp;""),""))),"Yes","No"))</f>
        <v/>
      </c>
      <c r="AW179" s="22">
        <f>IF(AO179="","",IF(ISNUMBER(SEARCH("Nonprofit table",AQ179)),"Yes","No"))</f>
        <v/>
      </c>
      <c r="AX179" s="22">
        <f>IF(AO179="","",IF(IFERROR(TRIM(INDEX($A179:$AF179,MATCH(Lists!$F$12,$A$1:$AF$1,0))&amp;""),"")&lt;&gt;"","Yes","No"))</f>
        <v/>
      </c>
      <c r="AY179" s="22">
        <f>IF(AO179="","",IF(IFERROR(TRIM(INDEX($A179:$AF179,MATCH(Lists!$F$13,$A$1:$AF$1,0))&amp;""),"")&lt;&gt;"","Yes","No"))</f>
        <v/>
      </c>
      <c r="AZ179" s="22">
        <f>IF(AO179="","",IFERROR(IF(TRIM(INDEX($A179:$AF179,MATCH(Lists!$F$11,$A$1:$AF$1,0))&amp;"")="","",VALUE(TRIM(INDEX($A179:$AF179,MATCH(Lists!$F$11,$A$1:$AF$1,0))&amp;""))),""))</f>
        <v/>
      </c>
      <c r="BA179" s="22">
        <f>IF(AO179="","",IFERROR(TRIM(INDEX($A179:$AF179,MATCH(Lists!$F$14,$A$1:$AF$1,0))&amp;""),""))</f>
        <v/>
      </c>
      <c r="BB179" s="22">
        <f>IF(OR(AO179="",AJ179=""),"",TRIM(AJ179&amp;""))</f>
        <v/>
      </c>
      <c r="BC179" s="22">
        <f>IF(BB179="","",IF(COUNTIF($BB$2:$BB$301,BB179)&gt;1,"Yes","No"))</f>
        <v/>
      </c>
      <c r="BD179" s="22">
        <f>IF(AO179="","",IFERROR(TRIM(INDEX($A179:$AF179,MATCH(Lists!$F$5,$A$1:$AF$1,0))&amp;""),""))</f>
        <v/>
      </c>
      <c r="BE179" s="22">
        <f>IF(AO179="",0,1)</f>
        <v/>
      </c>
      <c r="BF179" s="22">
        <f>IF(BB179="",0,1)</f>
        <v/>
      </c>
    </row>
    <row r="180">
      <c r="AG180" s="19" t="n"/>
      <c r="AH180" s="23" t="n"/>
      <c r="AI180" s="24" t="n"/>
      <c r="AJ180" s="23" t="n"/>
      <c r="AK180" s="23" t="n"/>
      <c r="AL180" s="23" t="n"/>
      <c r="AM180" s="23" t="n"/>
      <c r="AN180" s="19" t="n"/>
      <c r="AO180" s="22">
        <f>IFERROR(TRIM(INDEX($A180:$AF180,MATCH(Lists!$F$3,$A$1:$AF$1,0))&amp;""),"")</f>
        <v/>
      </c>
      <c r="AP180" s="22">
        <f>IF(AO180="","",IFERROR(TRIM(INDEX($A180:$AF180,MATCH(Lists!$F$4,$A$1:$AF$1,0))&amp;""),""))</f>
        <v/>
      </c>
      <c r="AQ180" s="22">
        <f>IF(AO180="","",IFERROR(TRIM(INDEX($A180:$AF180,MATCH(Lists!$F$6,$A$1:$AF$1,0))&amp;""),""))</f>
        <v/>
      </c>
      <c r="AR180" s="22">
        <f>IF(AO180="","",IFERROR(TRIM(INDEX($A180:$AF180,MATCH(Lists!$F$7,$A$1:$AF$1,0))&amp;""),""))</f>
        <v/>
      </c>
      <c r="AS180" s="22">
        <f>IF(AO180="","",IFERROR(IF(TRIM(INDEX($A180:$AF180,MATCH(Lists!$F$8,$A$1:$AF$1,0))&amp;"")="","",VALUE(TRIM(INDEX($A180:$AF180,MATCH(Lists!$F$8,$A$1:$AF$1,0))&amp;""))),""))</f>
        <v/>
      </c>
      <c r="AT180" s="22">
        <f>IF(AO180="","",IFERROR(IF(TRIM(INDEX($A180:$AF180,MATCH(Lists!$F$9,$A$1:$AF$1,0))&amp;"")="","",VALUE(TRIM(INDEX($A180:$AF180,MATCH(Lists!$F$9,$A$1:$AF$1,0))&amp;""))),""))</f>
        <v/>
      </c>
      <c r="AU180" s="22">
        <f>IF(AO180="","",IF(ISNUMBER(SEARCH("door prize",IFERROR(TRIM(INDEX($A180:$AF180,MATCH(Lists!$F$10,$A$1:$AF$1,0))&amp;""),""))),"Yes","No"))</f>
        <v/>
      </c>
      <c r="AV180" s="22">
        <f>IF(AO180="","",IF(ISNUMBER(SEARCH("Food or drink",IFERROR(TRIM(INDEX($A180:$AF180,MATCH(Lists!$F$10,$A$1:$AF$1,0))&amp;""),""))),"Yes","No"))</f>
        <v/>
      </c>
      <c r="AW180" s="22">
        <f>IF(AO180="","",IF(ISNUMBER(SEARCH("Nonprofit table",AQ180)),"Yes","No"))</f>
        <v/>
      </c>
      <c r="AX180" s="22">
        <f>IF(AO180="","",IF(IFERROR(TRIM(INDEX($A180:$AF180,MATCH(Lists!$F$12,$A$1:$AF$1,0))&amp;""),"")&lt;&gt;"","Yes","No"))</f>
        <v/>
      </c>
      <c r="AY180" s="22">
        <f>IF(AO180="","",IF(IFERROR(TRIM(INDEX($A180:$AF180,MATCH(Lists!$F$13,$A$1:$AF$1,0))&amp;""),"")&lt;&gt;"","Yes","No"))</f>
        <v/>
      </c>
      <c r="AZ180" s="22">
        <f>IF(AO180="","",IFERROR(IF(TRIM(INDEX($A180:$AF180,MATCH(Lists!$F$11,$A$1:$AF$1,0))&amp;"")="","",VALUE(TRIM(INDEX($A180:$AF180,MATCH(Lists!$F$11,$A$1:$AF$1,0))&amp;""))),""))</f>
        <v/>
      </c>
      <c r="BA180" s="22">
        <f>IF(AO180="","",IFERROR(TRIM(INDEX($A180:$AF180,MATCH(Lists!$F$14,$A$1:$AF$1,0))&amp;""),""))</f>
        <v/>
      </c>
      <c r="BB180" s="22">
        <f>IF(OR(AO180="",AJ180=""),"",TRIM(AJ180&amp;""))</f>
        <v/>
      </c>
      <c r="BC180" s="22">
        <f>IF(BB180="","",IF(COUNTIF($BB$2:$BB$301,BB180)&gt;1,"Yes","No"))</f>
        <v/>
      </c>
      <c r="BD180" s="22">
        <f>IF(AO180="","",IFERROR(TRIM(INDEX($A180:$AF180,MATCH(Lists!$F$5,$A$1:$AF$1,0))&amp;""),""))</f>
        <v/>
      </c>
      <c r="BE180" s="22">
        <f>IF(AO180="",0,1)</f>
        <v/>
      </c>
      <c r="BF180" s="22">
        <f>IF(BB180="",0,1)</f>
        <v/>
      </c>
    </row>
    <row r="181">
      <c r="AG181" s="19" t="n"/>
      <c r="AH181" s="23" t="n"/>
      <c r="AI181" s="24" t="n"/>
      <c r="AJ181" s="23" t="n"/>
      <c r="AK181" s="23" t="n"/>
      <c r="AL181" s="23" t="n"/>
      <c r="AM181" s="23" t="n"/>
      <c r="AN181" s="19" t="n"/>
      <c r="AO181" s="22">
        <f>IFERROR(TRIM(INDEX($A181:$AF181,MATCH(Lists!$F$3,$A$1:$AF$1,0))&amp;""),"")</f>
        <v/>
      </c>
      <c r="AP181" s="22">
        <f>IF(AO181="","",IFERROR(TRIM(INDEX($A181:$AF181,MATCH(Lists!$F$4,$A$1:$AF$1,0))&amp;""),""))</f>
        <v/>
      </c>
      <c r="AQ181" s="22">
        <f>IF(AO181="","",IFERROR(TRIM(INDEX($A181:$AF181,MATCH(Lists!$F$6,$A$1:$AF$1,0))&amp;""),""))</f>
        <v/>
      </c>
      <c r="AR181" s="22">
        <f>IF(AO181="","",IFERROR(TRIM(INDEX($A181:$AF181,MATCH(Lists!$F$7,$A$1:$AF$1,0))&amp;""),""))</f>
        <v/>
      </c>
      <c r="AS181" s="22">
        <f>IF(AO181="","",IFERROR(IF(TRIM(INDEX($A181:$AF181,MATCH(Lists!$F$8,$A$1:$AF$1,0))&amp;"")="","",VALUE(TRIM(INDEX($A181:$AF181,MATCH(Lists!$F$8,$A$1:$AF$1,0))&amp;""))),""))</f>
        <v/>
      </c>
      <c r="AT181" s="22">
        <f>IF(AO181="","",IFERROR(IF(TRIM(INDEX($A181:$AF181,MATCH(Lists!$F$9,$A$1:$AF$1,0))&amp;"")="","",VALUE(TRIM(INDEX($A181:$AF181,MATCH(Lists!$F$9,$A$1:$AF$1,0))&amp;""))),""))</f>
        <v/>
      </c>
      <c r="AU181" s="22">
        <f>IF(AO181="","",IF(ISNUMBER(SEARCH("door prize",IFERROR(TRIM(INDEX($A181:$AF181,MATCH(Lists!$F$10,$A$1:$AF$1,0))&amp;""),""))),"Yes","No"))</f>
        <v/>
      </c>
      <c r="AV181" s="22">
        <f>IF(AO181="","",IF(ISNUMBER(SEARCH("Food or drink",IFERROR(TRIM(INDEX($A181:$AF181,MATCH(Lists!$F$10,$A$1:$AF$1,0))&amp;""),""))),"Yes","No"))</f>
        <v/>
      </c>
      <c r="AW181" s="22">
        <f>IF(AO181="","",IF(ISNUMBER(SEARCH("Nonprofit table",AQ181)),"Yes","No"))</f>
        <v/>
      </c>
      <c r="AX181" s="22">
        <f>IF(AO181="","",IF(IFERROR(TRIM(INDEX($A181:$AF181,MATCH(Lists!$F$12,$A$1:$AF$1,0))&amp;""),"")&lt;&gt;"","Yes","No"))</f>
        <v/>
      </c>
      <c r="AY181" s="22">
        <f>IF(AO181="","",IF(IFERROR(TRIM(INDEX($A181:$AF181,MATCH(Lists!$F$13,$A$1:$AF$1,0))&amp;""),"")&lt;&gt;"","Yes","No"))</f>
        <v/>
      </c>
      <c r="AZ181" s="22">
        <f>IF(AO181="","",IFERROR(IF(TRIM(INDEX($A181:$AF181,MATCH(Lists!$F$11,$A$1:$AF$1,0))&amp;"")="","",VALUE(TRIM(INDEX($A181:$AF181,MATCH(Lists!$F$11,$A$1:$AF$1,0))&amp;""))),""))</f>
        <v/>
      </c>
      <c r="BA181" s="22">
        <f>IF(AO181="","",IFERROR(TRIM(INDEX($A181:$AF181,MATCH(Lists!$F$14,$A$1:$AF$1,0))&amp;""),""))</f>
        <v/>
      </c>
      <c r="BB181" s="22">
        <f>IF(OR(AO181="",AJ181=""),"",TRIM(AJ181&amp;""))</f>
        <v/>
      </c>
      <c r="BC181" s="22">
        <f>IF(BB181="","",IF(COUNTIF($BB$2:$BB$301,BB181)&gt;1,"Yes","No"))</f>
        <v/>
      </c>
      <c r="BD181" s="22">
        <f>IF(AO181="","",IFERROR(TRIM(INDEX($A181:$AF181,MATCH(Lists!$F$5,$A$1:$AF$1,0))&amp;""),""))</f>
        <v/>
      </c>
      <c r="BE181" s="22">
        <f>IF(AO181="",0,1)</f>
        <v/>
      </c>
      <c r="BF181" s="22">
        <f>IF(BB181="",0,1)</f>
        <v/>
      </c>
    </row>
    <row r="182">
      <c r="AG182" s="19" t="n"/>
      <c r="AH182" s="23" t="n"/>
      <c r="AI182" s="24" t="n"/>
      <c r="AJ182" s="23" t="n"/>
      <c r="AK182" s="23" t="n"/>
      <c r="AL182" s="23" t="n"/>
      <c r="AM182" s="23" t="n"/>
      <c r="AN182" s="19" t="n"/>
      <c r="AO182" s="22">
        <f>IFERROR(TRIM(INDEX($A182:$AF182,MATCH(Lists!$F$3,$A$1:$AF$1,0))&amp;""),"")</f>
        <v/>
      </c>
      <c r="AP182" s="22">
        <f>IF(AO182="","",IFERROR(TRIM(INDEX($A182:$AF182,MATCH(Lists!$F$4,$A$1:$AF$1,0))&amp;""),""))</f>
        <v/>
      </c>
      <c r="AQ182" s="22">
        <f>IF(AO182="","",IFERROR(TRIM(INDEX($A182:$AF182,MATCH(Lists!$F$6,$A$1:$AF$1,0))&amp;""),""))</f>
        <v/>
      </c>
      <c r="AR182" s="22">
        <f>IF(AO182="","",IFERROR(TRIM(INDEX($A182:$AF182,MATCH(Lists!$F$7,$A$1:$AF$1,0))&amp;""),""))</f>
        <v/>
      </c>
      <c r="AS182" s="22">
        <f>IF(AO182="","",IFERROR(IF(TRIM(INDEX($A182:$AF182,MATCH(Lists!$F$8,$A$1:$AF$1,0))&amp;"")="","",VALUE(TRIM(INDEX($A182:$AF182,MATCH(Lists!$F$8,$A$1:$AF$1,0))&amp;""))),""))</f>
        <v/>
      </c>
      <c r="AT182" s="22">
        <f>IF(AO182="","",IFERROR(IF(TRIM(INDEX($A182:$AF182,MATCH(Lists!$F$9,$A$1:$AF$1,0))&amp;"")="","",VALUE(TRIM(INDEX($A182:$AF182,MATCH(Lists!$F$9,$A$1:$AF$1,0))&amp;""))),""))</f>
        <v/>
      </c>
      <c r="AU182" s="22">
        <f>IF(AO182="","",IF(ISNUMBER(SEARCH("door prize",IFERROR(TRIM(INDEX($A182:$AF182,MATCH(Lists!$F$10,$A$1:$AF$1,0))&amp;""),""))),"Yes","No"))</f>
        <v/>
      </c>
      <c r="AV182" s="22">
        <f>IF(AO182="","",IF(ISNUMBER(SEARCH("Food or drink",IFERROR(TRIM(INDEX($A182:$AF182,MATCH(Lists!$F$10,$A$1:$AF$1,0))&amp;""),""))),"Yes","No"))</f>
        <v/>
      </c>
      <c r="AW182" s="22">
        <f>IF(AO182="","",IF(ISNUMBER(SEARCH("Nonprofit table",AQ182)),"Yes","No"))</f>
        <v/>
      </c>
      <c r="AX182" s="22">
        <f>IF(AO182="","",IF(IFERROR(TRIM(INDEX($A182:$AF182,MATCH(Lists!$F$12,$A$1:$AF$1,0))&amp;""),"")&lt;&gt;"","Yes","No"))</f>
        <v/>
      </c>
      <c r="AY182" s="22">
        <f>IF(AO182="","",IF(IFERROR(TRIM(INDEX($A182:$AF182,MATCH(Lists!$F$13,$A$1:$AF$1,0))&amp;""),"")&lt;&gt;"","Yes","No"))</f>
        <v/>
      </c>
      <c r="AZ182" s="22">
        <f>IF(AO182="","",IFERROR(IF(TRIM(INDEX($A182:$AF182,MATCH(Lists!$F$11,$A$1:$AF$1,0))&amp;"")="","",VALUE(TRIM(INDEX($A182:$AF182,MATCH(Lists!$F$11,$A$1:$AF$1,0))&amp;""))),""))</f>
        <v/>
      </c>
      <c r="BA182" s="22">
        <f>IF(AO182="","",IFERROR(TRIM(INDEX($A182:$AF182,MATCH(Lists!$F$14,$A$1:$AF$1,0))&amp;""),""))</f>
        <v/>
      </c>
      <c r="BB182" s="22">
        <f>IF(OR(AO182="",AJ182=""),"",TRIM(AJ182&amp;""))</f>
        <v/>
      </c>
      <c r="BC182" s="22">
        <f>IF(BB182="","",IF(COUNTIF($BB$2:$BB$301,BB182)&gt;1,"Yes","No"))</f>
        <v/>
      </c>
      <c r="BD182" s="22">
        <f>IF(AO182="","",IFERROR(TRIM(INDEX($A182:$AF182,MATCH(Lists!$F$5,$A$1:$AF$1,0))&amp;""),""))</f>
        <v/>
      </c>
      <c r="BE182" s="22">
        <f>IF(AO182="",0,1)</f>
        <v/>
      </c>
      <c r="BF182" s="22">
        <f>IF(BB182="",0,1)</f>
        <v/>
      </c>
    </row>
    <row r="183">
      <c r="AG183" s="19" t="n"/>
      <c r="AH183" s="23" t="n"/>
      <c r="AI183" s="24" t="n"/>
      <c r="AJ183" s="23" t="n"/>
      <c r="AK183" s="23" t="n"/>
      <c r="AL183" s="23" t="n"/>
      <c r="AM183" s="23" t="n"/>
      <c r="AN183" s="19" t="n"/>
      <c r="AO183" s="22">
        <f>IFERROR(TRIM(INDEX($A183:$AF183,MATCH(Lists!$F$3,$A$1:$AF$1,0))&amp;""),"")</f>
        <v/>
      </c>
      <c r="AP183" s="22">
        <f>IF(AO183="","",IFERROR(TRIM(INDEX($A183:$AF183,MATCH(Lists!$F$4,$A$1:$AF$1,0))&amp;""),""))</f>
        <v/>
      </c>
      <c r="AQ183" s="22">
        <f>IF(AO183="","",IFERROR(TRIM(INDEX($A183:$AF183,MATCH(Lists!$F$6,$A$1:$AF$1,0))&amp;""),""))</f>
        <v/>
      </c>
      <c r="AR183" s="22">
        <f>IF(AO183="","",IFERROR(TRIM(INDEX($A183:$AF183,MATCH(Lists!$F$7,$A$1:$AF$1,0))&amp;""),""))</f>
        <v/>
      </c>
      <c r="AS183" s="22">
        <f>IF(AO183="","",IFERROR(IF(TRIM(INDEX($A183:$AF183,MATCH(Lists!$F$8,$A$1:$AF$1,0))&amp;"")="","",VALUE(TRIM(INDEX($A183:$AF183,MATCH(Lists!$F$8,$A$1:$AF$1,0))&amp;""))),""))</f>
        <v/>
      </c>
      <c r="AT183" s="22">
        <f>IF(AO183="","",IFERROR(IF(TRIM(INDEX($A183:$AF183,MATCH(Lists!$F$9,$A$1:$AF$1,0))&amp;"")="","",VALUE(TRIM(INDEX($A183:$AF183,MATCH(Lists!$F$9,$A$1:$AF$1,0))&amp;""))),""))</f>
        <v/>
      </c>
      <c r="AU183" s="22">
        <f>IF(AO183="","",IF(ISNUMBER(SEARCH("door prize",IFERROR(TRIM(INDEX($A183:$AF183,MATCH(Lists!$F$10,$A$1:$AF$1,0))&amp;""),""))),"Yes","No"))</f>
        <v/>
      </c>
      <c r="AV183" s="22">
        <f>IF(AO183="","",IF(ISNUMBER(SEARCH("Food or drink",IFERROR(TRIM(INDEX($A183:$AF183,MATCH(Lists!$F$10,$A$1:$AF$1,0))&amp;""),""))),"Yes","No"))</f>
        <v/>
      </c>
      <c r="AW183" s="22">
        <f>IF(AO183="","",IF(ISNUMBER(SEARCH("Nonprofit table",AQ183)),"Yes","No"))</f>
        <v/>
      </c>
      <c r="AX183" s="22">
        <f>IF(AO183="","",IF(IFERROR(TRIM(INDEX($A183:$AF183,MATCH(Lists!$F$12,$A$1:$AF$1,0))&amp;""),"")&lt;&gt;"","Yes","No"))</f>
        <v/>
      </c>
      <c r="AY183" s="22">
        <f>IF(AO183="","",IF(IFERROR(TRIM(INDEX($A183:$AF183,MATCH(Lists!$F$13,$A$1:$AF$1,0))&amp;""),"")&lt;&gt;"","Yes","No"))</f>
        <v/>
      </c>
      <c r="AZ183" s="22">
        <f>IF(AO183="","",IFERROR(IF(TRIM(INDEX($A183:$AF183,MATCH(Lists!$F$11,$A$1:$AF$1,0))&amp;"")="","",VALUE(TRIM(INDEX($A183:$AF183,MATCH(Lists!$F$11,$A$1:$AF$1,0))&amp;""))),""))</f>
        <v/>
      </c>
      <c r="BA183" s="22">
        <f>IF(AO183="","",IFERROR(TRIM(INDEX($A183:$AF183,MATCH(Lists!$F$14,$A$1:$AF$1,0))&amp;""),""))</f>
        <v/>
      </c>
      <c r="BB183" s="22">
        <f>IF(OR(AO183="",AJ183=""),"",TRIM(AJ183&amp;""))</f>
        <v/>
      </c>
      <c r="BC183" s="22">
        <f>IF(BB183="","",IF(COUNTIF($BB$2:$BB$301,BB183)&gt;1,"Yes","No"))</f>
        <v/>
      </c>
      <c r="BD183" s="22">
        <f>IF(AO183="","",IFERROR(TRIM(INDEX($A183:$AF183,MATCH(Lists!$F$5,$A$1:$AF$1,0))&amp;""),""))</f>
        <v/>
      </c>
      <c r="BE183" s="22">
        <f>IF(AO183="",0,1)</f>
        <v/>
      </c>
      <c r="BF183" s="22">
        <f>IF(BB183="",0,1)</f>
        <v/>
      </c>
    </row>
    <row r="184">
      <c r="AG184" s="19" t="n"/>
      <c r="AH184" s="23" t="n"/>
      <c r="AI184" s="24" t="n"/>
      <c r="AJ184" s="23" t="n"/>
      <c r="AK184" s="23" t="n"/>
      <c r="AL184" s="23" t="n"/>
      <c r="AM184" s="23" t="n"/>
      <c r="AN184" s="19" t="n"/>
      <c r="AO184" s="22">
        <f>IFERROR(TRIM(INDEX($A184:$AF184,MATCH(Lists!$F$3,$A$1:$AF$1,0))&amp;""),"")</f>
        <v/>
      </c>
      <c r="AP184" s="22">
        <f>IF(AO184="","",IFERROR(TRIM(INDEX($A184:$AF184,MATCH(Lists!$F$4,$A$1:$AF$1,0))&amp;""),""))</f>
        <v/>
      </c>
      <c r="AQ184" s="22">
        <f>IF(AO184="","",IFERROR(TRIM(INDEX($A184:$AF184,MATCH(Lists!$F$6,$A$1:$AF$1,0))&amp;""),""))</f>
        <v/>
      </c>
      <c r="AR184" s="22">
        <f>IF(AO184="","",IFERROR(TRIM(INDEX($A184:$AF184,MATCH(Lists!$F$7,$A$1:$AF$1,0))&amp;""),""))</f>
        <v/>
      </c>
      <c r="AS184" s="22">
        <f>IF(AO184="","",IFERROR(IF(TRIM(INDEX($A184:$AF184,MATCH(Lists!$F$8,$A$1:$AF$1,0))&amp;"")="","",VALUE(TRIM(INDEX($A184:$AF184,MATCH(Lists!$F$8,$A$1:$AF$1,0))&amp;""))),""))</f>
        <v/>
      </c>
      <c r="AT184" s="22">
        <f>IF(AO184="","",IFERROR(IF(TRIM(INDEX($A184:$AF184,MATCH(Lists!$F$9,$A$1:$AF$1,0))&amp;"")="","",VALUE(TRIM(INDEX($A184:$AF184,MATCH(Lists!$F$9,$A$1:$AF$1,0))&amp;""))),""))</f>
        <v/>
      </c>
      <c r="AU184" s="22">
        <f>IF(AO184="","",IF(ISNUMBER(SEARCH("door prize",IFERROR(TRIM(INDEX($A184:$AF184,MATCH(Lists!$F$10,$A$1:$AF$1,0))&amp;""),""))),"Yes","No"))</f>
        <v/>
      </c>
      <c r="AV184" s="22">
        <f>IF(AO184="","",IF(ISNUMBER(SEARCH("Food or drink",IFERROR(TRIM(INDEX($A184:$AF184,MATCH(Lists!$F$10,$A$1:$AF$1,0))&amp;""),""))),"Yes","No"))</f>
        <v/>
      </c>
      <c r="AW184" s="22">
        <f>IF(AO184="","",IF(ISNUMBER(SEARCH("Nonprofit table",AQ184)),"Yes","No"))</f>
        <v/>
      </c>
      <c r="AX184" s="22">
        <f>IF(AO184="","",IF(IFERROR(TRIM(INDEX($A184:$AF184,MATCH(Lists!$F$12,$A$1:$AF$1,0))&amp;""),"")&lt;&gt;"","Yes","No"))</f>
        <v/>
      </c>
      <c r="AY184" s="22">
        <f>IF(AO184="","",IF(IFERROR(TRIM(INDEX($A184:$AF184,MATCH(Lists!$F$13,$A$1:$AF$1,0))&amp;""),"")&lt;&gt;"","Yes","No"))</f>
        <v/>
      </c>
      <c r="AZ184" s="22">
        <f>IF(AO184="","",IFERROR(IF(TRIM(INDEX($A184:$AF184,MATCH(Lists!$F$11,$A$1:$AF$1,0))&amp;"")="","",VALUE(TRIM(INDEX($A184:$AF184,MATCH(Lists!$F$11,$A$1:$AF$1,0))&amp;""))),""))</f>
        <v/>
      </c>
      <c r="BA184" s="22">
        <f>IF(AO184="","",IFERROR(TRIM(INDEX($A184:$AF184,MATCH(Lists!$F$14,$A$1:$AF$1,0))&amp;""),""))</f>
        <v/>
      </c>
      <c r="BB184" s="22">
        <f>IF(OR(AO184="",AJ184=""),"",TRIM(AJ184&amp;""))</f>
        <v/>
      </c>
      <c r="BC184" s="22">
        <f>IF(BB184="","",IF(COUNTIF($BB$2:$BB$301,BB184)&gt;1,"Yes","No"))</f>
        <v/>
      </c>
      <c r="BD184" s="22">
        <f>IF(AO184="","",IFERROR(TRIM(INDEX($A184:$AF184,MATCH(Lists!$F$5,$A$1:$AF$1,0))&amp;""),""))</f>
        <v/>
      </c>
      <c r="BE184" s="22">
        <f>IF(AO184="",0,1)</f>
        <v/>
      </c>
      <c r="BF184" s="22">
        <f>IF(BB184="",0,1)</f>
        <v/>
      </c>
    </row>
    <row r="185">
      <c r="AG185" s="19" t="n"/>
      <c r="AH185" s="23" t="n"/>
      <c r="AI185" s="24" t="n"/>
      <c r="AJ185" s="23" t="n"/>
      <c r="AK185" s="23" t="n"/>
      <c r="AL185" s="23" t="n"/>
      <c r="AM185" s="23" t="n"/>
      <c r="AN185" s="19" t="n"/>
      <c r="AO185" s="22">
        <f>IFERROR(TRIM(INDEX($A185:$AF185,MATCH(Lists!$F$3,$A$1:$AF$1,0))&amp;""),"")</f>
        <v/>
      </c>
      <c r="AP185" s="22">
        <f>IF(AO185="","",IFERROR(TRIM(INDEX($A185:$AF185,MATCH(Lists!$F$4,$A$1:$AF$1,0))&amp;""),""))</f>
        <v/>
      </c>
      <c r="AQ185" s="22">
        <f>IF(AO185="","",IFERROR(TRIM(INDEX($A185:$AF185,MATCH(Lists!$F$6,$A$1:$AF$1,0))&amp;""),""))</f>
        <v/>
      </c>
      <c r="AR185" s="22">
        <f>IF(AO185="","",IFERROR(TRIM(INDEX($A185:$AF185,MATCH(Lists!$F$7,$A$1:$AF$1,0))&amp;""),""))</f>
        <v/>
      </c>
      <c r="AS185" s="22">
        <f>IF(AO185="","",IFERROR(IF(TRIM(INDEX($A185:$AF185,MATCH(Lists!$F$8,$A$1:$AF$1,0))&amp;"")="","",VALUE(TRIM(INDEX($A185:$AF185,MATCH(Lists!$F$8,$A$1:$AF$1,0))&amp;""))),""))</f>
        <v/>
      </c>
      <c r="AT185" s="22">
        <f>IF(AO185="","",IFERROR(IF(TRIM(INDEX($A185:$AF185,MATCH(Lists!$F$9,$A$1:$AF$1,0))&amp;"")="","",VALUE(TRIM(INDEX($A185:$AF185,MATCH(Lists!$F$9,$A$1:$AF$1,0))&amp;""))),""))</f>
        <v/>
      </c>
      <c r="AU185" s="22">
        <f>IF(AO185="","",IF(ISNUMBER(SEARCH("door prize",IFERROR(TRIM(INDEX($A185:$AF185,MATCH(Lists!$F$10,$A$1:$AF$1,0))&amp;""),""))),"Yes","No"))</f>
        <v/>
      </c>
      <c r="AV185" s="22">
        <f>IF(AO185="","",IF(ISNUMBER(SEARCH("Food or drink",IFERROR(TRIM(INDEX($A185:$AF185,MATCH(Lists!$F$10,$A$1:$AF$1,0))&amp;""),""))),"Yes","No"))</f>
        <v/>
      </c>
      <c r="AW185" s="22">
        <f>IF(AO185="","",IF(ISNUMBER(SEARCH("Nonprofit table",AQ185)),"Yes","No"))</f>
        <v/>
      </c>
      <c r="AX185" s="22">
        <f>IF(AO185="","",IF(IFERROR(TRIM(INDEX($A185:$AF185,MATCH(Lists!$F$12,$A$1:$AF$1,0))&amp;""),"")&lt;&gt;"","Yes","No"))</f>
        <v/>
      </c>
      <c r="AY185" s="22">
        <f>IF(AO185="","",IF(IFERROR(TRIM(INDEX($A185:$AF185,MATCH(Lists!$F$13,$A$1:$AF$1,0))&amp;""),"")&lt;&gt;"","Yes","No"))</f>
        <v/>
      </c>
      <c r="AZ185" s="22">
        <f>IF(AO185="","",IFERROR(IF(TRIM(INDEX($A185:$AF185,MATCH(Lists!$F$11,$A$1:$AF$1,0))&amp;"")="","",VALUE(TRIM(INDEX($A185:$AF185,MATCH(Lists!$F$11,$A$1:$AF$1,0))&amp;""))),""))</f>
        <v/>
      </c>
      <c r="BA185" s="22">
        <f>IF(AO185="","",IFERROR(TRIM(INDEX($A185:$AF185,MATCH(Lists!$F$14,$A$1:$AF$1,0))&amp;""),""))</f>
        <v/>
      </c>
      <c r="BB185" s="22">
        <f>IF(OR(AO185="",AJ185=""),"",TRIM(AJ185&amp;""))</f>
        <v/>
      </c>
      <c r="BC185" s="22">
        <f>IF(BB185="","",IF(COUNTIF($BB$2:$BB$301,BB185)&gt;1,"Yes","No"))</f>
        <v/>
      </c>
      <c r="BD185" s="22">
        <f>IF(AO185="","",IFERROR(TRIM(INDEX($A185:$AF185,MATCH(Lists!$F$5,$A$1:$AF$1,0))&amp;""),""))</f>
        <v/>
      </c>
      <c r="BE185" s="22">
        <f>IF(AO185="",0,1)</f>
        <v/>
      </c>
      <c r="BF185" s="22">
        <f>IF(BB185="",0,1)</f>
        <v/>
      </c>
    </row>
    <row r="186">
      <c r="AG186" s="19" t="n"/>
      <c r="AH186" s="23" t="n"/>
      <c r="AI186" s="24" t="n"/>
      <c r="AJ186" s="23" t="n"/>
      <c r="AK186" s="23" t="n"/>
      <c r="AL186" s="23" t="n"/>
      <c r="AM186" s="23" t="n"/>
      <c r="AN186" s="19" t="n"/>
      <c r="AO186" s="22">
        <f>IFERROR(TRIM(INDEX($A186:$AF186,MATCH(Lists!$F$3,$A$1:$AF$1,0))&amp;""),"")</f>
        <v/>
      </c>
      <c r="AP186" s="22">
        <f>IF(AO186="","",IFERROR(TRIM(INDEX($A186:$AF186,MATCH(Lists!$F$4,$A$1:$AF$1,0))&amp;""),""))</f>
        <v/>
      </c>
      <c r="AQ186" s="22">
        <f>IF(AO186="","",IFERROR(TRIM(INDEX($A186:$AF186,MATCH(Lists!$F$6,$A$1:$AF$1,0))&amp;""),""))</f>
        <v/>
      </c>
      <c r="AR186" s="22">
        <f>IF(AO186="","",IFERROR(TRIM(INDEX($A186:$AF186,MATCH(Lists!$F$7,$A$1:$AF$1,0))&amp;""),""))</f>
        <v/>
      </c>
      <c r="AS186" s="22">
        <f>IF(AO186="","",IFERROR(IF(TRIM(INDEX($A186:$AF186,MATCH(Lists!$F$8,$A$1:$AF$1,0))&amp;"")="","",VALUE(TRIM(INDEX($A186:$AF186,MATCH(Lists!$F$8,$A$1:$AF$1,0))&amp;""))),""))</f>
        <v/>
      </c>
      <c r="AT186" s="22">
        <f>IF(AO186="","",IFERROR(IF(TRIM(INDEX($A186:$AF186,MATCH(Lists!$F$9,$A$1:$AF$1,0))&amp;"")="","",VALUE(TRIM(INDEX($A186:$AF186,MATCH(Lists!$F$9,$A$1:$AF$1,0))&amp;""))),""))</f>
        <v/>
      </c>
      <c r="AU186" s="22">
        <f>IF(AO186="","",IF(ISNUMBER(SEARCH("door prize",IFERROR(TRIM(INDEX($A186:$AF186,MATCH(Lists!$F$10,$A$1:$AF$1,0))&amp;""),""))),"Yes","No"))</f>
        <v/>
      </c>
      <c r="AV186" s="22">
        <f>IF(AO186="","",IF(ISNUMBER(SEARCH("Food or drink",IFERROR(TRIM(INDEX($A186:$AF186,MATCH(Lists!$F$10,$A$1:$AF$1,0))&amp;""),""))),"Yes","No"))</f>
        <v/>
      </c>
      <c r="AW186" s="22">
        <f>IF(AO186="","",IF(ISNUMBER(SEARCH("Nonprofit table",AQ186)),"Yes","No"))</f>
        <v/>
      </c>
      <c r="AX186" s="22">
        <f>IF(AO186="","",IF(IFERROR(TRIM(INDEX($A186:$AF186,MATCH(Lists!$F$12,$A$1:$AF$1,0))&amp;""),"")&lt;&gt;"","Yes","No"))</f>
        <v/>
      </c>
      <c r="AY186" s="22">
        <f>IF(AO186="","",IF(IFERROR(TRIM(INDEX($A186:$AF186,MATCH(Lists!$F$13,$A$1:$AF$1,0))&amp;""),"")&lt;&gt;"","Yes","No"))</f>
        <v/>
      </c>
      <c r="AZ186" s="22">
        <f>IF(AO186="","",IFERROR(IF(TRIM(INDEX($A186:$AF186,MATCH(Lists!$F$11,$A$1:$AF$1,0))&amp;"")="","",VALUE(TRIM(INDEX($A186:$AF186,MATCH(Lists!$F$11,$A$1:$AF$1,0))&amp;""))),""))</f>
        <v/>
      </c>
      <c r="BA186" s="22">
        <f>IF(AO186="","",IFERROR(TRIM(INDEX($A186:$AF186,MATCH(Lists!$F$14,$A$1:$AF$1,0))&amp;""),""))</f>
        <v/>
      </c>
      <c r="BB186" s="22">
        <f>IF(OR(AO186="",AJ186=""),"",TRIM(AJ186&amp;""))</f>
        <v/>
      </c>
      <c r="BC186" s="22">
        <f>IF(BB186="","",IF(COUNTIF($BB$2:$BB$301,BB186)&gt;1,"Yes","No"))</f>
        <v/>
      </c>
      <c r="BD186" s="22">
        <f>IF(AO186="","",IFERROR(TRIM(INDEX($A186:$AF186,MATCH(Lists!$F$5,$A$1:$AF$1,0))&amp;""),""))</f>
        <v/>
      </c>
      <c r="BE186" s="22">
        <f>IF(AO186="",0,1)</f>
        <v/>
      </c>
      <c r="BF186" s="22">
        <f>IF(BB186="",0,1)</f>
        <v/>
      </c>
    </row>
    <row r="187">
      <c r="AG187" s="19" t="n"/>
      <c r="AH187" s="23" t="n"/>
      <c r="AI187" s="24" t="n"/>
      <c r="AJ187" s="23" t="n"/>
      <c r="AK187" s="23" t="n"/>
      <c r="AL187" s="23" t="n"/>
      <c r="AM187" s="23" t="n"/>
      <c r="AN187" s="19" t="n"/>
      <c r="AO187" s="22">
        <f>IFERROR(TRIM(INDEX($A187:$AF187,MATCH(Lists!$F$3,$A$1:$AF$1,0))&amp;""),"")</f>
        <v/>
      </c>
      <c r="AP187" s="22">
        <f>IF(AO187="","",IFERROR(TRIM(INDEX($A187:$AF187,MATCH(Lists!$F$4,$A$1:$AF$1,0))&amp;""),""))</f>
        <v/>
      </c>
      <c r="AQ187" s="22">
        <f>IF(AO187="","",IFERROR(TRIM(INDEX($A187:$AF187,MATCH(Lists!$F$6,$A$1:$AF$1,0))&amp;""),""))</f>
        <v/>
      </c>
      <c r="AR187" s="22">
        <f>IF(AO187="","",IFERROR(TRIM(INDEX($A187:$AF187,MATCH(Lists!$F$7,$A$1:$AF$1,0))&amp;""),""))</f>
        <v/>
      </c>
      <c r="AS187" s="22">
        <f>IF(AO187="","",IFERROR(IF(TRIM(INDEX($A187:$AF187,MATCH(Lists!$F$8,$A$1:$AF$1,0))&amp;"")="","",VALUE(TRIM(INDEX($A187:$AF187,MATCH(Lists!$F$8,$A$1:$AF$1,0))&amp;""))),""))</f>
        <v/>
      </c>
      <c r="AT187" s="22">
        <f>IF(AO187="","",IFERROR(IF(TRIM(INDEX($A187:$AF187,MATCH(Lists!$F$9,$A$1:$AF$1,0))&amp;"")="","",VALUE(TRIM(INDEX($A187:$AF187,MATCH(Lists!$F$9,$A$1:$AF$1,0))&amp;""))),""))</f>
        <v/>
      </c>
      <c r="AU187" s="22">
        <f>IF(AO187="","",IF(ISNUMBER(SEARCH("door prize",IFERROR(TRIM(INDEX($A187:$AF187,MATCH(Lists!$F$10,$A$1:$AF$1,0))&amp;""),""))),"Yes","No"))</f>
        <v/>
      </c>
      <c r="AV187" s="22">
        <f>IF(AO187="","",IF(ISNUMBER(SEARCH("Food or drink",IFERROR(TRIM(INDEX($A187:$AF187,MATCH(Lists!$F$10,$A$1:$AF$1,0))&amp;""),""))),"Yes","No"))</f>
        <v/>
      </c>
      <c r="AW187" s="22">
        <f>IF(AO187="","",IF(ISNUMBER(SEARCH("Nonprofit table",AQ187)),"Yes","No"))</f>
        <v/>
      </c>
      <c r="AX187" s="22">
        <f>IF(AO187="","",IF(IFERROR(TRIM(INDEX($A187:$AF187,MATCH(Lists!$F$12,$A$1:$AF$1,0))&amp;""),"")&lt;&gt;"","Yes","No"))</f>
        <v/>
      </c>
      <c r="AY187" s="22">
        <f>IF(AO187="","",IF(IFERROR(TRIM(INDEX($A187:$AF187,MATCH(Lists!$F$13,$A$1:$AF$1,0))&amp;""),"")&lt;&gt;"","Yes","No"))</f>
        <v/>
      </c>
      <c r="AZ187" s="22">
        <f>IF(AO187="","",IFERROR(IF(TRIM(INDEX($A187:$AF187,MATCH(Lists!$F$11,$A$1:$AF$1,0))&amp;"")="","",VALUE(TRIM(INDEX($A187:$AF187,MATCH(Lists!$F$11,$A$1:$AF$1,0))&amp;""))),""))</f>
        <v/>
      </c>
      <c r="BA187" s="22">
        <f>IF(AO187="","",IFERROR(TRIM(INDEX($A187:$AF187,MATCH(Lists!$F$14,$A$1:$AF$1,0))&amp;""),""))</f>
        <v/>
      </c>
      <c r="BB187" s="22">
        <f>IF(OR(AO187="",AJ187=""),"",TRIM(AJ187&amp;""))</f>
        <v/>
      </c>
      <c r="BC187" s="22">
        <f>IF(BB187="","",IF(COUNTIF($BB$2:$BB$301,BB187)&gt;1,"Yes","No"))</f>
        <v/>
      </c>
      <c r="BD187" s="22">
        <f>IF(AO187="","",IFERROR(TRIM(INDEX($A187:$AF187,MATCH(Lists!$F$5,$A$1:$AF$1,0))&amp;""),""))</f>
        <v/>
      </c>
      <c r="BE187" s="22">
        <f>IF(AO187="",0,1)</f>
        <v/>
      </c>
      <c r="BF187" s="22">
        <f>IF(BB187="",0,1)</f>
        <v/>
      </c>
    </row>
    <row r="188">
      <c r="AG188" s="19" t="n"/>
      <c r="AH188" s="23" t="n"/>
      <c r="AI188" s="24" t="n"/>
      <c r="AJ188" s="23" t="n"/>
      <c r="AK188" s="23" t="n"/>
      <c r="AL188" s="23" t="n"/>
      <c r="AM188" s="23" t="n"/>
      <c r="AN188" s="19" t="n"/>
      <c r="AO188" s="22">
        <f>IFERROR(TRIM(INDEX($A188:$AF188,MATCH(Lists!$F$3,$A$1:$AF$1,0))&amp;""),"")</f>
        <v/>
      </c>
      <c r="AP188" s="22">
        <f>IF(AO188="","",IFERROR(TRIM(INDEX($A188:$AF188,MATCH(Lists!$F$4,$A$1:$AF$1,0))&amp;""),""))</f>
        <v/>
      </c>
      <c r="AQ188" s="22">
        <f>IF(AO188="","",IFERROR(TRIM(INDEX($A188:$AF188,MATCH(Lists!$F$6,$A$1:$AF$1,0))&amp;""),""))</f>
        <v/>
      </c>
      <c r="AR188" s="22">
        <f>IF(AO188="","",IFERROR(TRIM(INDEX($A188:$AF188,MATCH(Lists!$F$7,$A$1:$AF$1,0))&amp;""),""))</f>
        <v/>
      </c>
      <c r="AS188" s="22">
        <f>IF(AO188="","",IFERROR(IF(TRIM(INDEX($A188:$AF188,MATCH(Lists!$F$8,$A$1:$AF$1,0))&amp;"")="","",VALUE(TRIM(INDEX($A188:$AF188,MATCH(Lists!$F$8,$A$1:$AF$1,0))&amp;""))),""))</f>
        <v/>
      </c>
      <c r="AT188" s="22">
        <f>IF(AO188="","",IFERROR(IF(TRIM(INDEX($A188:$AF188,MATCH(Lists!$F$9,$A$1:$AF$1,0))&amp;"")="","",VALUE(TRIM(INDEX($A188:$AF188,MATCH(Lists!$F$9,$A$1:$AF$1,0))&amp;""))),""))</f>
        <v/>
      </c>
      <c r="AU188" s="22">
        <f>IF(AO188="","",IF(ISNUMBER(SEARCH("door prize",IFERROR(TRIM(INDEX($A188:$AF188,MATCH(Lists!$F$10,$A$1:$AF$1,0))&amp;""),""))),"Yes","No"))</f>
        <v/>
      </c>
      <c r="AV188" s="22">
        <f>IF(AO188="","",IF(ISNUMBER(SEARCH("Food or drink",IFERROR(TRIM(INDEX($A188:$AF188,MATCH(Lists!$F$10,$A$1:$AF$1,0))&amp;""),""))),"Yes","No"))</f>
        <v/>
      </c>
      <c r="AW188" s="22">
        <f>IF(AO188="","",IF(ISNUMBER(SEARCH("Nonprofit table",AQ188)),"Yes","No"))</f>
        <v/>
      </c>
      <c r="AX188" s="22">
        <f>IF(AO188="","",IF(IFERROR(TRIM(INDEX($A188:$AF188,MATCH(Lists!$F$12,$A$1:$AF$1,0))&amp;""),"")&lt;&gt;"","Yes","No"))</f>
        <v/>
      </c>
      <c r="AY188" s="22">
        <f>IF(AO188="","",IF(IFERROR(TRIM(INDEX($A188:$AF188,MATCH(Lists!$F$13,$A$1:$AF$1,0))&amp;""),"")&lt;&gt;"","Yes","No"))</f>
        <v/>
      </c>
      <c r="AZ188" s="22">
        <f>IF(AO188="","",IFERROR(IF(TRIM(INDEX($A188:$AF188,MATCH(Lists!$F$11,$A$1:$AF$1,0))&amp;"")="","",VALUE(TRIM(INDEX($A188:$AF188,MATCH(Lists!$F$11,$A$1:$AF$1,0))&amp;""))),""))</f>
        <v/>
      </c>
      <c r="BA188" s="22">
        <f>IF(AO188="","",IFERROR(TRIM(INDEX($A188:$AF188,MATCH(Lists!$F$14,$A$1:$AF$1,0))&amp;""),""))</f>
        <v/>
      </c>
      <c r="BB188" s="22">
        <f>IF(OR(AO188="",AJ188=""),"",TRIM(AJ188&amp;""))</f>
        <v/>
      </c>
      <c r="BC188" s="22">
        <f>IF(BB188="","",IF(COUNTIF($BB$2:$BB$301,BB188)&gt;1,"Yes","No"))</f>
        <v/>
      </c>
      <c r="BD188" s="22">
        <f>IF(AO188="","",IFERROR(TRIM(INDEX($A188:$AF188,MATCH(Lists!$F$5,$A$1:$AF$1,0))&amp;""),""))</f>
        <v/>
      </c>
      <c r="BE188" s="22">
        <f>IF(AO188="",0,1)</f>
        <v/>
      </c>
      <c r="BF188" s="22">
        <f>IF(BB188="",0,1)</f>
        <v/>
      </c>
    </row>
    <row r="189">
      <c r="AG189" s="19" t="n"/>
      <c r="AH189" s="23" t="n"/>
      <c r="AI189" s="24" t="n"/>
      <c r="AJ189" s="23" t="n"/>
      <c r="AK189" s="23" t="n"/>
      <c r="AL189" s="23" t="n"/>
      <c r="AM189" s="23" t="n"/>
      <c r="AN189" s="19" t="n"/>
      <c r="AO189" s="22">
        <f>IFERROR(TRIM(INDEX($A189:$AF189,MATCH(Lists!$F$3,$A$1:$AF$1,0))&amp;""),"")</f>
        <v/>
      </c>
      <c r="AP189" s="22">
        <f>IF(AO189="","",IFERROR(TRIM(INDEX($A189:$AF189,MATCH(Lists!$F$4,$A$1:$AF$1,0))&amp;""),""))</f>
        <v/>
      </c>
      <c r="AQ189" s="22">
        <f>IF(AO189="","",IFERROR(TRIM(INDEX($A189:$AF189,MATCH(Lists!$F$6,$A$1:$AF$1,0))&amp;""),""))</f>
        <v/>
      </c>
      <c r="AR189" s="22">
        <f>IF(AO189="","",IFERROR(TRIM(INDEX($A189:$AF189,MATCH(Lists!$F$7,$A$1:$AF$1,0))&amp;""),""))</f>
        <v/>
      </c>
      <c r="AS189" s="22">
        <f>IF(AO189="","",IFERROR(IF(TRIM(INDEX($A189:$AF189,MATCH(Lists!$F$8,$A$1:$AF$1,0))&amp;"")="","",VALUE(TRIM(INDEX($A189:$AF189,MATCH(Lists!$F$8,$A$1:$AF$1,0))&amp;""))),""))</f>
        <v/>
      </c>
      <c r="AT189" s="22">
        <f>IF(AO189="","",IFERROR(IF(TRIM(INDEX($A189:$AF189,MATCH(Lists!$F$9,$A$1:$AF$1,0))&amp;"")="","",VALUE(TRIM(INDEX($A189:$AF189,MATCH(Lists!$F$9,$A$1:$AF$1,0))&amp;""))),""))</f>
        <v/>
      </c>
      <c r="AU189" s="22">
        <f>IF(AO189="","",IF(ISNUMBER(SEARCH("door prize",IFERROR(TRIM(INDEX($A189:$AF189,MATCH(Lists!$F$10,$A$1:$AF$1,0))&amp;""),""))),"Yes","No"))</f>
        <v/>
      </c>
      <c r="AV189" s="22">
        <f>IF(AO189="","",IF(ISNUMBER(SEARCH("Food or drink",IFERROR(TRIM(INDEX($A189:$AF189,MATCH(Lists!$F$10,$A$1:$AF$1,0))&amp;""),""))),"Yes","No"))</f>
        <v/>
      </c>
      <c r="AW189" s="22">
        <f>IF(AO189="","",IF(ISNUMBER(SEARCH("Nonprofit table",AQ189)),"Yes","No"))</f>
        <v/>
      </c>
      <c r="AX189" s="22">
        <f>IF(AO189="","",IF(IFERROR(TRIM(INDEX($A189:$AF189,MATCH(Lists!$F$12,$A$1:$AF$1,0))&amp;""),"")&lt;&gt;"","Yes","No"))</f>
        <v/>
      </c>
      <c r="AY189" s="22">
        <f>IF(AO189="","",IF(IFERROR(TRIM(INDEX($A189:$AF189,MATCH(Lists!$F$13,$A$1:$AF$1,0))&amp;""),"")&lt;&gt;"","Yes","No"))</f>
        <v/>
      </c>
      <c r="AZ189" s="22">
        <f>IF(AO189="","",IFERROR(IF(TRIM(INDEX($A189:$AF189,MATCH(Lists!$F$11,$A$1:$AF$1,0))&amp;"")="","",VALUE(TRIM(INDEX($A189:$AF189,MATCH(Lists!$F$11,$A$1:$AF$1,0))&amp;""))),""))</f>
        <v/>
      </c>
      <c r="BA189" s="22">
        <f>IF(AO189="","",IFERROR(TRIM(INDEX($A189:$AF189,MATCH(Lists!$F$14,$A$1:$AF$1,0))&amp;""),""))</f>
        <v/>
      </c>
      <c r="BB189" s="22">
        <f>IF(OR(AO189="",AJ189=""),"",TRIM(AJ189&amp;""))</f>
        <v/>
      </c>
      <c r="BC189" s="22">
        <f>IF(BB189="","",IF(COUNTIF($BB$2:$BB$301,BB189)&gt;1,"Yes","No"))</f>
        <v/>
      </c>
      <c r="BD189" s="22">
        <f>IF(AO189="","",IFERROR(TRIM(INDEX($A189:$AF189,MATCH(Lists!$F$5,$A$1:$AF$1,0))&amp;""),""))</f>
        <v/>
      </c>
      <c r="BE189" s="22">
        <f>IF(AO189="",0,1)</f>
        <v/>
      </c>
      <c r="BF189" s="22">
        <f>IF(BB189="",0,1)</f>
        <v/>
      </c>
    </row>
    <row r="190">
      <c r="AG190" s="19" t="n"/>
      <c r="AH190" s="23" t="n"/>
      <c r="AI190" s="24" t="n"/>
      <c r="AJ190" s="23" t="n"/>
      <c r="AK190" s="23" t="n"/>
      <c r="AL190" s="23" t="n"/>
      <c r="AM190" s="23" t="n"/>
      <c r="AN190" s="19" t="n"/>
      <c r="AO190" s="22">
        <f>IFERROR(TRIM(INDEX($A190:$AF190,MATCH(Lists!$F$3,$A$1:$AF$1,0))&amp;""),"")</f>
        <v/>
      </c>
      <c r="AP190" s="22">
        <f>IF(AO190="","",IFERROR(TRIM(INDEX($A190:$AF190,MATCH(Lists!$F$4,$A$1:$AF$1,0))&amp;""),""))</f>
        <v/>
      </c>
      <c r="AQ190" s="22">
        <f>IF(AO190="","",IFERROR(TRIM(INDEX($A190:$AF190,MATCH(Lists!$F$6,$A$1:$AF$1,0))&amp;""),""))</f>
        <v/>
      </c>
      <c r="AR190" s="22">
        <f>IF(AO190="","",IFERROR(TRIM(INDEX($A190:$AF190,MATCH(Lists!$F$7,$A$1:$AF$1,0))&amp;""),""))</f>
        <v/>
      </c>
      <c r="AS190" s="22">
        <f>IF(AO190="","",IFERROR(IF(TRIM(INDEX($A190:$AF190,MATCH(Lists!$F$8,$A$1:$AF$1,0))&amp;"")="","",VALUE(TRIM(INDEX($A190:$AF190,MATCH(Lists!$F$8,$A$1:$AF$1,0))&amp;""))),""))</f>
        <v/>
      </c>
      <c r="AT190" s="22">
        <f>IF(AO190="","",IFERROR(IF(TRIM(INDEX($A190:$AF190,MATCH(Lists!$F$9,$A$1:$AF$1,0))&amp;"")="","",VALUE(TRIM(INDEX($A190:$AF190,MATCH(Lists!$F$9,$A$1:$AF$1,0))&amp;""))),""))</f>
        <v/>
      </c>
      <c r="AU190" s="22">
        <f>IF(AO190="","",IF(ISNUMBER(SEARCH("door prize",IFERROR(TRIM(INDEX($A190:$AF190,MATCH(Lists!$F$10,$A$1:$AF$1,0))&amp;""),""))),"Yes","No"))</f>
        <v/>
      </c>
      <c r="AV190" s="22">
        <f>IF(AO190="","",IF(ISNUMBER(SEARCH("Food or drink",IFERROR(TRIM(INDEX($A190:$AF190,MATCH(Lists!$F$10,$A$1:$AF$1,0))&amp;""),""))),"Yes","No"))</f>
        <v/>
      </c>
      <c r="AW190" s="22">
        <f>IF(AO190="","",IF(ISNUMBER(SEARCH("Nonprofit table",AQ190)),"Yes","No"))</f>
        <v/>
      </c>
      <c r="AX190" s="22">
        <f>IF(AO190="","",IF(IFERROR(TRIM(INDEX($A190:$AF190,MATCH(Lists!$F$12,$A$1:$AF$1,0))&amp;""),"")&lt;&gt;"","Yes","No"))</f>
        <v/>
      </c>
      <c r="AY190" s="22">
        <f>IF(AO190="","",IF(IFERROR(TRIM(INDEX($A190:$AF190,MATCH(Lists!$F$13,$A$1:$AF$1,0))&amp;""),"")&lt;&gt;"","Yes","No"))</f>
        <v/>
      </c>
      <c r="AZ190" s="22">
        <f>IF(AO190="","",IFERROR(IF(TRIM(INDEX($A190:$AF190,MATCH(Lists!$F$11,$A$1:$AF$1,0))&amp;"")="","",VALUE(TRIM(INDEX($A190:$AF190,MATCH(Lists!$F$11,$A$1:$AF$1,0))&amp;""))),""))</f>
        <v/>
      </c>
      <c r="BA190" s="22">
        <f>IF(AO190="","",IFERROR(TRIM(INDEX($A190:$AF190,MATCH(Lists!$F$14,$A$1:$AF$1,0))&amp;""),""))</f>
        <v/>
      </c>
      <c r="BB190" s="22">
        <f>IF(OR(AO190="",AJ190=""),"",TRIM(AJ190&amp;""))</f>
        <v/>
      </c>
      <c r="BC190" s="22">
        <f>IF(BB190="","",IF(COUNTIF($BB$2:$BB$301,BB190)&gt;1,"Yes","No"))</f>
        <v/>
      </c>
      <c r="BD190" s="22">
        <f>IF(AO190="","",IFERROR(TRIM(INDEX($A190:$AF190,MATCH(Lists!$F$5,$A$1:$AF$1,0))&amp;""),""))</f>
        <v/>
      </c>
      <c r="BE190" s="22">
        <f>IF(AO190="",0,1)</f>
        <v/>
      </c>
      <c r="BF190" s="22">
        <f>IF(BB190="",0,1)</f>
        <v/>
      </c>
    </row>
    <row r="191">
      <c r="AG191" s="19" t="n"/>
      <c r="AH191" s="23" t="n"/>
      <c r="AI191" s="24" t="n"/>
      <c r="AJ191" s="23" t="n"/>
      <c r="AK191" s="23" t="n"/>
      <c r="AL191" s="23" t="n"/>
      <c r="AM191" s="23" t="n"/>
      <c r="AN191" s="19" t="n"/>
      <c r="AO191" s="22">
        <f>IFERROR(TRIM(INDEX($A191:$AF191,MATCH(Lists!$F$3,$A$1:$AF$1,0))&amp;""),"")</f>
        <v/>
      </c>
      <c r="AP191" s="22">
        <f>IF(AO191="","",IFERROR(TRIM(INDEX($A191:$AF191,MATCH(Lists!$F$4,$A$1:$AF$1,0))&amp;""),""))</f>
        <v/>
      </c>
      <c r="AQ191" s="22">
        <f>IF(AO191="","",IFERROR(TRIM(INDEX($A191:$AF191,MATCH(Lists!$F$6,$A$1:$AF$1,0))&amp;""),""))</f>
        <v/>
      </c>
      <c r="AR191" s="22">
        <f>IF(AO191="","",IFERROR(TRIM(INDEX($A191:$AF191,MATCH(Lists!$F$7,$A$1:$AF$1,0))&amp;""),""))</f>
        <v/>
      </c>
      <c r="AS191" s="22">
        <f>IF(AO191="","",IFERROR(IF(TRIM(INDEX($A191:$AF191,MATCH(Lists!$F$8,$A$1:$AF$1,0))&amp;"")="","",VALUE(TRIM(INDEX($A191:$AF191,MATCH(Lists!$F$8,$A$1:$AF$1,0))&amp;""))),""))</f>
        <v/>
      </c>
      <c r="AT191" s="22">
        <f>IF(AO191="","",IFERROR(IF(TRIM(INDEX($A191:$AF191,MATCH(Lists!$F$9,$A$1:$AF$1,0))&amp;"")="","",VALUE(TRIM(INDEX($A191:$AF191,MATCH(Lists!$F$9,$A$1:$AF$1,0))&amp;""))),""))</f>
        <v/>
      </c>
      <c r="AU191" s="22">
        <f>IF(AO191="","",IF(ISNUMBER(SEARCH("door prize",IFERROR(TRIM(INDEX($A191:$AF191,MATCH(Lists!$F$10,$A$1:$AF$1,0))&amp;""),""))),"Yes","No"))</f>
        <v/>
      </c>
      <c r="AV191" s="22">
        <f>IF(AO191="","",IF(ISNUMBER(SEARCH("Food or drink",IFERROR(TRIM(INDEX($A191:$AF191,MATCH(Lists!$F$10,$A$1:$AF$1,0))&amp;""),""))),"Yes","No"))</f>
        <v/>
      </c>
      <c r="AW191" s="22">
        <f>IF(AO191="","",IF(ISNUMBER(SEARCH("Nonprofit table",AQ191)),"Yes","No"))</f>
        <v/>
      </c>
      <c r="AX191" s="22">
        <f>IF(AO191="","",IF(IFERROR(TRIM(INDEX($A191:$AF191,MATCH(Lists!$F$12,$A$1:$AF$1,0))&amp;""),"")&lt;&gt;"","Yes","No"))</f>
        <v/>
      </c>
      <c r="AY191" s="22">
        <f>IF(AO191="","",IF(IFERROR(TRIM(INDEX($A191:$AF191,MATCH(Lists!$F$13,$A$1:$AF$1,0))&amp;""),"")&lt;&gt;"","Yes","No"))</f>
        <v/>
      </c>
      <c r="AZ191" s="22">
        <f>IF(AO191="","",IFERROR(IF(TRIM(INDEX($A191:$AF191,MATCH(Lists!$F$11,$A$1:$AF$1,0))&amp;"")="","",VALUE(TRIM(INDEX($A191:$AF191,MATCH(Lists!$F$11,$A$1:$AF$1,0))&amp;""))),""))</f>
        <v/>
      </c>
      <c r="BA191" s="22">
        <f>IF(AO191="","",IFERROR(TRIM(INDEX($A191:$AF191,MATCH(Lists!$F$14,$A$1:$AF$1,0))&amp;""),""))</f>
        <v/>
      </c>
      <c r="BB191" s="22">
        <f>IF(OR(AO191="",AJ191=""),"",TRIM(AJ191&amp;""))</f>
        <v/>
      </c>
      <c r="BC191" s="22">
        <f>IF(BB191="","",IF(COUNTIF($BB$2:$BB$301,BB191)&gt;1,"Yes","No"))</f>
        <v/>
      </c>
      <c r="BD191" s="22">
        <f>IF(AO191="","",IFERROR(TRIM(INDEX($A191:$AF191,MATCH(Lists!$F$5,$A$1:$AF$1,0))&amp;""),""))</f>
        <v/>
      </c>
      <c r="BE191" s="22">
        <f>IF(AO191="",0,1)</f>
        <v/>
      </c>
      <c r="BF191" s="22">
        <f>IF(BB191="",0,1)</f>
        <v/>
      </c>
    </row>
    <row r="192">
      <c r="AG192" s="19" t="n"/>
      <c r="AH192" s="23" t="n"/>
      <c r="AI192" s="24" t="n"/>
      <c r="AJ192" s="23" t="n"/>
      <c r="AK192" s="23" t="n"/>
      <c r="AL192" s="23" t="n"/>
      <c r="AM192" s="23" t="n"/>
      <c r="AN192" s="19" t="n"/>
      <c r="AO192" s="22">
        <f>IFERROR(TRIM(INDEX($A192:$AF192,MATCH(Lists!$F$3,$A$1:$AF$1,0))&amp;""),"")</f>
        <v/>
      </c>
      <c r="AP192" s="22">
        <f>IF(AO192="","",IFERROR(TRIM(INDEX($A192:$AF192,MATCH(Lists!$F$4,$A$1:$AF$1,0))&amp;""),""))</f>
        <v/>
      </c>
      <c r="AQ192" s="22">
        <f>IF(AO192="","",IFERROR(TRIM(INDEX($A192:$AF192,MATCH(Lists!$F$6,$A$1:$AF$1,0))&amp;""),""))</f>
        <v/>
      </c>
      <c r="AR192" s="22">
        <f>IF(AO192="","",IFERROR(TRIM(INDEX($A192:$AF192,MATCH(Lists!$F$7,$A$1:$AF$1,0))&amp;""),""))</f>
        <v/>
      </c>
      <c r="AS192" s="22">
        <f>IF(AO192="","",IFERROR(IF(TRIM(INDEX($A192:$AF192,MATCH(Lists!$F$8,$A$1:$AF$1,0))&amp;"")="","",VALUE(TRIM(INDEX($A192:$AF192,MATCH(Lists!$F$8,$A$1:$AF$1,0))&amp;""))),""))</f>
        <v/>
      </c>
      <c r="AT192" s="22">
        <f>IF(AO192="","",IFERROR(IF(TRIM(INDEX($A192:$AF192,MATCH(Lists!$F$9,$A$1:$AF$1,0))&amp;"")="","",VALUE(TRIM(INDEX($A192:$AF192,MATCH(Lists!$F$9,$A$1:$AF$1,0))&amp;""))),""))</f>
        <v/>
      </c>
      <c r="AU192" s="22">
        <f>IF(AO192="","",IF(ISNUMBER(SEARCH("door prize",IFERROR(TRIM(INDEX($A192:$AF192,MATCH(Lists!$F$10,$A$1:$AF$1,0))&amp;""),""))),"Yes","No"))</f>
        <v/>
      </c>
      <c r="AV192" s="22">
        <f>IF(AO192="","",IF(ISNUMBER(SEARCH("Food or drink",IFERROR(TRIM(INDEX($A192:$AF192,MATCH(Lists!$F$10,$A$1:$AF$1,0))&amp;""),""))),"Yes","No"))</f>
        <v/>
      </c>
      <c r="AW192" s="22">
        <f>IF(AO192="","",IF(ISNUMBER(SEARCH("Nonprofit table",AQ192)),"Yes","No"))</f>
        <v/>
      </c>
      <c r="AX192" s="22">
        <f>IF(AO192="","",IF(IFERROR(TRIM(INDEX($A192:$AF192,MATCH(Lists!$F$12,$A$1:$AF$1,0))&amp;""),"")&lt;&gt;"","Yes","No"))</f>
        <v/>
      </c>
      <c r="AY192" s="22">
        <f>IF(AO192="","",IF(IFERROR(TRIM(INDEX($A192:$AF192,MATCH(Lists!$F$13,$A$1:$AF$1,0))&amp;""),"")&lt;&gt;"","Yes","No"))</f>
        <v/>
      </c>
      <c r="AZ192" s="22">
        <f>IF(AO192="","",IFERROR(IF(TRIM(INDEX($A192:$AF192,MATCH(Lists!$F$11,$A$1:$AF$1,0))&amp;"")="","",VALUE(TRIM(INDEX($A192:$AF192,MATCH(Lists!$F$11,$A$1:$AF$1,0))&amp;""))),""))</f>
        <v/>
      </c>
      <c r="BA192" s="22">
        <f>IF(AO192="","",IFERROR(TRIM(INDEX($A192:$AF192,MATCH(Lists!$F$14,$A$1:$AF$1,0))&amp;""),""))</f>
        <v/>
      </c>
      <c r="BB192" s="22">
        <f>IF(OR(AO192="",AJ192=""),"",TRIM(AJ192&amp;""))</f>
        <v/>
      </c>
      <c r="BC192" s="22">
        <f>IF(BB192="","",IF(COUNTIF($BB$2:$BB$301,BB192)&gt;1,"Yes","No"))</f>
        <v/>
      </c>
      <c r="BD192" s="22">
        <f>IF(AO192="","",IFERROR(TRIM(INDEX($A192:$AF192,MATCH(Lists!$F$5,$A$1:$AF$1,0))&amp;""),""))</f>
        <v/>
      </c>
      <c r="BE192" s="22">
        <f>IF(AO192="",0,1)</f>
        <v/>
      </c>
      <c r="BF192" s="22">
        <f>IF(BB192="",0,1)</f>
        <v/>
      </c>
    </row>
    <row r="193">
      <c r="AG193" s="19" t="n"/>
      <c r="AH193" s="23" t="n"/>
      <c r="AI193" s="24" t="n"/>
      <c r="AJ193" s="23" t="n"/>
      <c r="AK193" s="23" t="n"/>
      <c r="AL193" s="23" t="n"/>
      <c r="AM193" s="23" t="n"/>
      <c r="AN193" s="19" t="n"/>
      <c r="AO193" s="22">
        <f>IFERROR(TRIM(INDEX($A193:$AF193,MATCH(Lists!$F$3,$A$1:$AF$1,0))&amp;""),"")</f>
        <v/>
      </c>
      <c r="AP193" s="22">
        <f>IF(AO193="","",IFERROR(TRIM(INDEX($A193:$AF193,MATCH(Lists!$F$4,$A$1:$AF$1,0))&amp;""),""))</f>
        <v/>
      </c>
      <c r="AQ193" s="22">
        <f>IF(AO193="","",IFERROR(TRIM(INDEX($A193:$AF193,MATCH(Lists!$F$6,$A$1:$AF$1,0))&amp;""),""))</f>
        <v/>
      </c>
      <c r="AR193" s="22">
        <f>IF(AO193="","",IFERROR(TRIM(INDEX($A193:$AF193,MATCH(Lists!$F$7,$A$1:$AF$1,0))&amp;""),""))</f>
        <v/>
      </c>
      <c r="AS193" s="22">
        <f>IF(AO193="","",IFERROR(IF(TRIM(INDEX($A193:$AF193,MATCH(Lists!$F$8,$A$1:$AF$1,0))&amp;"")="","",VALUE(TRIM(INDEX($A193:$AF193,MATCH(Lists!$F$8,$A$1:$AF$1,0))&amp;""))),""))</f>
        <v/>
      </c>
      <c r="AT193" s="22">
        <f>IF(AO193="","",IFERROR(IF(TRIM(INDEX($A193:$AF193,MATCH(Lists!$F$9,$A$1:$AF$1,0))&amp;"")="","",VALUE(TRIM(INDEX($A193:$AF193,MATCH(Lists!$F$9,$A$1:$AF$1,0))&amp;""))),""))</f>
        <v/>
      </c>
      <c r="AU193" s="22">
        <f>IF(AO193="","",IF(ISNUMBER(SEARCH("door prize",IFERROR(TRIM(INDEX($A193:$AF193,MATCH(Lists!$F$10,$A$1:$AF$1,0))&amp;""),""))),"Yes","No"))</f>
        <v/>
      </c>
      <c r="AV193" s="22">
        <f>IF(AO193="","",IF(ISNUMBER(SEARCH("Food or drink",IFERROR(TRIM(INDEX($A193:$AF193,MATCH(Lists!$F$10,$A$1:$AF$1,0))&amp;""),""))),"Yes","No"))</f>
        <v/>
      </c>
      <c r="AW193" s="22">
        <f>IF(AO193="","",IF(ISNUMBER(SEARCH("Nonprofit table",AQ193)),"Yes","No"))</f>
        <v/>
      </c>
      <c r="AX193" s="22">
        <f>IF(AO193="","",IF(IFERROR(TRIM(INDEX($A193:$AF193,MATCH(Lists!$F$12,$A$1:$AF$1,0))&amp;""),"")&lt;&gt;"","Yes","No"))</f>
        <v/>
      </c>
      <c r="AY193" s="22">
        <f>IF(AO193="","",IF(IFERROR(TRIM(INDEX($A193:$AF193,MATCH(Lists!$F$13,$A$1:$AF$1,0))&amp;""),"")&lt;&gt;"","Yes","No"))</f>
        <v/>
      </c>
      <c r="AZ193" s="22">
        <f>IF(AO193="","",IFERROR(IF(TRIM(INDEX($A193:$AF193,MATCH(Lists!$F$11,$A$1:$AF$1,0))&amp;"")="","",VALUE(TRIM(INDEX($A193:$AF193,MATCH(Lists!$F$11,$A$1:$AF$1,0))&amp;""))),""))</f>
        <v/>
      </c>
      <c r="BA193" s="22">
        <f>IF(AO193="","",IFERROR(TRIM(INDEX($A193:$AF193,MATCH(Lists!$F$14,$A$1:$AF$1,0))&amp;""),""))</f>
        <v/>
      </c>
      <c r="BB193" s="22">
        <f>IF(OR(AO193="",AJ193=""),"",TRIM(AJ193&amp;""))</f>
        <v/>
      </c>
      <c r="BC193" s="22">
        <f>IF(BB193="","",IF(COUNTIF($BB$2:$BB$301,BB193)&gt;1,"Yes","No"))</f>
        <v/>
      </c>
      <c r="BD193" s="22">
        <f>IF(AO193="","",IFERROR(TRIM(INDEX($A193:$AF193,MATCH(Lists!$F$5,$A$1:$AF$1,0))&amp;""),""))</f>
        <v/>
      </c>
      <c r="BE193" s="22">
        <f>IF(AO193="",0,1)</f>
        <v/>
      </c>
      <c r="BF193" s="22">
        <f>IF(BB193="",0,1)</f>
        <v/>
      </c>
    </row>
    <row r="194">
      <c r="AG194" s="19" t="n"/>
      <c r="AH194" s="23" t="n"/>
      <c r="AI194" s="24" t="n"/>
      <c r="AJ194" s="23" t="n"/>
      <c r="AK194" s="23" t="n"/>
      <c r="AL194" s="23" t="n"/>
      <c r="AM194" s="23" t="n"/>
      <c r="AN194" s="19" t="n"/>
      <c r="AO194" s="22">
        <f>IFERROR(TRIM(INDEX($A194:$AF194,MATCH(Lists!$F$3,$A$1:$AF$1,0))&amp;""),"")</f>
        <v/>
      </c>
      <c r="AP194" s="22">
        <f>IF(AO194="","",IFERROR(TRIM(INDEX($A194:$AF194,MATCH(Lists!$F$4,$A$1:$AF$1,0))&amp;""),""))</f>
        <v/>
      </c>
      <c r="AQ194" s="22">
        <f>IF(AO194="","",IFERROR(TRIM(INDEX($A194:$AF194,MATCH(Lists!$F$6,$A$1:$AF$1,0))&amp;""),""))</f>
        <v/>
      </c>
      <c r="AR194" s="22">
        <f>IF(AO194="","",IFERROR(TRIM(INDEX($A194:$AF194,MATCH(Lists!$F$7,$A$1:$AF$1,0))&amp;""),""))</f>
        <v/>
      </c>
      <c r="AS194" s="22">
        <f>IF(AO194="","",IFERROR(IF(TRIM(INDEX($A194:$AF194,MATCH(Lists!$F$8,$A$1:$AF$1,0))&amp;"")="","",VALUE(TRIM(INDEX($A194:$AF194,MATCH(Lists!$F$8,$A$1:$AF$1,0))&amp;""))),""))</f>
        <v/>
      </c>
      <c r="AT194" s="22">
        <f>IF(AO194="","",IFERROR(IF(TRIM(INDEX($A194:$AF194,MATCH(Lists!$F$9,$A$1:$AF$1,0))&amp;"")="","",VALUE(TRIM(INDEX($A194:$AF194,MATCH(Lists!$F$9,$A$1:$AF$1,0))&amp;""))),""))</f>
        <v/>
      </c>
      <c r="AU194" s="22">
        <f>IF(AO194="","",IF(ISNUMBER(SEARCH("door prize",IFERROR(TRIM(INDEX($A194:$AF194,MATCH(Lists!$F$10,$A$1:$AF$1,0))&amp;""),""))),"Yes","No"))</f>
        <v/>
      </c>
      <c r="AV194" s="22">
        <f>IF(AO194="","",IF(ISNUMBER(SEARCH("Food or drink",IFERROR(TRIM(INDEX($A194:$AF194,MATCH(Lists!$F$10,$A$1:$AF$1,0))&amp;""),""))),"Yes","No"))</f>
        <v/>
      </c>
      <c r="AW194" s="22">
        <f>IF(AO194="","",IF(ISNUMBER(SEARCH("Nonprofit table",AQ194)),"Yes","No"))</f>
        <v/>
      </c>
      <c r="AX194" s="22">
        <f>IF(AO194="","",IF(IFERROR(TRIM(INDEX($A194:$AF194,MATCH(Lists!$F$12,$A$1:$AF$1,0))&amp;""),"")&lt;&gt;"","Yes","No"))</f>
        <v/>
      </c>
      <c r="AY194" s="22">
        <f>IF(AO194="","",IF(IFERROR(TRIM(INDEX($A194:$AF194,MATCH(Lists!$F$13,$A$1:$AF$1,0))&amp;""),"")&lt;&gt;"","Yes","No"))</f>
        <v/>
      </c>
      <c r="AZ194" s="22">
        <f>IF(AO194="","",IFERROR(IF(TRIM(INDEX($A194:$AF194,MATCH(Lists!$F$11,$A$1:$AF$1,0))&amp;"")="","",VALUE(TRIM(INDEX($A194:$AF194,MATCH(Lists!$F$11,$A$1:$AF$1,0))&amp;""))),""))</f>
        <v/>
      </c>
      <c r="BA194" s="22">
        <f>IF(AO194="","",IFERROR(TRIM(INDEX($A194:$AF194,MATCH(Lists!$F$14,$A$1:$AF$1,0))&amp;""),""))</f>
        <v/>
      </c>
      <c r="BB194" s="22">
        <f>IF(OR(AO194="",AJ194=""),"",TRIM(AJ194&amp;""))</f>
        <v/>
      </c>
      <c r="BC194" s="22">
        <f>IF(BB194="","",IF(COUNTIF($BB$2:$BB$301,BB194)&gt;1,"Yes","No"))</f>
        <v/>
      </c>
      <c r="BD194" s="22">
        <f>IF(AO194="","",IFERROR(TRIM(INDEX($A194:$AF194,MATCH(Lists!$F$5,$A$1:$AF$1,0))&amp;""),""))</f>
        <v/>
      </c>
      <c r="BE194" s="22">
        <f>IF(AO194="",0,1)</f>
        <v/>
      </c>
      <c r="BF194" s="22">
        <f>IF(BB194="",0,1)</f>
        <v/>
      </c>
    </row>
    <row r="195">
      <c r="AG195" s="19" t="n"/>
      <c r="AH195" s="23" t="n"/>
      <c r="AI195" s="24" t="n"/>
      <c r="AJ195" s="23" t="n"/>
      <c r="AK195" s="23" t="n"/>
      <c r="AL195" s="23" t="n"/>
      <c r="AM195" s="23" t="n"/>
      <c r="AN195" s="19" t="n"/>
      <c r="AO195" s="22">
        <f>IFERROR(TRIM(INDEX($A195:$AF195,MATCH(Lists!$F$3,$A$1:$AF$1,0))&amp;""),"")</f>
        <v/>
      </c>
      <c r="AP195" s="22">
        <f>IF(AO195="","",IFERROR(TRIM(INDEX($A195:$AF195,MATCH(Lists!$F$4,$A$1:$AF$1,0))&amp;""),""))</f>
        <v/>
      </c>
      <c r="AQ195" s="22">
        <f>IF(AO195="","",IFERROR(TRIM(INDEX($A195:$AF195,MATCH(Lists!$F$6,$A$1:$AF$1,0))&amp;""),""))</f>
        <v/>
      </c>
      <c r="AR195" s="22">
        <f>IF(AO195="","",IFERROR(TRIM(INDEX($A195:$AF195,MATCH(Lists!$F$7,$A$1:$AF$1,0))&amp;""),""))</f>
        <v/>
      </c>
      <c r="AS195" s="22">
        <f>IF(AO195="","",IFERROR(IF(TRIM(INDEX($A195:$AF195,MATCH(Lists!$F$8,$A$1:$AF$1,0))&amp;"")="","",VALUE(TRIM(INDEX($A195:$AF195,MATCH(Lists!$F$8,$A$1:$AF$1,0))&amp;""))),""))</f>
        <v/>
      </c>
      <c r="AT195" s="22">
        <f>IF(AO195="","",IFERROR(IF(TRIM(INDEX($A195:$AF195,MATCH(Lists!$F$9,$A$1:$AF$1,0))&amp;"")="","",VALUE(TRIM(INDEX($A195:$AF195,MATCH(Lists!$F$9,$A$1:$AF$1,0))&amp;""))),""))</f>
        <v/>
      </c>
      <c r="AU195" s="22">
        <f>IF(AO195="","",IF(ISNUMBER(SEARCH("door prize",IFERROR(TRIM(INDEX($A195:$AF195,MATCH(Lists!$F$10,$A$1:$AF$1,0))&amp;""),""))),"Yes","No"))</f>
        <v/>
      </c>
      <c r="AV195" s="22">
        <f>IF(AO195="","",IF(ISNUMBER(SEARCH("Food or drink",IFERROR(TRIM(INDEX($A195:$AF195,MATCH(Lists!$F$10,$A$1:$AF$1,0))&amp;""),""))),"Yes","No"))</f>
        <v/>
      </c>
      <c r="AW195" s="22">
        <f>IF(AO195="","",IF(ISNUMBER(SEARCH("Nonprofit table",AQ195)),"Yes","No"))</f>
        <v/>
      </c>
      <c r="AX195" s="22">
        <f>IF(AO195="","",IF(IFERROR(TRIM(INDEX($A195:$AF195,MATCH(Lists!$F$12,$A$1:$AF$1,0))&amp;""),"")&lt;&gt;"","Yes","No"))</f>
        <v/>
      </c>
      <c r="AY195" s="22">
        <f>IF(AO195="","",IF(IFERROR(TRIM(INDEX($A195:$AF195,MATCH(Lists!$F$13,$A$1:$AF$1,0))&amp;""),"")&lt;&gt;"","Yes","No"))</f>
        <v/>
      </c>
      <c r="AZ195" s="22">
        <f>IF(AO195="","",IFERROR(IF(TRIM(INDEX($A195:$AF195,MATCH(Lists!$F$11,$A$1:$AF$1,0))&amp;"")="","",VALUE(TRIM(INDEX($A195:$AF195,MATCH(Lists!$F$11,$A$1:$AF$1,0))&amp;""))),""))</f>
        <v/>
      </c>
      <c r="BA195" s="22">
        <f>IF(AO195="","",IFERROR(TRIM(INDEX($A195:$AF195,MATCH(Lists!$F$14,$A$1:$AF$1,0))&amp;""),""))</f>
        <v/>
      </c>
      <c r="BB195" s="22">
        <f>IF(OR(AO195="",AJ195=""),"",TRIM(AJ195&amp;""))</f>
        <v/>
      </c>
      <c r="BC195" s="22">
        <f>IF(BB195="","",IF(COUNTIF($BB$2:$BB$301,BB195)&gt;1,"Yes","No"))</f>
        <v/>
      </c>
      <c r="BD195" s="22">
        <f>IF(AO195="","",IFERROR(TRIM(INDEX($A195:$AF195,MATCH(Lists!$F$5,$A$1:$AF$1,0))&amp;""),""))</f>
        <v/>
      </c>
      <c r="BE195" s="22">
        <f>IF(AO195="",0,1)</f>
        <v/>
      </c>
      <c r="BF195" s="22">
        <f>IF(BB195="",0,1)</f>
        <v/>
      </c>
    </row>
    <row r="196">
      <c r="AG196" s="19" t="n"/>
      <c r="AH196" s="23" t="n"/>
      <c r="AI196" s="24" t="n"/>
      <c r="AJ196" s="23" t="n"/>
      <c r="AK196" s="23" t="n"/>
      <c r="AL196" s="23" t="n"/>
      <c r="AM196" s="23" t="n"/>
      <c r="AN196" s="19" t="n"/>
      <c r="AO196" s="22">
        <f>IFERROR(TRIM(INDEX($A196:$AF196,MATCH(Lists!$F$3,$A$1:$AF$1,0))&amp;""),"")</f>
        <v/>
      </c>
      <c r="AP196" s="22">
        <f>IF(AO196="","",IFERROR(TRIM(INDEX($A196:$AF196,MATCH(Lists!$F$4,$A$1:$AF$1,0))&amp;""),""))</f>
        <v/>
      </c>
      <c r="AQ196" s="22">
        <f>IF(AO196="","",IFERROR(TRIM(INDEX($A196:$AF196,MATCH(Lists!$F$6,$A$1:$AF$1,0))&amp;""),""))</f>
        <v/>
      </c>
      <c r="AR196" s="22">
        <f>IF(AO196="","",IFERROR(TRIM(INDEX($A196:$AF196,MATCH(Lists!$F$7,$A$1:$AF$1,0))&amp;""),""))</f>
        <v/>
      </c>
      <c r="AS196" s="22">
        <f>IF(AO196="","",IFERROR(IF(TRIM(INDEX($A196:$AF196,MATCH(Lists!$F$8,$A$1:$AF$1,0))&amp;"")="","",VALUE(TRIM(INDEX($A196:$AF196,MATCH(Lists!$F$8,$A$1:$AF$1,0))&amp;""))),""))</f>
        <v/>
      </c>
      <c r="AT196" s="22">
        <f>IF(AO196="","",IFERROR(IF(TRIM(INDEX($A196:$AF196,MATCH(Lists!$F$9,$A$1:$AF$1,0))&amp;"")="","",VALUE(TRIM(INDEX($A196:$AF196,MATCH(Lists!$F$9,$A$1:$AF$1,0))&amp;""))),""))</f>
        <v/>
      </c>
      <c r="AU196" s="22">
        <f>IF(AO196="","",IF(ISNUMBER(SEARCH("door prize",IFERROR(TRIM(INDEX($A196:$AF196,MATCH(Lists!$F$10,$A$1:$AF$1,0))&amp;""),""))),"Yes","No"))</f>
        <v/>
      </c>
      <c r="AV196" s="22">
        <f>IF(AO196="","",IF(ISNUMBER(SEARCH("Food or drink",IFERROR(TRIM(INDEX($A196:$AF196,MATCH(Lists!$F$10,$A$1:$AF$1,0))&amp;""),""))),"Yes","No"))</f>
        <v/>
      </c>
      <c r="AW196" s="22">
        <f>IF(AO196="","",IF(ISNUMBER(SEARCH("Nonprofit table",AQ196)),"Yes","No"))</f>
        <v/>
      </c>
      <c r="AX196" s="22">
        <f>IF(AO196="","",IF(IFERROR(TRIM(INDEX($A196:$AF196,MATCH(Lists!$F$12,$A$1:$AF$1,0))&amp;""),"")&lt;&gt;"","Yes","No"))</f>
        <v/>
      </c>
      <c r="AY196" s="22">
        <f>IF(AO196="","",IF(IFERROR(TRIM(INDEX($A196:$AF196,MATCH(Lists!$F$13,$A$1:$AF$1,0))&amp;""),"")&lt;&gt;"","Yes","No"))</f>
        <v/>
      </c>
      <c r="AZ196" s="22">
        <f>IF(AO196="","",IFERROR(IF(TRIM(INDEX($A196:$AF196,MATCH(Lists!$F$11,$A$1:$AF$1,0))&amp;"")="","",VALUE(TRIM(INDEX($A196:$AF196,MATCH(Lists!$F$11,$A$1:$AF$1,0))&amp;""))),""))</f>
        <v/>
      </c>
      <c r="BA196" s="22">
        <f>IF(AO196="","",IFERROR(TRIM(INDEX($A196:$AF196,MATCH(Lists!$F$14,$A$1:$AF$1,0))&amp;""),""))</f>
        <v/>
      </c>
      <c r="BB196" s="22">
        <f>IF(OR(AO196="",AJ196=""),"",TRIM(AJ196&amp;""))</f>
        <v/>
      </c>
      <c r="BC196" s="22">
        <f>IF(BB196="","",IF(COUNTIF($BB$2:$BB$301,BB196)&gt;1,"Yes","No"))</f>
        <v/>
      </c>
      <c r="BD196" s="22">
        <f>IF(AO196="","",IFERROR(TRIM(INDEX($A196:$AF196,MATCH(Lists!$F$5,$A$1:$AF$1,0))&amp;""),""))</f>
        <v/>
      </c>
      <c r="BE196" s="22">
        <f>IF(AO196="",0,1)</f>
        <v/>
      </c>
      <c r="BF196" s="22">
        <f>IF(BB196="",0,1)</f>
        <v/>
      </c>
    </row>
    <row r="197">
      <c r="AG197" s="19" t="n"/>
      <c r="AH197" s="23" t="n"/>
      <c r="AI197" s="24" t="n"/>
      <c r="AJ197" s="23" t="n"/>
      <c r="AK197" s="23" t="n"/>
      <c r="AL197" s="23" t="n"/>
      <c r="AM197" s="23" t="n"/>
      <c r="AN197" s="19" t="n"/>
      <c r="AO197" s="22">
        <f>IFERROR(TRIM(INDEX($A197:$AF197,MATCH(Lists!$F$3,$A$1:$AF$1,0))&amp;""),"")</f>
        <v/>
      </c>
      <c r="AP197" s="22">
        <f>IF(AO197="","",IFERROR(TRIM(INDEX($A197:$AF197,MATCH(Lists!$F$4,$A$1:$AF$1,0))&amp;""),""))</f>
        <v/>
      </c>
      <c r="AQ197" s="22">
        <f>IF(AO197="","",IFERROR(TRIM(INDEX($A197:$AF197,MATCH(Lists!$F$6,$A$1:$AF$1,0))&amp;""),""))</f>
        <v/>
      </c>
      <c r="AR197" s="22">
        <f>IF(AO197="","",IFERROR(TRIM(INDEX($A197:$AF197,MATCH(Lists!$F$7,$A$1:$AF$1,0))&amp;""),""))</f>
        <v/>
      </c>
      <c r="AS197" s="22">
        <f>IF(AO197="","",IFERROR(IF(TRIM(INDEX($A197:$AF197,MATCH(Lists!$F$8,$A$1:$AF$1,0))&amp;"")="","",VALUE(TRIM(INDEX($A197:$AF197,MATCH(Lists!$F$8,$A$1:$AF$1,0))&amp;""))),""))</f>
        <v/>
      </c>
      <c r="AT197" s="22">
        <f>IF(AO197="","",IFERROR(IF(TRIM(INDEX($A197:$AF197,MATCH(Lists!$F$9,$A$1:$AF$1,0))&amp;"")="","",VALUE(TRIM(INDEX($A197:$AF197,MATCH(Lists!$F$9,$A$1:$AF$1,0))&amp;""))),""))</f>
        <v/>
      </c>
      <c r="AU197" s="22">
        <f>IF(AO197="","",IF(ISNUMBER(SEARCH("door prize",IFERROR(TRIM(INDEX($A197:$AF197,MATCH(Lists!$F$10,$A$1:$AF$1,0))&amp;""),""))),"Yes","No"))</f>
        <v/>
      </c>
      <c r="AV197" s="22">
        <f>IF(AO197="","",IF(ISNUMBER(SEARCH("Food or drink",IFERROR(TRIM(INDEX($A197:$AF197,MATCH(Lists!$F$10,$A$1:$AF$1,0))&amp;""),""))),"Yes","No"))</f>
        <v/>
      </c>
      <c r="AW197" s="22">
        <f>IF(AO197="","",IF(ISNUMBER(SEARCH("Nonprofit table",AQ197)),"Yes","No"))</f>
        <v/>
      </c>
      <c r="AX197" s="22">
        <f>IF(AO197="","",IF(IFERROR(TRIM(INDEX($A197:$AF197,MATCH(Lists!$F$12,$A$1:$AF$1,0))&amp;""),"")&lt;&gt;"","Yes","No"))</f>
        <v/>
      </c>
      <c r="AY197" s="22">
        <f>IF(AO197="","",IF(IFERROR(TRIM(INDEX($A197:$AF197,MATCH(Lists!$F$13,$A$1:$AF$1,0))&amp;""),"")&lt;&gt;"","Yes","No"))</f>
        <v/>
      </c>
      <c r="AZ197" s="22">
        <f>IF(AO197="","",IFERROR(IF(TRIM(INDEX($A197:$AF197,MATCH(Lists!$F$11,$A$1:$AF$1,0))&amp;"")="","",VALUE(TRIM(INDEX($A197:$AF197,MATCH(Lists!$F$11,$A$1:$AF$1,0))&amp;""))),""))</f>
        <v/>
      </c>
      <c r="BA197" s="22">
        <f>IF(AO197="","",IFERROR(TRIM(INDEX($A197:$AF197,MATCH(Lists!$F$14,$A$1:$AF$1,0))&amp;""),""))</f>
        <v/>
      </c>
      <c r="BB197" s="22">
        <f>IF(OR(AO197="",AJ197=""),"",TRIM(AJ197&amp;""))</f>
        <v/>
      </c>
      <c r="BC197" s="22">
        <f>IF(BB197="","",IF(COUNTIF($BB$2:$BB$301,BB197)&gt;1,"Yes","No"))</f>
        <v/>
      </c>
      <c r="BD197" s="22">
        <f>IF(AO197="","",IFERROR(TRIM(INDEX($A197:$AF197,MATCH(Lists!$F$5,$A$1:$AF$1,0))&amp;""),""))</f>
        <v/>
      </c>
      <c r="BE197" s="22">
        <f>IF(AO197="",0,1)</f>
        <v/>
      </c>
      <c r="BF197" s="22">
        <f>IF(BB197="",0,1)</f>
        <v/>
      </c>
    </row>
    <row r="198">
      <c r="AG198" s="19" t="n"/>
      <c r="AH198" s="23" t="n"/>
      <c r="AI198" s="24" t="n"/>
      <c r="AJ198" s="23" t="n"/>
      <c r="AK198" s="23" t="n"/>
      <c r="AL198" s="23" t="n"/>
      <c r="AM198" s="23" t="n"/>
      <c r="AN198" s="19" t="n"/>
      <c r="AO198" s="22">
        <f>IFERROR(TRIM(INDEX($A198:$AF198,MATCH(Lists!$F$3,$A$1:$AF$1,0))&amp;""),"")</f>
        <v/>
      </c>
      <c r="AP198" s="22">
        <f>IF(AO198="","",IFERROR(TRIM(INDEX($A198:$AF198,MATCH(Lists!$F$4,$A$1:$AF$1,0))&amp;""),""))</f>
        <v/>
      </c>
      <c r="AQ198" s="22">
        <f>IF(AO198="","",IFERROR(TRIM(INDEX($A198:$AF198,MATCH(Lists!$F$6,$A$1:$AF$1,0))&amp;""),""))</f>
        <v/>
      </c>
      <c r="AR198" s="22">
        <f>IF(AO198="","",IFERROR(TRIM(INDEX($A198:$AF198,MATCH(Lists!$F$7,$A$1:$AF$1,0))&amp;""),""))</f>
        <v/>
      </c>
      <c r="AS198" s="22">
        <f>IF(AO198="","",IFERROR(IF(TRIM(INDEX($A198:$AF198,MATCH(Lists!$F$8,$A$1:$AF$1,0))&amp;"")="","",VALUE(TRIM(INDEX($A198:$AF198,MATCH(Lists!$F$8,$A$1:$AF$1,0))&amp;""))),""))</f>
        <v/>
      </c>
      <c r="AT198" s="22">
        <f>IF(AO198="","",IFERROR(IF(TRIM(INDEX($A198:$AF198,MATCH(Lists!$F$9,$A$1:$AF$1,0))&amp;"")="","",VALUE(TRIM(INDEX($A198:$AF198,MATCH(Lists!$F$9,$A$1:$AF$1,0))&amp;""))),""))</f>
        <v/>
      </c>
      <c r="AU198" s="22">
        <f>IF(AO198="","",IF(ISNUMBER(SEARCH("door prize",IFERROR(TRIM(INDEX($A198:$AF198,MATCH(Lists!$F$10,$A$1:$AF$1,0))&amp;""),""))),"Yes","No"))</f>
        <v/>
      </c>
      <c r="AV198" s="22">
        <f>IF(AO198="","",IF(ISNUMBER(SEARCH("Food or drink",IFERROR(TRIM(INDEX($A198:$AF198,MATCH(Lists!$F$10,$A$1:$AF$1,0))&amp;""),""))),"Yes","No"))</f>
        <v/>
      </c>
      <c r="AW198" s="22">
        <f>IF(AO198="","",IF(ISNUMBER(SEARCH("Nonprofit table",AQ198)),"Yes","No"))</f>
        <v/>
      </c>
      <c r="AX198" s="22">
        <f>IF(AO198="","",IF(IFERROR(TRIM(INDEX($A198:$AF198,MATCH(Lists!$F$12,$A$1:$AF$1,0))&amp;""),"")&lt;&gt;"","Yes","No"))</f>
        <v/>
      </c>
      <c r="AY198" s="22">
        <f>IF(AO198="","",IF(IFERROR(TRIM(INDEX($A198:$AF198,MATCH(Lists!$F$13,$A$1:$AF$1,0))&amp;""),"")&lt;&gt;"","Yes","No"))</f>
        <v/>
      </c>
      <c r="AZ198" s="22">
        <f>IF(AO198="","",IFERROR(IF(TRIM(INDEX($A198:$AF198,MATCH(Lists!$F$11,$A$1:$AF$1,0))&amp;"")="","",VALUE(TRIM(INDEX($A198:$AF198,MATCH(Lists!$F$11,$A$1:$AF$1,0))&amp;""))),""))</f>
        <v/>
      </c>
      <c r="BA198" s="22">
        <f>IF(AO198="","",IFERROR(TRIM(INDEX($A198:$AF198,MATCH(Lists!$F$14,$A$1:$AF$1,0))&amp;""),""))</f>
        <v/>
      </c>
      <c r="BB198" s="22">
        <f>IF(OR(AO198="",AJ198=""),"",TRIM(AJ198&amp;""))</f>
        <v/>
      </c>
      <c r="BC198" s="22">
        <f>IF(BB198="","",IF(COUNTIF($BB$2:$BB$301,BB198)&gt;1,"Yes","No"))</f>
        <v/>
      </c>
      <c r="BD198" s="22">
        <f>IF(AO198="","",IFERROR(TRIM(INDEX($A198:$AF198,MATCH(Lists!$F$5,$A$1:$AF$1,0))&amp;""),""))</f>
        <v/>
      </c>
      <c r="BE198" s="22">
        <f>IF(AO198="",0,1)</f>
        <v/>
      </c>
      <c r="BF198" s="22">
        <f>IF(BB198="",0,1)</f>
        <v/>
      </c>
    </row>
    <row r="199">
      <c r="AG199" s="19" t="n"/>
      <c r="AH199" s="23" t="n"/>
      <c r="AI199" s="24" t="n"/>
      <c r="AJ199" s="23" t="n"/>
      <c r="AK199" s="23" t="n"/>
      <c r="AL199" s="23" t="n"/>
      <c r="AM199" s="23" t="n"/>
      <c r="AN199" s="19" t="n"/>
      <c r="AO199" s="22">
        <f>IFERROR(TRIM(INDEX($A199:$AF199,MATCH(Lists!$F$3,$A$1:$AF$1,0))&amp;""),"")</f>
        <v/>
      </c>
      <c r="AP199" s="22">
        <f>IF(AO199="","",IFERROR(TRIM(INDEX($A199:$AF199,MATCH(Lists!$F$4,$A$1:$AF$1,0))&amp;""),""))</f>
        <v/>
      </c>
      <c r="AQ199" s="22">
        <f>IF(AO199="","",IFERROR(TRIM(INDEX($A199:$AF199,MATCH(Lists!$F$6,$A$1:$AF$1,0))&amp;""),""))</f>
        <v/>
      </c>
      <c r="AR199" s="22">
        <f>IF(AO199="","",IFERROR(TRIM(INDEX($A199:$AF199,MATCH(Lists!$F$7,$A$1:$AF$1,0))&amp;""),""))</f>
        <v/>
      </c>
      <c r="AS199" s="22">
        <f>IF(AO199="","",IFERROR(IF(TRIM(INDEX($A199:$AF199,MATCH(Lists!$F$8,$A$1:$AF$1,0))&amp;"")="","",VALUE(TRIM(INDEX($A199:$AF199,MATCH(Lists!$F$8,$A$1:$AF$1,0))&amp;""))),""))</f>
        <v/>
      </c>
      <c r="AT199" s="22">
        <f>IF(AO199="","",IFERROR(IF(TRIM(INDEX($A199:$AF199,MATCH(Lists!$F$9,$A$1:$AF$1,0))&amp;"")="","",VALUE(TRIM(INDEX($A199:$AF199,MATCH(Lists!$F$9,$A$1:$AF$1,0))&amp;""))),""))</f>
        <v/>
      </c>
      <c r="AU199" s="22">
        <f>IF(AO199="","",IF(ISNUMBER(SEARCH("door prize",IFERROR(TRIM(INDEX($A199:$AF199,MATCH(Lists!$F$10,$A$1:$AF$1,0))&amp;""),""))),"Yes","No"))</f>
        <v/>
      </c>
      <c r="AV199" s="22">
        <f>IF(AO199="","",IF(ISNUMBER(SEARCH("Food or drink",IFERROR(TRIM(INDEX($A199:$AF199,MATCH(Lists!$F$10,$A$1:$AF$1,0))&amp;""),""))),"Yes","No"))</f>
        <v/>
      </c>
      <c r="AW199" s="22">
        <f>IF(AO199="","",IF(ISNUMBER(SEARCH("Nonprofit table",AQ199)),"Yes","No"))</f>
        <v/>
      </c>
      <c r="AX199" s="22">
        <f>IF(AO199="","",IF(IFERROR(TRIM(INDEX($A199:$AF199,MATCH(Lists!$F$12,$A$1:$AF$1,0))&amp;""),"")&lt;&gt;"","Yes","No"))</f>
        <v/>
      </c>
      <c r="AY199" s="22">
        <f>IF(AO199="","",IF(IFERROR(TRIM(INDEX($A199:$AF199,MATCH(Lists!$F$13,$A$1:$AF$1,0))&amp;""),"")&lt;&gt;"","Yes","No"))</f>
        <v/>
      </c>
      <c r="AZ199" s="22">
        <f>IF(AO199="","",IFERROR(IF(TRIM(INDEX($A199:$AF199,MATCH(Lists!$F$11,$A$1:$AF$1,0))&amp;"")="","",VALUE(TRIM(INDEX($A199:$AF199,MATCH(Lists!$F$11,$A$1:$AF$1,0))&amp;""))),""))</f>
        <v/>
      </c>
      <c r="BA199" s="22">
        <f>IF(AO199="","",IFERROR(TRIM(INDEX($A199:$AF199,MATCH(Lists!$F$14,$A$1:$AF$1,0))&amp;""),""))</f>
        <v/>
      </c>
      <c r="BB199" s="22">
        <f>IF(OR(AO199="",AJ199=""),"",TRIM(AJ199&amp;""))</f>
        <v/>
      </c>
      <c r="BC199" s="22">
        <f>IF(BB199="","",IF(COUNTIF($BB$2:$BB$301,BB199)&gt;1,"Yes","No"))</f>
        <v/>
      </c>
      <c r="BD199" s="22">
        <f>IF(AO199="","",IFERROR(TRIM(INDEX($A199:$AF199,MATCH(Lists!$F$5,$A$1:$AF$1,0))&amp;""),""))</f>
        <v/>
      </c>
      <c r="BE199" s="22">
        <f>IF(AO199="",0,1)</f>
        <v/>
      </c>
      <c r="BF199" s="22">
        <f>IF(BB199="",0,1)</f>
        <v/>
      </c>
    </row>
    <row r="200">
      <c r="AG200" s="19" t="n"/>
      <c r="AH200" s="23" t="n"/>
      <c r="AI200" s="24" t="n"/>
      <c r="AJ200" s="23" t="n"/>
      <c r="AK200" s="23" t="n"/>
      <c r="AL200" s="23" t="n"/>
      <c r="AM200" s="23" t="n"/>
      <c r="AN200" s="19" t="n"/>
      <c r="AO200" s="22">
        <f>IFERROR(TRIM(INDEX($A200:$AF200,MATCH(Lists!$F$3,$A$1:$AF$1,0))&amp;""),"")</f>
        <v/>
      </c>
      <c r="AP200" s="22">
        <f>IF(AO200="","",IFERROR(TRIM(INDEX($A200:$AF200,MATCH(Lists!$F$4,$A$1:$AF$1,0))&amp;""),""))</f>
        <v/>
      </c>
      <c r="AQ200" s="22">
        <f>IF(AO200="","",IFERROR(TRIM(INDEX($A200:$AF200,MATCH(Lists!$F$6,$A$1:$AF$1,0))&amp;""),""))</f>
        <v/>
      </c>
      <c r="AR200" s="22">
        <f>IF(AO200="","",IFERROR(TRIM(INDEX($A200:$AF200,MATCH(Lists!$F$7,$A$1:$AF$1,0))&amp;""),""))</f>
        <v/>
      </c>
      <c r="AS200" s="22">
        <f>IF(AO200="","",IFERROR(IF(TRIM(INDEX($A200:$AF200,MATCH(Lists!$F$8,$A$1:$AF$1,0))&amp;"")="","",VALUE(TRIM(INDEX($A200:$AF200,MATCH(Lists!$F$8,$A$1:$AF$1,0))&amp;""))),""))</f>
        <v/>
      </c>
      <c r="AT200" s="22">
        <f>IF(AO200="","",IFERROR(IF(TRIM(INDEX($A200:$AF200,MATCH(Lists!$F$9,$A$1:$AF$1,0))&amp;"")="","",VALUE(TRIM(INDEX($A200:$AF200,MATCH(Lists!$F$9,$A$1:$AF$1,0))&amp;""))),""))</f>
        <v/>
      </c>
      <c r="AU200" s="22">
        <f>IF(AO200="","",IF(ISNUMBER(SEARCH("door prize",IFERROR(TRIM(INDEX($A200:$AF200,MATCH(Lists!$F$10,$A$1:$AF$1,0))&amp;""),""))),"Yes","No"))</f>
        <v/>
      </c>
      <c r="AV200" s="22">
        <f>IF(AO200="","",IF(ISNUMBER(SEARCH("Food or drink",IFERROR(TRIM(INDEX($A200:$AF200,MATCH(Lists!$F$10,$A$1:$AF$1,0))&amp;""),""))),"Yes","No"))</f>
        <v/>
      </c>
      <c r="AW200" s="22">
        <f>IF(AO200="","",IF(ISNUMBER(SEARCH("Nonprofit table",AQ200)),"Yes","No"))</f>
        <v/>
      </c>
      <c r="AX200" s="22">
        <f>IF(AO200="","",IF(IFERROR(TRIM(INDEX($A200:$AF200,MATCH(Lists!$F$12,$A$1:$AF$1,0))&amp;""),"")&lt;&gt;"","Yes","No"))</f>
        <v/>
      </c>
      <c r="AY200" s="22">
        <f>IF(AO200="","",IF(IFERROR(TRIM(INDEX($A200:$AF200,MATCH(Lists!$F$13,$A$1:$AF$1,0))&amp;""),"")&lt;&gt;"","Yes","No"))</f>
        <v/>
      </c>
      <c r="AZ200" s="22">
        <f>IF(AO200="","",IFERROR(IF(TRIM(INDEX($A200:$AF200,MATCH(Lists!$F$11,$A$1:$AF$1,0))&amp;"")="","",VALUE(TRIM(INDEX($A200:$AF200,MATCH(Lists!$F$11,$A$1:$AF$1,0))&amp;""))),""))</f>
        <v/>
      </c>
      <c r="BA200" s="22">
        <f>IF(AO200="","",IFERROR(TRIM(INDEX($A200:$AF200,MATCH(Lists!$F$14,$A$1:$AF$1,0))&amp;""),""))</f>
        <v/>
      </c>
      <c r="BB200" s="22">
        <f>IF(OR(AO200="",AJ200=""),"",TRIM(AJ200&amp;""))</f>
        <v/>
      </c>
      <c r="BC200" s="22">
        <f>IF(BB200="","",IF(COUNTIF($BB$2:$BB$301,BB200)&gt;1,"Yes","No"))</f>
        <v/>
      </c>
      <c r="BD200" s="22">
        <f>IF(AO200="","",IFERROR(TRIM(INDEX($A200:$AF200,MATCH(Lists!$F$5,$A$1:$AF$1,0))&amp;""),""))</f>
        <v/>
      </c>
      <c r="BE200" s="22">
        <f>IF(AO200="",0,1)</f>
        <v/>
      </c>
      <c r="BF200" s="22">
        <f>IF(BB200="",0,1)</f>
        <v/>
      </c>
    </row>
    <row r="201">
      <c r="AG201" s="19" t="n"/>
      <c r="AH201" s="23" t="n"/>
      <c r="AI201" s="24" t="n"/>
      <c r="AJ201" s="23" t="n"/>
      <c r="AK201" s="23" t="n"/>
      <c r="AL201" s="23" t="n"/>
      <c r="AM201" s="23" t="n"/>
      <c r="AN201" s="19" t="n"/>
      <c r="AO201" s="22">
        <f>IFERROR(TRIM(INDEX($A201:$AF201,MATCH(Lists!$F$3,$A$1:$AF$1,0))&amp;""),"")</f>
        <v/>
      </c>
      <c r="AP201" s="22">
        <f>IF(AO201="","",IFERROR(TRIM(INDEX($A201:$AF201,MATCH(Lists!$F$4,$A$1:$AF$1,0))&amp;""),""))</f>
        <v/>
      </c>
      <c r="AQ201" s="22">
        <f>IF(AO201="","",IFERROR(TRIM(INDEX($A201:$AF201,MATCH(Lists!$F$6,$A$1:$AF$1,0))&amp;""),""))</f>
        <v/>
      </c>
      <c r="AR201" s="22">
        <f>IF(AO201="","",IFERROR(TRIM(INDEX($A201:$AF201,MATCH(Lists!$F$7,$A$1:$AF$1,0))&amp;""),""))</f>
        <v/>
      </c>
      <c r="AS201" s="22">
        <f>IF(AO201="","",IFERROR(IF(TRIM(INDEX($A201:$AF201,MATCH(Lists!$F$8,$A$1:$AF$1,0))&amp;"")="","",VALUE(TRIM(INDEX($A201:$AF201,MATCH(Lists!$F$8,$A$1:$AF$1,0))&amp;""))),""))</f>
        <v/>
      </c>
      <c r="AT201" s="22">
        <f>IF(AO201="","",IFERROR(IF(TRIM(INDEX($A201:$AF201,MATCH(Lists!$F$9,$A$1:$AF$1,0))&amp;"")="","",VALUE(TRIM(INDEX($A201:$AF201,MATCH(Lists!$F$9,$A$1:$AF$1,0))&amp;""))),""))</f>
        <v/>
      </c>
      <c r="AU201" s="22">
        <f>IF(AO201="","",IF(ISNUMBER(SEARCH("door prize",IFERROR(TRIM(INDEX($A201:$AF201,MATCH(Lists!$F$10,$A$1:$AF$1,0))&amp;""),""))),"Yes","No"))</f>
        <v/>
      </c>
      <c r="AV201" s="22">
        <f>IF(AO201="","",IF(ISNUMBER(SEARCH("Food or drink",IFERROR(TRIM(INDEX($A201:$AF201,MATCH(Lists!$F$10,$A$1:$AF$1,0))&amp;""),""))),"Yes","No"))</f>
        <v/>
      </c>
      <c r="AW201" s="22">
        <f>IF(AO201="","",IF(ISNUMBER(SEARCH("Nonprofit table",AQ201)),"Yes","No"))</f>
        <v/>
      </c>
      <c r="AX201" s="22">
        <f>IF(AO201="","",IF(IFERROR(TRIM(INDEX($A201:$AF201,MATCH(Lists!$F$12,$A$1:$AF$1,0))&amp;""),"")&lt;&gt;"","Yes","No"))</f>
        <v/>
      </c>
      <c r="AY201" s="22">
        <f>IF(AO201="","",IF(IFERROR(TRIM(INDEX($A201:$AF201,MATCH(Lists!$F$13,$A$1:$AF$1,0))&amp;""),"")&lt;&gt;"","Yes","No"))</f>
        <v/>
      </c>
      <c r="AZ201" s="22">
        <f>IF(AO201="","",IFERROR(IF(TRIM(INDEX($A201:$AF201,MATCH(Lists!$F$11,$A$1:$AF$1,0))&amp;"")="","",VALUE(TRIM(INDEX($A201:$AF201,MATCH(Lists!$F$11,$A$1:$AF$1,0))&amp;""))),""))</f>
        <v/>
      </c>
      <c r="BA201" s="22">
        <f>IF(AO201="","",IFERROR(TRIM(INDEX($A201:$AF201,MATCH(Lists!$F$14,$A$1:$AF$1,0))&amp;""),""))</f>
        <v/>
      </c>
      <c r="BB201" s="22">
        <f>IF(OR(AO201="",AJ201=""),"",TRIM(AJ201&amp;""))</f>
        <v/>
      </c>
      <c r="BC201" s="22">
        <f>IF(BB201="","",IF(COUNTIF($BB$2:$BB$301,BB201)&gt;1,"Yes","No"))</f>
        <v/>
      </c>
      <c r="BD201" s="22">
        <f>IF(AO201="","",IFERROR(TRIM(INDEX($A201:$AF201,MATCH(Lists!$F$5,$A$1:$AF$1,0))&amp;""),""))</f>
        <v/>
      </c>
      <c r="BE201" s="22">
        <f>IF(AO201="",0,1)</f>
        <v/>
      </c>
      <c r="BF201" s="22">
        <f>IF(BB201="",0,1)</f>
        <v/>
      </c>
    </row>
    <row r="202">
      <c r="AG202" s="19" t="n"/>
      <c r="AH202" s="23" t="n"/>
      <c r="AI202" s="24" t="n"/>
      <c r="AJ202" s="23" t="n"/>
      <c r="AK202" s="23" t="n"/>
      <c r="AL202" s="23" t="n"/>
      <c r="AM202" s="23" t="n"/>
      <c r="AN202" s="19" t="n"/>
      <c r="AO202" s="22">
        <f>IFERROR(TRIM(INDEX($A202:$AF202,MATCH(Lists!$F$3,$A$1:$AF$1,0))&amp;""),"")</f>
        <v/>
      </c>
      <c r="AP202" s="22">
        <f>IF(AO202="","",IFERROR(TRIM(INDEX($A202:$AF202,MATCH(Lists!$F$4,$A$1:$AF$1,0))&amp;""),""))</f>
        <v/>
      </c>
      <c r="AQ202" s="22">
        <f>IF(AO202="","",IFERROR(TRIM(INDEX($A202:$AF202,MATCH(Lists!$F$6,$A$1:$AF$1,0))&amp;""),""))</f>
        <v/>
      </c>
      <c r="AR202" s="22">
        <f>IF(AO202="","",IFERROR(TRIM(INDEX($A202:$AF202,MATCH(Lists!$F$7,$A$1:$AF$1,0))&amp;""),""))</f>
        <v/>
      </c>
      <c r="AS202" s="22">
        <f>IF(AO202="","",IFERROR(IF(TRIM(INDEX($A202:$AF202,MATCH(Lists!$F$8,$A$1:$AF$1,0))&amp;"")="","",VALUE(TRIM(INDEX($A202:$AF202,MATCH(Lists!$F$8,$A$1:$AF$1,0))&amp;""))),""))</f>
        <v/>
      </c>
      <c r="AT202" s="22">
        <f>IF(AO202="","",IFERROR(IF(TRIM(INDEX($A202:$AF202,MATCH(Lists!$F$9,$A$1:$AF$1,0))&amp;"")="","",VALUE(TRIM(INDEX($A202:$AF202,MATCH(Lists!$F$9,$A$1:$AF$1,0))&amp;""))),""))</f>
        <v/>
      </c>
      <c r="AU202" s="22">
        <f>IF(AO202="","",IF(ISNUMBER(SEARCH("door prize",IFERROR(TRIM(INDEX($A202:$AF202,MATCH(Lists!$F$10,$A$1:$AF$1,0))&amp;""),""))),"Yes","No"))</f>
        <v/>
      </c>
      <c r="AV202" s="22">
        <f>IF(AO202="","",IF(ISNUMBER(SEARCH("Food or drink",IFERROR(TRIM(INDEX($A202:$AF202,MATCH(Lists!$F$10,$A$1:$AF$1,0))&amp;""),""))),"Yes","No"))</f>
        <v/>
      </c>
      <c r="AW202" s="22">
        <f>IF(AO202="","",IF(ISNUMBER(SEARCH("Nonprofit table",AQ202)),"Yes","No"))</f>
        <v/>
      </c>
      <c r="AX202" s="22">
        <f>IF(AO202="","",IF(IFERROR(TRIM(INDEX($A202:$AF202,MATCH(Lists!$F$12,$A$1:$AF$1,0))&amp;""),"")&lt;&gt;"","Yes","No"))</f>
        <v/>
      </c>
      <c r="AY202" s="22">
        <f>IF(AO202="","",IF(IFERROR(TRIM(INDEX($A202:$AF202,MATCH(Lists!$F$13,$A$1:$AF$1,0))&amp;""),"")&lt;&gt;"","Yes","No"))</f>
        <v/>
      </c>
      <c r="AZ202" s="22">
        <f>IF(AO202="","",IFERROR(IF(TRIM(INDEX($A202:$AF202,MATCH(Lists!$F$11,$A$1:$AF$1,0))&amp;"")="","",VALUE(TRIM(INDEX($A202:$AF202,MATCH(Lists!$F$11,$A$1:$AF$1,0))&amp;""))),""))</f>
        <v/>
      </c>
      <c r="BA202" s="22">
        <f>IF(AO202="","",IFERROR(TRIM(INDEX($A202:$AF202,MATCH(Lists!$F$14,$A$1:$AF$1,0))&amp;""),""))</f>
        <v/>
      </c>
      <c r="BB202" s="22">
        <f>IF(OR(AO202="",AJ202=""),"",TRIM(AJ202&amp;""))</f>
        <v/>
      </c>
      <c r="BC202" s="22">
        <f>IF(BB202="","",IF(COUNTIF($BB$2:$BB$301,BB202)&gt;1,"Yes","No"))</f>
        <v/>
      </c>
      <c r="BD202" s="22">
        <f>IF(AO202="","",IFERROR(TRIM(INDEX($A202:$AF202,MATCH(Lists!$F$5,$A$1:$AF$1,0))&amp;""),""))</f>
        <v/>
      </c>
      <c r="BE202" s="22">
        <f>IF(AO202="",0,1)</f>
        <v/>
      </c>
      <c r="BF202" s="22">
        <f>IF(BB202="",0,1)</f>
        <v/>
      </c>
    </row>
    <row r="203">
      <c r="AG203" s="19" t="n"/>
      <c r="AH203" s="23" t="n"/>
      <c r="AI203" s="24" t="n"/>
      <c r="AJ203" s="23" t="n"/>
      <c r="AK203" s="23" t="n"/>
      <c r="AL203" s="23" t="n"/>
      <c r="AM203" s="23" t="n"/>
      <c r="AN203" s="19" t="n"/>
      <c r="AO203" s="22">
        <f>IFERROR(TRIM(INDEX($A203:$AF203,MATCH(Lists!$F$3,$A$1:$AF$1,0))&amp;""),"")</f>
        <v/>
      </c>
      <c r="AP203" s="22">
        <f>IF(AO203="","",IFERROR(TRIM(INDEX($A203:$AF203,MATCH(Lists!$F$4,$A$1:$AF$1,0))&amp;""),""))</f>
        <v/>
      </c>
      <c r="AQ203" s="22">
        <f>IF(AO203="","",IFERROR(TRIM(INDEX($A203:$AF203,MATCH(Lists!$F$6,$A$1:$AF$1,0))&amp;""),""))</f>
        <v/>
      </c>
      <c r="AR203" s="22">
        <f>IF(AO203="","",IFERROR(TRIM(INDEX($A203:$AF203,MATCH(Lists!$F$7,$A$1:$AF$1,0))&amp;""),""))</f>
        <v/>
      </c>
      <c r="AS203" s="22">
        <f>IF(AO203="","",IFERROR(IF(TRIM(INDEX($A203:$AF203,MATCH(Lists!$F$8,$A$1:$AF$1,0))&amp;"")="","",VALUE(TRIM(INDEX($A203:$AF203,MATCH(Lists!$F$8,$A$1:$AF$1,0))&amp;""))),""))</f>
        <v/>
      </c>
      <c r="AT203" s="22">
        <f>IF(AO203="","",IFERROR(IF(TRIM(INDEX($A203:$AF203,MATCH(Lists!$F$9,$A$1:$AF$1,0))&amp;"")="","",VALUE(TRIM(INDEX($A203:$AF203,MATCH(Lists!$F$9,$A$1:$AF$1,0))&amp;""))),""))</f>
        <v/>
      </c>
      <c r="AU203" s="22">
        <f>IF(AO203="","",IF(ISNUMBER(SEARCH("door prize",IFERROR(TRIM(INDEX($A203:$AF203,MATCH(Lists!$F$10,$A$1:$AF$1,0))&amp;""),""))),"Yes","No"))</f>
        <v/>
      </c>
      <c r="AV203" s="22">
        <f>IF(AO203="","",IF(ISNUMBER(SEARCH("Food or drink",IFERROR(TRIM(INDEX($A203:$AF203,MATCH(Lists!$F$10,$A$1:$AF$1,0))&amp;""),""))),"Yes","No"))</f>
        <v/>
      </c>
      <c r="AW203" s="22">
        <f>IF(AO203="","",IF(ISNUMBER(SEARCH("Nonprofit table",AQ203)),"Yes","No"))</f>
        <v/>
      </c>
      <c r="AX203" s="22">
        <f>IF(AO203="","",IF(IFERROR(TRIM(INDEX($A203:$AF203,MATCH(Lists!$F$12,$A$1:$AF$1,0))&amp;""),"")&lt;&gt;"","Yes","No"))</f>
        <v/>
      </c>
      <c r="AY203" s="22">
        <f>IF(AO203="","",IF(IFERROR(TRIM(INDEX($A203:$AF203,MATCH(Lists!$F$13,$A$1:$AF$1,0))&amp;""),"")&lt;&gt;"","Yes","No"))</f>
        <v/>
      </c>
      <c r="AZ203" s="22">
        <f>IF(AO203="","",IFERROR(IF(TRIM(INDEX($A203:$AF203,MATCH(Lists!$F$11,$A$1:$AF$1,0))&amp;"")="","",VALUE(TRIM(INDEX($A203:$AF203,MATCH(Lists!$F$11,$A$1:$AF$1,0))&amp;""))),""))</f>
        <v/>
      </c>
      <c r="BA203" s="22">
        <f>IF(AO203="","",IFERROR(TRIM(INDEX($A203:$AF203,MATCH(Lists!$F$14,$A$1:$AF$1,0))&amp;""),""))</f>
        <v/>
      </c>
      <c r="BB203" s="22">
        <f>IF(OR(AO203="",AJ203=""),"",TRIM(AJ203&amp;""))</f>
        <v/>
      </c>
      <c r="BC203" s="22">
        <f>IF(BB203="","",IF(COUNTIF($BB$2:$BB$301,BB203)&gt;1,"Yes","No"))</f>
        <v/>
      </c>
      <c r="BD203" s="22">
        <f>IF(AO203="","",IFERROR(TRIM(INDEX($A203:$AF203,MATCH(Lists!$F$5,$A$1:$AF$1,0))&amp;""),""))</f>
        <v/>
      </c>
      <c r="BE203" s="22">
        <f>IF(AO203="",0,1)</f>
        <v/>
      </c>
      <c r="BF203" s="22">
        <f>IF(BB203="",0,1)</f>
        <v/>
      </c>
    </row>
    <row r="204">
      <c r="AG204" s="19" t="n"/>
      <c r="AH204" s="23" t="n"/>
      <c r="AI204" s="24" t="n"/>
      <c r="AJ204" s="23" t="n"/>
      <c r="AK204" s="23" t="n"/>
      <c r="AL204" s="23" t="n"/>
      <c r="AM204" s="23" t="n"/>
      <c r="AN204" s="19" t="n"/>
      <c r="AO204" s="22">
        <f>IFERROR(TRIM(INDEX($A204:$AF204,MATCH(Lists!$F$3,$A$1:$AF$1,0))&amp;""),"")</f>
        <v/>
      </c>
      <c r="AP204" s="22">
        <f>IF(AO204="","",IFERROR(TRIM(INDEX($A204:$AF204,MATCH(Lists!$F$4,$A$1:$AF$1,0))&amp;""),""))</f>
        <v/>
      </c>
      <c r="AQ204" s="22">
        <f>IF(AO204="","",IFERROR(TRIM(INDEX($A204:$AF204,MATCH(Lists!$F$6,$A$1:$AF$1,0))&amp;""),""))</f>
        <v/>
      </c>
      <c r="AR204" s="22">
        <f>IF(AO204="","",IFERROR(TRIM(INDEX($A204:$AF204,MATCH(Lists!$F$7,$A$1:$AF$1,0))&amp;""),""))</f>
        <v/>
      </c>
      <c r="AS204" s="22">
        <f>IF(AO204="","",IFERROR(IF(TRIM(INDEX($A204:$AF204,MATCH(Lists!$F$8,$A$1:$AF$1,0))&amp;"")="","",VALUE(TRIM(INDEX($A204:$AF204,MATCH(Lists!$F$8,$A$1:$AF$1,0))&amp;""))),""))</f>
        <v/>
      </c>
      <c r="AT204" s="22">
        <f>IF(AO204="","",IFERROR(IF(TRIM(INDEX($A204:$AF204,MATCH(Lists!$F$9,$A$1:$AF$1,0))&amp;"")="","",VALUE(TRIM(INDEX($A204:$AF204,MATCH(Lists!$F$9,$A$1:$AF$1,0))&amp;""))),""))</f>
        <v/>
      </c>
      <c r="AU204" s="22">
        <f>IF(AO204="","",IF(ISNUMBER(SEARCH("door prize",IFERROR(TRIM(INDEX($A204:$AF204,MATCH(Lists!$F$10,$A$1:$AF$1,0))&amp;""),""))),"Yes","No"))</f>
        <v/>
      </c>
      <c r="AV204" s="22">
        <f>IF(AO204="","",IF(ISNUMBER(SEARCH("Food or drink",IFERROR(TRIM(INDEX($A204:$AF204,MATCH(Lists!$F$10,$A$1:$AF$1,0))&amp;""),""))),"Yes","No"))</f>
        <v/>
      </c>
      <c r="AW204" s="22">
        <f>IF(AO204="","",IF(ISNUMBER(SEARCH("Nonprofit table",AQ204)),"Yes","No"))</f>
        <v/>
      </c>
      <c r="AX204" s="22">
        <f>IF(AO204="","",IF(IFERROR(TRIM(INDEX($A204:$AF204,MATCH(Lists!$F$12,$A$1:$AF$1,0))&amp;""),"")&lt;&gt;"","Yes","No"))</f>
        <v/>
      </c>
      <c r="AY204" s="22">
        <f>IF(AO204="","",IF(IFERROR(TRIM(INDEX($A204:$AF204,MATCH(Lists!$F$13,$A$1:$AF$1,0))&amp;""),"")&lt;&gt;"","Yes","No"))</f>
        <v/>
      </c>
      <c r="AZ204" s="22">
        <f>IF(AO204="","",IFERROR(IF(TRIM(INDEX($A204:$AF204,MATCH(Lists!$F$11,$A$1:$AF$1,0))&amp;"")="","",VALUE(TRIM(INDEX($A204:$AF204,MATCH(Lists!$F$11,$A$1:$AF$1,0))&amp;""))),""))</f>
        <v/>
      </c>
      <c r="BA204" s="22">
        <f>IF(AO204="","",IFERROR(TRIM(INDEX($A204:$AF204,MATCH(Lists!$F$14,$A$1:$AF$1,0))&amp;""),""))</f>
        <v/>
      </c>
      <c r="BB204" s="22">
        <f>IF(OR(AO204="",AJ204=""),"",TRIM(AJ204&amp;""))</f>
        <v/>
      </c>
      <c r="BC204" s="22">
        <f>IF(BB204="","",IF(COUNTIF($BB$2:$BB$301,BB204)&gt;1,"Yes","No"))</f>
        <v/>
      </c>
      <c r="BD204" s="22">
        <f>IF(AO204="","",IFERROR(TRIM(INDEX($A204:$AF204,MATCH(Lists!$F$5,$A$1:$AF$1,0))&amp;""),""))</f>
        <v/>
      </c>
      <c r="BE204" s="22">
        <f>IF(AO204="",0,1)</f>
        <v/>
      </c>
      <c r="BF204" s="22">
        <f>IF(BB204="",0,1)</f>
        <v/>
      </c>
    </row>
    <row r="205">
      <c r="AG205" s="19" t="n"/>
      <c r="AH205" s="23" t="n"/>
      <c r="AI205" s="24" t="n"/>
      <c r="AJ205" s="23" t="n"/>
      <c r="AK205" s="23" t="n"/>
      <c r="AL205" s="23" t="n"/>
      <c r="AM205" s="23" t="n"/>
      <c r="AN205" s="19" t="n"/>
      <c r="AO205" s="22">
        <f>IFERROR(TRIM(INDEX($A205:$AF205,MATCH(Lists!$F$3,$A$1:$AF$1,0))&amp;""),"")</f>
        <v/>
      </c>
      <c r="AP205" s="22">
        <f>IF(AO205="","",IFERROR(TRIM(INDEX($A205:$AF205,MATCH(Lists!$F$4,$A$1:$AF$1,0))&amp;""),""))</f>
        <v/>
      </c>
      <c r="AQ205" s="22">
        <f>IF(AO205="","",IFERROR(TRIM(INDEX($A205:$AF205,MATCH(Lists!$F$6,$A$1:$AF$1,0))&amp;""),""))</f>
        <v/>
      </c>
      <c r="AR205" s="22">
        <f>IF(AO205="","",IFERROR(TRIM(INDEX($A205:$AF205,MATCH(Lists!$F$7,$A$1:$AF$1,0))&amp;""),""))</f>
        <v/>
      </c>
      <c r="AS205" s="22">
        <f>IF(AO205="","",IFERROR(IF(TRIM(INDEX($A205:$AF205,MATCH(Lists!$F$8,$A$1:$AF$1,0))&amp;"")="","",VALUE(TRIM(INDEX($A205:$AF205,MATCH(Lists!$F$8,$A$1:$AF$1,0))&amp;""))),""))</f>
        <v/>
      </c>
      <c r="AT205" s="22">
        <f>IF(AO205="","",IFERROR(IF(TRIM(INDEX($A205:$AF205,MATCH(Lists!$F$9,$A$1:$AF$1,0))&amp;"")="","",VALUE(TRIM(INDEX($A205:$AF205,MATCH(Lists!$F$9,$A$1:$AF$1,0))&amp;""))),""))</f>
        <v/>
      </c>
      <c r="AU205" s="22">
        <f>IF(AO205="","",IF(ISNUMBER(SEARCH("door prize",IFERROR(TRIM(INDEX($A205:$AF205,MATCH(Lists!$F$10,$A$1:$AF$1,0))&amp;""),""))),"Yes","No"))</f>
        <v/>
      </c>
      <c r="AV205" s="22">
        <f>IF(AO205="","",IF(ISNUMBER(SEARCH("Food or drink",IFERROR(TRIM(INDEX($A205:$AF205,MATCH(Lists!$F$10,$A$1:$AF$1,0))&amp;""),""))),"Yes","No"))</f>
        <v/>
      </c>
      <c r="AW205" s="22">
        <f>IF(AO205="","",IF(ISNUMBER(SEARCH("Nonprofit table",AQ205)),"Yes","No"))</f>
        <v/>
      </c>
      <c r="AX205" s="22">
        <f>IF(AO205="","",IF(IFERROR(TRIM(INDEX($A205:$AF205,MATCH(Lists!$F$12,$A$1:$AF$1,0))&amp;""),"")&lt;&gt;"","Yes","No"))</f>
        <v/>
      </c>
      <c r="AY205" s="22">
        <f>IF(AO205="","",IF(IFERROR(TRIM(INDEX($A205:$AF205,MATCH(Lists!$F$13,$A$1:$AF$1,0))&amp;""),"")&lt;&gt;"","Yes","No"))</f>
        <v/>
      </c>
      <c r="AZ205" s="22">
        <f>IF(AO205="","",IFERROR(IF(TRIM(INDEX($A205:$AF205,MATCH(Lists!$F$11,$A$1:$AF$1,0))&amp;"")="","",VALUE(TRIM(INDEX($A205:$AF205,MATCH(Lists!$F$11,$A$1:$AF$1,0))&amp;""))),""))</f>
        <v/>
      </c>
      <c r="BA205" s="22">
        <f>IF(AO205="","",IFERROR(TRIM(INDEX($A205:$AF205,MATCH(Lists!$F$14,$A$1:$AF$1,0))&amp;""),""))</f>
        <v/>
      </c>
      <c r="BB205" s="22">
        <f>IF(OR(AO205="",AJ205=""),"",TRIM(AJ205&amp;""))</f>
        <v/>
      </c>
      <c r="BC205" s="22">
        <f>IF(BB205="","",IF(COUNTIF($BB$2:$BB$301,BB205)&gt;1,"Yes","No"))</f>
        <v/>
      </c>
      <c r="BD205" s="22">
        <f>IF(AO205="","",IFERROR(TRIM(INDEX($A205:$AF205,MATCH(Lists!$F$5,$A$1:$AF$1,0))&amp;""),""))</f>
        <v/>
      </c>
      <c r="BE205" s="22">
        <f>IF(AO205="",0,1)</f>
        <v/>
      </c>
      <c r="BF205" s="22">
        <f>IF(BB205="",0,1)</f>
        <v/>
      </c>
    </row>
    <row r="206">
      <c r="AG206" s="19" t="n"/>
      <c r="AH206" s="23" t="n"/>
      <c r="AI206" s="24" t="n"/>
      <c r="AJ206" s="23" t="n"/>
      <c r="AK206" s="23" t="n"/>
      <c r="AL206" s="23" t="n"/>
      <c r="AM206" s="23" t="n"/>
      <c r="AN206" s="19" t="n"/>
      <c r="AO206" s="22">
        <f>IFERROR(TRIM(INDEX($A206:$AF206,MATCH(Lists!$F$3,$A$1:$AF$1,0))&amp;""),"")</f>
        <v/>
      </c>
      <c r="AP206" s="22">
        <f>IF(AO206="","",IFERROR(TRIM(INDEX($A206:$AF206,MATCH(Lists!$F$4,$A$1:$AF$1,0))&amp;""),""))</f>
        <v/>
      </c>
      <c r="AQ206" s="22">
        <f>IF(AO206="","",IFERROR(TRIM(INDEX($A206:$AF206,MATCH(Lists!$F$6,$A$1:$AF$1,0))&amp;""),""))</f>
        <v/>
      </c>
      <c r="AR206" s="22">
        <f>IF(AO206="","",IFERROR(TRIM(INDEX($A206:$AF206,MATCH(Lists!$F$7,$A$1:$AF$1,0))&amp;""),""))</f>
        <v/>
      </c>
      <c r="AS206" s="22">
        <f>IF(AO206="","",IFERROR(IF(TRIM(INDEX($A206:$AF206,MATCH(Lists!$F$8,$A$1:$AF$1,0))&amp;"")="","",VALUE(TRIM(INDEX($A206:$AF206,MATCH(Lists!$F$8,$A$1:$AF$1,0))&amp;""))),""))</f>
        <v/>
      </c>
      <c r="AT206" s="22">
        <f>IF(AO206="","",IFERROR(IF(TRIM(INDEX($A206:$AF206,MATCH(Lists!$F$9,$A$1:$AF$1,0))&amp;"")="","",VALUE(TRIM(INDEX($A206:$AF206,MATCH(Lists!$F$9,$A$1:$AF$1,0))&amp;""))),""))</f>
        <v/>
      </c>
      <c r="AU206" s="22">
        <f>IF(AO206="","",IF(ISNUMBER(SEARCH("door prize",IFERROR(TRIM(INDEX($A206:$AF206,MATCH(Lists!$F$10,$A$1:$AF$1,0))&amp;""),""))),"Yes","No"))</f>
        <v/>
      </c>
      <c r="AV206" s="22">
        <f>IF(AO206="","",IF(ISNUMBER(SEARCH("Food or drink",IFERROR(TRIM(INDEX($A206:$AF206,MATCH(Lists!$F$10,$A$1:$AF$1,0))&amp;""),""))),"Yes","No"))</f>
        <v/>
      </c>
      <c r="AW206" s="22">
        <f>IF(AO206="","",IF(ISNUMBER(SEARCH("Nonprofit table",AQ206)),"Yes","No"))</f>
        <v/>
      </c>
      <c r="AX206" s="22">
        <f>IF(AO206="","",IF(IFERROR(TRIM(INDEX($A206:$AF206,MATCH(Lists!$F$12,$A$1:$AF$1,0))&amp;""),"")&lt;&gt;"","Yes","No"))</f>
        <v/>
      </c>
      <c r="AY206" s="22">
        <f>IF(AO206="","",IF(IFERROR(TRIM(INDEX($A206:$AF206,MATCH(Lists!$F$13,$A$1:$AF$1,0))&amp;""),"")&lt;&gt;"","Yes","No"))</f>
        <v/>
      </c>
      <c r="AZ206" s="22">
        <f>IF(AO206="","",IFERROR(IF(TRIM(INDEX($A206:$AF206,MATCH(Lists!$F$11,$A$1:$AF$1,0))&amp;"")="","",VALUE(TRIM(INDEX($A206:$AF206,MATCH(Lists!$F$11,$A$1:$AF$1,0))&amp;""))),""))</f>
        <v/>
      </c>
      <c r="BA206" s="22">
        <f>IF(AO206="","",IFERROR(TRIM(INDEX($A206:$AF206,MATCH(Lists!$F$14,$A$1:$AF$1,0))&amp;""),""))</f>
        <v/>
      </c>
      <c r="BB206" s="22">
        <f>IF(OR(AO206="",AJ206=""),"",TRIM(AJ206&amp;""))</f>
        <v/>
      </c>
      <c r="BC206" s="22">
        <f>IF(BB206="","",IF(COUNTIF($BB$2:$BB$301,BB206)&gt;1,"Yes","No"))</f>
        <v/>
      </c>
      <c r="BD206" s="22">
        <f>IF(AO206="","",IFERROR(TRIM(INDEX($A206:$AF206,MATCH(Lists!$F$5,$A$1:$AF$1,0))&amp;""),""))</f>
        <v/>
      </c>
      <c r="BE206" s="22">
        <f>IF(AO206="",0,1)</f>
        <v/>
      </c>
      <c r="BF206" s="22">
        <f>IF(BB206="",0,1)</f>
        <v/>
      </c>
    </row>
    <row r="207">
      <c r="AG207" s="19" t="n"/>
      <c r="AH207" s="23" t="n"/>
      <c r="AI207" s="24" t="n"/>
      <c r="AJ207" s="23" t="n"/>
      <c r="AK207" s="23" t="n"/>
      <c r="AL207" s="23" t="n"/>
      <c r="AM207" s="23" t="n"/>
      <c r="AN207" s="19" t="n"/>
      <c r="AO207" s="22">
        <f>IFERROR(TRIM(INDEX($A207:$AF207,MATCH(Lists!$F$3,$A$1:$AF$1,0))&amp;""),"")</f>
        <v/>
      </c>
      <c r="AP207" s="22">
        <f>IF(AO207="","",IFERROR(TRIM(INDEX($A207:$AF207,MATCH(Lists!$F$4,$A$1:$AF$1,0))&amp;""),""))</f>
        <v/>
      </c>
      <c r="AQ207" s="22">
        <f>IF(AO207="","",IFERROR(TRIM(INDEX($A207:$AF207,MATCH(Lists!$F$6,$A$1:$AF$1,0))&amp;""),""))</f>
        <v/>
      </c>
      <c r="AR207" s="22">
        <f>IF(AO207="","",IFERROR(TRIM(INDEX($A207:$AF207,MATCH(Lists!$F$7,$A$1:$AF$1,0))&amp;""),""))</f>
        <v/>
      </c>
      <c r="AS207" s="22">
        <f>IF(AO207="","",IFERROR(IF(TRIM(INDEX($A207:$AF207,MATCH(Lists!$F$8,$A$1:$AF$1,0))&amp;"")="","",VALUE(TRIM(INDEX($A207:$AF207,MATCH(Lists!$F$8,$A$1:$AF$1,0))&amp;""))),""))</f>
        <v/>
      </c>
      <c r="AT207" s="22">
        <f>IF(AO207="","",IFERROR(IF(TRIM(INDEX($A207:$AF207,MATCH(Lists!$F$9,$A$1:$AF$1,0))&amp;"")="","",VALUE(TRIM(INDEX($A207:$AF207,MATCH(Lists!$F$9,$A$1:$AF$1,0))&amp;""))),""))</f>
        <v/>
      </c>
      <c r="AU207" s="22">
        <f>IF(AO207="","",IF(ISNUMBER(SEARCH("door prize",IFERROR(TRIM(INDEX($A207:$AF207,MATCH(Lists!$F$10,$A$1:$AF$1,0))&amp;""),""))),"Yes","No"))</f>
        <v/>
      </c>
      <c r="AV207" s="22">
        <f>IF(AO207="","",IF(ISNUMBER(SEARCH("Food or drink",IFERROR(TRIM(INDEX($A207:$AF207,MATCH(Lists!$F$10,$A$1:$AF$1,0))&amp;""),""))),"Yes","No"))</f>
        <v/>
      </c>
      <c r="AW207" s="22">
        <f>IF(AO207="","",IF(ISNUMBER(SEARCH("Nonprofit table",AQ207)),"Yes","No"))</f>
        <v/>
      </c>
      <c r="AX207" s="22">
        <f>IF(AO207="","",IF(IFERROR(TRIM(INDEX($A207:$AF207,MATCH(Lists!$F$12,$A$1:$AF$1,0))&amp;""),"")&lt;&gt;"","Yes","No"))</f>
        <v/>
      </c>
      <c r="AY207" s="22">
        <f>IF(AO207="","",IF(IFERROR(TRIM(INDEX($A207:$AF207,MATCH(Lists!$F$13,$A$1:$AF$1,0))&amp;""),"")&lt;&gt;"","Yes","No"))</f>
        <v/>
      </c>
      <c r="AZ207" s="22">
        <f>IF(AO207="","",IFERROR(IF(TRIM(INDEX($A207:$AF207,MATCH(Lists!$F$11,$A$1:$AF$1,0))&amp;"")="","",VALUE(TRIM(INDEX($A207:$AF207,MATCH(Lists!$F$11,$A$1:$AF$1,0))&amp;""))),""))</f>
        <v/>
      </c>
      <c r="BA207" s="22">
        <f>IF(AO207="","",IFERROR(TRIM(INDEX($A207:$AF207,MATCH(Lists!$F$14,$A$1:$AF$1,0))&amp;""),""))</f>
        <v/>
      </c>
      <c r="BB207" s="22">
        <f>IF(OR(AO207="",AJ207=""),"",TRIM(AJ207&amp;""))</f>
        <v/>
      </c>
      <c r="BC207" s="22">
        <f>IF(BB207="","",IF(COUNTIF($BB$2:$BB$301,BB207)&gt;1,"Yes","No"))</f>
        <v/>
      </c>
      <c r="BD207" s="22">
        <f>IF(AO207="","",IFERROR(TRIM(INDEX($A207:$AF207,MATCH(Lists!$F$5,$A$1:$AF$1,0))&amp;""),""))</f>
        <v/>
      </c>
      <c r="BE207" s="22">
        <f>IF(AO207="",0,1)</f>
        <v/>
      </c>
      <c r="BF207" s="22">
        <f>IF(BB207="",0,1)</f>
        <v/>
      </c>
    </row>
    <row r="208">
      <c r="AG208" s="19" t="n"/>
      <c r="AH208" s="23" t="n"/>
      <c r="AI208" s="24" t="n"/>
      <c r="AJ208" s="23" t="n"/>
      <c r="AK208" s="23" t="n"/>
      <c r="AL208" s="23" t="n"/>
      <c r="AM208" s="23" t="n"/>
      <c r="AN208" s="19" t="n"/>
      <c r="AO208" s="22">
        <f>IFERROR(TRIM(INDEX($A208:$AF208,MATCH(Lists!$F$3,$A$1:$AF$1,0))&amp;""),"")</f>
        <v/>
      </c>
      <c r="AP208" s="22">
        <f>IF(AO208="","",IFERROR(TRIM(INDEX($A208:$AF208,MATCH(Lists!$F$4,$A$1:$AF$1,0))&amp;""),""))</f>
        <v/>
      </c>
      <c r="AQ208" s="22">
        <f>IF(AO208="","",IFERROR(TRIM(INDEX($A208:$AF208,MATCH(Lists!$F$6,$A$1:$AF$1,0))&amp;""),""))</f>
        <v/>
      </c>
      <c r="AR208" s="22">
        <f>IF(AO208="","",IFERROR(TRIM(INDEX($A208:$AF208,MATCH(Lists!$F$7,$A$1:$AF$1,0))&amp;""),""))</f>
        <v/>
      </c>
      <c r="AS208" s="22">
        <f>IF(AO208="","",IFERROR(IF(TRIM(INDEX($A208:$AF208,MATCH(Lists!$F$8,$A$1:$AF$1,0))&amp;"")="","",VALUE(TRIM(INDEX($A208:$AF208,MATCH(Lists!$F$8,$A$1:$AF$1,0))&amp;""))),""))</f>
        <v/>
      </c>
      <c r="AT208" s="22">
        <f>IF(AO208="","",IFERROR(IF(TRIM(INDEX($A208:$AF208,MATCH(Lists!$F$9,$A$1:$AF$1,0))&amp;"")="","",VALUE(TRIM(INDEX($A208:$AF208,MATCH(Lists!$F$9,$A$1:$AF$1,0))&amp;""))),""))</f>
        <v/>
      </c>
      <c r="AU208" s="22">
        <f>IF(AO208="","",IF(ISNUMBER(SEARCH("door prize",IFERROR(TRIM(INDEX($A208:$AF208,MATCH(Lists!$F$10,$A$1:$AF$1,0))&amp;""),""))),"Yes","No"))</f>
        <v/>
      </c>
      <c r="AV208" s="22">
        <f>IF(AO208="","",IF(ISNUMBER(SEARCH("Food or drink",IFERROR(TRIM(INDEX($A208:$AF208,MATCH(Lists!$F$10,$A$1:$AF$1,0))&amp;""),""))),"Yes","No"))</f>
        <v/>
      </c>
      <c r="AW208" s="22">
        <f>IF(AO208="","",IF(ISNUMBER(SEARCH("Nonprofit table",AQ208)),"Yes","No"))</f>
        <v/>
      </c>
      <c r="AX208" s="22">
        <f>IF(AO208="","",IF(IFERROR(TRIM(INDEX($A208:$AF208,MATCH(Lists!$F$12,$A$1:$AF$1,0))&amp;""),"")&lt;&gt;"","Yes","No"))</f>
        <v/>
      </c>
      <c r="AY208" s="22">
        <f>IF(AO208="","",IF(IFERROR(TRIM(INDEX($A208:$AF208,MATCH(Lists!$F$13,$A$1:$AF$1,0))&amp;""),"")&lt;&gt;"","Yes","No"))</f>
        <v/>
      </c>
      <c r="AZ208" s="22">
        <f>IF(AO208="","",IFERROR(IF(TRIM(INDEX($A208:$AF208,MATCH(Lists!$F$11,$A$1:$AF$1,0))&amp;"")="","",VALUE(TRIM(INDEX($A208:$AF208,MATCH(Lists!$F$11,$A$1:$AF$1,0))&amp;""))),""))</f>
        <v/>
      </c>
      <c r="BA208" s="22">
        <f>IF(AO208="","",IFERROR(TRIM(INDEX($A208:$AF208,MATCH(Lists!$F$14,$A$1:$AF$1,0))&amp;""),""))</f>
        <v/>
      </c>
      <c r="BB208" s="22">
        <f>IF(OR(AO208="",AJ208=""),"",TRIM(AJ208&amp;""))</f>
        <v/>
      </c>
      <c r="BC208" s="22">
        <f>IF(BB208="","",IF(COUNTIF($BB$2:$BB$301,BB208)&gt;1,"Yes","No"))</f>
        <v/>
      </c>
      <c r="BD208" s="22">
        <f>IF(AO208="","",IFERROR(TRIM(INDEX($A208:$AF208,MATCH(Lists!$F$5,$A$1:$AF$1,0))&amp;""),""))</f>
        <v/>
      </c>
      <c r="BE208" s="22">
        <f>IF(AO208="",0,1)</f>
        <v/>
      </c>
      <c r="BF208" s="22">
        <f>IF(BB208="",0,1)</f>
        <v/>
      </c>
    </row>
    <row r="209">
      <c r="AG209" s="19" t="n"/>
      <c r="AH209" s="23" t="n"/>
      <c r="AI209" s="24" t="n"/>
      <c r="AJ209" s="23" t="n"/>
      <c r="AK209" s="23" t="n"/>
      <c r="AL209" s="23" t="n"/>
      <c r="AM209" s="23" t="n"/>
      <c r="AN209" s="19" t="n"/>
      <c r="AO209" s="22">
        <f>IFERROR(TRIM(INDEX($A209:$AF209,MATCH(Lists!$F$3,$A$1:$AF$1,0))&amp;""),"")</f>
        <v/>
      </c>
      <c r="AP209" s="22">
        <f>IF(AO209="","",IFERROR(TRIM(INDEX($A209:$AF209,MATCH(Lists!$F$4,$A$1:$AF$1,0))&amp;""),""))</f>
        <v/>
      </c>
      <c r="AQ209" s="22">
        <f>IF(AO209="","",IFERROR(TRIM(INDEX($A209:$AF209,MATCH(Lists!$F$6,$A$1:$AF$1,0))&amp;""),""))</f>
        <v/>
      </c>
      <c r="AR209" s="22">
        <f>IF(AO209="","",IFERROR(TRIM(INDEX($A209:$AF209,MATCH(Lists!$F$7,$A$1:$AF$1,0))&amp;""),""))</f>
        <v/>
      </c>
      <c r="AS209" s="22">
        <f>IF(AO209="","",IFERROR(IF(TRIM(INDEX($A209:$AF209,MATCH(Lists!$F$8,$A$1:$AF$1,0))&amp;"")="","",VALUE(TRIM(INDEX($A209:$AF209,MATCH(Lists!$F$8,$A$1:$AF$1,0))&amp;""))),""))</f>
        <v/>
      </c>
      <c r="AT209" s="22">
        <f>IF(AO209="","",IFERROR(IF(TRIM(INDEX($A209:$AF209,MATCH(Lists!$F$9,$A$1:$AF$1,0))&amp;"")="","",VALUE(TRIM(INDEX($A209:$AF209,MATCH(Lists!$F$9,$A$1:$AF$1,0))&amp;""))),""))</f>
        <v/>
      </c>
      <c r="AU209" s="22">
        <f>IF(AO209="","",IF(ISNUMBER(SEARCH("door prize",IFERROR(TRIM(INDEX($A209:$AF209,MATCH(Lists!$F$10,$A$1:$AF$1,0))&amp;""),""))),"Yes","No"))</f>
        <v/>
      </c>
      <c r="AV209" s="22">
        <f>IF(AO209="","",IF(ISNUMBER(SEARCH("Food or drink",IFERROR(TRIM(INDEX($A209:$AF209,MATCH(Lists!$F$10,$A$1:$AF$1,0))&amp;""),""))),"Yes","No"))</f>
        <v/>
      </c>
      <c r="AW209" s="22">
        <f>IF(AO209="","",IF(ISNUMBER(SEARCH("Nonprofit table",AQ209)),"Yes","No"))</f>
        <v/>
      </c>
      <c r="AX209" s="22">
        <f>IF(AO209="","",IF(IFERROR(TRIM(INDEX($A209:$AF209,MATCH(Lists!$F$12,$A$1:$AF$1,0))&amp;""),"")&lt;&gt;"","Yes","No"))</f>
        <v/>
      </c>
      <c r="AY209" s="22">
        <f>IF(AO209="","",IF(IFERROR(TRIM(INDEX($A209:$AF209,MATCH(Lists!$F$13,$A$1:$AF$1,0))&amp;""),"")&lt;&gt;"","Yes","No"))</f>
        <v/>
      </c>
      <c r="AZ209" s="22">
        <f>IF(AO209="","",IFERROR(IF(TRIM(INDEX($A209:$AF209,MATCH(Lists!$F$11,$A$1:$AF$1,0))&amp;"")="","",VALUE(TRIM(INDEX($A209:$AF209,MATCH(Lists!$F$11,$A$1:$AF$1,0))&amp;""))),""))</f>
        <v/>
      </c>
      <c r="BA209" s="22">
        <f>IF(AO209="","",IFERROR(TRIM(INDEX($A209:$AF209,MATCH(Lists!$F$14,$A$1:$AF$1,0))&amp;""),""))</f>
        <v/>
      </c>
      <c r="BB209" s="22">
        <f>IF(OR(AO209="",AJ209=""),"",TRIM(AJ209&amp;""))</f>
        <v/>
      </c>
      <c r="BC209" s="22">
        <f>IF(BB209="","",IF(COUNTIF($BB$2:$BB$301,BB209)&gt;1,"Yes","No"))</f>
        <v/>
      </c>
      <c r="BD209" s="22">
        <f>IF(AO209="","",IFERROR(TRIM(INDEX($A209:$AF209,MATCH(Lists!$F$5,$A$1:$AF$1,0))&amp;""),""))</f>
        <v/>
      </c>
      <c r="BE209" s="22">
        <f>IF(AO209="",0,1)</f>
        <v/>
      </c>
      <c r="BF209" s="22">
        <f>IF(BB209="",0,1)</f>
        <v/>
      </c>
    </row>
    <row r="210">
      <c r="AG210" s="19" t="n"/>
      <c r="AH210" s="23" t="n"/>
      <c r="AI210" s="24" t="n"/>
      <c r="AJ210" s="23" t="n"/>
      <c r="AK210" s="23" t="n"/>
      <c r="AL210" s="23" t="n"/>
      <c r="AM210" s="23" t="n"/>
      <c r="AN210" s="19" t="n"/>
      <c r="AO210" s="22">
        <f>IFERROR(TRIM(INDEX($A210:$AF210,MATCH(Lists!$F$3,$A$1:$AF$1,0))&amp;""),"")</f>
        <v/>
      </c>
      <c r="AP210" s="22">
        <f>IF(AO210="","",IFERROR(TRIM(INDEX($A210:$AF210,MATCH(Lists!$F$4,$A$1:$AF$1,0))&amp;""),""))</f>
        <v/>
      </c>
      <c r="AQ210" s="22">
        <f>IF(AO210="","",IFERROR(TRIM(INDEX($A210:$AF210,MATCH(Lists!$F$6,$A$1:$AF$1,0))&amp;""),""))</f>
        <v/>
      </c>
      <c r="AR210" s="22">
        <f>IF(AO210="","",IFERROR(TRIM(INDEX($A210:$AF210,MATCH(Lists!$F$7,$A$1:$AF$1,0))&amp;""),""))</f>
        <v/>
      </c>
      <c r="AS210" s="22">
        <f>IF(AO210="","",IFERROR(IF(TRIM(INDEX($A210:$AF210,MATCH(Lists!$F$8,$A$1:$AF$1,0))&amp;"")="","",VALUE(TRIM(INDEX($A210:$AF210,MATCH(Lists!$F$8,$A$1:$AF$1,0))&amp;""))),""))</f>
        <v/>
      </c>
      <c r="AT210" s="22">
        <f>IF(AO210="","",IFERROR(IF(TRIM(INDEX($A210:$AF210,MATCH(Lists!$F$9,$A$1:$AF$1,0))&amp;"")="","",VALUE(TRIM(INDEX($A210:$AF210,MATCH(Lists!$F$9,$A$1:$AF$1,0))&amp;""))),""))</f>
        <v/>
      </c>
      <c r="AU210" s="22">
        <f>IF(AO210="","",IF(ISNUMBER(SEARCH("door prize",IFERROR(TRIM(INDEX($A210:$AF210,MATCH(Lists!$F$10,$A$1:$AF$1,0))&amp;""),""))),"Yes","No"))</f>
        <v/>
      </c>
      <c r="AV210" s="22">
        <f>IF(AO210="","",IF(ISNUMBER(SEARCH("Food or drink",IFERROR(TRIM(INDEX($A210:$AF210,MATCH(Lists!$F$10,$A$1:$AF$1,0))&amp;""),""))),"Yes","No"))</f>
        <v/>
      </c>
      <c r="AW210" s="22">
        <f>IF(AO210="","",IF(ISNUMBER(SEARCH("Nonprofit table",AQ210)),"Yes","No"))</f>
        <v/>
      </c>
      <c r="AX210" s="22">
        <f>IF(AO210="","",IF(IFERROR(TRIM(INDEX($A210:$AF210,MATCH(Lists!$F$12,$A$1:$AF$1,0))&amp;""),"")&lt;&gt;"","Yes","No"))</f>
        <v/>
      </c>
      <c r="AY210" s="22">
        <f>IF(AO210="","",IF(IFERROR(TRIM(INDEX($A210:$AF210,MATCH(Lists!$F$13,$A$1:$AF$1,0))&amp;""),"")&lt;&gt;"","Yes","No"))</f>
        <v/>
      </c>
      <c r="AZ210" s="22">
        <f>IF(AO210="","",IFERROR(IF(TRIM(INDEX($A210:$AF210,MATCH(Lists!$F$11,$A$1:$AF$1,0))&amp;"")="","",VALUE(TRIM(INDEX($A210:$AF210,MATCH(Lists!$F$11,$A$1:$AF$1,0))&amp;""))),""))</f>
        <v/>
      </c>
      <c r="BA210" s="22">
        <f>IF(AO210="","",IFERROR(TRIM(INDEX($A210:$AF210,MATCH(Lists!$F$14,$A$1:$AF$1,0))&amp;""),""))</f>
        <v/>
      </c>
      <c r="BB210" s="22">
        <f>IF(OR(AO210="",AJ210=""),"",TRIM(AJ210&amp;""))</f>
        <v/>
      </c>
      <c r="BC210" s="22">
        <f>IF(BB210="","",IF(COUNTIF($BB$2:$BB$301,BB210)&gt;1,"Yes","No"))</f>
        <v/>
      </c>
      <c r="BD210" s="22">
        <f>IF(AO210="","",IFERROR(TRIM(INDEX($A210:$AF210,MATCH(Lists!$F$5,$A$1:$AF$1,0))&amp;""),""))</f>
        <v/>
      </c>
      <c r="BE210" s="22">
        <f>IF(AO210="",0,1)</f>
        <v/>
      </c>
      <c r="BF210" s="22">
        <f>IF(BB210="",0,1)</f>
        <v/>
      </c>
    </row>
    <row r="211">
      <c r="AG211" s="19" t="n"/>
      <c r="AH211" s="23" t="n"/>
      <c r="AI211" s="24" t="n"/>
      <c r="AJ211" s="23" t="n"/>
      <c r="AK211" s="23" t="n"/>
      <c r="AL211" s="23" t="n"/>
      <c r="AM211" s="23" t="n"/>
      <c r="AN211" s="19" t="n"/>
      <c r="AO211" s="22">
        <f>IFERROR(TRIM(INDEX($A211:$AF211,MATCH(Lists!$F$3,$A$1:$AF$1,0))&amp;""),"")</f>
        <v/>
      </c>
      <c r="AP211" s="22">
        <f>IF(AO211="","",IFERROR(TRIM(INDEX($A211:$AF211,MATCH(Lists!$F$4,$A$1:$AF$1,0))&amp;""),""))</f>
        <v/>
      </c>
      <c r="AQ211" s="22">
        <f>IF(AO211="","",IFERROR(TRIM(INDEX($A211:$AF211,MATCH(Lists!$F$6,$A$1:$AF$1,0))&amp;""),""))</f>
        <v/>
      </c>
      <c r="AR211" s="22">
        <f>IF(AO211="","",IFERROR(TRIM(INDEX($A211:$AF211,MATCH(Lists!$F$7,$A$1:$AF$1,0))&amp;""),""))</f>
        <v/>
      </c>
      <c r="AS211" s="22">
        <f>IF(AO211="","",IFERROR(IF(TRIM(INDEX($A211:$AF211,MATCH(Lists!$F$8,$A$1:$AF$1,0))&amp;"")="","",VALUE(TRIM(INDEX($A211:$AF211,MATCH(Lists!$F$8,$A$1:$AF$1,0))&amp;""))),""))</f>
        <v/>
      </c>
      <c r="AT211" s="22">
        <f>IF(AO211="","",IFERROR(IF(TRIM(INDEX($A211:$AF211,MATCH(Lists!$F$9,$A$1:$AF$1,0))&amp;"")="","",VALUE(TRIM(INDEX($A211:$AF211,MATCH(Lists!$F$9,$A$1:$AF$1,0))&amp;""))),""))</f>
        <v/>
      </c>
      <c r="AU211" s="22">
        <f>IF(AO211="","",IF(ISNUMBER(SEARCH("door prize",IFERROR(TRIM(INDEX($A211:$AF211,MATCH(Lists!$F$10,$A$1:$AF$1,0))&amp;""),""))),"Yes","No"))</f>
        <v/>
      </c>
      <c r="AV211" s="22">
        <f>IF(AO211="","",IF(ISNUMBER(SEARCH("Food or drink",IFERROR(TRIM(INDEX($A211:$AF211,MATCH(Lists!$F$10,$A$1:$AF$1,0))&amp;""),""))),"Yes","No"))</f>
        <v/>
      </c>
      <c r="AW211" s="22">
        <f>IF(AO211="","",IF(ISNUMBER(SEARCH("Nonprofit table",AQ211)),"Yes","No"))</f>
        <v/>
      </c>
      <c r="AX211" s="22">
        <f>IF(AO211="","",IF(IFERROR(TRIM(INDEX($A211:$AF211,MATCH(Lists!$F$12,$A$1:$AF$1,0))&amp;""),"")&lt;&gt;"","Yes","No"))</f>
        <v/>
      </c>
      <c r="AY211" s="22">
        <f>IF(AO211="","",IF(IFERROR(TRIM(INDEX($A211:$AF211,MATCH(Lists!$F$13,$A$1:$AF$1,0))&amp;""),"")&lt;&gt;"","Yes","No"))</f>
        <v/>
      </c>
      <c r="AZ211" s="22">
        <f>IF(AO211="","",IFERROR(IF(TRIM(INDEX($A211:$AF211,MATCH(Lists!$F$11,$A$1:$AF$1,0))&amp;"")="","",VALUE(TRIM(INDEX($A211:$AF211,MATCH(Lists!$F$11,$A$1:$AF$1,0))&amp;""))),""))</f>
        <v/>
      </c>
      <c r="BA211" s="22">
        <f>IF(AO211="","",IFERROR(TRIM(INDEX($A211:$AF211,MATCH(Lists!$F$14,$A$1:$AF$1,0))&amp;""),""))</f>
        <v/>
      </c>
      <c r="BB211" s="22">
        <f>IF(OR(AO211="",AJ211=""),"",TRIM(AJ211&amp;""))</f>
        <v/>
      </c>
      <c r="BC211" s="22">
        <f>IF(BB211="","",IF(COUNTIF($BB$2:$BB$301,BB211)&gt;1,"Yes","No"))</f>
        <v/>
      </c>
      <c r="BD211" s="22">
        <f>IF(AO211="","",IFERROR(TRIM(INDEX($A211:$AF211,MATCH(Lists!$F$5,$A$1:$AF$1,0))&amp;""),""))</f>
        <v/>
      </c>
      <c r="BE211" s="22">
        <f>IF(AO211="",0,1)</f>
        <v/>
      </c>
      <c r="BF211" s="22">
        <f>IF(BB211="",0,1)</f>
        <v/>
      </c>
    </row>
    <row r="212">
      <c r="AG212" s="19" t="n"/>
      <c r="AH212" s="23" t="n"/>
      <c r="AI212" s="24" t="n"/>
      <c r="AJ212" s="23" t="n"/>
      <c r="AK212" s="23" t="n"/>
      <c r="AL212" s="23" t="n"/>
      <c r="AM212" s="23" t="n"/>
      <c r="AN212" s="19" t="n"/>
      <c r="AO212" s="22">
        <f>IFERROR(TRIM(INDEX($A212:$AF212,MATCH(Lists!$F$3,$A$1:$AF$1,0))&amp;""),"")</f>
        <v/>
      </c>
      <c r="AP212" s="22">
        <f>IF(AO212="","",IFERROR(TRIM(INDEX($A212:$AF212,MATCH(Lists!$F$4,$A$1:$AF$1,0))&amp;""),""))</f>
        <v/>
      </c>
      <c r="AQ212" s="22">
        <f>IF(AO212="","",IFERROR(TRIM(INDEX($A212:$AF212,MATCH(Lists!$F$6,$A$1:$AF$1,0))&amp;""),""))</f>
        <v/>
      </c>
      <c r="AR212" s="22">
        <f>IF(AO212="","",IFERROR(TRIM(INDEX($A212:$AF212,MATCH(Lists!$F$7,$A$1:$AF$1,0))&amp;""),""))</f>
        <v/>
      </c>
      <c r="AS212" s="22">
        <f>IF(AO212="","",IFERROR(IF(TRIM(INDEX($A212:$AF212,MATCH(Lists!$F$8,$A$1:$AF$1,0))&amp;"")="","",VALUE(TRIM(INDEX($A212:$AF212,MATCH(Lists!$F$8,$A$1:$AF$1,0))&amp;""))),""))</f>
        <v/>
      </c>
      <c r="AT212" s="22">
        <f>IF(AO212="","",IFERROR(IF(TRIM(INDEX($A212:$AF212,MATCH(Lists!$F$9,$A$1:$AF$1,0))&amp;"")="","",VALUE(TRIM(INDEX($A212:$AF212,MATCH(Lists!$F$9,$A$1:$AF$1,0))&amp;""))),""))</f>
        <v/>
      </c>
      <c r="AU212" s="22">
        <f>IF(AO212="","",IF(ISNUMBER(SEARCH("door prize",IFERROR(TRIM(INDEX($A212:$AF212,MATCH(Lists!$F$10,$A$1:$AF$1,0))&amp;""),""))),"Yes","No"))</f>
        <v/>
      </c>
      <c r="AV212" s="22">
        <f>IF(AO212="","",IF(ISNUMBER(SEARCH("Food or drink",IFERROR(TRIM(INDEX($A212:$AF212,MATCH(Lists!$F$10,$A$1:$AF$1,0))&amp;""),""))),"Yes","No"))</f>
        <v/>
      </c>
      <c r="AW212" s="22">
        <f>IF(AO212="","",IF(ISNUMBER(SEARCH("Nonprofit table",AQ212)),"Yes","No"))</f>
        <v/>
      </c>
      <c r="AX212" s="22">
        <f>IF(AO212="","",IF(IFERROR(TRIM(INDEX($A212:$AF212,MATCH(Lists!$F$12,$A$1:$AF$1,0))&amp;""),"")&lt;&gt;"","Yes","No"))</f>
        <v/>
      </c>
      <c r="AY212" s="22">
        <f>IF(AO212="","",IF(IFERROR(TRIM(INDEX($A212:$AF212,MATCH(Lists!$F$13,$A$1:$AF$1,0))&amp;""),"")&lt;&gt;"","Yes","No"))</f>
        <v/>
      </c>
      <c r="AZ212" s="22">
        <f>IF(AO212="","",IFERROR(IF(TRIM(INDEX($A212:$AF212,MATCH(Lists!$F$11,$A$1:$AF$1,0))&amp;"")="","",VALUE(TRIM(INDEX($A212:$AF212,MATCH(Lists!$F$11,$A$1:$AF$1,0))&amp;""))),""))</f>
        <v/>
      </c>
      <c r="BA212" s="22">
        <f>IF(AO212="","",IFERROR(TRIM(INDEX($A212:$AF212,MATCH(Lists!$F$14,$A$1:$AF$1,0))&amp;""),""))</f>
        <v/>
      </c>
      <c r="BB212" s="22">
        <f>IF(OR(AO212="",AJ212=""),"",TRIM(AJ212&amp;""))</f>
        <v/>
      </c>
      <c r="BC212" s="22">
        <f>IF(BB212="","",IF(COUNTIF($BB$2:$BB$301,BB212)&gt;1,"Yes","No"))</f>
        <v/>
      </c>
      <c r="BD212" s="22">
        <f>IF(AO212="","",IFERROR(TRIM(INDEX($A212:$AF212,MATCH(Lists!$F$5,$A$1:$AF$1,0))&amp;""),""))</f>
        <v/>
      </c>
      <c r="BE212" s="22">
        <f>IF(AO212="",0,1)</f>
        <v/>
      </c>
      <c r="BF212" s="22">
        <f>IF(BB212="",0,1)</f>
        <v/>
      </c>
    </row>
    <row r="213">
      <c r="AG213" s="19" t="n"/>
      <c r="AH213" s="23" t="n"/>
      <c r="AI213" s="24" t="n"/>
      <c r="AJ213" s="23" t="n"/>
      <c r="AK213" s="23" t="n"/>
      <c r="AL213" s="23" t="n"/>
      <c r="AM213" s="23" t="n"/>
      <c r="AN213" s="19" t="n"/>
      <c r="AO213" s="22">
        <f>IFERROR(TRIM(INDEX($A213:$AF213,MATCH(Lists!$F$3,$A$1:$AF$1,0))&amp;""),"")</f>
        <v/>
      </c>
      <c r="AP213" s="22">
        <f>IF(AO213="","",IFERROR(TRIM(INDEX($A213:$AF213,MATCH(Lists!$F$4,$A$1:$AF$1,0))&amp;""),""))</f>
        <v/>
      </c>
      <c r="AQ213" s="22">
        <f>IF(AO213="","",IFERROR(TRIM(INDEX($A213:$AF213,MATCH(Lists!$F$6,$A$1:$AF$1,0))&amp;""),""))</f>
        <v/>
      </c>
      <c r="AR213" s="22">
        <f>IF(AO213="","",IFERROR(TRIM(INDEX($A213:$AF213,MATCH(Lists!$F$7,$A$1:$AF$1,0))&amp;""),""))</f>
        <v/>
      </c>
      <c r="AS213" s="22">
        <f>IF(AO213="","",IFERROR(IF(TRIM(INDEX($A213:$AF213,MATCH(Lists!$F$8,$A$1:$AF$1,0))&amp;"")="","",VALUE(TRIM(INDEX($A213:$AF213,MATCH(Lists!$F$8,$A$1:$AF$1,0))&amp;""))),""))</f>
        <v/>
      </c>
      <c r="AT213" s="22">
        <f>IF(AO213="","",IFERROR(IF(TRIM(INDEX($A213:$AF213,MATCH(Lists!$F$9,$A$1:$AF$1,0))&amp;"")="","",VALUE(TRIM(INDEX($A213:$AF213,MATCH(Lists!$F$9,$A$1:$AF$1,0))&amp;""))),""))</f>
        <v/>
      </c>
      <c r="AU213" s="22">
        <f>IF(AO213="","",IF(ISNUMBER(SEARCH("door prize",IFERROR(TRIM(INDEX($A213:$AF213,MATCH(Lists!$F$10,$A$1:$AF$1,0))&amp;""),""))),"Yes","No"))</f>
        <v/>
      </c>
      <c r="AV213" s="22">
        <f>IF(AO213="","",IF(ISNUMBER(SEARCH("Food or drink",IFERROR(TRIM(INDEX($A213:$AF213,MATCH(Lists!$F$10,$A$1:$AF$1,0))&amp;""),""))),"Yes","No"))</f>
        <v/>
      </c>
      <c r="AW213" s="22">
        <f>IF(AO213="","",IF(ISNUMBER(SEARCH("Nonprofit table",AQ213)),"Yes","No"))</f>
        <v/>
      </c>
      <c r="AX213" s="22">
        <f>IF(AO213="","",IF(IFERROR(TRIM(INDEX($A213:$AF213,MATCH(Lists!$F$12,$A$1:$AF$1,0))&amp;""),"")&lt;&gt;"","Yes","No"))</f>
        <v/>
      </c>
      <c r="AY213" s="22">
        <f>IF(AO213="","",IF(IFERROR(TRIM(INDEX($A213:$AF213,MATCH(Lists!$F$13,$A$1:$AF$1,0))&amp;""),"")&lt;&gt;"","Yes","No"))</f>
        <v/>
      </c>
      <c r="AZ213" s="22">
        <f>IF(AO213="","",IFERROR(IF(TRIM(INDEX($A213:$AF213,MATCH(Lists!$F$11,$A$1:$AF$1,0))&amp;"")="","",VALUE(TRIM(INDEX($A213:$AF213,MATCH(Lists!$F$11,$A$1:$AF$1,0))&amp;""))),""))</f>
        <v/>
      </c>
      <c r="BA213" s="22">
        <f>IF(AO213="","",IFERROR(TRIM(INDEX($A213:$AF213,MATCH(Lists!$F$14,$A$1:$AF$1,0))&amp;""),""))</f>
        <v/>
      </c>
      <c r="BB213" s="22">
        <f>IF(OR(AO213="",AJ213=""),"",TRIM(AJ213&amp;""))</f>
        <v/>
      </c>
      <c r="BC213" s="22">
        <f>IF(BB213="","",IF(COUNTIF($BB$2:$BB$301,BB213)&gt;1,"Yes","No"))</f>
        <v/>
      </c>
      <c r="BD213" s="22">
        <f>IF(AO213="","",IFERROR(TRIM(INDEX($A213:$AF213,MATCH(Lists!$F$5,$A$1:$AF$1,0))&amp;""),""))</f>
        <v/>
      </c>
      <c r="BE213" s="22">
        <f>IF(AO213="",0,1)</f>
        <v/>
      </c>
      <c r="BF213" s="22">
        <f>IF(BB213="",0,1)</f>
        <v/>
      </c>
    </row>
    <row r="214">
      <c r="AG214" s="19" t="n"/>
      <c r="AH214" s="23" t="n"/>
      <c r="AI214" s="24" t="n"/>
      <c r="AJ214" s="23" t="n"/>
      <c r="AK214" s="23" t="n"/>
      <c r="AL214" s="23" t="n"/>
      <c r="AM214" s="23" t="n"/>
      <c r="AN214" s="19" t="n"/>
      <c r="AO214" s="22">
        <f>IFERROR(TRIM(INDEX($A214:$AF214,MATCH(Lists!$F$3,$A$1:$AF$1,0))&amp;""),"")</f>
        <v/>
      </c>
      <c r="AP214" s="22">
        <f>IF(AO214="","",IFERROR(TRIM(INDEX($A214:$AF214,MATCH(Lists!$F$4,$A$1:$AF$1,0))&amp;""),""))</f>
        <v/>
      </c>
      <c r="AQ214" s="22">
        <f>IF(AO214="","",IFERROR(TRIM(INDEX($A214:$AF214,MATCH(Lists!$F$6,$A$1:$AF$1,0))&amp;""),""))</f>
        <v/>
      </c>
      <c r="AR214" s="22">
        <f>IF(AO214="","",IFERROR(TRIM(INDEX($A214:$AF214,MATCH(Lists!$F$7,$A$1:$AF$1,0))&amp;""),""))</f>
        <v/>
      </c>
      <c r="AS214" s="22">
        <f>IF(AO214="","",IFERROR(IF(TRIM(INDEX($A214:$AF214,MATCH(Lists!$F$8,$A$1:$AF$1,0))&amp;"")="","",VALUE(TRIM(INDEX($A214:$AF214,MATCH(Lists!$F$8,$A$1:$AF$1,0))&amp;""))),""))</f>
        <v/>
      </c>
      <c r="AT214" s="22">
        <f>IF(AO214="","",IFERROR(IF(TRIM(INDEX($A214:$AF214,MATCH(Lists!$F$9,$A$1:$AF$1,0))&amp;"")="","",VALUE(TRIM(INDEX($A214:$AF214,MATCH(Lists!$F$9,$A$1:$AF$1,0))&amp;""))),""))</f>
        <v/>
      </c>
      <c r="AU214" s="22">
        <f>IF(AO214="","",IF(ISNUMBER(SEARCH("door prize",IFERROR(TRIM(INDEX($A214:$AF214,MATCH(Lists!$F$10,$A$1:$AF$1,0))&amp;""),""))),"Yes","No"))</f>
        <v/>
      </c>
      <c r="AV214" s="22">
        <f>IF(AO214="","",IF(ISNUMBER(SEARCH("Food or drink",IFERROR(TRIM(INDEX($A214:$AF214,MATCH(Lists!$F$10,$A$1:$AF$1,0))&amp;""),""))),"Yes","No"))</f>
        <v/>
      </c>
      <c r="AW214" s="22">
        <f>IF(AO214="","",IF(ISNUMBER(SEARCH("Nonprofit table",AQ214)),"Yes","No"))</f>
        <v/>
      </c>
      <c r="AX214" s="22">
        <f>IF(AO214="","",IF(IFERROR(TRIM(INDEX($A214:$AF214,MATCH(Lists!$F$12,$A$1:$AF$1,0))&amp;""),"")&lt;&gt;"","Yes","No"))</f>
        <v/>
      </c>
      <c r="AY214" s="22">
        <f>IF(AO214="","",IF(IFERROR(TRIM(INDEX($A214:$AF214,MATCH(Lists!$F$13,$A$1:$AF$1,0))&amp;""),"")&lt;&gt;"","Yes","No"))</f>
        <v/>
      </c>
      <c r="AZ214" s="22">
        <f>IF(AO214="","",IFERROR(IF(TRIM(INDEX($A214:$AF214,MATCH(Lists!$F$11,$A$1:$AF$1,0))&amp;"")="","",VALUE(TRIM(INDEX($A214:$AF214,MATCH(Lists!$F$11,$A$1:$AF$1,0))&amp;""))),""))</f>
        <v/>
      </c>
      <c r="BA214" s="22">
        <f>IF(AO214="","",IFERROR(TRIM(INDEX($A214:$AF214,MATCH(Lists!$F$14,$A$1:$AF$1,0))&amp;""),""))</f>
        <v/>
      </c>
      <c r="BB214" s="22">
        <f>IF(OR(AO214="",AJ214=""),"",TRIM(AJ214&amp;""))</f>
        <v/>
      </c>
      <c r="BC214" s="22">
        <f>IF(BB214="","",IF(COUNTIF($BB$2:$BB$301,BB214)&gt;1,"Yes","No"))</f>
        <v/>
      </c>
      <c r="BD214" s="22">
        <f>IF(AO214="","",IFERROR(TRIM(INDEX($A214:$AF214,MATCH(Lists!$F$5,$A$1:$AF$1,0))&amp;""),""))</f>
        <v/>
      </c>
      <c r="BE214" s="22">
        <f>IF(AO214="",0,1)</f>
        <v/>
      </c>
      <c r="BF214" s="22">
        <f>IF(BB214="",0,1)</f>
        <v/>
      </c>
    </row>
    <row r="215">
      <c r="AG215" s="19" t="n"/>
      <c r="AH215" s="23" t="n"/>
      <c r="AI215" s="24" t="n"/>
      <c r="AJ215" s="23" t="n"/>
      <c r="AK215" s="23" t="n"/>
      <c r="AL215" s="23" t="n"/>
      <c r="AM215" s="23" t="n"/>
      <c r="AN215" s="19" t="n"/>
      <c r="AO215" s="22">
        <f>IFERROR(TRIM(INDEX($A215:$AF215,MATCH(Lists!$F$3,$A$1:$AF$1,0))&amp;""),"")</f>
        <v/>
      </c>
      <c r="AP215" s="22">
        <f>IF(AO215="","",IFERROR(TRIM(INDEX($A215:$AF215,MATCH(Lists!$F$4,$A$1:$AF$1,0))&amp;""),""))</f>
        <v/>
      </c>
      <c r="AQ215" s="22">
        <f>IF(AO215="","",IFERROR(TRIM(INDEX($A215:$AF215,MATCH(Lists!$F$6,$A$1:$AF$1,0))&amp;""),""))</f>
        <v/>
      </c>
      <c r="AR215" s="22">
        <f>IF(AO215="","",IFERROR(TRIM(INDEX($A215:$AF215,MATCH(Lists!$F$7,$A$1:$AF$1,0))&amp;""),""))</f>
        <v/>
      </c>
      <c r="AS215" s="22">
        <f>IF(AO215="","",IFERROR(IF(TRIM(INDEX($A215:$AF215,MATCH(Lists!$F$8,$A$1:$AF$1,0))&amp;"")="","",VALUE(TRIM(INDEX($A215:$AF215,MATCH(Lists!$F$8,$A$1:$AF$1,0))&amp;""))),""))</f>
        <v/>
      </c>
      <c r="AT215" s="22">
        <f>IF(AO215="","",IFERROR(IF(TRIM(INDEX($A215:$AF215,MATCH(Lists!$F$9,$A$1:$AF$1,0))&amp;"")="","",VALUE(TRIM(INDEX($A215:$AF215,MATCH(Lists!$F$9,$A$1:$AF$1,0))&amp;""))),""))</f>
        <v/>
      </c>
      <c r="AU215" s="22">
        <f>IF(AO215="","",IF(ISNUMBER(SEARCH("door prize",IFERROR(TRIM(INDEX($A215:$AF215,MATCH(Lists!$F$10,$A$1:$AF$1,0))&amp;""),""))),"Yes","No"))</f>
        <v/>
      </c>
      <c r="AV215" s="22">
        <f>IF(AO215="","",IF(ISNUMBER(SEARCH("Food or drink",IFERROR(TRIM(INDEX($A215:$AF215,MATCH(Lists!$F$10,$A$1:$AF$1,0))&amp;""),""))),"Yes","No"))</f>
        <v/>
      </c>
      <c r="AW215" s="22">
        <f>IF(AO215="","",IF(ISNUMBER(SEARCH("Nonprofit table",AQ215)),"Yes","No"))</f>
        <v/>
      </c>
      <c r="AX215" s="22">
        <f>IF(AO215="","",IF(IFERROR(TRIM(INDEX($A215:$AF215,MATCH(Lists!$F$12,$A$1:$AF$1,0))&amp;""),"")&lt;&gt;"","Yes","No"))</f>
        <v/>
      </c>
      <c r="AY215" s="22">
        <f>IF(AO215="","",IF(IFERROR(TRIM(INDEX($A215:$AF215,MATCH(Lists!$F$13,$A$1:$AF$1,0))&amp;""),"")&lt;&gt;"","Yes","No"))</f>
        <v/>
      </c>
      <c r="AZ215" s="22">
        <f>IF(AO215="","",IFERROR(IF(TRIM(INDEX($A215:$AF215,MATCH(Lists!$F$11,$A$1:$AF$1,0))&amp;"")="","",VALUE(TRIM(INDEX($A215:$AF215,MATCH(Lists!$F$11,$A$1:$AF$1,0))&amp;""))),""))</f>
        <v/>
      </c>
      <c r="BA215" s="22">
        <f>IF(AO215="","",IFERROR(TRIM(INDEX($A215:$AF215,MATCH(Lists!$F$14,$A$1:$AF$1,0))&amp;""),""))</f>
        <v/>
      </c>
      <c r="BB215" s="22">
        <f>IF(OR(AO215="",AJ215=""),"",TRIM(AJ215&amp;""))</f>
        <v/>
      </c>
      <c r="BC215" s="22">
        <f>IF(BB215="","",IF(COUNTIF($BB$2:$BB$301,BB215)&gt;1,"Yes","No"))</f>
        <v/>
      </c>
      <c r="BD215" s="22">
        <f>IF(AO215="","",IFERROR(TRIM(INDEX($A215:$AF215,MATCH(Lists!$F$5,$A$1:$AF$1,0))&amp;""),""))</f>
        <v/>
      </c>
      <c r="BE215" s="22">
        <f>IF(AO215="",0,1)</f>
        <v/>
      </c>
      <c r="BF215" s="22">
        <f>IF(BB215="",0,1)</f>
        <v/>
      </c>
    </row>
    <row r="216">
      <c r="AG216" s="19" t="n"/>
      <c r="AH216" s="23" t="n"/>
      <c r="AI216" s="24" t="n"/>
      <c r="AJ216" s="23" t="n"/>
      <c r="AK216" s="23" t="n"/>
      <c r="AL216" s="23" t="n"/>
      <c r="AM216" s="23" t="n"/>
      <c r="AN216" s="19" t="n"/>
      <c r="AO216" s="22">
        <f>IFERROR(TRIM(INDEX($A216:$AF216,MATCH(Lists!$F$3,$A$1:$AF$1,0))&amp;""),"")</f>
        <v/>
      </c>
      <c r="AP216" s="22">
        <f>IF(AO216="","",IFERROR(TRIM(INDEX($A216:$AF216,MATCH(Lists!$F$4,$A$1:$AF$1,0))&amp;""),""))</f>
        <v/>
      </c>
      <c r="AQ216" s="22">
        <f>IF(AO216="","",IFERROR(TRIM(INDEX($A216:$AF216,MATCH(Lists!$F$6,$A$1:$AF$1,0))&amp;""),""))</f>
        <v/>
      </c>
      <c r="AR216" s="22">
        <f>IF(AO216="","",IFERROR(TRIM(INDEX($A216:$AF216,MATCH(Lists!$F$7,$A$1:$AF$1,0))&amp;""),""))</f>
        <v/>
      </c>
      <c r="AS216" s="22">
        <f>IF(AO216="","",IFERROR(IF(TRIM(INDEX($A216:$AF216,MATCH(Lists!$F$8,$A$1:$AF$1,0))&amp;"")="","",VALUE(TRIM(INDEX($A216:$AF216,MATCH(Lists!$F$8,$A$1:$AF$1,0))&amp;""))),""))</f>
        <v/>
      </c>
      <c r="AT216" s="22">
        <f>IF(AO216="","",IFERROR(IF(TRIM(INDEX($A216:$AF216,MATCH(Lists!$F$9,$A$1:$AF$1,0))&amp;"")="","",VALUE(TRIM(INDEX($A216:$AF216,MATCH(Lists!$F$9,$A$1:$AF$1,0))&amp;""))),""))</f>
        <v/>
      </c>
      <c r="AU216" s="22">
        <f>IF(AO216="","",IF(ISNUMBER(SEARCH("door prize",IFERROR(TRIM(INDEX($A216:$AF216,MATCH(Lists!$F$10,$A$1:$AF$1,0))&amp;""),""))),"Yes","No"))</f>
        <v/>
      </c>
      <c r="AV216" s="22">
        <f>IF(AO216="","",IF(ISNUMBER(SEARCH("Food or drink",IFERROR(TRIM(INDEX($A216:$AF216,MATCH(Lists!$F$10,$A$1:$AF$1,0))&amp;""),""))),"Yes","No"))</f>
        <v/>
      </c>
      <c r="AW216" s="22">
        <f>IF(AO216="","",IF(ISNUMBER(SEARCH("Nonprofit table",AQ216)),"Yes","No"))</f>
        <v/>
      </c>
      <c r="AX216" s="22">
        <f>IF(AO216="","",IF(IFERROR(TRIM(INDEX($A216:$AF216,MATCH(Lists!$F$12,$A$1:$AF$1,0))&amp;""),"")&lt;&gt;"","Yes","No"))</f>
        <v/>
      </c>
      <c r="AY216" s="22">
        <f>IF(AO216="","",IF(IFERROR(TRIM(INDEX($A216:$AF216,MATCH(Lists!$F$13,$A$1:$AF$1,0))&amp;""),"")&lt;&gt;"","Yes","No"))</f>
        <v/>
      </c>
      <c r="AZ216" s="22">
        <f>IF(AO216="","",IFERROR(IF(TRIM(INDEX($A216:$AF216,MATCH(Lists!$F$11,$A$1:$AF$1,0))&amp;"")="","",VALUE(TRIM(INDEX($A216:$AF216,MATCH(Lists!$F$11,$A$1:$AF$1,0))&amp;""))),""))</f>
        <v/>
      </c>
      <c r="BA216" s="22">
        <f>IF(AO216="","",IFERROR(TRIM(INDEX($A216:$AF216,MATCH(Lists!$F$14,$A$1:$AF$1,0))&amp;""),""))</f>
        <v/>
      </c>
      <c r="BB216" s="22">
        <f>IF(OR(AO216="",AJ216=""),"",TRIM(AJ216&amp;""))</f>
        <v/>
      </c>
      <c r="BC216" s="22">
        <f>IF(BB216="","",IF(COUNTIF($BB$2:$BB$301,BB216)&gt;1,"Yes","No"))</f>
        <v/>
      </c>
      <c r="BD216" s="22">
        <f>IF(AO216="","",IFERROR(TRIM(INDEX($A216:$AF216,MATCH(Lists!$F$5,$A$1:$AF$1,0))&amp;""),""))</f>
        <v/>
      </c>
      <c r="BE216" s="22">
        <f>IF(AO216="",0,1)</f>
        <v/>
      </c>
      <c r="BF216" s="22">
        <f>IF(BB216="",0,1)</f>
        <v/>
      </c>
    </row>
    <row r="217">
      <c r="AG217" s="19" t="n"/>
      <c r="AH217" s="23" t="n"/>
      <c r="AI217" s="24" t="n"/>
      <c r="AJ217" s="23" t="n"/>
      <c r="AK217" s="23" t="n"/>
      <c r="AL217" s="23" t="n"/>
      <c r="AM217" s="23" t="n"/>
      <c r="AN217" s="19" t="n"/>
      <c r="AO217" s="22">
        <f>IFERROR(TRIM(INDEX($A217:$AF217,MATCH(Lists!$F$3,$A$1:$AF$1,0))&amp;""),"")</f>
        <v/>
      </c>
      <c r="AP217" s="22">
        <f>IF(AO217="","",IFERROR(TRIM(INDEX($A217:$AF217,MATCH(Lists!$F$4,$A$1:$AF$1,0))&amp;""),""))</f>
        <v/>
      </c>
      <c r="AQ217" s="22">
        <f>IF(AO217="","",IFERROR(TRIM(INDEX($A217:$AF217,MATCH(Lists!$F$6,$A$1:$AF$1,0))&amp;""),""))</f>
        <v/>
      </c>
      <c r="AR217" s="22">
        <f>IF(AO217="","",IFERROR(TRIM(INDEX($A217:$AF217,MATCH(Lists!$F$7,$A$1:$AF$1,0))&amp;""),""))</f>
        <v/>
      </c>
      <c r="AS217" s="22">
        <f>IF(AO217="","",IFERROR(IF(TRIM(INDEX($A217:$AF217,MATCH(Lists!$F$8,$A$1:$AF$1,0))&amp;"")="","",VALUE(TRIM(INDEX($A217:$AF217,MATCH(Lists!$F$8,$A$1:$AF$1,0))&amp;""))),""))</f>
        <v/>
      </c>
      <c r="AT217" s="22">
        <f>IF(AO217="","",IFERROR(IF(TRIM(INDEX($A217:$AF217,MATCH(Lists!$F$9,$A$1:$AF$1,0))&amp;"")="","",VALUE(TRIM(INDEX($A217:$AF217,MATCH(Lists!$F$9,$A$1:$AF$1,0))&amp;""))),""))</f>
        <v/>
      </c>
      <c r="AU217" s="22">
        <f>IF(AO217="","",IF(ISNUMBER(SEARCH("door prize",IFERROR(TRIM(INDEX($A217:$AF217,MATCH(Lists!$F$10,$A$1:$AF$1,0))&amp;""),""))),"Yes","No"))</f>
        <v/>
      </c>
      <c r="AV217" s="22">
        <f>IF(AO217="","",IF(ISNUMBER(SEARCH("Food or drink",IFERROR(TRIM(INDEX($A217:$AF217,MATCH(Lists!$F$10,$A$1:$AF$1,0))&amp;""),""))),"Yes","No"))</f>
        <v/>
      </c>
      <c r="AW217" s="22">
        <f>IF(AO217="","",IF(ISNUMBER(SEARCH("Nonprofit table",AQ217)),"Yes","No"))</f>
        <v/>
      </c>
      <c r="AX217" s="22">
        <f>IF(AO217="","",IF(IFERROR(TRIM(INDEX($A217:$AF217,MATCH(Lists!$F$12,$A$1:$AF$1,0))&amp;""),"")&lt;&gt;"","Yes","No"))</f>
        <v/>
      </c>
      <c r="AY217" s="22">
        <f>IF(AO217="","",IF(IFERROR(TRIM(INDEX($A217:$AF217,MATCH(Lists!$F$13,$A$1:$AF$1,0))&amp;""),"")&lt;&gt;"","Yes","No"))</f>
        <v/>
      </c>
      <c r="AZ217" s="22">
        <f>IF(AO217="","",IFERROR(IF(TRIM(INDEX($A217:$AF217,MATCH(Lists!$F$11,$A$1:$AF$1,0))&amp;"")="","",VALUE(TRIM(INDEX($A217:$AF217,MATCH(Lists!$F$11,$A$1:$AF$1,0))&amp;""))),""))</f>
        <v/>
      </c>
      <c r="BA217" s="22">
        <f>IF(AO217="","",IFERROR(TRIM(INDEX($A217:$AF217,MATCH(Lists!$F$14,$A$1:$AF$1,0))&amp;""),""))</f>
        <v/>
      </c>
      <c r="BB217" s="22">
        <f>IF(OR(AO217="",AJ217=""),"",TRIM(AJ217&amp;""))</f>
        <v/>
      </c>
      <c r="BC217" s="22">
        <f>IF(BB217="","",IF(COUNTIF($BB$2:$BB$301,BB217)&gt;1,"Yes","No"))</f>
        <v/>
      </c>
      <c r="BD217" s="22">
        <f>IF(AO217="","",IFERROR(TRIM(INDEX($A217:$AF217,MATCH(Lists!$F$5,$A$1:$AF$1,0))&amp;""),""))</f>
        <v/>
      </c>
      <c r="BE217" s="22">
        <f>IF(AO217="",0,1)</f>
        <v/>
      </c>
      <c r="BF217" s="22">
        <f>IF(BB217="",0,1)</f>
        <v/>
      </c>
    </row>
    <row r="218">
      <c r="AG218" s="19" t="n"/>
      <c r="AH218" s="23" t="n"/>
      <c r="AI218" s="24" t="n"/>
      <c r="AJ218" s="23" t="n"/>
      <c r="AK218" s="23" t="n"/>
      <c r="AL218" s="23" t="n"/>
      <c r="AM218" s="23" t="n"/>
      <c r="AN218" s="19" t="n"/>
      <c r="AO218" s="22">
        <f>IFERROR(TRIM(INDEX($A218:$AF218,MATCH(Lists!$F$3,$A$1:$AF$1,0))&amp;""),"")</f>
        <v/>
      </c>
      <c r="AP218" s="22">
        <f>IF(AO218="","",IFERROR(TRIM(INDEX($A218:$AF218,MATCH(Lists!$F$4,$A$1:$AF$1,0))&amp;""),""))</f>
        <v/>
      </c>
      <c r="AQ218" s="22">
        <f>IF(AO218="","",IFERROR(TRIM(INDEX($A218:$AF218,MATCH(Lists!$F$6,$A$1:$AF$1,0))&amp;""),""))</f>
        <v/>
      </c>
      <c r="AR218" s="22">
        <f>IF(AO218="","",IFERROR(TRIM(INDEX($A218:$AF218,MATCH(Lists!$F$7,$A$1:$AF$1,0))&amp;""),""))</f>
        <v/>
      </c>
      <c r="AS218" s="22">
        <f>IF(AO218="","",IFERROR(IF(TRIM(INDEX($A218:$AF218,MATCH(Lists!$F$8,$A$1:$AF$1,0))&amp;"")="","",VALUE(TRIM(INDEX($A218:$AF218,MATCH(Lists!$F$8,$A$1:$AF$1,0))&amp;""))),""))</f>
        <v/>
      </c>
      <c r="AT218" s="22">
        <f>IF(AO218="","",IFERROR(IF(TRIM(INDEX($A218:$AF218,MATCH(Lists!$F$9,$A$1:$AF$1,0))&amp;"")="","",VALUE(TRIM(INDEX($A218:$AF218,MATCH(Lists!$F$9,$A$1:$AF$1,0))&amp;""))),""))</f>
        <v/>
      </c>
      <c r="AU218" s="22">
        <f>IF(AO218="","",IF(ISNUMBER(SEARCH("door prize",IFERROR(TRIM(INDEX($A218:$AF218,MATCH(Lists!$F$10,$A$1:$AF$1,0))&amp;""),""))),"Yes","No"))</f>
        <v/>
      </c>
      <c r="AV218" s="22">
        <f>IF(AO218="","",IF(ISNUMBER(SEARCH("Food or drink",IFERROR(TRIM(INDEX($A218:$AF218,MATCH(Lists!$F$10,$A$1:$AF$1,0))&amp;""),""))),"Yes","No"))</f>
        <v/>
      </c>
      <c r="AW218" s="22">
        <f>IF(AO218="","",IF(ISNUMBER(SEARCH("Nonprofit table",AQ218)),"Yes","No"))</f>
        <v/>
      </c>
      <c r="AX218" s="22">
        <f>IF(AO218="","",IF(IFERROR(TRIM(INDEX($A218:$AF218,MATCH(Lists!$F$12,$A$1:$AF$1,0))&amp;""),"")&lt;&gt;"","Yes","No"))</f>
        <v/>
      </c>
      <c r="AY218" s="22">
        <f>IF(AO218="","",IF(IFERROR(TRIM(INDEX($A218:$AF218,MATCH(Lists!$F$13,$A$1:$AF$1,0))&amp;""),"")&lt;&gt;"","Yes","No"))</f>
        <v/>
      </c>
      <c r="AZ218" s="22">
        <f>IF(AO218="","",IFERROR(IF(TRIM(INDEX($A218:$AF218,MATCH(Lists!$F$11,$A$1:$AF$1,0))&amp;"")="","",VALUE(TRIM(INDEX($A218:$AF218,MATCH(Lists!$F$11,$A$1:$AF$1,0))&amp;""))),""))</f>
        <v/>
      </c>
      <c r="BA218" s="22">
        <f>IF(AO218="","",IFERROR(TRIM(INDEX($A218:$AF218,MATCH(Lists!$F$14,$A$1:$AF$1,0))&amp;""),""))</f>
        <v/>
      </c>
      <c r="BB218" s="22">
        <f>IF(OR(AO218="",AJ218=""),"",TRIM(AJ218&amp;""))</f>
        <v/>
      </c>
      <c r="BC218" s="22">
        <f>IF(BB218="","",IF(COUNTIF($BB$2:$BB$301,BB218)&gt;1,"Yes","No"))</f>
        <v/>
      </c>
      <c r="BD218" s="22">
        <f>IF(AO218="","",IFERROR(TRIM(INDEX($A218:$AF218,MATCH(Lists!$F$5,$A$1:$AF$1,0))&amp;""),""))</f>
        <v/>
      </c>
      <c r="BE218" s="22">
        <f>IF(AO218="",0,1)</f>
        <v/>
      </c>
      <c r="BF218" s="22">
        <f>IF(BB218="",0,1)</f>
        <v/>
      </c>
    </row>
    <row r="219">
      <c r="AG219" s="19" t="n"/>
      <c r="AH219" s="23" t="n"/>
      <c r="AI219" s="24" t="n"/>
      <c r="AJ219" s="23" t="n"/>
      <c r="AK219" s="23" t="n"/>
      <c r="AL219" s="23" t="n"/>
      <c r="AM219" s="23" t="n"/>
      <c r="AN219" s="19" t="n"/>
      <c r="AO219" s="22">
        <f>IFERROR(TRIM(INDEX($A219:$AF219,MATCH(Lists!$F$3,$A$1:$AF$1,0))&amp;""),"")</f>
        <v/>
      </c>
      <c r="AP219" s="22">
        <f>IF(AO219="","",IFERROR(TRIM(INDEX($A219:$AF219,MATCH(Lists!$F$4,$A$1:$AF$1,0))&amp;""),""))</f>
        <v/>
      </c>
      <c r="AQ219" s="22">
        <f>IF(AO219="","",IFERROR(TRIM(INDEX($A219:$AF219,MATCH(Lists!$F$6,$A$1:$AF$1,0))&amp;""),""))</f>
        <v/>
      </c>
      <c r="AR219" s="22">
        <f>IF(AO219="","",IFERROR(TRIM(INDEX($A219:$AF219,MATCH(Lists!$F$7,$A$1:$AF$1,0))&amp;""),""))</f>
        <v/>
      </c>
      <c r="AS219" s="22">
        <f>IF(AO219="","",IFERROR(IF(TRIM(INDEX($A219:$AF219,MATCH(Lists!$F$8,$A$1:$AF$1,0))&amp;"")="","",VALUE(TRIM(INDEX($A219:$AF219,MATCH(Lists!$F$8,$A$1:$AF$1,0))&amp;""))),""))</f>
        <v/>
      </c>
      <c r="AT219" s="22">
        <f>IF(AO219="","",IFERROR(IF(TRIM(INDEX($A219:$AF219,MATCH(Lists!$F$9,$A$1:$AF$1,0))&amp;"")="","",VALUE(TRIM(INDEX($A219:$AF219,MATCH(Lists!$F$9,$A$1:$AF$1,0))&amp;""))),""))</f>
        <v/>
      </c>
      <c r="AU219" s="22">
        <f>IF(AO219="","",IF(ISNUMBER(SEARCH("door prize",IFERROR(TRIM(INDEX($A219:$AF219,MATCH(Lists!$F$10,$A$1:$AF$1,0))&amp;""),""))),"Yes","No"))</f>
        <v/>
      </c>
      <c r="AV219" s="22">
        <f>IF(AO219="","",IF(ISNUMBER(SEARCH("Food or drink",IFERROR(TRIM(INDEX($A219:$AF219,MATCH(Lists!$F$10,$A$1:$AF$1,0))&amp;""),""))),"Yes","No"))</f>
        <v/>
      </c>
      <c r="AW219" s="22">
        <f>IF(AO219="","",IF(ISNUMBER(SEARCH("Nonprofit table",AQ219)),"Yes","No"))</f>
        <v/>
      </c>
      <c r="AX219" s="22">
        <f>IF(AO219="","",IF(IFERROR(TRIM(INDEX($A219:$AF219,MATCH(Lists!$F$12,$A$1:$AF$1,0))&amp;""),"")&lt;&gt;"","Yes","No"))</f>
        <v/>
      </c>
      <c r="AY219" s="22">
        <f>IF(AO219="","",IF(IFERROR(TRIM(INDEX($A219:$AF219,MATCH(Lists!$F$13,$A$1:$AF$1,0))&amp;""),"")&lt;&gt;"","Yes","No"))</f>
        <v/>
      </c>
      <c r="AZ219" s="22">
        <f>IF(AO219="","",IFERROR(IF(TRIM(INDEX($A219:$AF219,MATCH(Lists!$F$11,$A$1:$AF$1,0))&amp;"")="","",VALUE(TRIM(INDEX($A219:$AF219,MATCH(Lists!$F$11,$A$1:$AF$1,0))&amp;""))),""))</f>
        <v/>
      </c>
      <c r="BA219" s="22">
        <f>IF(AO219="","",IFERROR(TRIM(INDEX($A219:$AF219,MATCH(Lists!$F$14,$A$1:$AF$1,0))&amp;""),""))</f>
        <v/>
      </c>
      <c r="BB219" s="22">
        <f>IF(OR(AO219="",AJ219=""),"",TRIM(AJ219&amp;""))</f>
        <v/>
      </c>
      <c r="BC219" s="22">
        <f>IF(BB219="","",IF(COUNTIF($BB$2:$BB$301,BB219)&gt;1,"Yes","No"))</f>
        <v/>
      </c>
      <c r="BD219" s="22">
        <f>IF(AO219="","",IFERROR(TRIM(INDEX($A219:$AF219,MATCH(Lists!$F$5,$A$1:$AF$1,0))&amp;""),""))</f>
        <v/>
      </c>
      <c r="BE219" s="22">
        <f>IF(AO219="",0,1)</f>
        <v/>
      </c>
      <c r="BF219" s="22">
        <f>IF(BB219="",0,1)</f>
        <v/>
      </c>
    </row>
    <row r="220">
      <c r="AG220" s="19" t="n"/>
      <c r="AH220" s="23" t="n"/>
      <c r="AI220" s="24" t="n"/>
      <c r="AJ220" s="23" t="n"/>
      <c r="AK220" s="23" t="n"/>
      <c r="AL220" s="23" t="n"/>
      <c r="AM220" s="23" t="n"/>
      <c r="AN220" s="19" t="n"/>
      <c r="AO220" s="22">
        <f>IFERROR(TRIM(INDEX($A220:$AF220,MATCH(Lists!$F$3,$A$1:$AF$1,0))&amp;""),"")</f>
        <v/>
      </c>
      <c r="AP220" s="22">
        <f>IF(AO220="","",IFERROR(TRIM(INDEX($A220:$AF220,MATCH(Lists!$F$4,$A$1:$AF$1,0))&amp;""),""))</f>
        <v/>
      </c>
      <c r="AQ220" s="22">
        <f>IF(AO220="","",IFERROR(TRIM(INDEX($A220:$AF220,MATCH(Lists!$F$6,$A$1:$AF$1,0))&amp;""),""))</f>
        <v/>
      </c>
      <c r="AR220" s="22">
        <f>IF(AO220="","",IFERROR(TRIM(INDEX($A220:$AF220,MATCH(Lists!$F$7,$A$1:$AF$1,0))&amp;""),""))</f>
        <v/>
      </c>
      <c r="AS220" s="22">
        <f>IF(AO220="","",IFERROR(IF(TRIM(INDEX($A220:$AF220,MATCH(Lists!$F$8,$A$1:$AF$1,0))&amp;"")="","",VALUE(TRIM(INDEX($A220:$AF220,MATCH(Lists!$F$8,$A$1:$AF$1,0))&amp;""))),""))</f>
        <v/>
      </c>
      <c r="AT220" s="22">
        <f>IF(AO220="","",IFERROR(IF(TRIM(INDEX($A220:$AF220,MATCH(Lists!$F$9,$A$1:$AF$1,0))&amp;"")="","",VALUE(TRIM(INDEX($A220:$AF220,MATCH(Lists!$F$9,$A$1:$AF$1,0))&amp;""))),""))</f>
        <v/>
      </c>
      <c r="AU220" s="22">
        <f>IF(AO220="","",IF(ISNUMBER(SEARCH("door prize",IFERROR(TRIM(INDEX($A220:$AF220,MATCH(Lists!$F$10,$A$1:$AF$1,0))&amp;""),""))),"Yes","No"))</f>
        <v/>
      </c>
      <c r="AV220" s="22">
        <f>IF(AO220="","",IF(ISNUMBER(SEARCH("Food or drink",IFERROR(TRIM(INDEX($A220:$AF220,MATCH(Lists!$F$10,$A$1:$AF$1,0))&amp;""),""))),"Yes","No"))</f>
        <v/>
      </c>
      <c r="AW220" s="22">
        <f>IF(AO220="","",IF(ISNUMBER(SEARCH("Nonprofit table",AQ220)),"Yes","No"))</f>
        <v/>
      </c>
      <c r="AX220" s="22">
        <f>IF(AO220="","",IF(IFERROR(TRIM(INDEX($A220:$AF220,MATCH(Lists!$F$12,$A$1:$AF$1,0))&amp;""),"")&lt;&gt;"","Yes","No"))</f>
        <v/>
      </c>
      <c r="AY220" s="22">
        <f>IF(AO220="","",IF(IFERROR(TRIM(INDEX($A220:$AF220,MATCH(Lists!$F$13,$A$1:$AF$1,0))&amp;""),"")&lt;&gt;"","Yes","No"))</f>
        <v/>
      </c>
      <c r="AZ220" s="22">
        <f>IF(AO220="","",IFERROR(IF(TRIM(INDEX($A220:$AF220,MATCH(Lists!$F$11,$A$1:$AF$1,0))&amp;"")="","",VALUE(TRIM(INDEX($A220:$AF220,MATCH(Lists!$F$11,$A$1:$AF$1,0))&amp;""))),""))</f>
        <v/>
      </c>
      <c r="BA220" s="22">
        <f>IF(AO220="","",IFERROR(TRIM(INDEX($A220:$AF220,MATCH(Lists!$F$14,$A$1:$AF$1,0))&amp;""),""))</f>
        <v/>
      </c>
      <c r="BB220" s="22">
        <f>IF(OR(AO220="",AJ220=""),"",TRIM(AJ220&amp;""))</f>
        <v/>
      </c>
      <c r="BC220" s="22">
        <f>IF(BB220="","",IF(COUNTIF($BB$2:$BB$301,BB220)&gt;1,"Yes","No"))</f>
        <v/>
      </c>
      <c r="BD220" s="22">
        <f>IF(AO220="","",IFERROR(TRIM(INDEX($A220:$AF220,MATCH(Lists!$F$5,$A$1:$AF$1,0))&amp;""),""))</f>
        <v/>
      </c>
      <c r="BE220" s="22">
        <f>IF(AO220="",0,1)</f>
        <v/>
      </c>
      <c r="BF220" s="22">
        <f>IF(BB220="",0,1)</f>
        <v/>
      </c>
    </row>
    <row r="221">
      <c r="AG221" s="19" t="n"/>
      <c r="AH221" s="23" t="n"/>
      <c r="AI221" s="24" t="n"/>
      <c r="AJ221" s="23" t="n"/>
      <c r="AK221" s="23" t="n"/>
      <c r="AL221" s="23" t="n"/>
      <c r="AM221" s="23" t="n"/>
      <c r="AN221" s="19" t="n"/>
      <c r="AO221" s="22">
        <f>IFERROR(TRIM(INDEX($A221:$AF221,MATCH(Lists!$F$3,$A$1:$AF$1,0))&amp;""),"")</f>
        <v/>
      </c>
      <c r="AP221" s="22">
        <f>IF(AO221="","",IFERROR(TRIM(INDEX($A221:$AF221,MATCH(Lists!$F$4,$A$1:$AF$1,0))&amp;""),""))</f>
        <v/>
      </c>
      <c r="AQ221" s="22">
        <f>IF(AO221="","",IFERROR(TRIM(INDEX($A221:$AF221,MATCH(Lists!$F$6,$A$1:$AF$1,0))&amp;""),""))</f>
        <v/>
      </c>
      <c r="AR221" s="22">
        <f>IF(AO221="","",IFERROR(TRIM(INDEX($A221:$AF221,MATCH(Lists!$F$7,$A$1:$AF$1,0))&amp;""),""))</f>
        <v/>
      </c>
      <c r="AS221" s="22">
        <f>IF(AO221="","",IFERROR(IF(TRIM(INDEX($A221:$AF221,MATCH(Lists!$F$8,$A$1:$AF$1,0))&amp;"")="","",VALUE(TRIM(INDEX($A221:$AF221,MATCH(Lists!$F$8,$A$1:$AF$1,0))&amp;""))),""))</f>
        <v/>
      </c>
      <c r="AT221" s="22">
        <f>IF(AO221="","",IFERROR(IF(TRIM(INDEX($A221:$AF221,MATCH(Lists!$F$9,$A$1:$AF$1,0))&amp;"")="","",VALUE(TRIM(INDEX($A221:$AF221,MATCH(Lists!$F$9,$A$1:$AF$1,0))&amp;""))),""))</f>
        <v/>
      </c>
      <c r="AU221" s="22">
        <f>IF(AO221="","",IF(ISNUMBER(SEARCH("door prize",IFERROR(TRIM(INDEX($A221:$AF221,MATCH(Lists!$F$10,$A$1:$AF$1,0))&amp;""),""))),"Yes","No"))</f>
        <v/>
      </c>
      <c r="AV221" s="22">
        <f>IF(AO221="","",IF(ISNUMBER(SEARCH("Food or drink",IFERROR(TRIM(INDEX($A221:$AF221,MATCH(Lists!$F$10,$A$1:$AF$1,0))&amp;""),""))),"Yes","No"))</f>
        <v/>
      </c>
      <c r="AW221" s="22">
        <f>IF(AO221="","",IF(ISNUMBER(SEARCH("Nonprofit table",AQ221)),"Yes","No"))</f>
        <v/>
      </c>
      <c r="AX221" s="22">
        <f>IF(AO221="","",IF(IFERROR(TRIM(INDEX($A221:$AF221,MATCH(Lists!$F$12,$A$1:$AF$1,0))&amp;""),"")&lt;&gt;"","Yes","No"))</f>
        <v/>
      </c>
      <c r="AY221" s="22">
        <f>IF(AO221="","",IF(IFERROR(TRIM(INDEX($A221:$AF221,MATCH(Lists!$F$13,$A$1:$AF$1,0))&amp;""),"")&lt;&gt;"","Yes","No"))</f>
        <v/>
      </c>
      <c r="AZ221" s="22">
        <f>IF(AO221="","",IFERROR(IF(TRIM(INDEX($A221:$AF221,MATCH(Lists!$F$11,$A$1:$AF$1,0))&amp;"")="","",VALUE(TRIM(INDEX($A221:$AF221,MATCH(Lists!$F$11,$A$1:$AF$1,0))&amp;""))),""))</f>
        <v/>
      </c>
      <c r="BA221" s="22">
        <f>IF(AO221="","",IFERROR(TRIM(INDEX($A221:$AF221,MATCH(Lists!$F$14,$A$1:$AF$1,0))&amp;""),""))</f>
        <v/>
      </c>
      <c r="BB221" s="22">
        <f>IF(OR(AO221="",AJ221=""),"",TRIM(AJ221&amp;""))</f>
        <v/>
      </c>
      <c r="BC221" s="22">
        <f>IF(BB221="","",IF(COUNTIF($BB$2:$BB$301,BB221)&gt;1,"Yes","No"))</f>
        <v/>
      </c>
      <c r="BD221" s="22">
        <f>IF(AO221="","",IFERROR(TRIM(INDEX($A221:$AF221,MATCH(Lists!$F$5,$A$1:$AF$1,0))&amp;""),""))</f>
        <v/>
      </c>
      <c r="BE221" s="22">
        <f>IF(AO221="",0,1)</f>
        <v/>
      </c>
      <c r="BF221" s="22">
        <f>IF(BB221="",0,1)</f>
        <v/>
      </c>
    </row>
    <row r="222">
      <c r="AG222" s="19" t="n"/>
      <c r="AH222" s="23" t="n"/>
      <c r="AI222" s="24" t="n"/>
      <c r="AJ222" s="23" t="n"/>
      <c r="AK222" s="23" t="n"/>
      <c r="AL222" s="23" t="n"/>
      <c r="AM222" s="23" t="n"/>
      <c r="AN222" s="19" t="n"/>
      <c r="AO222" s="22">
        <f>IFERROR(TRIM(INDEX($A222:$AF222,MATCH(Lists!$F$3,$A$1:$AF$1,0))&amp;""),"")</f>
        <v/>
      </c>
      <c r="AP222" s="22">
        <f>IF(AO222="","",IFERROR(TRIM(INDEX($A222:$AF222,MATCH(Lists!$F$4,$A$1:$AF$1,0))&amp;""),""))</f>
        <v/>
      </c>
      <c r="AQ222" s="22">
        <f>IF(AO222="","",IFERROR(TRIM(INDEX($A222:$AF222,MATCH(Lists!$F$6,$A$1:$AF$1,0))&amp;""),""))</f>
        <v/>
      </c>
      <c r="AR222" s="22">
        <f>IF(AO222="","",IFERROR(TRIM(INDEX($A222:$AF222,MATCH(Lists!$F$7,$A$1:$AF$1,0))&amp;""),""))</f>
        <v/>
      </c>
      <c r="AS222" s="22">
        <f>IF(AO222="","",IFERROR(IF(TRIM(INDEX($A222:$AF222,MATCH(Lists!$F$8,$A$1:$AF$1,0))&amp;"")="","",VALUE(TRIM(INDEX($A222:$AF222,MATCH(Lists!$F$8,$A$1:$AF$1,0))&amp;""))),""))</f>
        <v/>
      </c>
      <c r="AT222" s="22">
        <f>IF(AO222="","",IFERROR(IF(TRIM(INDEX($A222:$AF222,MATCH(Lists!$F$9,$A$1:$AF$1,0))&amp;"")="","",VALUE(TRIM(INDEX($A222:$AF222,MATCH(Lists!$F$9,$A$1:$AF$1,0))&amp;""))),""))</f>
        <v/>
      </c>
      <c r="AU222" s="22">
        <f>IF(AO222="","",IF(ISNUMBER(SEARCH("door prize",IFERROR(TRIM(INDEX($A222:$AF222,MATCH(Lists!$F$10,$A$1:$AF$1,0))&amp;""),""))),"Yes","No"))</f>
        <v/>
      </c>
      <c r="AV222" s="22">
        <f>IF(AO222="","",IF(ISNUMBER(SEARCH("Food or drink",IFERROR(TRIM(INDEX($A222:$AF222,MATCH(Lists!$F$10,$A$1:$AF$1,0))&amp;""),""))),"Yes","No"))</f>
        <v/>
      </c>
      <c r="AW222" s="22">
        <f>IF(AO222="","",IF(ISNUMBER(SEARCH("Nonprofit table",AQ222)),"Yes","No"))</f>
        <v/>
      </c>
      <c r="AX222" s="22">
        <f>IF(AO222="","",IF(IFERROR(TRIM(INDEX($A222:$AF222,MATCH(Lists!$F$12,$A$1:$AF$1,0))&amp;""),"")&lt;&gt;"","Yes","No"))</f>
        <v/>
      </c>
      <c r="AY222" s="22">
        <f>IF(AO222="","",IF(IFERROR(TRIM(INDEX($A222:$AF222,MATCH(Lists!$F$13,$A$1:$AF$1,0))&amp;""),"")&lt;&gt;"","Yes","No"))</f>
        <v/>
      </c>
      <c r="AZ222" s="22">
        <f>IF(AO222="","",IFERROR(IF(TRIM(INDEX($A222:$AF222,MATCH(Lists!$F$11,$A$1:$AF$1,0))&amp;"")="","",VALUE(TRIM(INDEX($A222:$AF222,MATCH(Lists!$F$11,$A$1:$AF$1,0))&amp;""))),""))</f>
        <v/>
      </c>
      <c r="BA222" s="22">
        <f>IF(AO222="","",IFERROR(TRIM(INDEX($A222:$AF222,MATCH(Lists!$F$14,$A$1:$AF$1,0))&amp;""),""))</f>
        <v/>
      </c>
      <c r="BB222" s="22">
        <f>IF(OR(AO222="",AJ222=""),"",TRIM(AJ222&amp;""))</f>
        <v/>
      </c>
      <c r="BC222" s="22">
        <f>IF(BB222="","",IF(COUNTIF($BB$2:$BB$301,BB222)&gt;1,"Yes","No"))</f>
        <v/>
      </c>
      <c r="BD222" s="22">
        <f>IF(AO222="","",IFERROR(TRIM(INDEX($A222:$AF222,MATCH(Lists!$F$5,$A$1:$AF$1,0))&amp;""),""))</f>
        <v/>
      </c>
      <c r="BE222" s="22">
        <f>IF(AO222="",0,1)</f>
        <v/>
      </c>
      <c r="BF222" s="22">
        <f>IF(BB222="",0,1)</f>
        <v/>
      </c>
    </row>
    <row r="223">
      <c r="AG223" s="19" t="n"/>
      <c r="AH223" s="23" t="n"/>
      <c r="AI223" s="24" t="n"/>
      <c r="AJ223" s="23" t="n"/>
      <c r="AK223" s="23" t="n"/>
      <c r="AL223" s="23" t="n"/>
      <c r="AM223" s="23" t="n"/>
      <c r="AN223" s="19" t="n"/>
      <c r="AO223" s="22">
        <f>IFERROR(TRIM(INDEX($A223:$AF223,MATCH(Lists!$F$3,$A$1:$AF$1,0))&amp;""),"")</f>
        <v/>
      </c>
      <c r="AP223" s="22">
        <f>IF(AO223="","",IFERROR(TRIM(INDEX($A223:$AF223,MATCH(Lists!$F$4,$A$1:$AF$1,0))&amp;""),""))</f>
        <v/>
      </c>
      <c r="AQ223" s="22">
        <f>IF(AO223="","",IFERROR(TRIM(INDEX($A223:$AF223,MATCH(Lists!$F$6,$A$1:$AF$1,0))&amp;""),""))</f>
        <v/>
      </c>
      <c r="AR223" s="22">
        <f>IF(AO223="","",IFERROR(TRIM(INDEX($A223:$AF223,MATCH(Lists!$F$7,$A$1:$AF$1,0))&amp;""),""))</f>
        <v/>
      </c>
      <c r="AS223" s="22">
        <f>IF(AO223="","",IFERROR(IF(TRIM(INDEX($A223:$AF223,MATCH(Lists!$F$8,$A$1:$AF$1,0))&amp;"")="","",VALUE(TRIM(INDEX($A223:$AF223,MATCH(Lists!$F$8,$A$1:$AF$1,0))&amp;""))),""))</f>
        <v/>
      </c>
      <c r="AT223" s="22">
        <f>IF(AO223="","",IFERROR(IF(TRIM(INDEX($A223:$AF223,MATCH(Lists!$F$9,$A$1:$AF$1,0))&amp;"")="","",VALUE(TRIM(INDEX($A223:$AF223,MATCH(Lists!$F$9,$A$1:$AF$1,0))&amp;""))),""))</f>
        <v/>
      </c>
      <c r="AU223" s="22">
        <f>IF(AO223="","",IF(ISNUMBER(SEARCH("door prize",IFERROR(TRIM(INDEX($A223:$AF223,MATCH(Lists!$F$10,$A$1:$AF$1,0))&amp;""),""))),"Yes","No"))</f>
        <v/>
      </c>
      <c r="AV223" s="22">
        <f>IF(AO223="","",IF(ISNUMBER(SEARCH("Food or drink",IFERROR(TRIM(INDEX($A223:$AF223,MATCH(Lists!$F$10,$A$1:$AF$1,0))&amp;""),""))),"Yes","No"))</f>
        <v/>
      </c>
      <c r="AW223" s="22">
        <f>IF(AO223="","",IF(ISNUMBER(SEARCH("Nonprofit table",AQ223)),"Yes","No"))</f>
        <v/>
      </c>
      <c r="AX223" s="22">
        <f>IF(AO223="","",IF(IFERROR(TRIM(INDEX($A223:$AF223,MATCH(Lists!$F$12,$A$1:$AF$1,0))&amp;""),"")&lt;&gt;"","Yes","No"))</f>
        <v/>
      </c>
      <c r="AY223" s="22">
        <f>IF(AO223="","",IF(IFERROR(TRIM(INDEX($A223:$AF223,MATCH(Lists!$F$13,$A$1:$AF$1,0))&amp;""),"")&lt;&gt;"","Yes","No"))</f>
        <v/>
      </c>
      <c r="AZ223" s="22">
        <f>IF(AO223="","",IFERROR(IF(TRIM(INDEX($A223:$AF223,MATCH(Lists!$F$11,$A$1:$AF$1,0))&amp;"")="","",VALUE(TRIM(INDEX($A223:$AF223,MATCH(Lists!$F$11,$A$1:$AF$1,0))&amp;""))),""))</f>
        <v/>
      </c>
      <c r="BA223" s="22">
        <f>IF(AO223="","",IFERROR(TRIM(INDEX($A223:$AF223,MATCH(Lists!$F$14,$A$1:$AF$1,0))&amp;""),""))</f>
        <v/>
      </c>
      <c r="BB223" s="22">
        <f>IF(OR(AO223="",AJ223=""),"",TRIM(AJ223&amp;""))</f>
        <v/>
      </c>
      <c r="BC223" s="22">
        <f>IF(BB223="","",IF(COUNTIF($BB$2:$BB$301,BB223)&gt;1,"Yes","No"))</f>
        <v/>
      </c>
      <c r="BD223" s="22">
        <f>IF(AO223="","",IFERROR(TRIM(INDEX($A223:$AF223,MATCH(Lists!$F$5,$A$1:$AF$1,0))&amp;""),""))</f>
        <v/>
      </c>
      <c r="BE223" s="22">
        <f>IF(AO223="",0,1)</f>
        <v/>
      </c>
      <c r="BF223" s="22">
        <f>IF(BB223="",0,1)</f>
        <v/>
      </c>
    </row>
    <row r="224">
      <c r="AG224" s="19" t="n"/>
      <c r="AH224" s="23" t="n"/>
      <c r="AI224" s="24" t="n"/>
      <c r="AJ224" s="23" t="n"/>
      <c r="AK224" s="23" t="n"/>
      <c r="AL224" s="23" t="n"/>
      <c r="AM224" s="23" t="n"/>
      <c r="AN224" s="19" t="n"/>
      <c r="AO224" s="22">
        <f>IFERROR(TRIM(INDEX($A224:$AF224,MATCH(Lists!$F$3,$A$1:$AF$1,0))&amp;""),"")</f>
        <v/>
      </c>
      <c r="AP224" s="22">
        <f>IF(AO224="","",IFERROR(TRIM(INDEX($A224:$AF224,MATCH(Lists!$F$4,$A$1:$AF$1,0))&amp;""),""))</f>
        <v/>
      </c>
      <c r="AQ224" s="22">
        <f>IF(AO224="","",IFERROR(TRIM(INDEX($A224:$AF224,MATCH(Lists!$F$6,$A$1:$AF$1,0))&amp;""),""))</f>
        <v/>
      </c>
      <c r="AR224" s="22">
        <f>IF(AO224="","",IFERROR(TRIM(INDEX($A224:$AF224,MATCH(Lists!$F$7,$A$1:$AF$1,0))&amp;""),""))</f>
        <v/>
      </c>
      <c r="AS224" s="22">
        <f>IF(AO224="","",IFERROR(IF(TRIM(INDEX($A224:$AF224,MATCH(Lists!$F$8,$A$1:$AF$1,0))&amp;"")="","",VALUE(TRIM(INDEX($A224:$AF224,MATCH(Lists!$F$8,$A$1:$AF$1,0))&amp;""))),""))</f>
        <v/>
      </c>
      <c r="AT224" s="22">
        <f>IF(AO224="","",IFERROR(IF(TRIM(INDEX($A224:$AF224,MATCH(Lists!$F$9,$A$1:$AF$1,0))&amp;"")="","",VALUE(TRIM(INDEX($A224:$AF224,MATCH(Lists!$F$9,$A$1:$AF$1,0))&amp;""))),""))</f>
        <v/>
      </c>
      <c r="AU224" s="22">
        <f>IF(AO224="","",IF(ISNUMBER(SEARCH("door prize",IFERROR(TRIM(INDEX($A224:$AF224,MATCH(Lists!$F$10,$A$1:$AF$1,0))&amp;""),""))),"Yes","No"))</f>
        <v/>
      </c>
      <c r="AV224" s="22">
        <f>IF(AO224="","",IF(ISNUMBER(SEARCH("Food or drink",IFERROR(TRIM(INDEX($A224:$AF224,MATCH(Lists!$F$10,$A$1:$AF$1,0))&amp;""),""))),"Yes","No"))</f>
        <v/>
      </c>
      <c r="AW224" s="22">
        <f>IF(AO224="","",IF(ISNUMBER(SEARCH("Nonprofit table",AQ224)),"Yes","No"))</f>
        <v/>
      </c>
      <c r="AX224" s="22">
        <f>IF(AO224="","",IF(IFERROR(TRIM(INDEX($A224:$AF224,MATCH(Lists!$F$12,$A$1:$AF$1,0))&amp;""),"")&lt;&gt;"","Yes","No"))</f>
        <v/>
      </c>
      <c r="AY224" s="22">
        <f>IF(AO224="","",IF(IFERROR(TRIM(INDEX($A224:$AF224,MATCH(Lists!$F$13,$A$1:$AF$1,0))&amp;""),"")&lt;&gt;"","Yes","No"))</f>
        <v/>
      </c>
      <c r="AZ224" s="22">
        <f>IF(AO224="","",IFERROR(IF(TRIM(INDEX($A224:$AF224,MATCH(Lists!$F$11,$A$1:$AF$1,0))&amp;"")="","",VALUE(TRIM(INDEX($A224:$AF224,MATCH(Lists!$F$11,$A$1:$AF$1,0))&amp;""))),""))</f>
        <v/>
      </c>
      <c r="BA224" s="22">
        <f>IF(AO224="","",IFERROR(TRIM(INDEX($A224:$AF224,MATCH(Lists!$F$14,$A$1:$AF$1,0))&amp;""),""))</f>
        <v/>
      </c>
      <c r="BB224" s="22">
        <f>IF(OR(AO224="",AJ224=""),"",TRIM(AJ224&amp;""))</f>
        <v/>
      </c>
      <c r="BC224" s="22">
        <f>IF(BB224="","",IF(COUNTIF($BB$2:$BB$301,BB224)&gt;1,"Yes","No"))</f>
        <v/>
      </c>
      <c r="BD224" s="22">
        <f>IF(AO224="","",IFERROR(TRIM(INDEX($A224:$AF224,MATCH(Lists!$F$5,$A$1:$AF$1,0))&amp;""),""))</f>
        <v/>
      </c>
      <c r="BE224" s="22">
        <f>IF(AO224="",0,1)</f>
        <v/>
      </c>
      <c r="BF224" s="22">
        <f>IF(BB224="",0,1)</f>
        <v/>
      </c>
    </row>
    <row r="225">
      <c r="AG225" s="19" t="n"/>
      <c r="AH225" s="23" t="n"/>
      <c r="AI225" s="24" t="n"/>
      <c r="AJ225" s="23" t="n"/>
      <c r="AK225" s="23" t="n"/>
      <c r="AL225" s="23" t="n"/>
      <c r="AM225" s="23" t="n"/>
      <c r="AN225" s="19" t="n"/>
      <c r="AO225" s="22">
        <f>IFERROR(TRIM(INDEX($A225:$AF225,MATCH(Lists!$F$3,$A$1:$AF$1,0))&amp;""),"")</f>
        <v/>
      </c>
      <c r="AP225" s="22">
        <f>IF(AO225="","",IFERROR(TRIM(INDEX($A225:$AF225,MATCH(Lists!$F$4,$A$1:$AF$1,0))&amp;""),""))</f>
        <v/>
      </c>
      <c r="AQ225" s="22">
        <f>IF(AO225="","",IFERROR(TRIM(INDEX($A225:$AF225,MATCH(Lists!$F$6,$A$1:$AF$1,0))&amp;""),""))</f>
        <v/>
      </c>
      <c r="AR225" s="22">
        <f>IF(AO225="","",IFERROR(TRIM(INDEX($A225:$AF225,MATCH(Lists!$F$7,$A$1:$AF$1,0))&amp;""),""))</f>
        <v/>
      </c>
      <c r="AS225" s="22">
        <f>IF(AO225="","",IFERROR(IF(TRIM(INDEX($A225:$AF225,MATCH(Lists!$F$8,$A$1:$AF$1,0))&amp;"")="","",VALUE(TRIM(INDEX($A225:$AF225,MATCH(Lists!$F$8,$A$1:$AF$1,0))&amp;""))),""))</f>
        <v/>
      </c>
      <c r="AT225" s="22">
        <f>IF(AO225="","",IFERROR(IF(TRIM(INDEX($A225:$AF225,MATCH(Lists!$F$9,$A$1:$AF$1,0))&amp;"")="","",VALUE(TRIM(INDEX($A225:$AF225,MATCH(Lists!$F$9,$A$1:$AF$1,0))&amp;""))),""))</f>
        <v/>
      </c>
      <c r="AU225" s="22">
        <f>IF(AO225="","",IF(ISNUMBER(SEARCH("door prize",IFERROR(TRIM(INDEX($A225:$AF225,MATCH(Lists!$F$10,$A$1:$AF$1,0))&amp;""),""))),"Yes","No"))</f>
        <v/>
      </c>
      <c r="AV225" s="22">
        <f>IF(AO225="","",IF(ISNUMBER(SEARCH("Food or drink",IFERROR(TRIM(INDEX($A225:$AF225,MATCH(Lists!$F$10,$A$1:$AF$1,0))&amp;""),""))),"Yes","No"))</f>
        <v/>
      </c>
      <c r="AW225" s="22">
        <f>IF(AO225="","",IF(ISNUMBER(SEARCH("Nonprofit table",AQ225)),"Yes","No"))</f>
        <v/>
      </c>
      <c r="AX225" s="22">
        <f>IF(AO225="","",IF(IFERROR(TRIM(INDEX($A225:$AF225,MATCH(Lists!$F$12,$A$1:$AF$1,0))&amp;""),"")&lt;&gt;"","Yes","No"))</f>
        <v/>
      </c>
      <c r="AY225" s="22">
        <f>IF(AO225="","",IF(IFERROR(TRIM(INDEX($A225:$AF225,MATCH(Lists!$F$13,$A$1:$AF$1,0))&amp;""),"")&lt;&gt;"","Yes","No"))</f>
        <v/>
      </c>
      <c r="AZ225" s="22">
        <f>IF(AO225="","",IFERROR(IF(TRIM(INDEX($A225:$AF225,MATCH(Lists!$F$11,$A$1:$AF$1,0))&amp;"")="","",VALUE(TRIM(INDEX($A225:$AF225,MATCH(Lists!$F$11,$A$1:$AF$1,0))&amp;""))),""))</f>
        <v/>
      </c>
      <c r="BA225" s="22">
        <f>IF(AO225="","",IFERROR(TRIM(INDEX($A225:$AF225,MATCH(Lists!$F$14,$A$1:$AF$1,0))&amp;""),""))</f>
        <v/>
      </c>
      <c r="BB225" s="22">
        <f>IF(OR(AO225="",AJ225=""),"",TRIM(AJ225&amp;""))</f>
        <v/>
      </c>
      <c r="BC225" s="22">
        <f>IF(BB225="","",IF(COUNTIF($BB$2:$BB$301,BB225)&gt;1,"Yes","No"))</f>
        <v/>
      </c>
      <c r="BD225" s="22">
        <f>IF(AO225="","",IFERROR(TRIM(INDEX($A225:$AF225,MATCH(Lists!$F$5,$A$1:$AF$1,0))&amp;""),""))</f>
        <v/>
      </c>
      <c r="BE225" s="22">
        <f>IF(AO225="",0,1)</f>
        <v/>
      </c>
      <c r="BF225" s="22">
        <f>IF(BB225="",0,1)</f>
        <v/>
      </c>
    </row>
    <row r="226">
      <c r="AG226" s="19" t="n"/>
      <c r="AH226" s="23" t="n"/>
      <c r="AI226" s="24" t="n"/>
      <c r="AJ226" s="23" t="n"/>
      <c r="AK226" s="23" t="n"/>
      <c r="AL226" s="23" t="n"/>
      <c r="AM226" s="23" t="n"/>
      <c r="AN226" s="19" t="n"/>
      <c r="AO226" s="22">
        <f>IFERROR(TRIM(INDEX($A226:$AF226,MATCH(Lists!$F$3,$A$1:$AF$1,0))&amp;""),"")</f>
        <v/>
      </c>
      <c r="AP226" s="22">
        <f>IF(AO226="","",IFERROR(TRIM(INDEX($A226:$AF226,MATCH(Lists!$F$4,$A$1:$AF$1,0))&amp;""),""))</f>
        <v/>
      </c>
      <c r="AQ226" s="22">
        <f>IF(AO226="","",IFERROR(TRIM(INDEX($A226:$AF226,MATCH(Lists!$F$6,$A$1:$AF$1,0))&amp;""),""))</f>
        <v/>
      </c>
      <c r="AR226" s="22">
        <f>IF(AO226="","",IFERROR(TRIM(INDEX($A226:$AF226,MATCH(Lists!$F$7,$A$1:$AF$1,0))&amp;""),""))</f>
        <v/>
      </c>
      <c r="AS226" s="22">
        <f>IF(AO226="","",IFERROR(IF(TRIM(INDEX($A226:$AF226,MATCH(Lists!$F$8,$A$1:$AF$1,0))&amp;"")="","",VALUE(TRIM(INDEX($A226:$AF226,MATCH(Lists!$F$8,$A$1:$AF$1,0))&amp;""))),""))</f>
        <v/>
      </c>
      <c r="AT226" s="22">
        <f>IF(AO226="","",IFERROR(IF(TRIM(INDEX($A226:$AF226,MATCH(Lists!$F$9,$A$1:$AF$1,0))&amp;"")="","",VALUE(TRIM(INDEX($A226:$AF226,MATCH(Lists!$F$9,$A$1:$AF$1,0))&amp;""))),""))</f>
        <v/>
      </c>
      <c r="AU226" s="22">
        <f>IF(AO226="","",IF(ISNUMBER(SEARCH("door prize",IFERROR(TRIM(INDEX($A226:$AF226,MATCH(Lists!$F$10,$A$1:$AF$1,0))&amp;""),""))),"Yes","No"))</f>
        <v/>
      </c>
      <c r="AV226" s="22">
        <f>IF(AO226="","",IF(ISNUMBER(SEARCH("Food or drink",IFERROR(TRIM(INDEX($A226:$AF226,MATCH(Lists!$F$10,$A$1:$AF$1,0))&amp;""),""))),"Yes","No"))</f>
        <v/>
      </c>
      <c r="AW226" s="22">
        <f>IF(AO226="","",IF(ISNUMBER(SEARCH("Nonprofit table",AQ226)),"Yes","No"))</f>
        <v/>
      </c>
      <c r="AX226" s="22">
        <f>IF(AO226="","",IF(IFERROR(TRIM(INDEX($A226:$AF226,MATCH(Lists!$F$12,$A$1:$AF$1,0))&amp;""),"")&lt;&gt;"","Yes","No"))</f>
        <v/>
      </c>
      <c r="AY226" s="22">
        <f>IF(AO226="","",IF(IFERROR(TRIM(INDEX($A226:$AF226,MATCH(Lists!$F$13,$A$1:$AF$1,0))&amp;""),"")&lt;&gt;"","Yes","No"))</f>
        <v/>
      </c>
      <c r="AZ226" s="22">
        <f>IF(AO226="","",IFERROR(IF(TRIM(INDEX($A226:$AF226,MATCH(Lists!$F$11,$A$1:$AF$1,0))&amp;"")="","",VALUE(TRIM(INDEX($A226:$AF226,MATCH(Lists!$F$11,$A$1:$AF$1,0))&amp;""))),""))</f>
        <v/>
      </c>
      <c r="BA226" s="22">
        <f>IF(AO226="","",IFERROR(TRIM(INDEX($A226:$AF226,MATCH(Lists!$F$14,$A$1:$AF$1,0))&amp;""),""))</f>
        <v/>
      </c>
      <c r="BB226" s="22">
        <f>IF(OR(AO226="",AJ226=""),"",TRIM(AJ226&amp;""))</f>
        <v/>
      </c>
      <c r="BC226" s="22">
        <f>IF(BB226="","",IF(COUNTIF($BB$2:$BB$301,BB226)&gt;1,"Yes","No"))</f>
        <v/>
      </c>
      <c r="BD226" s="22">
        <f>IF(AO226="","",IFERROR(TRIM(INDEX($A226:$AF226,MATCH(Lists!$F$5,$A$1:$AF$1,0))&amp;""),""))</f>
        <v/>
      </c>
      <c r="BE226" s="22">
        <f>IF(AO226="",0,1)</f>
        <v/>
      </c>
      <c r="BF226" s="22">
        <f>IF(BB226="",0,1)</f>
        <v/>
      </c>
    </row>
    <row r="227">
      <c r="AG227" s="19" t="n"/>
      <c r="AH227" s="23" t="n"/>
      <c r="AI227" s="24" t="n"/>
      <c r="AJ227" s="23" t="n"/>
      <c r="AK227" s="23" t="n"/>
      <c r="AL227" s="23" t="n"/>
      <c r="AM227" s="23" t="n"/>
      <c r="AN227" s="19" t="n"/>
      <c r="AO227" s="22">
        <f>IFERROR(TRIM(INDEX($A227:$AF227,MATCH(Lists!$F$3,$A$1:$AF$1,0))&amp;""),"")</f>
        <v/>
      </c>
      <c r="AP227" s="22">
        <f>IF(AO227="","",IFERROR(TRIM(INDEX($A227:$AF227,MATCH(Lists!$F$4,$A$1:$AF$1,0))&amp;""),""))</f>
        <v/>
      </c>
      <c r="AQ227" s="22">
        <f>IF(AO227="","",IFERROR(TRIM(INDEX($A227:$AF227,MATCH(Lists!$F$6,$A$1:$AF$1,0))&amp;""),""))</f>
        <v/>
      </c>
      <c r="AR227" s="22">
        <f>IF(AO227="","",IFERROR(TRIM(INDEX($A227:$AF227,MATCH(Lists!$F$7,$A$1:$AF$1,0))&amp;""),""))</f>
        <v/>
      </c>
      <c r="AS227" s="22">
        <f>IF(AO227="","",IFERROR(IF(TRIM(INDEX($A227:$AF227,MATCH(Lists!$F$8,$A$1:$AF$1,0))&amp;"")="","",VALUE(TRIM(INDEX($A227:$AF227,MATCH(Lists!$F$8,$A$1:$AF$1,0))&amp;""))),""))</f>
        <v/>
      </c>
      <c r="AT227" s="22">
        <f>IF(AO227="","",IFERROR(IF(TRIM(INDEX($A227:$AF227,MATCH(Lists!$F$9,$A$1:$AF$1,0))&amp;"")="","",VALUE(TRIM(INDEX($A227:$AF227,MATCH(Lists!$F$9,$A$1:$AF$1,0))&amp;""))),""))</f>
        <v/>
      </c>
      <c r="AU227" s="22">
        <f>IF(AO227="","",IF(ISNUMBER(SEARCH("door prize",IFERROR(TRIM(INDEX($A227:$AF227,MATCH(Lists!$F$10,$A$1:$AF$1,0))&amp;""),""))),"Yes","No"))</f>
        <v/>
      </c>
      <c r="AV227" s="22">
        <f>IF(AO227="","",IF(ISNUMBER(SEARCH("Food or drink",IFERROR(TRIM(INDEX($A227:$AF227,MATCH(Lists!$F$10,$A$1:$AF$1,0))&amp;""),""))),"Yes","No"))</f>
        <v/>
      </c>
      <c r="AW227" s="22">
        <f>IF(AO227="","",IF(ISNUMBER(SEARCH("Nonprofit table",AQ227)),"Yes","No"))</f>
        <v/>
      </c>
      <c r="AX227" s="22">
        <f>IF(AO227="","",IF(IFERROR(TRIM(INDEX($A227:$AF227,MATCH(Lists!$F$12,$A$1:$AF$1,0))&amp;""),"")&lt;&gt;"","Yes","No"))</f>
        <v/>
      </c>
      <c r="AY227" s="22">
        <f>IF(AO227="","",IF(IFERROR(TRIM(INDEX($A227:$AF227,MATCH(Lists!$F$13,$A$1:$AF$1,0))&amp;""),"")&lt;&gt;"","Yes","No"))</f>
        <v/>
      </c>
      <c r="AZ227" s="22">
        <f>IF(AO227="","",IFERROR(IF(TRIM(INDEX($A227:$AF227,MATCH(Lists!$F$11,$A$1:$AF$1,0))&amp;"")="","",VALUE(TRIM(INDEX($A227:$AF227,MATCH(Lists!$F$11,$A$1:$AF$1,0))&amp;""))),""))</f>
        <v/>
      </c>
      <c r="BA227" s="22">
        <f>IF(AO227="","",IFERROR(TRIM(INDEX($A227:$AF227,MATCH(Lists!$F$14,$A$1:$AF$1,0))&amp;""),""))</f>
        <v/>
      </c>
      <c r="BB227" s="22">
        <f>IF(OR(AO227="",AJ227=""),"",TRIM(AJ227&amp;""))</f>
        <v/>
      </c>
      <c r="BC227" s="22">
        <f>IF(BB227="","",IF(COUNTIF($BB$2:$BB$301,BB227)&gt;1,"Yes","No"))</f>
        <v/>
      </c>
      <c r="BD227" s="22">
        <f>IF(AO227="","",IFERROR(TRIM(INDEX($A227:$AF227,MATCH(Lists!$F$5,$A$1:$AF$1,0))&amp;""),""))</f>
        <v/>
      </c>
      <c r="BE227" s="22">
        <f>IF(AO227="",0,1)</f>
        <v/>
      </c>
      <c r="BF227" s="22">
        <f>IF(BB227="",0,1)</f>
        <v/>
      </c>
    </row>
    <row r="228">
      <c r="AG228" s="19" t="n"/>
      <c r="AH228" s="23" t="n"/>
      <c r="AI228" s="24" t="n"/>
      <c r="AJ228" s="23" t="n"/>
      <c r="AK228" s="23" t="n"/>
      <c r="AL228" s="23" t="n"/>
      <c r="AM228" s="23" t="n"/>
      <c r="AN228" s="19" t="n"/>
      <c r="AO228" s="22">
        <f>IFERROR(TRIM(INDEX($A228:$AF228,MATCH(Lists!$F$3,$A$1:$AF$1,0))&amp;""),"")</f>
        <v/>
      </c>
      <c r="AP228" s="22">
        <f>IF(AO228="","",IFERROR(TRIM(INDEX($A228:$AF228,MATCH(Lists!$F$4,$A$1:$AF$1,0))&amp;""),""))</f>
        <v/>
      </c>
      <c r="AQ228" s="22">
        <f>IF(AO228="","",IFERROR(TRIM(INDEX($A228:$AF228,MATCH(Lists!$F$6,$A$1:$AF$1,0))&amp;""),""))</f>
        <v/>
      </c>
      <c r="AR228" s="22">
        <f>IF(AO228="","",IFERROR(TRIM(INDEX($A228:$AF228,MATCH(Lists!$F$7,$A$1:$AF$1,0))&amp;""),""))</f>
        <v/>
      </c>
      <c r="AS228" s="22">
        <f>IF(AO228="","",IFERROR(IF(TRIM(INDEX($A228:$AF228,MATCH(Lists!$F$8,$A$1:$AF$1,0))&amp;"")="","",VALUE(TRIM(INDEX($A228:$AF228,MATCH(Lists!$F$8,$A$1:$AF$1,0))&amp;""))),""))</f>
        <v/>
      </c>
      <c r="AT228" s="22">
        <f>IF(AO228="","",IFERROR(IF(TRIM(INDEX($A228:$AF228,MATCH(Lists!$F$9,$A$1:$AF$1,0))&amp;"")="","",VALUE(TRIM(INDEX($A228:$AF228,MATCH(Lists!$F$9,$A$1:$AF$1,0))&amp;""))),""))</f>
        <v/>
      </c>
      <c r="AU228" s="22">
        <f>IF(AO228="","",IF(ISNUMBER(SEARCH("door prize",IFERROR(TRIM(INDEX($A228:$AF228,MATCH(Lists!$F$10,$A$1:$AF$1,0))&amp;""),""))),"Yes","No"))</f>
        <v/>
      </c>
      <c r="AV228" s="22">
        <f>IF(AO228="","",IF(ISNUMBER(SEARCH("Food or drink",IFERROR(TRIM(INDEX($A228:$AF228,MATCH(Lists!$F$10,$A$1:$AF$1,0))&amp;""),""))),"Yes","No"))</f>
        <v/>
      </c>
      <c r="AW228" s="22">
        <f>IF(AO228="","",IF(ISNUMBER(SEARCH("Nonprofit table",AQ228)),"Yes","No"))</f>
        <v/>
      </c>
      <c r="AX228" s="22">
        <f>IF(AO228="","",IF(IFERROR(TRIM(INDEX($A228:$AF228,MATCH(Lists!$F$12,$A$1:$AF$1,0))&amp;""),"")&lt;&gt;"","Yes","No"))</f>
        <v/>
      </c>
      <c r="AY228" s="22">
        <f>IF(AO228="","",IF(IFERROR(TRIM(INDEX($A228:$AF228,MATCH(Lists!$F$13,$A$1:$AF$1,0))&amp;""),"")&lt;&gt;"","Yes","No"))</f>
        <v/>
      </c>
      <c r="AZ228" s="22">
        <f>IF(AO228="","",IFERROR(IF(TRIM(INDEX($A228:$AF228,MATCH(Lists!$F$11,$A$1:$AF$1,0))&amp;"")="","",VALUE(TRIM(INDEX($A228:$AF228,MATCH(Lists!$F$11,$A$1:$AF$1,0))&amp;""))),""))</f>
        <v/>
      </c>
      <c r="BA228" s="22">
        <f>IF(AO228="","",IFERROR(TRIM(INDEX($A228:$AF228,MATCH(Lists!$F$14,$A$1:$AF$1,0))&amp;""),""))</f>
        <v/>
      </c>
      <c r="BB228" s="22">
        <f>IF(OR(AO228="",AJ228=""),"",TRIM(AJ228&amp;""))</f>
        <v/>
      </c>
      <c r="BC228" s="22">
        <f>IF(BB228="","",IF(COUNTIF($BB$2:$BB$301,BB228)&gt;1,"Yes","No"))</f>
        <v/>
      </c>
      <c r="BD228" s="22">
        <f>IF(AO228="","",IFERROR(TRIM(INDEX($A228:$AF228,MATCH(Lists!$F$5,$A$1:$AF$1,0))&amp;""),""))</f>
        <v/>
      </c>
      <c r="BE228" s="22">
        <f>IF(AO228="",0,1)</f>
        <v/>
      </c>
      <c r="BF228" s="22">
        <f>IF(BB228="",0,1)</f>
        <v/>
      </c>
    </row>
    <row r="229">
      <c r="AG229" s="19" t="n"/>
      <c r="AH229" s="23" t="n"/>
      <c r="AI229" s="24" t="n"/>
      <c r="AJ229" s="23" t="n"/>
      <c r="AK229" s="23" t="n"/>
      <c r="AL229" s="23" t="n"/>
      <c r="AM229" s="23" t="n"/>
      <c r="AN229" s="19" t="n"/>
      <c r="AO229" s="22">
        <f>IFERROR(TRIM(INDEX($A229:$AF229,MATCH(Lists!$F$3,$A$1:$AF$1,0))&amp;""),"")</f>
        <v/>
      </c>
      <c r="AP229" s="22">
        <f>IF(AO229="","",IFERROR(TRIM(INDEX($A229:$AF229,MATCH(Lists!$F$4,$A$1:$AF$1,0))&amp;""),""))</f>
        <v/>
      </c>
      <c r="AQ229" s="22">
        <f>IF(AO229="","",IFERROR(TRIM(INDEX($A229:$AF229,MATCH(Lists!$F$6,$A$1:$AF$1,0))&amp;""),""))</f>
        <v/>
      </c>
      <c r="AR229" s="22">
        <f>IF(AO229="","",IFERROR(TRIM(INDEX($A229:$AF229,MATCH(Lists!$F$7,$A$1:$AF$1,0))&amp;""),""))</f>
        <v/>
      </c>
      <c r="AS229" s="22">
        <f>IF(AO229="","",IFERROR(IF(TRIM(INDEX($A229:$AF229,MATCH(Lists!$F$8,$A$1:$AF$1,0))&amp;"")="","",VALUE(TRIM(INDEX($A229:$AF229,MATCH(Lists!$F$8,$A$1:$AF$1,0))&amp;""))),""))</f>
        <v/>
      </c>
      <c r="AT229" s="22">
        <f>IF(AO229="","",IFERROR(IF(TRIM(INDEX($A229:$AF229,MATCH(Lists!$F$9,$A$1:$AF$1,0))&amp;"")="","",VALUE(TRIM(INDEX($A229:$AF229,MATCH(Lists!$F$9,$A$1:$AF$1,0))&amp;""))),""))</f>
        <v/>
      </c>
      <c r="AU229" s="22">
        <f>IF(AO229="","",IF(ISNUMBER(SEARCH("door prize",IFERROR(TRIM(INDEX($A229:$AF229,MATCH(Lists!$F$10,$A$1:$AF$1,0))&amp;""),""))),"Yes","No"))</f>
        <v/>
      </c>
      <c r="AV229" s="22">
        <f>IF(AO229="","",IF(ISNUMBER(SEARCH("Food or drink",IFERROR(TRIM(INDEX($A229:$AF229,MATCH(Lists!$F$10,$A$1:$AF$1,0))&amp;""),""))),"Yes","No"))</f>
        <v/>
      </c>
      <c r="AW229" s="22">
        <f>IF(AO229="","",IF(ISNUMBER(SEARCH("Nonprofit table",AQ229)),"Yes","No"))</f>
        <v/>
      </c>
      <c r="AX229" s="22">
        <f>IF(AO229="","",IF(IFERROR(TRIM(INDEX($A229:$AF229,MATCH(Lists!$F$12,$A$1:$AF$1,0))&amp;""),"")&lt;&gt;"","Yes","No"))</f>
        <v/>
      </c>
      <c r="AY229" s="22">
        <f>IF(AO229="","",IF(IFERROR(TRIM(INDEX($A229:$AF229,MATCH(Lists!$F$13,$A$1:$AF$1,0))&amp;""),"")&lt;&gt;"","Yes","No"))</f>
        <v/>
      </c>
      <c r="AZ229" s="22">
        <f>IF(AO229="","",IFERROR(IF(TRIM(INDEX($A229:$AF229,MATCH(Lists!$F$11,$A$1:$AF$1,0))&amp;"")="","",VALUE(TRIM(INDEX($A229:$AF229,MATCH(Lists!$F$11,$A$1:$AF$1,0))&amp;""))),""))</f>
        <v/>
      </c>
      <c r="BA229" s="22">
        <f>IF(AO229="","",IFERROR(TRIM(INDEX($A229:$AF229,MATCH(Lists!$F$14,$A$1:$AF$1,0))&amp;""),""))</f>
        <v/>
      </c>
      <c r="BB229" s="22">
        <f>IF(OR(AO229="",AJ229=""),"",TRIM(AJ229&amp;""))</f>
        <v/>
      </c>
      <c r="BC229" s="22">
        <f>IF(BB229="","",IF(COUNTIF($BB$2:$BB$301,BB229)&gt;1,"Yes","No"))</f>
        <v/>
      </c>
      <c r="BD229" s="22">
        <f>IF(AO229="","",IFERROR(TRIM(INDEX($A229:$AF229,MATCH(Lists!$F$5,$A$1:$AF$1,0))&amp;""),""))</f>
        <v/>
      </c>
      <c r="BE229" s="22">
        <f>IF(AO229="",0,1)</f>
        <v/>
      </c>
      <c r="BF229" s="22">
        <f>IF(BB229="",0,1)</f>
        <v/>
      </c>
    </row>
    <row r="230">
      <c r="AG230" s="19" t="n"/>
      <c r="AH230" s="23" t="n"/>
      <c r="AI230" s="24" t="n"/>
      <c r="AJ230" s="23" t="n"/>
      <c r="AK230" s="23" t="n"/>
      <c r="AL230" s="23" t="n"/>
      <c r="AM230" s="23" t="n"/>
      <c r="AN230" s="19" t="n"/>
      <c r="AO230" s="22">
        <f>IFERROR(TRIM(INDEX($A230:$AF230,MATCH(Lists!$F$3,$A$1:$AF$1,0))&amp;""),"")</f>
        <v/>
      </c>
      <c r="AP230" s="22">
        <f>IF(AO230="","",IFERROR(TRIM(INDEX($A230:$AF230,MATCH(Lists!$F$4,$A$1:$AF$1,0))&amp;""),""))</f>
        <v/>
      </c>
      <c r="AQ230" s="22">
        <f>IF(AO230="","",IFERROR(TRIM(INDEX($A230:$AF230,MATCH(Lists!$F$6,$A$1:$AF$1,0))&amp;""),""))</f>
        <v/>
      </c>
      <c r="AR230" s="22">
        <f>IF(AO230="","",IFERROR(TRIM(INDEX($A230:$AF230,MATCH(Lists!$F$7,$A$1:$AF$1,0))&amp;""),""))</f>
        <v/>
      </c>
      <c r="AS230" s="22">
        <f>IF(AO230="","",IFERROR(IF(TRIM(INDEX($A230:$AF230,MATCH(Lists!$F$8,$A$1:$AF$1,0))&amp;"")="","",VALUE(TRIM(INDEX($A230:$AF230,MATCH(Lists!$F$8,$A$1:$AF$1,0))&amp;""))),""))</f>
        <v/>
      </c>
      <c r="AT230" s="22">
        <f>IF(AO230="","",IFERROR(IF(TRIM(INDEX($A230:$AF230,MATCH(Lists!$F$9,$A$1:$AF$1,0))&amp;"")="","",VALUE(TRIM(INDEX($A230:$AF230,MATCH(Lists!$F$9,$A$1:$AF$1,0))&amp;""))),""))</f>
        <v/>
      </c>
      <c r="AU230" s="22">
        <f>IF(AO230="","",IF(ISNUMBER(SEARCH("door prize",IFERROR(TRIM(INDEX($A230:$AF230,MATCH(Lists!$F$10,$A$1:$AF$1,0))&amp;""),""))),"Yes","No"))</f>
        <v/>
      </c>
      <c r="AV230" s="22">
        <f>IF(AO230="","",IF(ISNUMBER(SEARCH("Food or drink",IFERROR(TRIM(INDEX($A230:$AF230,MATCH(Lists!$F$10,$A$1:$AF$1,0))&amp;""),""))),"Yes","No"))</f>
        <v/>
      </c>
      <c r="AW230" s="22">
        <f>IF(AO230="","",IF(ISNUMBER(SEARCH("Nonprofit table",AQ230)),"Yes","No"))</f>
        <v/>
      </c>
      <c r="AX230" s="22">
        <f>IF(AO230="","",IF(IFERROR(TRIM(INDEX($A230:$AF230,MATCH(Lists!$F$12,$A$1:$AF$1,0))&amp;""),"")&lt;&gt;"","Yes","No"))</f>
        <v/>
      </c>
      <c r="AY230" s="22">
        <f>IF(AO230="","",IF(IFERROR(TRIM(INDEX($A230:$AF230,MATCH(Lists!$F$13,$A$1:$AF$1,0))&amp;""),"")&lt;&gt;"","Yes","No"))</f>
        <v/>
      </c>
      <c r="AZ230" s="22">
        <f>IF(AO230="","",IFERROR(IF(TRIM(INDEX($A230:$AF230,MATCH(Lists!$F$11,$A$1:$AF$1,0))&amp;"")="","",VALUE(TRIM(INDEX($A230:$AF230,MATCH(Lists!$F$11,$A$1:$AF$1,0))&amp;""))),""))</f>
        <v/>
      </c>
      <c r="BA230" s="22">
        <f>IF(AO230="","",IFERROR(TRIM(INDEX($A230:$AF230,MATCH(Lists!$F$14,$A$1:$AF$1,0))&amp;""),""))</f>
        <v/>
      </c>
      <c r="BB230" s="22">
        <f>IF(OR(AO230="",AJ230=""),"",TRIM(AJ230&amp;""))</f>
        <v/>
      </c>
      <c r="BC230" s="22">
        <f>IF(BB230="","",IF(COUNTIF($BB$2:$BB$301,BB230)&gt;1,"Yes","No"))</f>
        <v/>
      </c>
      <c r="BD230" s="22">
        <f>IF(AO230="","",IFERROR(TRIM(INDEX($A230:$AF230,MATCH(Lists!$F$5,$A$1:$AF$1,0))&amp;""),""))</f>
        <v/>
      </c>
      <c r="BE230" s="22">
        <f>IF(AO230="",0,1)</f>
        <v/>
      </c>
      <c r="BF230" s="22">
        <f>IF(BB230="",0,1)</f>
        <v/>
      </c>
    </row>
    <row r="231">
      <c r="AG231" s="19" t="n"/>
      <c r="AH231" s="23" t="n"/>
      <c r="AI231" s="24" t="n"/>
      <c r="AJ231" s="23" t="n"/>
      <c r="AK231" s="23" t="n"/>
      <c r="AL231" s="23" t="n"/>
      <c r="AM231" s="23" t="n"/>
      <c r="AN231" s="19" t="n"/>
      <c r="AO231" s="22">
        <f>IFERROR(TRIM(INDEX($A231:$AF231,MATCH(Lists!$F$3,$A$1:$AF$1,0))&amp;""),"")</f>
        <v/>
      </c>
      <c r="AP231" s="22">
        <f>IF(AO231="","",IFERROR(TRIM(INDEX($A231:$AF231,MATCH(Lists!$F$4,$A$1:$AF$1,0))&amp;""),""))</f>
        <v/>
      </c>
      <c r="AQ231" s="22">
        <f>IF(AO231="","",IFERROR(TRIM(INDEX($A231:$AF231,MATCH(Lists!$F$6,$A$1:$AF$1,0))&amp;""),""))</f>
        <v/>
      </c>
      <c r="AR231" s="22">
        <f>IF(AO231="","",IFERROR(TRIM(INDEX($A231:$AF231,MATCH(Lists!$F$7,$A$1:$AF$1,0))&amp;""),""))</f>
        <v/>
      </c>
      <c r="AS231" s="22">
        <f>IF(AO231="","",IFERROR(IF(TRIM(INDEX($A231:$AF231,MATCH(Lists!$F$8,$A$1:$AF$1,0))&amp;"")="","",VALUE(TRIM(INDEX($A231:$AF231,MATCH(Lists!$F$8,$A$1:$AF$1,0))&amp;""))),""))</f>
        <v/>
      </c>
      <c r="AT231" s="22">
        <f>IF(AO231="","",IFERROR(IF(TRIM(INDEX($A231:$AF231,MATCH(Lists!$F$9,$A$1:$AF$1,0))&amp;"")="","",VALUE(TRIM(INDEX($A231:$AF231,MATCH(Lists!$F$9,$A$1:$AF$1,0))&amp;""))),""))</f>
        <v/>
      </c>
      <c r="AU231" s="22">
        <f>IF(AO231="","",IF(ISNUMBER(SEARCH("door prize",IFERROR(TRIM(INDEX($A231:$AF231,MATCH(Lists!$F$10,$A$1:$AF$1,0))&amp;""),""))),"Yes","No"))</f>
        <v/>
      </c>
      <c r="AV231" s="22">
        <f>IF(AO231="","",IF(ISNUMBER(SEARCH("Food or drink",IFERROR(TRIM(INDEX($A231:$AF231,MATCH(Lists!$F$10,$A$1:$AF$1,0))&amp;""),""))),"Yes","No"))</f>
        <v/>
      </c>
      <c r="AW231" s="22">
        <f>IF(AO231="","",IF(ISNUMBER(SEARCH("Nonprofit table",AQ231)),"Yes","No"))</f>
        <v/>
      </c>
      <c r="AX231" s="22">
        <f>IF(AO231="","",IF(IFERROR(TRIM(INDEX($A231:$AF231,MATCH(Lists!$F$12,$A$1:$AF$1,0))&amp;""),"")&lt;&gt;"","Yes","No"))</f>
        <v/>
      </c>
      <c r="AY231" s="22">
        <f>IF(AO231="","",IF(IFERROR(TRIM(INDEX($A231:$AF231,MATCH(Lists!$F$13,$A$1:$AF$1,0))&amp;""),"")&lt;&gt;"","Yes","No"))</f>
        <v/>
      </c>
      <c r="AZ231" s="22">
        <f>IF(AO231="","",IFERROR(IF(TRIM(INDEX($A231:$AF231,MATCH(Lists!$F$11,$A$1:$AF$1,0))&amp;"")="","",VALUE(TRIM(INDEX($A231:$AF231,MATCH(Lists!$F$11,$A$1:$AF$1,0))&amp;""))),""))</f>
        <v/>
      </c>
      <c r="BA231" s="22">
        <f>IF(AO231="","",IFERROR(TRIM(INDEX($A231:$AF231,MATCH(Lists!$F$14,$A$1:$AF$1,0))&amp;""),""))</f>
        <v/>
      </c>
      <c r="BB231" s="22">
        <f>IF(OR(AO231="",AJ231=""),"",TRIM(AJ231&amp;""))</f>
        <v/>
      </c>
      <c r="BC231" s="22">
        <f>IF(BB231="","",IF(COUNTIF($BB$2:$BB$301,BB231)&gt;1,"Yes","No"))</f>
        <v/>
      </c>
      <c r="BD231" s="22">
        <f>IF(AO231="","",IFERROR(TRIM(INDEX($A231:$AF231,MATCH(Lists!$F$5,$A$1:$AF$1,0))&amp;""),""))</f>
        <v/>
      </c>
      <c r="BE231" s="22">
        <f>IF(AO231="",0,1)</f>
        <v/>
      </c>
      <c r="BF231" s="22">
        <f>IF(BB231="",0,1)</f>
        <v/>
      </c>
    </row>
    <row r="232">
      <c r="AG232" s="19" t="n"/>
      <c r="AH232" s="23" t="n"/>
      <c r="AI232" s="24" t="n"/>
      <c r="AJ232" s="23" t="n"/>
      <c r="AK232" s="23" t="n"/>
      <c r="AL232" s="23" t="n"/>
      <c r="AM232" s="23" t="n"/>
      <c r="AN232" s="19" t="n"/>
      <c r="AO232" s="22">
        <f>IFERROR(TRIM(INDEX($A232:$AF232,MATCH(Lists!$F$3,$A$1:$AF$1,0))&amp;""),"")</f>
        <v/>
      </c>
      <c r="AP232" s="22">
        <f>IF(AO232="","",IFERROR(TRIM(INDEX($A232:$AF232,MATCH(Lists!$F$4,$A$1:$AF$1,0))&amp;""),""))</f>
        <v/>
      </c>
      <c r="AQ232" s="22">
        <f>IF(AO232="","",IFERROR(TRIM(INDEX($A232:$AF232,MATCH(Lists!$F$6,$A$1:$AF$1,0))&amp;""),""))</f>
        <v/>
      </c>
      <c r="AR232" s="22">
        <f>IF(AO232="","",IFERROR(TRIM(INDEX($A232:$AF232,MATCH(Lists!$F$7,$A$1:$AF$1,0))&amp;""),""))</f>
        <v/>
      </c>
      <c r="AS232" s="22">
        <f>IF(AO232="","",IFERROR(IF(TRIM(INDEX($A232:$AF232,MATCH(Lists!$F$8,$A$1:$AF$1,0))&amp;"")="","",VALUE(TRIM(INDEX($A232:$AF232,MATCH(Lists!$F$8,$A$1:$AF$1,0))&amp;""))),""))</f>
        <v/>
      </c>
      <c r="AT232" s="22">
        <f>IF(AO232="","",IFERROR(IF(TRIM(INDEX($A232:$AF232,MATCH(Lists!$F$9,$A$1:$AF$1,0))&amp;"")="","",VALUE(TRIM(INDEX($A232:$AF232,MATCH(Lists!$F$9,$A$1:$AF$1,0))&amp;""))),""))</f>
        <v/>
      </c>
      <c r="AU232" s="22">
        <f>IF(AO232="","",IF(ISNUMBER(SEARCH("door prize",IFERROR(TRIM(INDEX($A232:$AF232,MATCH(Lists!$F$10,$A$1:$AF$1,0))&amp;""),""))),"Yes","No"))</f>
        <v/>
      </c>
      <c r="AV232" s="22">
        <f>IF(AO232="","",IF(ISNUMBER(SEARCH("Food or drink",IFERROR(TRIM(INDEX($A232:$AF232,MATCH(Lists!$F$10,$A$1:$AF$1,0))&amp;""),""))),"Yes","No"))</f>
        <v/>
      </c>
      <c r="AW232" s="22">
        <f>IF(AO232="","",IF(ISNUMBER(SEARCH("Nonprofit table",AQ232)),"Yes","No"))</f>
        <v/>
      </c>
      <c r="AX232" s="22">
        <f>IF(AO232="","",IF(IFERROR(TRIM(INDEX($A232:$AF232,MATCH(Lists!$F$12,$A$1:$AF$1,0))&amp;""),"")&lt;&gt;"","Yes","No"))</f>
        <v/>
      </c>
      <c r="AY232" s="22">
        <f>IF(AO232="","",IF(IFERROR(TRIM(INDEX($A232:$AF232,MATCH(Lists!$F$13,$A$1:$AF$1,0))&amp;""),"")&lt;&gt;"","Yes","No"))</f>
        <v/>
      </c>
      <c r="AZ232" s="22">
        <f>IF(AO232="","",IFERROR(IF(TRIM(INDEX($A232:$AF232,MATCH(Lists!$F$11,$A$1:$AF$1,0))&amp;"")="","",VALUE(TRIM(INDEX($A232:$AF232,MATCH(Lists!$F$11,$A$1:$AF$1,0))&amp;""))),""))</f>
        <v/>
      </c>
      <c r="BA232" s="22">
        <f>IF(AO232="","",IFERROR(TRIM(INDEX($A232:$AF232,MATCH(Lists!$F$14,$A$1:$AF$1,0))&amp;""),""))</f>
        <v/>
      </c>
      <c r="BB232" s="22">
        <f>IF(OR(AO232="",AJ232=""),"",TRIM(AJ232&amp;""))</f>
        <v/>
      </c>
      <c r="BC232" s="22">
        <f>IF(BB232="","",IF(COUNTIF($BB$2:$BB$301,BB232)&gt;1,"Yes","No"))</f>
        <v/>
      </c>
      <c r="BD232" s="22">
        <f>IF(AO232="","",IFERROR(TRIM(INDEX($A232:$AF232,MATCH(Lists!$F$5,$A$1:$AF$1,0))&amp;""),""))</f>
        <v/>
      </c>
      <c r="BE232" s="22">
        <f>IF(AO232="",0,1)</f>
        <v/>
      </c>
      <c r="BF232" s="22">
        <f>IF(BB232="",0,1)</f>
        <v/>
      </c>
    </row>
    <row r="233">
      <c r="AG233" s="19" t="n"/>
      <c r="AH233" s="23" t="n"/>
      <c r="AI233" s="24" t="n"/>
      <c r="AJ233" s="23" t="n"/>
      <c r="AK233" s="23" t="n"/>
      <c r="AL233" s="23" t="n"/>
      <c r="AM233" s="23" t="n"/>
      <c r="AN233" s="19" t="n"/>
      <c r="AO233" s="22">
        <f>IFERROR(TRIM(INDEX($A233:$AF233,MATCH(Lists!$F$3,$A$1:$AF$1,0))&amp;""),"")</f>
        <v/>
      </c>
      <c r="AP233" s="22">
        <f>IF(AO233="","",IFERROR(TRIM(INDEX($A233:$AF233,MATCH(Lists!$F$4,$A$1:$AF$1,0))&amp;""),""))</f>
        <v/>
      </c>
      <c r="AQ233" s="22">
        <f>IF(AO233="","",IFERROR(TRIM(INDEX($A233:$AF233,MATCH(Lists!$F$6,$A$1:$AF$1,0))&amp;""),""))</f>
        <v/>
      </c>
      <c r="AR233" s="22">
        <f>IF(AO233="","",IFERROR(TRIM(INDEX($A233:$AF233,MATCH(Lists!$F$7,$A$1:$AF$1,0))&amp;""),""))</f>
        <v/>
      </c>
      <c r="AS233" s="22">
        <f>IF(AO233="","",IFERROR(IF(TRIM(INDEX($A233:$AF233,MATCH(Lists!$F$8,$A$1:$AF$1,0))&amp;"")="","",VALUE(TRIM(INDEX($A233:$AF233,MATCH(Lists!$F$8,$A$1:$AF$1,0))&amp;""))),""))</f>
        <v/>
      </c>
      <c r="AT233" s="22">
        <f>IF(AO233="","",IFERROR(IF(TRIM(INDEX($A233:$AF233,MATCH(Lists!$F$9,$A$1:$AF$1,0))&amp;"")="","",VALUE(TRIM(INDEX($A233:$AF233,MATCH(Lists!$F$9,$A$1:$AF$1,0))&amp;""))),""))</f>
        <v/>
      </c>
      <c r="AU233" s="22">
        <f>IF(AO233="","",IF(ISNUMBER(SEARCH("door prize",IFERROR(TRIM(INDEX($A233:$AF233,MATCH(Lists!$F$10,$A$1:$AF$1,0))&amp;""),""))),"Yes","No"))</f>
        <v/>
      </c>
      <c r="AV233" s="22">
        <f>IF(AO233="","",IF(ISNUMBER(SEARCH("Food or drink",IFERROR(TRIM(INDEX($A233:$AF233,MATCH(Lists!$F$10,$A$1:$AF$1,0))&amp;""),""))),"Yes","No"))</f>
        <v/>
      </c>
      <c r="AW233" s="22">
        <f>IF(AO233="","",IF(ISNUMBER(SEARCH("Nonprofit table",AQ233)),"Yes","No"))</f>
        <v/>
      </c>
      <c r="AX233" s="22">
        <f>IF(AO233="","",IF(IFERROR(TRIM(INDEX($A233:$AF233,MATCH(Lists!$F$12,$A$1:$AF$1,0))&amp;""),"")&lt;&gt;"","Yes","No"))</f>
        <v/>
      </c>
      <c r="AY233" s="22">
        <f>IF(AO233="","",IF(IFERROR(TRIM(INDEX($A233:$AF233,MATCH(Lists!$F$13,$A$1:$AF$1,0))&amp;""),"")&lt;&gt;"","Yes","No"))</f>
        <v/>
      </c>
      <c r="AZ233" s="22">
        <f>IF(AO233="","",IFERROR(IF(TRIM(INDEX($A233:$AF233,MATCH(Lists!$F$11,$A$1:$AF$1,0))&amp;"")="","",VALUE(TRIM(INDEX($A233:$AF233,MATCH(Lists!$F$11,$A$1:$AF$1,0))&amp;""))),""))</f>
        <v/>
      </c>
      <c r="BA233" s="22">
        <f>IF(AO233="","",IFERROR(TRIM(INDEX($A233:$AF233,MATCH(Lists!$F$14,$A$1:$AF$1,0))&amp;""),""))</f>
        <v/>
      </c>
      <c r="BB233" s="22">
        <f>IF(OR(AO233="",AJ233=""),"",TRIM(AJ233&amp;""))</f>
        <v/>
      </c>
      <c r="BC233" s="22">
        <f>IF(BB233="","",IF(COUNTIF($BB$2:$BB$301,BB233)&gt;1,"Yes","No"))</f>
        <v/>
      </c>
      <c r="BD233" s="22">
        <f>IF(AO233="","",IFERROR(TRIM(INDEX($A233:$AF233,MATCH(Lists!$F$5,$A$1:$AF$1,0))&amp;""),""))</f>
        <v/>
      </c>
      <c r="BE233" s="22">
        <f>IF(AO233="",0,1)</f>
        <v/>
      </c>
      <c r="BF233" s="22">
        <f>IF(BB233="",0,1)</f>
        <v/>
      </c>
    </row>
    <row r="234">
      <c r="AG234" s="19" t="n"/>
      <c r="AH234" s="23" t="n"/>
      <c r="AI234" s="24" t="n"/>
      <c r="AJ234" s="23" t="n"/>
      <c r="AK234" s="23" t="n"/>
      <c r="AL234" s="23" t="n"/>
      <c r="AM234" s="23" t="n"/>
      <c r="AN234" s="19" t="n"/>
      <c r="AO234" s="22">
        <f>IFERROR(TRIM(INDEX($A234:$AF234,MATCH(Lists!$F$3,$A$1:$AF$1,0))&amp;""),"")</f>
        <v/>
      </c>
      <c r="AP234" s="22">
        <f>IF(AO234="","",IFERROR(TRIM(INDEX($A234:$AF234,MATCH(Lists!$F$4,$A$1:$AF$1,0))&amp;""),""))</f>
        <v/>
      </c>
      <c r="AQ234" s="22">
        <f>IF(AO234="","",IFERROR(TRIM(INDEX($A234:$AF234,MATCH(Lists!$F$6,$A$1:$AF$1,0))&amp;""),""))</f>
        <v/>
      </c>
      <c r="AR234" s="22">
        <f>IF(AO234="","",IFERROR(TRIM(INDEX($A234:$AF234,MATCH(Lists!$F$7,$A$1:$AF$1,0))&amp;""),""))</f>
        <v/>
      </c>
      <c r="AS234" s="22">
        <f>IF(AO234="","",IFERROR(IF(TRIM(INDEX($A234:$AF234,MATCH(Lists!$F$8,$A$1:$AF$1,0))&amp;"")="","",VALUE(TRIM(INDEX($A234:$AF234,MATCH(Lists!$F$8,$A$1:$AF$1,0))&amp;""))),""))</f>
        <v/>
      </c>
      <c r="AT234" s="22">
        <f>IF(AO234="","",IFERROR(IF(TRIM(INDEX($A234:$AF234,MATCH(Lists!$F$9,$A$1:$AF$1,0))&amp;"")="","",VALUE(TRIM(INDEX($A234:$AF234,MATCH(Lists!$F$9,$A$1:$AF$1,0))&amp;""))),""))</f>
        <v/>
      </c>
      <c r="AU234" s="22">
        <f>IF(AO234="","",IF(ISNUMBER(SEARCH("door prize",IFERROR(TRIM(INDEX($A234:$AF234,MATCH(Lists!$F$10,$A$1:$AF$1,0))&amp;""),""))),"Yes","No"))</f>
        <v/>
      </c>
      <c r="AV234" s="22">
        <f>IF(AO234="","",IF(ISNUMBER(SEARCH("Food or drink",IFERROR(TRIM(INDEX($A234:$AF234,MATCH(Lists!$F$10,$A$1:$AF$1,0))&amp;""),""))),"Yes","No"))</f>
        <v/>
      </c>
      <c r="AW234" s="22">
        <f>IF(AO234="","",IF(ISNUMBER(SEARCH("Nonprofit table",AQ234)),"Yes","No"))</f>
        <v/>
      </c>
      <c r="AX234" s="22">
        <f>IF(AO234="","",IF(IFERROR(TRIM(INDEX($A234:$AF234,MATCH(Lists!$F$12,$A$1:$AF$1,0))&amp;""),"")&lt;&gt;"","Yes","No"))</f>
        <v/>
      </c>
      <c r="AY234" s="22">
        <f>IF(AO234="","",IF(IFERROR(TRIM(INDEX($A234:$AF234,MATCH(Lists!$F$13,$A$1:$AF$1,0))&amp;""),"")&lt;&gt;"","Yes","No"))</f>
        <v/>
      </c>
      <c r="AZ234" s="22">
        <f>IF(AO234="","",IFERROR(IF(TRIM(INDEX($A234:$AF234,MATCH(Lists!$F$11,$A$1:$AF$1,0))&amp;"")="","",VALUE(TRIM(INDEX($A234:$AF234,MATCH(Lists!$F$11,$A$1:$AF$1,0))&amp;""))),""))</f>
        <v/>
      </c>
      <c r="BA234" s="22">
        <f>IF(AO234="","",IFERROR(TRIM(INDEX($A234:$AF234,MATCH(Lists!$F$14,$A$1:$AF$1,0))&amp;""),""))</f>
        <v/>
      </c>
      <c r="BB234" s="22">
        <f>IF(OR(AO234="",AJ234=""),"",TRIM(AJ234&amp;""))</f>
        <v/>
      </c>
      <c r="BC234" s="22">
        <f>IF(BB234="","",IF(COUNTIF($BB$2:$BB$301,BB234)&gt;1,"Yes","No"))</f>
        <v/>
      </c>
      <c r="BD234" s="22">
        <f>IF(AO234="","",IFERROR(TRIM(INDEX($A234:$AF234,MATCH(Lists!$F$5,$A$1:$AF$1,0))&amp;""),""))</f>
        <v/>
      </c>
      <c r="BE234" s="22">
        <f>IF(AO234="",0,1)</f>
        <v/>
      </c>
      <c r="BF234" s="22">
        <f>IF(BB234="",0,1)</f>
        <v/>
      </c>
    </row>
    <row r="235">
      <c r="AG235" s="19" t="n"/>
      <c r="AH235" s="23" t="n"/>
      <c r="AI235" s="24" t="n"/>
      <c r="AJ235" s="23" t="n"/>
      <c r="AK235" s="23" t="n"/>
      <c r="AL235" s="23" t="n"/>
      <c r="AM235" s="23" t="n"/>
      <c r="AN235" s="19" t="n"/>
      <c r="AO235" s="22">
        <f>IFERROR(TRIM(INDEX($A235:$AF235,MATCH(Lists!$F$3,$A$1:$AF$1,0))&amp;""),"")</f>
        <v/>
      </c>
      <c r="AP235" s="22">
        <f>IF(AO235="","",IFERROR(TRIM(INDEX($A235:$AF235,MATCH(Lists!$F$4,$A$1:$AF$1,0))&amp;""),""))</f>
        <v/>
      </c>
      <c r="AQ235" s="22">
        <f>IF(AO235="","",IFERROR(TRIM(INDEX($A235:$AF235,MATCH(Lists!$F$6,$A$1:$AF$1,0))&amp;""),""))</f>
        <v/>
      </c>
      <c r="AR235" s="22">
        <f>IF(AO235="","",IFERROR(TRIM(INDEX($A235:$AF235,MATCH(Lists!$F$7,$A$1:$AF$1,0))&amp;""),""))</f>
        <v/>
      </c>
      <c r="AS235" s="22">
        <f>IF(AO235="","",IFERROR(IF(TRIM(INDEX($A235:$AF235,MATCH(Lists!$F$8,$A$1:$AF$1,0))&amp;"")="","",VALUE(TRIM(INDEX($A235:$AF235,MATCH(Lists!$F$8,$A$1:$AF$1,0))&amp;""))),""))</f>
        <v/>
      </c>
      <c r="AT235" s="22">
        <f>IF(AO235="","",IFERROR(IF(TRIM(INDEX($A235:$AF235,MATCH(Lists!$F$9,$A$1:$AF$1,0))&amp;"")="","",VALUE(TRIM(INDEX($A235:$AF235,MATCH(Lists!$F$9,$A$1:$AF$1,0))&amp;""))),""))</f>
        <v/>
      </c>
      <c r="AU235" s="22">
        <f>IF(AO235="","",IF(ISNUMBER(SEARCH("door prize",IFERROR(TRIM(INDEX($A235:$AF235,MATCH(Lists!$F$10,$A$1:$AF$1,0))&amp;""),""))),"Yes","No"))</f>
        <v/>
      </c>
      <c r="AV235" s="22">
        <f>IF(AO235="","",IF(ISNUMBER(SEARCH("Food or drink",IFERROR(TRIM(INDEX($A235:$AF235,MATCH(Lists!$F$10,$A$1:$AF$1,0))&amp;""),""))),"Yes","No"))</f>
        <v/>
      </c>
      <c r="AW235" s="22">
        <f>IF(AO235="","",IF(ISNUMBER(SEARCH("Nonprofit table",AQ235)),"Yes","No"))</f>
        <v/>
      </c>
      <c r="AX235" s="22">
        <f>IF(AO235="","",IF(IFERROR(TRIM(INDEX($A235:$AF235,MATCH(Lists!$F$12,$A$1:$AF$1,0))&amp;""),"")&lt;&gt;"","Yes","No"))</f>
        <v/>
      </c>
      <c r="AY235" s="22">
        <f>IF(AO235="","",IF(IFERROR(TRIM(INDEX($A235:$AF235,MATCH(Lists!$F$13,$A$1:$AF$1,0))&amp;""),"")&lt;&gt;"","Yes","No"))</f>
        <v/>
      </c>
      <c r="AZ235" s="22">
        <f>IF(AO235="","",IFERROR(IF(TRIM(INDEX($A235:$AF235,MATCH(Lists!$F$11,$A$1:$AF$1,0))&amp;"")="","",VALUE(TRIM(INDEX($A235:$AF235,MATCH(Lists!$F$11,$A$1:$AF$1,0))&amp;""))),""))</f>
        <v/>
      </c>
      <c r="BA235" s="22">
        <f>IF(AO235="","",IFERROR(TRIM(INDEX($A235:$AF235,MATCH(Lists!$F$14,$A$1:$AF$1,0))&amp;""),""))</f>
        <v/>
      </c>
      <c r="BB235" s="22">
        <f>IF(OR(AO235="",AJ235=""),"",TRIM(AJ235&amp;""))</f>
        <v/>
      </c>
      <c r="BC235" s="22">
        <f>IF(BB235="","",IF(COUNTIF($BB$2:$BB$301,BB235)&gt;1,"Yes","No"))</f>
        <v/>
      </c>
      <c r="BD235" s="22">
        <f>IF(AO235="","",IFERROR(TRIM(INDEX($A235:$AF235,MATCH(Lists!$F$5,$A$1:$AF$1,0))&amp;""),""))</f>
        <v/>
      </c>
      <c r="BE235" s="22">
        <f>IF(AO235="",0,1)</f>
        <v/>
      </c>
      <c r="BF235" s="22">
        <f>IF(BB235="",0,1)</f>
        <v/>
      </c>
    </row>
    <row r="236">
      <c r="AG236" s="19" t="n"/>
      <c r="AH236" s="23" t="n"/>
      <c r="AI236" s="24" t="n"/>
      <c r="AJ236" s="23" t="n"/>
      <c r="AK236" s="23" t="n"/>
      <c r="AL236" s="23" t="n"/>
      <c r="AM236" s="23" t="n"/>
      <c r="AN236" s="19" t="n"/>
      <c r="AO236" s="22">
        <f>IFERROR(TRIM(INDEX($A236:$AF236,MATCH(Lists!$F$3,$A$1:$AF$1,0))&amp;""),"")</f>
        <v/>
      </c>
      <c r="AP236" s="22">
        <f>IF(AO236="","",IFERROR(TRIM(INDEX($A236:$AF236,MATCH(Lists!$F$4,$A$1:$AF$1,0))&amp;""),""))</f>
        <v/>
      </c>
      <c r="AQ236" s="22">
        <f>IF(AO236="","",IFERROR(TRIM(INDEX($A236:$AF236,MATCH(Lists!$F$6,$A$1:$AF$1,0))&amp;""),""))</f>
        <v/>
      </c>
      <c r="AR236" s="22">
        <f>IF(AO236="","",IFERROR(TRIM(INDEX($A236:$AF236,MATCH(Lists!$F$7,$A$1:$AF$1,0))&amp;""),""))</f>
        <v/>
      </c>
      <c r="AS236" s="22">
        <f>IF(AO236="","",IFERROR(IF(TRIM(INDEX($A236:$AF236,MATCH(Lists!$F$8,$A$1:$AF$1,0))&amp;"")="","",VALUE(TRIM(INDEX($A236:$AF236,MATCH(Lists!$F$8,$A$1:$AF$1,0))&amp;""))),""))</f>
        <v/>
      </c>
      <c r="AT236" s="22">
        <f>IF(AO236="","",IFERROR(IF(TRIM(INDEX($A236:$AF236,MATCH(Lists!$F$9,$A$1:$AF$1,0))&amp;"")="","",VALUE(TRIM(INDEX($A236:$AF236,MATCH(Lists!$F$9,$A$1:$AF$1,0))&amp;""))),""))</f>
        <v/>
      </c>
      <c r="AU236" s="22">
        <f>IF(AO236="","",IF(ISNUMBER(SEARCH("door prize",IFERROR(TRIM(INDEX($A236:$AF236,MATCH(Lists!$F$10,$A$1:$AF$1,0))&amp;""),""))),"Yes","No"))</f>
        <v/>
      </c>
      <c r="AV236" s="22">
        <f>IF(AO236="","",IF(ISNUMBER(SEARCH("Food or drink",IFERROR(TRIM(INDEX($A236:$AF236,MATCH(Lists!$F$10,$A$1:$AF$1,0))&amp;""),""))),"Yes","No"))</f>
        <v/>
      </c>
      <c r="AW236" s="22">
        <f>IF(AO236="","",IF(ISNUMBER(SEARCH("Nonprofit table",AQ236)),"Yes","No"))</f>
        <v/>
      </c>
      <c r="AX236" s="22">
        <f>IF(AO236="","",IF(IFERROR(TRIM(INDEX($A236:$AF236,MATCH(Lists!$F$12,$A$1:$AF$1,0))&amp;""),"")&lt;&gt;"","Yes","No"))</f>
        <v/>
      </c>
      <c r="AY236" s="22">
        <f>IF(AO236="","",IF(IFERROR(TRIM(INDEX($A236:$AF236,MATCH(Lists!$F$13,$A$1:$AF$1,0))&amp;""),"")&lt;&gt;"","Yes","No"))</f>
        <v/>
      </c>
      <c r="AZ236" s="22">
        <f>IF(AO236="","",IFERROR(IF(TRIM(INDEX($A236:$AF236,MATCH(Lists!$F$11,$A$1:$AF$1,0))&amp;"")="","",VALUE(TRIM(INDEX($A236:$AF236,MATCH(Lists!$F$11,$A$1:$AF$1,0))&amp;""))),""))</f>
        <v/>
      </c>
      <c r="BA236" s="22">
        <f>IF(AO236="","",IFERROR(TRIM(INDEX($A236:$AF236,MATCH(Lists!$F$14,$A$1:$AF$1,0))&amp;""),""))</f>
        <v/>
      </c>
      <c r="BB236" s="22">
        <f>IF(OR(AO236="",AJ236=""),"",TRIM(AJ236&amp;""))</f>
        <v/>
      </c>
      <c r="BC236" s="22">
        <f>IF(BB236="","",IF(COUNTIF($BB$2:$BB$301,BB236)&gt;1,"Yes","No"))</f>
        <v/>
      </c>
      <c r="BD236" s="22">
        <f>IF(AO236="","",IFERROR(TRIM(INDEX($A236:$AF236,MATCH(Lists!$F$5,$A$1:$AF$1,0))&amp;""),""))</f>
        <v/>
      </c>
      <c r="BE236" s="22">
        <f>IF(AO236="",0,1)</f>
        <v/>
      </c>
      <c r="BF236" s="22">
        <f>IF(BB236="",0,1)</f>
        <v/>
      </c>
    </row>
    <row r="237">
      <c r="AG237" s="19" t="n"/>
      <c r="AH237" s="23" t="n"/>
      <c r="AI237" s="24" t="n"/>
      <c r="AJ237" s="23" t="n"/>
      <c r="AK237" s="23" t="n"/>
      <c r="AL237" s="23" t="n"/>
      <c r="AM237" s="23" t="n"/>
      <c r="AN237" s="19" t="n"/>
      <c r="AO237" s="22">
        <f>IFERROR(TRIM(INDEX($A237:$AF237,MATCH(Lists!$F$3,$A$1:$AF$1,0))&amp;""),"")</f>
        <v/>
      </c>
      <c r="AP237" s="22">
        <f>IF(AO237="","",IFERROR(TRIM(INDEX($A237:$AF237,MATCH(Lists!$F$4,$A$1:$AF$1,0))&amp;""),""))</f>
        <v/>
      </c>
      <c r="AQ237" s="22">
        <f>IF(AO237="","",IFERROR(TRIM(INDEX($A237:$AF237,MATCH(Lists!$F$6,$A$1:$AF$1,0))&amp;""),""))</f>
        <v/>
      </c>
      <c r="AR237" s="22">
        <f>IF(AO237="","",IFERROR(TRIM(INDEX($A237:$AF237,MATCH(Lists!$F$7,$A$1:$AF$1,0))&amp;""),""))</f>
        <v/>
      </c>
      <c r="AS237" s="22">
        <f>IF(AO237="","",IFERROR(IF(TRIM(INDEX($A237:$AF237,MATCH(Lists!$F$8,$A$1:$AF$1,0))&amp;"")="","",VALUE(TRIM(INDEX($A237:$AF237,MATCH(Lists!$F$8,$A$1:$AF$1,0))&amp;""))),""))</f>
        <v/>
      </c>
      <c r="AT237" s="22">
        <f>IF(AO237="","",IFERROR(IF(TRIM(INDEX($A237:$AF237,MATCH(Lists!$F$9,$A$1:$AF$1,0))&amp;"")="","",VALUE(TRIM(INDEX($A237:$AF237,MATCH(Lists!$F$9,$A$1:$AF$1,0))&amp;""))),""))</f>
        <v/>
      </c>
      <c r="AU237" s="22">
        <f>IF(AO237="","",IF(ISNUMBER(SEARCH("door prize",IFERROR(TRIM(INDEX($A237:$AF237,MATCH(Lists!$F$10,$A$1:$AF$1,0))&amp;""),""))),"Yes","No"))</f>
        <v/>
      </c>
      <c r="AV237" s="22">
        <f>IF(AO237="","",IF(ISNUMBER(SEARCH("Food or drink",IFERROR(TRIM(INDEX($A237:$AF237,MATCH(Lists!$F$10,$A$1:$AF$1,0))&amp;""),""))),"Yes","No"))</f>
        <v/>
      </c>
      <c r="AW237" s="22">
        <f>IF(AO237="","",IF(ISNUMBER(SEARCH("Nonprofit table",AQ237)),"Yes","No"))</f>
        <v/>
      </c>
      <c r="AX237" s="22">
        <f>IF(AO237="","",IF(IFERROR(TRIM(INDEX($A237:$AF237,MATCH(Lists!$F$12,$A$1:$AF$1,0))&amp;""),"")&lt;&gt;"","Yes","No"))</f>
        <v/>
      </c>
      <c r="AY237" s="22">
        <f>IF(AO237="","",IF(IFERROR(TRIM(INDEX($A237:$AF237,MATCH(Lists!$F$13,$A$1:$AF$1,0))&amp;""),"")&lt;&gt;"","Yes","No"))</f>
        <v/>
      </c>
      <c r="AZ237" s="22">
        <f>IF(AO237="","",IFERROR(IF(TRIM(INDEX($A237:$AF237,MATCH(Lists!$F$11,$A$1:$AF$1,0))&amp;"")="","",VALUE(TRIM(INDEX($A237:$AF237,MATCH(Lists!$F$11,$A$1:$AF$1,0))&amp;""))),""))</f>
        <v/>
      </c>
      <c r="BA237" s="22">
        <f>IF(AO237="","",IFERROR(TRIM(INDEX($A237:$AF237,MATCH(Lists!$F$14,$A$1:$AF$1,0))&amp;""),""))</f>
        <v/>
      </c>
      <c r="BB237" s="22">
        <f>IF(OR(AO237="",AJ237=""),"",TRIM(AJ237&amp;""))</f>
        <v/>
      </c>
      <c r="BC237" s="22">
        <f>IF(BB237="","",IF(COUNTIF($BB$2:$BB$301,BB237)&gt;1,"Yes","No"))</f>
        <v/>
      </c>
      <c r="BD237" s="22">
        <f>IF(AO237="","",IFERROR(TRIM(INDEX($A237:$AF237,MATCH(Lists!$F$5,$A$1:$AF$1,0))&amp;""),""))</f>
        <v/>
      </c>
      <c r="BE237" s="22">
        <f>IF(AO237="",0,1)</f>
        <v/>
      </c>
      <c r="BF237" s="22">
        <f>IF(BB237="",0,1)</f>
        <v/>
      </c>
    </row>
    <row r="238">
      <c r="AG238" s="19" t="n"/>
      <c r="AH238" s="23" t="n"/>
      <c r="AI238" s="24" t="n"/>
      <c r="AJ238" s="23" t="n"/>
      <c r="AK238" s="23" t="n"/>
      <c r="AL238" s="23" t="n"/>
      <c r="AM238" s="23" t="n"/>
      <c r="AN238" s="19" t="n"/>
      <c r="AO238" s="22">
        <f>IFERROR(TRIM(INDEX($A238:$AF238,MATCH(Lists!$F$3,$A$1:$AF$1,0))&amp;""),"")</f>
        <v/>
      </c>
      <c r="AP238" s="22">
        <f>IF(AO238="","",IFERROR(TRIM(INDEX($A238:$AF238,MATCH(Lists!$F$4,$A$1:$AF$1,0))&amp;""),""))</f>
        <v/>
      </c>
      <c r="AQ238" s="22">
        <f>IF(AO238="","",IFERROR(TRIM(INDEX($A238:$AF238,MATCH(Lists!$F$6,$A$1:$AF$1,0))&amp;""),""))</f>
        <v/>
      </c>
      <c r="AR238" s="22">
        <f>IF(AO238="","",IFERROR(TRIM(INDEX($A238:$AF238,MATCH(Lists!$F$7,$A$1:$AF$1,0))&amp;""),""))</f>
        <v/>
      </c>
      <c r="AS238" s="22">
        <f>IF(AO238="","",IFERROR(IF(TRIM(INDEX($A238:$AF238,MATCH(Lists!$F$8,$A$1:$AF$1,0))&amp;"")="","",VALUE(TRIM(INDEX($A238:$AF238,MATCH(Lists!$F$8,$A$1:$AF$1,0))&amp;""))),""))</f>
        <v/>
      </c>
      <c r="AT238" s="22">
        <f>IF(AO238="","",IFERROR(IF(TRIM(INDEX($A238:$AF238,MATCH(Lists!$F$9,$A$1:$AF$1,0))&amp;"")="","",VALUE(TRIM(INDEX($A238:$AF238,MATCH(Lists!$F$9,$A$1:$AF$1,0))&amp;""))),""))</f>
        <v/>
      </c>
      <c r="AU238" s="22">
        <f>IF(AO238="","",IF(ISNUMBER(SEARCH("door prize",IFERROR(TRIM(INDEX($A238:$AF238,MATCH(Lists!$F$10,$A$1:$AF$1,0))&amp;""),""))),"Yes","No"))</f>
        <v/>
      </c>
      <c r="AV238" s="22">
        <f>IF(AO238="","",IF(ISNUMBER(SEARCH("Food or drink",IFERROR(TRIM(INDEX($A238:$AF238,MATCH(Lists!$F$10,$A$1:$AF$1,0))&amp;""),""))),"Yes","No"))</f>
        <v/>
      </c>
      <c r="AW238" s="22">
        <f>IF(AO238="","",IF(ISNUMBER(SEARCH("Nonprofit table",AQ238)),"Yes","No"))</f>
        <v/>
      </c>
      <c r="AX238" s="22">
        <f>IF(AO238="","",IF(IFERROR(TRIM(INDEX($A238:$AF238,MATCH(Lists!$F$12,$A$1:$AF$1,0))&amp;""),"")&lt;&gt;"","Yes","No"))</f>
        <v/>
      </c>
      <c r="AY238" s="22">
        <f>IF(AO238="","",IF(IFERROR(TRIM(INDEX($A238:$AF238,MATCH(Lists!$F$13,$A$1:$AF$1,0))&amp;""),"")&lt;&gt;"","Yes","No"))</f>
        <v/>
      </c>
      <c r="AZ238" s="22">
        <f>IF(AO238="","",IFERROR(IF(TRIM(INDEX($A238:$AF238,MATCH(Lists!$F$11,$A$1:$AF$1,0))&amp;"")="","",VALUE(TRIM(INDEX($A238:$AF238,MATCH(Lists!$F$11,$A$1:$AF$1,0))&amp;""))),""))</f>
        <v/>
      </c>
      <c r="BA238" s="22">
        <f>IF(AO238="","",IFERROR(TRIM(INDEX($A238:$AF238,MATCH(Lists!$F$14,$A$1:$AF$1,0))&amp;""),""))</f>
        <v/>
      </c>
      <c r="BB238" s="22">
        <f>IF(OR(AO238="",AJ238=""),"",TRIM(AJ238&amp;""))</f>
        <v/>
      </c>
      <c r="BC238" s="22">
        <f>IF(BB238="","",IF(COUNTIF($BB$2:$BB$301,BB238)&gt;1,"Yes","No"))</f>
        <v/>
      </c>
      <c r="BD238" s="22">
        <f>IF(AO238="","",IFERROR(TRIM(INDEX($A238:$AF238,MATCH(Lists!$F$5,$A$1:$AF$1,0))&amp;""),""))</f>
        <v/>
      </c>
      <c r="BE238" s="22">
        <f>IF(AO238="",0,1)</f>
        <v/>
      </c>
      <c r="BF238" s="22">
        <f>IF(BB238="",0,1)</f>
        <v/>
      </c>
    </row>
    <row r="239">
      <c r="AG239" s="19" t="n"/>
      <c r="AH239" s="23" t="n"/>
      <c r="AI239" s="24" t="n"/>
      <c r="AJ239" s="23" t="n"/>
      <c r="AK239" s="23" t="n"/>
      <c r="AL239" s="23" t="n"/>
      <c r="AM239" s="23" t="n"/>
      <c r="AN239" s="19" t="n"/>
      <c r="AO239" s="22">
        <f>IFERROR(TRIM(INDEX($A239:$AF239,MATCH(Lists!$F$3,$A$1:$AF$1,0))&amp;""),"")</f>
        <v/>
      </c>
      <c r="AP239" s="22">
        <f>IF(AO239="","",IFERROR(TRIM(INDEX($A239:$AF239,MATCH(Lists!$F$4,$A$1:$AF$1,0))&amp;""),""))</f>
        <v/>
      </c>
      <c r="AQ239" s="22">
        <f>IF(AO239="","",IFERROR(TRIM(INDEX($A239:$AF239,MATCH(Lists!$F$6,$A$1:$AF$1,0))&amp;""),""))</f>
        <v/>
      </c>
      <c r="AR239" s="22">
        <f>IF(AO239="","",IFERROR(TRIM(INDEX($A239:$AF239,MATCH(Lists!$F$7,$A$1:$AF$1,0))&amp;""),""))</f>
        <v/>
      </c>
      <c r="AS239" s="22">
        <f>IF(AO239="","",IFERROR(IF(TRIM(INDEX($A239:$AF239,MATCH(Lists!$F$8,$A$1:$AF$1,0))&amp;"")="","",VALUE(TRIM(INDEX($A239:$AF239,MATCH(Lists!$F$8,$A$1:$AF$1,0))&amp;""))),""))</f>
        <v/>
      </c>
      <c r="AT239" s="22">
        <f>IF(AO239="","",IFERROR(IF(TRIM(INDEX($A239:$AF239,MATCH(Lists!$F$9,$A$1:$AF$1,0))&amp;"")="","",VALUE(TRIM(INDEX($A239:$AF239,MATCH(Lists!$F$9,$A$1:$AF$1,0))&amp;""))),""))</f>
        <v/>
      </c>
      <c r="AU239" s="22">
        <f>IF(AO239="","",IF(ISNUMBER(SEARCH("door prize",IFERROR(TRIM(INDEX($A239:$AF239,MATCH(Lists!$F$10,$A$1:$AF$1,0))&amp;""),""))),"Yes","No"))</f>
        <v/>
      </c>
      <c r="AV239" s="22">
        <f>IF(AO239="","",IF(ISNUMBER(SEARCH("Food or drink",IFERROR(TRIM(INDEX($A239:$AF239,MATCH(Lists!$F$10,$A$1:$AF$1,0))&amp;""),""))),"Yes","No"))</f>
        <v/>
      </c>
      <c r="AW239" s="22">
        <f>IF(AO239="","",IF(ISNUMBER(SEARCH("Nonprofit table",AQ239)),"Yes","No"))</f>
        <v/>
      </c>
      <c r="AX239" s="22">
        <f>IF(AO239="","",IF(IFERROR(TRIM(INDEX($A239:$AF239,MATCH(Lists!$F$12,$A$1:$AF$1,0))&amp;""),"")&lt;&gt;"","Yes","No"))</f>
        <v/>
      </c>
      <c r="AY239" s="22">
        <f>IF(AO239="","",IF(IFERROR(TRIM(INDEX($A239:$AF239,MATCH(Lists!$F$13,$A$1:$AF$1,0))&amp;""),"")&lt;&gt;"","Yes","No"))</f>
        <v/>
      </c>
      <c r="AZ239" s="22">
        <f>IF(AO239="","",IFERROR(IF(TRIM(INDEX($A239:$AF239,MATCH(Lists!$F$11,$A$1:$AF$1,0))&amp;"")="","",VALUE(TRIM(INDEX($A239:$AF239,MATCH(Lists!$F$11,$A$1:$AF$1,0))&amp;""))),""))</f>
        <v/>
      </c>
      <c r="BA239" s="22">
        <f>IF(AO239="","",IFERROR(TRIM(INDEX($A239:$AF239,MATCH(Lists!$F$14,$A$1:$AF$1,0))&amp;""),""))</f>
        <v/>
      </c>
      <c r="BB239" s="22">
        <f>IF(OR(AO239="",AJ239=""),"",TRIM(AJ239&amp;""))</f>
        <v/>
      </c>
      <c r="BC239" s="22">
        <f>IF(BB239="","",IF(COUNTIF($BB$2:$BB$301,BB239)&gt;1,"Yes","No"))</f>
        <v/>
      </c>
      <c r="BD239" s="22">
        <f>IF(AO239="","",IFERROR(TRIM(INDEX($A239:$AF239,MATCH(Lists!$F$5,$A$1:$AF$1,0))&amp;""),""))</f>
        <v/>
      </c>
      <c r="BE239" s="22">
        <f>IF(AO239="",0,1)</f>
        <v/>
      </c>
      <c r="BF239" s="22">
        <f>IF(BB239="",0,1)</f>
        <v/>
      </c>
    </row>
    <row r="240">
      <c r="AG240" s="19" t="n"/>
      <c r="AH240" s="23" t="n"/>
      <c r="AI240" s="24" t="n"/>
      <c r="AJ240" s="23" t="n"/>
      <c r="AK240" s="23" t="n"/>
      <c r="AL240" s="23" t="n"/>
      <c r="AM240" s="23" t="n"/>
      <c r="AN240" s="19" t="n"/>
      <c r="AO240" s="22">
        <f>IFERROR(TRIM(INDEX($A240:$AF240,MATCH(Lists!$F$3,$A$1:$AF$1,0))&amp;""),"")</f>
        <v/>
      </c>
      <c r="AP240" s="22">
        <f>IF(AO240="","",IFERROR(TRIM(INDEX($A240:$AF240,MATCH(Lists!$F$4,$A$1:$AF$1,0))&amp;""),""))</f>
        <v/>
      </c>
      <c r="AQ240" s="22">
        <f>IF(AO240="","",IFERROR(TRIM(INDEX($A240:$AF240,MATCH(Lists!$F$6,$A$1:$AF$1,0))&amp;""),""))</f>
        <v/>
      </c>
      <c r="AR240" s="22">
        <f>IF(AO240="","",IFERROR(TRIM(INDEX($A240:$AF240,MATCH(Lists!$F$7,$A$1:$AF$1,0))&amp;""),""))</f>
        <v/>
      </c>
      <c r="AS240" s="22">
        <f>IF(AO240="","",IFERROR(IF(TRIM(INDEX($A240:$AF240,MATCH(Lists!$F$8,$A$1:$AF$1,0))&amp;"")="","",VALUE(TRIM(INDEX($A240:$AF240,MATCH(Lists!$F$8,$A$1:$AF$1,0))&amp;""))),""))</f>
        <v/>
      </c>
      <c r="AT240" s="22">
        <f>IF(AO240="","",IFERROR(IF(TRIM(INDEX($A240:$AF240,MATCH(Lists!$F$9,$A$1:$AF$1,0))&amp;"")="","",VALUE(TRIM(INDEX($A240:$AF240,MATCH(Lists!$F$9,$A$1:$AF$1,0))&amp;""))),""))</f>
        <v/>
      </c>
      <c r="AU240" s="22">
        <f>IF(AO240="","",IF(ISNUMBER(SEARCH("door prize",IFERROR(TRIM(INDEX($A240:$AF240,MATCH(Lists!$F$10,$A$1:$AF$1,0))&amp;""),""))),"Yes","No"))</f>
        <v/>
      </c>
      <c r="AV240" s="22">
        <f>IF(AO240="","",IF(ISNUMBER(SEARCH("Food or drink",IFERROR(TRIM(INDEX($A240:$AF240,MATCH(Lists!$F$10,$A$1:$AF$1,0))&amp;""),""))),"Yes","No"))</f>
        <v/>
      </c>
      <c r="AW240" s="22">
        <f>IF(AO240="","",IF(ISNUMBER(SEARCH("Nonprofit table",AQ240)),"Yes","No"))</f>
        <v/>
      </c>
      <c r="AX240" s="22">
        <f>IF(AO240="","",IF(IFERROR(TRIM(INDEX($A240:$AF240,MATCH(Lists!$F$12,$A$1:$AF$1,0))&amp;""),"")&lt;&gt;"","Yes","No"))</f>
        <v/>
      </c>
      <c r="AY240" s="22">
        <f>IF(AO240="","",IF(IFERROR(TRIM(INDEX($A240:$AF240,MATCH(Lists!$F$13,$A$1:$AF$1,0))&amp;""),"")&lt;&gt;"","Yes","No"))</f>
        <v/>
      </c>
      <c r="AZ240" s="22">
        <f>IF(AO240="","",IFERROR(IF(TRIM(INDEX($A240:$AF240,MATCH(Lists!$F$11,$A$1:$AF$1,0))&amp;"")="","",VALUE(TRIM(INDEX($A240:$AF240,MATCH(Lists!$F$11,$A$1:$AF$1,0))&amp;""))),""))</f>
        <v/>
      </c>
      <c r="BA240" s="22">
        <f>IF(AO240="","",IFERROR(TRIM(INDEX($A240:$AF240,MATCH(Lists!$F$14,$A$1:$AF$1,0))&amp;""),""))</f>
        <v/>
      </c>
      <c r="BB240" s="22">
        <f>IF(OR(AO240="",AJ240=""),"",TRIM(AJ240&amp;""))</f>
        <v/>
      </c>
      <c r="BC240" s="22">
        <f>IF(BB240="","",IF(COUNTIF($BB$2:$BB$301,BB240)&gt;1,"Yes","No"))</f>
        <v/>
      </c>
      <c r="BD240" s="22">
        <f>IF(AO240="","",IFERROR(TRIM(INDEX($A240:$AF240,MATCH(Lists!$F$5,$A$1:$AF$1,0))&amp;""),""))</f>
        <v/>
      </c>
      <c r="BE240" s="22">
        <f>IF(AO240="",0,1)</f>
        <v/>
      </c>
      <c r="BF240" s="22">
        <f>IF(BB240="",0,1)</f>
        <v/>
      </c>
    </row>
    <row r="241">
      <c r="AG241" s="19" t="n"/>
      <c r="AH241" s="23" t="n"/>
      <c r="AI241" s="24" t="n"/>
      <c r="AJ241" s="23" t="n"/>
      <c r="AK241" s="23" t="n"/>
      <c r="AL241" s="23" t="n"/>
      <c r="AM241" s="23" t="n"/>
      <c r="AN241" s="19" t="n"/>
      <c r="AO241" s="22">
        <f>IFERROR(TRIM(INDEX($A241:$AF241,MATCH(Lists!$F$3,$A$1:$AF$1,0))&amp;""),"")</f>
        <v/>
      </c>
      <c r="AP241" s="22">
        <f>IF(AO241="","",IFERROR(TRIM(INDEX($A241:$AF241,MATCH(Lists!$F$4,$A$1:$AF$1,0))&amp;""),""))</f>
        <v/>
      </c>
      <c r="AQ241" s="22">
        <f>IF(AO241="","",IFERROR(TRIM(INDEX($A241:$AF241,MATCH(Lists!$F$6,$A$1:$AF$1,0))&amp;""),""))</f>
        <v/>
      </c>
      <c r="AR241" s="22">
        <f>IF(AO241="","",IFERROR(TRIM(INDEX($A241:$AF241,MATCH(Lists!$F$7,$A$1:$AF$1,0))&amp;""),""))</f>
        <v/>
      </c>
      <c r="AS241" s="22">
        <f>IF(AO241="","",IFERROR(IF(TRIM(INDEX($A241:$AF241,MATCH(Lists!$F$8,$A$1:$AF$1,0))&amp;"")="","",VALUE(TRIM(INDEX($A241:$AF241,MATCH(Lists!$F$8,$A$1:$AF$1,0))&amp;""))),""))</f>
        <v/>
      </c>
      <c r="AT241" s="22">
        <f>IF(AO241="","",IFERROR(IF(TRIM(INDEX($A241:$AF241,MATCH(Lists!$F$9,$A$1:$AF$1,0))&amp;"")="","",VALUE(TRIM(INDEX($A241:$AF241,MATCH(Lists!$F$9,$A$1:$AF$1,0))&amp;""))),""))</f>
        <v/>
      </c>
      <c r="AU241" s="22">
        <f>IF(AO241="","",IF(ISNUMBER(SEARCH("door prize",IFERROR(TRIM(INDEX($A241:$AF241,MATCH(Lists!$F$10,$A$1:$AF$1,0))&amp;""),""))),"Yes","No"))</f>
        <v/>
      </c>
      <c r="AV241" s="22">
        <f>IF(AO241="","",IF(ISNUMBER(SEARCH("Food or drink",IFERROR(TRIM(INDEX($A241:$AF241,MATCH(Lists!$F$10,$A$1:$AF$1,0))&amp;""),""))),"Yes","No"))</f>
        <v/>
      </c>
      <c r="AW241" s="22">
        <f>IF(AO241="","",IF(ISNUMBER(SEARCH("Nonprofit table",AQ241)),"Yes","No"))</f>
        <v/>
      </c>
      <c r="AX241" s="22">
        <f>IF(AO241="","",IF(IFERROR(TRIM(INDEX($A241:$AF241,MATCH(Lists!$F$12,$A$1:$AF$1,0))&amp;""),"")&lt;&gt;"","Yes","No"))</f>
        <v/>
      </c>
      <c r="AY241" s="22">
        <f>IF(AO241="","",IF(IFERROR(TRIM(INDEX($A241:$AF241,MATCH(Lists!$F$13,$A$1:$AF$1,0))&amp;""),"")&lt;&gt;"","Yes","No"))</f>
        <v/>
      </c>
      <c r="AZ241" s="22">
        <f>IF(AO241="","",IFERROR(IF(TRIM(INDEX($A241:$AF241,MATCH(Lists!$F$11,$A$1:$AF$1,0))&amp;"")="","",VALUE(TRIM(INDEX($A241:$AF241,MATCH(Lists!$F$11,$A$1:$AF$1,0))&amp;""))),""))</f>
        <v/>
      </c>
      <c r="BA241" s="22">
        <f>IF(AO241="","",IFERROR(TRIM(INDEX($A241:$AF241,MATCH(Lists!$F$14,$A$1:$AF$1,0))&amp;""),""))</f>
        <v/>
      </c>
      <c r="BB241" s="22">
        <f>IF(OR(AO241="",AJ241=""),"",TRIM(AJ241&amp;""))</f>
        <v/>
      </c>
      <c r="BC241" s="22">
        <f>IF(BB241="","",IF(COUNTIF($BB$2:$BB$301,BB241)&gt;1,"Yes","No"))</f>
        <v/>
      </c>
      <c r="BD241" s="22">
        <f>IF(AO241="","",IFERROR(TRIM(INDEX($A241:$AF241,MATCH(Lists!$F$5,$A$1:$AF$1,0))&amp;""),""))</f>
        <v/>
      </c>
      <c r="BE241" s="22">
        <f>IF(AO241="",0,1)</f>
        <v/>
      </c>
      <c r="BF241" s="22">
        <f>IF(BB241="",0,1)</f>
        <v/>
      </c>
    </row>
    <row r="242">
      <c r="AG242" s="19" t="n"/>
      <c r="AH242" s="23" t="n"/>
      <c r="AI242" s="24" t="n"/>
      <c r="AJ242" s="23" t="n"/>
      <c r="AK242" s="23" t="n"/>
      <c r="AL242" s="23" t="n"/>
      <c r="AM242" s="23" t="n"/>
      <c r="AN242" s="19" t="n"/>
      <c r="AO242" s="22">
        <f>IFERROR(TRIM(INDEX($A242:$AF242,MATCH(Lists!$F$3,$A$1:$AF$1,0))&amp;""),"")</f>
        <v/>
      </c>
      <c r="AP242" s="22">
        <f>IF(AO242="","",IFERROR(TRIM(INDEX($A242:$AF242,MATCH(Lists!$F$4,$A$1:$AF$1,0))&amp;""),""))</f>
        <v/>
      </c>
      <c r="AQ242" s="22">
        <f>IF(AO242="","",IFERROR(TRIM(INDEX($A242:$AF242,MATCH(Lists!$F$6,$A$1:$AF$1,0))&amp;""),""))</f>
        <v/>
      </c>
      <c r="AR242" s="22">
        <f>IF(AO242="","",IFERROR(TRIM(INDEX($A242:$AF242,MATCH(Lists!$F$7,$A$1:$AF$1,0))&amp;""),""))</f>
        <v/>
      </c>
      <c r="AS242" s="22">
        <f>IF(AO242="","",IFERROR(IF(TRIM(INDEX($A242:$AF242,MATCH(Lists!$F$8,$A$1:$AF$1,0))&amp;"")="","",VALUE(TRIM(INDEX($A242:$AF242,MATCH(Lists!$F$8,$A$1:$AF$1,0))&amp;""))),""))</f>
        <v/>
      </c>
      <c r="AT242" s="22">
        <f>IF(AO242="","",IFERROR(IF(TRIM(INDEX($A242:$AF242,MATCH(Lists!$F$9,$A$1:$AF$1,0))&amp;"")="","",VALUE(TRIM(INDEX($A242:$AF242,MATCH(Lists!$F$9,$A$1:$AF$1,0))&amp;""))),""))</f>
        <v/>
      </c>
      <c r="AU242" s="22">
        <f>IF(AO242="","",IF(ISNUMBER(SEARCH("door prize",IFERROR(TRIM(INDEX($A242:$AF242,MATCH(Lists!$F$10,$A$1:$AF$1,0))&amp;""),""))),"Yes","No"))</f>
        <v/>
      </c>
      <c r="AV242" s="22">
        <f>IF(AO242="","",IF(ISNUMBER(SEARCH("Food or drink",IFERROR(TRIM(INDEX($A242:$AF242,MATCH(Lists!$F$10,$A$1:$AF$1,0))&amp;""),""))),"Yes","No"))</f>
        <v/>
      </c>
      <c r="AW242" s="22">
        <f>IF(AO242="","",IF(ISNUMBER(SEARCH("Nonprofit table",AQ242)),"Yes","No"))</f>
        <v/>
      </c>
      <c r="AX242" s="22">
        <f>IF(AO242="","",IF(IFERROR(TRIM(INDEX($A242:$AF242,MATCH(Lists!$F$12,$A$1:$AF$1,0))&amp;""),"")&lt;&gt;"","Yes","No"))</f>
        <v/>
      </c>
      <c r="AY242" s="22">
        <f>IF(AO242="","",IF(IFERROR(TRIM(INDEX($A242:$AF242,MATCH(Lists!$F$13,$A$1:$AF$1,0))&amp;""),"")&lt;&gt;"","Yes","No"))</f>
        <v/>
      </c>
      <c r="AZ242" s="22">
        <f>IF(AO242="","",IFERROR(IF(TRIM(INDEX($A242:$AF242,MATCH(Lists!$F$11,$A$1:$AF$1,0))&amp;"")="","",VALUE(TRIM(INDEX($A242:$AF242,MATCH(Lists!$F$11,$A$1:$AF$1,0))&amp;""))),""))</f>
        <v/>
      </c>
      <c r="BA242" s="22">
        <f>IF(AO242="","",IFERROR(TRIM(INDEX($A242:$AF242,MATCH(Lists!$F$14,$A$1:$AF$1,0))&amp;""),""))</f>
        <v/>
      </c>
      <c r="BB242" s="22">
        <f>IF(OR(AO242="",AJ242=""),"",TRIM(AJ242&amp;""))</f>
        <v/>
      </c>
      <c r="BC242" s="22">
        <f>IF(BB242="","",IF(COUNTIF($BB$2:$BB$301,BB242)&gt;1,"Yes","No"))</f>
        <v/>
      </c>
      <c r="BD242" s="22">
        <f>IF(AO242="","",IFERROR(TRIM(INDEX($A242:$AF242,MATCH(Lists!$F$5,$A$1:$AF$1,0))&amp;""),""))</f>
        <v/>
      </c>
      <c r="BE242" s="22">
        <f>IF(AO242="",0,1)</f>
        <v/>
      </c>
      <c r="BF242" s="22">
        <f>IF(BB242="",0,1)</f>
        <v/>
      </c>
    </row>
    <row r="243">
      <c r="AG243" s="19" t="n"/>
      <c r="AH243" s="23" t="n"/>
      <c r="AI243" s="24" t="n"/>
      <c r="AJ243" s="23" t="n"/>
      <c r="AK243" s="23" t="n"/>
      <c r="AL243" s="23" t="n"/>
      <c r="AM243" s="23" t="n"/>
      <c r="AN243" s="19" t="n"/>
      <c r="AO243" s="22">
        <f>IFERROR(TRIM(INDEX($A243:$AF243,MATCH(Lists!$F$3,$A$1:$AF$1,0))&amp;""),"")</f>
        <v/>
      </c>
      <c r="AP243" s="22">
        <f>IF(AO243="","",IFERROR(TRIM(INDEX($A243:$AF243,MATCH(Lists!$F$4,$A$1:$AF$1,0))&amp;""),""))</f>
        <v/>
      </c>
      <c r="AQ243" s="22">
        <f>IF(AO243="","",IFERROR(TRIM(INDEX($A243:$AF243,MATCH(Lists!$F$6,$A$1:$AF$1,0))&amp;""),""))</f>
        <v/>
      </c>
      <c r="AR243" s="22">
        <f>IF(AO243="","",IFERROR(TRIM(INDEX($A243:$AF243,MATCH(Lists!$F$7,$A$1:$AF$1,0))&amp;""),""))</f>
        <v/>
      </c>
      <c r="AS243" s="22">
        <f>IF(AO243="","",IFERROR(IF(TRIM(INDEX($A243:$AF243,MATCH(Lists!$F$8,$A$1:$AF$1,0))&amp;"")="","",VALUE(TRIM(INDEX($A243:$AF243,MATCH(Lists!$F$8,$A$1:$AF$1,0))&amp;""))),""))</f>
        <v/>
      </c>
      <c r="AT243" s="22">
        <f>IF(AO243="","",IFERROR(IF(TRIM(INDEX($A243:$AF243,MATCH(Lists!$F$9,$A$1:$AF$1,0))&amp;"")="","",VALUE(TRIM(INDEX($A243:$AF243,MATCH(Lists!$F$9,$A$1:$AF$1,0))&amp;""))),""))</f>
        <v/>
      </c>
      <c r="AU243" s="22">
        <f>IF(AO243="","",IF(ISNUMBER(SEARCH("door prize",IFERROR(TRIM(INDEX($A243:$AF243,MATCH(Lists!$F$10,$A$1:$AF$1,0))&amp;""),""))),"Yes","No"))</f>
        <v/>
      </c>
      <c r="AV243" s="22">
        <f>IF(AO243="","",IF(ISNUMBER(SEARCH("Food or drink",IFERROR(TRIM(INDEX($A243:$AF243,MATCH(Lists!$F$10,$A$1:$AF$1,0))&amp;""),""))),"Yes","No"))</f>
        <v/>
      </c>
      <c r="AW243" s="22">
        <f>IF(AO243="","",IF(ISNUMBER(SEARCH("Nonprofit table",AQ243)),"Yes","No"))</f>
        <v/>
      </c>
      <c r="AX243" s="22">
        <f>IF(AO243="","",IF(IFERROR(TRIM(INDEX($A243:$AF243,MATCH(Lists!$F$12,$A$1:$AF$1,0))&amp;""),"")&lt;&gt;"","Yes","No"))</f>
        <v/>
      </c>
      <c r="AY243" s="22">
        <f>IF(AO243="","",IF(IFERROR(TRIM(INDEX($A243:$AF243,MATCH(Lists!$F$13,$A$1:$AF$1,0))&amp;""),"")&lt;&gt;"","Yes","No"))</f>
        <v/>
      </c>
      <c r="AZ243" s="22">
        <f>IF(AO243="","",IFERROR(IF(TRIM(INDEX($A243:$AF243,MATCH(Lists!$F$11,$A$1:$AF$1,0))&amp;"")="","",VALUE(TRIM(INDEX($A243:$AF243,MATCH(Lists!$F$11,$A$1:$AF$1,0))&amp;""))),""))</f>
        <v/>
      </c>
      <c r="BA243" s="22">
        <f>IF(AO243="","",IFERROR(TRIM(INDEX($A243:$AF243,MATCH(Lists!$F$14,$A$1:$AF$1,0))&amp;""),""))</f>
        <v/>
      </c>
      <c r="BB243" s="22">
        <f>IF(OR(AO243="",AJ243=""),"",TRIM(AJ243&amp;""))</f>
        <v/>
      </c>
      <c r="BC243" s="22">
        <f>IF(BB243="","",IF(COUNTIF($BB$2:$BB$301,BB243)&gt;1,"Yes","No"))</f>
        <v/>
      </c>
      <c r="BD243" s="22">
        <f>IF(AO243="","",IFERROR(TRIM(INDEX($A243:$AF243,MATCH(Lists!$F$5,$A$1:$AF$1,0))&amp;""),""))</f>
        <v/>
      </c>
      <c r="BE243" s="22">
        <f>IF(AO243="",0,1)</f>
        <v/>
      </c>
      <c r="BF243" s="22">
        <f>IF(BB243="",0,1)</f>
        <v/>
      </c>
    </row>
    <row r="244">
      <c r="AG244" s="19" t="n"/>
      <c r="AH244" s="23" t="n"/>
      <c r="AI244" s="24" t="n"/>
      <c r="AJ244" s="23" t="n"/>
      <c r="AK244" s="23" t="n"/>
      <c r="AL244" s="23" t="n"/>
      <c r="AM244" s="23" t="n"/>
      <c r="AN244" s="19" t="n"/>
      <c r="AO244" s="22">
        <f>IFERROR(TRIM(INDEX($A244:$AF244,MATCH(Lists!$F$3,$A$1:$AF$1,0))&amp;""),"")</f>
        <v/>
      </c>
      <c r="AP244" s="22">
        <f>IF(AO244="","",IFERROR(TRIM(INDEX($A244:$AF244,MATCH(Lists!$F$4,$A$1:$AF$1,0))&amp;""),""))</f>
        <v/>
      </c>
      <c r="AQ244" s="22">
        <f>IF(AO244="","",IFERROR(TRIM(INDEX($A244:$AF244,MATCH(Lists!$F$6,$A$1:$AF$1,0))&amp;""),""))</f>
        <v/>
      </c>
      <c r="AR244" s="22">
        <f>IF(AO244="","",IFERROR(TRIM(INDEX($A244:$AF244,MATCH(Lists!$F$7,$A$1:$AF$1,0))&amp;""),""))</f>
        <v/>
      </c>
      <c r="AS244" s="22">
        <f>IF(AO244="","",IFERROR(IF(TRIM(INDEX($A244:$AF244,MATCH(Lists!$F$8,$A$1:$AF$1,0))&amp;"")="","",VALUE(TRIM(INDEX($A244:$AF244,MATCH(Lists!$F$8,$A$1:$AF$1,0))&amp;""))),""))</f>
        <v/>
      </c>
      <c r="AT244" s="22">
        <f>IF(AO244="","",IFERROR(IF(TRIM(INDEX($A244:$AF244,MATCH(Lists!$F$9,$A$1:$AF$1,0))&amp;"")="","",VALUE(TRIM(INDEX($A244:$AF244,MATCH(Lists!$F$9,$A$1:$AF$1,0))&amp;""))),""))</f>
        <v/>
      </c>
      <c r="AU244" s="22">
        <f>IF(AO244="","",IF(ISNUMBER(SEARCH("door prize",IFERROR(TRIM(INDEX($A244:$AF244,MATCH(Lists!$F$10,$A$1:$AF$1,0))&amp;""),""))),"Yes","No"))</f>
        <v/>
      </c>
      <c r="AV244" s="22">
        <f>IF(AO244="","",IF(ISNUMBER(SEARCH("Food or drink",IFERROR(TRIM(INDEX($A244:$AF244,MATCH(Lists!$F$10,$A$1:$AF$1,0))&amp;""),""))),"Yes","No"))</f>
        <v/>
      </c>
      <c r="AW244" s="22">
        <f>IF(AO244="","",IF(ISNUMBER(SEARCH("Nonprofit table",AQ244)),"Yes","No"))</f>
        <v/>
      </c>
      <c r="AX244" s="22">
        <f>IF(AO244="","",IF(IFERROR(TRIM(INDEX($A244:$AF244,MATCH(Lists!$F$12,$A$1:$AF$1,0))&amp;""),"")&lt;&gt;"","Yes","No"))</f>
        <v/>
      </c>
      <c r="AY244" s="22">
        <f>IF(AO244="","",IF(IFERROR(TRIM(INDEX($A244:$AF244,MATCH(Lists!$F$13,$A$1:$AF$1,0))&amp;""),"")&lt;&gt;"","Yes","No"))</f>
        <v/>
      </c>
      <c r="AZ244" s="22">
        <f>IF(AO244="","",IFERROR(IF(TRIM(INDEX($A244:$AF244,MATCH(Lists!$F$11,$A$1:$AF$1,0))&amp;"")="","",VALUE(TRIM(INDEX($A244:$AF244,MATCH(Lists!$F$11,$A$1:$AF$1,0))&amp;""))),""))</f>
        <v/>
      </c>
      <c r="BA244" s="22">
        <f>IF(AO244="","",IFERROR(TRIM(INDEX($A244:$AF244,MATCH(Lists!$F$14,$A$1:$AF$1,0))&amp;""),""))</f>
        <v/>
      </c>
      <c r="BB244" s="22">
        <f>IF(OR(AO244="",AJ244=""),"",TRIM(AJ244&amp;""))</f>
        <v/>
      </c>
      <c r="BC244" s="22">
        <f>IF(BB244="","",IF(COUNTIF($BB$2:$BB$301,BB244)&gt;1,"Yes","No"))</f>
        <v/>
      </c>
      <c r="BD244" s="22">
        <f>IF(AO244="","",IFERROR(TRIM(INDEX($A244:$AF244,MATCH(Lists!$F$5,$A$1:$AF$1,0))&amp;""),""))</f>
        <v/>
      </c>
      <c r="BE244" s="22">
        <f>IF(AO244="",0,1)</f>
        <v/>
      </c>
      <c r="BF244" s="22">
        <f>IF(BB244="",0,1)</f>
        <v/>
      </c>
    </row>
    <row r="245">
      <c r="AG245" s="19" t="n"/>
      <c r="AH245" s="23" t="n"/>
      <c r="AI245" s="24" t="n"/>
      <c r="AJ245" s="23" t="n"/>
      <c r="AK245" s="23" t="n"/>
      <c r="AL245" s="23" t="n"/>
      <c r="AM245" s="23" t="n"/>
      <c r="AN245" s="19" t="n"/>
      <c r="AO245" s="22">
        <f>IFERROR(TRIM(INDEX($A245:$AF245,MATCH(Lists!$F$3,$A$1:$AF$1,0))&amp;""),"")</f>
        <v/>
      </c>
      <c r="AP245" s="22">
        <f>IF(AO245="","",IFERROR(TRIM(INDEX($A245:$AF245,MATCH(Lists!$F$4,$A$1:$AF$1,0))&amp;""),""))</f>
        <v/>
      </c>
      <c r="AQ245" s="22">
        <f>IF(AO245="","",IFERROR(TRIM(INDEX($A245:$AF245,MATCH(Lists!$F$6,$A$1:$AF$1,0))&amp;""),""))</f>
        <v/>
      </c>
      <c r="AR245" s="22">
        <f>IF(AO245="","",IFERROR(TRIM(INDEX($A245:$AF245,MATCH(Lists!$F$7,$A$1:$AF$1,0))&amp;""),""))</f>
        <v/>
      </c>
      <c r="AS245" s="22">
        <f>IF(AO245="","",IFERROR(IF(TRIM(INDEX($A245:$AF245,MATCH(Lists!$F$8,$A$1:$AF$1,0))&amp;"")="","",VALUE(TRIM(INDEX($A245:$AF245,MATCH(Lists!$F$8,$A$1:$AF$1,0))&amp;""))),""))</f>
        <v/>
      </c>
      <c r="AT245" s="22">
        <f>IF(AO245="","",IFERROR(IF(TRIM(INDEX($A245:$AF245,MATCH(Lists!$F$9,$A$1:$AF$1,0))&amp;"")="","",VALUE(TRIM(INDEX($A245:$AF245,MATCH(Lists!$F$9,$A$1:$AF$1,0))&amp;""))),""))</f>
        <v/>
      </c>
      <c r="AU245" s="22">
        <f>IF(AO245="","",IF(ISNUMBER(SEARCH("door prize",IFERROR(TRIM(INDEX($A245:$AF245,MATCH(Lists!$F$10,$A$1:$AF$1,0))&amp;""),""))),"Yes","No"))</f>
        <v/>
      </c>
      <c r="AV245" s="22">
        <f>IF(AO245="","",IF(ISNUMBER(SEARCH("Food or drink",IFERROR(TRIM(INDEX($A245:$AF245,MATCH(Lists!$F$10,$A$1:$AF$1,0))&amp;""),""))),"Yes","No"))</f>
        <v/>
      </c>
      <c r="AW245" s="22">
        <f>IF(AO245="","",IF(ISNUMBER(SEARCH("Nonprofit table",AQ245)),"Yes","No"))</f>
        <v/>
      </c>
      <c r="AX245" s="22">
        <f>IF(AO245="","",IF(IFERROR(TRIM(INDEX($A245:$AF245,MATCH(Lists!$F$12,$A$1:$AF$1,0))&amp;""),"")&lt;&gt;"","Yes","No"))</f>
        <v/>
      </c>
      <c r="AY245" s="22">
        <f>IF(AO245="","",IF(IFERROR(TRIM(INDEX($A245:$AF245,MATCH(Lists!$F$13,$A$1:$AF$1,0))&amp;""),"")&lt;&gt;"","Yes","No"))</f>
        <v/>
      </c>
      <c r="AZ245" s="22">
        <f>IF(AO245="","",IFERROR(IF(TRIM(INDEX($A245:$AF245,MATCH(Lists!$F$11,$A$1:$AF$1,0))&amp;"")="","",VALUE(TRIM(INDEX($A245:$AF245,MATCH(Lists!$F$11,$A$1:$AF$1,0))&amp;""))),""))</f>
        <v/>
      </c>
      <c r="BA245" s="22">
        <f>IF(AO245="","",IFERROR(TRIM(INDEX($A245:$AF245,MATCH(Lists!$F$14,$A$1:$AF$1,0))&amp;""),""))</f>
        <v/>
      </c>
      <c r="BB245" s="22">
        <f>IF(OR(AO245="",AJ245=""),"",TRIM(AJ245&amp;""))</f>
        <v/>
      </c>
      <c r="BC245" s="22">
        <f>IF(BB245="","",IF(COUNTIF($BB$2:$BB$301,BB245)&gt;1,"Yes","No"))</f>
        <v/>
      </c>
      <c r="BD245" s="22">
        <f>IF(AO245="","",IFERROR(TRIM(INDEX($A245:$AF245,MATCH(Lists!$F$5,$A$1:$AF$1,0))&amp;""),""))</f>
        <v/>
      </c>
      <c r="BE245" s="22">
        <f>IF(AO245="",0,1)</f>
        <v/>
      </c>
      <c r="BF245" s="22">
        <f>IF(BB245="",0,1)</f>
        <v/>
      </c>
    </row>
    <row r="246">
      <c r="AG246" s="19" t="n"/>
      <c r="AH246" s="23" t="n"/>
      <c r="AI246" s="24" t="n"/>
      <c r="AJ246" s="23" t="n"/>
      <c r="AK246" s="23" t="n"/>
      <c r="AL246" s="23" t="n"/>
      <c r="AM246" s="23" t="n"/>
      <c r="AN246" s="19" t="n"/>
      <c r="AO246" s="22">
        <f>IFERROR(TRIM(INDEX($A246:$AF246,MATCH(Lists!$F$3,$A$1:$AF$1,0))&amp;""),"")</f>
        <v/>
      </c>
      <c r="AP246" s="22">
        <f>IF(AO246="","",IFERROR(TRIM(INDEX($A246:$AF246,MATCH(Lists!$F$4,$A$1:$AF$1,0))&amp;""),""))</f>
        <v/>
      </c>
      <c r="AQ246" s="22">
        <f>IF(AO246="","",IFERROR(TRIM(INDEX($A246:$AF246,MATCH(Lists!$F$6,$A$1:$AF$1,0))&amp;""),""))</f>
        <v/>
      </c>
      <c r="AR246" s="22">
        <f>IF(AO246="","",IFERROR(TRIM(INDEX($A246:$AF246,MATCH(Lists!$F$7,$A$1:$AF$1,0))&amp;""),""))</f>
        <v/>
      </c>
      <c r="AS246" s="22">
        <f>IF(AO246="","",IFERROR(IF(TRIM(INDEX($A246:$AF246,MATCH(Lists!$F$8,$A$1:$AF$1,0))&amp;"")="","",VALUE(TRIM(INDEX($A246:$AF246,MATCH(Lists!$F$8,$A$1:$AF$1,0))&amp;""))),""))</f>
        <v/>
      </c>
      <c r="AT246" s="22">
        <f>IF(AO246="","",IFERROR(IF(TRIM(INDEX($A246:$AF246,MATCH(Lists!$F$9,$A$1:$AF$1,0))&amp;"")="","",VALUE(TRIM(INDEX($A246:$AF246,MATCH(Lists!$F$9,$A$1:$AF$1,0))&amp;""))),""))</f>
        <v/>
      </c>
      <c r="AU246" s="22">
        <f>IF(AO246="","",IF(ISNUMBER(SEARCH("door prize",IFERROR(TRIM(INDEX($A246:$AF246,MATCH(Lists!$F$10,$A$1:$AF$1,0))&amp;""),""))),"Yes","No"))</f>
        <v/>
      </c>
      <c r="AV246" s="22">
        <f>IF(AO246="","",IF(ISNUMBER(SEARCH("Food or drink",IFERROR(TRIM(INDEX($A246:$AF246,MATCH(Lists!$F$10,$A$1:$AF$1,0))&amp;""),""))),"Yes","No"))</f>
        <v/>
      </c>
      <c r="AW246" s="22">
        <f>IF(AO246="","",IF(ISNUMBER(SEARCH("Nonprofit table",AQ246)),"Yes","No"))</f>
        <v/>
      </c>
      <c r="AX246" s="22">
        <f>IF(AO246="","",IF(IFERROR(TRIM(INDEX($A246:$AF246,MATCH(Lists!$F$12,$A$1:$AF$1,0))&amp;""),"")&lt;&gt;"","Yes","No"))</f>
        <v/>
      </c>
      <c r="AY246" s="22">
        <f>IF(AO246="","",IF(IFERROR(TRIM(INDEX($A246:$AF246,MATCH(Lists!$F$13,$A$1:$AF$1,0))&amp;""),"")&lt;&gt;"","Yes","No"))</f>
        <v/>
      </c>
      <c r="AZ246" s="22">
        <f>IF(AO246="","",IFERROR(IF(TRIM(INDEX($A246:$AF246,MATCH(Lists!$F$11,$A$1:$AF$1,0))&amp;"")="","",VALUE(TRIM(INDEX($A246:$AF246,MATCH(Lists!$F$11,$A$1:$AF$1,0))&amp;""))),""))</f>
        <v/>
      </c>
      <c r="BA246" s="22">
        <f>IF(AO246="","",IFERROR(TRIM(INDEX($A246:$AF246,MATCH(Lists!$F$14,$A$1:$AF$1,0))&amp;""),""))</f>
        <v/>
      </c>
      <c r="BB246" s="22">
        <f>IF(OR(AO246="",AJ246=""),"",TRIM(AJ246&amp;""))</f>
        <v/>
      </c>
      <c r="BC246" s="22">
        <f>IF(BB246="","",IF(COUNTIF($BB$2:$BB$301,BB246)&gt;1,"Yes","No"))</f>
        <v/>
      </c>
      <c r="BD246" s="22">
        <f>IF(AO246="","",IFERROR(TRIM(INDEX($A246:$AF246,MATCH(Lists!$F$5,$A$1:$AF$1,0))&amp;""),""))</f>
        <v/>
      </c>
      <c r="BE246" s="22">
        <f>IF(AO246="",0,1)</f>
        <v/>
      </c>
      <c r="BF246" s="22">
        <f>IF(BB246="",0,1)</f>
        <v/>
      </c>
    </row>
    <row r="247">
      <c r="AG247" s="19" t="n"/>
      <c r="AH247" s="23" t="n"/>
      <c r="AI247" s="24" t="n"/>
      <c r="AJ247" s="23" t="n"/>
      <c r="AK247" s="23" t="n"/>
      <c r="AL247" s="23" t="n"/>
      <c r="AM247" s="23" t="n"/>
      <c r="AN247" s="19" t="n"/>
      <c r="AO247" s="22">
        <f>IFERROR(TRIM(INDEX($A247:$AF247,MATCH(Lists!$F$3,$A$1:$AF$1,0))&amp;""),"")</f>
        <v/>
      </c>
      <c r="AP247" s="22">
        <f>IF(AO247="","",IFERROR(TRIM(INDEX($A247:$AF247,MATCH(Lists!$F$4,$A$1:$AF$1,0))&amp;""),""))</f>
        <v/>
      </c>
      <c r="AQ247" s="22">
        <f>IF(AO247="","",IFERROR(TRIM(INDEX($A247:$AF247,MATCH(Lists!$F$6,$A$1:$AF$1,0))&amp;""),""))</f>
        <v/>
      </c>
      <c r="AR247" s="22">
        <f>IF(AO247="","",IFERROR(TRIM(INDEX($A247:$AF247,MATCH(Lists!$F$7,$A$1:$AF$1,0))&amp;""),""))</f>
        <v/>
      </c>
      <c r="AS247" s="22">
        <f>IF(AO247="","",IFERROR(IF(TRIM(INDEX($A247:$AF247,MATCH(Lists!$F$8,$A$1:$AF$1,0))&amp;"")="","",VALUE(TRIM(INDEX($A247:$AF247,MATCH(Lists!$F$8,$A$1:$AF$1,0))&amp;""))),""))</f>
        <v/>
      </c>
      <c r="AT247" s="22">
        <f>IF(AO247="","",IFERROR(IF(TRIM(INDEX($A247:$AF247,MATCH(Lists!$F$9,$A$1:$AF$1,0))&amp;"")="","",VALUE(TRIM(INDEX($A247:$AF247,MATCH(Lists!$F$9,$A$1:$AF$1,0))&amp;""))),""))</f>
        <v/>
      </c>
      <c r="AU247" s="22">
        <f>IF(AO247="","",IF(ISNUMBER(SEARCH("door prize",IFERROR(TRIM(INDEX($A247:$AF247,MATCH(Lists!$F$10,$A$1:$AF$1,0))&amp;""),""))),"Yes","No"))</f>
        <v/>
      </c>
      <c r="AV247" s="22">
        <f>IF(AO247="","",IF(ISNUMBER(SEARCH("Food or drink",IFERROR(TRIM(INDEX($A247:$AF247,MATCH(Lists!$F$10,$A$1:$AF$1,0))&amp;""),""))),"Yes","No"))</f>
        <v/>
      </c>
      <c r="AW247" s="22">
        <f>IF(AO247="","",IF(ISNUMBER(SEARCH("Nonprofit table",AQ247)),"Yes","No"))</f>
        <v/>
      </c>
      <c r="AX247" s="22">
        <f>IF(AO247="","",IF(IFERROR(TRIM(INDEX($A247:$AF247,MATCH(Lists!$F$12,$A$1:$AF$1,0))&amp;""),"")&lt;&gt;"","Yes","No"))</f>
        <v/>
      </c>
      <c r="AY247" s="22">
        <f>IF(AO247="","",IF(IFERROR(TRIM(INDEX($A247:$AF247,MATCH(Lists!$F$13,$A$1:$AF$1,0))&amp;""),"")&lt;&gt;"","Yes","No"))</f>
        <v/>
      </c>
      <c r="AZ247" s="22">
        <f>IF(AO247="","",IFERROR(IF(TRIM(INDEX($A247:$AF247,MATCH(Lists!$F$11,$A$1:$AF$1,0))&amp;"")="","",VALUE(TRIM(INDEX($A247:$AF247,MATCH(Lists!$F$11,$A$1:$AF$1,0))&amp;""))),""))</f>
        <v/>
      </c>
      <c r="BA247" s="22">
        <f>IF(AO247="","",IFERROR(TRIM(INDEX($A247:$AF247,MATCH(Lists!$F$14,$A$1:$AF$1,0))&amp;""),""))</f>
        <v/>
      </c>
      <c r="BB247" s="22">
        <f>IF(OR(AO247="",AJ247=""),"",TRIM(AJ247&amp;""))</f>
        <v/>
      </c>
      <c r="BC247" s="22">
        <f>IF(BB247="","",IF(COUNTIF($BB$2:$BB$301,BB247)&gt;1,"Yes","No"))</f>
        <v/>
      </c>
      <c r="BD247" s="22">
        <f>IF(AO247="","",IFERROR(TRIM(INDEX($A247:$AF247,MATCH(Lists!$F$5,$A$1:$AF$1,0))&amp;""),""))</f>
        <v/>
      </c>
      <c r="BE247" s="22">
        <f>IF(AO247="",0,1)</f>
        <v/>
      </c>
      <c r="BF247" s="22">
        <f>IF(BB247="",0,1)</f>
        <v/>
      </c>
    </row>
    <row r="248">
      <c r="AG248" s="19" t="n"/>
      <c r="AH248" s="23" t="n"/>
      <c r="AI248" s="24" t="n"/>
      <c r="AJ248" s="23" t="n"/>
      <c r="AK248" s="23" t="n"/>
      <c r="AL248" s="23" t="n"/>
      <c r="AM248" s="23" t="n"/>
      <c r="AN248" s="19" t="n"/>
      <c r="AO248" s="22">
        <f>IFERROR(TRIM(INDEX($A248:$AF248,MATCH(Lists!$F$3,$A$1:$AF$1,0))&amp;""),"")</f>
        <v/>
      </c>
      <c r="AP248" s="22">
        <f>IF(AO248="","",IFERROR(TRIM(INDEX($A248:$AF248,MATCH(Lists!$F$4,$A$1:$AF$1,0))&amp;""),""))</f>
        <v/>
      </c>
      <c r="AQ248" s="22">
        <f>IF(AO248="","",IFERROR(TRIM(INDEX($A248:$AF248,MATCH(Lists!$F$6,$A$1:$AF$1,0))&amp;""),""))</f>
        <v/>
      </c>
      <c r="AR248" s="22">
        <f>IF(AO248="","",IFERROR(TRIM(INDEX($A248:$AF248,MATCH(Lists!$F$7,$A$1:$AF$1,0))&amp;""),""))</f>
        <v/>
      </c>
      <c r="AS248" s="22">
        <f>IF(AO248="","",IFERROR(IF(TRIM(INDEX($A248:$AF248,MATCH(Lists!$F$8,$A$1:$AF$1,0))&amp;"")="","",VALUE(TRIM(INDEX($A248:$AF248,MATCH(Lists!$F$8,$A$1:$AF$1,0))&amp;""))),""))</f>
        <v/>
      </c>
      <c r="AT248" s="22">
        <f>IF(AO248="","",IFERROR(IF(TRIM(INDEX($A248:$AF248,MATCH(Lists!$F$9,$A$1:$AF$1,0))&amp;"")="","",VALUE(TRIM(INDEX($A248:$AF248,MATCH(Lists!$F$9,$A$1:$AF$1,0))&amp;""))),""))</f>
        <v/>
      </c>
      <c r="AU248" s="22">
        <f>IF(AO248="","",IF(ISNUMBER(SEARCH("door prize",IFERROR(TRIM(INDEX($A248:$AF248,MATCH(Lists!$F$10,$A$1:$AF$1,0))&amp;""),""))),"Yes","No"))</f>
        <v/>
      </c>
      <c r="AV248" s="22">
        <f>IF(AO248="","",IF(ISNUMBER(SEARCH("Food or drink",IFERROR(TRIM(INDEX($A248:$AF248,MATCH(Lists!$F$10,$A$1:$AF$1,0))&amp;""),""))),"Yes","No"))</f>
        <v/>
      </c>
      <c r="AW248" s="22">
        <f>IF(AO248="","",IF(ISNUMBER(SEARCH("Nonprofit table",AQ248)),"Yes","No"))</f>
        <v/>
      </c>
      <c r="AX248" s="22">
        <f>IF(AO248="","",IF(IFERROR(TRIM(INDEX($A248:$AF248,MATCH(Lists!$F$12,$A$1:$AF$1,0))&amp;""),"")&lt;&gt;"","Yes","No"))</f>
        <v/>
      </c>
      <c r="AY248" s="22">
        <f>IF(AO248="","",IF(IFERROR(TRIM(INDEX($A248:$AF248,MATCH(Lists!$F$13,$A$1:$AF$1,0))&amp;""),"")&lt;&gt;"","Yes","No"))</f>
        <v/>
      </c>
      <c r="AZ248" s="22">
        <f>IF(AO248="","",IFERROR(IF(TRIM(INDEX($A248:$AF248,MATCH(Lists!$F$11,$A$1:$AF$1,0))&amp;"")="","",VALUE(TRIM(INDEX($A248:$AF248,MATCH(Lists!$F$11,$A$1:$AF$1,0))&amp;""))),""))</f>
        <v/>
      </c>
      <c r="BA248" s="22">
        <f>IF(AO248="","",IFERROR(TRIM(INDEX($A248:$AF248,MATCH(Lists!$F$14,$A$1:$AF$1,0))&amp;""),""))</f>
        <v/>
      </c>
      <c r="BB248" s="22">
        <f>IF(OR(AO248="",AJ248=""),"",TRIM(AJ248&amp;""))</f>
        <v/>
      </c>
      <c r="BC248" s="22">
        <f>IF(BB248="","",IF(COUNTIF($BB$2:$BB$301,BB248)&gt;1,"Yes","No"))</f>
        <v/>
      </c>
      <c r="BD248" s="22">
        <f>IF(AO248="","",IFERROR(TRIM(INDEX($A248:$AF248,MATCH(Lists!$F$5,$A$1:$AF$1,0))&amp;""),""))</f>
        <v/>
      </c>
      <c r="BE248" s="22">
        <f>IF(AO248="",0,1)</f>
        <v/>
      </c>
      <c r="BF248" s="22">
        <f>IF(BB248="",0,1)</f>
        <v/>
      </c>
    </row>
    <row r="249">
      <c r="AG249" s="19" t="n"/>
      <c r="AH249" s="23" t="n"/>
      <c r="AI249" s="24" t="n"/>
      <c r="AJ249" s="23" t="n"/>
      <c r="AK249" s="23" t="n"/>
      <c r="AL249" s="23" t="n"/>
      <c r="AM249" s="23" t="n"/>
      <c r="AN249" s="19" t="n"/>
      <c r="AO249" s="22">
        <f>IFERROR(TRIM(INDEX($A249:$AF249,MATCH(Lists!$F$3,$A$1:$AF$1,0))&amp;""),"")</f>
        <v/>
      </c>
      <c r="AP249" s="22">
        <f>IF(AO249="","",IFERROR(TRIM(INDEX($A249:$AF249,MATCH(Lists!$F$4,$A$1:$AF$1,0))&amp;""),""))</f>
        <v/>
      </c>
      <c r="AQ249" s="22">
        <f>IF(AO249="","",IFERROR(TRIM(INDEX($A249:$AF249,MATCH(Lists!$F$6,$A$1:$AF$1,0))&amp;""),""))</f>
        <v/>
      </c>
      <c r="AR249" s="22">
        <f>IF(AO249="","",IFERROR(TRIM(INDEX($A249:$AF249,MATCH(Lists!$F$7,$A$1:$AF$1,0))&amp;""),""))</f>
        <v/>
      </c>
      <c r="AS249" s="22">
        <f>IF(AO249="","",IFERROR(IF(TRIM(INDEX($A249:$AF249,MATCH(Lists!$F$8,$A$1:$AF$1,0))&amp;"")="","",VALUE(TRIM(INDEX($A249:$AF249,MATCH(Lists!$F$8,$A$1:$AF$1,0))&amp;""))),""))</f>
        <v/>
      </c>
      <c r="AT249" s="22">
        <f>IF(AO249="","",IFERROR(IF(TRIM(INDEX($A249:$AF249,MATCH(Lists!$F$9,$A$1:$AF$1,0))&amp;"")="","",VALUE(TRIM(INDEX($A249:$AF249,MATCH(Lists!$F$9,$A$1:$AF$1,0))&amp;""))),""))</f>
        <v/>
      </c>
      <c r="AU249" s="22">
        <f>IF(AO249="","",IF(ISNUMBER(SEARCH("door prize",IFERROR(TRIM(INDEX($A249:$AF249,MATCH(Lists!$F$10,$A$1:$AF$1,0))&amp;""),""))),"Yes","No"))</f>
        <v/>
      </c>
      <c r="AV249" s="22">
        <f>IF(AO249="","",IF(ISNUMBER(SEARCH("Food or drink",IFERROR(TRIM(INDEX($A249:$AF249,MATCH(Lists!$F$10,$A$1:$AF$1,0))&amp;""),""))),"Yes","No"))</f>
        <v/>
      </c>
      <c r="AW249" s="22">
        <f>IF(AO249="","",IF(ISNUMBER(SEARCH("Nonprofit table",AQ249)),"Yes","No"))</f>
        <v/>
      </c>
      <c r="AX249" s="22">
        <f>IF(AO249="","",IF(IFERROR(TRIM(INDEX($A249:$AF249,MATCH(Lists!$F$12,$A$1:$AF$1,0))&amp;""),"")&lt;&gt;"","Yes","No"))</f>
        <v/>
      </c>
      <c r="AY249" s="22">
        <f>IF(AO249="","",IF(IFERROR(TRIM(INDEX($A249:$AF249,MATCH(Lists!$F$13,$A$1:$AF$1,0))&amp;""),"")&lt;&gt;"","Yes","No"))</f>
        <v/>
      </c>
      <c r="AZ249" s="22">
        <f>IF(AO249="","",IFERROR(IF(TRIM(INDEX($A249:$AF249,MATCH(Lists!$F$11,$A$1:$AF$1,0))&amp;"")="","",VALUE(TRIM(INDEX($A249:$AF249,MATCH(Lists!$F$11,$A$1:$AF$1,0))&amp;""))),""))</f>
        <v/>
      </c>
      <c r="BA249" s="22">
        <f>IF(AO249="","",IFERROR(TRIM(INDEX($A249:$AF249,MATCH(Lists!$F$14,$A$1:$AF$1,0))&amp;""),""))</f>
        <v/>
      </c>
      <c r="BB249" s="22">
        <f>IF(OR(AO249="",AJ249=""),"",TRIM(AJ249&amp;""))</f>
        <v/>
      </c>
      <c r="BC249" s="22">
        <f>IF(BB249="","",IF(COUNTIF($BB$2:$BB$301,BB249)&gt;1,"Yes","No"))</f>
        <v/>
      </c>
      <c r="BD249" s="22">
        <f>IF(AO249="","",IFERROR(TRIM(INDEX($A249:$AF249,MATCH(Lists!$F$5,$A$1:$AF$1,0))&amp;""),""))</f>
        <v/>
      </c>
      <c r="BE249" s="22">
        <f>IF(AO249="",0,1)</f>
        <v/>
      </c>
      <c r="BF249" s="22">
        <f>IF(BB249="",0,1)</f>
        <v/>
      </c>
    </row>
    <row r="250">
      <c r="AG250" s="19" t="n"/>
      <c r="AH250" s="23" t="n"/>
      <c r="AI250" s="24" t="n"/>
      <c r="AJ250" s="23" t="n"/>
      <c r="AK250" s="23" t="n"/>
      <c r="AL250" s="23" t="n"/>
      <c r="AM250" s="23" t="n"/>
      <c r="AN250" s="19" t="n"/>
      <c r="AO250" s="22">
        <f>IFERROR(TRIM(INDEX($A250:$AF250,MATCH(Lists!$F$3,$A$1:$AF$1,0))&amp;""),"")</f>
        <v/>
      </c>
      <c r="AP250" s="22">
        <f>IF(AO250="","",IFERROR(TRIM(INDEX($A250:$AF250,MATCH(Lists!$F$4,$A$1:$AF$1,0))&amp;""),""))</f>
        <v/>
      </c>
      <c r="AQ250" s="22">
        <f>IF(AO250="","",IFERROR(TRIM(INDEX($A250:$AF250,MATCH(Lists!$F$6,$A$1:$AF$1,0))&amp;""),""))</f>
        <v/>
      </c>
      <c r="AR250" s="22">
        <f>IF(AO250="","",IFERROR(TRIM(INDEX($A250:$AF250,MATCH(Lists!$F$7,$A$1:$AF$1,0))&amp;""),""))</f>
        <v/>
      </c>
      <c r="AS250" s="22">
        <f>IF(AO250="","",IFERROR(IF(TRIM(INDEX($A250:$AF250,MATCH(Lists!$F$8,$A$1:$AF$1,0))&amp;"")="","",VALUE(TRIM(INDEX($A250:$AF250,MATCH(Lists!$F$8,$A$1:$AF$1,0))&amp;""))),""))</f>
        <v/>
      </c>
      <c r="AT250" s="22">
        <f>IF(AO250="","",IFERROR(IF(TRIM(INDEX($A250:$AF250,MATCH(Lists!$F$9,$A$1:$AF$1,0))&amp;"")="","",VALUE(TRIM(INDEX($A250:$AF250,MATCH(Lists!$F$9,$A$1:$AF$1,0))&amp;""))),""))</f>
        <v/>
      </c>
      <c r="AU250" s="22">
        <f>IF(AO250="","",IF(ISNUMBER(SEARCH("door prize",IFERROR(TRIM(INDEX($A250:$AF250,MATCH(Lists!$F$10,$A$1:$AF$1,0))&amp;""),""))),"Yes","No"))</f>
        <v/>
      </c>
      <c r="AV250" s="22">
        <f>IF(AO250="","",IF(ISNUMBER(SEARCH("Food or drink",IFERROR(TRIM(INDEX($A250:$AF250,MATCH(Lists!$F$10,$A$1:$AF$1,0))&amp;""),""))),"Yes","No"))</f>
        <v/>
      </c>
      <c r="AW250" s="22">
        <f>IF(AO250="","",IF(ISNUMBER(SEARCH("Nonprofit table",AQ250)),"Yes","No"))</f>
        <v/>
      </c>
      <c r="AX250" s="22">
        <f>IF(AO250="","",IF(IFERROR(TRIM(INDEX($A250:$AF250,MATCH(Lists!$F$12,$A$1:$AF$1,0))&amp;""),"")&lt;&gt;"","Yes","No"))</f>
        <v/>
      </c>
      <c r="AY250" s="22">
        <f>IF(AO250="","",IF(IFERROR(TRIM(INDEX($A250:$AF250,MATCH(Lists!$F$13,$A$1:$AF$1,0))&amp;""),"")&lt;&gt;"","Yes","No"))</f>
        <v/>
      </c>
      <c r="AZ250" s="22">
        <f>IF(AO250="","",IFERROR(IF(TRIM(INDEX($A250:$AF250,MATCH(Lists!$F$11,$A$1:$AF$1,0))&amp;"")="","",VALUE(TRIM(INDEX($A250:$AF250,MATCH(Lists!$F$11,$A$1:$AF$1,0))&amp;""))),""))</f>
        <v/>
      </c>
      <c r="BA250" s="22">
        <f>IF(AO250="","",IFERROR(TRIM(INDEX($A250:$AF250,MATCH(Lists!$F$14,$A$1:$AF$1,0))&amp;""),""))</f>
        <v/>
      </c>
      <c r="BB250" s="22">
        <f>IF(OR(AO250="",AJ250=""),"",TRIM(AJ250&amp;""))</f>
        <v/>
      </c>
      <c r="BC250" s="22">
        <f>IF(BB250="","",IF(COUNTIF($BB$2:$BB$301,BB250)&gt;1,"Yes","No"))</f>
        <v/>
      </c>
      <c r="BD250" s="22">
        <f>IF(AO250="","",IFERROR(TRIM(INDEX($A250:$AF250,MATCH(Lists!$F$5,$A$1:$AF$1,0))&amp;""),""))</f>
        <v/>
      </c>
      <c r="BE250" s="22">
        <f>IF(AO250="",0,1)</f>
        <v/>
      </c>
      <c r="BF250" s="22">
        <f>IF(BB250="",0,1)</f>
        <v/>
      </c>
    </row>
    <row r="251">
      <c r="AG251" s="19" t="n"/>
      <c r="AH251" s="23" t="n"/>
      <c r="AI251" s="24" t="n"/>
      <c r="AJ251" s="23" t="n"/>
      <c r="AK251" s="23" t="n"/>
      <c r="AL251" s="23" t="n"/>
      <c r="AM251" s="23" t="n"/>
      <c r="AN251" s="19" t="n"/>
      <c r="AO251" s="22">
        <f>IFERROR(TRIM(INDEX($A251:$AF251,MATCH(Lists!$F$3,$A$1:$AF$1,0))&amp;""),"")</f>
        <v/>
      </c>
      <c r="AP251" s="22">
        <f>IF(AO251="","",IFERROR(TRIM(INDEX($A251:$AF251,MATCH(Lists!$F$4,$A$1:$AF$1,0))&amp;""),""))</f>
        <v/>
      </c>
      <c r="AQ251" s="22">
        <f>IF(AO251="","",IFERROR(TRIM(INDEX($A251:$AF251,MATCH(Lists!$F$6,$A$1:$AF$1,0))&amp;""),""))</f>
        <v/>
      </c>
      <c r="AR251" s="22">
        <f>IF(AO251="","",IFERROR(TRIM(INDEX($A251:$AF251,MATCH(Lists!$F$7,$A$1:$AF$1,0))&amp;""),""))</f>
        <v/>
      </c>
      <c r="AS251" s="22">
        <f>IF(AO251="","",IFERROR(IF(TRIM(INDEX($A251:$AF251,MATCH(Lists!$F$8,$A$1:$AF$1,0))&amp;"")="","",VALUE(TRIM(INDEX($A251:$AF251,MATCH(Lists!$F$8,$A$1:$AF$1,0))&amp;""))),""))</f>
        <v/>
      </c>
      <c r="AT251" s="22">
        <f>IF(AO251="","",IFERROR(IF(TRIM(INDEX($A251:$AF251,MATCH(Lists!$F$9,$A$1:$AF$1,0))&amp;"")="","",VALUE(TRIM(INDEX($A251:$AF251,MATCH(Lists!$F$9,$A$1:$AF$1,0))&amp;""))),""))</f>
        <v/>
      </c>
      <c r="AU251" s="22">
        <f>IF(AO251="","",IF(ISNUMBER(SEARCH("door prize",IFERROR(TRIM(INDEX($A251:$AF251,MATCH(Lists!$F$10,$A$1:$AF$1,0))&amp;""),""))),"Yes","No"))</f>
        <v/>
      </c>
      <c r="AV251" s="22">
        <f>IF(AO251="","",IF(ISNUMBER(SEARCH("Food or drink",IFERROR(TRIM(INDEX($A251:$AF251,MATCH(Lists!$F$10,$A$1:$AF$1,0))&amp;""),""))),"Yes","No"))</f>
        <v/>
      </c>
      <c r="AW251" s="22">
        <f>IF(AO251="","",IF(ISNUMBER(SEARCH("Nonprofit table",AQ251)),"Yes","No"))</f>
        <v/>
      </c>
      <c r="AX251" s="22">
        <f>IF(AO251="","",IF(IFERROR(TRIM(INDEX($A251:$AF251,MATCH(Lists!$F$12,$A$1:$AF$1,0))&amp;""),"")&lt;&gt;"","Yes","No"))</f>
        <v/>
      </c>
      <c r="AY251" s="22">
        <f>IF(AO251="","",IF(IFERROR(TRIM(INDEX($A251:$AF251,MATCH(Lists!$F$13,$A$1:$AF$1,0))&amp;""),"")&lt;&gt;"","Yes","No"))</f>
        <v/>
      </c>
      <c r="AZ251" s="22">
        <f>IF(AO251="","",IFERROR(IF(TRIM(INDEX($A251:$AF251,MATCH(Lists!$F$11,$A$1:$AF$1,0))&amp;"")="","",VALUE(TRIM(INDEX($A251:$AF251,MATCH(Lists!$F$11,$A$1:$AF$1,0))&amp;""))),""))</f>
        <v/>
      </c>
      <c r="BA251" s="22">
        <f>IF(AO251="","",IFERROR(TRIM(INDEX($A251:$AF251,MATCH(Lists!$F$14,$A$1:$AF$1,0))&amp;""),""))</f>
        <v/>
      </c>
      <c r="BB251" s="22">
        <f>IF(OR(AO251="",AJ251=""),"",TRIM(AJ251&amp;""))</f>
        <v/>
      </c>
      <c r="BC251" s="22">
        <f>IF(BB251="","",IF(COUNTIF($BB$2:$BB$301,BB251)&gt;1,"Yes","No"))</f>
        <v/>
      </c>
      <c r="BD251" s="22">
        <f>IF(AO251="","",IFERROR(TRIM(INDEX($A251:$AF251,MATCH(Lists!$F$5,$A$1:$AF$1,0))&amp;""),""))</f>
        <v/>
      </c>
      <c r="BE251" s="22">
        <f>IF(AO251="",0,1)</f>
        <v/>
      </c>
      <c r="BF251" s="22">
        <f>IF(BB251="",0,1)</f>
        <v/>
      </c>
    </row>
    <row r="252">
      <c r="AG252" s="19" t="n"/>
      <c r="AH252" s="23" t="n"/>
      <c r="AI252" s="24" t="n"/>
      <c r="AJ252" s="23" t="n"/>
      <c r="AK252" s="23" t="n"/>
      <c r="AL252" s="23" t="n"/>
      <c r="AM252" s="23" t="n"/>
      <c r="AN252" s="19" t="n"/>
      <c r="AO252" s="22">
        <f>IFERROR(TRIM(INDEX($A252:$AF252,MATCH(Lists!$F$3,$A$1:$AF$1,0))&amp;""),"")</f>
        <v/>
      </c>
      <c r="AP252" s="22">
        <f>IF(AO252="","",IFERROR(TRIM(INDEX($A252:$AF252,MATCH(Lists!$F$4,$A$1:$AF$1,0))&amp;""),""))</f>
        <v/>
      </c>
      <c r="AQ252" s="22">
        <f>IF(AO252="","",IFERROR(TRIM(INDEX($A252:$AF252,MATCH(Lists!$F$6,$A$1:$AF$1,0))&amp;""),""))</f>
        <v/>
      </c>
      <c r="AR252" s="22">
        <f>IF(AO252="","",IFERROR(TRIM(INDEX($A252:$AF252,MATCH(Lists!$F$7,$A$1:$AF$1,0))&amp;""),""))</f>
        <v/>
      </c>
      <c r="AS252" s="22">
        <f>IF(AO252="","",IFERROR(IF(TRIM(INDEX($A252:$AF252,MATCH(Lists!$F$8,$A$1:$AF$1,0))&amp;"")="","",VALUE(TRIM(INDEX($A252:$AF252,MATCH(Lists!$F$8,$A$1:$AF$1,0))&amp;""))),""))</f>
        <v/>
      </c>
      <c r="AT252" s="22">
        <f>IF(AO252="","",IFERROR(IF(TRIM(INDEX($A252:$AF252,MATCH(Lists!$F$9,$A$1:$AF$1,0))&amp;"")="","",VALUE(TRIM(INDEX($A252:$AF252,MATCH(Lists!$F$9,$A$1:$AF$1,0))&amp;""))),""))</f>
        <v/>
      </c>
      <c r="AU252" s="22">
        <f>IF(AO252="","",IF(ISNUMBER(SEARCH("door prize",IFERROR(TRIM(INDEX($A252:$AF252,MATCH(Lists!$F$10,$A$1:$AF$1,0))&amp;""),""))),"Yes","No"))</f>
        <v/>
      </c>
      <c r="AV252" s="22">
        <f>IF(AO252="","",IF(ISNUMBER(SEARCH("Food or drink",IFERROR(TRIM(INDEX($A252:$AF252,MATCH(Lists!$F$10,$A$1:$AF$1,0))&amp;""),""))),"Yes","No"))</f>
        <v/>
      </c>
      <c r="AW252" s="22">
        <f>IF(AO252="","",IF(ISNUMBER(SEARCH("Nonprofit table",AQ252)),"Yes","No"))</f>
        <v/>
      </c>
      <c r="AX252" s="22">
        <f>IF(AO252="","",IF(IFERROR(TRIM(INDEX($A252:$AF252,MATCH(Lists!$F$12,$A$1:$AF$1,0))&amp;""),"")&lt;&gt;"","Yes","No"))</f>
        <v/>
      </c>
      <c r="AY252" s="22">
        <f>IF(AO252="","",IF(IFERROR(TRIM(INDEX($A252:$AF252,MATCH(Lists!$F$13,$A$1:$AF$1,0))&amp;""),"")&lt;&gt;"","Yes","No"))</f>
        <v/>
      </c>
      <c r="AZ252" s="22">
        <f>IF(AO252="","",IFERROR(IF(TRIM(INDEX($A252:$AF252,MATCH(Lists!$F$11,$A$1:$AF$1,0))&amp;"")="","",VALUE(TRIM(INDEX($A252:$AF252,MATCH(Lists!$F$11,$A$1:$AF$1,0))&amp;""))),""))</f>
        <v/>
      </c>
      <c r="BA252" s="22">
        <f>IF(AO252="","",IFERROR(TRIM(INDEX($A252:$AF252,MATCH(Lists!$F$14,$A$1:$AF$1,0))&amp;""),""))</f>
        <v/>
      </c>
      <c r="BB252" s="22">
        <f>IF(OR(AO252="",AJ252=""),"",TRIM(AJ252&amp;""))</f>
        <v/>
      </c>
      <c r="BC252" s="22">
        <f>IF(BB252="","",IF(COUNTIF($BB$2:$BB$301,BB252)&gt;1,"Yes","No"))</f>
        <v/>
      </c>
      <c r="BD252" s="22">
        <f>IF(AO252="","",IFERROR(TRIM(INDEX($A252:$AF252,MATCH(Lists!$F$5,$A$1:$AF$1,0))&amp;""),""))</f>
        <v/>
      </c>
      <c r="BE252" s="22">
        <f>IF(AO252="",0,1)</f>
        <v/>
      </c>
      <c r="BF252" s="22">
        <f>IF(BB252="",0,1)</f>
        <v/>
      </c>
    </row>
    <row r="253">
      <c r="AG253" s="19" t="n"/>
      <c r="AH253" s="23" t="n"/>
      <c r="AI253" s="24" t="n"/>
      <c r="AJ253" s="23" t="n"/>
      <c r="AK253" s="23" t="n"/>
      <c r="AL253" s="23" t="n"/>
      <c r="AM253" s="23" t="n"/>
      <c r="AN253" s="19" t="n"/>
      <c r="AO253" s="22">
        <f>IFERROR(TRIM(INDEX($A253:$AF253,MATCH(Lists!$F$3,$A$1:$AF$1,0))&amp;""),"")</f>
        <v/>
      </c>
      <c r="AP253" s="22">
        <f>IF(AO253="","",IFERROR(TRIM(INDEX($A253:$AF253,MATCH(Lists!$F$4,$A$1:$AF$1,0))&amp;""),""))</f>
        <v/>
      </c>
      <c r="AQ253" s="22">
        <f>IF(AO253="","",IFERROR(TRIM(INDEX($A253:$AF253,MATCH(Lists!$F$6,$A$1:$AF$1,0))&amp;""),""))</f>
        <v/>
      </c>
      <c r="AR253" s="22">
        <f>IF(AO253="","",IFERROR(TRIM(INDEX($A253:$AF253,MATCH(Lists!$F$7,$A$1:$AF$1,0))&amp;""),""))</f>
        <v/>
      </c>
      <c r="AS253" s="22">
        <f>IF(AO253="","",IFERROR(IF(TRIM(INDEX($A253:$AF253,MATCH(Lists!$F$8,$A$1:$AF$1,0))&amp;"")="","",VALUE(TRIM(INDEX($A253:$AF253,MATCH(Lists!$F$8,$A$1:$AF$1,0))&amp;""))),""))</f>
        <v/>
      </c>
      <c r="AT253" s="22">
        <f>IF(AO253="","",IFERROR(IF(TRIM(INDEX($A253:$AF253,MATCH(Lists!$F$9,$A$1:$AF$1,0))&amp;"")="","",VALUE(TRIM(INDEX($A253:$AF253,MATCH(Lists!$F$9,$A$1:$AF$1,0))&amp;""))),""))</f>
        <v/>
      </c>
      <c r="AU253" s="22">
        <f>IF(AO253="","",IF(ISNUMBER(SEARCH("door prize",IFERROR(TRIM(INDEX($A253:$AF253,MATCH(Lists!$F$10,$A$1:$AF$1,0))&amp;""),""))),"Yes","No"))</f>
        <v/>
      </c>
      <c r="AV253" s="22">
        <f>IF(AO253="","",IF(ISNUMBER(SEARCH("Food or drink",IFERROR(TRIM(INDEX($A253:$AF253,MATCH(Lists!$F$10,$A$1:$AF$1,0))&amp;""),""))),"Yes","No"))</f>
        <v/>
      </c>
      <c r="AW253" s="22">
        <f>IF(AO253="","",IF(ISNUMBER(SEARCH("Nonprofit table",AQ253)),"Yes","No"))</f>
        <v/>
      </c>
      <c r="AX253" s="22">
        <f>IF(AO253="","",IF(IFERROR(TRIM(INDEX($A253:$AF253,MATCH(Lists!$F$12,$A$1:$AF$1,0))&amp;""),"")&lt;&gt;"","Yes","No"))</f>
        <v/>
      </c>
      <c r="AY253" s="22">
        <f>IF(AO253="","",IF(IFERROR(TRIM(INDEX($A253:$AF253,MATCH(Lists!$F$13,$A$1:$AF$1,0))&amp;""),"")&lt;&gt;"","Yes","No"))</f>
        <v/>
      </c>
      <c r="AZ253" s="22">
        <f>IF(AO253="","",IFERROR(IF(TRIM(INDEX($A253:$AF253,MATCH(Lists!$F$11,$A$1:$AF$1,0))&amp;"")="","",VALUE(TRIM(INDEX($A253:$AF253,MATCH(Lists!$F$11,$A$1:$AF$1,0))&amp;""))),""))</f>
        <v/>
      </c>
      <c r="BA253" s="22">
        <f>IF(AO253="","",IFERROR(TRIM(INDEX($A253:$AF253,MATCH(Lists!$F$14,$A$1:$AF$1,0))&amp;""),""))</f>
        <v/>
      </c>
      <c r="BB253" s="22">
        <f>IF(OR(AO253="",AJ253=""),"",TRIM(AJ253&amp;""))</f>
        <v/>
      </c>
      <c r="BC253" s="22">
        <f>IF(BB253="","",IF(COUNTIF($BB$2:$BB$301,BB253)&gt;1,"Yes","No"))</f>
        <v/>
      </c>
      <c r="BD253" s="22">
        <f>IF(AO253="","",IFERROR(TRIM(INDEX($A253:$AF253,MATCH(Lists!$F$5,$A$1:$AF$1,0))&amp;""),""))</f>
        <v/>
      </c>
      <c r="BE253" s="22">
        <f>IF(AO253="",0,1)</f>
        <v/>
      </c>
      <c r="BF253" s="22">
        <f>IF(BB253="",0,1)</f>
        <v/>
      </c>
    </row>
    <row r="254">
      <c r="AG254" s="19" t="n"/>
      <c r="AH254" s="23" t="n"/>
      <c r="AI254" s="24" t="n"/>
      <c r="AJ254" s="23" t="n"/>
      <c r="AK254" s="23" t="n"/>
      <c r="AL254" s="23" t="n"/>
      <c r="AM254" s="23" t="n"/>
      <c r="AN254" s="19" t="n"/>
      <c r="AO254" s="22">
        <f>IFERROR(TRIM(INDEX($A254:$AF254,MATCH(Lists!$F$3,$A$1:$AF$1,0))&amp;""),"")</f>
        <v/>
      </c>
      <c r="AP254" s="22">
        <f>IF(AO254="","",IFERROR(TRIM(INDEX($A254:$AF254,MATCH(Lists!$F$4,$A$1:$AF$1,0))&amp;""),""))</f>
        <v/>
      </c>
      <c r="AQ254" s="22">
        <f>IF(AO254="","",IFERROR(TRIM(INDEX($A254:$AF254,MATCH(Lists!$F$6,$A$1:$AF$1,0))&amp;""),""))</f>
        <v/>
      </c>
      <c r="AR254" s="22">
        <f>IF(AO254="","",IFERROR(TRIM(INDEX($A254:$AF254,MATCH(Lists!$F$7,$A$1:$AF$1,0))&amp;""),""))</f>
        <v/>
      </c>
      <c r="AS254" s="22">
        <f>IF(AO254="","",IFERROR(IF(TRIM(INDEX($A254:$AF254,MATCH(Lists!$F$8,$A$1:$AF$1,0))&amp;"")="","",VALUE(TRIM(INDEX($A254:$AF254,MATCH(Lists!$F$8,$A$1:$AF$1,0))&amp;""))),""))</f>
        <v/>
      </c>
      <c r="AT254" s="22">
        <f>IF(AO254="","",IFERROR(IF(TRIM(INDEX($A254:$AF254,MATCH(Lists!$F$9,$A$1:$AF$1,0))&amp;"")="","",VALUE(TRIM(INDEX($A254:$AF254,MATCH(Lists!$F$9,$A$1:$AF$1,0))&amp;""))),""))</f>
        <v/>
      </c>
      <c r="AU254" s="22">
        <f>IF(AO254="","",IF(ISNUMBER(SEARCH("door prize",IFERROR(TRIM(INDEX($A254:$AF254,MATCH(Lists!$F$10,$A$1:$AF$1,0))&amp;""),""))),"Yes","No"))</f>
        <v/>
      </c>
      <c r="AV254" s="22">
        <f>IF(AO254="","",IF(ISNUMBER(SEARCH("Food or drink",IFERROR(TRIM(INDEX($A254:$AF254,MATCH(Lists!$F$10,$A$1:$AF$1,0))&amp;""),""))),"Yes","No"))</f>
        <v/>
      </c>
      <c r="AW254" s="22">
        <f>IF(AO254="","",IF(ISNUMBER(SEARCH("Nonprofit table",AQ254)),"Yes","No"))</f>
        <v/>
      </c>
      <c r="AX254" s="22">
        <f>IF(AO254="","",IF(IFERROR(TRIM(INDEX($A254:$AF254,MATCH(Lists!$F$12,$A$1:$AF$1,0))&amp;""),"")&lt;&gt;"","Yes","No"))</f>
        <v/>
      </c>
      <c r="AY254" s="22">
        <f>IF(AO254="","",IF(IFERROR(TRIM(INDEX($A254:$AF254,MATCH(Lists!$F$13,$A$1:$AF$1,0))&amp;""),"")&lt;&gt;"","Yes","No"))</f>
        <v/>
      </c>
      <c r="AZ254" s="22">
        <f>IF(AO254="","",IFERROR(IF(TRIM(INDEX($A254:$AF254,MATCH(Lists!$F$11,$A$1:$AF$1,0))&amp;"")="","",VALUE(TRIM(INDEX($A254:$AF254,MATCH(Lists!$F$11,$A$1:$AF$1,0))&amp;""))),""))</f>
        <v/>
      </c>
      <c r="BA254" s="22">
        <f>IF(AO254="","",IFERROR(TRIM(INDEX($A254:$AF254,MATCH(Lists!$F$14,$A$1:$AF$1,0))&amp;""),""))</f>
        <v/>
      </c>
      <c r="BB254" s="22">
        <f>IF(OR(AO254="",AJ254=""),"",TRIM(AJ254&amp;""))</f>
        <v/>
      </c>
      <c r="BC254" s="22">
        <f>IF(BB254="","",IF(COUNTIF($BB$2:$BB$301,BB254)&gt;1,"Yes","No"))</f>
        <v/>
      </c>
      <c r="BD254" s="22">
        <f>IF(AO254="","",IFERROR(TRIM(INDEX($A254:$AF254,MATCH(Lists!$F$5,$A$1:$AF$1,0))&amp;""),""))</f>
        <v/>
      </c>
      <c r="BE254" s="22">
        <f>IF(AO254="",0,1)</f>
        <v/>
      </c>
      <c r="BF254" s="22">
        <f>IF(BB254="",0,1)</f>
        <v/>
      </c>
    </row>
    <row r="255">
      <c r="AG255" s="19" t="n"/>
      <c r="AH255" s="23" t="n"/>
      <c r="AI255" s="24" t="n"/>
      <c r="AJ255" s="23" t="n"/>
      <c r="AK255" s="23" t="n"/>
      <c r="AL255" s="23" t="n"/>
      <c r="AM255" s="23" t="n"/>
      <c r="AN255" s="19" t="n"/>
      <c r="AO255" s="22">
        <f>IFERROR(TRIM(INDEX($A255:$AF255,MATCH(Lists!$F$3,$A$1:$AF$1,0))&amp;""),"")</f>
        <v/>
      </c>
      <c r="AP255" s="22">
        <f>IF(AO255="","",IFERROR(TRIM(INDEX($A255:$AF255,MATCH(Lists!$F$4,$A$1:$AF$1,0))&amp;""),""))</f>
        <v/>
      </c>
      <c r="AQ255" s="22">
        <f>IF(AO255="","",IFERROR(TRIM(INDEX($A255:$AF255,MATCH(Lists!$F$6,$A$1:$AF$1,0))&amp;""),""))</f>
        <v/>
      </c>
      <c r="AR255" s="22">
        <f>IF(AO255="","",IFERROR(TRIM(INDEX($A255:$AF255,MATCH(Lists!$F$7,$A$1:$AF$1,0))&amp;""),""))</f>
        <v/>
      </c>
      <c r="AS255" s="22">
        <f>IF(AO255="","",IFERROR(IF(TRIM(INDEX($A255:$AF255,MATCH(Lists!$F$8,$A$1:$AF$1,0))&amp;"")="","",VALUE(TRIM(INDEX($A255:$AF255,MATCH(Lists!$F$8,$A$1:$AF$1,0))&amp;""))),""))</f>
        <v/>
      </c>
      <c r="AT255" s="22">
        <f>IF(AO255="","",IFERROR(IF(TRIM(INDEX($A255:$AF255,MATCH(Lists!$F$9,$A$1:$AF$1,0))&amp;"")="","",VALUE(TRIM(INDEX($A255:$AF255,MATCH(Lists!$F$9,$A$1:$AF$1,0))&amp;""))),""))</f>
        <v/>
      </c>
      <c r="AU255" s="22">
        <f>IF(AO255="","",IF(ISNUMBER(SEARCH("door prize",IFERROR(TRIM(INDEX($A255:$AF255,MATCH(Lists!$F$10,$A$1:$AF$1,0))&amp;""),""))),"Yes","No"))</f>
        <v/>
      </c>
      <c r="AV255" s="22">
        <f>IF(AO255="","",IF(ISNUMBER(SEARCH("Food or drink",IFERROR(TRIM(INDEX($A255:$AF255,MATCH(Lists!$F$10,$A$1:$AF$1,0))&amp;""),""))),"Yes","No"))</f>
        <v/>
      </c>
      <c r="AW255" s="22">
        <f>IF(AO255="","",IF(ISNUMBER(SEARCH("Nonprofit table",AQ255)),"Yes","No"))</f>
        <v/>
      </c>
      <c r="AX255" s="22">
        <f>IF(AO255="","",IF(IFERROR(TRIM(INDEX($A255:$AF255,MATCH(Lists!$F$12,$A$1:$AF$1,0))&amp;""),"")&lt;&gt;"","Yes","No"))</f>
        <v/>
      </c>
      <c r="AY255" s="22">
        <f>IF(AO255="","",IF(IFERROR(TRIM(INDEX($A255:$AF255,MATCH(Lists!$F$13,$A$1:$AF$1,0))&amp;""),"")&lt;&gt;"","Yes","No"))</f>
        <v/>
      </c>
      <c r="AZ255" s="22">
        <f>IF(AO255="","",IFERROR(IF(TRIM(INDEX($A255:$AF255,MATCH(Lists!$F$11,$A$1:$AF$1,0))&amp;"")="","",VALUE(TRIM(INDEX($A255:$AF255,MATCH(Lists!$F$11,$A$1:$AF$1,0))&amp;""))),""))</f>
        <v/>
      </c>
      <c r="BA255" s="22">
        <f>IF(AO255="","",IFERROR(TRIM(INDEX($A255:$AF255,MATCH(Lists!$F$14,$A$1:$AF$1,0))&amp;""),""))</f>
        <v/>
      </c>
      <c r="BB255" s="22">
        <f>IF(OR(AO255="",AJ255=""),"",TRIM(AJ255&amp;""))</f>
        <v/>
      </c>
      <c r="BC255" s="22">
        <f>IF(BB255="","",IF(COUNTIF($BB$2:$BB$301,BB255)&gt;1,"Yes","No"))</f>
        <v/>
      </c>
      <c r="BD255" s="22">
        <f>IF(AO255="","",IFERROR(TRIM(INDEX($A255:$AF255,MATCH(Lists!$F$5,$A$1:$AF$1,0))&amp;""),""))</f>
        <v/>
      </c>
      <c r="BE255" s="22">
        <f>IF(AO255="",0,1)</f>
        <v/>
      </c>
      <c r="BF255" s="22">
        <f>IF(BB255="",0,1)</f>
        <v/>
      </c>
    </row>
    <row r="256">
      <c r="AG256" s="19" t="n"/>
      <c r="AH256" s="23" t="n"/>
      <c r="AI256" s="24" t="n"/>
      <c r="AJ256" s="23" t="n"/>
      <c r="AK256" s="23" t="n"/>
      <c r="AL256" s="23" t="n"/>
      <c r="AM256" s="23" t="n"/>
      <c r="AN256" s="19" t="n"/>
      <c r="AO256" s="22">
        <f>IFERROR(TRIM(INDEX($A256:$AF256,MATCH(Lists!$F$3,$A$1:$AF$1,0))&amp;""),"")</f>
        <v/>
      </c>
      <c r="AP256" s="22">
        <f>IF(AO256="","",IFERROR(TRIM(INDEX($A256:$AF256,MATCH(Lists!$F$4,$A$1:$AF$1,0))&amp;""),""))</f>
        <v/>
      </c>
      <c r="AQ256" s="22">
        <f>IF(AO256="","",IFERROR(TRIM(INDEX($A256:$AF256,MATCH(Lists!$F$6,$A$1:$AF$1,0))&amp;""),""))</f>
        <v/>
      </c>
      <c r="AR256" s="22">
        <f>IF(AO256="","",IFERROR(TRIM(INDEX($A256:$AF256,MATCH(Lists!$F$7,$A$1:$AF$1,0))&amp;""),""))</f>
        <v/>
      </c>
      <c r="AS256" s="22">
        <f>IF(AO256="","",IFERROR(IF(TRIM(INDEX($A256:$AF256,MATCH(Lists!$F$8,$A$1:$AF$1,0))&amp;"")="","",VALUE(TRIM(INDEX($A256:$AF256,MATCH(Lists!$F$8,$A$1:$AF$1,0))&amp;""))),""))</f>
        <v/>
      </c>
      <c r="AT256" s="22">
        <f>IF(AO256="","",IFERROR(IF(TRIM(INDEX($A256:$AF256,MATCH(Lists!$F$9,$A$1:$AF$1,0))&amp;"")="","",VALUE(TRIM(INDEX($A256:$AF256,MATCH(Lists!$F$9,$A$1:$AF$1,0))&amp;""))),""))</f>
        <v/>
      </c>
      <c r="AU256" s="22">
        <f>IF(AO256="","",IF(ISNUMBER(SEARCH("door prize",IFERROR(TRIM(INDEX($A256:$AF256,MATCH(Lists!$F$10,$A$1:$AF$1,0))&amp;""),""))),"Yes","No"))</f>
        <v/>
      </c>
      <c r="AV256" s="22">
        <f>IF(AO256="","",IF(ISNUMBER(SEARCH("Food or drink",IFERROR(TRIM(INDEX($A256:$AF256,MATCH(Lists!$F$10,$A$1:$AF$1,0))&amp;""),""))),"Yes","No"))</f>
        <v/>
      </c>
      <c r="AW256" s="22">
        <f>IF(AO256="","",IF(ISNUMBER(SEARCH("Nonprofit table",AQ256)),"Yes","No"))</f>
        <v/>
      </c>
      <c r="AX256" s="22">
        <f>IF(AO256="","",IF(IFERROR(TRIM(INDEX($A256:$AF256,MATCH(Lists!$F$12,$A$1:$AF$1,0))&amp;""),"")&lt;&gt;"","Yes","No"))</f>
        <v/>
      </c>
      <c r="AY256" s="22">
        <f>IF(AO256="","",IF(IFERROR(TRIM(INDEX($A256:$AF256,MATCH(Lists!$F$13,$A$1:$AF$1,0))&amp;""),"")&lt;&gt;"","Yes","No"))</f>
        <v/>
      </c>
      <c r="AZ256" s="22">
        <f>IF(AO256="","",IFERROR(IF(TRIM(INDEX($A256:$AF256,MATCH(Lists!$F$11,$A$1:$AF$1,0))&amp;"")="","",VALUE(TRIM(INDEX($A256:$AF256,MATCH(Lists!$F$11,$A$1:$AF$1,0))&amp;""))),""))</f>
        <v/>
      </c>
      <c r="BA256" s="22">
        <f>IF(AO256="","",IFERROR(TRIM(INDEX($A256:$AF256,MATCH(Lists!$F$14,$A$1:$AF$1,0))&amp;""),""))</f>
        <v/>
      </c>
      <c r="BB256" s="22">
        <f>IF(OR(AO256="",AJ256=""),"",TRIM(AJ256&amp;""))</f>
        <v/>
      </c>
      <c r="BC256" s="22">
        <f>IF(BB256="","",IF(COUNTIF($BB$2:$BB$301,BB256)&gt;1,"Yes","No"))</f>
        <v/>
      </c>
      <c r="BD256" s="22">
        <f>IF(AO256="","",IFERROR(TRIM(INDEX($A256:$AF256,MATCH(Lists!$F$5,$A$1:$AF$1,0))&amp;""),""))</f>
        <v/>
      </c>
      <c r="BE256" s="22">
        <f>IF(AO256="",0,1)</f>
        <v/>
      </c>
      <c r="BF256" s="22">
        <f>IF(BB256="",0,1)</f>
        <v/>
      </c>
    </row>
    <row r="257">
      <c r="AG257" s="19" t="n"/>
      <c r="AH257" s="23" t="n"/>
      <c r="AI257" s="24" t="n"/>
      <c r="AJ257" s="23" t="n"/>
      <c r="AK257" s="23" t="n"/>
      <c r="AL257" s="23" t="n"/>
      <c r="AM257" s="23" t="n"/>
      <c r="AN257" s="19" t="n"/>
      <c r="AO257" s="22">
        <f>IFERROR(TRIM(INDEX($A257:$AF257,MATCH(Lists!$F$3,$A$1:$AF$1,0))&amp;""),"")</f>
        <v/>
      </c>
      <c r="AP257" s="22">
        <f>IF(AO257="","",IFERROR(TRIM(INDEX($A257:$AF257,MATCH(Lists!$F$4,$A$1:$AF$1,0))&amp;""),""))</f>
        <v/>
      </c>
      <c r="AQ257" s="22">
        <f>IF(AO257="","",IFERROR(TRIM(INDEX($A257:$AF257,MATCH(Lists!$F$6,$A$1:$AF$1,0))&amp;""),""))</f>
        <v/>
      </c>
      <c r="AR257" s="22">
        <f>IF(AO257="","",IFERROR(TRIM(INDEX($A257:$AF257,MATCH(Lists!$F$7,$A$1:$AF$1,0))&amp;""),""))</f>
        <v/>
      </c>
      <c r="AS257" s="22">
        <f>IF(AO257="","",IFERROR(IF(TRIM(INDEX($A257:$AF257,MATCH(Lists!$F$8,$A$1:$AF$1,0))&amp;"")="","",VALUE(TRIM(INDEX($A257:$AF257,MATCH(Lists!$F$8,$A$1:$AF$1,0))&amp;""))),""))</f>
        <v/>
      </c>
      <c r="AT257" s="22">
        <f>IF(AO257="","",IFERROR(IF(TRIM(INDEX($A257:$AF257,MATCH(Lists!$F$9,$A$1:$AF$1,0))&amp;"")="","",VALUE(TRIM(INDEX($A257:$AF257,MATCH(Lists!$F$9,$A$1:$AF$1,0))&amp;""))),""))</f>
        <v/>
      </c>
      <c r="AU257" s="22">
        <f>IF(AO257="","",IF(ISNUMBER(SEARCH("door prize",IFERROR(TRIM(INDEX($A257:$AF257,MATCH(Lists!$F$10,$A$1:$AF$1,0))&amp;""),""))),"Yes","No"))</f>
        <v/>
      </c>
      <c r="AV257" s="22">
        <f>IF(AO257="","",IF(ISNUMBER(SEARCH("Food or drink",IFERROR(TRIM(INDEX($A257:$AF257,MATCH(Lists!$F$10,$A$1:$AF$1,0))&amp;""),""))),"Yes","No"))</f>
        <v/>
      </c>
      <c r="AW257" s="22">
        <f>IF(AO257="","",IF(ISNUMBER(SEARCH("Nonprofit table",AQ257)),"Yes","No"))</f>
        <v/>
      </c>
      <c r="AX257" s="22">
        <f>IF(AO257="","",IF(IFERROR(TRIM(INDEX($A257:$AF257,MATCH(Lists!$F$12,$A$1:$AF$1,0))&amp;""),"")&lt;&gt;"","Yes","No"))</f>
        <v/>
      </c>
      <c r="AY257" s="22">
        <f>IF(AO257="","",IF(IFERROR(TRIM(INDEX($A257:$AF257,MATCH(Lists!$F$13,$A$1:$AF$1,0))&amp;""),"")&lt;&gt;"","Yes","No"))</f>
        <v/>
      </c>
      <c r="AZ257" s="22">
        <f>IF(AO257="","",IFERROR(IF(TRIM(INDEX($A257:$AF257,MATCH(Lists!$F$11,$A$1:$AF$1,0))&amp;"")="","",VALUE(TRIM(INDEX($A257:$AF257,MATCH(Lists!$F$11,$A$1:$AF$1,0))&amp;""))),""))</f>
        <v/>
      </c>
      <c r="BA257" s="22">
        <f>IF(AO257="","",IFERROR(TRIM(INDEX($A257:$AF257,MATCH(Lists!$F$14,$A$1:$AF$1,0))&amp;""),""))</f>
        <v/>
      </c>
      <c r="BB257" s="22">
        <f>IF(OR(AO257="",AJ257=""),"",TRIM(AJ257&amp;""))</f>
        <v/>
      </c>
      <c r="BC257" s="22">
        <f>IF(BB257="","",IF(COUNTIF($BB$2:$BB$301,BB257)&gt;1,"Yes","No"))</f>
        <v/>
      </c>
      <c r="BD257" s="22">
        <f>IF(AO257="","",IFERROR(TRIM(INDEX($A257:$AF257,MATCH(Lists!$F$5,$A$1:$AF$1,0))&amp;""),""))</f>
        <v/>
      </c>
      <c r="BE257" s="22">
        <f>IF(AO257="",0,1)</f>
        <v/>
      </c>
      <c r="BF257" s="22">
        <f>IF(BB257="",0,1)</f>
        <v/>
      </c>
    </row>
    <row r="258">
      <c r="AG258" s="19" t="n"/>
      <c r="AH258" s="23" t="n"/>
      <c r="AI258" s="24" t="n"/>
      <c r="AJ258" s="23" t="n"/>
      <c r="AK258" s="23" t="n"/>
      <c r="AL258" s="23" t="n"/>
      <c r="AM258" s="23" t="n"/>
      <c r="AN258" s="19" t="n"/>
      <c r="AO258" s="22">
        <f>IFERROR(TRIM(INDEX($A258:$AF258,MATCH(Lists!$F$3,$A$1:$AF$1,0))&amp;""),"")</f>
        <v/>
      </c>
      <c r="AP258" s="22">
        <f>IF(AO258="","",IFERROR(TRIM(INDEX($A258:$AF258,MATCH(Lists!$F$4,$A$1:$AF$1,0))&amp;""),""))</f>
        <v/>
      </c>
      <c r="AQ258" s="22">
        <f>IF(AO258="","",IFERROR(TRIM(INDEX($A258:$AF258,MATCH(Lists!$F$6,$A$1:$AF$1,0))&amp;""),""))</f>
        <v/>
      </c>
      <c r="AR258" s="22">
        <f>IF(AO258="","",IFERROR(TRIM(INDEX($A258:$AF258,MATCH(Lists!$F$7,$A$1:$AF$1,0))&amp;""),""))</f>
        <v/>
      </c>
      <c r="AS258" s="22">
        <f>IF(AO258="","",IFERROR(IF(TRIM(INDEX($A258:$AF258,MATCH(Lists!$F$8,$A$1:$AF$1,0))&amp;"")="","",VALUE(TRIM(INDEX($A258:$AF258,MATCH(Lists!$F$8,$A$1:$AF$1,0))&amp;""))),""))</f>
        <v/>
      </c>
      <c r="AT258" s="22">
        <f>IF(AO258="","",IFERROR(IF(TRIM(INDEX($A258:$AF258,MATCH(Lists!$F$9,$A$1:$AF$1,0))&amp;"")="","",VALUE(TRIM(INDEX($A258:$AF258,MATCH(Lists!$F$9,$A$1:$AF$1,0))&amp;""))),""))</f>
        <v/>
      </c>
      <c r="AU258" s="22">
        <f>IF(AO258="","",IF(ISNUMBER(SEARCH("door prize",IFERROR(TRIM(INDEX($A258:$AF258,MATCH(Lists!$F$10,$A$1:$AF$1,0))&amp;""),""))),"Yes","No"))</f>
        <v/>
      </c>
      <c r="AV258" s="22">
        <f>IF(AO258="","",IF(ISNUMBER(SEARCH("Food or drink",IFERROR(TRIM(INDEX($A258:$AF258,MATCH(Lists!$F$10,$A$1:$AF$1,0))&amp;""),""))),"Yes","No"))</f>
        <v/>
      </c>
      <c r="AW258" s="22">
        <f>IF(AO258="","",IF(ISNUMBER(SEARCH("Nonprofit table",AQ258)),"Yes","No"))</f>
        <v/>
      </c>
      <c r="AX258" s="22">
        <f>IF(AO258="","",IF(IFERROR(TRIM(INDEX($A258:$AF258,MATCH(Lists!$F$12,$A$1:$AF$1,0))&amp;""),"")&lt;&gt;"","Yes","No"))</f>
        <v/>
      </c>
      <c r="AY258" s="22">
        <f>IF(AO258="","",IF(IFERROR(TRIM(INDEX($A258:$AF258,MATCH(Lists!$F$13,$A$1:$AF$1,0))&amp;""),"")&lt;&gt;"","Yes","No"))</f>
        <v/>
      </c>
      <c r="AZ258" s="22">
        <f>IF(AO258="","",IFERROR(IF(TRIM(INDEX($A258:$AF258,MATCH(Lists!$F$11,$A$1:$AF$1,0))&amp;"")="","",VALUE(TRIM(INDEX($A258:$AF258,MATCH(Lists!$F$11,$A$1:$AF$1,0))&amp;""))),""))</f>
        <v/>
      </c>
      <c r="BA258" s="22">
        <f>IF(AO258="","",IFERROR(TRIM(INDEX($A258:$AF258,MATCH(Lists!$F$14,$A$1:$AF$1,0))&amp;""),""))</f>
        <v/>
      </c>
      <c r="BB258" s="22">
        <f>IF(OR(AO258="",AJ258=""),"",TRIM(AJ258&amp;""))</f>
        <v/>
      </c>
      <c r="BC258" s="22">
        <f>IF(BB258="","",IF(COUNTIF($BB$2:$BB$301,BB258)&gt;1,"Yes","No"))</f>
        <v/>
      </c>
      <c r="BD258" s="22">
        <f>IF(AO258="","",IFERROR(TRIM(INDEX($A258:$AF258,MATCH(Lists!$F$5,$A$1:$AF$1,0))&amp;""),""))</f>
        <v/>
      </c>
      <c r="BE258" s="22">
        <f>IF(AO258="",0,1)</f>
        <v/>
      </c>
      <c r="BF258" s="22">
        <f>IF(BB258="",0,1)</f>
        <v/>
      </c>
    </row>
    <row r="259">
      <c r="AG259" s="19" t="n"/>
      <c r="AH259" s="23" t="n"/>
      <c r="AI259" s="24" t="n"/>
      <c r="AJ259" s="23" t="n"/>
      <c r="AK259" s="23" t="n"/>
      <c r="AL259" s="23" t="n"/>
      <c r="AM259" s="23" t="n"/>
      <c r="AN259" s="19" t="n"/>
      <c r="AO259" s="22">
        <f>IFERROR(TRIM(INDEX($A259:$AF259,MATCH(Lists!$F$3,$A$1:$AF$1,0))&amp;""),"")</f>
        <v/>
      </c>
      <c r="AP259" s="22">
        <f>IF(AO259="","",IFERROR(TRIM(INDEX($A259:$AF259,MATCH(Lists!$F$4,$A$1:$AF$1,0))&amp;""),""))</f>
        <v/>
      </c>
      <c r="AQ259" s="22">
        <f>IF(AO259="","",IFERROR(TRIM(INDEX($A259:$AF259,MATCH(Lists!$F$6,$A$1:$AF$1,0))&amp;""),""))</f>
        <v/>
      </c>
      <c r="AR259" s="22">
        <f>IF(AO259="","",IFERROR(TRIM(INDEX($A259:$AF259,MATCH(Lists!$F$7,$A$1:$AF$1,0))&amp;""),""))</f>
        <v/>
      </c>
      <c r="AS259" s="22">
        <f>IF(AO259="","",IFERROR(IF(TRIM(INDEX($A259:$AF259,MATCH(Lists!$F$8,$A$1:$AF$1,0))&amp;"")="","",VALUE(TRIM(INDEX($A259:$AF259,MATCH(Lists!$F$8,$A$1:$AF$1,0))&amp;""))),""))</f>
        <v/>
      </c>
      <c r="AT259" s="22">
        <f>IF(AO259="","",IFERROR(IF(TRIM(INDEX($A259:$AF259,MATCH(Lists!$F$9,$A$1:$AF$1,0))&amp;"")="","",VALUE(TRIM(INDEX($A259:$AF259,MATCH(Lists!$F$9,$A$1:$AF$1,0))&amp;""))),""))</f>
        <v/>
      </c>
      <c r="AU259" s="22">
        <f>IF(AO259="","",IF(ISNUMBER(SEARCH("door prize",IFERROR(TRIM(INDEX($A259:$AF259,MATCH(Lists!$F$10,$A$1:$AF$1,0))&amp;""),""))),"Yes","No"))</f>
        <v/>
      </c>
      <c r="AV259" s="22">
        <f>IF(AO259="","",IF(ISNUMBER(SEARCH("Food or drink",IFERROR(TRIM(INDEX($A259:$AF259,MATCH(Lists!$F$10,$A$1:$AF$1,0))&amp;""),""))),"Yes","No"))</f>
        <v/>
      </c>
      <c r="AW259" s="22">
        <f>IF(AO259="","",IF(ISNUMBER(SEARCH("Nonprofit table",AQ259)),"Yes","No"))</f>
        <v/>
      </c>
      <c r="AX259" s="22">
        <f>IF(AO259="","",IF(IFERROR(TRIM(INDEX($A259:$AF259,MATCH(Lists!$F$12,$A$1:$AF$1,0))&amp;""),"")&lt;&gt;"","Yes","No"))</f>
        <v/>
      </c>
      <c r="AY259" s="22">
        <f>IF(AO259="","",IF(IFERROR(TRIM(INDEX($A259:$AF259,MATCH(Lists!$F$13,$A$1:$AF$1,0))&amp;""),"")&lt;&gt;"","Yes","No"))</f>
        <v/>
      </c>
      <c r="AZ259" s="22">
        <f>IF(AO259="","",IFERROR(IF(TRIM(INDEX($A259:$AF259,MATCH(Lists!$F$11,$A$1:$AF$1,0))&amp;"")="","",VALUE(TRIM(INDEX($A259:$AF259,MATCH(Lists!$F$11,$A$1:$AF$1,0))&amp;""))),""))</f>
        <v/>
      </c>
      <c r="BA259" s="22">
        <f>IF(AO259="","",IFERROR(TRIM(INDEX($A259:$AF259,MATCH(Lists!$F$14,$A$1:$AF$1,0))&amp;""),""))</f>
        <v/>
      </c>
      <c r="BB259" s="22">
        <f>IF(OR(AO259="",AJ259=""),"",TRIM(AJ259&amp;""))</f>
        <v/>
      </c>
      <c r="BC259" s="22">
        <f>IF(BB259="","",IF(COUNTIF($BB$2:$BB$301,BB259)&gt;1,"Yes","No"))</f>
        <v/>
      </c>
      <c r="BD259" s="22">
        <f>IF(AO259="","",IFERROR(TRIM(INDEX($A259:$AF259,MATCH(Lists!$F$5,$A$1:$AF$1,0))&amp;""),""))</f>
        <v/>
      </c>
      <c r="BE259" s="22">
        <f>IF(AO259="",0,1)</f>
        <v/>
      </c>
      <c r="BF259" s="22">
        <f>IF(BB259="",0,1)</f>
        <v/>
      </c>
    </row>
    <row r="260">
      <c r="AG260" s="19" t="n"/>
      <c r="AH260" s="23" t="n"/>
      <c r="AI260" s="24" t="n"/>
      <c r="AJ260" s="23" t="n"/>
      <c r="AK260" s="23" t="n"/>
      <c r="AL260" s="23" t="n"/>
      <c r="AM260" s="23" t="n"/>
      <c r="AN260" s="19" t="n"/>
      <c r="AO260" s="22">
        <f>IFERROR(TRIM(INDEX($A260:$AF260,MATCH(Lists!$F$3,$A$1:$AF$1,0))&amp;""),"")</f>
        <v/>
      </c>
      <c r="AP260" s="22">
        <f>IF(AO260="","",IFERROR(TRIM(INDEX($A260:$AF260,MATCH(Lists!$F$4,$A$1:$AF$1,0))&amp;""),""))</f>
        <v/>
      </c>
      <c r="AQ260" s="22">
        <f>IF(AO260="","",IFERROR(TRIM(INDEX($A260:$AF260,MATCH(Lists!$F$6,$A$1:$AF$1,0))&amp;""),""))</f>
        <v/>
      </c>
      <c r="AR260" s="22">
        <f>IF(AO260="","",IFERROR(TRIM(INDEX($A260:$AF260,MATCH(Lists!$F$7,$A$1:$AF$1,0))&amp;""),""))</f>
        <v/>
      </c>
      <c r="AS260" s="22">
        <f>IF(AO260="","",IFERROR(IF(TRIM(INDEX($A260:$AF260,MATCH(Lists!$F$8,$A$1:$AF$1,0))&amp;"")="","",VALUE(TRIM(INDEX($A260:$AF260,MATCH(Lists!$F$8,$A$1:$AF$1,0))&amp;""))),""))</f>
        <v/>
      </c>
      <c r="AT260" s="22">
        <f>IF(AO260="","",IFERROR(IF(TRIM(INDEX($A260:$AF260,MATCH(Lists!$F$9,$A$1:$AF$1,0))&amp;"")="","",VALUE(TRIM(INDEX($A260:$AF260,MATCH(Lists!$F$9,$A$1:$AF$1,0))&amp;""))),""))</f>
        <v/>
      </c>
      <c r="AU260" s="22">
        <f>IF(AO260="","",IF(ISNUMBER(SEARCH("door prize",IFERROR(TRIM(INDEX($A260:$AF260,MATCH(Lists!$F$10,$A$1:$AF$1,0))&amp;""),""))),"Yes","No"))</f>
        <v/>
      </c>
      <c r="AV260" s="22">
        <f>IF(AO260="","",IF(ISNUMBER(SEARCH("Food or drink",IFERROR(TRIM(INDEX($A260:$AF260,MATCH(Lists!$F$10,$A$1:$AF$1,0))&amp;""),""))),"Yes","No"))</f>
        <v/>
      </c>
      <c r="AW260" s="22">
        <f>IF(AO260="","",IF(ISNUMBER(SEARCH("Nonprofit table",AQ260)),"Yes","No"))</f>
        <v/>
      </c>
      <c r="AX260" s="22">
        <f>IF(AO260="","",IF(IFERROR(TRIM(INDEX($A260:$AF260,MATCH(Lists!$F$12,$A$1:$AF$1,0))&amp;""),"")&lt;&gt;"","Yes","No"))</f>
        <v/>
      </c>
      <c r="AY260" s="22">
        <f>IF(AO260="","",IF(IFERROR(TRIM(INDEX($A260:$AF260,MATCH(Lists!$F$13,$A$1:$AF$1,0))&amp;""),"")&lt;&gt;"","Yes","No"))</f>
        <v/>
      </c>
      <c r="AZ260" s="22">
        <f>IF(AO260="","",IFERROR(IF(TRIM(INDEX($A260:$AF260,MATCH(Lists!$F$11,$A$1:$AF$1,0))&amp;"")="","",VALUE(TRIM(INDEX($A260:$AF260,MATCH(Lists!$F$11,$A$1:$AF$1,0))&amp;""))),""))</f>
        <v/>
      </c>
      <c r="BA260" s="22">
        <f>IF(AO260="","",IFERROR(TRIM(INDEX($A260:$AF260,MATCH(Lists!$F$14,$A$1:$AF$1,0))&amp;""),""))</f>
        <v/>
      </c>
      <c r="BB260" s="22">
        <f>IF(OR(AO260="",AJ260=""),"",TRIM(AJ260&amp;""))</f>
        <v/>
      </c>
      <c r="BC260" s="22">
        <f>IF(BB260="","",IF(COUNTIF($BB$2:$BB$301,BB260)&gt;1,"Yes","No"))</f>
        <v/>
      </c>
      <c r="BD260" s="22">
        <f>IF(AO260="","",IFERROR(TRIM(INDEX($A260:$AF260,MATCH(Lists!$F$5,$A$1:$AF$1,0))&amp;""),""))</f>
        <v/>
      </c>
      <c r="BE260" s="22">
        <f>IF(AO260="",0,1)</f>
        <v/>
      </c>
      <c r="BF260" s="22">
        <f>IF(BB260="",0,1)</f>
        <v/>
      </c>
    </row>
    <row r="261">
      <c r="AG261" s="19" t="n"/>
      <c r="AH261" s="23" t="n"/>
      <c r="AI261" s="24" t="n"/>
      <c r="AJ261" s="23" t="n"/>
      <c r="AK261" s="23" t="n"/>
      <c r="AL261" s="23" t="n"/>
      <c r="AM261" s="23" t="n"/>
      <c r="AN261" s="19" t="n"/>
      <c r="AO261" s="22">
        <f>IFERROR(TRIM(INDEX($A261:$AF261,MATCH(Lists!$F$3,$A$1:$AF$1,0))&amp;""),"")</f>
        <v/>
      </c>
      <c r="AP261" s="22">
        <f>IF(AO261="","",IFERROR(TRIM(INDEX($A261:$AF261,MATCH(Lists!$F$4,$A$1:$AF$1,0))&amp;""),""))</f>
        <v/>
      </c>
      <c r="AQ261" s="22">
        <f>IF(AO261="","",IFERROR(TRIM(INDEX($A261:$AF261,MATCH(Lists!$F$6,$A$1:$AF$1,0))&amp;""),""))</f>
        <v/>
      </c>
      <c r="AR261" s="22">
        <f>IF(AO261="","",IFERROR(TRIM(INDEX($A261:$AF261,MATCH(Lists!$F$7,$A$1:$AF$1,0))&amp;""),""))</f>
        <v/>
      </c>
      <c r="AS261" s="22">
        <f>IF(AO261="","",IFERROR(IF(TRIM(INDEX($A261:$AF261,MATCH(Lists!$F$8,$A$1:$AF$1,0))&amp;"")="","",VALUE(TRIM(INDEX($A261:$AF261,MATCH(Lists!$F$8,$A$1:$AF$1,0))&amp;""))),""))</f>
        <v/>
      </c>
      <c r="AT261" s="22">
        <f>IF(AO261="","",IFERROR(IF(TRIM(INDEX($A261:$AF261,MATCH(Lists!$F$9,$A$1:$AF$1,0))&amp;"")="","",VALUE(TRIM(INDEX($A261:$AF261,MATCH(Lists!$F$9,$A$1:$AF$1,0))&amp;""))),""))</f>
        <v/>
      </c>
      <c r="AU261" s="22">
        <f>IF(AO261="","",IF(ISNUMBER(SEARCH("door prize",IFERROR(TRIM(INDEX($A261:$AF261,MATCH(Lists!$F$10,$A$1:$AF$1,0))&amp;""),""))),"Yes","No"))</f>
        <v/>
      </c>
      <c r="AV261" s="22">
        <f>IF(AO261="","",IF(ISNUMBER(SEARCH("Food or drink",IFERROR(TRIM(INDEX($A261:$AF261,MATCH(Lists!$F$10,$A$1:$AF$1,0))&amp;""),""))),"Yes","No"))</f>
        <v/>
      </c>
      <c r="AW261" s="22">
        <f>IF(AO261="","",IF(ISNUMBER(SEARCH("Nonprofit table",AQ261)),"Yes","No"))</f>
        <v/>
      </c>
      <c r="AX261" s="22">
        <f>IF(AO261="","",IF(IFERROR(TRIM(INDEX($A261:$AF261,MATCH(Lists!$F$12,$A$1:$AF$1,0))&amp;""),"")&lt;&gt;"","Yes","No"))</f>
        <v/>
      </c>
      <c r="AY261" s="22">
        <f>IF(AO261="","",IF(IFERROR(TRIM(INDEX($A261:$AF261,MATCH(Lists!$F$13,$A$1:$AF$1,0))&amp;""),"")&lt;&gt;"","Yes","No"))</f>
        <v/>
      </c>
      <c r="AZ261" s="22">
        <f>IF(AO261="","",IFERROR(IF(TRIM(INDEX($A261:$AF261,MATCH(Lists!$F$11,$A$1:$AF$1,0))&amp;"")="","",VALUE(TRIM(INDEX($A261:$AF261,MATCH(Lists!$F$11,$A$1:$AF$1,0))&amp;""))),""))</f>
        <v/>
      </c>
      <c r="BA261" s="22">
        <f>IF(AO261="","",IFERROR(TRIM(INDEX($A261:$AF261,MATCH(Lists!$F$14,$A$1:$AF$1,0))&amp;""),""))</f>
        <v/>
      </c>
      <c r="BB261" s="22">
        <f>IF(OR(AO261="",AJ261=""),"",TRIM(AJ261&amp;""))</f>
        <v/>
      </c>
      <c r="BC261" s="22">
        <f>IF(BB261="","",IF(COUNTIF($BB$2:$BB$301,BB261)&gt;1,"Yes","No"))</f>
        <v/>
      </c>
      <c r="BD261" s="22">
        <f>IF(AO261="","",IFERROR(TRIM(INDEX($A261:$AF261,MATCH(Lists!$F$5,$A$1:$AF$1,0))&amp;""),""))</f>
        <v/>
      </c>
      <c r="BE261" s="22">
        <f>IF(AO261="",0,1)</f>
        <v/>
      </c>
      <c r="BF261" s="22">
        <f>IF(BB261="",0,1)</f>
        <v/>
      </c>
    </row>
    <row r="262">
      <c r="AG262" s="19" t="n"/>
      <c r="AH262" s="23" t="n"/>
      <c r="AI262" s="24" t="n"/>
      <c r="AJ262" s="23" t="n"/>
      <c r="AK262" s="23" t="n"/>
      <c r="AL262" s="23" t="n"/>
      <c r="AM262" s="23" t="n"/>
      <c r="AN262" s="19" t="n"/>
      <c r="AO262" s="22">
        <f>IFERROR(TRIM(INDEX($A262:$AF262,MATCH(Lists!$F$3,$A$1:$AF$1,0))&amp;""),"")</f>
        <v/>
      </c>
      <c r="AP262" s="22">
        <f>IF(AO262="","",IFERROR(TRIM(INDEX($A262:$AF262,MATCH(Lists!$F$4,$A$1:$AF$1,0))&amp;""),""))</f>
        <v/>
      </c>
      <c r="AQ262" s="22">
        <f>IF(AO262="","",IFERROR(TRIM(INDEX($A262:$AF262,MATCH(Lists!$F$6,$A$1:$AF$1,0))&amp;""),""))</f>
        <v/>
      </c>
      <c r="AR262" s="22">
        <f>IF(AO262="","",IFERROR(TRIM(INDEX($A262:$AF262,MATCH(Lists!$F$7,$A$1:$AF$1,0))&amp;""),""))</f>
        <v/>
      </c>
      <c r="AS262" s="22">
        <f>IF(AO262="","",IFERROR(IF(TRIM(INDEX($A262:$AF262,MATCH(Lists!$F$8,$A$1:$AF$1,0))&amp;"")="","",VALUE(TRIM(INDEX($A262:$AF262,MATCH(Lists!$F$8,$A$1:$AF$1,0))&amp;""))),""))</f>
        <v/>
      </c>
      <c r="AT262" s="22">
        <f>IF(AO262="","",IFERROR(IF(TRIM(INDEX($A262:$AF262,MATCH(Lists!$F$9,$A$1:$AF$1,0))&amp;"")="","",VALUE(TRIM(INDEX($A262:$AF262,MATCH(Lists!$F$9,$A$1:$AF$1,0))&amp;""))),""))</f>
        <v/>
      </c>
      <c r="AU262" s="22">
        <f>IF(AO262="","",IF(ISNUMBER(SEARCH("door prize",IFERROR(TRIM(INDEX($A262:$AF262,MATCH(Lists!$F$10,$A$1:$AF$1,0))&amp;""),""))),"Yes","No"))</f>
        <v/>
      </c>
      <c r="AV262" s="22">
        <f>IF(AO262="","",IF(ISNUMBER(SEARCH("Food or drink",IFERROR(TRIM(INDEX($A262:$AF262,MATCH(Lists!$F$10,$A$1:$AF$1,0))&amp;""),""))),"Yes","No"))</f>
        <v/>
      </c>
      <c r="AW262" s="22">
        <f>IF(AO262="","",IF(ISNUMBER(SEARCH("Nonprofit table",AQ262)),"Yes","No"))</f>
        <v/>
      </c>
      <c r="AX262" s="22">
        <f>IF(AO262="","",IF(IFERROR(TRIM(INDEX($A262:$AF262,MATCH(Lists!$F$12,$A$1:$AF$1,0))&amp;""),"")&lt;&gt;"","Yes","No"))</f>
        <v/>
      </c>
      <c r="AY262" s="22">
        <f>IF(AO262="","",IF(IFERROR(TRIM(INDEX($A262:$AF262,MATCH(Lists!$F$13,$A$1:$AF$1,0))&amp;""),"")&lt;&gt;"","Yes","No"))</f>
        <v/>
      </c>
      <c r="AZ262" s="22">
        <f>IF(AO262="","",IFERROR(IF(TRIM(INDEX($A262:$AF262,MATCH(Lists!$F$11,$A$1:$AF$1,0))&amp;"")="","",VALUE(TRIM(INDEX($A262:$AF262,MATCH(Lists!$F$11,$A$1:$AF$1,0))&amp;""))),""))</f>
        <v/>
      </c>
      <c r="BA262" s="22">
        <f>IF(AO262="","",IFERROR(TRIM(INDEX($A262:$AF262,MATCH(Lists!$F$14,$A$1:$AF$1,0))&amp;""),""))</f>
        <v/>
      </c>
      <c r="BB262" s="22">
        <f>IF(OR(AO262="",AJ262=""),"",TRIM(AJ262&amp;""))</f>
        <v/>
      </c>
      <c r="BC262" s="22">
        <f>IF(BB262="","",IF(COUNTIF($BB$2:$BB$301,BB262)&gt;1,"Yes","No"))</f>
        <v/>
      </c>
      <c r="BD262" s="22">
        <f>IF(AO262="","",IFERROR(TRIM(INDEX($A262:$AF262,MATCH(Lists!$F$5,$A$1:$AF$1,0))&amp;""),""))</f>
        <v/>
      </c>
      <c r="BE262" s="22">
        <f>IF(AO262="",0,1)</f>
        <v/>
      </c>
      <c r="BF262" s="22">
        <f>IF(BB262="",0,1)</f>
        <v/>
      </c>
    </row>
    <row r="263">
      <c r="AG263" s="19" t="n"/>
      <c r="AH263" s="23" t="n"/>
      <c r="AI263" s="24" t="n"/>
      <c r="AJ263" s="23" t="n"/>
      <c r="AK263" s="23" t="n"/>
      <c r="AL263" s="23" t="n"/>
      <c r="AM263" s="23" t="n"/>
      <c r="AN263" s="19" t="n"/>
      <c r="AO263" s="22">
        <f>IFERROR(TRIM(INDEX($A263:$AF263,MATCH(Lists!$F$3,$A$1:$AF$1,0))&amp;""),"")</f>
        <v/>
      </c>
      <c r="AP263" s="22">
        <f>IF(AO263="","",IFERROR(TRIM(INDEX($A263:$AF263,MATCH(Lists!$F$4,$A$1:$AF$1,0))&amp;""),""))</f>
        <v/>
      </c>
      <c r="AQ263" s="22">
        <f>IF(AO263="","",IFERROR(TRIM(INDEX($A263:$AF263,MATCH(Lists!$F$6,$A$1:$AF$1,0))&amp;""),""))</f>
        <v/>
      </c>
      <c r="AR263" s="22">
        <f>IF(AO263="","",IFERROR(TRIM(INDEX($A263:$AF263,MATCH(Lists!$F$7,$A$1:$AF$1,0))&amp;""),""))</f>
        <v/>
      </c>
      <c r="AS263" s="22">
        <f>IF(AO263="","",IFERROR(IF(TRIM(INDEX($A263:$AF263,MATCH(Lists!$F$8,$A$1:$AF$1,0))&amp;"")="","",VALUE(TRIM(INDEX($A263:$AF263,MATCH(Lists!$F$8,$A$1:$AF$1,0))&amp;""))),""))</f>
        <v/>
      </c>
      <c r="AT263" s="22">
        <f>IF(AO263="","",IFERROR(IF(TRIM(INDEX($A263:$AF263,MATCH(Lists!$F$9,$A$1:$AF$1,0))&amp;"")="","",VALUE(TRIM(INDEX($A263:$AF263,MATCH(Lists!$F$9,$A$1:$AF$1,0))&amp;""))),""))</f>
        <v/>
      </c>
      <c r="AU263" s="22">
        <f>IF(AO263="","",IF(ISNUMBER(SEARCH("door prize",IFERROR(TRIM(INDEX($A263:$AF263,MATCH(Lists!$F$10,$A$1:$AF$1,0))&amp;""),""))),"Yes","No"))</f>
        <v/>
      </c>
      <c r="AV263" s="22">
        <f>IF(AO263="","",IF(ISNUMBER(SEARCH("Food or drink",IFERROR(TRIM(INDEX($A263:$AF263,MATCH(Lists!$F$10,$A$1:$AF$1,0))&amp;""),""))),"Yes","No"))</f>
        <v/>
      </c>
      <c r="AW263" s="22">
        <f>IF(AO263="","",IF(ISNUMBER(SEARCH("Nonprofit table",AQ263)),"Yes","No"))</f>
        <v/>
      </c>
      <c r="AX263" s="22">
        <f>IF(AO263="","",IF(IFERROR(TRIM(INDEX($A263:$AF263,MATCH(Lists!$F$12,$A$1:$AF$1,0))&amp;""),"")&lt;&gt;"","Yes","No"))</f>
        <v/>
      </c>
      <c r="AY263" s="22">
        <f>IF(AO263="","",IF(IFERROR(TRIM(INDEX($A263:$AF263,MATCH(Lists!$F$13,$A$1:$AF$1,0))&amp;""),"")&lt;&gt;"","Yes","No"))</f>
        <v/>
      </c>
      <c r="AZ263" s="22">
        <f>IF(AO263="","",IFERROR(IF(TRIM(INDEX($A263:$AF263,MATCH(Lists!$F$11,$A$1:$AF$1,0))&amp;"")="","",VALUE(TRIM(INDEX($A263:$AF263,MATCH(Lists!$F$11,$A$1:$AF$1,0))&amp;""))),""))</f>
        <v/>
      </c>
      <c r="BA263" s="22">
        <f>IF(AO263="","",IFERROR(TRIM(INDEX($A263:$AF263,MATCH(Lists!$F$14,$A$1:$AF$1,0))&amp;""),""))</f>
        <v/>
      </c>
      <c r="BB263" s="22">
        <f>IF(OR(AO263="",AJ263=""),"",TRIM(AJ263&amp;""))</f>
        <v/>
      </c>
      <c r="BC263" s="22">
        <f>IF(BB263="","",IF(COUNTIF($BB$2:$BB$301,BB263)&gt;1,"Yes","No"))</f>
        <v/>
      </c>
      <c r="BD263" s="22">
        <f>IF(AO263="","",IFERROR(TRIM(INDEX($A263:$AF263,MATCH(Lists!$F$5,$A$1:$AF$1,0))&amp;""),""))</f>
        <v/>
      </c>
      <c r="BE263" s="22">
        <f>IF(AO263="",0,1)</f>
        <v/>
      </c>
      <c r="BF263" s="22">
        <f>IF(BB263="",0,1)</f>
        <v/>
      </c>
    </row>
    <row r="264">
      <c r="AG264" s="19" t="n"/>
      <c r="AH264" s="23" t="n"/>
      <c r="AI264" s="24" t="n"/>
      <c r="AJ264" s="23" t="n"/>
      <c r="AK264" s="23" t="n"/>
      <c r="AL264" s="23" t="n"/>
      <c r="AM264" s="23" t="n"/>
      <c r="AN264" s="19" t="n"/>
      <c r="AO264" s="22">
        <f>IFERROR(TRIM(INDEX($A264:$AF264,MATCH(Lists!$F$3,$A$1:$AF$1,0))&amp;""),"")</f>
        <v/>
      </c>
      <c r="AP264" s="22">
        <f>IF(AO264="","",IFERROR(TRIM(INDEX($A264:$AF264,MATCH(Lists!$F$4,$A$1:$AF$1,0))&amp;""),""))</f>
        <v/>
      </c>
      <c r="AQ264" s="22">
        <f>IF(AO264="","",IFERROR(TRIM(INDEX($A264:$AF264,MATCH(Lists!$F$6,$A$1:$AF$1,0))&amp;""),""))</f>
        <v/>
      </c>
      <c r="AR264" s="22">
        <f>IF(AO264="","",IFERROR(TRIM(INDEX($A264:$AF264,MATCH(Lists!$F$7,$A$1:$AF$1,0))&amp;""),""))</f>
        <v/>
      </c>
      <c r="AS264" s="22">
        <f>IF(AO264="","",IFERROR(IF(TRIM(INDEX($A264:$AF264,MATCH(Lists!$F$8,$A$1:$AF$1,0))&amp;"")="","",VALUE(TRIM(INDEX($A264:$AF264,MATCH(Lists!$F$8,$A$1:$AF$1,0))&amp;""))),""))</f>
        <v/>
      </c>
      <c r="AT264" s="22">
        <f>IF(AO264="","",IFERROR(IF(TRIM(INDEX($A264:$AF264,MATCH(Lists!$F$9,$A$1:$AF$1,0))&amp;"")="","",VALUE(TRIM(INDEX($A264:$AF264,MATCH(Lists!$F$9,$A$1:$AF$1,0))&amp;""))),""))</f>
        <v/>
      </c>
      <c r="AU264" s="22">
        <f>IF(AO264="","",IF(ISNUMBER(SEARCH("door prize",IFERROR(TRIM(INDEX($A264:$AF264,MATCH(Lists!$F$10,$A$1:$AF$1,0))&amp;""),""))),"Yes","No"))</f>
        <v/>
      </c>
      <c r="AV264" s="22">
        <f>IF(AO264="","",IF(ISNUMBER(SEARCH("Food or drink",IFERROR(TRIM(INDEX($A264:$AF264,MATCH(Lists!$F$10,$A$1:$AF$1,0))&amp;""),""))),"Yes","No"))</f>
        <v/>
      </c>
      <c r="AW264" s="22">
        <f>IF(AO264="","",IF(ISNUMBER(SEARCH("Nonprofit table",AQ264)),"Yes","No"))</f>
        <v/>
      </c>
      <c r="AX264" s="22">
        <f>IF(AO264="","",IF(IFERROR(TRIM(INDEX($A264:$AF264,MATCH(Lists!$F$12,$A$1:$AF$1,0))&amp;""),"")&lt;&gt;"","Yes","No"))</f>
        <v/>
      </c>
      <c r="AY264" s="22">
        <f>IF(AO264="","",IF(IFERROR(TRIM(INDEX($A264:$AF264,MATCH(Lists!$F$13,$A$1:$AF$1,0))&amp;""),"")&lt;&gt;"","Yes","No"))</f>
        <v/>
      </c>
      <c r="AZ264" s="22">
        <f>IF(AO264="","",IFERROR(IF(TRIM(INDEX($A264:$AF264,MATCH(Lists!$F$11,$A$1:$AF$1,0))&amp;"")="","",VALUE(TRIM(INDEX($A264:$AF264,MATCH(Lists!$F$11,$A$1:$AF$1,0))&amp;""))),""))</f>
        <v/>
      </c>
      <c r="BA264" s="22">
        <f>IF(AO264="","",IFERROR(TRIM(INDEX($A264:$AF264,MATCH(Lists!$F$14,$A$1:$AF$1,0))&amp;""),""))</f>
        <v/>
      </c>
      <c r="BB264" s="22">
        <f>IF(OR(AO264="",AJ264=""),"",TRIM(AJ264&amp;""))</f>
        <v/>
      </c>
      <c r="BC264" s="22">
        <f>IF(BB264="","",IF(COUNTIF($BB$2:$BB$301,BB264)&gt;1,"Yes","No"))</f>
        <v/>
      </c>
      <c r="BD264" s="22">
        <f>IF(AO264="","",IFERROR(TRIM(INDEX($A264:$AF264,MATCH(Lists!$F$5,$A$1:$AF$1,0))&amp;""),""))</f>
        <v/>
      </c>
      <c r="BE264" s="22">
        <f>IF(AO264="",0,1)</f>
        <v/>
      </c>
      <c r="BF264" s="22">
        <f>IF(BB264="",0,1)</f>
        <v/>
      </c>
    </row>
    <row r="265">
      <c r="AG265" s="19" t="n"/>
      <c r="AH265" s="23" t="n"/>
      <c r="AI265" s="24" t="n"/>
      <c r="AJ265" s="23" t="n"/>
      <c r="AK265" s="23" t="n"/>
      <c r="AL265" s="23" t="n"/>
      <c r="AM265" s="23" t="n"/>
      <c r="AN265" s="19" t="n"/>
      <c r="AO265" s="22">
        <f>IFERROR(TRIM(INDEX($A265:$AF265,MATCH(Lists!$F$3,$A$1:$AF$1,0))&amp;""),"")</f>
        <v/>
      </c>
      <c r="AP265" s="22">
        <f>IF(AO265="","",IFERROR(TRIM(INDEX($A265:$AF265,MATCH(Lists!$F$4,$A$1:$AF$1,0))&amp;""),""))</f>
        <v/>
      </c>
      <c r="AQ265" s="22">
        <f>IF(AO265="","",IFERROR(TRIM(INDEX($A265:$AF265,MATCH(Lists!$F$6,$A$1:$AF$1,0))&amp;""),""))</f>
        <v/>
      </c>
      <c r="AR265" s="22">
        <f>IF(AO265="","",IFERROR(TRIM(INDEX($A265:$AF265,MATCH(Lists!$F$7,$A$1:$AF$1,0))&amp;""),""))</f>
        <v/>
      </c>
      <c r="AS265" s="22">
        <f>IF(AO265="","",IFERROR(IF(TRIM(INDEX($A265:$AF265,MATCH(Lists!$F$8,$A$1:$AF$1,0))&amp;"")="","",VALUE(TRIM(INDEX($A265:$AF265,MATCH(Lists!$F$8,$A$1:$AF$1,0))&amp;""))),""))</f>
        <v/>
      </c>
      <c r="AT265" s="22">
        <f>IF(AO265="","",IFERROR(IF(TRIM(INDEX($A265:$AF265,MATCH(Lists!$F$9,$A$1:$AF$1,0))&amp;"")="","",VALUE(TRIM(INDEX($A265:$AF265,MATCH(Lists!$F$9,$A$1:$AF$1,0))&amp;""))),""))</f>
        <v/>
      </c>
      <c r="AU265" s="22">
        <f>IF(AO265="","",IF(ISNUMBER(SEARCH("door prize",IFERROR(TRIM(INDEX($A265:$AF265,MATCH(Lists!$F$10,$A$1:$AF$1,0))&amp;""),""))),"Yes","No"))</f>
        <v/>
      </c>
      <c r="AV265" s="22">
        <f>IF(AO265="","",IF(ISNUMBER(SEARCH("Food or drink",IFERROR(TRIM(INDEX($A265:$AF265,MATCH(Lists!$F$10,$A$1:$AF$1,0))&amp;""),""))),"Yes","No"))</f>
        <v/>
      </c>
      <c r="AW265" s="22">
        <f>IF(AO265="","",IF(ISNUMBER(SEARCH("Nonprofit table",AQ265)),"Yes","No"))</f>
        <v/>
      </c>
      <c r="AX265" s="22">
        <f>IF(AO265="","",IF(IFERROR(TRIM(INDEX($A265:$AF265,MATCH(Lists!$F$12,$A$1:$AF$1,0))&amp;""),"")&lt;&gt;"","Yes","No"))</f>
        <v/>
      </c>
      <c r="AY265" s="22">
        <f>IF(AO265="","",IF(IFERROR(TRIM(INDEX($A265:$AF265,MATCH(Lists!$F$13,$A$1:$AF$1,0))&amp;""),"")&lt;&gt;"","Yes","No"))</f>
        <v/>
      </c>
      <c r="AZ265" s="22">
        <f>IF(AO265="","",IFERROR(IF(TRIM(INDEX($A265:$AF265,MATCH(Lists!$F$11,$A$1:$AF$1,0))&amp;"")="","",VALUE(TRIM(INDEX($A265:$AF265,MATCH(Lists!$F$11,$A$1:$AF$1,0))&amp;""))),""))</f>
        <v/>
      </c>
      <c r="BA265" s="22">
        <f>IF(AO265="","",IFERROR(TRIM(INDEX($A265:$AF265,MATCH(Lists!$F$14,$A$1:$AF$1,0))&amp;""),""))</f>
        <v/>
      </c>
      <c r="BB265" s="22">
        <f>IF(OR(AO265="",AJ265=""),"",TRIM(AJ265&amp;""))</f>
        <v/>
      </c>
      <c r="BC265" s="22">
        <f>IF(BB265="","",IF(COUNTIF($BB$2:$BB$301,BB265)&gt;1,"Yes","No"))</f>
        <v/>
      </c>
      <c r="BD265" s="22">
        <f>IF(AO265="","",IFERROR(TRIM(INDEX($A265:$AF265,MATCH(Lists!$F$5,$A$1:$AF$1,0))&amp;""),""))</f>
        <v/>
      </c>
      <c r="BE265" s="22">
        <f>IF(AO265="",0,1)</f>
        <v/>
      </c>
      <c r="BF265" s="22">
        <f>IF(BB265="",0,1)</f>
        <v/>
      </c>
    </row>
    <row r="266">
      <c r="AG266" s="19" t="n"/>
      <c r="AH266" s="23" t="n"/>
      <c r="AI266" s="24" t="n"/>
      <c r="AJ266" s="23" t="n"/>
      <c r="AK266" s="23" t="n"/>
      <c r="AL266" s="23" t="n"/>
      <c r="AM266" s="23" t="n"/>
      <c r="AN266" s="19" t="n"/>
      <c r="AO266" s="22">
        <f>IFERROR(TRIM(INDEX($A266:$AF266,MATCH(Lists!$F$3,$A$1:$AF$1,0))&amp;""),"")</f>
        <v/>
      </c>
      <c r="AP266" s="22">
        <f>IF(AO266="","",IFERROR(TRIM(INDEX($A266:$AF266,MATCH(Lists!$F$4,$A$1:$AF$1,0))&amp;""),""))</f>
        <v/>
      </c>
      <c r="AQ266" s="22">
        <f>IF(AO266="","",IFERROR(TRIM(INDEX($A266:$AF266,MATCH(Lists!$F$6,$A$1:$AF$1,0))&amp;""),""))</f>
        <v/>
      </c>
      <c r="AR266" s="22">
        <f>IF(AO266="","",IFERROR(TRIM(INDEX($A266:$AF266,MATCH(Lists!$F$7,$A$1:$AF$1,0))&amp;""),""))</f>
        <v/>
      </c>
      <c r="AS266" s="22">
        <f>IF(AO266="","",IFERROR(IF(TRIM(INDEX($A266:$AF266,MATCH(Lists!$F$8,$A$1:$AF$1,0))&amp;"")="","",VALUE(TRIM(INDEX($A266:$AF266,MATCH(Lists!$F$8,$A$1:$AF$1,0))&amp;""))),""))</f>
        <v/>
      </c>
      <c r="AT266" s="22">
        <f>IF(AO266="","",IFERROR(IF(TRIM(INDEX($A266:$AF266,MATCH(Lists!$F$9,$A$1:$AF$1,0))&amp;"")="","",VALUE(TRIM(INDEX($A266:$AF266,MATCH(Lists!$F$9,$A$1:$AF$1,0))&amp;""))),""))</f>
        <v/>
      </c>
      <c r="AU266" s="22">
        <f>IF(AO266="","",IF(ISNUMBER(SEARCH("door prize",IFERROR(TRIM(INDEX($A266:$AF266,MATCH(Lists!$F$10,$A$1:$AF$1,0))&amp;""),""))),"Yes","No"))</f>
        <v/>
      </c>
      <c r="AV266" s="22">
        <f>IF(AO266="","",IF(ISNUMBER(SEARCH("Food or drink",IFERROR(TRIM(INDEX($A266:$AF266,MATCH(Lists!$F$10,$A$1:$AF$1,0))&amp;""),""))),"Yes","No"))</f>
        <v/>
      </c>
      <c r="AW266" s="22">
        <f>IF(AO266="","",IF(ISNUMBER(SEARCH("Nonprofit table",AQ266)),"Yes","No"))</f>
        <v/>
      </c>
      <c r="AX266" s="22">
        <f>IF(AO266="","",IF(IFERROR(TRIM(INDEX($A266:$AF266,MATCH(Lists!$F$12,$A$1:$AF$1,0))&amp;""),"")&lt;&gt;"","Yes","No"))</f>
        <v/>
      </c>
      <c r="AY266" s="22">
        <f>IF(AO266="","",IF(IFERROR(TRIM(INDEX($A266:$AF266,MATCH(Lists!$F$13,$A$1:$AF$1,0))&amp;""),"")&lt;&gt;"","Yes","No"))</f>
        <v/>
      </c>
      <c r="AZ266" s="22">
        <f>IF(AO266="","",IFERROR(IF(TRIM(INDEX($A266:$AF266,MATCH(Lists!$F$11,$A$1:$AF$1,0))&amp;"")="","",VALUE(TRIM(INDEX($A266:$AF266,MATCH(Lists!$F$11,$A$1:$AF$1,0))&amp;""))),""))</f>
        <v/>
      </c>
      <c r="BA266" s="22">
        <f>IF(AO266="","",IFERROR(TRIM(INDEX($A266:$AF266,MATCH(Lists!$F$14,$A$1:$AF$1,0))&amp;""),""))</f>
        <v/>
      </c>
      <c r="BB266" s="22">
        <f>IF(OR(AO266="",AJ266=""),"",TRIM(AJ266&amp;""))</f>
        <v/>
      </c>
      <c r="BC266" s="22">
        <f>IF(BB266="","",IF(COUNTIF($BB$2:$BB$301,BB266)&gt;1,"Yes","No"))</f>
        <v/>
      </c>
      <c r="BD266" s="22">
        <f>IF(AO266="","",IFERROR(TRIM(INDEX($A266:$AF266,MATCH(Lists!$F$5,$A$1:$AF$1,0))&amp;""),""))</f>
        <v/>
      </c>
      <c r="BE266" s="22">
        <f>IF(AO266="",0,1)</f>
        <v/>
      </c>
      <c r="BF266" s="22">
        <f>IF(BB266="",0,1)</f>
        <v/>
      </c>
    </row>
    <row r="267">
      <c r="AG267" s="19" t="n"/>
      <c r="AH267" s="23" t="n"/>
      <c r="AI267" s="24" t="n"/>
      <c r="AJ267" s="23" t="n"/>
      <c r="AK267" s="23" t="n"/>
      <c r="AL267" s="23" t="n"/>
      <c r="AM267" s="23" t="n"/>
      <c r="AN267" s="19" t="n"/>
      <c r="AO267" s="22">
        <f>IFERROR(TRIM(INDEX($A267:$AF267,MATCH(Lists!$F$3,$A$1:$AF$1,0))&amp;""),"")</f>
        <v/>
      </c>
      <c r="AP267" s="22">
        <f>IF(AO267="","",IFERROR(TRIM(INDEX($A267:$AF267,MATCH(Lists!$F$4,$A$1:$AF$1,0))&amp;""),""))</f>
        <v/>
      </c>
      <c r="AQ267" s="22">
        <f>IF(AO267="","",IFERROR(TRIM(INDEX($A267:$AF267,MATCH(Lists!$F$6,$A$1:$AF$1,0))&amp;""),""))</f>
        <v/>
      </c>
      <c r="AR267" s="22">
        <f>IF(AO267="","",IFERROR(TRIM(INDEX($A267:$AF267,MATCH(Lists!$F$7,$A$1:$AF$1,0))&amp;""),""))</f>
        <v/>
      </c>
      <c r="AS267" s="22">
        <f>IF(AO267="","",IFERROR(IF(TRIM(INDEX($A267:$AF267,MATCH(Lists!$F$8,$A$1:$AF$1,0))&amp;"")="","",VALUE(TRIM(INDEX($A267:$AF267,MATCH(Lists!$F$8,$A$1:$AF$1,0))&amp;""))),""))</f>
        <v/>
      </c>
      <c r="AT267" s="22">
        <f>IF(AO267="","",IFERROR(IF(TRIM(INDEX($A267:$AF267,MATCH(Lists!$F$9,$A$1:$AF$1,0))&amp;"")="","",VALUE(TRIM(INDEX($A267:$AF267,MATCH(Lists!$F$9,$A$1:$AF$1,0))&amp;""))),""))</f>
        <v/>
      </c>
      <c r="AU267" s="22">
        <f>IF(AO267="","",IF(ISNUMBER(SEARCH("door prize",IFERROR(TRIM(INDEX($A267:$AF267,MATCH(Lists!$F$10,$A$1:$AF$1,0))&amp;""),""))),"Yes","No"))</f>
        <v/>
      </c>
      <c r="AV267" s="22">
        <f>IF(AO267="","",IF(ISNUMBER(SEARCH("Food or drink",IFERROR(TRIM(INDEX($A267:$AF267,MATCH(Lists!$F$10,$A$1:$AF$1,0))&amp;""),""))),"Yes","No"))</f>
        <v/>
      </c>
      <c r="AW267" s="22">
        <f>IF(AO267="","",IF(ISNUMBER(SEARCH("Nonprofit table",AQ267)),"Yes","No"))</f>
        <v/>
      </c>
      <c r="AX267" s="22">
        <f>IF(AO267="","",IF(IFERROR(TRIM(INDEX($A267:$AF267,MATCH(Lists!$F$12,$A$1:$AF$1,0))&amp;""),"")&lt;&gt;"","Yes","No"))</f>
        <v/>
      </c>
      <c r="AY267" s="22">
        <f>IF(AO267="","",IF(IFERROR(TRIM(INDEX($A267:$AF267,MATCH(Lists!$F$13,$A$1:$AF$1,0))&amp;""),"")&lt;&gt;"","Yes","No"))</f>
        <v/>
      </c>
      <c r="AZ267" s="22">
        <f>IF(AO267="","",IFERROR(IF(TRIM(INDEX($A267:$AF267,MATCH(Lists!$F$11,$A$1:$AF$1,0))&amp;"")="","",VALUE(TRIM(INDEX($A267:$AF267,MATCH(Lists!$F$11,$A$1:$AF$1,0))&amp;""))),""))</f>
        <v/>
      </c>
      <c r="BA267" s="22">
        <f>IF(AO267="","",IFERROR(TRIM(INDEX($A267:$AF267,MATCH(Lists!$F$14,$A$1:$AF$1,0))&amp;""),""))</f>
        <v/>
      </c>
      <c r="BB267" s="22">
        <f>IF(OR(AO267="",AJ267=""),"",TRIM(AJ267&amp;""))</f>
        <v/>
      </c>
      <c r="BC267" s="22">
        <f>IF(BB267="","",IF(COUNTIF($BB$2:$BB$301,BB267)&gt;1,"Yes","No"))</f>
        <v/>
      </c>
      <c r="BD267" s="22">
        <f>IF(AO267="","",IFERROR(TRIM(INDEX($A267:$AF267,MATCH(Lists!$F$5,$A$1:$AF$1,0))&amp;""),""))</f>
        <v/>
      </c>
      <c r="BE267" s="22">
        <f>IF(AO267="",0,1)</f>
        <v/>
      </c>
      <c r="BF267" s="22">
        <f>IF(BB267="",0,1)</f>
        <v/>
      </c>
    </row>
    <row r="268">
      <c r="AG268" s="19" t="n"/>
      <c r="AH268" s="23" t="n"/>
      <c r="AI268" s="24" t="n"/>
      <c r="AJ268" s="23" t="n"/>
      <c r="AK268" s="23" t="n"/>
      <c r="AL268" s="23" t="n"/>
      <c r="AM268" s="23" t="n"/>
      <c r="AN268" s="19" t="n"/>
      <c r="AO268" s="22">
        <f>IFERROR(TRIM(INDEX($A268:$AF268,MATCH(Lists!$F$3,$A$1:$AF$1,0))&amp;""),"")</f>
        <v/>
      </c>
      <c r="AP268" s="22">
        <f>IF(AO268="","",IFERROR(TRIM(INDEX($A268:$AF268,MATCH(Lists!$F$4,$A$1:$AF$1,0))&amp;""),""))</f>
        <v/>
      </c>
      <c r="AQ268" s="22">
        <f>IF(AO268="","",IFERROR(TRIM(INDEX($A268:$AF268,MATCH(Lists!$F$6,$A$1:$AF$1,0))&amp;""),""))</f>
        <v/>
      </c>
      <c r="AR268" s="22">
        <f>IF(AO268="","",IFERROR(TRIM(INDEX($A268:$AF268,MATCH(Lists!$F$7,$A$1:$AF$1,0))&amp;""),""))</f>
        <v/>
      </c>
      <c r="AS268" s="22">
        <f>IF(AO268="","",IFERROR(IF(TRIM(INDEX($A268:$AF268,MATCH(Lists!$F$8,$A$1:$AF$1,0))&amp;"")="","",VALUE(TRIM(INDEX($A268:$AF268,MATCH(Lists!$F$8,$A$1:$AF$1,0))&amp;""))),""))</f>
        <v/>
      </c>
      <c r="AT268" s="22">
        <f>IF(AO268="","",IFERROR(IF(TRIM(INDEX($A268:$AF268,MATCH(Lists!$F$9,$A$1:$AF$1,0))&amp;"")="","",VALUE(TRIM(INDEX($A268:$AF268,MATCH(Lists!$F$9,$A$1:$AF$1,0))&amp;""))),""))</f>
        <v/>
      </c>
      <c r="AU268" s="22">
        <f>IF(AO268="","",IF(ISNUMBER(SEARCH("door prize",IFERROR(TRIM(INDEX($A268:$AF268,MATCH(Lists!$F$10,$A$1:$AF$1,0))&amp;""),""))),"Yes","No"))</f>
        <v/>
      </c>
      <c r="AV268" s="22">
        <f>IF(AO268="","",IF(ISNUMBER(SEARCH("Food or drink",IFERROR(TRIM(INDEX($A268:$AF268,MATCH(Lists!$F$10,$A$1:$AF$1,0))&amp;""),""))),"Yes","No"))</f>
        <v/>
      </c>
      <c r="AW268" s="22">
        <f>IF(AO268="","",IF(ISNUMBER(SEARCH("Nonprofit table",AQ268)),"Yes","No"))</f>
        <v/>
      </c>
      <c r="AX268" s="22">
        <f>IF(AO268="","",IF(IFERROR(TRIM(INDEX($A268:$AF268,MATCH(Lists!$F$12,$A$1:$AF$1,0))&amp;""),"")&lt;&gt;"","Yes","No"))</f>
        <v/>
      </c>
      <c r="AY268" s="22">
        <f>IF(AO268="","",IF(IFERROR(TRIM(INDEX($A268:$AF268,MATCH(Lists!$F$13,$A$1:$AF$1,0))&amp;""),"")&lt;&gt;"","Yes","No"))</f>
        <v/>
      </c>
      <c r="AZ268" s="22">
        <f>IF(AO268="","",IFERROR(IF(TRIM(INDEX($A268:$AF268,MATCH(Lists!$F$11,$A$1:$AF$1,0))&amp;"")="","",VALUE(TRIM(INDEX($A268:$AF268,MATCH(Lists!$F$11,$A$1:$AF$1,0))&amp;""))),""))</f>
        <v/>
      </c>
      <c r="BA268" s="22">
        <f>IF(AO268="","",IFERROR(TRIM(INDEX($A268:$AF268,MATCH(Lists!$F$14,$A$1:$AF$1,0))&amp;""),""))</f>
        <v/>
      </c>
      <c r="BB268" s="22">
        <f>IF(OR(AO268="",AJ268=""),"",TRIM(AJ268&amp;""))</f>
        <v/>
      </c>
      <c r="BC268" s="22">
        <f>IF(BB268="","",IF(COUNTIF($BB$2:$BB$301,BB268)&gt;1,"Yes","No"))</f>
        <v/>
      </c>
      <c r="BD268" s="22">
        <f>IF(AO268="","",IFERROR(TRIM(INDEX($A268:$AF268,MATCH(Lists!$F$5,$A$1:$AF$1,0))&amp;""),""))</f>
        <v/>
      </c>
      <c r="BE268" s="22">
        <f>IF(AO268="",0,1)</f>
        <v/>
      </c>
      <c r="BF268" s="22">
        <f>IF(BB268="",0,1)</f>
        <v/>
      </c>
    </row>
    <row r="269">
      <c r="AG269" s="19" t="n"/>
      <c r="AH269" s="23" t="n"/>
      <c r="AI269" s="24" t="n"/>
      <c r="AJ269" s="23" t="n"/>
      <c r="AK269" s="23" t="n"/>
      <c r="AL269" s="23" t="n"/>
      <c r="AM269" s="23" t="n"/>
      <c r="AN269" s="19" t="n"/>
      <c r="AO269" s="22">
        <f>IFERROR(TRIM(INDEX($A269:$AF269,MATCH(Lists!$F$3,$A$1:$AF$1,0))&amp;""),"")</f>
        <v/>
      </c>
      <c r="AP269" s="22">
        <f>IF(AO269="","",IFERROR(TRIM(INDEX($A269:$AF269,MATCH(Lists!$F$4,$A$1:$AF$1,0))&amp;""),""))</f>
        <v/>
      </c>
      <c r="AQ269" s="22">
        <f>IF(AO269="","",IFERROR(TRIM(INDEX($A269:$AF269,MATCH(Lists!$F$6,$A$1:$AF$1,0))&amp;""),""))</f>
        <v/>
      </c>
      <c r="AR269" s="22">
        <f>IF(AO269="","",IFERROR(TRIM(INDEX($A269:$AF269,MATCH(Lists!$F$7,$A$1:$AF$1,0))&amp;""),""))</f>
        <v/>
      </c>
      <c r="AS269" s="22">
        <f>IF(AO269="","",IFERROR(IF(TRIM(INDEX($A269:$AF269,MATCH(Lists!$F$8,$A$1:$AF$1,0))&amp;"")="","",VALUE(TRIM(INDEX($A269:$AF269,MATCH(Lists!$F$8,$A$1:$AF$1,0))&amp;""))),""))</f>
        <v/>
      </c>
      <c r="AT269" s="22">
        <f>IF(AO269="","",IFERROR(IF(TRIM(INDEX($A269:$AF269,MATCH(Lists!$F$9,$A$1:$AF$1,0))&amp;"")="","",VALUE(TRIM(INDEX($A269:$AF269,MATCH(Lists!$F$9,$A$1:$AF$1,0))&amp;""))),""))</f>
        <v/>
      </c>
      <c r="AU269" s="22">
        <f>IF(AO269="","",IF(ISNUMBER(SEARCH("door prize",IFERROR(TRIM(INDEX($A269:$AF269,MATCH(Lists!$F$10,$A$1:$AF$1,0))&amp;""),""))),"Yes","No"))</f>
        <v/>
      </c>
      <c r="AV269" s="22">
        <f>IF(AO269="","",IF(ISNUMBER(SEARCH("Food or drink",IFERROR(TRIM(INDEX($A269:$AF269,MATCH(Lists!$F$10,$A$1:$AF$1,0))&amp;""),""))),"Yes","No"))</f>
        <v/>
      </c>
      <c r="AW269" s="22">
        <f>IF(AO269="","",IF(ISNUMBER(SEARCH("Nonprofit table",AQ269)),"Yes","No"))</f>
        <v/>
      </c>
      <c r="AX269" s="22">
        <f>IF(AO269="","",IF(IFERROR(TRIM(INDEX($A269:$AF269,MATCH(Lists!$F$12,$A$1:$AF$1,0))&amp;""),"")&lt;&gt;"","Yes","No"))</f>
        <v/>
      </c>
      <c r="AY269" s="22">
        <f>IF(AO269="","",IF(IFERROR(TRIM(INDEX($A269:$AF269,MATCH(Lists!$F$13,$A$1:$AF$1,0))&amp;""),"")&lt;&gt;"","Yes","No"))</f>
        <v/>
      </c>
      <c r="AZ269" s="22">
        <f>IF(AO269="","",IFERROR(IF(TRIM(INDEX($A269:$AF269,MATCH(Lists!$F$11,$A$1:$AF$1,0))&amp;"")="","",VALUE(TRIM(INDEX($A269:$AF269,MATCH(Lists!$F$11,$A$1:$AF$1,0))&amp;""))),""))</f>
        <v/>
      </c>
      <c r="BA269" s="22">
        <f>IF(AO269="","",IFERROR(TRIM(INDEX($A269:$AF269,MATCH(Lists!$F$14,$A$1:$AF$1,0))&amp;""),""))</f>
        <v/>
      </c>
      <c r="BB269" s="22">
        <f>IF(OR(AO269="",AJ269=""),"",TRIM(AJ269&amp;""))</f>
        <v/>
      </c>
      <c r="BC269" s="22">
        <f>IF(BB269="","",IF(COUNTIF($BB$2:$BB$301,BB269)&gt;1,"Yes","No"))</f>
        <v/>
      </c>
      <c r="BD269" s="22">
        <f>IF(AO269="","",IFERROR(TRIM(INDEX($A269:$AF269,MATCH(Lists!$F$5,$A$1:$AF$1,0))&amp;""),""))</f>
        <v/>
      </c>
      <c r="BE269" s="22">
        <f>IF(AO269="",0,1)</f>
        <v/>
      </c>
      <c r="BF269" s="22">
        <f>IF(BB269="",0,1)</f>
        <v/>
      </c>
    </row>
    <row r="270">
      <c r="AG270" s="19" t="n"/>
      <c r="AH270" s="23" t="n"/>
      <c r="AI270" s="24" t="n"/>
      <c r="AJ270" s="23" t="n"/>
      <c r="AK270" s="23" t="n"/>
      <c r="AL270" s="23" t="n"/>
      <c r="AM270" s="23" t="n"/>
      <c r="AN270" s="19" t="n"/>
      <c r="AO270" s="22">
        <f>IFERROR(TRIM(INDEX($A270:$AF270,MATCH(Lists!$F$3,$A$1:$AF$1,0))&amp;""),"")</f>
        <v/>
      </c>
      <c r="AP270" s="22">
        <f>IF(AO270="","",IFERROR(TRIM(INDEX($A270:$AF270,MATCH(Lists!$F$4,$A$1:$AF$1,0))&amp;""),""))</f>
        <v/>
      </c>
      <c r="AQ270" s="22">
        <f>IF(AO270="","",IFERROR(TRIM(INDEX($A270:$AF270,MATCH(Lists!$F$6,$A$1:$AF$1,0))&amp;""),""))</f>
        <v/>
      </c>
      <c r="AR270" s="22">
        <f>IF(AO270="","",IFERROR(TRIM(INDEX($A270:$AF270,MATCH(Lists!$F$7,$A$1:$AF$1,0))&amp;""),""))</f>
        <v/>
      </c>
      <c r="AS270" s="22">
        <f>IF(AO270="","",IFERROR(IF(TRIM(INDEX($A270:$AF270,MATCH(Lists!$F$8,$A$1:$AF$1,0))&amp;"")="","",VALUE(TRIM(INDEX($A270:$AF270,MATCH(Lists!$F$8,$A$1:$AF$1,0))&amp;""))),""))</f>
        <v/>
      </c>
      <c r="AT270" s="22">
        <f>IF(AO270="","",IFERROR(IF(TRIM(INDEX($A270:$AF270,MATCH(Lists!$F$9,$A$1:$AF$1,0))&amp;"")="","",VALUE(TRIM(INDEX($A270:$AF270,MATCH(Lists!$F$9,$A$1:$AF$1,0))&amp;""))),""))</f>
        <v/>
      </c>
      <c r="AU270" s="22">
        <f>IF(AO270="","",IF(ISNUMBER(SEARCH("door prize",IFERROR(TRIM(INDEX($A270:$AF270,MATCH(Lists!$F$10,$A$1:$AF$1,0))&amp;""),""))),"Yes","No"))</f>
        <v/>
      </c>
      <c r="AV270" s="22">
        <f>IF(AO270="","",IF(ISNUMBER(SEARCH("Food or drink",IFERROR(TRIM(INDEX($A270:$AF270,MATCH(Lists!$F$10,$A$1:$AF$1,0))&amp;""),""))),"Yes","No"))</f>
        <v/>
      </c>
      <c r="AW270" s="22">
        <f>IF(AO270="","",IF(ISNUMBER(SEARCH("Nonprofit table",AQ270)),"Yes","No"))</f>
        <v/>
      </c>
      <c r="AX270" s="22">
        <f>IF(AO270="","",IF(IFERROR(TRIM(INDEX($A270:$AF270,MATCH(Lists!$F$12,$A$1:$AF$1,0))&amp;""),"")&lt;&gt;"","Yes","No"))</f>
        <v/>
      </c>
      <c r="AY270" s="22">
        <f>IF(AO270="","",IF(IFERROR(TRIM(INDEX($A270:$AF270,MATCH(Lists!$F$13,$A$1:$AF$1,0))&amp;""),"")&lt;&gt;"","Yes","No"))</f>
        <v/>
      </c>
      <c r="AZ270" s="22">
        <f>IF(AO270="","",IFERROR(IF(TRIM(INDEX($A270:$AF270,MATCH(Lists!$F$11,$A$1:$AF$1,0))&amp;"")="","",VALUE(TRIM(INDEX($A270:$AF270,MATCH(Lists!$F$11,$A$1:$AF$1,0))&amp;""))),""))</f>
        <v/>
      </c>
      <c r="BA270" s="22">
        <f>IF(AO270="","",IFERROR(TRIM(INDEX($A270:$AF270,MATCH(Lists!$F$14,$A$1:$AF$1,0))&amp;""),""))</f>
        <v/>
      </c>
      <c r="BB270" s="22">
        <f>IF(OR(AO270="",AJ270=""),"",TRIM(AJ270&amp;""))</f>
        <v/>
      </c>
      <c r="BC270" s="22">
        <f>IF(BB270="","",IF(COUNTIF($BB$2:$BB$301,BB270)&gt;1,"Yes","No"))</f>
        <v/>
      </c>
      <c r="BD270" s="22">
        <f>IF(AO270="","",IFERROR(TRIM(INDEX($A270:$AF270,MATCH(Lists!$F$5,$A$1:$AF$1,0))&amp;""),""))</f>
        <v/>
      </c>
      <c r="BE270" s="22">
        <f>IF(AO270="",0,1)</f>
        <v/>
      </c>
      <c r="BF270" s="22">
        <f>IF(BB270="",0,1)</f>
        <v/>
      </c>
    </row>
    <row r="271">
      <c r="AG271" s="19" t="n"/>
      <c r="AH271" s="23" t="n"/>
      <c r="AI271" s="24" t="n"/>
      <c r="AJ271" s="23" t="n"/>
      <c r="AK271" s="23" t="n"/>
      <c r="AL271" s="23" t="n"/>
      <c r="AM271" s="23" t="n"/>
      <c r="AN271" s="19" t="n"/>
      <c r="AO271" s="22">
        <f>IFERROR(TRIM(INDEX($A271:$AF271,MATCH(Lists!$F$3,$A$1:$AF$1,0))&amp;""),"")</f>
        <v/>
      </c>
      <c r="AP271" s="22">
        <f>IF(AO271="","",IFERROR(TRIM(INDEX($A271:$AF271,MATCH(Lists!$F$4,$A$1:$AF$1,0))&amp;""),""))</f>
        <v/>
      </c>
      <c r="AQ271" s="22">
        <f>IF(AO271="","",IFERROR(TRIM(INDEX($A271:$AF271,MATCH(Lists!$F$6,$A$1:$AF$1,0))&amp;""),""))</f>
        <v/>
      </c>
      <c r="AR271" s="22">
        <f>IF(AO271="","",IFERROR(TRIM(INDEX($A271:$AF271,MATCH(Lists!$F$7,$A$1:$AF$1,0))&amp;""),""))</f>
        <v/>
      </c>
      <c r="AS271" s="22">
        <f>IF(AO271="","",IFERROR(IF(TRIM(INDEX($A271:$AF271,MATCH(Lists!$F$8,$A$1:$AF$1,0))&amp;"")="","",VALUE(TRIM(INDEX($A271:$AF271,MATCH(Lists!$F$8,$A$1:$AF$1,0))&amp;""))),""))</f>
        <v/>
      </c>
      <c r="AT271" s="22">
        <f>IF(AO271="","",IFERROR(IF(TRIM(INDEX($A271:$AF271,MATCH(Lists!$F$9,$A$1:$AF$1,0))&amp;"")="","",VALUE(TRIM(INDEX($A271:$AF271,MATCH(Lists!$F$9,$A$1:$AF$1,0))&amp;""))),""))</f>
        <v/>
      </c>
      <c r="AU271" s="22">
        <f>IF(AO271="","",IF(ISNUMBER(SEARCH("door prize",IFERROR(TRIM(INDEX($A271:$AF271,MATCH(Lists!$F$10,$A$1:$AF$1,0))&amp;""),""))),"Yes","No"))</f>
        <v/>
      </c>
      <c r="AV271" s="22">
        <f>IF(AO271="","",IF(ISNUMBER(SEARCH("Food or drink",IFERROR(TRIM(INDEX($A271:$AF271,MATCH(Lists!$F$10,$A$1:$AF$1,0))&amp;""),""))),"Yes","No"))</f>
        <v/>
      </c>
      <c r="AW271" s="22">
        <f>IF(AO271="","",IF(ISNUMBER(SEARCH("Nonprofit table",AQ271)),"Yes","No"))</f>
        <v/>
      </c>
      <c r="AX271" s="22">
        <f>IF(AO271="","",IF(IFERROR(TRIM(INDEX($A271:$AF271,MATCH(Lists!$F$12,$A$1:$AF$1,0))&amp;""),"")&lt;&gt;"","Yes","No"))</f>
        <v/>
      </c>
      <c r="AY271" s="22">
        <f>IF(AO271="","",IF(IFERROR(TRIM(INDEX($A271:$AF271,MATCH(Lists!$F$13,$A$1:$AF$1,0))&amp;""),"")&lt;&gt;"","Yes","No"))</f>
        <v/>
      </c>
      <c r="AZ271" s="22">
        <f>IF(AO271="","",IFERROR(IF(TRIM(INDEX($A271:$AF271,MATCH(Lists!$F$11,$A$1:$AF$1,0))&amp;"")="","",VALUE(TRIM(INDEX($A271:$AF271,MATCH(Lists!$F$11,$A$1:$AF$1,0))&amp;""))),""))</f>
        <v/>
      </c>
      <c r="BA271" s="22">
        <f>IF(AO271="","",IFERROR(TRIM(INDEX($A271:$AF271,MATCH(Lists!$F$14,$A$1:$AF$1,0))&amp;""),""))</f>
        <v/>
      </c>
      <c r="BB271" s="22">
        <f>IF(OR(AO271="",AJ271=""),"",TRIM(AJ271&amp;""))</f>
        <v/>
      </c>
      <c r="BC271" s="22">
        <f>IF(BB271="","",IF(COUNTIF($BB$2:$BB$301,BB271)&gt;1,"Yes","No"))</f>
        <v/>
      </c>
      <c r="BD271" s="22">
        <f>IF(AO271="","",IFERROR(TRIM(INDEX($A271:$AF271,MATCH(Lists!$F$5,$A$1:$AF$1,0))&amp;""),""))</f>
        <v/>
      </c>
      <c r="BE271" s="22">
        <f>IF(AO271="",0,1)</f>
        <v/>
      </c>
      <c r="BF271" s="22">
        <f>IF(BB271="",0,1)</f>
        <v/>
      </c>
    </row>
    <row r="272">
      <c r="AG272" s="19" t="n"/>
      <c r="AH272" s="23" t="n"/>
      <c r="AI272" s="24" t="n"/>
      <c r="AJ272" s="23" t="n"/>
      <c r="AK272" s="23" t="n"/>
      <c r="AL272" s="23" t="n"/>
      <c r="AM272" s="23" t="n"/>
      <c r="AN272" s="19" t="n"/>
      <c r="AO272" s="22">
        <f>IFERROR(TRIM(INDEX($A272:$AF272,MATCH(Lists!$F$3,$A$1:$AF$1,0))&amp;""),"")</f>
        <v/>
      </c>
      <c r="AP272" s="22">
        <f>IF(AO272="","",IFERROR(TRIM(INDEX($A272:$AF272,MATCH(Lists!$F$4,$A$1:$AF$1,0))&amp;""),""))</f>
        <v/>
      </c>
      <c r="AQ272" s="22">
        <f>IF(AO272="","",IFERROR(TRIM(INDEX($A272:$AF272,MATCH(Lists!$F$6,$A$1:$AF$1,0))&amp;""),""))</f>
        <v/>
      </c>
      <c r="AR272" s="22">
        <f>IF(AO272="","",IFERROR(TRIM(INDEX($A272:$AF272,MATCH(Lists!$F$7,$A$1:$AF$1,0))&amp;""),""))</f>
        <v/>
      </c>
      <c r="AS272" s="22">
        <f>IF(AO272="","",IFERROR(IF(TRIM(INDEX($A272:$AF272,MATCH(Lists!$F$8,$A$1:$AF$1,0))&amp;"")="","",VALUE(TRIM(INDEX($A272:$AF272,MATCH(Lists!$F$8,$A$1:$AF$1,0))&amp;""))),""))</f>
        <v/>
      </c>
      <c r="AT272" s="22">
        <f>IF(AO272="","",IFERROR(IF(TRIM(INDEX($A272:$AF272,MATCH(Lists!$F$9,$A$1:$AF$1,0))&amp;"")="","",VALUE(TRIM(INDEX($A272:$AF272,MATCH(Lists!$F$9,$A$1:$AF$1,0))&amp;""))),""))</f>
        <v/>
      </c>
      <c r="AU272" s="22">
        <f>IF(AO272="","",IF(ISNUMBER(SEARCH("door prize",IFERROR(TRIM(INDEX($A272:$AF272,MATCH(Lists!$F$10,$A$1:$AF$1,0))&amp;""),""))),"Yes","No"))</f>
        <v/>
      </c>
      <c r="AV272" s="22">
        <f>IF(AO272="","",IF(ISNUMBER(SEARCH("Food or drink",IFERROR(TRIM(INDEX($A272:$AF272,MATCH(Lists!$F$10,$A$1:$AF$1,0))&amp;""),""))),"Yes","No"))</f>
        <v/>
      </c>
      <c r="AW272" s="22">
        <f>IF(AO272="","",IF(ISNUMBER(SEARCH("Nonprofit table",AQ272)),"Yes","No"))</f>
        <v/>
      </c>
      <c r="AX272" s="22">
        <f>IF(AO272="","",IF(IFERROR(TRIM(INDEX($A272:$AF272,MATCH(Lists!$F$12,$A$1:$AF$1,0))&amp;""),"")&lt;&gt;"","Yes","No"))</f>
        <v/>
      </c>
      <c r="AY272" s="22">
        <f>IF(AO272="","",IF(IFERROR(TRIM(INDEX($A272:$AF272,MATCH(Lists!$F$13,$A$1:$AF$1,0))&amp;""),"")&lt;&gt;"","Yes","No"))</f>
        <v/>
      </c>
      <c r="AZ272" s="22">
        <f>IF(AO272="","",IFERROR(IF(TRIM(INDEX($A272:$AF272,MATCH(Lists!$F$11,$A$1:$AF$1,0))&amp;"")="","",VALUE(TRIM(INDEX($A272:$AF272,MATCH(Lists!$F$11,$A$1:$AF$1,0))&amp;""))),""))</f>
        <v/>
      </c>
      <c r="BA272" s="22">
        <f>IF(AO272="","",IFERROR(TRIM(INDEX($A272:$AF272,MATCH(Lists!$F$14,$A$1:$AF$1,0))&amp;""),""))</f>
        <v/>
      </c>
      <c r="BB272" s="22">
        <f>IF(OR(AO272="",AJ272=""),"",TRIM(AJ272&amp;""))</f>
        <v/>
      </c>
      <c r="BC272" s="22">
        <f>IF(BB272="","",IF(COUNTIF($BB$2:$BB$301,BB272)&gt;1,"Yes","No"))</f>
        <v/>
      </c>
      <c r="BD272" s="22">
        <f>IF(AO272="","",IFERROR(TRIM(INDEX($A272:$AF272,MATCH(Lists!$F$5,$A$1:$AF$1,0))&amp;""),""))</f>
        <v/>
      </c>
      <c r="BE272" s="22">
        <f>IF(AO272="",0,1)</f>
        <v/>
      </c>
      <c r="BF272" s="22">
        <f>IF(BB272="",0,1)</f>
        <v/>
      </c>
    </row>
    <row r="273">
      <c r="AG273" s="19" t="n"/>
      <c r="AH273" s="23" t="n"/>
      <c r="AI273" s="24" t="n"/>
      <c r="AJ273" s="23" t="n"/>
      <c r="AK273" s="23" t="n"/>
      <c r="AL273" s="23" t="n"/>
      <c r="AM273" s="23" t="n"/>
      <c r="AN273" s="19" t="n"/>
      <c r="AO273" s="22">
        <f>IFERROR(TRIM(INDEX($A273:$AF273,MATCH(Lists!$F$3,$A$1:$AF$1,0))&amp;""),"")</f>
        <v/>
      </c>
      <c r="AP273" s="22">
        <f>IF(AO273="","",IFERROR(TRIM(INDEX($A273:$AF273,MATCH(Lists!$F$4,$A$1:$AF$1,0))&amp;""),""))</f>
        <v/>
      </c>
      <c r="AQ273" s="22">
        <f>IF(AO273="","",IFERROR(TRIM(INDEX($A273:$AF273,MATCH(Lists!$F$6,$A$1:$AF$1,0))&amp;""),""))</f>
        <v/>
      </c>
      <c r="AR273" s="22">
        <f>IF(AO273="","",IFERROR(TRIM(INDEX($A273:$AF273,MATCH(Lists!$F$7,$A$1:$AF$1,0))&amp;""),""))</f>
        <v/>
      </c>
      <c r="AS273" s="22">
        <f>IF(AO273="","",IFERROR(IF(TRIM(INDEX($A273:$AF273,MATCH(Lists!$F$8,$A$1:$AF$1,0))&amp;"")="","",VALUE(TRIM(INDEX($A273:$AF273,MATCH(Lists!$F$8,$A$1:$AF$1,0))&amp;""))),""))</f>
        <v/>
      </c>
      <c r="AT273" s="22">
        <f>IF(AO273="","",IFERROR(IF(TRIM(INDEX($A273:$AF273,MATCH(Lists!$F$9,$A$1:$AF$1,0))&amp;"")="","",VALUE(TRIM(INDEX($A273:$AF273,MATCH(Lists!$F$9,$A$1:$AF$1,0))&amp;""))),""))</f>
        <v/>
      </c>
      <c r="AU273" s="22">
        <f>IF(AO273="","",IF(ISNUMBER(SEARCH("door prize",IFERROR(TRIM(INDEX($A273:$AF273,MATCH(Lists!$F$10,$A$1:$AF$1,0))&amp;""),""))),"Yes","No"))</f>
        <v/>
      </c>
      <c r="AV273" s="22">
        <f>IF(AO273="","",IF(ISNUMBER(SEARCH("Food or drink",IFERROR(TRIM(INDEX($A273:$AF273,MATCH(Lists!$F$10,$A$1:$AF$1,0))&amp;""),""))),"Yes","No"))</f>
        <v/>
      </c>
      <c r="AW273" s="22">
        <f>IF(AO273="","",IF(ISNUMBER(SEARCH("Nonprofit table",AQ273)),"Yes","No"))</f>
        <v/>
      </c>
      <c r="AX273" s="22">
        <f>IF(AO273="","",IF(IFERROR(TRIM(INDEX($A273:$AF273,MATCH(Lists!$F$12,$A$1:$AF$1,0))&amp;""),"")&lt;&gt;"","Yes","No"))</f>
        <v/>
      </c>
      <c r="AY273" s="22">
        <f>IF(AO273="","",IF(IFERROR(TRIM(INDEX($A273:$AF273,MATCH(Lists!$F$13,$A$1:$AF$1,0))&amp;""),"")&lt;&gt;"","Yes","No"))</f>
        <v/>
      </c>
      <c r="AZ273" s="22">
        <f>IF(AO273="","",IFERROR(IF(TRIM(INDEX($A273:$AF273,MATCH(Lists!$F$11,$A$1:$AF$1,0))&amp;"")="","",VALUE(TRIM(INDEX($A273:$AF273,MATCH(Lists!$F$11,$A$1:$AF$1,0))&amp;""))),""))</f>
        <v/>
      </c>
      <c r="BA273" s="22">
        <f>IF(AO273="","",IFERROR(TRIM(INDEX($A273:$AF273,MATCH(Lists!$F$14,$A$1:$AF$1,0))&amp;""),""))</f>
        <v/>
      </c>
      <c r="BB273" s="22">
        <f>IF(OR(AO273="",AJ273=""),"",TRIM(AJ273&amp;""))</f>
        <v/>
      </c>
      <c r="BC273" s="22">
        <f>IF(BB273="","",IF(COUNTIF($BB$2:$BB$301,BB273)&gt;1,"Yes","No"))</f>
        <v/>
      </c>
      <c r="BD273" s="22">
        <f>IF(AO273="","",IFERROR(TRIM(INDEX($A273:$AF273,MATCH(Lists!$F$5,$A$1:$AF$1,0))&amp;""),""))</f>
        <v/>
      </c>
      <c r="BE273" s="22">
        <f>IF(AO273="",0,1)</f>
        <v/>
      </c>
      <c r="BF273" s="22">
        <f>IF(BB273="",0,1)</f>
        <v/>
      </c>
    </row>
    <row r="274">
      <c r="AG274" s="19" t="n"/>
      <c r="AH274" s="23" t="n"/>
      <c r="AI274" s="24" t="n"/>
      <c r="AJ274" s="23" t="n"/>
      <c r="AK274" s="23" t="n"/>
      <c r="AL274" s="23" t="n"/>
      <c r="AM274" s="23" t="n"/>
      <c r="AN274" s="19" t="n"/>
      <c r="AO274" s="22">
        <f>IFERROR(TRIM(INDEX($A274:$AF274,MATCH(Lists!$F$3,$A$1:$AF$1,0))&amp;""),"")</f>
        <v/>
      </c>
      <c r="AP274" s="22">
        <f>IF(AO274="","",IFERROR(TRIM(INDEX($A274:$AF274,MATCH(Lists!$F$4,$A$1:$AF$1,0))&amp;""),""))</f>
        <v/>
      </c>
      <c r="AQ274" s="22">
        <f>IF(AO274="","",IFERROR(TRIM(INDEX($A274:$AF274,MATCH(Lists!$F$6,$A$1:$AF$1,0))&amp;""),""))</f>
        <v/>
      </c>
      <c r="AR274" s="22">
        <f>IF(AO274="","",IFERROR(TRIM(INDEX($A274:$AF274,MATCH(Lists!$F$7,$A$1:$AF$1,0))&amp;""),""))</f>
        <v/>
      </c>
      <c r="AS274" s="22">
        <f>IF(AO274="","",IFERROR(IF(TRIM(INDEX($A274:$AF274,MATCH(Lists!$F$8,$A$1:$AF$1,0))&amp;"")="","",VALUE(TRIM(INDEX($A274:$AF274,MATCH(Lists!$F$8,$A$1:$AF$1,0))&amp;""))),""))</f>
        <v/>
      </c>
      <c r="AT274" s="22">
        <f>IF(AO274="","",IFERROR(IF(TRIM(INDEX($A274:$AF274,MATCH(Lists!$F$9,$A$1:$AF$1,0))&amp;"")="","",VALUE(TRIM(INDEX($A274:$AF274,MATCH(Lists!$F$9,$A$1:$AF$1,0))&amp;""))),""))</f>
        <v/>
      </c>
      <c r="AU274" s="22">
        <f>IF(AO274="","",IF(ISNUMBER(SEARCH("door prize",IFERROR(TRIM(INDEX($A274:$AF274,MATCH(Lists!$F$10,$A$1:$AF$1,0))&amp;""),""))),"Yes","No"))</f>
        <v/>
      </c>
      <c r="AV274" s="22">
        <f>IF(AO274="","",IF(ISNUMBER(SEARCH("Food or drink",IFERROR(TRIM(INDEX($A274:$AF274,MATCH(Lists!$F$10,$A$1:$AF$1,0))&amp;""),""))),"Yes","No"))</f>
        <v/>
      </c>
      <c r="AW274" s="22">
        <f>IF(AO274="","",IF(ISNUMBER(SEARCH("Nonprofit table",AQ274)),"Yes","No"))</f>
        <v/>
      </c>
      <c r="AX274" s="22">
        <f>IF(AO274="","",IF(IFERROR(TRIM(INDEX($A274:$AF274,MATCH(Lists!$F$12,$A$1:$AF$1,0))&amp;""),"")&lt;&gt;"","Yes","No"))</f>
        <v/>
      </c>
      <c r="AY274" s="22">
        <f>IF(AO274="","",IF(IFERROR(TRIM(INDEX($A274:$AF274,MATCH(Lists!$F$13,$A$1:$AF$1,0))&amp;""),"")&lt;&gt;"","Yes","No"))</f>
        <v/>
      </c>
      <c r="AZ274" s="22">
        <f>IF(AO274="","",IFERROR(IF(TRIM(INDEX($A274:$AF274,MATCH(Lists!$F$11,$A$1:$AF$1,0))&amp;"")="","",VALUE(TRIM(INDEX($A274:$AF274,MATCH(Lists!$F$11,$A$1:$AF$1,0))&amp;""))),""))</f>
        <v/>
      </c>
      <c r="BA274" s="22">
        <f>IF(AO274="","",IFERROR(TRIM(INDEX($A274:$AF274,MATCH(Lists!$F$14,$A$1:$AF$1,0))&amp;""),""))</f>
        <v/>
      </c>
      <c r="BB274" s="22">
        <f>IF(OR(AO274="",AJ274=""),"",TRIM(AJ274&amp;""))</f>
        <v/>
      </c>
      <c r="BC274" s="22">
        <f>IF(BB274="","",IF(COUNTIF($BB$2:$BB$301,BB274)&gt;1,"Yes","No"))</f>
        <v/>
      </c>
      <c r="BD274" s="22">
        <f>IF(AO274="","",IFERROR(TRIM(INDEX($A274:$AF274,MATCH(Lists!$F$5,$A$1:$AF$1,0))&amp;""),""))</f>
        <v/>
      </c>
      <c r="BE274" s="22">
        <f>IF(AO274="",0,1)</f>
        <v/>
      </c>
      <c r="BF274" s="22">
        <f>IF(BB274="",0,1)</f>
        <v/>
      </c>
    </row>
    <row r="275">
      <c r="AG275" s="19" t="n"/>
      <c r="AH275" s="23" t="n"/>
      <c r="AI275" s="24" t="n"/>
      <c r="AJ275" s="23" t="n"/>
      <c r="AK275" s="23" t="n"/>
      <c r="AL275" s="23" t="n"/>
      <c r="AM275" s="23" t="n"/>
      <c r="AN275" s="19" t="n"/>
      <c r="AO275" s="22">
        <f>IFERROR(TRIM(INDEX($A275:$AF275,MATCH(Lists!$F$3,$A$1:$AF$1,0))&amp;""),"")</f>
        <v/>
      </c>
      <c r="AP275" s="22">
        <f>IF(AO275="","",IFERROR(TRIM(INDEX($A275:$AF275,MATCH(Lists!$F$4,$A$1:$AF$1,0))&amp;""),""))</f>
        <v/>
      </c>
      <c r="AQ275" s="22">
        <f>IF(AO275="","",IFERROR(TRIM(INDEX($A275:$AF275,MATCH(Lists!$F$6,$A$1:$AF$1,0))&amp;""),""))</f>
        <v/>
      </c>
      <c r="AR275" s="22">
        <f>IF(AO275="","",IFERROR(TRIM(INDEX($A275:$AF275,MATCH(Lists!$F$7,$A$1:$AF$1,0))&amp;""),""))</f>
        <v/>
      </c>
      <c r="AS275" s="22">
        <f>IF(AO275="","",IFERROR(IF(TRIM(INDEX($A275:$AF275,MATCH(Lists!$F$8,$A$1:$AF$1,0))&amp;"")="","",VALUE(TRIM(INDEX($A275:$AF275,MATCH(Lists!$F$8,$A$1:$AF$1,0))&amp;""))),""))</f>
        <v/>
      </c>
      <c r="AT275" s="22">
        <f>IF(AO275="","",IFERROR(IF(TRIM(INDEX($A275:$AF275,MATCH(Lists!$F$9,$A$1:$AF$1,0))&amp;"")="","",VALUE(TRIM(INDEX($A275:$AF275,MATCH(Lists!$F$9,$A$1:$AF$1,0))&amp;""))),""))</f>
        <v/>
      </c>
      <c r="AU275" s="22">
        <f>IF(AO275="","",IF(ISNUMBER(SEARCH("door prize",IFERROR(TRIM(INDEX($A275:$AF275,MATCH(Lists!$F$10,$A$1:$AF$1,0))&amp;""),""))),"Yes","No"))</f>
        <v/>
      </c>
      <c r="AV275" s="22">
        <f>IF(AO275="","",IF(ISNUMBER(SEARCH("Food or drink",IFERROR(TRIM(INDEX($A275:$AF275,MATCH(Lists!$F$10,$A$1:$AF$1,0))&amp;""),""))),"Yes","No"))</f>
        <v/>
      </c>
      <c r="AW275" s="22">
        <f>IF(AO275="","",IF(ISNUMBER(SEARCH("Nonprofit table",AQ275)),"Yes","No"))</f>
        <v/>
      </c>
      <c r="AX275" s="22">
        <f>IF(AO275="","",IF(IFERROR(TRIM(INDEX($A275:$AF275,MATCH(Lists!$F$12,$A$1:$AF$1,0))&amp;""),"")&lt;&gt;"","Yes","No"))</f>
        <v/>
      </c>
      <c r="AY275" s="22">
        <f>IF(AO275="","",IF(IFERROR(TRIM(INDEX($A275:$AF275,MATCH(Lists!$F$13,$A$1:$AF$1,0))&amp;""),"")&lt;&gt;"","Yes","No"))</f>
        <v/>
      </c>
      <c r="AZ275" s="22">
        <f>IF(AO275="","",IFERROR(IF(TRIM(INDEX($A275:$AF275,MATCH(Lists!$F$11,$A$1:$AF$1,0))&amp;"")="","",VALUE(TRIM(INDEX($A275:$AF275,MATCH(Lists!$F$11,$A$1:$AF$1,0))&amp;""))),""))</f>
        <v/>
      </c>
      <c r="BA275" s="22">
        <f>IF(AO275="","",IFERROR(TRIM(INDEX($A275:$AF275,MATCH(Lists!$F$14,$A$1:$AF$1,0))&amp;""),""))</f>
        <v/>
      </c>
      <c r="BB275" s="22">
        <f>IF(OR(AO275="",AJ275=""),"",TRIM(AJ275&amp;""))</f>
        <v/>
      </c>
      <c r="BC275" s="22">
        <f>IF(BB275="","",IF(COUNTIF($BB$2:$BB$301,BB275)&gt;1,"Yes","No"))</f>
        <v/>
      </c>
      <c r="BD275" s="22">
        <f>IF(AO275="","",IFERROR(TRIM(INDEX($A275:$AF275,MATCH(Lists!$F$5,$A$1:$AF$1,0))&amp;""),""))</f>
        <v/>
      </c>
      <c r="BE275" s="22">
        <f>IF(AO275="",0,1)</f>
        <v/>
      </c>
      <c r="BF275" s="22">
        <f>IF(BB275="",0,1)</f>
        <v/>
      </c>
    </row>
    <row r="276">
      <c r="AG276" s="19" t="n"/>
      <c r="AH276" s="23" t="n"/>
      <c r="AI276" s="24" t="n"/>
      <c r="AJ276" s="23" t="n"/>
      <c r="AK276" s="23" t="n"/>
      <c r="AL276" s="23" t="n"/>
      <c r="AM276" s="23" t="n"/>
      <c r="AN276" s="19" t="n"/>
      <c r="AO276" s="22">
        <f>IFERROR(TRIM(INDEX($A276:$AF276,MATCH(Lists!$F$3,$A$1:$AF$1,0))&amp;""),"")</f>
        <v/>
      </c>
      <c r="AP276" s="22">
        <f>IF(AO276="","",IFERROR(TRIM(INDEX($A276:$AF276,MATCH(Lists!$F$4,$A$1:$AF$1,0))&amp;""),""))</f>
        <v/>
      </c>
      <c r="AQ276" s="22">
        <f>IF(AO276="","",IFERROR(TRIM(INDEX($A276:$AF276,MATCH(Lists!$F$6,$A$1:$AF$1,0))&amp;""),""))</f>
        <v/>
      </c>
      <c r="AR276" s="22">
        <f>IF(AO276="","",IFERROR(TRIM(INDEX($A276:$AF276,MATCH(Lists!$F$7,$A$1:$AF$1,0))&amp;""),""))</f>
        <v/>
      </c>
      <c r="AS276" s="22">
        <f>IF(AO276="","",IFERROR(IF(TRIM(INDEX($A276:$AF276,MATCH(Lists!$F$8,$A$1:$AF$1,0))&amp;"")="","",VALUE(TRIM(INDEX($A276:$AF276,MATCH(Lists!$F$8,$A$1:$AF$1,0))&amp;""))),""))</f>
        <v/>
      </c>
      <c r="AT276" s="22">
        <f>IF(AO276="","",IFERROR(IF(TRIM(INDEX($A276:$AF276,MATCH(Lists!$F$9,$A$1:$AF$1,0))&amp;"")="","",VALUE(TRIM(INDEX($A276:$AF276,MATCH(Lists!$F$9,$A$1:$AF$1,0))&amp;""))),""))</f>
        <v/>
      </c>
      <c r="AU276" s="22">
        <f>IF(AO276="","",IF(ISNUMBER(SEARCH("door prize",IFERROR(TRIM(INDEX($A276:$AF276,MATCH(Lists!$F$10,$A$1:$AF$1,0))&amp;""),""))),"Yes","No"))</f>
        <v/>
      </c>
      <c r="AV276" s="22">
        <f>IF(AO276="","",IF(ISNUMBER(SEARCH("Food or drink",IFERROR(TRIM(INDEX($A276:$AF276,MATCH(Lists!$F$10,$A$1:$AF$1,0))&amp;""),""))),"Yes","No"))</f>
        <v/>
      </c>
      <c r="AW276" s="22">
        <f>IF(AO276="","",IF(ISNUMBER(SEARCH("Nonprofit table",AQ276)),"Yes","No"))</f>
        <v/>
      </c>
      <c r="AX276" s="22">
        <f>IF(AO276="","",IF(IFERROR(TRIM(INDEX($A276:$AF276,MATCH(Lists!$F$12,$A$1:$AF$1,0))&amp;""),"")&lt;&gt;"","Yes","No"))</f>
        <v/>
      </c>
      <c r="AY276" s="22">
        <f>IF(AO276="","",IF(IFERROR(TRIM(INDEX($A276:$AF276,MATCH(Lists!$F$13,$A$1:$AF$1,0))&amp;""),"")&lt;&gt;"","Yes","No"))</f>
        <v/>
      </c>
      <c r="AZ276" s="22">
        <f>IF(AO276="","",IFERROR(IF(TRIM(INDEX($A276:$AF276,MATCH(Lists!$F$11,$A$1:$AF$1,0))&amp;"")="","",VALUE(TRIM(INDEX($A276:$AF276,MATCH(Lists!$F$11,$A$1:$AF$1,0))&amp;""))),""))</f>
        <v/>
      </c>
      <c r="BA276" s="22">
        <f>IF(AO276="","",IFERROR(TRIM(INDEX($A276:$AF276,MATCH(Lists!$F$14,$A$1:$AF$1,0))&amp;""),""))</f>
        <v/>
      </c>
      <c r="BB276" s="22">
        <f>IF(OR(AO276="",AJ276=""),"",TRIM(AJ276&amp;""))</f>
        <v/>
      </c>
      <c r="BC276" s="22">
        <f>IF(BB276="","",IF(COUNTIF($BB$2:$BB$301,BB276)&gt;1,"Yes","No"))</f>
        <v/>
      </c>
      <c r="BD276" s="22">
        <f>IF(AO276="","",IFERROR(TRIM(INDEX($A276:$AF276,MATCH(Lists!$F$5,$A$1:$AF$1,0))&amp;""),""))</f>
        <v/>
      </c>
      <c r="BE276" s="22">
        <f>IF(AO276="",0,1)</f>
        <v/>
      </c>
      <c r="BF276" s="22">
        <f>IF(BB276="",0,1)</f>
        <v/>
      </c>
    </row>
    <row r="277">
      <c r="AG277" s="19" t="n"/>
      <c r="AH277" s="23" t="n"/>
      <c r="AI277" s="24" t="n"/>
      <c r="AJ277" s="23" t="n"/>
      <c r="AK277" s="23" t="n"/>
      <c r="AL277" s="23" t="n"/>
      <c r="AM277" s="23" t="n"/>
      <c r="AN277" s="19" t="n"/>
      <c r="AO277" s="22">
        <f>IFERROR(TRIM(INDEX($A277:$AF277,MATCH(Lists!$F$3,$A$1:$AF$1,0))&amp;""),"")</f>
        <v/>
      </c>
      <c r="AP277" s="22">
        <f>IF(AO277="","",IFERROR(TRIM(INDEX($A277:$AF277,MATCH(Lists!$F$4,$A$1:$AF$1,0))&amp;""),""))</f>
        <v/>
      </c>
      <c r="AQ277" s="22">
        <f>IF(AO277="","",IFERROR(TRIM(INDEX($A277:$AF277,MATCH(Lists!$F$6,$A$1:$AF$1,0))&amp;""),""))</f>
        <v/>
      </c>
      <c r="AR277" s="22">
        <f>IF(AO277="","",IFERROR(TRIM(INDEX($A277:$AF277,MATCH(Lists!$F$7,$A$1:$AF$1,0))&amp;""),""))</f>
        <v/>
      </c>
      <c r="AS277" s="22">
        <f>IF(AO277="","",IFERROR(IF(TRIM(INDEX($A277:$AF277,MATCH(Lists!$F$8,$A$1:$AF$1,0))&amp;"")="","",VALUE(TRIM(INDEX($A277:$AF277,MATCH(Lists!$F$8,$A$1:$AF$1,0))&amp;""))),""))</f>
        <v/>
      </c>
      <c r="AT277" s="22">
        <f>IF(AO277="","",IFERROR(IF(TRIM(INDEX($A277:$AF277,MATCH(Lists!$F$9,$A$1:$AF$1,0))&amp;"")="","",VALUE(TRIM(INDEX($A277:$AF277,MATCH(Lists!$F$9,$A$1:$AF$1,0))&amp;""))),""))</f>
        <v/>
      </c>
      <c r="AU277" s="22">
        <f>IF(AO277="","",IF(ISNUMBER(SEARCH("door prize",IFERROR(TRIM(INDEX($A277:$AF277,MATCH(Lists!$F$10,$A$1:$AF$1,0))&amp;""),""))),"Yes","No"))</f>
        <v/>
      </c>
      <c r="AV277" s="22">
        <f>IF(AO277="","",IF(ISNUMBER(SEARCH("Food or drink",IFERROR(TRIM(INDEX($A277:$AF277,MATCH(Lists!$F$10,$A$1:$AF$1,0))&amp;""),""))),"Yes","No"))</f>
        <v/>
      </c>
      <c r="AW277" s="22">
        <f>IF(AO277="","",IF(ISNUMBER(SEARCH("Nonprofit table",AQ277)),"Yes","No"))</f>
        <v/>
      </c>
      <c r="AX277" s="22">
        <f>IF(AO277="","",IF(IFERROR(TRIM(INDEX($A277:$AF277,MATCH(Lists!$F$12,$A$1:$AF$1,0))&amp;""),"")&lt;&gt;"","Yes","No"))</f>
        <v/>
      </c>
      <c r="AY277" s="22">
        <f>IF(AO277="","",IF(IFERROR(TRIM(INDEX($A277:$AF277,MATCH(Lists!$F$13,$A$1:$AF$1,0))&amp;""),"")&lt;&gt;"","Yes","No"))</f>
        <v/>
      </c>
      <c r="AZ277" s="22">
        <f>IF(AO277="","",IFERROR(IF(TRIM(INDEX($A277:$AF277,MATCH(Lists!$F$11,$A$1:$AF$1,0))&amp;"")="","",VALUE(TRIM(INDEX($A277:$AF277,MATCH(Lists!$F$11,$A$1:$AF$1,0))&amp;""))),""))</f>
        <v/>
      </c>
      <c r="BA277" s="22">
        <f>IF(AO277="","",IFERROR(TRIM(INDEX($A277:$AF277,MATCH(Lists!$F$14,$A$1:$AF$1,0))&amp;""),""))</f>
        <v/>
      </c>
      <c r="BB277" s="22">
        <f>IF(OR(AO277="",AJ277=""),"",TRIM(AJ277&amp;""))</f>
        <v/>
      </c>
      <c r="BC277" s="22">
        <f>IF(BB277="","",IF(COUNTIF($BB$2:$BB$301,BB277)&gt;1,"Yes","No"))</f>
        <v/>
      </c>
      <c r="BD277" s="22">
        <f>IF(AO277="","",IFERROR(TRIM(INDEX($A277:$AF277,MATCH(Lists!$F$5,$A$1:$AF$1,0))&amp;""),""))</f>
        <v/>
      </c>
      <c r="BE277" s="22">
        <f>IF(AO277="",0,1)</f>
        <v/>
      </c>
      <c r="BF277" s="22">
        <f>IF(BB277="",0,1)</f>
        <v/>
      </c>
    </row>
    <row r="278">
      <c r="AG278" s="19" t="n"/>
      <c r="AH278" s="23" t="n"/>
      <c r="AI278" s="24" t="n"/>
      <c r="AJ278" s="23" t="n"/>
      <c r="AK278" s="23" t="n"/>
      <c r="AL278" s="23" t="n"/>
      <c r="AM278" s="23" t="n"/>
      <c r="AN278" s="19" t="n"/>
      <c r="AO278" s="22">
        <f>IFERROR(TRIM(INDEX($A278:$AF278,MATCH(Lists!$F$3,$A$1:$AF$1,0))&amp;""),"")</f>
        <v/>
      </c>
      <c r="AP278" s="22">
        <f>IF(AO278="","",IFERROR(TRIM(INDEX($A278:$AF278,MATCH(Lists!$F$4,$A$1:$AF$1,0))&amp;""),""))</f>
        <v/>
      </c>
      <c r="AQ278" s="22">
        <f>IF(AO278="","",IFERROR(TRIM(INDEX($A278:$AF278,MATCH(Lists!$F$6,$A$1:$AF$1,0))&amp;""),""))</f>
        <v/>
      </c>
      <c r="AR278" s="22">
        <f>IF(AO278="","",IFERROR(TRIM(INDEX($A278:$AF278,MATCH(Lists!$F$7,$A$1:$AF$1,0))&amp;""),""))</f>
        <v/>
      </c>
      <c r="AS278" s="22">
        <f>IF(AO278="","",IFERROR(IF(TRIM(INDEX($A278:$AF278,MATCH(Lists!$F$8,$A$1:$AF$1,0))&amp;"")="","",VALUE(TRIM(INDEX($A278:$AF278,MATCH(Lists!$F$8,$A$1:$AF$1,0))&amp;""))),""))</f>
        <v/>
      </c>
      <c r="AT278" s="22">
        <f>IF(AO278="","",IFERROR(IF(TRIM(INDEX($A278:$AF278,MATCH(Lists!$F$9,$A$1:$AF$1,0))&amp;"")="","",VALUE(TRIM(INDEX($A278:$AF278,MATCH(Lists!$F$9,$A$1:$AF$1,0))&amp;""))),""))</f>
        <v/>
      </c>
      <c r="AU278" s="22">
        <f>IF(AO278="","",IF(ISNUMBER(SEARCH("door prize",IFERROR(TRIM(INDEX($A278:$AF278,MATCH(Lists!$F$10,$A$1:$AF$1,0))&amp;""),""))),"Yes","No"))</f>
        <v/>
      </c>
      <c r="AV278" s="22">
        <f>IF(AO278="","",IF(ISNUMBER(SEARCH("Food or drink",IFERROR(TRIM(INDEX($A278:$AF278,MATCH(Lists!$F$10,$A$1:$AF$1,0))&amp;""),""))),"Yes","No"))</f>
        <v/>
      </c>
      <c r="AW278" s="22">
        <f>IF(AO278="","",IF(ISNUMBER(SEARCH("Nonprofit table",AQ278)),"Yes","No"))</f>
        <v/>
      </c>
      <c r="AX278" s="22">
        <f>IF(AO278="","",IF(IFERROR(TRIM(INDEX($A278:$AF278,MATCH(Lists!$F$12,$A$1:$AF$1,0))&amp;""),"")&lt;&gt;"","Yes","No"))</f>
        <v/>
      </c>
      <c r="AY278" s="22">
        <f>IF(AO278="","",IF(IFERROR(TRIM(INDEX($A278:$AF278,MATCH(Lists!$F$13,$A$1:$AF$1,0))&amp;""),"")&lt;&gt;"","Yes","No"))</f>
        <v/>
      </c>
      <c r="AZ278" s="22">
        <f>IF(AO278="","",IFERROR(IF(TRIM(INDEX($A278:$AF278,MATCH(Lists!$F$11,$A$1:$AF$1,0))&amp;"")="","",VALUE(TRIM(INDEX($A278:$AF278,MATCH(Lists!$F$11,$A$1:$AF$1,0))&amp;""))),""))</f>
        <v/>
      </c>
      <c r="BA278" s="22">
        <f>IF(AO278="","",IFERROR(TRIM(INDEX($A278:$AF278,MATCH(Lists!$F$14,$A$1:$AF$1,0))&amp;""),""))</f>
        <v/>
      </c>
      <c r="BB278" s="22">
        <f>IF(OR(AO278="",AJ278=""),"",TRIM(AJ278&amp;""))</f>
        <v/>
      </c>
      <c r="BC278" s="22">
        <f>IF(BB278="","",IF(COUNTIF($BB$2:$BB$301,BB278)&gt;1,"Yes","No"))</f>
        <v/>
      </c>
      <c r="BD278" s="22">
        <f>IF(AO278="","",IFERROR(TRIM(INDEX($A278:$AF278,MATCH(Lists!$F$5,$A$1:$AF$1,0))&amp;""),""))</f>
        <v/>
      </c>
      <c r="BE278" s="22">
        <f>IF(AO278="",0,1)</f>
        <v/>
      </c>
      <c r="BF278" s="22">
        <f>IF(BB278="",0,1)</f>
        <v/>
      </c>
    </row>
    <row r="279">
      <c r="AG279" s="19" t="n"/>
      <c r="AH279" s="23" t="n"/>
      <c r="AI279" s="24" t="n"/>
      <c r="AJ279" s="23" t="n"/>
      <c r="AK279" s="23" t="n"/>
      <c r="AL279" s="23" t="n"/>
      <c r="AM279" s="23" t="n"/>
      <c r="AN279" s="19" t="n"/>
      <c r="AO279" s="22">
        <f>IFERROR(TRIM(INDEX($A279:$AF279,MATCH(Lists!$F$3,$A$1:$AF$1,0))&amp;""),"")</f>
        <v/>
      </c>
      <c r="AP279" s="22">
        <f>IF(AO279="","",IFERROR(TRIM(INDEX($A279:$AF279,MATCH(Lists!$F$4,$A$1:$AF$1,0))&amp;""),""))</f>
        <v/>
      </c>
      <c r="AQ279" s="22">
        <f>IF(AO279="","",IFERROR(TRIM(INDEX($A279:$AF279,MATCH(Lists!$F$6,$A$1:$AF$1,0))&amp;""),""))</f>
        <v/>
      </c>
      <c r="AR279" s="22">
        <f>IF(AO279="","",IFERROR(TRIM(INDEX($A279:$AF279,MATCH(Lists!$F$7,$A$1:$AF$1,0))&amp;""),""))</f>
        <v/>
      </c>
      <c r="AS279" s="22">
        <f>IF(AO279="","",IFERROR(IF(TRIM(INDEX($A279:$AF279,MATCH(Lists!$F$8,$A$1:$AF$1,0))&amp;"")="","",VALUE(TRIM(INDEX($A279:$AF279,MATCH(Lists!$F$8,$A$1:$AF$1,0))&amp;""))),""))</f>
        <v/>
      </c>
      <c r="AT279" s="22">
        <f>IF(AO279="","",IFERROR(IF(TRIM(INDEX($A279:$AF279,MATCH(Lists!$F$9,$A$1:$AF$1,0))&amp;"")="","",VALUE(TRIM(INDEX($A279:$AF279,MATCH(Lists!$F$9,$A$1:$AF$1,0))&amp;""))),""))</f>
        <v/>
      </c>
      <c r="AU279" s="22">
        <f>IF(AO279="","",IF(ISNUMBER(SEARCH("door prize",IFERROR(TRIM(INDEX($A279:$AF279,MATCH(Lists!$F$10,$A$1:$AF$1,0))&amp;""),""))),"Yes","No"))</f>
        <v/>
      </c>
      <c r="AV279" s="22">
        <f>IF(AO279="","",IF(ISNUMBER(SEARCH("Food or drink",IFERROR(TRIM(INDEX($A279:$AF279,MATCH(Lists!$F$10,$A$1:$AF$1,0))&amp;""),""))),"Yes","No"))</f>
        <v/>
      </c>
      <c r="AW279" s="22">
        <f>IF(AO279="","",IF(ISNUMBER(SEARCH("Nonprofit table",AQ279)),"Yes","No"))</f>
        <v/>
      </c>
      <c r="AX279" s="22">
        <f>IF(AO279="","",IF(IFERROR(TRIM(INDEX($A279:$AF279,MATCH(Lists!$F$12,$A$1:$AF$1,0))&amp;""),"")&lt;&gt;"","Yes","No"))</f>
        <v/>
      </c>
      <c r="AY279" s="22">
        <f>IF(AO279="","",IF(IFERROR(TRIM(INDEX($A279:$AF279,MATCH(Lists!$F$13,$A$1:$AF$1,0))&amp;""),"")&lt;&gt;"","Yes","No"))</f>
        <v/>
      </c>
      <c r="AZ279" s="22">
        <f>IF(AO279="","",IFERROR(IF(TRIM(INDEX($A279:$AF279,MATCH(Lists!$F$11,$A$1:$AF$1,0))&amp;"")="","",VALUE(TRIM(INDEX($A279:$AF279,MATCH(Lists!$F$11,$A$1:$AF$1,0))&amp;""))),""))</f>
        <v/>
      </c>
      <c r="BA279" s="22">
        <f>IF(AO279="","",IFERROR(TRIM(INDEX($A279:$AF279,MATCH(Lists!$F$14,$A$1:$AF$1,0))&amp;""),""))</f>
        <v/>
      </c>
      <c r="BB279" s="22">
        <f>IF(OR(AO279="",AJ279=""),"",TRIM(AJ279&amp;""))</f>
        <v/>
      </c>
      <c r="BC279" s="22">
        <f>IF(BB279="","",IF(COUNTIF($BB$2:$BB$301,BB279)&gt;1,"Yes","No"))</f>
        <v/>
      </c>
      <c r="BD279" s="22">
        <f>IF(AO279="","",IFERROR(TRIM(INDEX($A279:$AF279,MATCH(Lists!$F$5,$A$1:$AF$1,0))&amp;""),""))</f>
        <v/>
      </c>
      <c r="BE279" s="22">
        <f>IF(AO279="",0,1)</f>
        <v/>
      </c>
      <c r="BF279" s="22">
        <f>IF(BB279="",0,1)</f>
        <v/>
      </c>
    </row>
    <row r="280">
      <c r="AG280" s="19" t="n"/>
      <c r="AH280" s="23" t="n"/>
      <c r="AI280" s="24" t="n"/>
      <c r="AJ280" s="23" t="n"/>
      <c r="AK280" s="23" t="n"/>
      <c r="AL280" s="23" t="n"/>
      <c r="AM280" s="23" t="n"/>
      <c r="AN280" s="19" t="n"/>
      <c r="AO280" s="22">
        <f>IFERROR(TRIM(INDEX($A280:$AF280,MATCH(Lists!$F$3,$A$1:$AF$1,0))&amp;""),"")</f>
        <v/>
      </c>
      <c r="AP280" s="22">
        <f>IF(AO280="","",IFERROR(TRIM(INDEX($A280:$AF280,MATCH(Lists!$F$4,$A$1:$AF$1,0))&amp;""),""))</f>
        <v/>
      </c>
      <c r="AQ280" s="22">
        <f>IF(AO280="","",IFERROR(TRIM(INDEX($A280:$AF280,MATCH(Lists!$F$6,$A$1:$AF$1,0))&amp;""),""))</f>
        <v/>
      </c>
      <c r="AR280" s="22">
        <f>IF(AO280="","",IFERROR(TRIM(INDEX($A280:$AF280,MATCH(Lists!$F$7,$A$1:$AF$1,0))&amp;""),""))</f>
        <v/>
      </c>
      <c r="AS280" s="22">
        <f>IF(AO280="","",IFERROR(IF(TRIM(INDEX($A280:$AF280,MATCH(Lists!$F$8,$A$1:$AF$1,0))&amp;"")="","",VALUE(TRIM(INDEX($A280:$AF280,MATCH(Lists!$F$8,$A$1:$AF$1,0))&amp;""))),""))</f>
        <v/>
      </c>
      <c r="AT280" s="22">
        <f>IF(AO280="","",IFERROR(IF(TRIM(INDEX($A280:$AF280,MATCH(Lists!$F$9,$A$1:$AF$1,0))&amp;"")="","",VALUE(TRIM(INDEX($A280:$AF280,MATCH(Lists!$F$9,$A$1:$AF$1,0))&amp;""))),""))</f>
        <v/>
      </c>
      <c r="AU280" s="22">
        <f>IF(AO280="","",IF(ISNUMBER(SEARCH("door prize",IFERROR(TRIM(INDEX($A280:$AF280,MATCH(Lists!$F$10,$A$1:$AF$1,0))&amp;""),""))),"Yes","No"))</f>
        <v/>
      </c>
      <c r="AV280" s="22">
        <f>IF(AO280="","",IF(ISNUMBER(SEARCH("Food or drink",IFERROR(TRIM(INDEX($A280:$AF280,MATCH(Lists!$F$10,$A$1:$AF$1,0))&amp;""),""))),"Yes","No"))</f>
        <v/>
      </c>
      <c r="AW280" s="22">
        <f>IF(AO280="","",IF(ISNUMBER(SEARCH("Nonprofit table",AQ280)),"Yes","No"))</f>
        <v/>
      </c>
      <c r="AX280" s="22">
        <f>IF(AO280="","",IF(IFERROR(TRIM(INDEX($A280:$AF280,MATCH(Lists!$F$12,$A$1:$AF$1,0))&amp;""),"")&lt;&gt;"","Yes","No"))</f>
        <v/>
      </c>
      <c r="AY280" s="22">
        <f>IF(AO280="","",IF(IFERROR(TRIM(INDEX($A280:$AF280,MATCH(Lists!$F$13,$A$1:$AF$1,0))&amp;""),"")&lt;&gt;"","Yes","No"))</f>
        <v/>
      </c>
      <c r="AZ280" s="22">
        <f>IF(AO280="","",IFERROR(IF(TRIM(INDEX($A280:$AF280,MATCH(Lists!$F$11,$A$1:$AF$1,0))&amp;"")="","",VALUE(TRIM(INDEX($A280:$AF280,MATCH(Lists!$F$11,$A$1:$AF$1,0))&amp;""))),""))</f>
        <v/>
      </c>
      <c r="BA280" s="22">
        <f>IF(AO280="","",IFERROR(TRIM(INDEX($A280:$AF280,MATCH(Lists!$F$14,$A$1:$AF$1,0))&amp;""),""))</f>
        <v/>
      </c>
      <c r="BB280" s="22">
        <f>IF(OR(AO280="",AJ280=""),"",TRIM(AJ280&amp;""))</f>
        <v/>
      </c>
      <c r="BC280" s="22">
        <f>IF(BB280="","",IF(COUNTIF($BB$2:$BB$301,BB280)&gt;1,"Yes","No"))</f>
        <v/>
      </c>
      <c r="BD280" s="22">
        <f>IF(AO280="","",IFERROR(TRIM(INDEX($A280:$AF280,MATCH(Lists!$F$5,$A$1:$AF$1,0))&amp;""),""))</f>
        <v/>
      </c>
      <c r="BE280" s="22">
        <f>IF(AO280="",0,1)</f>
        <v/>
      </c>
      <c r="BF280" s="22">
        <f>IF(BB280="",0,1)</f>
        <v/>
      </c>
    </row>
    <row r="281">
      <c r="AG281" s="19" t="n"/>
      <c r="AH281" s="23" t="n"/>
      <c r="AI281" s="24" t="n"/>
      <c r="AJ281" s="23" t="n"/>
      <c r="AK281" s="23" t="n"/>
      <c r="AL281" s="23" t="n"/>
      <c r="AM281" s="23" t="n"/>
      <c r="AN281" s="19" t="n"/>
      <c r="AO281" s="22">
        <f>IFERROR(TRIM(INDEX($A281:$AF281,MATCH(Lists!$F$3,$A$1:$AF$1,0))&amp;""),"")</f>
        <v/>
      </c>
      <c r="AP281" s="22">
        <f>IF(AO281="","",IFERROR(TRIM(INDEX($A281:$AF281,MATCH(Lists!$F$4,$A$1:$AF$1,0))&amp;""),""))</f>
        <v/>
      </c>
      <c r="AQ281" s="22">
        <f>IF(AO281="","",IFERROR(TRIM(INDEX($A281:$AF281,MATCH(Lists!$F$6,$A$1:$AF$1,0))&amp;""),""))</f>
        <v/>
      </c>
      <c r="AR281" s="22">
        <f>IF(AO281="","",IFERROR(TRIM(INDEX($A281:$AF281,MATCH(Lists!$F$7,$A$1:$AF$1,0))&amp;""),""))</f>
        <v/>
      </c>
      <c r="AS281" s="22">
        <f>IF(AO281="","",IFERROR(IF(TRIM(INDEX($A281:$AF281,MATCH(Lists!$F$8,$A$1:$AF$1,0))&amp;"")="","",VALUE(TRIM(INDEX($A281:$AF281,MATCH(Lists!$F$8,$A$1:$AF$1,0))&amp;""))),""))</f>
        <v/>
      </c>
      <c r="AT281" s="22">
        <f>IF(AO281="","",IFERROR(IF(TRIM(INDEX($A281:$AF281,MATCH(Lists!$F$9,$A$1:$AF$1,0))&amp;"")="","",VALUE(TRIM(INDEX($A281:$AF281,MATCH(Lists!$F$9,$A$1:$AF$1,0))&amp;""))),""))</f>
        <v/>
      </c>
      <c r="AU281" s="22">
        <f>IF(AO281="","",IF(ISNUMBER(SEARCH("door prize",IFERROR(TRIM(INDEX($A281:$AF281,MATCH(Lists!$F$10,$A$1:$AF$1,0))&amp;""),""))),"Yes","No"))</f>
        <v/>
      </c>
      <c r="AV281" s="22">
        <f>IF(AO281="","",IF(ISNUMBER(SEARCH("Food or drink",IFERROR(TRIM(INDEX($A281:$AF281,MATCH(Lists!$F$10,$A$1:$AF$1,0))&amp;""),""))),"Yes","No"))</f>
        <v/>
      </c>
      <c r="AW281" s="22">
        <f>IF(AO281="","",IF(ISNUMBER(SEARCH("Nonprofit table",AQ281)),"Yes","No"))</f>
        <v/>
      </c>
      <c r="AX281" s="22">
        <f>IF(AO281="","",IF(IFERROR(TRIM(INDEX($A281:$AF281,MATCH(Lists!$F$12,$A$1:$AF$1,0))&amp;""),"")&lt;&gt;"","Yes","No"))</f>
        <v/>
      </c>
      <c r="AY281" s="22">
        <f>IF(AO281="","",IF(IFERROR(TRIM(INDEX($A281:$AF281,MATCH(Lists!$F$13,$A$1:$AF$1,0))&amp;""),"")&lt;&gt;"","Yes","No"))</f>
        <v/>
      </c>
      <c r="AZ281" s="22">
        <f>IF(AO281="","",IFERROR(IF(TRIM(INDEX($A281:$AF281,MATCH(Lists!$F$11,$A$1:$AF$1,0))&amp;"")="","",VALUE(TRIM(INDEX($A281:$AF281,MATCH(Lists!$F$11,$A$1:$AF$1,0))&amp;""))),""))</f>
        <v/>
      </c>
      <c r="BA281" s="22">
        <f>IF(AO281="","",IFERROR(TRIM(INDEX($A281:$AF281,MATCH(Lists!$F$14,$A$1:$AF$1,0))&amp;""),""))</f>
        <v/>
      </c>
      <c r="BB281" s="22">
        <f>IF(OR(AO281="",AJ281=""),"",TRIM(AJ281&amp;""))</f>
        <v/>
      </c>
      <c r="BC281" s="22">
        <f>IF(BB281="","",IF(COUNTIF($BB$2:$BB$301,BB281)&gt;1,"Yes","No"))</f>
        <v/>
      </c>
      <c r="BD281" s="22">
        <f>IF(AO281="","",IFERROR(TRIM(INDEX($A281:$AF281,MATCH(Lists!$F$5,$A$1:$AF$1,0))&amp;""),""))</f>
        <v/>
      </c>
      <c r="BE281" s="22">
        <f>IF(AO281="",0,1)</f>
        <v/>
      </c>
      <c r="BF281" s="22">
        <f>IF(BB281="",0,1)</f>
        <v/>
      </c>
    </row>
    <row r="282">
      <c r="AG282" s="19" t="n"/>
      <c r="AH282" s="23" t="n"/>
      <c r="AI282" s="24" t="n"/>
      <c r="AJ282" s="23" t="n"/>
      <c r="AK282" s="23" t="n"/>
      <c r="AL282" s="23" t="n"/>
      <c r="AM282" s="23" t="n"/>
      <c r="AN282" s="19" t="n"/>
      <c r="AO282" s="22">
        <f>IFERROR(TRIM(INDEX($A282:$AF282,MATCH(Lists!$F$3,$A$1:$AF$1,0))&amp;""),"")</f>
        <v/>
      </c>
      <c r="AP282" s="22">
        <f>IF(AO282="","",IFERROR(TRIM(INDEX($A282:$AF282,MATCH(Lists!$F$4,$A$1:$AF$1,0))&amp;""),""))</f>
        <v/>
      </c>
      <c r="AQ282" s="22">
        <f>IF(AO282="","",IFERROR(TRIM(INDEX($A282:$AF282,MATCH(Lists!$F$6,$A$1:$AF$1,0))&amp;""),""))</f>
        <v/>
      </c>
      <c r="AR282" s="22">
        <f>IF(AO282="","",IFERROR(TRIM(INDEX($A282:$AF282,MATCH(Lists!$F$7,$A$1:$AF$1,0))&amp;""),""))</f>
        <v/>
      </c>
      <c r="AS282" s="22">
        <f>IF(AO282="","",IFERROR(IF(TRIM(INDEX($A282:$AF282,MATCH(Lists!$F$8,$A$1:$AF$1,0))&amp;"")="","",VALUE(TRIM(INDEX($A282:$AF282,MATCH(Lists!$F$8,$A$1:$AF$1,0))&amp;""))),""))</f>
        <v/>
      </c>
      <c r="AT282" s="22">
        <f>IF(AO282="","",IFERROR(IF(TRIM(INDEX($A282:$AF282,MATCH(Lists!$F$9,$A$1:$AF$1,0))&amp;"")="","",VALUE(TRIM(INDEX($A282:$AF282,MATCH(Lists!$F$9,$A$1:$AF$1,0))&amp;""))),""))</f>
        <v/>
      </c>
      <c r="AU282" s="22">
        <f>IF(AO282="","",IF(ISNUMBER(SEARCH("door prize",IFERROR(TRIM(INDEX($A282:$AF282,MATCH(Lists!$F$10,$A$1:$AF$1,0))&amp;""),""))),"Yes","No"))</f>
        <v/>
      </c>
      <c r="AV282" s="22">
        <f>IF(AO282="","",IF(ISNUMBER(SEARCH("Food or drink",IFERROR(TRIM(INDEX($A282:$AF282,MATCH(Lists!$F$10,$A$1:$AF$1,0))&amp;""),""))),"Yes","No"))</f>
        <v/>
      </c>
      <c r="AW282" s="22">
        <f>IF(AO282="","",IF(ISNUMBER(SEARCH("Nonprofit table",AQ282)),"Yes","No"))</f>
        <v/>
      </c>
      <c r="AX282" s="22">
        <f>IF(AO282="","",IF(IFERROR(TRIM(INDEX($A282:$AF282,MATCH(Lists!$F$12,$A$1:$AF$1,0))&amp;""),"")&lt;&gt;"","Yes","No"))</f>
        <v/>
      </c>
      <c r="AY282" s="22">
        <f>IF(AO282="","",IF(IFERROR(TRIM(INDEX($A282:$AF282,MATCH(Lists!$F$13,$A$1:$AF$1,0))&amp;""),"")&lt;&gt;"","Yes","No"))</f>
        <v/>
      </c>
      <c r="AZ282" s="22">
        <f>IF(AO282="","",IFERROR(IF(TRIM(INDEX($A282:$AF282,MATCH(Lists!$F$11,$A$1:$AF$1,0))&amp;"")="","",VALUE(TRIM(INDEX($A282:$AF282,MATCH(Lists!$F$11,$A$1:$AF$1,0))&amp;""))),""))</f>
        <v/>
      </c>
      <c r="BA282" s="22">
        <f>IF(AO282="","",IFERROR(TRIM(INDEX($A282:$AF282,MATCH(Lists!$F$14,$A$1:$AF$1,0))&amp;""),""))</f>
        <v/>
      </c>
      <c r="BB282" s="22">
        <f>IF(OR(AO282="",AJ282=""),"",TRIM(AJ282&amp;""))</f>
        <v/>
      </c>
      <c r="BC282" s="22">
        <f>IF(BB282="","",IF(COUNTIF($BB$2:$BB$301,BB282)&gt;1,"Yes","No"))</f>
        <v/>
      </c>
      <c r="BD282" s="22">
        <f>IF(AO282="","",IFERROR(TRIM(INDEX($A282:$AF282,MATCH(Lists!$F$5,$A$1:$AF$1,0))&amp;""),""))</f>
        <v/>
      </c>
      <c r="BE282" s="22">
        <f>IF(AO282="",0,1)</f>
        <v/>
      </c>
      <c r="BF282" s="22">
        <f>IF(BB282="",0,1)</f>
        <v/>
      </c>
    </row>
    <row r="283">
      <c r="AG283" s="19" t="n"/>
      <c r="AH283" s="23" t="n"/>
      <c r="AI283" s="24" t="n"/>
      <c r="AJ283" s="23" t="n"/>
      <c r="AK283" s="23" t="n"/>
      <c r="AL283" s="23" t="n"/>
      <c r="AM283" s="23" t="n"/>
      <c r="AN283" s="19" t="n"/>
      <c r="AO283" s="22">
        <f>IFERROR(TRIM(INDEX($A283:$AF283,MATCH(Lists!$F$3,$A$1:$AF$1,0))&amp;""),"")</f>
        <v/>
      </c>
      <c r="AP283" s="22">
        <f>IF(AO283="","",IFERROR(TRIM(INDEX($A283:$AF283,MATCH(Lists!$F$4,$A$1:$AF$1,0))&amp;""),""))</f>
        <v/>
      </c>
      <c r="AQ283" s="22">
        <f>IF(AO283="","",IFERROR(TRIM(INDEX($A283:$AF283,MATCH(Lists!$F$6,$A$1:$AF$1,0))&amp;""),""))</f>
        <v/>
      </c>
      <c r="AR283" s="22">
        <f>IF(AO283="","",IFERROR(TRIM(INDEX($A283:$AF283,MATCH(Lists!$F$7,$A$1:$AF$1,0))&amp;""),""))</f>
        <v/>
      </c>
      <c r="AS283" s="22">
        <f>IF(AO283="","",IFERROR(IF(TRIM(INDEX($A283:$AF283,MATCH(Lists!$F$8,$A$1:$AF$1,0))&amp;"")="","",VALUE(TRIM(INDEX($A283:$AF283,MATCH(Lists!$F$8,$A$1:$AF$1,0))&amp;""))),""))</f>
        <v/>
      </c>
      <c r="AT283" s="22">
        <f>IF(AO283="","",IFERROR(IF(TRIM(INDEX($A283:$AF283,MATCH(Lists!$F$9,$A$1:$AF$1,0))&amp;"")="","",VALUE(TRIM(INDEX($A283:$AF283,MATCH(Lists!$F$9,$A$1:$AF$1,0))&amp;""))),""))</f>
        <v/>
      </c>
      <c r="AU283" s="22">
        <f>IF(AO283="","",IF(ISNUMBER(SEARCH("door prize",IFERROR(TRIM(INDEX($A283:$AF283,MATCH(Lists!$F$10,$A$1:$AF$1,0))&amp;""),""))),"Yes","No"))</f>
        <v/>
      </c>
      <c r="AV283" s="22">
        <f>IF(AO283="","",IF(ISNUMBER(SEARCH("Food or drink",IFERROR(TRIM(INDEX($A283:$AF283,MATCH(Lists!$F$10,$A$1:$AF$1,0))&amp;""),""))),"Yes","No"))</f>
        <v/>
      </c>
      <c r="AW283" s="22">
        <f>IF(AO283="","",IF(ISNUMBER(SEARCH("Nonprofit table",AQ283)),"Yes","No"))</f>
        <v/>
      </c>
      <c r="AX283" s="22">
        <f>IF(AO283="","",IF(IFERROR(TRIM(INDEX($A283:$AF283,MATCH(Lists!$F$12,$A$1:$AF$1,0))&amp;""),"")&lt;&gt;"","Yes","No"))</f>
        <v/>
      </c>
      <c r="AY283" s="22">
        <f>IF(AO283="","",IF(IFERROR(TRIM(INDEX($A283:$AF283,MATCH(Lists!$F$13,$A$1:$AF$1,0))&amp;""),"")&lt;&gt;"","Yes","No"))</f>
        <v/>
      </c>
      <c r="AZ283" s="22">
        <f>IF(AO283="","",IFERROR(IF(TRIM(INDEX($A283:$AF283,MATCH(Lists!$F$11,$A$1:$AF$1,0))&amp;"")="","",VALUE(TRIM(INDEX($A283:$AF283,MATCH(Lists!$F$11,$A$1:$AF$1,0))&amp;""))),""))</f>
        <v/>
      </c>
      <c r="BA283" s="22">
        <f>IF(AO283="","",IFERROR(TRIM(INDEX($A283:$AF283,MATCH(Lists!$F$14,$A$1:$AF$1,0))&amp;""),""))</f>
        <v/>
      </c>
      <c r="BB283" s="22">
        <f>IF(OR(AO283="",AJ283=""),"",TRIM(AJ283&amp;""))</f>
        <v/>
      </c>
      <c r="BC283" s="22">
        <f>IF(BB283="","",IF(COUNTIF($BB$2:$BB$301,BB283)&gt;1,"Yes","No"))</f>
        <v/>
      </c>
      <c r="BD283" s="22">
        <f>IF(AO283="","",IFERROR(TRIM(INDEX($A283:$AF283,MATCH(Lists!$F$5,$A$1:$AF$1,0))&amp;""),""))</f>
        <v/>
      </c>
      <c r="BE283" s="22">
        <f>IF(AO283="",0,1)</f>
        <v/>
      </c>
      <c r="BF283" s="22">
        <f>IF(BB283="",0,1)</f>
        <v/>
      </c>
    </row>
    <row r="284">
      <c r="AG284" s="19" t="n"/>
      <c r="AH284" s="23" t="n"/>
      <c r="AI284" s="24" t="n"/>
      <c r="AJ284" s="23" t="n"/>
      <c r="AK284" s="23" t="n"/>
      <c r="AL284" s="23" t="n"/>
      <c r="AM284" s="23" t="n"/>
      <c r="AN284" s="19" t="n"/>
      <c r="AO284" s="22">
        <f>IFERROR(TRIM(INDEX($A284:$AF284,MATCH(Lists!$F$3,$A$1:$AF$1,0))&amp;""),"")</f>
        <v/>
      </c>
      <c r="AP284" s="22">
        <f>IF(AO284="","",IFERROR(TRIM(INDEX($A284:$AF284,MATCH(Lists!$F$4,$A$1:$AF$1,0))&amp;""),""))</f>
        <v/>
      </c>
      <c r="AQ284" s="22">
        <f>IF(AO284="","",IFERROR(TRIM(INDEX($A284:$AF284,MATCH(Lists!$F$6,$A$1:$AF$1,0))&amp;""),""))</f>
        <v/>
      </c>
      <c r="AR284" s="22">
        <f>IF(AO284="","",IFERROR(TRIM(INDEX($A284:$AF284,MATCH(Lists!$F$7,$A$1:$AF$1,0))&amp;""),""))</f>
        <v/>
      </c>
      <c r="AS284" s="22">
        <f>IF(AO284="","",IFERROR(IF(TRIM(INDEX($A284:$AF284,MATCH(Lists!$F$8,$A$1:$AF$1,0))&amp;"")="","",VALUE(TRIM(INDEX($A284:$AF284,MATCH(Lists!$F$8,$A$1:$AF$1,0))&amp;""))),""))</f>
        <v/>
      </c>
      <c r="AT284" s="22">
        <f>IF(AO284="","",IFERROR(IF(TRIM(INDEX($A284:$AF284,MATCH(Lists!$F$9,$A$1:$AF$1,0))&amp;"")="","",VALUE(TRIM(INDEX($A284:$AF284,MATCH(Lists!$F$9,$A$1:$AF$1,0))&amp;""))),""))</f>
        <v/>
      </c>
      <c r="AU284" s="22">
        <f>IF(AO284="","",IF(ISNUMBER(SEARCH("door prize",IFERROR(TRIM(INDEX($A284:$AF284,MATCH(Lists!$F$10,$A$1:$AF$1,0))&amp;""),""))),"Yes","No"))</f>
        <v/>
      </c>
      <c r="AV284" s="22">
        <f>IF(AO284="","",IF(ISNUMBER(SEARCH("Food or drink",IFERROR(TRIM(INDEX($A284:$AF284,MATCH(Lists!$F$10,$A$1:$AF$1,0))&amp;""),""))),"Yes","No"))</f>
        <v/>
      </c>
      <c r="AW284" s="22">
        <f>IF(AO284="","",IF(ISNUMBER(SEARCH("Nonprofit table",AQ284)),"Yes","No"))</f>
        <v/>
      </c>
      <c r="AX284" s="22">
        <f>IF(AO284="","",IF(IFERROR(TRIM(INDEX($A284:$AF284,MATCH(Lists!$F$12,$A$1:$AF$1,0))&amp;""),"")&lt;&gt;"","Yes","No"))</f>
        <v/>
      </c>
      <c r="AY284" s="22">
        <f>IF(AO284="","",IF(IFERROR(TRIM(INDEX($A284:$AF284,MATCH(Lists!$F$13,$A$1:$AF$1,0))&amp;""),"")&lt;&gt;"","Yes","No"))</f>
        <v/>
      </c>
      <c r="AZ284" s="22">
        <f>IF(AO284="","",IFERROR(IF(TRIM(INDEX($A284:$AF284,MATCH(Lists!$F$11,$A$1:$AF$1,0))&amp;"")="","",VALUE(TRIM(INDEX($A284:$AF284,MATCH(Lists!$F$11,$A$1:$AF$1,0))&amp;""))),""))</f>
        <v/>
      </c>
      <c r="BA284" s="22">
        <f>IF(AO284="","",IFERROR(TRIM(INDEX($A284:$AF284,MATCH(Lists!$F$14,$A$1:$AF$1,0))&amp;""),""))</f>
        <v/>
      </c>
      <c r="BB284" s="22">
        <f>IF(OR(AO284="",AJ284=""),"",TRIM(AJ284&amp;""))</f>
        <v/>
      </c>
      <c r="BC284" s="22">
        <f>IF(BB284="","",IF(COUNTIF($BB$2:$BB$301,BB284)&gt;1,"Yes","No"))</f>
        <v/>
      </c>
      <c r="BD284" s="22">
        <f>IF(AO284="","",IFERROR(TRIM(INDEX($A284:$AF284,MATCH(Lists!$F$5,$A$1:$AF$1,0))&amp;""),""))</f>
        <v/>
      </c>
      <c r="BE284" s="22">
        <f>IF(AO284="",0,1)</f>
        <v/>
      </c>
      <c r="BF284" s="22">
        <f>IF(BB284="",0,1)</f>
        <v/>
      </c>
    </row>
    <row r="285">
      <c r="AG285" s="19" t="n"/>
      <c r="AH285" s="23" t="n"/>
      <c r="AI285" s="24" t="n"/>
      <c r="AJ285" s="23" t="n"/>
      <c r="AK285" s="23" t="n"/>
      <c r="AL285" s="23" t="n"/>
      <c r="AM285" s="23" t="n"/>
      <c r="AN285" s="19" t="n"/>
      <c r="AO285" s="22">
        <f>IFERROR(TRIM(INDEX($A285:$AF285,MATCH(Lists!$F$3,$A$1:$AF$1,0))&amp;""),"")</f>
        <v/>
      </c>
      <c r="AP285" s="22">
        <f>IF(AO285="","",IFERROR(TRIM(INDEX($A285:$AF285,MATCH(Lists!$F$4,$A$1:$AF$1,0))&amp;""),""))</f>
        <v/>
      </c>
      <c r="AQ285" s="22">
        <f>IF(AO285="","",IFERROR(TRIM(INDEX($A285:$AF285,MATCH(Lists!$F$6,$A$1:$AF$1,0))&amp;""),""))</f>
        <v/>
      </c>
      <c r="AR285" s="22">
        <f>IF(AO285="","",IFERROR(TRIM(INDEX($A285:$AF285,MATCH(Lists!$F$7,$A$1:$AF$1,0))&amp;""),""))</f>
        <v/>
      </c>
      <c r="AS285" s="22">
        <f>IF(AO285="","",IFERROR(IF(TRIM(INDEX($A285:$AF285,MATCH(Lists!$F$8,$A$1:$AF$1,0))&amp;"")="","",VALUE(TRIM(INDEX($A285:$AF285,MATCH(Lists!$F$8,$A$1:$AF$1,0))&amp;""))),""))</f>
        <v/>
      </c>
      <c r="AT285" s="22">
        <f>IF(AO285="","",IFERROR(IF(TRIM(INDEX($A285:$AF285,MATCH(Lists!$F$9,$A$1:$AF$1,0))&amp;"")="","",VALUE(TRIM(INDEX($A285:$AF285,MATCH(Lists!$F$9,$A$1:$AF$1,0))&amp;""))),""))</f>
        <v/>
      </c>
      <c r="AU285" s="22">
        <f>IF(AO285="","",IF(ISNUMBER(SEARCH("door prize",IFERROR(TRIM(INDEX($A285:$AF285,MATCH(Lists!$F$10,$A$1:$AF$1,0))&amp;""),""))),"Yes","No"))</f>
        <v/>
      </c>
      <c r="AV285" s="22">
        <f>IF(AO285="","",IF(ISNUMBER(SEARCH("Food or drink",IFERROR(TRIM(INDEX($A285:$AF285,MATCH(Lists!$F$10,$A$1:$AF$1,0))&amp;""),""))),"Yes","No"))</f>
        <v/>
      </c>
      <c r="AW285" s="22">
        <f>IF(AO285="","",IF(ISNUMBER(SEARCH("Nonprofit table",AQ285)),"Yes","No"))</f>
        <v/>
      </c>
      <c r="AX285" s="22">
        <f>IF(AO285="","",IF(IFERROR(TRIM(INDEX($A285:$AF285,MATCH(Lists!$F$12,$A$1:$AF$1,0))&amp;""),"")&lt;&gt;"","Yes","No"))</f>
        <v/>
      </c>
      <c r="AY285" s="22">
        <f>IF(AO285="","",IF(IFERROR(TRIM(INDEX($A285:$AF285,MATCH(Lists!$F$13,$A$1:$AF$1,0))&amp;""),"")&lt;&gt;"","Yes","No"))</f>
        <v/>
      </c>
      <c r="AZ285" s="22">
        <f>IF(AO285="","",IFERROR(IF(TRIM(INDEX($A285:$AF285,MATCH(Lists!$F$11,$A$1:$AF$1,0))&amp;"")="","",VALUE(TRIM(INDEX($A285:$AF285,MATCH(Lists!$F$11,$A$1:$AF$1,0))&amp;""))),""))</f>
        <v/>
      </c>
      <c r="BA285" s="22">
        <f>IF(AO285="","",IFERROR(TRIM(INDEX($A285:$AF285,MATCH(Lists!$F$14,$A$1:$AF$1,0))&amp;""),""))</f>
        <v/>
      </c>
      <c r="BB285" s="22">
        <f>IF(OR(AO285="",AJ285=""),"",TRIM(AJ285&amp;""))</f>
        <v/>
      </c>
      <c r="BC285" s="22">
        <f>IF(BB285="","",IF(COUNTIF($BB$2:$BB$301,BB285)&gt;1,"Yes","No"))</f>
        <v/>
      </c>
      <c r="BD285" s="22">
        <f>IF(AO285="","",IFERROR(TRIM(INDEX($A285:$AF285,MATCH(Lists!$F$5,$A$1:$AF$1,0))&amp;""),""))</f>
        <v/>
      </c>
      <c r="BE285" s="22">
        <f>IF(AO285="",0,1)</f>
        <v/>
      </c>
      <c r="BF285" s="22">
        <f>IF(BB285="",0,1)</f>
        <v/>
      </c>
    </row>
    <row r="286">
      <c r="AG286" s="19" t="n"/>
      <c r="AH286" s="23" t="n"/>
      <c r="AI286" s="24" t="n"/>
      <c r="AJ286" s="23" t="n"/>
      <c r="AK286" s="23" t="n"/>
      <c r="AL286" s="23" t="n"/>
      <c r="AM286" s="23" t="n"/>
      <c r="AN286" s="19" t="n"/>
      <c r="AO286" s="22">
        <f>IFERROR(TRIM(INDEX($A286:$AF286,MATCH(Lists!$F$3,$A$1:$AF$1,0))&amp;""),"")</f>
        <v/>
      </c>
      <c r="AP286" s="22">
        <f>IF(AO286="","",IFERROR(TRIM(INDEX($A286:$AF286,MATCH(Lists!$F$4,$A$1:$AF$1,0))&amp;""),""))</f>
        <v/>
      </c>
      <c r="AQ286" s="22">
        <f>IF(AO286="","",IFERROR(TRIM(INDEX($A286:$AF286,MATCH(Lists!$F$6,$A$1:$AF$1,0))&amp;""),""))</f>
        <v/>
      </c>
      <c r="AR286" s="22">
        <f>IF(AO286="","",IFERROR(TRIM(INDEX($A286:$AF286,MATCH(Lists!$F$7,$A$1:$AF$1,0))&amp;""),""))</f>
        <v/>
      </c>
      <c r="AS286" s="22">
        <f>IF(AO286="","",IFERROR(IF(TRIM(INDEX($A286:$AF286,MATCH(Lists!$F$8,$A$1:$AF$1,0))&amp;"")="","",VALUE(TRIM(INDEX($A286:$AF286,MATCH(Lists!$F$8,$A$1:$AF$1,0))&amp;""))),""))</f>
        <v/>
      </c>
      <c r="AT286" s="22">
        <f>IF(AO286="","",IFERROR(IF(TRIM(INDEX($A286:$AF286,MATCH(Lists!$F$9,$A$1:$AF$1,0))&amp;"")="","",VALUE(TRIM(INDEX($A286:$AF286,MATCH(Lists!$F$9,$A$1:$AF$1,0))&amp;""))),""))</f>
        <v/>
      </c>
      <c r="AU286" s="22">
        <f>IF(AO286="","",IF(ISNUMBER(SEARCH("door prize",IFERROR(TRIM(INDEX($A286:$AF286,MATCH(Lists!$F$10,$A$1:$AF$1,0))&amp;""),""))),"Yes","No"))</f>
        <v/>
      </c>
      <c r="AV286" s="22">
        <f>IF(AO286="","",IF(ISNUMBER(SEARCH("Food or drink",IFERROR(TRIM(INDEX($A286:$AF286,MATCH(Lists!$F$10,$A$1:$AF$1,0))&amp;""),""))),"Yes","No"))</f>
        <v/>
      </c>
      <c r="AW286" s="22">
        <f>IF(AO286="","",IF(ISNUMBER(SEARCH("Nonprofit table",AQ286)),"Yes","No"))</f>
        <v/>
      </c>
      <c r="AX286" s="22">
        <f>IF(AO286="","",IF(IFERROR(TRIM(INDEX($A286:$AF286,MATCH(Lists!$F$12,$A$1:$AF$1,0))&amp;""),"")&lt;&gt;"","Yes","No"))</f>
        <v/>
      </c>
      <c r="AY286" s="22">
        <f>IF(AO286="","",IF(IFERROR(TRIM(INDEX($A286:$AF286,MATCH(Lists!$F$13,$A$1:$AF$1,0))&amp;""),"")&lt;&gt;"","Yes","No"))</f>
        <v/>
      </c>
      <c r="AZ286" s="22">
        <f>IF(AO286="","",IFERROR(IF(TRIM(INDEX($A286:$AF286,MATCH(Lists!$F$11,$A$1:$AF$1,0))&amp;"")="","",VALUE(TRIM(INDEX($A286:$AF286,MATCH(Lists!$F$11,$A$1:$AF$1,0))&amp;""))),""))</f>
        <v/>
      </c>
      <c r="BA286" s="22">
        <f>IF(AO286="","",IFERROR(TRIM(INDEX($A286:$AF286,MATCH(Lists!$F$14,$A$1:$AF$1,0))&amp;""),""))</f>
        <v/>
      </c>
      <c r="BB286" s="22">
        <f>IF(OR(AO286="",AJ286=""),"",TRIM(AJ286&amp;""))</f>
        <v/>
      </c>
      <c r="BC286" s="22">
        <f>IF(BB286="","",IF(COUNTIF($BB$2:$BB$301,BB286)&gt;1,"Yes","No"))</f>
        <v/>
      </c>
      <c r="BD286" s="22">
        <f>IF(AO286="","",IFERROR(TRIM(INDEX($A286:$AF286,MATCH(Lists!$F$5,$A$1:$AF$1,0))&amp;""),""))</f>
        <v/>
      </c>
      <c r="BE286" s="22">
        <f>IF(AO286="",0,1)</f>
        <v/>
      </c>
      <c r="BF286" s="22">
        <f>IF(BB286="",0,1)</f>
        <v/>
      </c>
    </row>
    <row r="287">
      <c r="AG287" s="19" t="n"/>
      <c r="AH287" s="23" t="n"/>
      <c r="AI287" s="24" t="n"/>
      <c r="AJ287" s="23" t="n"/>
      <c r="AK287" s="23" t="n"/>
      <c r="AL287" s="23" t="n"/>
      <c r="AM287" s="23" t="n"/>
      <c r="AN287" s="19" t="n"/>
      <c r="AO287" s="22">
        <f>IFERROR(TRIM(INDEX($A287:$AF287,MATCH(Lists!$F$3,$A$1:$AF$1,0))&amp;""),"")</f>
        <v/>
      </c>
      <c r="AP287" s="22">
        <f>IF(AO287="","",IFERROR(TRIM(INDEX($A287:$AF287,MATCH(Lists!$F$4,$A$1:$AF$1,0))&amp;""),""))</f>
        <v/>
      </c>
      <c r="AQ287" s="22">
        <f>IF(AO287="","",IFERROR(TRIM(INDEX($A287:$AF287,MATCH(Lists!$F$6,$A$1:$AF$1,0))&amp;""),""))</f>
        <v/>
      </c>
      <c r="AR287" s="22">
        <f>IF(AO287="","",IFERROR(TRIM(INDEX($A287:$AF287,MATCH(Lists!$F$7,$A$1:$AF$1,0))&amp;""),""))</f>
        <v/>
      </c>
      <c r="AS287" s="22">
        <f>IF(AO287="","",IFERROR(IF(TRIM(INDEX($A287:$AF287,MATCH(Lists!$F$8,$A$1:$AF$1,0))&amp;"")="","",VALUE(TRIM(INDEX($A287:$AF287,MATCH(Lists!$F$8,$A$1:$AF$1,0))&amp;""))),""))</f>
        <v/>
      </c>
      <c r="AT287" s="22">
        <f>IF(AO287="","",IFERROR(IF(TRIM(INDEX($A287:$AF287,MATCH(Lists!$F$9,$A$1:$AF$1,0))&amp;"")="","",VALUE(TRIM(INDEX($A287:$AF287,MATCH(Lists!$F$9,$A$1:$AF$1,0))&amp;""))),""))</f>
        <v/>
      </c>
      <c r="AU287" s="22">
        <f>IF(AO287="","",IF(ISNUMBER(SEARCH("door prize",IFERROR(TRIM(INDEX($A287:$AF287,MATCH(Lists!$F$10,$A$1:$AF$1,0))&amp;""),""))),"Yes","No"))</f>
        <v/>
      </c>
      <c r="AV287" s="22">
        <f>IF(AO287="","",IF(ISNUMBER(SEARCH("Food or drink",IFERROR(TRIM(INDEX($A287:$AF287,MATCH(Lists!$F$10,$A$1:$AF$1,0))&amp;""),""))),"Yes","No"))</f>
        <v/>
      </c>
      <c r="AW287" s="22">
        <f>IF(AO287="","",IF(ISNUMBER(SEARCH("Nonprofit table",AQ287)),"Yes","No"))</f>
        <v/>
      </c>
      <c r="AX287" s="22">
        <f>IF(AO287="","",IF(IFERROR(TRIM(INDEX($A287:$AF287,MATCH(Lists!$F$12,$A$1:$AF$1,0))&amp;""),"")&lt;&gt;"","Yes","No"))</f>
        <v/>
      </c>
      <c r="AY287" s="22">
        <f>IF(AO287="","",IF(IFERROR(TRIM(INDEX($A287:$AF287,MATCH(Lists!$F$13,$A$1:$AF$1,0))&amp;""),"")&lt;&gt;"","Yes","No"))</f>
        <v/>
      </c>
      <c r="AZ287" s="22">
        <f>IF(AO287="","",IFERROR(IF(TRIM(INDEX($A287:$AF287,MATCH(Lists!$F$11,$A$1:$AF$1,0))&amp;"")="","",VALUE(TRIM(INDEX($A287:$AF287,MATCH(Lists!$F$11,$A$1:$AF$1,0))&amp;""))),""))</f>
        <v/>
      </c>
      <c r="BA287" s="22">
        <f>IF(AO287="","",IFERROR(TRIM(INDEX($A287:$AF287,MATCH(Lists!$F$14,$A$1:$AF$1,0))&amp;""),""))</f>
        <v/>
      </c>
      <c r="BB287" s="22">
        <f>IF(OR(AO287="",AJ287=""),"",TRIM(AJ287&amp;""))</f>
        <v/>
      </c>
      <c r="BC287" s="22">
        <f>IF(BB287="","",IF(COUNTIF($BB$2:$BB$301,BB287)&gt;1,"Yes","No"))</f>
        <v/>
      </c>
      <c r="BD287" s="22">
        <f>IF(AO287="","",IFERROR(TRIM(INDEX($A287:$AF287,MATCH(Lists!$F$5,$A$1:$AF$1,0))&amp;""),""))</f>
        <v/>
      </c>
      <c r="BE287" s="22">
        <f>IF(AO287="",0,1)</f>
        <v/>
      </c>
      <c r="BF287" s="22">
        <f>IF(BB287="",0,1)</f>
        <v/>
      </c>
    </row>
    <row r="288">
      <c r="AG288" s="19" t="n"/>
      <c r="AH288" s="23" t="n"/>
      <c r="AI288" s="24" t="n"/>
      <c r="AJ288" s="23" t="n"/>
      <c r="AK288" s="23" t="n"/>
      <c r="AL288" s="23" t="n"/>
      <c r="AM288" s="23" t="n"/>
      <c r="AN288" s="19" t="n"/>
      <c r="AO288" s="22">
        <f>IFERROR(TRIM(INDEX($A288:$AF288,MATCH(Lists!$F$3,$A$1:$AF$1,0))&amp;""),"")</f>
        <v/>
      </c>
      <c r="AP288" s="22">
        <f>IF(AO288="","",IFERROR(TRIM(INDEX($A288:$AF288,MATCH(Lists!$F$4,$A$1:$AF$1,0))&amp;""),""))</f>
        <v/>
      </c>
      <c r="AQ288" s="22">
        <f>IF(AO288="","",IFERROR(TRIM(INDEX($A288:$AF288,MATCH(Lists!$F$6,$A$1:$AF$1,0))&amp;""),""))</f>
        <v/>
      </c>
      <c r="AR288" s="22">
        <f>IF(AO288="","",IFERROR(TRIM(INDEX($A288:$AF288,MATCH(Lists!$F$7,$A$1:$AF$1,0))&amp;""),""))</f>
        <v/>
      </c>
      <c r="AS288" s="22">
        <f>IF(AO288="","",IFERROR(IF(TRIM(INDEX($A288:$AF288,MATCH(Lists!$F$8,$A$1:$AF$1,0))&amp;"")="","",VALUE(TRIM(INDEX($A288:$AF288,MATCH(Lists!$F$8,$A$1:$AF$1,0))&amp;""))),""))</f>
        <v/>
      </c>
      <c r="AT288" s="22">
        <f>IF(AO288="","",IFERROR(IF(TRIM(INDEX($A288:$AF288,MATCH(Lists!$F$9,$A$1:$AF$1,0))&amp;"")="","",VALUE(TRIM(INDEX($A288:$AF288,MATCH(Lists!$F$9,$A$1:$AF$1,0))&amp;""))),""))</f>
        <v/>
      </c>
      <c r="AU288" s="22">
        <f>IF(AO288="","",IF(ISNUMBER(SEARCH("door prize",IFERROR(TRIM(INDEX($A288:$AF288,MATCH(Lists!$F$10,$A$1:$AF$1,0))&amp;""),""))),"Yes","No"))</f>
        <v/>
      </c>
      <c r="AV288" s="22">
        <f>IF(AO288="","",IF(ISNUMBER(SEARCH("Food or drink",IFERROR(TRIM(INDEX($A288:$AF288,MATCH(Lists!$F$10,$A$1:$AF$1,0))&amp;""),""))),"Yes","No"))</f>
        <v/>
      </c>
      <c r="AW288" s="22">
        <f>IF(AO288="","",IF(ISNUMBER(SEARCH("Nonprofit table",AQ288)),"Yes","No"))</f>
        <v/>
      </c>
      <c r="AX288" s="22">
        <f>IF(AO288="","",IF(IFERROR(TRIM(INDEX($A288:$AF288,MATCH(Lists!$F$12,$A$1:$AF$1,0))&amp;""),"")&lt;&gt;"","Yes","No"))</f>
        <v/>
      </c>
      <c r="AY288" s="22">
        <f>IF(AO288="","",IF(IFERROR(TRIM(INDEX($A288:$AF288,MATCH(Lists!$F$13,$A$1:$AF$1,0))&amp;""),"")&lt;&gt;"","Yes","No"))</f>
        <v/>
      </c>
      <c r="AZ288" s="22">
        <f>IF(AO288="","",IFERROR(IF(TRIM(INDEX($A288:$AF288,MATCH(Lists!$F$11,$A$1:$AF$1,0))&amp;"")="","",VALUE(TRIM(INDEX($A288:$AF288,MATCH(Lists!$F$11,$A$1:$AF$1,0))&amp;""))),""))</f>
        <v/>
      </c>
      <c r="BA288" s="22">
        <f>IF(AO288="","",IFERROR(TRIM(INDEX($A288:$AF288,MATCH(Lists!$F$14,$A$1:$AF$1,0))&amp;""),""))</f>
        <v/>
      </c>
      <c r="BB288" s="22">
        <f>IF(OR(AO288="",AJ288=""),"",TRIM(AJ288&amp;""))</f>
        <v/>
      </c>
      <c r="BC288" s="22">
        <f>IF(BB288="","",IF(COUNTIF($BB$2:$BB$301,BB288)&gt;1,"Yes","No"))</f>
        <v/>
      </c>
      <c r="BD288" s="22">
        <f>IF(AO288="","",IFERROR(TRIM(INDEX($A288:$AF288,MATCH(Lists!$F$5,$A$1:$AF$1,0))&amp;""),""))</f>
        <v/>
      </c>
      <c r="BE288" s="22">
        <f>IF(AO288="",0,1)</f>
        <v/>
      </c>
      <c r="BF288" s="22">
        <f>IF(BB288="",0,1)</f>
        <v/>
      </c>
    </row>
    <row r="289">
      <c r="AG289" s="19" t="n"/>
      <c r="AH289" s="23" t="n"/>
      <c r="AI289" s="24" t="n"/>
      <c r="AJ289" s="23" t="n"/>
      <c r="AK289" s="23" t="n"/>
      <c r="AL289" s="23" t="n"/>
      <c r="AM289" s="23" t="n"/>
      <c r="AN289" s="19" t="n"/>
      <c r="AO289" s="22">
        <f>IFERROR(TRIM(INDEX($A289:$AF289,MATCH(Lists!$F$3,$A$1:$AF$1,0))&amp;""),"")</f>
        <v/>
      </c>
      <c r="AP289" s="22">
        <f>IF(AO289="","",IFERROR(TRIM(INDEX($A289:$AF289,MATCH(Lists!$F$4,$A$1:$AF$1,0))&amp;""),""))</f>
        <v/>
      </c>
      <c r="AQ289" s="22">
        <f>IF(AO289="","",IFERROR(TRIM(INDEX($A289:$AF289,MATCH(Lists!$F$6,$A$1:$AF$1,0))&amp;""),""))</f>
        <v/>
      </c>
      <c r="AR289" s="22">
        <f>IF(AO289="","",IFERROR(TRIM(INDEX($A289:$AF289,MATCH(Lists!$F$7,$A$1:$AF$1,0))&amp;""),""))</f>
        <v/>
      </c>
      <c r="AS289" s="22">
        <f>IF(AO289="","",IFERROR(IF(TRIM(INDEX($A289:$AF289,MATCH(Lists!$F$8,$A$1:$AF$1,0))&amp;"")="","",VALUE(TRIM(INDEX($A289:$AF289,MATCH(Lists!$F$8,$A$1:$AF$1,0))&amp;""))),""))</f>
        <v/>
      </c>
      <c r="AT289" s="22">
        <f>IF(AO289="","",IFERROR(IF(TRIM(INDEX($A289:$AF289,MATCH(Lists!$F$9,$A$1:$AF$1,0))&amp;"")="","",VALUE(TRIM(INDEX($A289:$AF289,MATCH(Lists!$F$9,$A$1:$AF$1,0))&amp;""))),""))</f>
        <v/>
      </c>
      <c r="AU289" s="22">
        <f>IF(AO289="","",IF(ISNUMBER(SEARCH("door prize",IFERROR(TRIM(INDEX($A289:$AF289,MATCH(Lists!$F$10,$A$1:$AF$1,0))&amp;""),""))),"Yes","No"))</f>
        <v/>
      </c>
      <c r="AV289" s="22">
        <f>IF(AO289="","",IF(ISNUMBER(SEARCH("Food or drink",IFERROR(TRIM(INDEX($A289:$AF289,MATCH(Lists!$F$10,$A$1:$AF$1,0))&amp;""),""))),"Yes","No"))</f>
        <v/>
      </c>
      <c r="AW289" s="22">
        <f>IF(AO289="","",IF(ISNUMBER(SEARCH("Nonprofit table",AQ289)),"Yes","No"))</f>
        <v/>
      </c>
      <c r="AX289" s="22">
        <f>IF(AO289="","",IF(IFERROR(TRIM(INDEX($A289:$AF289,MATCH(Lists!$F$12,$A$1:$AF$1,0))&amp;""),"")&lt;&gt;"","Yes","No"))</f>
        <v/>
      </c>
      <c r="AY289" s="22">
        <f>IF(AO289="","",IF(IFERROR(TRIM(INDEX($A289:$AF289,MATCH(Lists!$F$13,$A$1:$AF$1,0))&amp;""),"")&lt;&gt;"","Yes","No"))</f>
        <v/>
      </c>
      <c r="AZ289" s="22">
        <f>IF(AO289="","",IFERROR(IF(TRIM(INDEX($A289:$AF289,MATCH(Lists!$F$11,$A$1:$AF$1,0))&amp;"")="","",VALUE(TRIM(INDEX($A289:$AF289,MATCH(Lists!$F$11,$A$1:$AF$1,0))&amp;""))),""))</f>
        <v/>
      </c>
      <c r="BA289" s="22">
        <f>IF(AO289="","",IFERROR(TRIM(INDEX($A289:$AF289,MATCH(Lists!$F$14,$A$1:$AF$1,0))&amp;""),""))</f>
        <v/>
      </c>
      <c r="BB289" s="22">
        <f>IF(OR(AO289="",AJ289=""),"",TRIM(AJ289&amp;""))</f>
        <v/>
      </c>
      <c r="BC289" s="22">
        <f>IF(BB289="","",IF(COUNTIF($BB$2:$BB$301,BB289)&gt;1,"Yes","No"))</f>
        <v/>
      </c>
      <c r="BD289" s="22">
        <f>IF(AO289="","",IFERROR(TRIM(INDEX($A289:$AF289,MATCH(Lists!$F$5,$A$1:$AF$1,0))&amp;""),""))</f>
        <v/>
      </c>
      <c r="BE289" s="22">
        <f>IF(AO289="",0,1)</f>
        <v/>
      </c>
      <c r="BF289" s="22">
        <f>IF(BB289="",0,1)</f>
        <v/>
      </c>
    </row>
    <row r="290">
      <c r="AG290" s="19" t="n"/>
      <c r="AH290" s="23" t="n"/>
      <c r="AI290" s="24" t="n"/>
      <c r="AJ290" s="23" t="n"/>
      <c r="AK290" s="23" t="n"/>
      <c r="AL290" s="23" t="n"/>
      <c r="AM290" s="23" t="n"/>
      <c r="AN290" s="19" t="n"/>
      <c r="AO290" s="22">
        <f>IFERROR(TRIM(INDEX($A290:$AF290,MATCH(Lists!$F$3,$A$1:$AF$1,0))&amp;""),"")</f>
        <v/>
      </c>
      <c r="AP290" s="22">
        <f>IF(AO290="","",IFERROR(TRIM(INDEX($A290:$AF290,MATCH(Lists!$F$4,$A$1:$AF$1,0))&amp;""),""))</f>
        <v/>
      </c>
      <c r="AQ290" s="22">
        <f>IF(AO290="","",IFERROR(TRIM(INDEX($A290:$AF290,MATCH(Lists!$F$6,$A$1:$AF$1,0))&amp;""),""))</f>
        <v/>
      </c>
      <c r="AR290" s="22">
        <f>IF(AO290="","",IFERROR(TRIM(INDEX($A290:$AF290,MATCH(Lists!$F$7,$A$1:$AF$1,0))&amp;""),""))</f>
        <v/>
      </c>
      <c r="AS290" s="22">
        <f>IF(AO290="","",IFERROR(IF(TRIM(INDEX($A290:$AF290,MATCH(Lists!$F$8,$A$1:$AF$1,0))&amp;"")="","",VALUE(TRIM(INDEX($A290:$AF290,MATCH(Lists!$F$8,$A$1:$AF$1,0))&amp;""))),""))</f>
        <v/>
      </c>
      <c r="AT290" s="22">
        <f>IF(AO290="","",IFERROR(IF(TRIM(INDEX($A290:$AF290,MATCH(Lists!$F$9,$A$1:$AF$1,0))&amp;"")="","",VALUE(TRIM(INDEX($A290:$AF290,MATCH(Lists!$F$9,$A$1:$AF$1,0))&amp;""))),""))</f>
        <v/>
      </c>
      <c r="AU290" s="22">
        <f>IF(AO290="","",IF(ISNUMBER(SEARCH("door prize",IFERROR(TRIM(INDEX($A290:$AF290,MATCH(Lists!$F$10,$A$1:$AF$1,0))&amp;""),""))),"Yes","No"))</f>
        <v/>
      </c>
      <c r="AV290" s="22">
        <f>IF(AO290="","",IF(ISNUMBER(SEARCH("Food or drink",IFERROR(TRIM(INDEX($A290:$AF290,MATCH(Lists!$F$10,$A$1:$AF$1,0))&amp;""),""))),"Yes","No"))</f>
        <v/>
      </c>
      <c r="AW290" s="22">
        <f>IF(AO290="","",IF(ISNUMBER(SEARCH("Nonprofit table",AQ290)),"Yes","No"))</f>
        <v/>
      </c>
      <c r="AX290" s="22">
        <f>IF(AO290="","",IF(IFERROR(TRIM(INDEX($A290:$AF290,MATCH(Lists!$F$12,$A$1:$AF$1,0))&amp;""),"")&lt;&gt;"","Yes","No"))</f>
        <v/>
      </c>
      <c r="AY290" s="22">
        <f>IF(AO290="","",IF(IFERROR(TRIM(INDEX($A290:$AF290,MATCH(Lists!$F$13,$A$1:$AF$1,0))&amp;""),"")&lt;&gt;"","Yes","No"))</f>
        <v/>
      </c>
      <c r="AZ290" s="22">
        <f>IF(AO290="","",IFERROR(IF(TRIM(INDEX($A290:$AF290,MATCH(Lists!$F$11,$A$1:$AF$1,0))&amp;"")="","",VALUE(TRIM(INDEX($A290:$AF290,MATCH(Lists!$F$11,$A$1:$AF$1,0))&amp;""))),""))</f>
        <v/>
      </c>
      <c r="BA290" s="22">
        <f>IF(AO290="","",IFERROR(TRIM(INDEX($A290:$AF290,MATCH(Lists!$F$14,$A$1:$AF$1,0))&amp;""),""))</f>
        <v/>
      </c>
      <c r="BB290" s="22">
        <f>IF(OR(AO290="",AJ290=""),"",TRIM(AJ290&amp;""))</f>
        <v/>
      </c>
      <c r="BC290" s="22">
        <f>IF(BB290="","",IF(COUNTIF($BB$2:$BB$301,BB290)&gt;1,"Yes","No"))</f>
        <v/>
      </c>
      <c r="BD290" s="22">
        <f>IF(AO290="","",IFERROR(TRIM(INDEX($A290:$AF290,MATCH(Lists!$F$5,$A$1:$AF$1,0))&amp;""),""))</f>
        <v/>
      </c>
      <c r="BE290" s="22">
        <f>IF(AO290="",0,1)</f>
        <v/>
      </c>
      <c r="BF290" s="22">
        <f>IF(BB290="",0,1)</f>
        <v/>
      </c>
    </row>
    <row r="291">
      <c r="AG291" s="19" t="n"/>
      <c r="AH291" s="23" t="n"/>
      <c r="AI291" s="24" t="n"/>
      <c r="AJ291" s="23" t="n"/>
      <c r="AK291" s="23" t="n"/>
      <c r="AL291" s="23" t="n"/>
      <c r="AM291" s="23" t="n"/>
      <c r="AN291" s="19" t="n"/>
      <c r="AO291" s="22">
        <f>IFERROR(TRIM(INDEX($A291:$AF291,MATCH(Lists!$F$3,$A$1:$AF$1,0))&amp;""),"")</f>
        <v/>
      </c>
      <c r="AP291" s="22">
        <f>IF(AO291="","",IFERROR(TRIM(INDEX($A291:$AF291,MATCH(Lists!$F$4,$A$1:$AF$1,0))&amp;""),""))</f>
        <v/>
      </c>
      <c r="AQ291" s="22">
        <f>IF(AO291="","",IFERROR(TRIM(INDEX($A291:$AF291,MATCH(Lists!$F$6,$A$1:$AF$1,0))&amp;""),""))</f>
        <v/>
      </c>
      <c r="AR291" s="22">
        <f>IF(AO291="","",IFERROR(TRIM(INDEX($A291:$AF291,MATCH(Lists!$F$7,$A$1:$AF$1,0))&amp;""),""))</f>
        <v/>
      </c>
      <c r="AS291" s="22">
        <f>IF(AO291="","",IFERROR(IF(TRIM(INDEX($A291:$AF291,MATCH(Lists!$F$8,$A$1:$AF$1,0))&amp;"")="","",VALUE(TRIM(INDEX($A291:$AF291,MATCH(Lists!$F$8,$A$1:$AF$1,0))&amp;""))),""))</f>
        <v/>
      </c>
      <c r="AT291" s="22">
        <f>IF(AO291="","",IFERROR(IF(TRIM(INDEX($A291:$AF291,MATCH(Lists!$F$9,$A$1:$AF$1,0))&amp;"")="","",VALUE(TRIM(INDEX($A291:$AF291,MATCH(Lists!$F$9,$A$1:$AF$1,0))&amp;""))),""))</f>
        <v/>
      </c>
      <c r="AU291" s="22">
        <f>IF(AO291="","",IF(ISNUMBER(SEARCH("door prize",IFERROR(TRIM(INDEX($A291:$AF291,MATCH(Lists!$F$10,$A$1:$AF$1,0))&amp;""),""))),"Yes","No"))</f>
        <v/>
      </c>
      <c r="AV291" s="22">
        <f>IF(AO291="","",IF(ISNUMBER(SEARCH("Food or drink",IFERROR(TRIM(INDEX($A291:$AF291,MATCH(Lists!$F$10,$A$1:$AF$1,0))&amp;""),""))),"Yes","No"))</f>
        <v/>
      </c>
      <c r="AW291" s="22">
        <f>IF(AO291="","",IF(ISNUMBER(SEARCH("Nonprofit table",AQ291)),"Yes","No"))</f>
        <v/>
      </c>
      <c r="AX291" s="22">
        <f>IF(AO291="","",IF(IFERROR(TRIM(INDEX($A291:$AF291,MATCH(Lists!$F$12,$A$1:$AF$1,0))&amp;""),"")&lt;&gt;"","Yes","No"))</f>
        <v/>
      </c>
      <c r="AY291" s="22">
        <f>IF(AO291="","",IF(IFERROR(TRIM(INDEX($A291:$AF291,MATCH(Lists!$F$13,$A$1:$AF$1,0))&amp;""),"")&lt;&gt;"","Yes","No"))</f>
        <v/>
      </c>
      <c r="AZ291" s="22">
        <f>IF(AO291="","",IFERROR(IF(TRIM(INDEX($A291:$AF291,MATCH(Lists!$F$11,$A$1:$AF$1,0))&amp;"")="","",VALUE(TRIM(INDEX($A291:$AF291,MATCH(Lists!$F$11,$A$1:$AF$1,0))&amp;""))),""))</f>
        <v/>
      </c>
      <c r="BA291" s="22">
        <f>IF(AO291="","",IFERROR(TRIM(INDEX($A291:$AF291,MATCH(Lists!$F$14,$A$1:$AF$1,0))&amp;""),""))</f>
        <v/>
      </c>
      <c r="BB291" s="22">
        <f>IF(OR(AO291="",AJ291=""),"",TRIM(AJ291&amp;""))</f>
        <v/>
      </c>
      <c r="BC291" s="22">
        <f>IF(BB291="","",IF(COUNTIF($BB$2:$BB$301,BB291)&gt;1,"Yes","No"))</f>
        <v/>
      </c>
      <c r="BD291" s="22">
        <f>IF(AO291="","",IFERROR(TRIM(INDEX($A291:$AF291,MATCH(Lists!$F$5,$A$1:$AF$1,0))&amp;""),""))</f>
        <v/>
      </c>
      <c r="BE291" s="22">
        <f>IF(AO291="",0,1)</f>
        <v/>
      </c>
      <c r="BF291" s="22">
        <f>IF(BB291="",0,1)</f>
        <v/>
      </c>
    </row>
    <row r="292">
      <c r="AG292" s="19" t="n"/>
      <c r="AH292" s="23" t="n"/>
      <c r="AI292" s="24" t="n"/>
      <c r="AJ292" s="23" t="n"/>
      <c r="AK292" s="23" t="n"/>
      <c r="AL292" s="23" t="n"/>
      <c r="AM292" s="23" t="n"/>
      <c r="AN292" s="19" t="n"/>
      <c r="AO292" s="22">
        <f>IFERROR(TRIM(INDEX($A292:$AF292,MATCH(Lists!$F$3,$A$1:$AF$1,0))&amp;""),"")</f>
        <v/>
      </c>
      <c r="AP292" s="22">
        <f>IF(AO292="","",IFERROR(TRIM(INDEX($A292:$AF292,MATCH(Lists!$F$4,$A$1:$AF$1,0))&amp;""),""))</f>
        <v/>
      </c>
      <c r="AQ292" s="22">
        <f>IF(AO292="","",IFERROR(TRIM(INDEX($A292:$AF292,MATCH(Lists!$F$6,$A$1:$AF$1,0))&amp;""),""))</f>
        <v/>
      </c>
      <c r="AR292" s="22">
        <f>IF(AO292="","",IFERROR(TRIM(INDEX($A292:$AF292,MATCH(Lists!$F$7,$A$1:$AF$1,0))&amp;""),""))</f>
        <v/>
      </c>
      <c r="AS292" s="22">
        <f>IF(AO292="","",IFERROR(IF(TRIM(INDEX($A292:$AF292,MATCH(Lists!$F$8,$A$1:$AF$1,0))&amp;"")="","",VALUE(TRIM(INDEX($A292:$AF292,MATCH(Lists!$F$8,$A$1:$AF$1,0))&amp;""))),""))</f>
        <v/>
      </c>
      <c r="AT292" s="22">
        <f>IF(AO292="","",IFERROR(IF(TRIM(INDEX($A292:$AF292,MATCH(Lists!$F$9,$A$1:$AF$1,0))&amp;"")="","",VALUE(TRIM(INDEX($A292:$AF292,MATCH(Lists!$F$9,$A$1:$AF$1,0))&amp;""))),""))</f>
        <v/>
      </c>
      <c r="AU292" s="22">
        <f>IF(AO292="","",IF(ISNUMBER(SEARCH("door prize",IFERROR(TRIM(INDEX($A292:$AF292,MATCH(Lists!$F$10,$A$1:$AF$1,0))&amp;""),""))),"Yes","No"))</f>
        <v/>
      </c>
      <c r="AV292" s="22">
        <f>IF(AO292="","",IF(ISNUMBER(SEARCH("Food or drink",IFERROR(TRIM(INDEX($A292:$AF292,MATCH(Lists!$F$10,$A$1:$AF$1,0))&amp;""),""))),"Yes","No"))</f>
        <v/>
      </c>
      <c r="AW292" s="22">
        <f>IF(AO292="","",IF(ISNUMBER(SEARCH("Nonprofit table",AQ292)),"Yes","No"))</f>
        <v/>
      </c>
      <c r="AX292" s="22">
        <f>IF(AO292="","",IF(IFERROR(TRIM(INDEX($A292:$AF292,MATCH(Lists!$F$12,$A$1:$AF$1,0))&amp;""),"")&lt;&gt;"","Yes","No"))</f>
        <v/>
      </c>
      <c r="AY292" s="22">
        <f>IF(AO292="","",IF(IFERROR(TRIM(INDEX($A292:$AF292,MATCH(Lists!$F$13,$A$1:$AF$1,0))&amp;""),"")&lt;&gt;"","Yes","No"))</f>
        <v/>
      </c>
      <c r="AZ292" s="22">
        <f>IF(AO292="","",IFERROR(IF(TRIM(INDEX($A292:$AF292,MATCH(Lists!$F$11,$A$1:$AF$1,0))&amp;"")="","",VALUE(TRIM(INDEX($A292:$AF292,MATCH(Lists!$F$11,$A$1:$AF$1,0))&amp;""))),""))</f>
        <v/>
      </c>
      <c r="BA292" s="22">
        <f>IF(AO292="","",IFERROR(TRIM(INDEX($A292:$AF292,MATCH(Lists!$F$14,$A$1:$AF$1,0))&amp;""),""))</f>
        <v/>
      </c>
      <c r="BB292" s="22">
        <f>IF(OR(AO292="",AJ292=""),"",TRIM(AJ292&amp;""))</f>
        <v/>
      </c>
      <c r="BC292" s="22">
        <f>IF(BB292="","",IF(COUNTIF($BB$2:$BB$301,BB292)&gt;1,"Yes","No"))</f>
        <v/>
      </c>
      <c r="BD292" s="22">
        <f>IF(AO292="","",IFERROR(TRIM(INDEX($A292:$AF292,MATCH(Lists!$F$5,$A$1:$AF$1,0))&amp;""),""))</f>
        <v/>
      </c>
      <c r="BE292" s="22">
        <f>IF(AO292="",0,1)</f>
        <v/>
      </c>
      <c r="BF292" s="22">
        <f>IF(BB292="",0,1)</f>
        <v/>
      </c>
    </row>
    <row r="293">
      <c r="AG293" s="19" t="n"/>
      <c r="AH293" s="23" t="n"/>
      <c r="AI293" s="24" t="n"/>
      <c r="AJ293" s="23" t="n"/>
      <c r="AK293" s="23" t="n"/>
      <c r="AL293" s="23" t="n"/>
      <c r="AM293" s="23" t="n"/>
      <c r="AN293" s="19" t="n"/>
      <c r="AO293" s="22">
        <f>IFERROR(TRIM(INDEX($A293:$AF293,MATCH(Lists!$F$3,$A$1:$AF$1,0))&amp;""),"")</f>
        <v/>
      </c>
      <c r="AP293" s="22">
        <f>IF(AO293="","",IFERROR(TRIM(INDEX($A293:$AF293,MATCH(Lists!$F$4,$A$1:$AF$1,0))&amp;""),""))</f>
        <v/>
      </c>
      <c r="AQ293" s="22">
        <f>IF(AO293="","",IFERROR(TRIM(INDEX($A293:$AF293,MATCH(Lists!$F$6,$A$1:$AF$1,0))&amp;""),""))</f>
        <v/>
      </c>
      <c r="AR293" s="22">
        <f>IF(AO293="","",IFERROR(TRIM(INDEX($A293:$AF293,MATCH(Lists!$F$7,$A$1:$AF$1,0))&amp;""),""))</f>
        <v/>
      </c>
      <c r="AS293" s="22">
        <f>IF(AO293="","",IFERROR(IF(TRIM(INDEX($A293:$AF293,MATCH(Lists!$F$8,$A$1:$AF$1,0))&amp;"")="","",VALUE(TRIM(INDEX($A293:$AF293,MATCH(Lists!$F$8,$A$1:$AF$1,0))&amp;""))),""))</f>
        <v/>
      </c>
      <c r="AT293" s="22">
        <f>IF(AO293="","",IFERROR(IF(TRIM(INDEX($A293:$AF293,MATCH(Lists!$F$9,$A$1:$AF$1,0))&amp;"")="","",VALUE(TRIM(INDEX($A293:$AF293,MATCH(Lists!$F$9,$A$1:$AF$1,0))&amp;""))),""))</f>
        <v/>
      </c>
      <c r="AU293" s="22">
        <f>IF(AO293="","",IF(ISNUMBER(SEARCH("door prize",IFERROR(TRIM(INDEX($A293:$AF293,MATCH(Lists!$F$10,$A$1:$AF$1,0))&amp;""),""))),"Yes","No"))</f>
        <v/>
      </c>
      <c r="AV293" s="22">
        <f>IF(AO293="","",IF(ISNUMBER(SEARCH("Food or drink",IFERROR(TRIM(INDEX($A293:$AF293,MATCH(Lists!$F$10,$A$1:$AF$1,0))&amp;""),""))),"Yes","No"))</f>
        <v/>
      </c>
      <c r="AW293" s="22">
        <f>IF(AO293="","",IF(ISNUMBER(SEARCH("Nonprofit table",AQ293)),"Yes","No"))</f>
        <v/>
      </c>
      <c r="AX293" s="22">
        <f>IF(AO293="","",IF(IFERROR(TRIM(INDEX($A293:$AF293,MATCH(Lists!$F$12,$A$1:$AF$1,0))&amp;""),"")&lt;&gt;"","Yes","No"))</f>
        <v/>
      </c>
      <c r="AY293" s="22">
        <f>IF(AO293="","",IF(IFERROR(TRIM(INDEX($A293:$AF293,MATCH(Lists!$F$13,$A$1:$AF$1,0))&amp;""),"")&lt;&gt;"","Yes","No"))</f>
        <v/>
      </c>
      <c r="AZ293" s="22">
        <f>IF(AO293="","",IFERROR(IF(TRIM(INDEX($A293:$AF293,MATCH(Lists!$F$11,$A$1:$AF$1,0))&amp;"")="","",VALUE(TRIM(INDEX($A293:$AF293,MATCH(Lists!$F$11,$A$1:$AF$1,0))&amp;""))),""))</f>
        <v/>
      </c>
      <c r="BA293" s="22">
        <f>IF(AO293="","",IFERROR(TRIM(INDEX($A293:$AF293,MATCH(Lists!$F$14,$A$1:$AF$1,0))&amp;""),""))</f>
        <v/>
      </c>
      <c r="BB293" s="22">
        <f>IF(OR(AO293="",AJ293=""),"",TRIM(AJ293&amp;""))</f>
        <v/>
      </c>
      <c r="BC293" s="22">
        <f>IF(BB293="","",IF(COUNTIF($BB$2:$BB$301,BB293)&gt;1,"Yes","No"))</f>
        <v/>
      </c>
      <c r="BD293" s="22">
        <f>IF(AO293="","",IFERROR(TRIM(INDEX($A293:$AF293,MATCH(Lists!$F$5,$A$1:$AF$1,0))&amp;""),""))</f>
        <v/>
      </c>
      <c r="BE293" s="22">
        <f>IF(AO293="",0,1)</f>
        <v/>
      </c>
      <c r="BF293" s="22">
        <f>IF(BB293="",0,1)</f>
        <v/>
      </c>
    </row>
    <row r="294">
      <c r="AG294" s="19" t="n"/>
      <c r="AH294" s="23" t="n"/>
      <c r="AI294" s="24" t="n"/>
      <c r="AJ294" s="23" t="n"/>
      <c r="AK294" s="23" t="n"/>
      <c r="AL294" s="23" t="n"/>
      <c r="AM294" s="23" t="n"/>
      <c r="AN294" s="19" t="n"/>
      <c r="AO294" s="22">
        <f>IFERROR(TRIM(INDEX($A294:$AF294,MATCH(Lists!$F$3,$A$1:$AF$1,0))&amp;""),"")</f>
        <v/>
      </c>
      <c r="AP294" s="22">
        <f>IF(AO294="","",IFERROR(TRIM(INDEX($A294:$AF294,MATCH(Lists!$F$4,$A$1:$AF$1,0))&amp;""),""))</f>
        <v/>
      </c>
      <c r="AQ294" s="22">
        <f>IF(AO294="","",IFERROR(TRIM(INDEX($A294:$AF294,MATCH(Lists!$F$6,$A$1:$AF$1,0))&amp;""),""))</f>
        <v/>
      </c>
      <c r="AR294" s="22">
        <f>IF(AO294="","",IFERROR(TRIM(INDEX($A294:$AF294,MATCH(Lists!$F$7,$A$1:$AF$1,0))&amp;""),""))</f>
        <v/>
      </c>
      <c r="AS294" s="22">
        <f>IF(AO294="","",IFERROR(IF(TRIM(INDEX($A294:$AF294,MATCH(Lists!$F$8,$A$1:$AF$1,0))&amp;"")="","",VALUE(TRIM(INDEX($A294:$AF294,MATCH(Lists!$F$8,$A$1:$AF$1,0))&amp;""))),""))</f>
        <v/>
      </c>
      <c r="AT294" s="22">
        <f>IF(AO294="","",IFERROR(IF(TRIM(INDEX($A294:$AF294,MATCH(Lists!$F$9,$A$1:$AF$1,0))&amp;"")="","",VALUE(TRIM(INDEX($A294:$AF294,MATCH(Lists!$F$9,$A$1:$AF$1,0))&amp;""))),""))</f>
        <v/>
      </c>
      <c r="AU294" s="22">
        <f>IF(AO294="","",IF(ISNUMBER(SEARCH("door prize",IFERROR(TRIM(INDEX($A294:$AF294,MATCH(Lists!$F$10,$A$1:$AF$1,0))&amp;""),""))),"Yes","No"))</f>
        <v/>
      </c>
      <c r="AV294" s="22">
        <f>IF(AO294="","",IF(ISNUMBER(SEARCH("Food or drink",IFERROR(TRIM(INDEX($A294:$AF294,MATCH(Lists!$F$10,$A$1:$AF$1,0))&amp;""),""))),"Yes","No"))</f>
        <v/>
      </c>
      <c r="AW294" s="22">
        <f>IF(AO294="","",IF(ISNUMBER(SEARCH("Nonprofit table",AQ294)),"Yes","No"))</f>
        <v/>
      </c>
      <c r="AX294" s="22">
        <f>IF(AO294="","",IF(IFERROR(TRIM(INDEX($A294:$AF294,MATCH(Lists!$F$12,$A$1:$AF$1,0))&amp;""),"")&lt;&gt;"","Yes","No"))</f>
        <v/>
      </c>
      <c r="AY294" s="22">
        <f>IF(AO294="","",IF(IFERROR(TRIM(INDEX($A294:$AF294,MATCH(Lists!$F$13,$A$1:$AF$1,0))&amp;""),"")&lt;&gt;"","Yes","No"))</f>
        <v/>
      </c>
      <c r="AZ294" s="22">
        <f>IF(AO294="","",IFERROR(IF(TRIM(INDEX($A294:$AF294,MATCH(Lists!$F$11,$A$1:$AF$1,0))&amp;"")="","",VALUE(TRIM(INDEX($A294:$AF294,MATCH(Lists!$F$11,$A$1:$AF$1,0))&amp;""))),""))</f>
        <v/>
      </c>
      <c r="BA294" s="22">
        <f>IF(AO294="","",IFERROR(TRIM(INDEX($A294:$AF294,MATCH(Lists!$F$14,$A$1:$AF$1,0))&amp;""),""))</f>
        <v/>
      </c>
      <c r="BB294" s="22">
        <f>IF(OR(AO294="",AJ294=""),"",TRIM(AJ294&amp;""))</f>
        <v/>
      </c>
      <c r="BC294" s="22">
        <f>IF(BB294="","",IF(COUNTIF($BB$2:$BB$301,BB294)&gt;1,"Yes","No"))</f>
        <v/>
      </c>
      <c r="BD294" s="22">
        <f>IF(AO294="","",IFERROR(TRIM(INDEX($A294:$AF294,MATCH(Lists!$F$5,$A$1:$AF$1,0))&amp;""),""))</f>
        <v/>
      </c>
      <c r="BE294" s="22">
        <f>IF(AO294="",0,1)</f>
        <v/>
      </c>
      <c r="BF294" s="22">
        <f>IF(BB294="",0,1)</f>
        <v/>
      </c>
    </row>
    <row r="295">
      <c r="AG295" s="19" t="n"/>
      <c r="AH295" s="23" t="n"/>
      <c r="AI295" s="24" t="n"/>
      <c r="AJ295" s="23" t="n"/>
      <c r="AK295" s="23" t="n"/>
      <c r="AL295" s="23" t="n"/>
      <c r="AM295" s="23" t="n"/>
      <c r="AN295" s="19" t="n"/>
      <c r="AO295" s="22">
        <f>IFERROR(TRIM(INDEX($A295:$AF295,MATCH(Lists!$F$3,$A$1:$AF$1,0))&amp;""),"")</f>
        <v/>
      </c>
      <c r="AP295" s="22">
        <f>IF(AO295="","",IFERROR(TRIM(INDEX($A295:$AF295,MATCH(Lists!$F$4,$A$1:$AF$1,0))&amp;""),""))</f>
        <v/>
      </c>
      <c r="AQ295" s="22">
        <f>IF(AO295="","",IFERROR(TRIM(INDEX($A295:$AF295,MATCH(Lists!$F$6,$A$1:$AF$1,0))&amp;""),""))</f>
        <v/>
      </c>
      <c r="AR295" s="22">
        <f>IF(AO295="","",IFERROR(TRIM(INDEX($A295:$AF295,MATCH(Lists!$F$7,$A$1:$AF$1,0))&amp;""),""))</f>
        <v/>
      </c>
      <c r="AS295" s="22">
        <f>IF(AO295="","",IFERROR(IF(TRIM(INDEX($A295:$AF295,MATCH(Lists!$F$8,$A$1:$AF$1,0))&amp;"")="","",VALUE(TRIM(INDEX($A295:$AF295,MATCH(Lists!$F$8,$A$1:$AF$1,0))&amp;""))),""))</f>
        <v/>
      </c>
      <c r="AT295" s="22">
        <f>IF(AO295="","",IFERROR(IF(TRIM(INDEX($A295:$AF295,MATCH(Lists!$F$9,$A$1:$AF$1,0))&amp;"")="","",VALUE(TRIM(INDEX($A295:$AF295,MATCH(Lists!$F$9,$A$1:$AF$1,0))&amp;""))),""))</f>
        <v/>
      </c>
      <c r="AU295" s="22">
        <f>IF(AO295="","",IF(ISNUMBER(SEARCH("door prize",IFERROR(TRIM(INDEX($A295:$AF295,MATCH(Lists!$F$10,$A$1:$AF$1,0))&amp;""),""))),"Yes","No"))</f>
        <v/>
      </c>
      <c r="AV295" s="22">
        <f>IF(AO295="","",IF(ISNUMBER(SEARCH("Food or drink",IFERROR(TRIM(INDEX($A295:$AF295,MATCH(Lists!$F$10,$A$1:$AF$1,0))&amp;""),""))),"Yes","No"))</f>
        <v/>
      </c>
      <c r="AW295" s="22">
        <f>IF(AO295="","",IF(ISNUMBER(SEARCH("Nonprofit table",AQ295)),"Yes","No"))</f>
        <v/>
      </c>
      <c r="AX295" s="22">
        <f>IF(AO295="","",IF(IFERROR(TRIM(INDEX($A295:$AF295,MATCH(Lists!$F$12,$A$1:$AF$1,0))&amp;""),"")&lt;&gt;"","Yes","No"))</f>
        <v/>
      </c>
      <c r="AY295" s="22">
        <f>IF(AO295="","",IF(IFERROR(TRIM(INDEX($A295:$AF295,MATCH(Lists!$F$13,$A$1:$AF$1,0))&amp;""),"")&lt;&gt;"","Yes","No"))</f>
        <v/>
      </c>
      <c r="AZ295" s="22">
        <f>IF(AO295="","",IFERROR(IF(TRIM(INDEX($A295:$AF295,MATCH(Lists!$F$11,$A$1:$AF$1,0))&amp;"")="","",VALUE(TRIM(INDEX($A295:$AF295,MATCH(Lists!$F$11,$A$1:$AF$1,0))&amp;""))),""))</f>
        <v/>
      </c>
      <c r="BA295" s="22">
        <f>IF(AO295="","",IFERROR(TRIM(INDEX($A295:$AF295,MATCH(Lists!$F$14,$A$1:$AF$1,0))&amp;""),""))</f>
        <v/>
      </c>
      <c r="BB295" s="22">
        <f>IF(OR(AO295="",AJ295=""),"",TRIM(AJ295&amp;""))</f>
        <v/>
      </c>
      <c r="BC295" s="22">
        <f>IF(BB295="","",IF(COUNTIF($BB$2:$BB$301,BB295)&gt;1,"Yes","No"))</f>
        <v/>
      </c>
      <c r="BD295" s="22">
        <f>IF(AO295="","",IFERROR(TRIM(INDEX($A295:$AF295,MATCH(Lists!$F$5,$A$1:$AF$1,0))&amp;""),""))</f>
        <v/>
      </c>
      <c r="BE295" s="22">
        <f>IF(AO295="",0,1)</f>
        <v/>
      </c>
      <c r="BF295" s="22">
        <f>IF(BB295="",0,1)</f>
        <v/>
      </c>
    </row>
    <row r="296">
      <c r="AG296" s="19" t="n"/>
      <c r="AH296" s="23" t="n"/>
      <c r="AI296" s="24" t="n"/>
      <c r="AJ296" s="23" t="n"/>
      <c r="AK296" s="23" t="n"/>
      <c r="AL296" s="23" t="n"/>
      <c r="AM296" s="23" t="n"/>
      <c r="AN296" s="19" t="n"/>
      <c r="AO296" s="22">
        <f>IFERROR(TRIM(INDEX($A296:$AF296,MATCH(Lists!$F$3,$A$1:$AF$1,0))&amp;""),"")</f>
        <v/>
      </c>
      <c r="AP296" s="22">
        <f>IF(AO296="","",IFERROR(TRIM(INDEX($A296:$AF296,MATCH(Lists!$F$4,$A$1:$AF$1,0))&amp;""),""))</f>
        <v/>
      </c>
      <c r="AQ296" s="22">
        <f>IF(AO296="","",IFERROR(TRIM(INDEX($A296:$AF296,MATCH(Lists!$F$6,$A$1:$AF$1,0))&amp;""),""))</f>
        <v/>
      </c>
      <c r="AR296" s="22">
        <f>IF(AO296="","",IFERROR(TRIM(INDEX($A296:$AF296,MATCH(Lists!$F$7,$A$1:$AF$1,0))&amp;""),""))</f>
        <v/>
      </c>
      <c r="AS296" s="22">
        <f>IF(AO296="","",IFERROR(IF(TRIM(INDEX($A296:$AF296,MATCH(Lists!$F$8,$A$1:$AF$1,0))&amp;"")="","",VALUE(TRIM(INDEX($A296:$AF296,MATCH(Lists!$F$8,$A$1:$AF$1,0))&amp;""))),""))</f>
        <v/>
      </c>
      <c r="AT296" s="22">
        <f>IF(AO296="","",IFERROR(IF(TRIM(INDEX($A296:$AF296,MATCH(Lists!$F$9,$A$1:$AF$1,0))&amp;"")="","",VALUE(TRIM(INDEX($A296:$AF296,MATCH(Lists!$F$9,$A$1:$AF$1,0))&amp;""))),""))</f>
        <v/>
      </c>
      <c r="AU296" s="22">
        <f>IF(AO296="","",IF(ISNUMBER(SEARCH("door prize",IFERROR(TRIM(INDEX($A296:$AF296,MATCH(Lists!$F$10,$A$1:$AF$1,0))&amp;""),""))),"Yes","No"))</f>
        <v/>
      </c>
      <c r="AV296" s="22">
        <f>IF(AO296="","",IF(ISNUMBER(SEARCH("Food or drink",IFERROR(TRIM(INDEX($A296:$AF296,MATCH(Lists!$F$10,$A$1:$AF$1,0))&amp;""),""))),"Yes","No"))</f>
        <v/>
      </c>
      <c r="AW296" s="22">
        <f>IF(AO296="","",IF(ISNUMBER(SEARCH("Nonprofit table",AQ296)),"Yes","No"))</f>
        <v/>
      </c>
      <c r="AX296" s="22">
        <f>IF(AO296="","",IF(IFERROR(TRIM(INDEX($A296:$AF296,MATCH(Lists!$F$12,$A$1:$AF$1,0))&amp;""),"")&lt;&gt;"","Yes","No"))</f>
        <v/>
      </c>
      <c r="AY296" s="22">
        <f>IF(AO296="","",IF(IFERROR(TRIM(INDEX($A296:$AF296,MATCH(Lists!$F$13,$A$1:$AF$1,0))&amp;""),"")&lt;&gt;"","Yes","No"))</f>
        <v/>
      </c>
      <c r="AZ296" s="22">
        <f>IF(AO296="","",IFERROR(IF(TRIM(INDEX($A296:$AF296,MATCH(Lists!$F$11,$A$1:$AF$1,0))&amp;"")="","",VALUE(TRIM(INDEX($A296:$AF296,MATCH(Lists!$F$11,$A$1:$AF$1,0))&amp;""))),""))</f>
        <v/>
      </c>
      <c r="BA296" s="22">
        <f>IF(AO296="","",IFERROR(TRIM(INDEX($A296:$AF296,MATCH(Lists!$F$14,$A$1:$AF$1,0))&amp;""),""))</f>
        <v/>
      </c>
      <c r="BB296" s="22">
        <f>IF(OR(AO296="",AJ296=""),"",TRIM(AJ296&amp;""))</f>
        <v/>
      </c>
      <c r="BC296" s="22">
        <f>IF(BB296="","",IF(COUNTIF($BB$2:$BB$301,BB296)&gt;1,"Yes","No"))</f>
        <v/>
      </c>
      <c r="BD296" s="22">
        <f>IF(AO296="","",IFERROR(TRIM(INDEX($A296:$AF296,MATCH(Lists!$F$5,$A$1:$AF$1,0))&amp;""),""))</f>
        <v/>
      </c>
      <c r="BE296" s="22">
        <f>IF(AO296="",0,1)</f>
        <v/>
      </c>
      <c r="BF296" s="22">
        <f>IF(BB296="",0,1)</f>
        <v/>
      </c>
    </row>
    <row r="297">
      <c r="AG297" s="19" t="n"/>
      <c r="AH297" s="23" t="n"/>
      <c r="AI297" s="24" t="n"/>
      <c r="AJ297" s="23" t="n"/>
      <c r="AK297" s="23" t="n"/>
      <c r="AL297" s="23" t="n"/>
      <c r="AM297" s="23" t="n"/>
      <c r="AN297" s="19" t="n"/>
      <c r="AO297" s="22">
        <f>IFERROR(TRIM(INDEX($A297:$AF297,MATCH(Lists!$F$3,$A$1:$AF$1,0))&amp;""),"")</f>
        <v/>
      </c>
      <c r="AP297" s="22">
        <f>IF(AO297="","",IFERROR(TRIM(INDEX($A297:$AF297,MATCH(Lists!$F$4,$A$1:$AF$1,0))&amp;""),""))</f>
        <v/>
      </c>
      <c r="AQ297" s="22">
        <f>IF(AO297="","",IFERROR(TRIM(INDEX($A297:$AF297,MATCH(Lists!$F$6,$A$1:$AF$1,0))&amp;""),""))</f>
        <v/>
      </c>
      <c r="AR297" s="22">
        <f>IF(AO297="","",IFERROR(TRIM(INDEX($A297:$AF297,MATCH(Lists!$F$7,$A$1:$AF$1,0))&amp;""),""))</f>
        <v/>
      </c>
      <c r="AS297" s="22">
        <f>IF(AO297="","",IFERROR(IF(TRIM(INDEX($A297:$AF297,MATCH(Lists!$F$8,$A$1:$AF$1,0))&amp;"")="","",VALUE(TRIM(INDEX($A297:$AF297,MATCH(Lists!$F$8,$A$1:$AF$1,0))&amp;""))),""))</f>
        <v/>
      </c>
      <c r="AT297" s="22">
        <f>IF(AO297="","",IFERROR(IF(TRIM(INDEX($A297:$AF297,MATCH(Lists!$F$9,$A$1:$AF$1,0))&amp;"")="","",VALUE(TRIM(INDEX($A297:$AF297,MATCH(Lists!$F$9,$A$1:$AF$1,0))&amp;""))),""))</f>
        <v/>
      </c>
      <c r="AU297" s="22">
        <f>IF(AO297="","",IF(ISNUMBER(SEARCH("door prize",IFERROR(TRIM(INDEX($A297:$AF297,MATCH(Lists!$F$10,$A$1:$AF$1,0))&amp;""),""))),"Yes","No"))</f>
        <v/>
      </c>
      <c r="AV297" s="22">
        <f>IF(AO297="","",IF(ISNUMBER(SEARCH("Food or drink",IFERROR(TRIM(INDEX($A297:$AF297,MATCH(Lists!$F$10,$A$1:$AF$1,0))&amp;""),""))),"Yes","No"))</f>
        <v/>
      </c>
      <c r="AW297" s="22">
        <f>IF(AO297="","",IF(ISNUMBER(SEARCH("Nonprofit table",AQ297)),"Yes","No"))</f>
        <v/>
      </c>
      <c r="AX297" s="22">
        <f>IF(AO297="","",IF(IFERROR(TRIM(INDEX($A297:$AF297,MATCH(Lists!$F$12,$A$1:$AF$1,0))&amp;""),"")&lt;&gt;"","Yes","No"))</f>
        <v/>
      </c>
      <c r="AY297" s="22">
        <f>IF(AO297="","",IF(IFERROR(TRIM(INDEX($A297:$AF297,MATCH(Lists!$F$13,$A$1:$AF$1,0))&amp;""),"")&lt;&gt;"","Yes","No"))</f>
        <v/>
      </c>
      <c r="AZ297" s="22">
        <f>IF(AO297="","",IFERROR(IF(TRIM(INDEX($A297:$AF297,MATCH(Lists!$F$11,$A$1:$AF$1,0))&amp;"")="","",VALUE(TRIM(INDEX($A297:$AF297,MATCH(Lists!$F$11,$A$1:$AF$1,0))&amp;""))),""))</f>
        <v/>
      </c>
      <c r="BA297" s="22">
        <f>IF(AO297="","",IFERROR(TRIM(INDEX($A297:$AF297,MATCH(Lists!$F$14,$A$1:$AF$1,0))&amp;""),""))</f>
        <v/>
      </c>
      <c r="BB297" s="22">
        <f>IF(OR(AO297="",AJ297=""),"",TRIM(AJ297&amp;""))</f>
        <v/>
      </c>
      <c r="BC297" s="22">
        <f>IF(BB297="","",IF(COUNTIF($BB$2:$BB$301,BB297)&gt;1,"Yes","No"))</f>
        <v/>
      </c>
      <c r="BD297" s="22">
        <f>IF(AO297="","",IFERROR(TRIM(INDEX($A297:$AF297,MATCH(Lists!$F$5,$A$1:$AF$1,0))&amp;""),""))</f>
        <v/>
      </c>
      <c r="BE297" s="22">
        <f>IF(AO297="",0,1)</f>
        <v/>
      </c>
      <c r="BF297" s="22">
        <f>IF(BB297="",0,1)</f>
        <v/>
      </c>
    </row>
    <row r="298">
      <c r="AG298" s="19" t="n"/>
      <c r="AH298" s="23" t="n"/>
      <c r="AI298" s="24" t="n"/>
      <c r="AJ298" s="23" t="n"/>
      <c r="AK298" s="23" t="n"/>
      <c r="AL298" s="23" t="n"/>
      <c r="AM298" s="23" t="n"/>
      <c r="AN298" s="19" t="n"/>
      <c r="AO298" s="22">
        <f>IFERROR(TRIM(INDEX($A298:$AF298,MATCH(Lists!$F$3,$A$1:$AF$1,0))&amp;""),"")</f>
        <v/>
      </c>
      <c r="AP298" s="22">
        <f>IF(AO298="","",IFERROR(TRIM(INDEX($A298:$AF298,MATCH(Lists!$F$4,$A$1:$AF$1,0))&amp;""),""))</f>
        <v/>
      </c>
      <c r="AQ298" s="22">
        <f>IF(AO298="","",IFERROR(TRIM(INDEX($A298:$AF298,MATCH(Lists!$F$6,$A$1:$AF$1,0))&amp;""),""))</f>
        <v/>
      </c>
      <c r="AR298" s="22">
        <f>IF(AO298="","",IFERROR(TRIM(INDEX($A298:$AF298,MATCH(Lists!$F$7,$A$1:$AF$1,0))&amp;""),""))</f>
        <v/>
      </c>
      <c r="AS298" s="22">
        <f>IF(AO298="","",IFERROR(IF(TRIM(INDEX($A298:$AF298,MATCH(Lists!$F$8,$A$1:$AF$1,0))&amp;"")="","",VALUE(TRIM(INDEX($A298:$AF298,MATCH(Lists!$F$8,$A$1:$AF$1,0))&amp;""))),""))</f>
        <v/>
      </c>
      <c r="AT298" s="22">
        <f>IF(AO298="","",IFERROR(IF(TRIM(INDEX($A298:$AF298,MATCH(Lists!$F$9,$A$1:$AF$1,0))&amp;"")="","",VALUE(TRIM(INDEX($A298:$AF298,MATCH(Lists!$F$9,$A$1:$AF$1,0))&amp;""))),""))</f>
        <v/>
      </c>
      <c r="AU298" s="22">
        <f>IF(AO298="","",IF(ISNUMBER(SEARCH("door prize",IFERROR(TRIM(INDEX($A298:$AF298,MATCH(Lists!$F$10,$A$1:$AF$1,0))&amp;""),""))),"Yes","No"))</f>
        <v/>
      </c>
      <c r="AV298" s="22">
        <f>IF(AO298="","",IF(ISNUMBER(SEARCH("Food or drink",IFERROR(TRIM(INDEX($A298:$AF298,MATCH(Lists!$F$10,$A$1:$AF$1,0))&amp;""),""))),"Yes","No"))</f>
        <v/>
      </c>
      <c r="AW298" s="22">
        <f>IF(AO298="","",IF(ISNUMBER(SEARCH("Nonprofit table",AQ298)),"Yes","No"))</f>
        <v/>
      </c>
      <c r="AX298" s="22">
        <f>IF(AO298="","",IF(IFERROR(TRIM(INDEX($A298:$AF298,MATCH(Lists!$F$12,$A$1:$AF$1,0))&amp;""),"")&lt;&gt;"","Yes","No"))</f>
        <v/>
      </c>
      <c r="AY298" s="22">
        <f>IF(AO298="","",IF(IFERROR(TRIM(INDEX($A298:$AF298,MATCH(Lists!$F$13,$A$1:$AF$1,0))&amp;""),"")&lt;&gt;"","Yes","No"))</f>
        <v/>
      </c>
      <c r="AZ298" s="22">
        <f>IF(AO298="","",IFERROR(IF(TRIM(INDEX($A298:$AF298,MATCH(Lists!$F$11,$A$1:$AF$1,0))&amp;"")="","",VALUE(TRIM(INDEX($A298:$AF298,MATCH(Lists!$F$11,$A$1:$AF$1,0))&amp;""))),""))</f>
        <v/>
      </c>
      <c r="BA298" s="22">
        <f>IF(AO298="","",IFERROR(TRIM(INDEX($A298:$AF298,MATCH(Lists!$F$14,$A$1:$AF$1,0))&amp;""),""))</f>
        <v/>
      </c>
      <c r="BB298" s="22">
        <f>IF(OR(AO298="",AJ298=""),"",TRIM(AJ298&amp;""))</f>
        <v/>
      </c>
      <c r="BC298" s="22">
        <f>IF(BB298="","",IF(COUNTIF($BB$2:$BB$301,BB298)&gt;1,"Yes","No"))</f>
        <v/>
      </c>
      <c r="BD298" s="22">
        <f>IF(AO298="","",IFERROR(TRIM(INDEX($A298:$AF298,MATCH(Lists!$F$5,$A$1:$AF$1,0))&amp;""),""))</f>
        <v/>
      </c>
      <c r="BE298" s="22">
        <f>IF(AO298="",0,1)</f>
        <v/>
      </c>
      <c r="BF298" s="22">
        <f>IF(BB298="",0,1)</f>
        <v/>
      </c>
    </row>
    <row r="299">
      <c r="AG299" s="19" t="n"/>
      <c r="AH299" s="23" t="n"/>
      <c r="AI299" s="24" t="n"/>
      <c r="AJ299" s="23" t="n"/>
      <c r="AK299" s="23" t="n"/>
      <c r="AL299" s="23" t="n"/>
      <c r="AM299" s="23" t="n"/>
      <c r="AN299" s="19" t="n"/>
      <c r="AO299" s="22">
        <f>IFERROR(TRIM(INDEX($A299:$AF299,MATCH(Lists!$F$3,$A$1:$AF$1,0))&amp;""),"")</f>
        <v/>
      </c>
      <c r="AP299" s="22">
        <f>IF(AO299="","",IFERROR(TRIM(INDEX($A299:$AF299,MATCH(Lists!$F$4,$A$1:$AF$1,0))&amp;""),""))</f>
        <v/>
      </c>
      <c r="AQ299" s="22">
        <f>IF(AO299="","",IFERROR(TRIM(INDEX($A299:$AF299,MATCH(Lists!$F$6,$A$1:$AF$1,0))&amp;""),""))</f>
        <v/>
      </c>
      <c r="AR299" s="22">
        <f>IF(AO299="","",IFERROR(TRIM(INDEX($A299:$AF299,MATCH(Lists!$F$7,$A$1:$AF$1,0))&amp;""),""))</f>
        <v/>
      </c>
      <c r="AS299" s="22">
        <f>IF(AO299="","",IFERROR(IF(TRIM(INDEX($A299:$AF299,MATCH(Lists!$F$8,$A$1:$AF$1,0))&amp;"")="","",VALUE(TRIM(INDEX($A299:$AF299,MATCH(Lists!$F$8,$A$1:$AF$1,0))&amp;""))),""))</f>
        <v/>
      </c>
      <c r="AT299" s="22">
        <f>IF(AO299="","",IFERROR(IF(TRIM(INDEX($A299:$AF299,MATCH(Lists!$F$9,$A$1:$AF$1,0))&amp;"")="","",VALUE(TRIM(INDEX($A299:$AF299,MATCH(Lists!$F$9,$A$1:$AF$1,0))&amp;""))),""))</f>
        <v/>
      </c>
      <c r="AU299" s="22">
        <f>IF(AO299="","",IF(ISNUMBER(SEARCH("door prize",IFERROR(TRIM(INDEX($A299:$AF299,MATCH(Lists!$F$10,$A$1:$AF$1,0))&amp;""),""))),"Yes","No"))</f>
        <v/>
      </c>
      <c r="AV299" s="22">
        <f>IF(AO299="","",IF(ISNUMBER(SEARCH("Food or drink",IFERROR(TRIM(INDEX($A299:$AF299,MATCH(Lists!$F$10,$A$1:$AF$1,0))&amp;""),""))),"Yes","No"))</f>
        <v/>
      </c>
      <c r="AW299" s="22">
        <f>IF(AO299="","",IF(ISNUMBER(SEARCH("Nonprofit table",AQ299)),"Yes","No"))</f>
        <v/>
      </c>
      <c r="AX299" s="22">
        <f>IF(AO299="","",IF(IFERROR(TRIM(INDEX($A299:$AF299,MATCH(Lists!$F$12,$A$1:$AF$1,0))&amp;""),"")&lt;&gt;"","Yes","No"))</f>
        <v/>
      </c>
      <c r="AY299" s="22">
        <f>IF(AO299="","",IF(IFERROR(TRIM(INDEX($A299:$AF299,MATCH(Lists!$F$13,$A$1:$AF$1,0))&amp;""),"")&lt;&gt;"","Yes","No"))</f>
        <v/>
      </c>
      <c r="AZ299" s="22">
        <f>IF(AO299="","",IFERROR(IF(TRIM(INDEX($A299:$AF299,MATCH(Lists!$F$11,$A$1:$AF$1,0))&amp;"")="","",VALUE(TRIM(INDEX($A299:$AF299,MATCH(Lists!$F$11,$A$1:$AF$1,0))&amp;""))),""))</f>
        <v/>
      </c>
      <c r="BA299" s="22">
        <f>IF(AO299="","",IFERROR(TRIM(INDEX($A299:$AF299,MATCH(Lists!$F$14,$A$1:$AF$1,0))&amp;""),""))</f>
        <v/>
      </c>
      <c r="BB299" s="22">
        <f>IF(OR(AO299="",AJ299=""),"",TRIM(AJ299&amp;""))</f>
        <v/>
      </c>
      <c r="BC299" s="22">
        <f>IF(BB299="","",IF(COUNTIF($BB$2:$BB$301,BB299)&gt;1,"Yes","No"))</f>
        <v/>
      </c>
      <c r="BD299" s="22">
        <f>IF(AO299="","",IFERROR(TRIM(INDEX($A299:$AF299,MATCH(Lists!$F$5,$A$1:$AF$1,0))&amp;""),""))</f>
        <v/>
      </c>
      <c r="BE299" s="22">
        <f>IF(AO299="",0,1)</f>
        <v/>
      </c>
      <c r="BF299" s="22">
        <f>IF(BB299="",0,1)</f>
        <v/>
      </c>
    </row>
    <row r="300">
      <c r="AG300" s="19" t="n"/>
      <c r="AH300" s="23" t="n"/>
      <c r="AI300" s="24" t="n"/>
      <c r="AJ300" s="23" t="n"/>
      <c r="AK300" s="23" t="n"/>
      <c r="AL300" s="23" t="n"/>
      <c r="AM300" s="23" t="n"/>
      <c r="AN300" s="19" t="n"/>
      <c r="AO300" s="22">
        <f>IFERROR(TRIM(INDEX($A300:$AF300,MATCH(Lists!$F$3,$A$1:$AF$1,0))&amp;""),"")</f>
        <v/>
      </c>
      <c r="AP300" s="22">
        <f>IF(AO300="","",IFERROR(TRIM(INDEX($A300:$AF300,MATCH(Lists!$F$4,$A$1:$AF$1,0))&amp;""),""))</f>
        <v/>
      </c>
      <c r="AQ300" s="22">
        <f>IF(AO300="","",IFERROR(TRIM(INDEX($A300:$AF300,MATCH(Lists!$F$6,$A$1:$AF$1,0))&amp;""),""))</f>
        <v/>
      </c>
      <c r="AR300" s="22">
        <f>IF(AO300="","",IFERROR(TRIM(INDEX($A300:$AF300,MATCH(Lists!$F$7,$A$1:$AF$1,0))&amp;""),""))</f>
        <v/>
      </c>
      <c r="AS300" s="22">
        <f>IF(AO300="","",IFERROR(IF(TRIM(INDEX($A300:$AF300,MATCH(Lists!$F$8,$A$1:$AF$1,0))&amp;"")="","",VALUE(TRIM(INDEX($A300:$AF300,MATCH(Lists!$F$8,$A$1:$AF$1,0))&amp;""))),""))</f>
        <v/>
      </c>
      <c r="AT300" s="22">
        <f>IF(AO300="","",IFERROR(IF(TRIM(INDEX($A300:$AF300,MATCH(Lists!$F$9,$A$1:$AF$1,0))&amp;"")="","",VALUE(TRIM(INDEX($A300:$AF300,MATCH(Lists!$F$9,$A$1:$AF$1,0))&amp;""))),""))</f>
        <v/>
      </c>
      <c r="AU300" s="22">
        <f>IF(AO300="","",IF(ISNUMBER(SEARCH("door prize",IFERROR(TRIM(INDEX($A300:$AF300,MATCH(Lists!$F$10,$A$1:$AF$1,0))&amp;""),""))),"Yes","No"))</f>
        <v/>
      </c>
      <c r="AV300" s="22">
        <f>IF(AO300="","",IF(ISNUMBER(SEARCH("Food or drink",IFERROR(TRIM(INDEX($A300:$AF300,MATCH(Lists!$F$10,$A$1:$AF$1,0))&amp;""),""))),"Yes","No"))</f>
        <v/>
      </c>
      <c r="AW300" s="22">
        <f>IF(AO300="","",IF(ISNUMBER(SEARCH("Nonprofit table",AQ300)),"Yes","No"))</f>
        <v/>
      </c>
      <c r="AX300" s="22">
        <f>IF(AO300="","",IF(IFERROR(TRIM(INDEX($A300:$AF300,MATCH(Lists!$F$12,$A$1:$AF$1,0))&amp;""),"")&lt;&gt;"","Yes","No"))</f>
        <v/>
      </c>
      <c r="AY300" s="22">
        <f>IF(AO300="","",IF(IFERROR(TRIM(INDEX($A300:$AF300,MATCH(Lists!$F$13,$A$1:$AF$1,0))&amp;""),"")&lt;&gt;"","Yes","No"))</f>
        <v/>
      </c>
      <c r="AZ300" s="22">
        <f>IF(AO300="","",IFERROR(IF(TRIM(INDEX($A300:$AF300,MATCH(Lists!$F$11,$A$1:$AF$1,0))&amp;"")="","",VALUE(TRIM(INDEX($A300:$AF300,MATCH(Lists!$F$11,$A$1:$AF$1,0))&amp;""))),""))</f>
        <v/>
      </c>
      <c r="BA300" s="22">
        <f>IF(AO300="","",IFERROR(TRIM(INDEX($A300:$AF300,MATCH(Lists!$F$14,$A$1:$AF$1,0))&amp;""),""))</f>
        <v/>
      </c>
      <c r="BB300" s="22">
        <f>IF(OR(AO300="",AJ300=""),"",TRIM(AJ300&amp;""))</f>
        <v/>
      </c>
      <c r="BC300" s="22">
        <f>IF(BB300="","",IF(COUNTIF($BB$2:$BB$301,BB300)&gt;1,"Yes","No"))</f>
        <v/>
      </c>
      <c r="BD300" s="22">
        <f>IF(AO300="","",IFERROR(TRIM(INDEX($A300:$AF300,MATCH(Lists!$F$5,$A$1:$AF$1,0))&amp;""),""))</f>
        <v/>
      </c>
      <c r="BE300" s="22">
        <f>IF(AO300="",0,1)</f>
        <v/>
      </c>
      <c r="BF300" s="22">
        <f>IF(BB300="",0,1)</f>
        <v/>
      </c>
    </row>
    <row r="301">
      <c r="AG301" s="19" t="n"/>
      <c r="AH301" s="23" t="n"/>
      <c r="AI301" s="24" t="n"/>
      <c r="AJ301" s="23" t="n"/>
      <c r="AK301" s="23" t="n"/>
      <c r="AL301" s="23" t="n"/>
      <c r="AM301" s="23" t="n"/>
      <c r="AN301" s="19" t="n"/>
      <c r="AO301" s="22">
        <f>IFERROR(TRIM(INDEX($A301:$AF301,MATCH(Lists!$F$3,$A$1:$AF$1,0))&amp;""),"")</f>
        <v/>
      </c>
      <c r="AP301" s="22">
        <f>IF(AO301="","",IFERROR(TRIM(INDEX($A301:$AF301,MATCH(Lists!$F$4,$A$1:$AF$1,0))&amp;""),""))</f>
        <v/>
      </c>
      <c r="AQ301" s="22">
        <f>IF(AO301="","",IFERROR(TRIM(INDEX($A301:$AF301,MATCH(Lists!$F$6,$A$1:$AF$1,0))&amp;""),""))</f>
        <v/>
      </c>
      <c r="AR301" s="22">
        <f>IF(AO301="","",IFERROR(TRIM(INDEX($A301:$AF301,MATCH(Lists!$F$7,$A$1:$AF$1,0))&amp;""),""))</f>
        <v/>
      </c>
      <c r="AS301" s="22">
        <f>IF(AO301="","",IFERROR(IF(TRIM(INDEX($A301:$AF301,MATCH(Lists!$F$8,$A$1:$AF$1,0))&amp;"")="","",VALUE(TRIM(INDEX($A301:$AF301,MATCH(Lists!$F$8,$A$1:$AF$1,0))&amp;""))),""))</f>
        <v/>
      </c>
      <c r="AT301" s="22">
        <f>IF(AO301="","",IFERROR(IF(TRIM(INDEX($A301:$AF301,MATCH(Lists!$F$9,$A$1:$AF$1,0))&amp;"")="","",VALUE(TRIM(INDEX($A301:$AF301,MATCH(Lists!$F$9,$A$1:$AF$1,0))&amp;""))),""))</f>
        <v/>
      </c>
      <c r="AU301" s="22">
        <f>IF(AO301="","",IF(ISNUMBER(SEARCH("door prize",IFERROR(TRIM(INDEX($A301:$AF301,MATCH(Lists!$F$10,$A$1:$AF$1,0))&amp;""),""))),"Yes","No"))</f>
        <v/>
      </c>
      <c r="AV301" s="22">
        <f>IF(AO301="","",IF(ISNUMBER(SEARCH("Food or drink",IFERROR(TRIM(INDEX($A301:$AF301,MATCH(Lists!$F$10,$A$1:$AF$1,0))&amp;""),""))),"Yes","No"))</f>
        <v/>
      </c>
      <c r="AW301" s="22">
        <f>IF(AO301="","",IF(ISNUMBER(SEARCH("Nonprofit table",AQ301)),"Yes","No"))</f>
        <v/>
      </c>
      <c r="AX301" s="22">
        <f>IF(AO301="","",IF(IFERROR(TRIM(INDEX($A301:$AF301,MATCH(Lists!$F$12,$A$1:$AF$1,0))&amp;""),"")&lt;&gt;"","Yes","No"))</f>
        <v/>
      </c>
      <c r="AY301" s="22">
        <f>IF(AO301="","",IF(IFERROR(TRIM(INDEX($A301:$AF301,MATCH(Lists!$F$13,$A$1:$AF$1,0))&amp;""),"")&lt;&gt;"","Yes","No"))</f>
        <v/>
      </c>
      <c r="AZ301" s="22">
        <f>IF(AO301="","",IFERROR(IF(TRIM(INDEX($A301:$AF301,MATCH(Lists!$F$11,$A$1:$AF$1,0))&amp;"")="","",VALUE(TRIM(INDEX($A301:$AF301,MATCH(Lists!$F$11,$A$1:$AF$1,0))&amp;""))),""))</f>
        <v/>
      </c>
      <c r="BA301" s="22">
        <f>IF(AO301="","",IFERROR(TRIM(INDEX($A301:$AF301,MATCH(Lists!$F$14,$A$1:$AF$1,0))&amp;""),""))</f>
        <v/>
      </c>
      <c r="BB301" s="22">
        <f>IF(OR(AO301="",AJ301=""),"",TRIM(AJ301&amp;""))</f>
        <v/>
      </c>
      <c r="BC301" s="22">
        <f>IF(BB301="","",IF(COUNTIF($BB$2:$BB$301,BB301)&gt;1,"Yes","No"))</f>
        <v/>
      </c>
      <c r="BD301" s="22">
        <f>IF(AO301="","",IFERROR(TRIM(INDEX($A301:$AF301,MATCH(Lists!$F$5,$A$1:$AF$1,0))&amp;""),""))</f>
        <v/>
      </c>
      <c r="BE301" s="22">
        <f>IF(AO301="",0,1)</f>
        <v/>
      </c>
      <c r="BF301" s="22">
        <f>IF(BB301="",0,1)</f>
        <v/>
      </c>
    </row>
  </sheetData>
  <dataValidations count="3">
    <dataValidation sqref="AH2:AH301" showDropDown="0" showInputMessage="1" showErrorMessage="1" allowBlank="1" errorTitle="Booth fee status" error="Pick a value from the list. To collect, Payment form sent, Paid, Waived or Refunded." promptTitle="Booth fee status" prompt="To collect, Payment form sent, Paid, Waived or Refunded." type="list" errorStyle="warning">
      <formula1>Lists!$A$2:$A$6</formula1>
    </dataValidation>
    <dataValidation sqref="AJ2:AJ301" showDropDown="0" showInputMessage="1" showErrorMessage="1" allowBlank="1" errorTitle="Table number" error="Pick a value from the list. Pick a table from the Tables tab, or type one." promptTitle="Table number" prompt="Pick a table from the Tables tab, or type one." type="list" errorStyle="warning">
      <formula1>Tables!$A$5:$A$64</formula1>
    </dataValidation>
    <dataValidation sqref="AK2:AL301" showDropDown="0" showInputMessage="1" showErrorMessage="1" allowBlank="1" errorTitle="Yes or No" error="Pick a value from the list. Yes or No." promptTitle="Yes or No" prompt="Yes or No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G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5" customWidth="1" min="3" max="3"/>
    <col width="30" customWidth="1" min="4" max="4"/>
    <col width="28" customWidth="1" min="5" max="5"/>
    <col width="16" customWidth="1" min="6" max="6"/>
    <col width="28" customWidth="1" min="7" max="7"/>
  </cols>
  <sheetData>
    <row r="1">
      <c r="A1" s="25" t="inlineStr">
        <is>
          <t>Tables: your floor plan list and who sits where</t>
        </is>
      </c>
    </row>
    <row r="2">
      <c r="A2" s="26" t="inlineStr">
        <is>
          <t>Type each table number, whether it is indoor or outdoor and whether it is near an outlet. Give vendors their table number on the Vendors tab. The flags catch mix-ups.</t>
        </is>
      </c>
    </row>
    <row r="3">
      <c r="A3" s="27">
        <f>IF(COUNTIF(Vendors!$A$2:$A$301,"EXAMPLE*")&gt;0,"You are looking at EXAMPLE data. Clear A2 to AM9 on Vendors and the example tables on Tables, then add your own.","")</f>
        <v/>
      </c>
    </row>
    <row r="4" ht="32" customHeight="1">
      <c r="A4" s="16" t="inlineStr">
        <is>
          <t>Table number</t>
        </is>
      </c>
      <c r="B4" s="16" t="inlineStr">
        <is>
          <t>Indoor or outdoor</t>
        </is>
      </c>
      <c r="C4" s="16" t="inlineStr">
        <is>
          <t>Near an outlet?</t>
        </is>
      </c>
      <c r="D4" s="3" t="inlineStr">
        <is>
          <t>Vendor</t>
        </is>
      </c>
      <c r="E4" s="3" t="inlineStr">
        <is>
          <t>Asked for</t>
        </is>
      </c>
      <c r="F4" s="3" t="inlineStr">
        <is>
          <t>Needs electricity?</t>
        </is>
      </c>
      <c r="G4" s="3" t="inlineStr">
        <is>
          <t>Check</t>
        </is>
      </c>
    </row>
    <row r="5">
      <c r="A5" s="28" t="inlineStr">
        <is>
          <t>1</t>
        </is>
      </c>
      <c r="B5" s="28" t="inlineStr">
        <is>
          <t>Indoor</t>
        </is>
      </c>
      <c r="C5" s="28" t="inlineStr">
        <is>
          <t>Yes</t>
        </is>
      </c>
      <c r="D5" s="29">
        <f>IF($A5="","",IFERROR(INDEX(Vendors!$AO$2:$AO$301,MATCH(TRIM($A5&amp;""),Vendors!$BB$2:$BB$301,0)),"(empty)"))</f>
        <v/>
      </c>
      <c r="E5" s="29">
        <f>IF($A5="","",IFERROR(INDEX(Vendors!$AQ$2:$AQ$301,MATCH(TRIM($A5&amp;""),Vendors!$BB$2:$BB$301,0)),""))</f>
        <v/>
      </c>
      <c r="F5" s="29">
        <f>IF($A5="","",IFERROR(INDEX(Vendors!$AR$2:$AR$301,MATCH(TRIM($A5&amp;""),Vendors!$BB$2:$BB$301,0)),""))</f>
        <v/>
      </c>
      <c r="G5" s="29">
        <f>IF($A5="","",IF(D5="(empty)","",IF(COUNTIF(Vendors!$BB$2:$BB$301,TRIM($A5&amp;""))&gt;1,"Two vendors on this table",IF(AND(F5="Yes",C5&lt;&gt;"Yes"),"Needs an outlet",IF(AND(ISNUMBER(SEARCH("Outdoor",E5)),B5="Indoor"),"Asked for outdoor",IF(AND(ISNUMBER(SEARCH("Indoor",E5)),B5="Outdoor"),"Asked for indoor","OK"))))))</f>
        <v/>
      </c>
    </row>
    <row r="6">
      <c r="A6" s="28" t="inlineStr">
        <is>
          <t>2</t>
        </is>
      </c>
      <c r="B6" s="28" t="inlineStr">
        <is>
          <t>Indoor</t>
        </is>
      </c>
      <c r="C6" s="28" t="inlineStr">
        <is>
          <t>No</t>
        </is>
      </c>
      <c r="D6" s="29">
        <f>IF($A6="","",IFERROR(INDEX(Vendors!$AO$2:$AO$301,MATCH(TRIM($A6&amp;""),Vendors!$BB$2:$BB$301,0)),"(empty)"))</f>
        <v/>
      </c>
      <c r="E6" s="29">
        <f>IF($A6="","",IFERROR(INDEX(Vendors!$AQ$2:$AQ$301,MATCH(TRIM($A6&amp;""),Vendors!$BB$2:$BB$301,0)),""))</f>
        <v/>
      </c>
      <c r="F6" s="29">
        <f>IF($A6="","",IFERROR(INDEX(Vendors!$AR$2:$AR$301,MATCH(TRIM($A6&amp;""),Vendors!$BB$2:$BB$301,0)),""))</f>
        <v/>
      </c>
      <c r="G6" s="29">
        <f>IF($A6="","",IF(D6="(empty)","",IF(COUNTIF(Vendors!$BB$2:$BB$301,TRIM($A6&amp;""))&gt;1,"Two vendors on this table",IF(AND(F6="Yes",C6&lt;&gt;"Yes"),"Needs an outlet",IF(AND(ISNUMBER(SEARCH("Outdoor",E6)),B6="Indoor"),"Asked for outdoor",IF(AND(ISNUMBER(SEARCH("Indoor",E6)),B6="Outdoor"),"Asked for indoor","OK"))))))</f>
        <v/>
      </c>
    </row>
    <row r="7">
      <c r="A7" s="28" t="inlineStr">
        <is>
          <t>3</t>
        </is>
      </c>
      <c r="B7" s="28" t="inlineStr">
        <is>
          <t>Indoor</t>
        </is>
      </c>
      <c r="C7" s="28" t="inlineStr">
        <is>
          <t>Yes</t>
        </is>
      </c>
      <c r="D7" s="29">
        <f>IF($A7="","",IFERROR(INDEX(Vendors!$AO$2:$AO$301,MATCH(TRIM($A7&amp;""),Vendors!$BB$2:$BB$301,0)),"(empty)"))</f>
        <v/>
      </c>
      <c r="E7" s="29">
        <f>IF($A7="","",IFERROR(INDEX(Vendors!$AQ$2:$AQ$301,MATCH(TRIM($A7&amp;""),Vendors!$BB$2:$BB$301,0)),""))</f>
        <v/>
      </c>
      <c r="F7" s="29">
        <f>IF($A7="","",IFERROR(INDEX(Vendors!$AR$2:$AR$301,MATCH(TRIM($A7&amp;""),Vendors!$BB$2:$BB$301,0)),""))</f>
        <v/>
      </c>
      <c r="G7" s="29">
        <f>IF($A7="","",IF(D7="(empty)","",IF(COUNTIF(Vendors!$BB$2:$BB$301,TRIM($A7&amp;""))&gt;1,"Two vendors on this table",IF(AND(F7="Yes",C7&lt;&gt;"Yes"),"Needs an outlet",IF(AND(ISNUMBER(SEARCH("Outdoor",E7)),B7="Indoor"),"Asked for outdoor",IF(AND(ISNUMBER(SEARCH("Indoor",E7)),B7="Outdoor"),"Asked for indoor","OK"))))))</f>
        <v/>
      </c>
    </row>
    <row r="8">
      <c r="A8" s="28" t="inlineStr">
        <is>
          <t>4</t>
        </is>
      </c>
      <c r="B8" s="28" t="inlineStr">
        <is>
          <t>Indoor</t>
        </is>
      </c>
      <c r="C8" s="28" t="inlineStr">
        <is>
          <t>No</t>
        </is>
      </c>
      <c r="D8" s="29">
        <f>IF($A8="","",IFERROR(INDEX(Vendors!$AO$2:$AO$301,MATCH(TRIM($A8&amp;""),Vendors!$BB$2:$BB$301,0)),"(empty)"))</f>
        <v/>
      </c>
      <c r="E8" s="29">
        <f>IF($A8="","",IFERROR(INDEX(Vendors!$AQ$2:$AQ$301,MATCH(TRIM($A8&amp;""),Vendors!$BB$2:$BB$301,0)),""))</f>
        <v/>
      </c>
      <c r="F8" s="29">
        <f>IF($A8="","",IFERROR(INDEX(Vendors!$AR$2:$AR$301,MATCH(TRIM($A8&amp;""),Vendors!$BB$2:$BB$301,0)),""))</f>
        <v/>
      </c>
      <c r="G8" s="29">
        <f>IF($A8="","",IF(D8="(empty)","",IF(COUNTIF(Vendors!$BB$2:$BB$301,TRIM($A8&amp;""))&gt;1,"Two vendors on this table",IF(AND(F8="Yes",C8&lt;&gt;"Yes"),"Needs an outlet",IF(AND(ISNUMBER(SEARCH("Outdoor",E8)),B8="Indoor"),"Asked for outdoor",IF(AND(ISNUMBER(SEARCH("Indoor",E8)),B8="Outdoor"),"Asked for indoor","OK"))))))</f>
        <v/>
      </c>
    </row>
    <row r="9">
      <c r="A9" s="28" t="inlineStr">
        <is>
          <t>5</t>
        </is>
      </c>
      <c r="B9" s="28" t="inlineStr">
        <is>
          <t>Indoor</t>
        </is>
      </c>
      <c r="C9" s="28" t="inlineStr">
        <is>
          <t>No</t>
        </is>
      </c>
      <c r="D9" s="29">
        <f>IF($A9="","",IFERROR(INDEX(Vendors!$AO$2:$AO$301,MATCH(TRIM($A9&amp;""),Vendors!$BB$2:$BB$301,0)),"(empty)"))</f>
        <v/>
      </c>
      <c r="E9" s="29">
        <f>IF($A9="","",IFERROR(INDEX(Vendors!$AQ$2:$AQ$301,MATCH(TRIM($A9&amp;""),Vendors!$BB$2:$BB$301,0)),""))</f>
        <v/>
      </c>
      <c r="F9" s="29">
        <f>IF($A9="","",IFERROR(INDEX(Vendors!$AR$2:$AR$301,MATCH(TRIM($A9&amp;""),Vendors!$BB$2:$BB$301,0)),""))</f>
        <v/>
      </c>
      <c r="G9" s="29">
        <f>IF($A9="","",IF(D9="(empty)","",IF(COUNTIF(Vendors!$BB$2:$BB$301,TRIM($A9&amp;""))&gt;1,"Two vendors on this table",IF(AND(F9="Yes",C9&lt;&gt;"Yes"),"Needs an outlet",IF(AND(ISNUMBER(SEARCH("Outdoor",E9)),B9="Indoor"),"Asked for outdoor",IF(AND(ISNUMBER(SEARCH("Indoor",E9)),B9="Outdoor"),"Asked for indoor","OK"))))))</f>
        <v/>
      </c>
    </row>
    <row r="10">
      <c r="A10" s="28" t="inlineStr">
        <is>
          <t>6</t>
        </is>
      </c>
      <c r="B10" s="28" t="inlineStr">
        <is>
          <t>Indoor</t>
        </is>
      </c>
      <c r="C10" s="28" t="inlineStr">
        <is>
          <t>Yes</t>
        </is>
      </c>
      <c r="D10" s="29">
        <f>IF($A10="","",IFERROR(INDEX(Vendors!$AO$2:$AO$301,MATCH(TRIM($A10&amp;""),Vendors!$BB$2:$BB$301,0)),"(empty)"))</f>
        <v/>
      </c>
      <c r="E10" s="29">
        <f>IF($A10="","",IFERROR(INDEX(Vendors!$AQ$2:$AQ$301,MATCH(TRIM($A10&amp;""),Vendors!$BB$2:$BB$301,0)),""))</f>
        <v/>
      </c>
      <c r="F10" s="29">
        <f>IF($A10="","",IFERROR(INDEX(Vendors!$AR$2:$AR$301,MATCH(TRIM($A10&amp;""),Vendors!$BB$2:$BB$301,0)),""))</f>
        <v/>
      </c>
      <c r="G10" s="29">
        <f>IF($A10="","",IF(D10="(empty)","",IF(COUNTIF(Vendors!$BB$2:$BB$301,TRIM($A10&amp;""))&gt;1,"Two vendors on this table",IF(AND(F10="Yes",C10&lt;&gt;"Yes"),"Needs an outlet",IF(AND(ISNUMBER(SEARCH("Outdoor",E10)),B10="Indoor"),"Asked for outdoor",IF(AND(ISNUMBER(SEARCH("Indoor",E10)),B10="Outdoor"),"Asked for indoor","OK"))))))</f>
        <v/>
      </c>
    </row>
    <row r="11">
      <c r="A11" s="28" t="inlineStr">
        <is>
          <t>9</t>
        </is>
      </c>
      <c r="B11" s="28" t="inlineStr">
        <is>
          <t>Outdoor</t>
        </is>
      </c>
      <c r="C11" s="28" t="inlineStr">
        <is>
          <t>No</t>
        </is>
      </c>
      <c r="D11" s="29">
        <f>IF($A11="","",IFERROR(INDEX(Vendors!$AO$2:$AO$301,MATCH(TRIM($A11&amp;""),Vendors!$BB$2:$BB$301,0)),"(empty)"))</f>
        <v/>
      </c>
      <c r="E11" s="29">
        <f>IF($A11="","",IFERROR(INDEX(Vendors!$AQ$2:$AQ$301,MATCH(TRIM($A11&amp;""),Vendors!$BB$2:$BB$301,0)),""))</f>
        <v/>
      </c>
      <c r="F11" s="29">
        <f>IF($A11="","",IFERROR(INDEX(Vendors!$AR$2:$AR$301,MATCH(TRIM($A11&amp;""),Vendors!$BB$2:$BB$301,0)),""))</f>
        <v/>
      </c>
      <c r="G11" s="29">
        <f>IF($A11="","",IF(D11="(empty)","",IF(COUNTIF(Vendors!$BB$2:$BB$301,TRIM($A11&amp;""))&gt;1,"Two vendors on this table",IF(AND(F11="Yes",C11&lt;&gt;"Yes"),"Needs an outlet",IF(AND(ISNUMBER(SEARCH("Outdoor",E11)),B11="Indoor"),"Asked for outdoor",IF(AND(ISNUMBER(SEARCH("Indoor",E11)),B11="Outdoor"),"Asked for indoor","OK"))))))</f>
        <v/>
      </c>
    </row>
    <row r="12">
      <c r="A12" s="28" t="inlineStr">
        <is>
          <t>10</t>
        </is>
      </c>
      <c r="B12" s="28" t="inlineStr">
        <is>
          <t>Outdoor</t>
        </is>
      </c>
      <c r="C12" s="28" t="inlineStr">
        <is>
          <t>Yes</t>
        </is>
      </c>
      <c r="D12" s="29">
        <f>IF($A12="","",IFERROR(INDEX(Vendors!$AO$2:$AO$301,MATCH(TRIM($A12&amp;""),Vendors!$BB$2:$BB$301,0)),"(empty)"))</f>
        <v/>
      </c>
      <c r="E12" s="29">
        <f>IF($A12="","",IFERROR(INDEX(Vendors!$AQ$2:$AQ$301,MATCH(TRIM($A12&amp;""),Vendors!$BB$2:$BB$301,0)),""))</f>
        <v/>
      </c>
      <c r="F12" s="29">
        <f>IF($A12="","",IFERROR(INDEX(Vendors!$AR$2:$AR$301,MATCH(TRIM($A12&amp;""),Vendors!$BB$2:$BB$301,0)),""))</f>
        <v/>
      </c>
      <c r="G12" s="29">
        <f>IF($A12="","",IF(D12="(empty)","",IF(COUNTIF(Vendors!$BB$2:$BB$301,TRIM($A12&amp;""))&gt;1,"Two vendors on this table",IF(AND(F12="Yes",C12&lt;&gt;"Yes"),"Needs an outlet",IF(AND(ISNUMBER(SEARCH("Outdoor",E12)),B12="Indoor"),"Asked for outdoor",IF(AND(ISNUMBER(SEARCH("Indoor",E12)),B12="Outdoor"),"Asked for indoor","OK"))))))</f>
        <v/>
      </c>
    </row>
    <row r="13">
      <c r="A13" s="30" t="n"/>
      <c r="B13" s="30" t="n"/>
      <c r="C13" s="30" t="n"/>
      <c r="D13" s="29">
        <f>IF($A13="","",IFERROR(INDEX(Vendors!$AO$2:$AO$301,MATCH(TRIM($A13&amp;""),Vendors!$BB$2:$BB$301,0)),"(empty)"))</f>
        <v/>
      </c>
      <c r="E13" s="29">
        <f>IF($A13="","",IFERROR(INDEX(Vendors!$AQ$2:$AQ$301,MATCH(TRIM($A13&amp;""),Vendors!$BB$2:$BB$301,0)),""))</f>
        <v/>
      </c>
      <c r="F13" s="29">
        <f>IF($A13="","",IFERROR(INDEX(Vendors!$AR$2:$AR$301,MATCH(TRIM($A13&amp;""),Vendors!$BB$2:$BB$301,0)),""))</f>
        <v/>
      </c>
      <c r="G13" s="29">
        <f>IF($A13="","",IF(D13="(empty)","",IF(COUNTIF(Vendors!$BB$2:$BB$301,TRIM($A13&amp;""))&gt;1,"Two vendors on this table",IF(AND(F13="Yes",C13&lt;&gt;"Yes"),"Needs an outlet",IF(AND(ISNUMBER(SEARCH("Outdoor",E13)),B13="Indoor"),"Asked for outdoor",IF(AND(ISNUMBER(SEARCH("Indoor",E13)),B13="Outdoor"),"Asked for indoor","OK"))))))</f>
        <v/>
      </c>
    </row>
    <row r="14">
      <c r="A14" s="30" t="n"/>
      <c r="B14" s="30" t="n"/>
      <c r="C14" s="30" t="n"/>
      <c r="D14" s="29">
        <f>IF($A14="","",IFERROR(INDEX(Vendors!$AO$2:$AO$301,MATCH(TRIM($A14&amp;""),Vendors!$BB$2:$BB$301,0)),"(empty)"))</f>
        <v/>
      </c>
      <c r="E14" s="29">
        <f>IF($A14="","",IFERROR(INDEX(Vendors!$AQ$2:$AQ$301,MATCH(TRIM($A14&amp;""),Vendors!$BB$2:$BB$301,0)),""))</f>
        <v/>
      </c>
      <c r="F14" s="29">
        <f>IF($A14="","",IFERROR(INDEX(Vendors!$AR$2:$AR$301,MATCH(TRIM($A14&amp;""),Vendors!$BB$2:$BB$301,0)),""))</f>
        <v/>
      </c>
      <c r="G14" s="29">
        <f>IF($A14="","",IF(D14="(empty)","",IF(COUNTIF(Vendors!$BB$2:$BB$301,TRIM($A14&amp;""))&gt;1,"Two vendors on this table",IF(AND(F14="Yes",C14&lt;&gt;"Yes"),"Needs an outlet",IF(AND(ISNUMBER(SEARCH("Outdoor",E14)),B14="Indoor"),"Asked for outdoor",IF(AND(ISNUMBER(SEARCH("Indoor",E14)),B14="Outdoor"),"Asked for indoor","OK"))))))</f>
        <v/>
      </c>
    </row>
    <row r="15">
      <c r="A15" s="30" t="n"/>
      <c r="B15" s="30" t="n"/>
      <c r="C15" s="30" t="n"/>
      <c r="D15" s="29">
        <f>IF($A15="","",IFERROR(INDEX(Vendors!$AO$2:$AO$301,MATCH(TRIM($A15&amp;""),Vendors!$BB$2:$BB$301,0)),"(empty)"))</f>
        <v/>
      </c>
      <c r="E15" s="29">
        <f>IF($A15="","",IFERROR(INDEX(Vendors!$AQ$2:$AQ$301,MATCH(TRIM($A15&amp;""),Vendors!$BB$2:$BB$301,0)),""))</f>
        <v/>
      </c>
      <c r="F15" s="29">
        <f>IF($A15="","",IFERROR(INDEX(Vendors!$AR$2:$AR$301,MATCH(TRIM($A15&amp;""),Vendors!$BB$2:$BB$301,0)),""))</f>
        <v/>
      </c>
      <c r="G15" s="29">
        <f>IF($A15="","",IF(D15="(empty)","",IF(COUNTIF(Vendors!$BB$2:$BB$301,TRIM($A15&amp;""))&gt;1,"Two vendors on this table",IF(AND(F15="Yes",C15&lt;&gt;"Yes"),"Needs an outlet",IF(AND(ISNUMBER(SEARCH("Outdoor",E15)),B15="Indoor"),"Asked for outdoor",IF(AND(ISNUMBER(SEARCH("Indoor",E15)),B15="Outdoor"),"Asked for indoor","OK"))))))</f>
        <v/>
      </c>
    </row>
    <row r="16">
      <c r="A16" s="30" t="n"/>
      <c r="B16" s="30" t="n"/>
      <c r="C16" s="30" t="n"/>
      <c r="D16" s="29">
        <f>IF($A16="","",IFERROR(INDEX(Vendors!$AO$2:$AO$301,MATCH(TRIM($A16&amp;""),Vendors!$BB$2:$BB$301,0)),"(empty)"))</f>
        <v/>
      </c>
      <c r="E16" s="29">
        <f>IF($A16="","",IFERROR(INDEX(Vendors!$AQ$2:$AQ$301,MATCH(TRIM($A16&amp;""),Vendors!$BB$2:$BB$301,0)),""))</f>
        <v/>
      </c>
      <c r="F16" s="29">
        <f>IF($A16="","",IFERROR(INDEX(Vendors!$AR$2:$AR$301,MATCH(TRIM($A16&amp;""),Vendors!$BB$2:$BB$301,0)),""))</f>
        <v/>
      </c>
      <c r="G16" s="29">
        <f>IF($A16="","",IF(D16="(empty)","",IF(COUNTIF(Vendors!$BB$2:$BB$301,TRIM($A16&amp;""))&gt;1,"Two vendors on this table",IF(AND(F16="Yes",C16&lt;&gt;"Yes"),"Needs an outlet",IF(AND(ISNUMBER(SEARCH("Outdoor",E16)),B16="Indoor"),"Asked for outdoor",IF(AND(ISNUMBER(SEARCH("Indoor",E16)),B16="Outdoor"),"Asked for indoor","OK"))))))</f>
        <v/>
      </c>
    </row>
    <row r="17">
      <c r="A17" s="30" t="n"/>
      <c r="B17" s="30" t="n"/>
      <c r="C17" s="30" t="n"/>
      <c r="D17" s="29">
        <f>IF($A17="","",IFERROR(INDEX(Vendors!$AO$2:$AO$301,MATCH(TRIM($A17&amp;""),Vendors!$BB$2:$BB$301,0)),"(empty)"))</f>
        <v/>
      </c>
      <c r="E17" s="29">
        <f>IF($A17="","",IFERROR(INDEX(Vendors!$AQ$2:$AQ$301,MATCH(TRIM($A17&amp;""),Vendors!$BB$2:$BB$301,0)),""))</f>
        <v/>
      </c>
      <c r="F17" s="29">
        <f>IF($A17="","",IFERROR(INDEX(Vendors!$AR$2:$AR$301,MATCH(TRIM($A17&amp;""),Vendors!$BB$2:$BB$301,0)),""))</f>
        <v/>
      </c>
      <c r="G17" s="29">
        <f>IF($A17="","",IF(D17="(empty)","",IF(COUNTIF(Vendors!$BB$2:$BB$301,TRIM($A17&amp;""))&gt;1,"Two vendors on this table",IF(AND(F17="Yes",C17&lt;&gt;"Yes"),"Needs an outlet",IF(AND(ISNUMBER(SEARCH("Outdoor",E17)),B17="Indoor"),"Asked for outdoor",IF(AND(ISNUMBER(SEARCH("Indoor",E17)),B17="Outdoor"),"Asked for indoor","OK"))))))</f>
        <v/>
      </c>
    </row>
    <row r="18">
      <c r="A18" s="30" t="n"/>
      <c r="B18" s="30" t="n"/>
      <c r="C18" s="30" t="n"/>
      <c r="D18" s="29">
        <f>IF($A18="","",IFERROR(INDEX(Vendors!$AO$2:$AO$301,MATCH(TRIM($A18&amp;""),Vendors!$BB$2:$BB$301,0)),"(empty)"))</f>
        <v/>
      </c>
      <c r="E18" s="29">
        <f>IF($A18="","",IFERROR(INDEX(Vendors!$AQ$2:$AQ$301,MATCH(TRIM($A18&amp;""),Vendors!$BB$2:$BB$301,0)),""))</f>
        <v/>
      </c>
      <c r="F18" s="29">
        <f>IF($A18="","",IFERROR(INDEX(Vendors!$AR$2:$AR$301,MATCH(TRIM($A18&amp;""),Vendors!$BB$2:$BB$301,0)),""))</f>
        <v/>
      </c>
      <c r="G18" s="29">
        <f>IF($A18="","",IF(D18="(empty)","",IF(COUNTIF(Vendors!$BB$2:$BB$301,TRIM($A18&amp;""))&gt;1,"Two vendors on this table",IF(AND(F18="Yes",C18&lt;&gt;"Yes"),"Needs an outlet",IF(AND(ISNUMBER(SEARCH("Outdoor",E18)),B18="Indoor"),"Asked for outdoor",IF(AND(ISNUMBER(SEARCH("Indoor",E18)),B18="Outdoor"),"Asked for indoor","OK"))))))</f>
        <v/>
      </c>
    </row>
    <row r="19">
      <c r="A19" s="30" t="n"/>
      <c r="B19" s="30" t="n"/>
      <c r="C19" s="30" t="n"/>
      <c r="D19" s="29">
        <f>IF($A19="","",IFERROR(INDEX(Vendors!$AO$2:$AO$301,MATCH(TRIM($A19&amp;""),Vendors!$BB$2:$BB$301,0)),"(empty)"))</f>
        <v/>
      </c>
      <c r="E19" s="29">
        <f>IF($A19="","",IFERROR(INDEX(Vendors!$AQ$2:$AQ$301,MATCH(TRIM($A19&amp;""),Vendors!$BB$2:$BB$301,0)),""))</f>
        <v/>
      </c>
      <c r="F19" s="29">
        <f>IF($A19="","",IFERROR(INDEX(Vendors!$AR$2:$AR$301,MATCH(TRIM($A19&amp;""),Vendors!$BB$2:$BB$301,0)),""))</f>
        <v/>
      </c>
      <c r="G19" s="29">
        <f>IF($A19="","",IF(D19="(empty)","",IF(COUNTIF(Vendors!$BB$2:$BB$301,TRIM($A19&amp;""))&gt;1,"Two vendors on this table",IF(AND(F19="Yes",C19&lt;&gt;"Yes"),"Needs an outlet",IF(AND(ISNUMBER(SEARCH("Outdoor",E19)),B19="Indoor"),"Asked for outdoor",IF(AND(ISNUMBER(SEARCH("Indoor",E19)),B19="Outdoor"),"Asked for indoor","OK"))))))</f>
        <v/>
      </c>
    </row>
    <row r="20">
      <c r="A20" s="30" t="n"/>
      <c r="B20" s="30" t="n"/>
      <c r="C20" s="30" t="n"/>
      <c r="D20" s="29">
        <f>IF($A20="","",IFERROR(INDEX(Vendors!$AO$2:$AO$301,MATCH(TRIM($A20&amp;""),Vendors!$BB$2:$BB$301,0)),"(empty)"))</f>
        <v/>
      </c>
      <c r="E20" s="29">
        <f>IF($A20="","",IFERROR(INDEX(Vendors!$AQ$2:$AQ$301,MATCH(TRIM($A20&amp;""),Vendors!$BB$2:$BB$301,0)),""))</f>
        <v/>
      </c>
      <c r="F20" s="29">
        <f>IF($A20="","",IFERROR(INDEX(Vendors!$AR$2:$AR$301,MATCH(TRIM($A20&amp;""),Vendors!$BB$2:$BB$301,0)),""))</f>
        <v/>
      </c>
      <c r="G20" s="29">
        <f>IF($A20="","",IF(D20="(empty)","",IF(COUNTIF(Vendors!$BB$2:$BB$301,TRIM($A20&amp;""))&gt;1,"Two vendors on this table",IF(AND(F20="Yes",C20&lt;&gt;"Yes"),"Needs an outlet",IF(AND(ISNUMBER(SEARCH("Outdoor",E20)),B20="Indoor"),"Asked for outdoor",IF(AND(ISNUMBER(SEARCH("Indoor",E20)),B20="Outdoor"),"Asked for indoor","OK"))))))</f>
        <v/>
      </c>
    </row>
    <row r="21">
      <c r="A21" s="30" t="n"/>
      <c r="B21" s="30" t="n"/>
      <c r="C21" s="30" t="n"/>
      <c r="D21" s="29">
        <f>IF($A21="","",IFERROR(INDEX(Vendors!$AO$2:$AO$301,MATCH(TRIM($A21&amp;""),Vendors!$BB$2:$BB$301,0)),"(empty)"))</f>
        <v/>
      </c>
      <c r="E21" s="29">
        <f>IF($A21="","",IFERROR(INDEX(Vendors!$AQ$2:$AQ$301,MATCH(TRIM($A21&amp;""),Vendors!$BB$2:$BB$301,0)),""))</f>
        <v/>
      </c>
      <c r="F21" s="29">
        <f>IF($A21="","",IFERROR(INDEX(Vendors!$AR$2:$AR$301,MATCH(TRIM($A21&amp;""),Vendors!$BB$2:$BB$301,0)),""))</f>
        <v/>
      </c>
      <c r="G21" s="29">
        <f>IF($A21="","",IF(D21="(empty)","",IF(COUNTIF(Vendors!$BB$2:$BB$301,TRIM($A21&amp;""))&gt;1,"Two vendors on this table",IF(AND(F21="Yes",C21&lt;&gt;"Yes"),"Needs an outlet",IF(AND(ISNUMBER(SEARCH("Outdoor",E21)),B21="Indoor"),"Asked for outdoor",IF(AND(ISNUMBER(SEARCH("Indoor",E21)),B21="Outdoor"),"Asked for indoor","OK"))))))</f>
        <v/>
      </c>
    </row>
    <row r="22">
      <c r="A22" s="30" t="n"/>
      <c r="B22" s="30" t="n"/>
      <c r="C22" s="30" t="n"/>
      <c r="D22" s="29">
        <f>IF($A22="","",IFERROR(INDEX(Vendors!$AO$2:$AO$301,MATCH(TRIM($A22&amp;""),Vendors!$BB$2:$BB$301,0)),"(empty)"))</f>
        <v/>
      </c>
      <c r="E22" s="29">
        <f>IF($A22="","",IFERROR(INDEX(Vendors!$AQ$2:$AQ$301,MATCH(TRIM($A22&amp;""),Vendors!$BB$2:$BB$301,0)),""))</f>
        <v/>
      </c>
      <c r="F22" s="29">
        <f>IF($A22="","",IFERROR(INDEX(Vendors!$AR$2:$AR$301,MATCH(TRIM($A22&amp;""),Vendors!$BB$2:$BB$301,0)),""))</f>
        <v/>
      </c>
      <c r="G22" s="29">
        <f>IF($A22="","",IF(D22="(empty)","",IF(COUNTIF(Vendors!$BB$2:$BB$301,TRIM($A22&amp;""))&gt;1,"Two vendors on this table",IF(AND(F22="Yes",C22&lt;&gt;"Yes"),"Needs an outlet",IF(AND(ISNUMBER(SEARCH("Outdoor",E22)),B22="Indoor"),"Asked for outdoor",IF(AND(ISNUMBER(SEARCH("Indoor",E22)),B22="Outdoor"),"Asked for indoor","OK"))))))</f>
        <v/>
      </c>
    </row>
    <row r="23">
      <c r="A23" s="30" t="n"/>
      <c r="B23" s="30" t="n"/>
      <c r="C23" s="30" t="n"/>
      <c r="D23" s="29">
        <f>IF($A23="","",IFERROR(INDEX(Vendors!$AO$2:$AO$301,MATCH(TRIM($A23&amp;""),Vendors!$BB$2:$BB$301,0)),"(empty)"))</f>
        <v/>
      </c>
      <c r="E23" s="29">
        <f>IF($A23="","",IFERROR(INDEX(Vendors!$AQ$2:$AQ$301,MATCH(TRIM($A23&amp;""),Vendors!$BB$2:$BB$301,0)),""))</f>
        <v/>
      </c>
      <c r="F23" s="29">
        <f>IF($A23="","",IFERROR(INDEX(Vendors!$AR$2:$AR$301,MATCH(TRIM($A23&amp;""),Vendors!$BB$2:$BB$301,0)),""))</f>
        <v/>
      </c>
      <c r="G23" s="29">
        <f>IF($A23="","",IF(D23="(empty)","",IF(COUNTIF(Vendors!$BB$2:$BB$301,TRIM($A23&amp;""))&gt;1,"Two vendors on this table",IF(AND(F23="Yes",C23&lt;&gt;"Yes"),"Needs an outlet",IF(AND(ISNUMBER(SEARCH("Outdoor",E23)),B23="Indoor"),"Asked for outdoor",IF(AND(ISNUMBER(SEARCH("Indoor",E23)),B23="Outdoor"),"Asked for indoor","OK"))))))</f>
        <v/>
      </c>
    </row>
    <row r="24">
      <c r="A24" s="30" t="n"/>
      <c r="B24" s="30" t="n"/>
      <c r="C24" s="30" t="n"/>
      <c r="D24" s="29">
        <f>IF($A24="","",IFERROR(INDEX(Vendors!$AO$2:$AO$301,MATCH(TRIM($A24&amp;""),Vendors!$BB$2:$BB$301,0)),"(empty)"))</f>
        <v/>
      </c>
      <c r="E24" s="29">
        <f>IF($A24="","",IFERROR(INDEX(Vendors!$AQ$2:$AQ$301,MATCH(TRIM($A24&amp;""),Vendors!$BB$2:$BB$301,0)),""))</f>
        <v/>
      </c>
      <c r="F24" s="29">
        <f>IF($A24="","",IFERROR(INDEX(Vendors!$AR$2:$AR$301,MATCH(TRIM($A24&amp;""),Vendors!$BB$2:$BB$301,0)),""))</f>
        <v/>
      </c>
      <c r="G24" s="29">
        <f>IF($A24="","",IF(D24="(empty)","",IF(COUNTIF(Vendors!$BB$2:$BB$301,TRIM($A24&amp;""))&gt;1,"Two vendors on this table",IF(AND(F24="Yes",C24&lt;&gt;"Yes"),"Needs an outlet",IF(AND(ISNUMBER(SEARCH("Outdoor",E24)),B24="Indoor"),"Asked for outdoor",IF(AND(ISNUMBER(SEARCH("Indoor",E24)),B24="Outdoor"),"Asked for indoor","OK"))))))</f>
        <v/>
      </c>
    </row>
    <row r="25">
      <c r="A25" s="30" t="n"/>
      <c r="B25" s="30" t="n"/>
      <c r="C25" s="30" t="n"/>
      <c r="D25" s="29">
        <f>IF($A25="","",IFERROR(INDEX(Vendors!$AO$2:$AO$301,MATCH(TRIM($A25&amp;""),Vendors!$BB$2:$BB$301,0)),"(empty)"))</f>
        <v/>
      </c>
      <c r="E25" s="29">
        <f>IF($A25="","",IFERROR(INDEX(Vendors!$AQ$2:$AQ$301,MATCH(TRIM($A25&amp;""),Vendors!$BB$2:$BB$301,0)),""))</f>
        <v/>
      </c>
      <c r="F25" s="29">
        <f>IF($A25="","",IFERROR(INDEX(Vendors!$AR$2:$AR$301,MATCH(TRIM($A25&amp;""),Vendors!$BB$2:$BB$301,0)),""))</f>
        <v/>
      </c>
      <c r="G25" s="29">
        <f>IF($A25="","",IF(D25="(empty)","",IF(COUNTIF(Vendors!$BB$2:$BB$301,TRIM($A25&amp;""))&gt;1,"Two vendors on this table",IF(AND(F25="Yes",C25&lt;&gt;"Yes"),"Needs an outlet",IF(AND(ISNUMBER(SEARCH("Outdoor",E25)),B25="Indoor"),"Asked for outdoor",IF(AND(ISNUMBER(SEARCH("Indoor",E25)),B25="Outdoor"),"Asked for indoor","OK"))))))</f>
        <v/>
      </c>
    </row>
    <row r="26">
      <c r="A26" s="30" t="n"/>
      <c r="B26" s="30" t="n"/>
      <c r="C26" s="30" t="n"/>
      <c r="D26" s="29">
        <f>IF($A26="","",IFERROR(INDEX(Vendors!$AO$2:$AO$301,MATCH(TRIM($A26&amp;""),Vendors!$BB$2:$BB$301,0)),"(empty)"))</f>
        <v/>
      </c>
      <c r="E26" s="29">
        <f>IF($A26="","",IFERROR(INDEX(Vendors!$AQ$2:$AQ$301,MATCH(TRIM($A26&amp;""),Vendors!$BB$2:$BB$301,0)),""))</f>
        <v/>
      </c>
      <c r="F26" s="29">
        <f>IF($A26="","",IFERROR(INDEX(Vendors!$AR$2:$AR$301,MATCH(TRIM($A26&amp;""),Vendors!$BB$2:$BB$301,0)),""))</f>
        <v/>
      </c>
      <c r="G26" s="29">
        <f>IF($A26="","",IF(D26="(empty)","",IF(COUNTIF(Vendors!$BB$2:$BB$301,TRIM($A26&amp;""))&gt;1,"Two vendors on this table",IF(AND(F26="Yes",C26&lt;&gt;"Yes"),"Needs an outlet",IF(AND(ISNUMBER(SEARCH("Outdoor",E26)),B26="Indoor"),"Asked for outdoor",IF(AND(ISNUMBER(SEARCH("Indoor",E26)),B26="Outdoor"),"Asked for indoor","OK"))))))</f>
        <v/>
      </c>
    </row>
    <row r="27">
      <c r="A27" s="30" t="n"/>
      <c r="B27" s="30" t="n"/>
      <c r="C27" s="30" t="n"/>
      <c r="D27" s="29">
        <f>IF($A27="","",IFERROR(INDEX(Vendors!$AO$2:$AO$301,MATCH(TRIM($A27&amp;""),Vendors!$BB$2:$BB$301,0)),"(empty)"))</f>
        <v/>
      </c>
      <c r="E27" s="29">
        <f>IF($A27="","",IFERROR(INDEX(Vendors!$AQ$2:$AQ$301,MATCH(TRIM($A27&amp;""),Vendors!$BB$2:$BB$301,0)),""))</f>
        <v/>
      </c>
      <c r="F27" s="29">
        <f>IF($A27="","",IFERROR(INDEX(Vendors!$AR$2:$AR$301,MATCH(TRIM($A27&amp;""),Vendors!$BB$2:$BB$301,0)),""))</f>
        <v/>
      </c>
      <c r="G27" s="29">
        <f>IF($A27="","",IF(D27="(empty)","",IF(COUNTIF(Vendors!$BB$2:$BB$301,TRIM($A27&amp;""))&gt;1,"Two vendors on this table",IF(AND(F27="Yes",C27&lt;&gt;"Yes"),"Needs an outlet",IF(AND(ISNUMBER(SEARCH("Outdoor",E27)),B27="Indoor"),"Asked for outdoor",IF(AND(ISNUMBER(SEARCH("Indoor",E27)),B27="Outdoor"),"Asked for indoor","OK"))))))</f>
        <v/>
      </c>
    </row>
    <row r="28">
      <c r="A28" s="30" t="n"/>
      <c r="B28" s="30" t="n"/>
      <c r="C28" s="30" t="n"/>
      <c r="D28" s="29">
        <f>IF($A28="","",IFERROR(INDEX(Vendors!$AO$2:$AO$301,MATCH(TRIM($A28&amp;""),Vendors!$BB$2:$BB$301,0)),"(empty)"))</f>
        <v/>
      </c>
      <c r="E28" s="29">
        <f>IF($A28="","",IFERROR(INDEX(Vendors!$AQ$2:$AQ$301,MATCH(TRIM($A28&amp;""),Vendors!$BB$2:$BB$301,0)),""))</f>
        <v/>
      </c>
      <c r="F28" s="29">
        <f>IF($A28="","",IFERROR(INDEX(Vendors!$AR$2:$AR$301,MATCH(TRIM($A28&amp;""),Vendors!$BB$2:$BB$301,0)),""))</f>
        <v/>
      </c>
      <c r="G28" s="29">
        <f>IF($A28="","",IF(D28="(empty)","",IF(COUNTIF(Vendors!$BB$2:$BB$301,TRIM($A28&amp;""))&gt;1,"Two vendors on this table",IF(AND(F28="Yes",C28&lt;&gt;"Yes"),"Needs an outlet",IF(AND(ISNUMBER(SEARCH("Outdoor",E28)),B28="Indoor"),"Asked for outdoor",IF(AND(ISNUMBER(SEARCH("Indoor",E28)),B28="Outdoor"),"Asked for indoor","OK"))))))</f>
        <v/>
      </c>
    </row>
    <row r="29">
      <c r="A29" s="30" t="n"/>
      <c r="B29" s="30" t="n"/>
      <c r="C29" s="30" t="n"/>
      <c r="D29" s="29">
        <f>IF($A29="","",IFERROR(INDEX(Vendors!$AO$2:$AO$301,MATCH(TRIM($A29&amp;""),Vendors!$BB$2:$BB$301,0)),"(empty)"))</f>
        <v/>
      </c>
      <c r="E29" s="29">
        <f>IF($A29="","",IFERROR(INDEX(Vendors!$AQ$2:$AQ$301,MATCH(TRIM($A29&amp;""),Vendors!$BB$2:$BB$301,0)),""))</f>
        <v/>
      </c>
      <c r="F29" s="29">
        <f>IF($A29="","",IFERROR(INDEX(Vendors!$AR$2:$AR$301,MATCH(TRIM($A29&amp;""),Vendors!$BB$2:$BB$301,0)),""))</f>
        <v/>
      </c>
      <c r="G29" s="29">
        <f>IF($A29="","",IF(D29="(empty)","",IF(COUNTIF(Vendors!$BB$2:$BB$301,TRIM($A29&amp;""))&gt;1,"Two vendors on this table",IF(AND(F29="Yes",C29&lt;&gt;"Yes"),"Needs an outlet",IF(AND(ISNUMBER(SEARCH("Outdoor",E29)),B29="Indoor"),"Asked for outdoor",IF(AND(ISNUMBER(SEARCH("Indoor",E29)),B29="Outdoor"),"Asked for indoor","OK"))))))</f>
        <v/>
      </c>
    </row>
    <row r="30">
      <c r="A30" s="30" t="n"/>
      <c r="B30" s="30" t="n"/>
      <c r="C30" s="30" t="n"/>
      <c r="D30" s="29">
        <f>IF($A30="","",IFERROR(INDEX(Vendors!$AO$2:$AO$301,MATCH(TRIM($A30&amp;""),Vendors!$BB$2:$BB$301,0)),"(empty)"))</f>
        <v/>
      </c>
      <c r="E30" s="29">
        <f>IF($A30="","",IFERROR(INDEX(Vendors!$AQ$2:$AQ$301,MATCH(TRIM($A30&amp;""),Vendors!$BB$2:$BB$301,0)),""))</f>
        <v/>
      </c>
      <c r="F30" s="29">
        <f>IF($A30="","",IFERROR(INDEX(Vendors!$AR$2:$AR$301,MATCH(TRIM($A30&amp;""),Vendors!$BB$2:$BB$301,0)),""))</f>
        <v/>
      </c>
      <c r="G30" s="29">
        <f>IF($A30="","",IF(D30="(empty)","",IF(COUNTIF(Vendors!$BB$2:$BB$301,TRIM($A30&amp;""))&gt;1,"Two vendors on this table",IF(AND(F30="Yes",C30&lt;&gt;"Yes"),"Needs an outlet",IF(AND(ISNUMBER(SEARCH("Outdoor",E30)),B30="Indoor"),"Asked for outdoor",IF(AND(ISNUMBER(SEARCH("Indoor",E30)),B30="Outdoor"),"Asked for indoor","OK"))))))</f>
        <v/>
      </c>
    </row>
    <row r="31">
      <c r="A31" s="30" t="n"/>
      <c r="B31" s="30" t="n"/>
      <c r="C31" s="30" t="n"/>
      <c r="D31" s="29">
        <f>IF($A31="","",IFERROR(INDEX(Vendors!$AO$2:$AO$301,MATCH(TRIM($A31&amp;""),Vendors!$BB$2:$BB$301,0)),"(empty)"))</f>
        <v/>
      </c>
      <c r="E31" s="29">
        <f>IF($A31="","",IFERROR(INDEX(Vendors!$AQ$2:$AQ$301,MATCH(TRIM($A31&amp;""),Vendors!$BB$2:$BB$301,0)),""))</f>
        <v/>
      </c>
      <c r="F31" s="29">
        <f>IF($A31="","",IFERROR(INDEX(Vendors!$AR$2:$AR$301,MATCH(TRIM($A31&amp;""),Vendors!$BB$2:$BB$301,0)),""))</f>
        <v/>
      </c>
      <c r="G31" s="29">
        <f>IF($A31="","",IF(D31="(empty)","",IF(COUNTIF(Vendors!$BB$2:$BB$301,TRIM($A31&amp;""))&gt;1,"Two vendors on this table",IF(AND(F31="Yes",C31&lt;&gt;"Yes"),"Needs an outlet",IF(AND(ISNUMBER(SEARCH("Outdoor",E31)),B31="Indoor"),"Asked for outdoor",IF(AND(ISNUMBER(SEARCH("Indoor",E31)),B31="Outdoor"),"Asked for indoor","OK"))))))</f>
        <v/>
      </c>
    </row>
    <row r="32">
      <c r="A32" s="30" t="n"/>
      <c r="B32" s="30" t="n"/>
      <c r="C32" s="30" t="n"/>
      <c r="D32" s="29">
        <f>IF($A32="","",IFERROR(INDEX(Vendors!$AO$2:$AO$301,MATCH(TRIM($A32&amp;""),Vendors!$BB$2:$BB$301,0)),"(empty)"))</f>
        <v/>
      </c>
      <c r="E32" s="29">
        <f>IF($A32="","",IFERROR(INDEX(Vendors!$AQ$2:$AQ$301,MATCH(TRIM($A32&amp;""),Vendors!$BB$2:$BB$301,0)),""))</f>
        <v/>
      </c>
      <c r="F32" s="29">
        <f>IF($A32="","",IFERROR(INDEX(Vendors!$AR$2:$AR$301,MATCH(TRIM($A32&amp;""),Vendors!$BB$2:$BB$301,0)),""))</f>
        <v/>
      </c>
      <c r="G32" s="29">
        <f>IF($A32="","",IF(D32="(empty)","",IF(COUNTIF(Vendors!$BB$2:$BB$301,TRIM($A32&amp;""))&gt;1,"Two vendors on this table",IF(AND(F32="Yes",C32&lt;&gt;"Yes"),"Needs an outlet",IF(AND(ISNUMBER(SEARCH("Outdoor",E32)),B32="Indoor"),"Asked for outdoor",IF(AND(ISNUMBER(SEARCH("Indoor",E32)),B32="Outdoor"),"Asked for indoor","OK"))))))</f>
        <v/>
      </c>
    </row>
    <row r="33">
      <c r="A33" s="30" t="n"/>
      <c r="B33" s="30" t="n"/>
      <c r="C33" s="30" t="n"/>
      <c r="D33" s="29">
        <f>IF($A33="","",IFERROR(INDEX(Vendors!$AO$2:$AO$301,MATCH(TRIM($A33&amp;""),Vendors!$BB$2:$BB$301,0)),"(empty)"))</f>
        <v/>
      </c>
      <c r="E33" s="29">
        <f>IF($A33="","",IFERROR(INDEX(Vendors!$AQ$2:$AQ$301,MATCH(TRIM($A33&amp;""),Vendors!$BB$2:$BB$301,0)),""))</f>
        <v/>
      </c>
      <c r="F33" s="29">
        <f>IF($A33="","",IFERROR(INDEX(Vendors!$AR$2:$AR$301,MATCH(TRIM($A33&amp;""),Vendors!$BB$2:$BB$301,0)),""))</f>
        <v/>
      </c>
      <c r="G33" s="29">
        <f>IF($A33="","",IF(D33="(empty)","",IF(COUNTIF(Vendors!$BB$2:$BB$301,TRIM($A33&amp;""))&gt;1,"Two vendors on this table",IF(AND(F33="Yes",C33&lt;&gt;"Yes"),"Needs an outlet",IF(AND(ISNUMBER(SEARCH("Outdoor",E33)),B33="Indoor"),"Asked for outdoor",IF(AND(ISNUMBER(SEARCH("Indoor",E33)),B33="Outdoor"),"Asked for indoor","OK"))))))</f>
        <v/>
      </c>
    </row>
    <row r="34">
      <c r="A34" s="30" t="n"/>
      <c r="B34" s="30" t="n"/>
      <c r="C34" s="30" t="n"/>
      <c r="D34" s="29">
        <f>IF($A34="","",IFERROR(INDEX(Vendors!$AO$2:$AO$301,MATCH(TRIM($A34&amp;""),Vendors!$BB$2:$BB$301,0)),"(empty)"))</f>
        <v/>
      </c>
      <c r="E34" s="29">
        <f>IF($A34="","",IFERROR(INDEX(Vendors!$AQ$2:$AQ$301,MATCH(TRIM($A34&amp;""),Vendors!$BB$2:$BB$301,0)),""))</f>
        <v/>
      </c>
      <c r="F34" s="29">
        <f>IF($A34="","",IFERROR(INDEX(Vendors!$AR$2:$AR$301,MATCH(TRIM($A34&amp;""),Vendors!$BB$2:$BB$301,0)),""))</f>
        <v/>
      </c>
      <c r="G34" s="29">
        <f>IF($A34="","",IF(D34="(empty)","",IF(COUNTIF(Vendors!$BB$2:$BB$301,TRIM($A34&amp;""))&gt;1,"Two vendors on this table",IF(AND(F34="Yes",C34&lt;&gt;"Yes"),"Needs an outlet",IF(AND(ISNUMBER(SEARCH("Outdoor",E34)),B34="Indoor"),"Asked for outdoor",IF(AND(ISNUMBER(SEARCH("Indoor",E34)),B34="Outdoor"),"Asked for indoor","OK"))))))</f>
        <v/>
      </c>
    </row>
    <row r="35">
      <c r="A35" s="30" t="n"/>
      <c r="B35" s="30" t="n"/>
      <c r="C35" s="30" t="n"/>
      <c r="D35" s="29">
        <f>IF($A35="","",IFERROR(INDEX(Vendors!$AO$2:$AO$301,MATCH(TRIM($A35&amp;""),Vendors!$BB$2:$BB$301,0)),"(empty)"))</f>
        <v/>
      </c>
      <c r="E35" s="29">
        <f>IF($A35="","",IFERROR(INDEX(Vendors!$AQ$2:$AQ$301,MATCH(TRIM($A35&amp;""),Vendors!$BB$2:$BB$301,0)),""))</f>
        <v/>
      </c>
      <c r="F35" s="29">
        <f>IF($A35="","",IFERROR(INDEX(Vendors!$AR$2:$AR$301,MATCH(TRIM($A35&amp;""),Vendors!$BB$2:$BB$301,0)),""))</f>
        <v/>
      </c>
      <c r="G35" s="29">
        <f>IF($A35="","",IF(D35="(empty)","",IF(COUNTIF(Vendors!$BB$2:$BB$301,TRIM($A35&amp;""))&gt;1,"Two vendors on this table",IF(AND(F35="Yes",C35&lt;&gt;"Yes"),"Needs an outlet",IF(AND(ISNUMBER(SEARCH("Outdoor",E35)),B35="Indoor"),"Asked for outdoor",IF(AND(ISNUMBER(SEARCH("Indoor",E35)),B35="Outdoor"),"Asked for indoor","OK"))))))</f>
        <v/>
      </c>
    </row>
    <row r="36">
      <c r="A36" s="30" t="n"/>
      <c r="B36" s="30" t="n"/>
      <c r="C36" s="30" t="n"/>
      <c r="D36" s="29">
        <f>IF($A36="","",IFERROR(INDEX(Vendors!$AO$2:$AO$301,MATCH(TRIM($A36&amp;""),Vendors!$BB$2:$BB$301,0)),"(empty)"))</f>
        <v/>
      </c>
      <c r="E36" s="29">
        <f>IF($A36="","",IFERROR(INDEX(Vendors!$AQ$2:$AQ$301,MATCH(TRIM($A36&amp;""),Vendors!$BB$2:$BB$301,0)),""))</f>
        <v/>
      </c>
      <c r="F36" s="29">
        <f>IF($A36="","",IFERROR(INDEX(Vendors!$AR$2:$AR$301,MATCH(TRIM($A36&amp;""),Vendors!$BB$2:$BB$301,0)),""))</f>
        <v/>
      </c>
      <c r="G36" s="29">
        <f>IF($A36="","",IF(D36="(empty)","",IF(COUNTIF(Vendors!$BB$2:$BB$301,TRIM($A36&amp;""))&gt;1,"Two vendors on this table",IF(AND(F36="Yes",C36&lt;&gt;"Yes"),"Needs an outlet",IF(AND(ISNUMBER(SEARCH("Outdoor",E36)),B36="Indoor"),"Asked for outdoor",IF(AND(ISNUMBER(SEARCH("Indoor",E36)),B36="Outdoor"),"Asked for indoor","OK"))))))</f>
        <v/>
      </c>
    </row>
    <row r="37">
      <c r="A37" s="30" t="n"/>
      <c r="B37" s="30" t="n"/>
      <c r="C37" s="30" t="n"/>
      <c r="D37" s="29">
        <f>IF($A37="","",IFERROR(INDEX(Vendors!$AO$2:$AO$301,MATCH(TRIM($A37&amp;""),Vendors!$BB$2:$BB$301,0)),"(empty)"))</f>
        <v/>
      </c>
      <c r="E37" s="29">
        <f>IF($A37="","",IFERROR(INDEX(Vendors!$AQ$2:$AQ$301,MATCH(TRIM($A37&amp;""),Vendors!$BB$2:$BB$301,0)),""))</f>
        <v/>
      </c>
      <c r="F37" s="29">
        <f>IF($A37="","",IFERROR(INDEX(Vendors!$AR$2:$AR$301,MATCH(TRIM($A37&amp;""),Vendors!$BB$2:$BB$301,0)),""))</f>
        <v/>
      </c>
      <c r="G37" s="29">
        <f>IF($A37="","",IF(D37="(empty)","",IF(COUNTIF(Vendors!$BB$2:$BB$301,TRIM($A37&amp;""))&gt;1,"Two vendors on this table",IF(AND(F37="Yes",C37&lt;&gt;"Yes"),"Needs an outlet",IF(AND(ISNUMBER(SEARCH("Outdoor",E37)),B37="Indoor"),"Asked for outdoor",IF(AND(ISNUMBER(SEARCH("Indoor",E37)),B37="Outdoor"),"Asked for indoor","OK"))))))</f>
        <v/>
      </c>
    </row>
    <row r="38">
      <c r="A38" s="30" t="n"/>
      <c r="B38" s="30" t="n"/>
      <c r="C38" s="30" t="n"/>
      <c r="D38" s="29">
        <f>IF($A38="","",IFERROR(INDEX(Vendors!$AO$2:$AO$301,MATCH(TRIM($A38&amp;""),Vendors!$BB$2:$BB$301,0)),"(empty)"))</f>
        <v/>
      </c>
      <c r="E38" s="29">
        <f>IF($A38="","",IFERROR(INDEX(Vendors!$AQ$2:$AQ$301,MATCH(TRIM($A38&amp;""),Vendors!$BB$2:$BB$301,0)),""))</f>
        <v/>
      </c>
      <c r="F38" s="29">
        <f>IF($A38="","",IFERROR(INDEX(Vendors!$AR$2:$AR$301,MATCH(TRIM($A38&amp;""),Vendors!$BB$2:$BB$301,0)),""))</f>
        <v/>
      </c>
      <c r="G38" s="29">
        <f>IF($A38="","",IF(D38="(empty)","",IF(COUNTIF(Vendors!$BB$2:$BB$301,TRIM($A38&amp;""))&gt;1,"Two vendors on this table",IF(AND(F38="Yes",C38&lt;&gt;"Yes"),"Needs an outlet",IF(AND(ISNUMBER(SEARCH("Outdoor",E38)),B38="Indoor"),"Asked for outdoor",IF(AND(ISNUMBER(SEARCH("Indoor",E38)),B38="Outdoor"),"Asked for indoor","OK"))))))</f>
        <v/>
      </c>
    </row>
    <row r="39">
      <c r="A39" s="30" t="n"/>
      <c r="B39" s="30" t="n"/>
      <c r="C39" s="30" t="n"/>
      <c r="D39" s="29">
        <f>IF($A39="","",IFERROR(INDEX(Vendors!$AO$2:$AO$301,MATCH(TRIM($A39&amp;""),Vendors!$BB$2:$BB$301,0)),"(empty)"))</f>
        <v/>
      </c>
      <c r="E39" s="29">
        <f>IF($A39="","",IFERROR(INDEX(Vendors!$AQ$2:$AQ$301,MATCH(TRIM($A39&amp;""),Vendors!$BB$2:$BB$301,0)),""))</f>
        <v/>
      </c>
      <c r="F39" s="29">
        <f>IF($A39="","",IFERROR(INDEX(Vendors!$AR$2:$AR$301,MATCH(TRIM($A39&amp;""),Vendors!$BB$2:$BB$301,0)),""))</f>
        <v/>
      </c>
      <c r="G39" s="29">
        <f>IF($A39="","",IF(D39="(empty)","",IF(COUNTIF(Vendors!$BB$2:$BB$301,TRIM($A39&amp;""))&gt;1,"Two vendors on this table",IF(AND(F39="Yes",C39&lt;&gt;"Yes"),"Needs an outlet",IF(AND(ISNUMBER(SEARCH("Outdoor",E39)),B39="Indoor"),"Asked for outdoor",IF(AND(ISNUMBER(SEARCH("Indoor",E39)),B39="Outdoor"),"Asked for indoor","OK"))))))</f>
        <v/>
      </c>
    </row>
    <row r="40">
      <c r="A40" s="30" t="n"/>
      <c r="B40" s="30" t="n"/>
      <c r="C40" s="30" t="n"/>
      <c r="D40" s="29">
        <f>IF($A40="","",IFERROR(INDEX(Vendors!$AO$2:$AO$301,MATCH(TRIM($A40&amp;""),Vendors!$BB$2:$BB$301,0)),"(empty)"))</f>
        <v/>
      </c>
      <c r="E40" s="29">
        <f>IF($A40="","",IFERROR(INDEX(Vendors!$AQ$2:$AQ$301,MATCH(TRIM($A40&amp;""),Vendors!$BB$2:$BB$301,0)),""))</f>
        <v/>
      </c>
      <c r="F40" s="29">
        <f>IF($A40="","",IFERROR(INDEX(Vendors!$AR$2:$AR$301,MATCH(TRIM($A40&amp;""),Vendors!$BB$2:$BB$301,0)),""))</f>
        <v/>
      </c>
      <c r="G40" s="29">
        <f>IF($A40="","",IF(D40="(empty)","",IF(COUNTIF(Vendors!$BB$2:$BB$301,TRIM($A40&amp;""))&gt;1,"Two vendors on this table",IF(AND(F40="Yes",C40&lt;&gt;"Yes"),"Needs an outlet",IF(AND(ISNUMBER(SEARCH("Outdoor",E40)),B40="Indoor"),"Asked for outdoor",IF(AND(ISNUMBER(SEARCH("Indoor",E40)),B40="Outdoor"),"Asked for indoor","OK"))))))</f>
        <v/>
      </c>
    </row>
    <row r="41">
      <c r="A41" s="30" t="n"/>
      <c r="B41" s="30" t="n"/>
      <c r="C41" s="30" t="n"/>
      <c r="D41" s="29">
        <f>IF($A41="","",IFERROR(INDEX(Vendors!$AO$2:$AO$301,MATCH(TRIM($A41&amp;""),Vendors!$BB$2:$BB$301,0)),"(empty)"))</f>
        <v/>
      </c>
      <c r="E41" s="29">
        <f>IF($A41="","",IFERROR(INDEX(Vendors!$AQ$2:$AQ$301,MATCH(TRIM($A41&amp;""),Vendors!$BB$2:$BB$301,0)),""))</f>
        <v/>
      </c>
      <c r="F41" s="29">
        <f>IF($A41="","",IFERROR(INDEX(Vendors!$AR$2:$AR$301,MATCH(TRIM($A41&amp;""),Vendors!$BB$2:$BB$301,0)),""))</f>
        <v/>
      </c>
      <c r="G41" s="29">
        <f>IF($A41="","",IF(D41="(empty)","",IF(COUNTIF(Vendors!$BB$2:$BB$301,TRIM($A41&amp;""))&gt;1,"Two vendors on this table",IF(AND(F41="Yes",C41&lt;&gt;"Yes"),"Needs an outlet",IF(AND(ISNUMBER(SEARCH("Outdoor",E41)),B41="Indoor"),"Asked for outdoor",IF(AND(ISNUMBER(SEARCH("Indoor",E41)),B41="Outdoor"),"Asked for indoor","OK"))))))</f>
        <v/>
      </c>
    </row>
    <row r="42">
      <c r="A42" s="30" t="n"/>
      <c r="B42" s="30" t="n"/>
      <c r="C42" s="30" t="n"/>
      <c r="D42" s="29">
        <f>IF($A42="","",IFERROR(INDEX(Vendors!$AO$2:$AO$301,MATCH(TRIM($A42&amp;""),Vendors!$BB$2:$BB$301,0)),"(empty)"))</f>
        <v/>
      </c>
      <c r="E42" s="29">
        <f>IF($A42="","",IFERROR(INDEX(Vendors!$AQ$2:$AQ$301,MATCH(TRIM($A42&amp;""),Vendors!$BB$2:$BB$301,0)),""))</f>
        <v/>
      </c>
      <c r="F42" s="29">
        <f>IF($A42="","",IFERROR(INDEX(Vendors!$AR$2:$AR$301,MATCH(TRIM($A42&amp;""),Vendors!$BB$2:$BB$301,0)),""))</f>
        <v/>
      </c>
      <c r="G42" s="29">
        <f>IF($A42="","",IF(D42="(empty)","",IF(COUNTIF(Vendors!$BB$2:$BB$301,TRIM($A42&amp;""))&gt;1,"Two vendors on this table",IF(AND(F42="Yes",C42&lt;&gt;"Yes"),"Needs an outlet",IF(AND(ISNUMBER(SEARCH("Outdoor",E42)),B42="Indoor"),"Asked for outdoor",IF(AND(ISNUMBER(SEARCH("Indoor",E42)),B42="Outdoor"),"Asked for indoor","OK"))))))</f>
        <v/>
      </c>
    </row>
    <row r="43">
      <c r="A43" s="30" t="n"/>
      <c r="B43" s="30" t="n"/>
      <c r="C43" s="30" t="n"/>
      <c r="D43" s="29">
        <f>IF($A43="","",IFERROR(INDEX(Vendors!$AO$2:$AO$301,MATCH(TRIM($A43&amp;""),Vendors!$BB$2:$BB$301,0)),"(empty)"))</f>
        <v/>
      </c>
      <c r="E43" s="29">
        <f>IF($A43="","",IFERROR(INDEX(Vendors!$AQ$2:$AQ$301,MATCH(TRIM($A43&amp;""),Vendors!$BB$2:$BB$301,0)),""))</f>
        <v/>
      </c>
      <c r="F43" s="29">
        <f>IF($A43="","",IFERROR(INDEX(Vendors!$AR$2:$AR$301,MATCH(TRIM($A43&amp;""),Vendors!$BB$2:$BB$301,0)),""))</f>
        <v/>
      </c>
      <c r="G43" s="29">
        <f>IF($A43="","",IF(D43="(empty)","",IF(COUNTIF(Vendors!$BB$2:$BB$301,TRIM($A43&amp;""))&gt;1,"Two vendors on this table",IF(AND(F43="Yes",C43&lt;&gt;"Yes"),"Needs an outlet",IF(AND(ISNUMBER(SEARCH("Outdoor",E43)),B43="Indoor"),"Asked for outdoor",IF(AND(ISNUMBER(SEARCH("Indoor",E43)),B43="Outdoor"),"Asked for indoor","OK"))))))</f>
        <v/>
      </c>
    </row>
    <row r="44">
      <c r="A44" s="30" t="n"/>
      <c r="B44" s="30" t="n"/>
      <c r="C44" s="30" t="n"/>
      <c r="D44" s="29">
        <f>IF($A44="","",IFERROR(INDEX(Vendors!$AO$2:$AO$301,MATCH(TRIM($A44&amp;""),Vendors!$BB$2:$BB$301,0)),"(empty)"))</f>
        <v/>
      </c>
      <c r="E44" s="29">
        <f>IF($A44="","",IFERROR(INDEX(Vendors!$AQ$2:$AQ$301,MATCH(TRIM($A44&amp;""),Vendors!$BB$2:$BB$301,0)),""))</f>
        <v/>
      </c>
      <c r="F44" s="29">
        <f>IF($A44="","",IFERROR(INDEX(Vendors!$AR$2:$AR$301,MATCH(TRIM($A44&amp;""),Vendors!$BB$2:$BB$301,0)),""))</f>
        <v/>
      </c>
      <c r="G44" s="29">
        <f>IF($A44="","",IF(D44="(empty)","",IF(COUNTIF(Vendors!$BB$2:$BB$301,TRIM($A44&amp;""))&gt;1,"Two vendors on this table",IF(AND(F44="Yes",C44&lt;&gt;"Yes"),"Needs an outlet",IF(AND(ISNUMBER(SEARCH("Outdoor",E44)),B44="Indoor"),"Asked for outdoor",IF(AND(ISNUMBER(SEARCH("Indoor",E44)),B44="Outdoor"),"Asked for indoor","OK"))))))</f>
        <v/>
      </c>
    </row>
    <row r="45">
      <c r="A45" s="30" t="n"/>
      <c r="B45" s="30" t="n"/>
      <c r="C45" s="30" t="n"/>
      <c r="D45" s="29">
        <f>IF($A45="","",IFERROR(INDEX(Vendors!$AO$2:$AO$301,MATCH(TRIM($A45&amp;""),Vendors!$BB$2:$BB$301,0)),"(empty)"))</f>
        <v/>
      </c>
      <c r="E45" s="29">
        <f>IF($A45="","",IFERROR(INDEX(Vendors!$AQ$2:$AQ$301,MATCH(TRIM($A45&amp;""),Vendors!$BB$2:$BB$301,0)),""))</f>
        <v/>
      </c>
      <c r="F45" s="29">
        <f>IF($A45="","",IFERROR(INDEX(Vendors!$AR$2:$AR$301,MATCH(TRIM($A45&amp;""),Vendors!$BB$2:$BB$301,0)),""))</f>
        <v/>
      </c>
      <c r="G45" s="29">
        <f>IF($A45="","",IF(D45="(empty)","",IF(COUNTIF(Vendors!$BB$2:$BB$301,TRIM($A45&amp;""))&gt;1,"Two vendors on this table",IF(AND(F45="Yes",C45&lt;&gt;"Yes"),"Needs an outlet",IF(AND(ISNUMBER(SEARCH("Outdoor",E45)),B45="Indoor"),"Asked for outdoor",IF(AND(ISNUMBER(SEARCH("Indoor",E45)),B45="Outdoor"),"Asked for indoor","OK"))))))</f>
        <v/>
      </c>
    </row>
    <row r="46">
      <c r="A46" s="30" t="n"/>
      <c r="B46" s="30" t="n"/>
      <c r="C46" s="30" t="n"/>
      <c r="D46" s="29">
        <f>IF($A46="","",IFERROR(INDEX(Vendors!$AO$2:$AO$301,MATCH(TRIM($A46&amp;""),Vendors!$BB$2:$BB$301,0)),"(empty)"))</f>
        <v/>
      </c>
      <c r="E46" s="29">
        <f>IF($A46="","",IFERROR(INDEX(Vendors!$AQ$2:$AQ$301,MATCH(TRIM($A46&amp;""),Vendors!$BB$2:$BB$301,0)),""))</f>
        <v/>
      </c>
      <c r="F46" s="29">
        <f>IF($A46="","",IFERROR(INDEX(Vendors!$AR$2:$AR$301,MATCH(TRIM($A46&amp;""),Vendors!$BB$2:$BB$301,0)),""))</f>
        <v/>
      </c>
      <c r="G46" s="29">
        <f>IF($A46="","",IF(D46="(empty)","",IF(COUNTIF(Vendors!$BB$2:$BB$301,TRIM($A46&amp;""))&gt;1,"Two vendors on this table",IF(AND(F46="Yes",C46&lt;&gt;"Yes"),"Needs an outlet",IF(AND(ISNUMBER(SEARCH("Outdoor",E46)),B46="Indoor"),"Asked for outdoor",IF(AND(ISNUMBER(SEARCH("Indoor",E46)),B46="Outdoor"),"Asked for indoor","OK"))))))</f>
        <v/>
      </c>
    </row>
    <row r="47">
      <c r="A47" s="30" t="n"/>
      <c r="B47" s="30" t="n"/>
      <c r="C47" s="30" t="n"/>
      <c r="D47" s="29">
        <f>IF($A47="","",IFERROR(INDEX(Vendors!$AO$2:$AO$301,MATCH(TRIM($A47&amp;""),Vendors!$BB$2:$BB$301,0)),"(empty)"))</f>
        <v/>
      </c>
      <c r="E47" s="29">
        <f>IF($A47="","",IFERROR(INDEX(Vendors!$AQ$2:$AQ$301,MATCH(TRIM($A47&amp;""),Vendors!$BB$2:$BB$301,0)),""))</f>
        <v/>
      </c>
      <c r="F47" s="29">
        <f>IF($A47="","",IFERROR(INDEX(Vendors!$AR$2:$AR$301,MATCH(TRIM($A47&amp;""),Vendors!$BB$2:$BB$301,0)),""))</f>
        <v/>
      </c>
      <c r="G47" s="29">
        <f>IF($A47="","",IF(D47="(empty)","",IF(COUNTIF(Vendors!$BB$2:$BB$301,TRIM($A47&amp;""))&gt;1,"Two vendors on this table",IF(AND(F47="Yes",C47&lt;&gt;"Yes"),"Needs an outlet",IF(AND(ISNUMBER(SEARCH("Outdoor",E47)),B47="Indoor"),"Asked for outdoor",IF(AND(ISNUMBER(SEARCH("Indoor",E47)),B47="Outdoor"),"Asked for indoor","OK"))))))</f>
        <v/>
      </c>
    </row>
    <row r="48">
      <c r="A48" s="30" t="n"/>
      <c r="B48" s="30" t="n"/>
      <c r="C48" s="30" t="n"/>
      <c r="D48" s="29">
        <f>IF($A48="","",IFERROR(INDEX(Vendors!$AO$2:$AO$301,MATCH(TRIM($A48&amp;""),Vendors!$BB$2:$BB$301,0)),"(empty)"))</f>
        <v/>
      </c>
      <c r="E48" s="29">
        <f>IF($A48="","",IFERROR(INDEX(Vendors!$AQ$2:$AQ$301,MATCH(TRIM($A48&amp;""),Vendors!$BB$2:$BB$301,0)),""))</f>
        <v/>
      </c>
      <c r="F48" s="29">
        <f>IF($A48="","",IFERROR(INDEX(Vendors!$AR$2:$AR$301,MATCH(TRIM($A48&amp;""),Vendors!$BB$2:$BB$301,0)),""))</f>
        <v/>
      </c>
      <c r="G48" s="29">
        <f>IF($A48="","",IF(D48="(empty)","",IF(COUNTIF(Vendors!$BB$2:$BB$301,TRIM($A48&amp;""))&gt;1,"Two vendors on this table",IF(AND(F48="Yes",C48&lt;&gt;"Yes"),"Needs an outlet",IF(AND(ISNUMBER(SEARCH("Outdoor",E48)),B48="Indoor"),"Asked for outdoor",IF(AND(ISNUMBER(SEARCH("Indoor",E48)),B48="Outdoor"),"Asked for indoor","OK"))))))</f>
        <v/>
      </c>
    </row>
    <row r="49">
      <c r="A49" s="30" t="n"/>
      <c r="B49" s="30" t="n"/>
      <c r="C49" s="30" t="n"/>
      <c r="D49" s="29">
        <f>IF($A49="","",IFERROR(INDEX(Vendors!$AO$2:$AO$301,MATCH(TRIM($A49&amp;""),Vendors!$BB$2:$BB$301,0)),"(empty)"))</f>
        <v/>
      </c>
      <c r="E49" s="29">
        <f>IF($A49="","",IFERROR(INDEX(Vendors!$AQ$2:$AQ$301,MATCH(TRIM($A49&amp;""),Vendors!$BB$2:$BB$301,0)),""))</f>
        <v/>
      </c>
      <c r="F49" s="29">
        <f>IF($A49="","",IFERROR(INDEX(Vendors!$AR$2:$AR$301,MATCH(TRIM($A49&amp;""),Vendors!$BB$2:$BB$301,0)),""))</f>
        <v/>
      </c>
      <c r="G49" s="29">
        <f>IF($A49="","",IF(D49="(empty)","",IF(COUNTIF(Vendors!$BB$2:$BB$301,TRIM($A49&amp;""))&gt;1,"Two vendors on this table",IF(AND(F49="Yes",C49&lt;&gt;"Yes"),"Needs an outlet",IF(AND(ISNUMBER(SEARCH("Outdoor",E49)),B49="Indoor"),"Asked for outdoor",IF(AND(ISNUMBER(SEARCH("Indoor",E49)),B49="Outdoor"),"Asked for indoor","OK"))))))</f>
        <v/>
      </c>
    </row>
    <row r="50">
      <c r="A50" s="30" t="n"/>
      <c r="B50" s="30" t="n"/>
      <c r="C50" s="30" t="n"/>
      <c r="D50" s="29">
        <f>IF($A50="","",IFERROR(INDEX(Vendors!$AO$2:$AO$301,MATCH(TRIM($A50&amp;""),Vendors!$BB$2:$BB$301,0)),"(empty)"))</f>
        <v/>
      </c>
      <c r="E50" s="29">
        <f>IF($A50="","",IFERROR(INDEX(Vendors!$AQ$2:$AQ$301,MATCH(TRIM($A50&amp;""),Vendors!$BB$2:$BB$301,0)),""))</f>
        <v/>
      </c>
      <c r="F50" s="29">
        <f>IF($A50="","",IFERROR(INDEX(Vendors!$AR$2:$AR$301,MATCH(TRIM($A50&amp;""),Vendors!$BB$2:$BB$301,0)),""))</f>
        <v/>
      </c>
      <c r="G50" s="29">
        <f>IF($A50="","",IF(D50="(empty)","",IF(COUNTIF(Vendors!$BB$2:$BB$301,TRIM($A50&amp;""))&gt;1,"Two vendors on this table",IF(AND(F50="Yes",C50&lt;&gt;"Yes"),"Needs an outlet",IF(AND(ISNUMBER(SEARCH("Outdoor",E50)),B50="Indoor"),"Asked for outdoor",IF(AND(ISNUMBER(SEARCH("Indoor",E50)),B50="Outdoor"),"Asked for indoor","OK"))))))</f>
        <v/>
      </c>
    </row>
    <row r="51">
      <c r="A51" s="30" t="n"/>
      <c r="B51" s="30" t="n"/>
      <c r="C51" s="30" t="n"/>
      <c r="D51" s="29">
        <f>IF($A51="","",IFERROR(INDEX(Vendors!$AO$2:$AO$301,MATCH(TRIM($A51&amp;""),Vendors!$BB$2:$BB$301,0)),"(empty)"))</f>
        <v/>
      </c>
      <c r="E51" s="29">
        <f>IF($A51="","",IFERROR(INDEX(Vendors!$AQ$2:$AQ$301,MATCH(TRIM($A51&amp;""),Vendors!$BB$2:$BB$301,0)),""))</f>
        <v/>
      </c>
      <c r="F51" s="29">
        <f>IF($A51="","",IFERROR(INDEX(Vendors!$AR$2:$AR$301,MATCH(TRIM($A51&amp;""),Vendors!$BB$2:$BB$301,0)),""))</f>
        <v/>
      </c>
      <c r="G51" s="29">
        <f>IF($A51="","",IF(D51="(empty)","",IF(COUNTIF(Vendors!$BB$2:$BB$301,TRIM($A51&amp;""))&gt;1,"Two vendors on this table",IF(AND(F51="Yes",C51&lt;&gt;"Yes"),"Needs an outlet",IF(AND(ISNUMBER(SEARCH("Outdoor",E51)),B51="Indoor"),"Asked for outdoor",IF(AND(ISNUMBER(SEARCH("Indoor",E51)),B51="Outdoor"),"Asked for indoor","OK"))))))</f>
        <v/>
      </c>
    </row>
    <row r="52">
      <c r="A52" s="30" t="n"/>
      <c r="B52" s="30" t="n"/>
      <c r="C52" s="30" t="n"/>
      <c r="D52" s="29">
        <f>IF($A52="","",IFERROR(INDEX(Vendors!$AO$2:$AO$301,MATCH(TRIM($A52&amp;""),Vendors!$BB$2:$BB$301,0)),"(empty)"))</f>
        <v/>
      </c>
      <c r="E52" s="29">
        <f>IF($A52="","",IFERROR(INDEX(Vendors!$AQ$2:$AQ$301,MATCH(TRIM($A52&amp;""),Vendors!$BB$2:$BB$301,0)),""))</f>
        <v/>
      </c>
      <c r="F52" s="29">
        <f>IF($A52="","",IFERROR(INDEX(Vendors!$AR$2:$AR$301,MATCH(TRIM($A52&amp;""),Vendors!$BB$2:$BB$301,0)),""))</f>
        <v/>
      </c>
      <c r="G52" s="29">
        <f>IF($A52="","",IF(D52="(empty)","",IF(COUNTIF(Vendors!$BB$2:$BB$301,TRIM($A52&amp;""))&gt;1,"Two vendors on this table",IF(AND(F52="Yes",C52&lt;&gt;"Yes"),"Needs an outlet",IF(AND(ISNUMBER(SEARCH("Outdoor",E52)),B52="Indoor"),"Asked for outdoor",IF(AND(ISNUMBER(SEARCH("Indoor",E52)),B52="Outdoor"),"Asked for indoor","OK"))))))</f>
        <v/>
      </c>
    </row>
    <row r="53">
      <c r="A53" s="30" t="n"/>
      <c r="B53" s="30" t="n"/>
      <c r="C53" s="30" t="n"/>
      <c r="D53" s="29">
        <f>IF($A53="","",IFERROR(INDEX(Vendors!$AO$2:$AO$301,MATCH(TRIM($A53&amp;""),Vendors!$BB$2:$BB$301,0)),"(empty)"))</f>
        <v/>
      </c>
      <c r="E53" s="29">
        <f>IF($A53="","",IFERROR(INDEX(Vendors!$AQ$2:$AQ$301,MATCH(TRIM($A53&amp;""),Vendors!$BB$2:$BB$301,0)),""))</f>
        <v/>
      </c>
      <c r="F53" s="29">
        <f>IF($A53="","",IFERROR(INDEX(Vendors!$AR$2:$AR$301,MATCH(TRIM($A53&amp;""),Vendors!$BB$2:$BB$301,0)),""))</f>
        <v/>
      </c>
      <c r="G53" s="29">
        <f>IF($A53="","",IF(D53="(empty)","",IF(COUNTIF(Vendors!$BB$2:$BB$301,TRIM($A53&amp;""))&gt;1,"Two vendors on this table",IF(AND(F53="Yes",C53&lt;&gt;"Yes"),"Needs an outlet",IF(AND(ISNUMBER(SEARCH("Outdoor",E53)),B53="Indoor"),"Asked for outdoor",IF(AND(ISNUMBER(SEARCH("Indoor",E53)),B53="Outdoor"),"Asked for indoor","OK"))))))</f>
        <v/>
      </c>
    </row>
    <row r="54">
      <c r="A54" s="30" t="n"/>
      <c r="B54" s="30" t="n"/>
      <c r="C54" s="30" t="n"/>
      <c r="D54" s="29">
        <f>IF($A54="","",IFERROR(INDEX(Vendors!$AO$2:$AO$301,MATCH(TRIM($A54&amp;""),Vendors!$BB$2:$BB$301,0)),"(empty)"))</f>
        <v/>
      </c>
      <c r="E54" s="29">
        <f>IF($A54="","",IFERROR(INDEX(Vendors!$AQ$2:$AQ$301,MATCH(TRIM($A54&amp;""),Vendors!$BB$2:$BB$301,0)),""))</f>
        <v/>
      </c>
      <c r="F54" s="29">
        <f>IF($A54="","",IFERROR(INDEX(Vendors!$AR$2:$AR$301,MATCH(TRIM($A54&amp;""),Vendors!$BB$2:$BB$301,0)),""))</f>
        <v/>
      </c>
      <c r="G54" s="29">
        <f>IF($A54="","",IF(D54="(empty)","",IF(COUNTIF(Vendors!$BB$2:$BB$301,TRIM($A54&amp;""))&gt;1,"Two vendors on this table",IF(AND(F54="Yes",C54&lt;&gt;"Yes"),"Needs an outlet",IF(AND(ISNUMBER(SEARCH("Outdoor",E54)),B54="Indoor"),"Asked for outdoor",IF(AND(ISNUMBER(SEARCH("Indoor",E54)),B54="Outdoor"),"Asked for indoor","OK"))))))</f>
        <v/>
      </c>
    </row>
    <row r="55">
      <c r="A55" s="30" t="n"/>
      <c r="B55" s="30" t="n"/>
      <c r="C55" s="30" t="n"/>
      <c r="D55" s="29">
        <f>IF($A55="","",IFERROR(INDEX(Vendors!$AO$2:$AO$301,MATCH(TRIM($A55&amp;""),Vendors!$BB$2:$BB$301,0)),"(empty)"))</f>
        <v/>
      </c>
      <c r="E55" s="29">
        <f>IF($A55="","",IFERROR(INDEX(Vendors!$AQ$2:$AQ$301,MATCH(TRIM($A55&amp;""),Vendors!$BB$2:$BB$301,0)),""))</f>
        <v/>
      </c>
      <c r="F55" s="29">
        <f>IF($A55="","",IFERROR(INDEX(Vendors!$AR$2:$AR$301,MATCH(TRIM($A55&amp;""),Vendors!$BB$2:$BB$301,0)),""))</f>
        <v/>
      </c>
      <c r="G55" s="29">
        <f>IF($A55="","",IF(D55="(empty)","",IF(COUNTIF(Vendors!$BB$2:$BB$301,TRIM($A55&amp;""))&gt;1,"Two vendors on this table",IF(AND(F55="Yes",C55&lt;&gt;"Yes"),"Needs an outlet",IF(AND(ISNUMBER(SEARCH("Outdoor",E55)),B55="Indoor"),"Asked for outdoor",IF(AND(ISNUMBER(SEARCH("Indoor",E55)),B55="Outdoor"),"Asked for indoor","OK"))))))</f>
        <v/>
      </c>
    </row>
    <row r="56">
      <c r="A56" s="30" t="n"/>
      <c r="B56" s="30" t="n"/>
      <c r="C56" s="30" t="n"/>
      <c r="D56" s="29">
        <f>IF($A56="","",IFERROR(INDEX(Vendors!$AO$2:$AO$301,MATCH(TRIM($A56&amp;""),Vendors!$BB$2:$BB$301,0)),"(empty)"))</f>
        <v/>
      </c>
      <c r="E56" s="29">
        <f>IF($A56="","",IFERROR(INDEX(Vendors!$AQ$2:$AQ$301,MATCH(TRIM($A56&amp;""),Vendors!$BB$2:$BB$301,0)),""))</f>
        <v/>
      </c>
      <c r="F56" s="29">
        <f>IF($A56="","",IFERROR(INDEX(Vendors!$AR$2:$AR$301,MATCH(TRIM($A56&amp;""),Vendors!$BB$2:$BB$301,0)),""))</f>
        <v/>
      </c>
      <c r="G56" s="29">
        <f>IF($A56="","",IF(D56="(empty)","",IF(COUNTIF(Vendors!$BB$2:$BB$301,TRIM($A56&amp;""))&gt;1,"Two vendors on this table",IF(AND(F56="Yes",C56&lt;&gt;"Yes"),"Needs an outlet",IF(AND(ISNUMBER(SEARCH("Outdoor",E56)),B56="Indoor"),"Asked for outdoor",IF(AND(ISNUMBER(SEARCH("Indoor",E56)),B56="Outdoor"),"Asked for indoor","OK"))))))</f>
        <v/>
      </c>
    </row>
    <row r="57">
      <c r="A57" s="30" t="n"/>
      <c r="B57" s="30" t="n"/>
      <c r="C57" s="30" t="n"/>
      <c r="D57" s="29">
        <f>IF($A57="","",IFERROR(INDEX(Vendors!$AO$2:$AO$301,MATCH(TRIM($A57&amp;""),Vendors!$BB$2:$BB$301,0)),"(empty)"))</f>
        <v/>
      </c>
      <c r="E57" s="29">
        <f>IF($A57="","",IFERROR(INDEX(Vendors!$AQ$2:$AQ$301,MATCH(TRIM($A57&amp;""),Vendors!$BB$2:$BB$301,0)),""))</f>
        <v/>
      </c>
      <c r="F57" s="29">
        <f>IF($A57="","",IFERROR(INDEX(Vendors!$AR$2:$AR$301,MATCH(TRIM($A57&amp;""),Vendors!$BB$2:$BB$301,0)),""))</f>
        <v/>
      </c>
      <c r="G57" s="29">
        <f>IF($A57="","",IF(D57="(empty)","",IF(COUNTIF(Vendors!$BB$2:$BB$301,TRIM($A57&amp;""))&gt;1,"Two vendors on this table",IF(AND(F57="Yes",C57&lt;&gt;"Yes"),"Needs an outlet",IF(AND(ISNUMBER(SEARCH("Outdoor",E57)),B57="Indoor"),"Asked for outdoor",IF(AND(ISNUMBER(SEARCH("Indoor",E57)),B57="Outdoor"),"Asked for indoor","OK"))))))</f>
        <v/>
      </c>
    </row>
    <row r="58">
      <c r="A58" s="30" t="n"/>
      <c r="B58" s="30" t="n"/>
      <c r="C58" s="30" t="n"/>
      <c r="D58" s="29">
        <f>IF($A58="","",IFERROR(INDEX(Vendors!$AO$2:$AO$301,MATCH(TRIM($A58&amp;""),Vendors!$BB$2:$BB$301,0)),"(empty)"))</f>
        <v/>
      </c>
      <c r="E58" s="29">
        <f>IF($A58="","",IFERROR(INDEX(Vendors!$AQ$2:$AQ$301,MATCH(TRIM($A58&amp;""),Vendors!$BB$2:$BB$301,0)),""))</f>
        <v/>
      </c>
      <c r="F58" s="29">
        <f>IF($A58="","",IFERROR(INDEX(Vendors!$AR$2:$AR$301,MATCH(TRIM($A58&amp;""),Vendors!$BB$2:$BB$301,0)),""))</f>
        <v/>
      </c>
      <c r="G58" s="29">
        <f>IF($A58="","",IF(D58="(empty)","",IF(COUNTIF(Vendors!$BB$2:$BB$301,TRIM($A58&amp;""))&gt;1,"Two vendors on this table",IF(AND(F58="Yes",C58&lt;&gt;"Yes"),"Needs an outlet",IF(AND(ISNUMBER(SEARCH("Outdoor",E58)),B58="Indoor"),"Asked for outdoor",IF(AND(ISNUMBER(SEARCH("Indoor",E58)),B58="Outdoor"),"Asked for indoor","OK"))))))</f>
        <v/>
      </c>
    </row>
    <row r="59">
      <c r="A59" s="30" t="n"/>
      <c r="B59" s="30" t="n"/>
      <c r="C59" s="30" t="n"/>
      <c r="D59" s="29">
        <f>IF($A59="","",IFERROR(INDEX(Vendors!$AO$2:$AO$301,MATCH(TRIM($A59&amp;""),Vendors!$BB$2:$BB$301,0)),"(empty)"))</f>
        <v/>
      </c>
      <c r="E59" s="29">
        <f>IF($A59="","",IFERROR(INDEX(Vendors!$AQ$2:$AQ$301,MATCH(TRIM($A59&amp;""),Vendors!$BB$2:$BB$301,0)),""))</f>
        <v/>
      </c>
      <c r="F59" s="29">
        <f>IF($A59="","",IFERROR(INDEX(Vendors!$AR$2:$AR$301,MATCH(TRIM($A59&amp;""),Vendors!$BB$2:$BB$301,0)),""))</f>
        <v/>
      </c>
      <c r="G59" s="29">
        <f>IF($A59="","",IF(D59="(empty)","",IF(COUNTIF(Vendors!$BB$2:$BB$301,TRIM($A59&amp;""))&gt;1,"Two vendors on this table",IF(AND(F59="Yes",C59&lt;&gt;"Yes"),"Needs an outlet",IF(AND(ISNUMBER(SEARCH("Outdoor",E59)),B59="Indoor"),"Asked for outdoor",IF(AND(ISNUMBER(SEARCH("Indoor",E59)),B59="Outdoor"),"Asked for indoor","OK"))))))</f>
        <v/>
      </c>
    </row>
    <row r="60">
      <c r="A60" s="30" t="n"/>
      <c r="B60" s="30" t="n"/>
      <c r="C60" s="30" t="n"/>
      <c r="D60" s="29">
        <f>IF($A60="","",IFERROR(INDEX(Vendors!$AO$2:$AO$301,MATCH(TRIM($A60&amp;""),Vendors!$BB$2:$BB$301,0)),"(empty)"))</f>
        <v/>
      </c>
      <c r="E60" s="29">
        <f>IF($A60="","",IFERROR(INDEX(Vendors!$AQ$2:$AQ$301,MATCH(TRIM($A60&amp;""),Vendors!$BB$2:$BB$301,0)),""))</f>
        <v/>
      </c>
      <c r="F60" s="29">
        <f>IF($A60="","",IFERROR(INDEX(Vendors!$AR$2:$AR$301,MATCH(TRIM($A60&amp;""),Vendors!$BB$2:$BB$301,0)),""))</f>
        <v/>
      </c>
      <c r="G60" s="29">
        <f>IF($A60="","",IF(D60="(empty)","",IF(COUNTIF(Vendors!$BB$2:$BB$301,TRIM($A60&amp;""))&gt;1,"Two vendors on this table",IF(AND(F60="Yes",C60&lt;&gt;"Yes"),"Needs an outlet",IF(AND(ISNUMBER(SEARCH("Outdoor",E60)),B60="Indoor"),"Asked for outdoor",IF(AND(ISNUMBER(SEARCH("Indoor",E60)),B60="Outdoor"),"Asked for indoor","OK"))))))</f>
        <v/>
      </c>
    </row>
    <row r="61">
      <c r="A61" s="30" t="n"/>
      <c r="B61" s="30" t="n"/>
      <c r="C61" s="30" t="n"/>
      <c r="D61" s="29">
        <f>IF($A61="","",IFERROR(INDEX(Vendors!$AO$2:$AO$301,MATCH(TRIM($A61&amp;""),Vendors!$BB$2:$BB$301,0)),"(empty)"))</f>
        <v/>
      </c>
      <c r="E61" s="29">
        <f>IF($A61="","",IFERROR(INDEX(Vendors!$AQ$2:$AQ$301,MATCH(TRIM($A61&amp;""),Vendors!$BB$2:$BB$301,0)),""))</f>
        <v/>
      </c>
      <c r="F61" s="29">
        <f>IF($A61="","",IFERROR(INDEX(Vendors!$AR$2:$AR$301,MATCH(TRIM($A61&amp;""),Vendors!$BB$2:$BB$301,0)),""))</f>
        <v/>
      </c>
      <c r="G61" s="29">
        <f>IF($A61="","",IF(D61="(empty)","",IF(COUNTIF(Vendors!$BB$2:$BB$301,TRIM($A61&amp;""))&gt;1,"Two vendors on this table",IF(AND(F61="Yes",C61&lt;&gt;"Yes"),"Needs an outlet",IF(AND(ISNUMBER(SEARCH("Outdoor",E61)),B61="Indoor"),"Asked for outdoor",IF(AND(ISNUMBER(SEARCH("Indoor",E61)),B61="Outdoor"),"Asked for indoor","OK"))))))</f>
        <v/>
      </c>
    </row>
    <row r="62">
      <c r="A62" s="30" t="n"/>
      <c r="B62" s="30" t="n"/>
      <c r="C62" s="30" t="n"/>
      <c r="D62" s="29">
        <f>IF($A62="","",IFERROR(INDEX(Vendors!$AO$2:$AO$301,MATCH(TRIM($A62&amp;""),Vendors!$BB$2:$BB$301,0)),"(empty)"))</f>
        <v/>
      </c>
      <c r="E62" s="29">
        <f>IF($A62="","",IFERROR(INDEX(Vendors!$AQ$2:$AQ$301,MATCH(TRIM($A62&amp;""),Vendors!$BB$2:$BB$301,0)),""))</f>
        <v/>
      </c>
      <c r="F62" s="29">
        <f>IF($A62="","",IFERROR(INDEX(Vendors!$AR$2:$AR$301,MATCH(TRIM($A62&amp;""),Vendors!$BB$2:$BB$301,0)),""))</f>
        <v/>
      </c>
      <c r="G62" s="29">
        <f>IF($A62="","",IF(D62="(empty)","",IF(COUNTIF(Vendors!$BB$2:$BB$301,TRIM($A62&amp;""))&gt;1,"Two vendors on this table",IF(AND(F62="Yes",C62&lt;&gt;"Yes"),"Needs an outlet",IF(AND(ISNUMBER(SEARCH("Outdoor",E62)),B62="Indoor"),"Asked for outdoor",IF(AND(ISNUMBER(SEARCH("Indoor",E62)),B62="Outdoor"),"Asked for indoor","OK"))))))</f>
        <v/>
      </c>
    </row>
    <row r="63">
      <c r="A63" s="30" t="n"/>
      <c r="B63" s="30" t="n"/>
      <c r="C63" s="30" t="n"/>
      <c r="D63" s="29">
        <f>IF($A63="","",IFERROR(INDEX(Vendors!$AO$2:$AO$301,MATCH(TRIM($A63&amp;""),Vendors!$BB$2:$BB$301,0)),"(empty)"))</f>
        <v/>
      </c>
      <c r="E63" s="29">
        <f>IF($A63="","",IFERROR(INDEX(Vendors!$AQ$2:$AQ$301,MATCH(TRIM($A63&amp;""),Vendors!$BB$2:$BB$301,0)),""))</f>
        <v/>
      </c>
      <c r="F63" s="29">
        <f>IF($A63="","",IFERROR(INDEX(Vendors!$AR$2:$AR$301,MATCH(TRIM($A63&amp;""),Vendors!$BB$2:$BB$301,0)),""))</f>
        <v/>
      </c>
      <c r="G63" s="29">
        <f>IF($A63="","",IF(D63="(empty)","",IF(COUNTIF(Vendors!$BB$2:$BB$301,TRIM($A63&amp;""))&gt;1,"Two vendors on this table",IF(AND(F63="Yes",C63&lt;&gt;"Yes"),"Needs an outlet",IF(AND(ISNUMBER(SEARCH("Outdoor",E63)),B63="Indoor"),"Asked for outdoor",IF(AND(ISNUMBER(SEARCH("Indoor",E63)),B63="Outdoor"),"Asked for indoor","OK"))))))</f>
        <v/>
      </c>
    </row>
    <row r="64">
      <c r="A64" s="30" t="n"/>
      <c r="B64" s="30" t="n"/>
      <c r="C64" s="30" t="n"/>
      <c r="D64" s="29">
        <f>IF($A64="","",IFERROR(INDEX(Vendors!$AO$2:$AO$301,MATCH(TRIM($A64&amp;""),Vendors!$BB$2:$BB$301,0)),"(empty)"))</f>
        <v/>
      </c>
      <c r="E64" s="29">
        <f>IF($A64="","",IFERROR(INDEX(Vendors!$AQ$2:$AQ$301,MATCH(TRIM($A64&amp;""),Vendors!$BB$2:$BB$301,0)),""))</f>
        <v/>
      </c>
      <c r="F64" s="29">
        <f>IF($A64="","",IFERROR(INDEX(Vendors!$AR$2:$AR$301,MATCH(TRIM($A64&amp;""),Vendors!$BB$2:$BB$301,0)),""))</f>
        <v/>
      </c>
      <c r="G64" s="29">
        <f>IF($A64="","",IF(D64="(empty)","",IF(COUNTIF(Vendors!$BB$2:$BB$301,TRIM($A64&amp;""))&gt;1,"Two vendors on this table",IF(AND(F64="Yes",C64&lt;&gt;"Yes"),"Needs an outlet",IF(AND(ISNUMBER(SEARCH("Outdoor",E64)),B64="Indoor"),"Asked for outdoor",IF(AND(ISNUMBER(SEARCH("Indoor",E64)),B64="Outdoor"),"Asked for indoor","OK"))))))</f>
        <v/>
      </c>
    </row>
  </sheetData>
  <conditionalFormatting sqref="G5:G64">
    <cfRule type="expression" priority="1" dxfId="0">
      <formula>AND(G5&lt;&gt;"",G5&lt;&gt;"OK")</formula>
    </cfRule>
  </conditionalFormatting>
  <dataValidations count="2">
    <dataValidation sqref="B5:B64" showDropDown="0" showInputMessage="1" showErrorMessage="1" allowBlank="1" errorTitle="Indoor or outdoor" error="Pick a value from the list. Indoor or Outdoor." promptTitle="Indoor or outdoor" prompt="Indoor or Outdoor." type="list" errorStyle="warning">
      <formula1>Lists!$E$2:$E$3</formula1>
    </dataValidation>
    <dataValidation sqref="C5:C64" showDropDown="0" showInputMessage="1" showErrorMessage="1" allowBlank="1" errorTitle="Near an outlet" error="Pick a value from the list. Yes if there is a plug within reach." promptTitle="Near an outlet" prompt="Yes if there is a plug within reach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/>
  </sheetPr>
  <dimension ref="A1:K2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25" t="inlineStr">
        <is>
          <t>Table map: draw your room with table numbers</t>
        </is>
      </c>
    </row>
    <row r="2">
      <c r="A2" s="26" t="inlineStr">
        <is>
          <t>Type a table number in a yellow square where that table sits. The grey grid underneath shows which vendor is on each table. Leave squares empty for aisles, walls and doors.</t>
        </is>
      </c>
    </row>
    <row r="3">
      <c r="A3" s="27">
        <f>IF(COUNTIF(Vendors!$A$2:$A$301,"EXAMPLE*")&gt;0,"You are looking at EXAMPLE data. Clear A2 to AM9 on Vendors and the example tables on Tables, then add your own.","")</f>
        <v/>
      </c>
    </row>
    <row r="5">
      <c r="A5" s="31" t="inlineStr">
        <is>
          <t>Your map (type table numbers)</t>
        </is>
      </c>
    </row>
    <row r="6">
      <c r="A6" s="3" t="inlineStr">
        <is>
          <t>Row</t>
        </is>
      </c>
      <c r="B6" s="32" t="inlineStr">
        <is>
          <t>1</t>
        </is>
      </c>
      <c r="C6" s="32" t="inlineStr">
        <is>
          <t>2</t>
        </is>
      </c>
      <c r="D6" s="32" t="inlineStr">
        <is>
          <t>3</t>
        </is>
      </c>
      <c r="E6" s="32" t="inlineStr">
        <is>
          <t>4</t>
        </is>
      </c>
      <c r="F6" s="32" t="inlineStr">
        <is>
          <t>5</t>
        </is>
      </c>
      <c r="G6" s="32" t="inlineStr">
        <is>
          <t>6</t>
        </is>
      </c>
      <c r="H6" s="32" t="inlineStr">
        <is>
          <t>7</t>
        </is>
      </c>
      <c r="I6" s="32" t="inlineStr">
        <is>
          <t>8</t>
        </is>
      </c>
      <c r="J6" s="32" t="inlineStr">
        <is>
          <t>9</t>
        </is>
      </c>
      <c r="K6" s="32" t="inlineStr">
        <is>
          <t>10</t>
        </is>
      </c>
    </row>
    <row r="7" ht="22" customHeight="1">
      <c r="A7" s="3" t="inlineStr">
        <is>
          <t>1</t>
        </is>
      </c>
      <c r="B7" s="33" t="n"/>
      <c r="C7" s="34" t="inlineStr">
        <is>
          <t>1</t>
        </is>
      </c>
      <c r="D7" s="34" t="inlineStr">
        <is>
          <t>2</t>
        </is>
      </c>
      <c r="E7" s="34" t="inlineStr">
        <is>
          <t>3</t>
        </is>
      </c>
      <c r="F7" s="34" t="inlineStr">
        <is>
          <t>4</t>
        </is>
      </c>
      <c r="G7" s="34" t="inlineStr">
        <is>
          <t>5</t>
        </is>
      </c>
      <c r="H7" s="34" t="inlineStr">
        <is>
          <t>6</t>
        </is>
      </c>
      <c r="I7" s="33" t="n"/>
      <c r="J7" s="33" t="n"/>
      <c r="K7" s="33" t="n"/>
    </row>
    <row r="8" ht="22" customHeight="1">
      <c r="A8" s="3" t="inlineStr">
        <is>
          <t>2</t>
        </is>
      </c>
      <c r="B8" s="33" t="n"/>
      <c r="C8" s="33" t="n"/>
      <c r="D8" s="33" t="n"/>
      <c r="E8" s="33" t="n"/>
      <c r="F8" s="33" t="n"/>
      <c r="G8" s="33" t="n"/>
      <c r="H8" s="33" t="n"/>
      <c r="I8" s="33" t="n"/>
      <c r="J8" s="33" t="n"/>
      <c r="K8" s="33" t="n"/>
    </row>
    <row r="9" ht="22" customHeight="1">
      <c r="A9" s="3" t="inlineStr">
        <is>
          <t>3</t>
        </is>
      </c>
      <c r="B9" s="33" t="n"/>
      <c r="C9" s="33" t="n"/>
      <c r="D9" s="33" t="n"/>
      <c r="E9" s="33" t="n"/>
      <c r="F9" s="33" t="n"/>
      <c r="G9" s="33" t="n"/>
      <c r="H9" s="33" t="n"/>
      <c r="I9" s="33" t="n"/>
      <c r="J9" s="33" t="n"/>
      <c r="K9" s="33" t="n"/>
    </row>
    <row r="10" ht="22" customHeight="1">
      <c r="A10" s="3" t="inlineStr">
        <is>
          <t>4</t>
        </is>
      </c>
      <c r="B10" s="34" t="inlineStr">
        <is>
          <t>9</t>
        </is>
      </c>
      <c r="C10" s="34" t="inlineStr">
        <is>
          <t>10</t>
        </is>
      </c>
      <c r="D10" s="33" t="n"/>
      <c r="E10" s="33" t="n"/>
      <c r="F10" s="33" t="n"/>
      <c r="G10" s="33" t="n"/>
      <c r="H10" s="33" t="n"/>
      <c r="I10" s="33" t="n"/>
      <c r="J10" s="33" t="n"/>
      <c r="K10" s="33" t="n"/>
    </row>
    <row r="11" ht="22" customHeight="1">
      <c r="A11" s="3" t="inlineStr">
        <is>
          <t>5</t>
        </is>
      </c>
      <c r="B11" s="33" t="n"/>
      <c r="C11" s="33" t="n"/>
      <c r="D11" s="33" t="n"/>
      <c r="E11" s="33" t="n"/>
      <c r="F11" s="33" t="n"/>
      <c r="G11" s="33" t="n"/>
      <c r="H11" s="33" t="n"/>
      <c r="I11" s="33" t="n"/>
      <c r="J11" s="33" t="n"/>
      <c r="K11" s="33" t="n"/>
    </row>
    <row r="12" ht="22" customHeight="1">
      <c r="A12" s="3" t="inlineStr">
        <is>
          <t>6</t>
        </is>
      </c>
      <c r="B12" s="33" t="n"/>
      <c r="C12" s="33" t="n"/>
      <c r="D12" s="33" t="n"/>
      <c r="E12" s="33" t="n"/>
      <c r="F12" s="33" t="n"/>
      <c r="G12" s="33" t="n"/>
      <c r="H12" s="33" t="n"/>
      <c r="I12" s="33" t="n"/>
      <c r="J12" s="33" t="n"/>
      <c r="K12" s="33" t="n"/>
    </row>
    <row r="13" ht="22" customHeight="1">
      <c r="A13" s="3" t="inlineStr">
        <is>
          <t>7</t>
        </is>
      </c>
      <c r="B13" s="33" t="n"/>
      <c r="C13" s="33" t="n"/>
      <c r="D13" s="33" t="n"/>
      <c r="E13" s="33" t="n"/>
      <c r="F13" s="33" t="n"/>
      <c r="G13" s="33" t="n"/>
      <c r="H13" s="33" t="n"/>
      <c r="I13" s="33" t="n"/>
      <c r="J13" s="33" t="n"/>
      <c r="K13" s="33" t="n"/>
    </row>
    <row r="14" ht="22" customHeight="1">
      <c r="A14" s="3" t="inlineStr">
        <is>
          <t>8</t>
        </is>
      </c>
      <c r="B14" s="33" t="n"/>
      <c r="C14" s="33" t="n"/>
      <c r="D14" s="33" t="n"/>
      <c r="E14" s="33" t="n"/>
      <c r="F14" s="33" t="n"/>
      <c r="G14" s="33" t="n"/>
      <c r="H14" s="33" t="n"/>
      <c r="I14" s="33" t="n"/>
      <c r="J14" s="33" t="n"/>
      <c r="K14" s="33" t="n"/>
    </row>
    <row r="15" ht="22" customHeight="1">
      <c r="A15" s="3" t="inlineStr">
        <is>
          <t>9</t>
        </is>
      </c>
      <c r="B15" s="33" t="n"/>
      <c r="C15" s="33" t="n"/>
      <c r="D15" s="33" t="n"/>
      <c r="E15" s="33" t="n"/>
      <c r="F15" s="33" t="n"/>
      <c r="G15" s="33" t="n"/>
      <c r="H15" s="33" t="n"/>
      <c r="I15" s="33" t="n"/>
      <c r="J15" s="33" t="n"/>
      <c r="K15" s="33" t="n"/>
    </row>
    <row r="16" ht="22" customHeight="1">
      <c r="A16" s="3" t="inlineStr">
        <is>
          <t>10</t>
        </is>
      </c>
      <c r="B16" s="33" t="n"/>
      <c r="C16" s="33" t="n"/>
      <c r="D16" s="33" t="n"/>
      <c r="E16" s="33" t="n"/>
      <c r="F16" s="33" t="n"/>
      <c r="G16" s="33" t="n"/>
      <c r="H16" s="33" t="n"/>
      <c r="I16" s="33" t="n"/>
      <c r="J16" s="33" t="n"/>
      <c r="K16" s="33" t="n"/>
    </row>
    <row r="18">
      <c r="A18" s="31" t="inlineStr">
        <is>
          <t>Who is where (worked out)</t>
        </is>
      </c>
    </row>
    <row r="19" ht="44" customHeight="1">
      <c r="A19" s="3" t="inlineStr">
        <is>
          <t>1</t>
        </is>
      </c>
      <c r="B19" s="35">
        <f>IF(B7="","",IFERROR(INDEX(Vendors!$AO$2:$AO$301,MATCH(TRIM(B7&amp;""),Vendors!$BB$2:$BB$301,0)),"(empty)"))</f>
        <v/>
      </c>
      <c r="C19" s="35">
        <f>IF(C7="","",IFERROR(INDEX(Vendors!$AO$2:$AO$301,MATCH(TRIM(C7&amp;""),Vendors!$BB$2:$BB$301,0)),"(empty)"))</f>
        <v/>
      </c>
      <c r="D19" s="35">
        <f>IF(D7="","",IFERROR(INDEX(Vendors!$AO$2:$AO$301,MATCH(TRIM(D7&amp;""),Vendors!$BB$2:$BB$301,0)),"(empty)"))</f>
        <v/>
      </c>
      <c r="E19" s="35">
        <f>IF(E7="","",IFERROR(INDEX(Vendors!$AO$2:$AO$301,MATCH(TRIM(E7&amp;""),Vendors!$BB$2:$BB$301,0)),"(empty)"))</f>
        <v/>
      </c>
      <c r="F19" s="35">
        <f>IF(F7="","",IFERROR(INDEX(Vendors!$AO$2:$AO$301,MATCH(TRIM(F7&amp;""),Vendors!$BB$2:$BB$301,0)),"(empty)"))</f>
        <v/>
      </c>
      <c r="G19" s="35">
        <f>IF(G7="","",IFERROR(INDEX(Vendors!$AO$2:$AO$301,MATCH(TRIM(G7&amp;""),Vendors!$BB$2:$BB$301,0)),"(empty)"))</f>
        <v/>
      </c>
      <c r="H19" s="35">
        <f>IF(H7="","",IFERROR(INDEX(Vendors!$AO$2:$AO$301,MATCH(TRIM(H7&amp;""),Vendors!$BB$2:$BB$301,0)),"(empty)"))</f>
        <v/>
      </c>
      <c r="I19" s="35">
        <f>IF(I7="","",IFERROR(INDEX(Vendors!$AO$2:$AO$301,MATCH(TRIM(I7&amp;""),Vendors!$BB$2:$BB$301,0)),"(empty)"))</f>
        <v/>
      </c>
      <c r="J19" s="35">
        <f>IF(J7="","",IFERROR(INDEX(Vendors!$AO$2:$AO$301,MATCH(TRIM(J7&amp;""),Vendors!$BB$2:$BB$301,0)),"(empty)"))</f>
        <v/>
      </c>
      <c r="K19" s="35">
        <f>IF(K7="","",IFERROR(INDEX(Vendors!$AO$2:$AO$301,MATCH(TRIM(K7&amp;""),Vendors!$BB$2:$BB$301,0)),"(empty)"))</f>
        <v/>
      </c>
    </row>
    <row r="20" ht="44" customHeight="1">
      <c r="A20" s="3" t="inlineStr">
        <is>
          <t>2</t>
        </is>
      </c>
      <c r="B20" s="35">
        <f>IF(B8="","",IFERROR(INDEX(Vendors!$AO$2:$AO$301,MATCH(TRIM(B8&amp;""),Vendors!$BB$2:$BB$301,0)),"(empty)"))</f>
        <v/>
      </c>
      <c r="C20" s="35">
        <f>IF(C8="","",IFERROR(INDEX(Vendors!$AO$2:$AO$301,MATCH(TRIM(C8&amp;""),Vendors!$BB$2:$BB$301,0)),"(empty)"))</f>
        <v/>
      </c>
      <c r="D20" s="35">
        <f>IF(D8="","",IFERROR(INDEX(Vendors!$AO$2:$AO$301,MATCH(TRIM(D8&amp;""),Vendors!$BB$2:$BB$301,0)),"(empty)"))</f>
        <v/>
      </c>
      <c r="E20" s="35">
        <f>IF(E8="","",IFERROR(INDEX(Vendors!$AO$2:$AO$301,MATCH(TRIM(E8&amp;""),Vendors!$BB$2:$BB$301,0)),"(empty)"))</f>
        <v/>
      </c>
      <c r="F20" s="35">
        <f>IF(F8="","",IFERROR(INDEX(Vendors!$AO$2:$AO$301,MATCH(TRIM(F8&amp;""),Vendors!$BB$2:$BB$301,0)),"(empty)"))</f>
        <v/>
      </c>
      <c r="G20" s="35">
        <f>IF(G8="","",IFERROR(INDEX(Vendors!$AO$2:$AO$301,MATCH(TRIM(G8&amp;""),Vendors!$BB$2:$BB$301,0)),"(empty)"))</f>
        <v/>
      </c>
      <c r="H20" s="35">
        <f>IF(H8="","",IFERROR(INDEX(Vendors!$AO$2:$AO$301,MATCH(TRIM(H8&amp;""),Vendors!$BB$2:$BB$301,0)),"(empty)"))</f>
        <v/>
      </c>
      <c r="I20" s="35">
        <f>IF(I8="","",IFERROR(INDEX(Vendors!$AO$2:$AO$301,MATCH(TRIM(I8&amp;""),Vendors!$BB$2:$BB$301,0)),"(empty)"))</f>
        <v/>
      </c>
      <c r="J20" s="35">
        <f>IF(J8="","",IFERROR(INDEX(Vendors!$AO$2:$AO$301,MATCH(TRIM(J8&amp;""),Vendors!$BB$2:$BB$301,0)),"(empty)"))</f>
        <v/>
      </c>
      <c r="K20" s="35">
        <f>IF(K8="","",IFERROR(INDEX(Vendors!$AO$2:$AO$301,MATCH(TRIM(K8&amp;""),Vendors!$BB$2:$BB$301,0)),"(empty)"))</f>
        <v/>
      </c>
    </row>
    <row r="21" ht="44" customHeight="1">
      <c r="A21" s="3" t="inlineStr">
        <is>
          <t>3</t>
        </is>
      </c>
      <c r="B21" s="35">
        <f>IF(B9="","",IFERROR(INDEX(Vendors!$AO$2:$AO$301,MATCH(TRIM(B9&amp;""),Vendors!$BB$2:$BB$301,0)),"(empty)"))</f>
        <v/>
      </c>
      <c r="C21" s="35">
        <f>IF(C9="","",IFERROR(INDEX(Vendors!$AO$2:$AO$301,MATCH(TRIM(C9&amp;""),Vendors!$BB$2:$BB$301,0)),"(empty)"))</f>
        <v/>
      </c>
      <c r="D21" s="35">
        <f>IF(D9="","",IFERROR(INDEX(Vendors!$AO$2:$AO$301,MATCH(TRIM(D9&amp;""),Vendors!$BB$2:$BB$301,0)),"(empty)"))</f>
        <v/>
      </c>
      <c r="E21" s="35">
        <f>IF(E9="","",IFERROR(INDEX(Vendors!$AO$2:$AO$301,MATCH(TRIM(E9&amp;""),Vendors!$BB$2:$BB$301,0)),"(empty)"))</f>
        <v/>
      </c>
      <c r="F21" s="35">
        <f>IF(F9="","",IFERROR(INDEX(Vendors!$AO$2:$AO$301,MATCH(TRIM(F9&amp;""),Vendors!$BB$2:$BB$301,0)),"(empty)"))</f>
        <v/>
      </c>
      <c r="G21" s="35">
        <f>IF(G9="","",IFERROR(INDEX(Vendors!$AO$2:$AO$301,MATCH(TRIM(G9&amp;""),Vendors!$BB$2:$BB$301,0)),"(empty)"))</f>
        <v/>
      </c>
      <c r="H21" s="35">
        <f>IF(H9="","",IFERROR(INDEX(Vendors!$AO$2:$AO$301,MATCH(TRIM(H9&amp;""),Vendors!$BB$2:$BB$301,0)),"(empty)"))</f>
        <v/>
      </c>
      <c r="I21" s="35">
        <f>IF(I9="","",IFERROR(INDEX(Vendors!$AO$2:$AO$301,MATCH(TRIM(I9&amp;""),Vendors!$BB$2:$BB$301,0)),"(empty)"))</f>
        <v/>
      </c>
      <c r="J21" s="35">
        <f>IF(J9="","",IFERROR(INDEX(Vendors!$AO$2:$AO$301,MATCH(TRIM(J9&amp;""),Vendors!$BB$2:$BB$301,0)),"(empty)"))</f>
        <v/>
      </c>
      <c r="K21" s="35">
        <f>IF(K9="","",IFERROR(INDEX(Vendors!$AO$2:$AO$301,MATCH(TRIM(K9&amp;""),Vendors!$BB$2:$BB$301,0)),"(empty)"))</f>
        <v/>
      </c>
    </row>
    <row r="22" ht="44" customHeight="1">
      <c r="A22" s="3" t="inlineStr">
        <is>
          <t>4</t>
        </is>
      </c>
      <c r="B22" s="35">
        <f>IF(B10="","",IFERROR(INDEX(Vendors!$AO$2:$AO$301,MATCH(TRIM(B10&amp;""),Vendors!$BB$2:$BB$301,0)),"(empty)"))</f>
        <v/>
      </c>
      <c r="C22" s="35">
        <f>IF(C10="","",IFERROR(INDEX(Vendors!$AO$2:$AO$301,MATCH(TRIM(C10&amp;""),Vendors!$BB$2:$BB$301,0)),"(empty)"))</f>
        <v/>
      </c>
      <c r="D22" s="35">
        <f>IF(D10="","",IFERROR(INDEX(Vendors!$AO$2:$AO$301,MATCH(TRIM(D10&amp;""),Vendors!$BB$2:$BB$301,0)),"(empty)"))</f>
        <v/>
      </c>
      <c r="E22" s="35">
        <f>IF(E10="","",IFERROR(INDEX(Vendors!$AO$2:$AO$301,MATCH(TRIM(E10&amp;""),Vendors!$BB$2:$BB$301,0)),"(empty)"))</f>
        <v/>
      </c>
      <c r="F22" s="35">
        <f>IF(F10="","",IFERROR(INDEX(Vendors!$AO$2:$AO$301,MATCH(TRIM(F10&amp;""),Vendors!$BB$2:$BB$301,0)),"(empty)"))</f>
        <v/>
      </c>
      <c r="G22" s="35">
        <f>IF(G10="","",IFERROR(INDEX(Vendors!$AO$2:$AO$301,MATCH(TRIM(G10&amp;""),Vendors!$BB$2:$BB$301,0)),"(empty)"))</f>
        <v/>
      </c>
      <c r="H22" s="35">
        <f>IF(H10="","",IFERROR(INDEX(Vendors!$AO$2:$AO$301,MATCH(TRIM(H10&amp;""),Vendors!$BB$2:$BB$301,0)),"(empty)"))</f>
        <v/>
      </c>
      <c r="I22" s="35">
        <f>IF(I10="","",IFERROR(INDEX(Vendors!$AO$2:$AO$301,MATCH(TRIM(I10&amp;""),Vendors!$BB$2:$BB$301,0)),"(empty)"))</f>
        <v/>
      </c>
      <c r="J22" s="35">
        <f>IF(J10="","",IFERROR(INDEX(Vendors!$AO$2:$AO$301,MATCH(TRIM(J10&amp;""),Vendors!$BB$2:$BB$301,0)),"(empty)"))</f>
        <v/>
      </c>
      <c r="K22" s="35">
        <f>IF(K10="","",IFERROR(INDEX(Vendors!$AO$2:$AO$301,MATCH(TRIM(K10&amp;""),Vendors!$BB$2:$BB$301,0)),"(empty)"))</f>
        <v/>
      </c>
    </row>
    <row r="23" ht="44" customHeight="1">
      <c r="A23" s="3" t="inlineStr">
        <is>
          <t>5</t>
        </is>
      </c>
      <c r="B23" s="35">
        <f>IF(B11="","",IFERROR(INDEX(Vendors!$AO$2:$AO$301,MATCH(TRIM(B11&amp;""),Vendors!$BB$2:$BB$301,0)),"(empty)"))</f>
        <v/>
      </c>
      <c r="C23" s="35">
        <f>IF(C11="","",IFERROR(INDEX(Vendors!$AO$2:$AO$301,MATCH(TRIM(C11&amp;""),Vendors!$BB$2:$BB$301,0)),"(empty)"))</f>
        <v/>
      </c>
      <c r="D23" s="35">
        <f>IF(D11="","",IFERROR(INDEX(Vendors!$AO$2:$AO$301,MATCH(TRIM(D11&amp;""),Vendors!$BB$2:$BB$301,0)),"(empty)"))</f>
        <v/>
      </c>
      <c r="E23" s="35">
        <f>IF(E11="","",IFERROR(INDEX(Vendors!$AO$2:$AO$301,MATCH(TRIM(E11&amp;""),Vendors!$BB$2:$BB$301,0)),"(empty)"))</f>
        <v/>
      </c>
      <c r="F23" s="35">
        <f>IF(F11="","",IFERROR(INDEX(Vendors!$AO$2:$AO$301,MATCH(TRIM(F11&amp;""),Vendors!$BB$2:$BB$301,0)),"(empty)"))</f>
        <v/>
      </c>
      <c r="G23" s="35">
        <f>IF(G11="","",IFERROR(INDEX(Vendors!$AO$2:$AO$301,MATCH(TRIM(G11&amp;""),Vendors!$BB$2:$BB$301,0)),"(empty)"))</f>
        <v/>
      </c>
      <c r="H23" s="35">
        <f>IF(H11="","",IFERROR(INDEX(Vendors!$AO$2:$AO$301,MATCH(TRIM(H11&amp;""),Vendors!$BB$2:$BB$301,0)),"(empty)"))</f>
        <v/>
      </c>
      <c r="I23" s="35">
        <f>IF(I11="","",IFERROR(INDEX(Vendors!$AO$2:$AO$301,MATCH(TRIM(I11&amp;""),Vendors!$BB$2:$BB$301,0)),"(empty)"))</f>
        <v/>
      </c>
      <c r="J23" s="35">
        <f>IF(J11="","",IFERROR(INDEX(Vendors!$AO$2:$AO$301,MATCH(TRIM(J11&amp;""),Vendors!$BB$2:$BB$301,0)),"(empty)"))</f>
        <v/>
      </c>
      <c r="K23" s="35">
        <f>IF(K11="","",IFERROR(INDEX(Vendors!$AO$2:$AO$301,MATCH(TRIM(K11&amp;""),Vendors!$BB$2:$BB$301,0)),"(empty)"))</f>
        <v/>
      </c>
    </row>
    <row r="24" ht="44" customHeight="1">
      <c r="A24" s="3" t="inlineStr">
        <is>
          <t>6</t>
        </is>
      </c>
      <c r="B24" s="35">
        <f>IF(B12="","",IFERROR(INDEX(Vendors!$AO$2:$AO$301,MATCH(TRIM(B12&amp;""),Vendors!$BB$2:$BB$301,0)),"(empty)"))</f>
        <v/>
      </c>
      <c r="C24" s="35">
        <f>IF(C12="","",IFERROR(INDEX(Vendors!$AO$2:$AO$301,MATCH(TRIM(C12&amp;""),Vendors!$BB$2:$BB$301,0)),"(empty)"))</f>
        <v/>
      </c>
      <c r="D24" s="35">
        <f>IF(D12="","",IFERROR(INDEX(Vendors!$AO$2:$AO$301,MATCH(TRIM(D12&amp;""),Vendors!$BB$2:$BB$301,0)),"(empty)"))</f>
        <v/>
      </c>
      <c r="E24" s="35">
        <f>IF(E12="","",IFERROR(INDEX(Vendors!$AO$2:$AO$301,MATCH(TRIM(E12&amp;""),Vendors!$BB$2:$BB$301,0)),"(empty)"))</f>
        <v/>
      </c>
      <c r="F24" s="35">
        <f>IF(F12="","",IFERROR(INDEX(Vendors!$AO$2:$AO$301,MATCH(TRIM(F12&amp;""),Vendors!$BB$2:$BB$301,0)),"(empty)"))</f>
        <v/>
      </c>
      <c r="G24" s="35">
        <f>IF(G12="","",IFERROR(INDEX(Vendors!$AO$2:$AO$301,MATCH(TRIM(G12&amp;""),Vendors!$BB$2:$BB$301,0)),"(empty)"))</f>
        <v/>
      </c>
      <c r="H24" s="35">
        <f>IF(H12="","",IFERROR(INDEX(Vendors!$AO$2:$AO$301,MATCH(TRIM(H12&amp;""),Vendors!$BB$2:$BB$301,0)),"(empty)"))</f>
        <v/>
      </c>
      <c r="I24" s="35">
        <f>IF(I12="","",IFERROR(INDEX(Vendors!$AO$2:$AO$301,MATCH(TRIM(I12&amp;""),Vendors!$BB$2:$BB$301,0)),"(empty)"))</f>
        <v/>
      </c>
      <c r="J24" s="35">
        <f>IF(J12="","",IFERROR(INDEX(Vendors!$AO$2:$AO$301,MATCH(TRIM(J12&amp;""),Vendors!$BB$2:$BB$301,0)),"(empty)"))</f>
        <v/>
      </c>
      <c r="K24" s="35">
        <f>IF(K12="","",IFERROR(INDEX(Vendors!$AO$2:$AO$301,MATCH(TRIM(K12&amp;""),Vendors!$BB$2:$BB$301,0)),"(empty)"))</f>
        <v/>
      </c>
    </row>
    <row r="25" ht="44" customHeight="1">
      <c r="A25" s="3" t="inlineStr">
        <is>
          <t>7</t>
        </is>
      </c>
      <c r="B25" s="35">
        <f>IF(B13="","",IFERROR(INDEX(Vendors!$AO$2:$AO$301,MATCH(TRIM(B13&amp;""),Vendors!$BB$2:$BB$301,0)),"(empty)"))</f>
        <v/>
      </c>
      <c r="C25" s="35">
        <f>IF(C13="","",IFERROR(INDEX(Vendors!$AO$2:$AO$301,MATCH(TRIM(C13&amp;""),Vendors!$BB$2:$BB$301,0)),"(empty)"))</f>
        <v/>
      </c>
      <c r="D25" s="35">
        <f>IF(D13="","",IFERROR(INDEX(Vendors!$AO$2:$AO$301,MATCH(TRIM(D13&amp;""),Vendors!$BB$2:$BB$301,0)),"(empty)"))</f>
        <v/>
      </c>
      <c r="E25" s="35">
        <f>IF(E13="","",IFERROR(INDEX(Vendors!$AO$2:$AO$301,MATCH(TRIM(E13&amp;""),Vendors!$BB$2:$BB$301,0)),"(empty)"))</f>
        <v/>
      </c>
      <c r="F25" s="35">
        <f>IF(F13="","",IFERROR(INDEX(Vendors!$AO$2:$AO$301,MATCH(TRIM(F13&amp;""),Vendors!$BB$2:$BB$301,0)),"(empty)"))</f>
        <v/>
      </c>
      <c r="G25" s="35">
        <f>IF(G13="","",IFERROR(INDEX(Vendors!$AO$2:$AO$301,MATCH(TRIM(G13&amp;""),Vendors!$BB$2:$BB$301,0)),"(empty)"))</f>
        <v/>
      </c>
      <c r="H25" s="35">
        <f>IF(H13="","",IFERROR(INDEX(Vendors!$AO$2:$AO$301,MATCH(TRIM(H13&amp;""),Vendors!$BB$2:$BB$301,0)),"(empty)"))</f>
        <v/>
      </c>
      <c r="I25" s="35">
        <f>IF(I13="","",IFERROR(INDEX(Vendors!$AO$2:$AO$301,MATCH(TRIM(I13&amp;""),Vendors!$BB$2:$BB$301,0)),"(empty)"))</f>
        <v/>
      </c>
      <c r="J25" s="35">
        <f>IF(J13="","",IFERROR(INDEX(Vendors!$AO$2:$AO$301,MATCH(TRIM(J13&amp;""),Vendors!$BB$2:$BB$301,0)),"(empty)"))</f>
        <v/>
      </c>
      <c r="K25" s="35">
        <f>IF(K13="","",IFERROR(INDEX(Vendors!$AO$2:$AO$301,MATCH(TRIM(K13&amp;""),Vendors!$BB$2:$BB$301,0)),"(empty)"))</f>
        <v/>
      </c>
    </row>
    <row r="26" ht="44" customHeight="1">
      <c r="A26" s="3" t="inlineStr">
        <is>
          <t>8</t>
        </is>
      </c>
      <c r="B26" s="35">
        <f>IF(B14="","",IFERROR(INDEX(Vendors!$AO$2:$AO$301,MATCH(TRIM(B14&amp;""),Vendors!$BB$2:$BB$301,0)),"(empty)"))</f>
        <v/>
      </c>
      <c r="C26" s="35">
        <f>IF(C14="","",IFERROR(INDEX(Vendors!$AO$2:$AO$301,MATCH(TRIM(C14&amp;""),Vendors!$BB$2:$BB$301,0)),"(empty)"))</f>
        <v/>
      </c>
      <c r="D26" s="35">
        <f>IF(D14="","",IFERROR(INDEX(Vendors!$AO$2:$AO$301,MATCH(TRIM(D14&amp;""),Vendors!$BB$2:$BB$301,0)),"(empty)"))</f>
        <v/>
      </c>
      <c r="E26" s="35">
        <f>IF(E14="","",IFERROR(INDEX(Vendors!$AO$2:$AO$301,MATCH(TRIM(E14&amp;""),Vendors!$BB$2:$BB$301,0)),"(empty)"))</f>
        <v/>
      </c>
      <c r="F26" s="35">
        <f>IF(F14="","",IFERROR(INDEX(Vendors!$AO$2:$AO$301,MATCH(TRIM(F14&amp;""),Vendors!$BB$2:$BB$301,0)),"(empty)"))</f>
        <v/>
      </c>
      <c r="G26" s="35">
        <f>IF(G14="","",IFERROR(INDEX(Vendors!$AO$2:$AO$301,MATCH(TRIM(G14&amp;""),Vendors!$BB$2:$BB$301,0)),"(empty)"))</f>
        <v/>
      </c>
      <c r="H26" s="35">
        <f>IF(H14="","",IFERROR(INDEX(Vendors!$AO$2:$AO$301,MATCH(TRIM(H14&amp;""),Vendors!$BB$2:$BB$301,0)),"(empty)"))</f>
        <v/>
      </c>
      <c r="I26" s="35">
        <f>IF(I14="","",IFERROR(INDEX(Vendors!$AO$2:$AO$301,MATCH(TRIM(I14&amp;""),Vendors!$BB$2:$BB$301,0)),"(empty)"))</f>
        <v/>
      </c>
      <c r="J26" s="35">
        <f>IF(J14="","",IFERROR(INDEX(Vendors!$AO$2:$AO$301,MATCH(TRIM(J14&amp;""),Vendors!$BB$2:$BB$301,0)),"(empty)"))</f>
        <v/>
      </c>
      <c r="K26" s="35">
        <f>IF(K14="","",IFERROR(INDEX(Vendors!$AO$2:$AO$301,MATCH(TRIM(K14&amp;""),Vendors!$BB$2:$BB$301,0)),"(empty)"))</f>
        <v/>
      </c>
    </row>
    <row r="27" ht="44" customHeight="1">
      <c r="A27" s="3" t="inlineStr">
        <is>
          <t>9</t>
        </is>
      </c>
      <c r="B27" s="35">
        <f>IF(B15="","",IFERROR(INDEX(Vendors!$AO$2:$AO$301,MATCH(TRIM(B15&amp;""),Vendors!$BB$2:$BB$301,0)),"(empty)"))</f>
        <v/>
      </c>
      <c r="C27" s="35">
        <f>IF(C15="","",IFERROR(INDEX(Vendors!$AO$2:$AO$301,MATCH(TRIM(C15&amp;""),Vendors!$BB$2:$BB$301,0)),"(empty)"))</f>
        <v/>
      </c>
      <c r="D27" s="35">
        <f>IF(D15="","",IFERROR(INDEX(Vendors!$AO$2:$AO$301,MATCH(TRIM(D15&amp;""),Vendors!$BB$2:$BB$301,0)),"(empty)"))</f>
        <v/>
      </c>
      <c r="E27" s="35">
        <f>IF(E15="","",IFERROR(INDEX(Vendors!$AO$2:$AO$301,MATCH(TRIM(E15&amp;""),Vendors!$BB$2:$BB$301,0)),"(empty)"))</f>
        <v/>
      </c>
      <c r="F27" s="35">
        <f>IF(F15="","",IFERROR(INDEX(Vendors!$AO$2:$AO$301,MATCH(TRIM(F15&amp;""),Vendors!$BB$2:$BB$301,0)),"(empty)"))</f>
        <v/>
      </c>
      <c r="G27" s="35">
        <f>IF(G15="","",IFERROR(INDEX(Vendors!$AO$2:$AO$301,MATCH(TRIM(G15&amp;""),Vendors!$BB$2:$BB$301,0)),"(empty)"))</f>
        <v/>
      </c>
      <c r="H27" s="35">
        <f>IF(H15="","",IFERROR(INDEX(Vendors!$AO$2:$AO$301,MATCH(TRIM(H15&amp;""),Vendors!$BB$2:$BB$301,0)),"(empty)"))</f>
        <v/>
      </c>
      <c r="I27" s="35">
        <f>IF(I15="","",IFERROR(INDEX(Vendors!$AO$2:$AO$301,MATCH(TRIM(I15&amp;""),Vendors!$BB$2:$BB$301,0)),"(empty)"))</f>
        <v/>
      </c>
      <c r="J27" s="35">
        <f>IF(J15="","",IFERROR(INDEX(Vendors!$AO$2:$AO$301,MATCH(TRIM(J15&amp;""),Vendors!$BB$2:$BB$301,0)),"(empty)"))</f>
        <v/>
      </c>
      <c r="K27" s="35">
        <f>IF(K15="","",IFERROR(INDEX(Vendors!$AO$2:$AO$301,MATCH(TRIM(K15&amp;""),Vendors!$BB$2:$BB$301,0)),"(empty)"))</f>
        <v/>
      </c>
    </row>
    <row r="28" ht="44" customHeight="1">
      <c r="A28" s="3" t="inlineStr">
        <is>
          <t>10</t>
        </is>
      </c>
      <c r="B28" s="35">
        <f>IF(B16="","",IFERROR(INDEX(Vendors!$AO$2:$AO$301,MATCH(TRIM(B16&amp;""),Vendors!$BB$2:$BB$301,0)),"(empty)"))</f>
        <v/>
      </c>
      <c r="C28" s="35">
        <f>IF(C16="","",IFERROR(INDEX(Vendors!$AO$2:$AO$301,MATCH(TRIM(C16&amp;""),Vendors!$BB$2:$BB$301,0)),"(empty)"))</f>
        <v/>
      </c>
      <c r="D28" s="35">
        <f>IF(D16="","",IFERROR(INDEX(Vendors!$AO$2:$AO$301,MATCH(TRIM(D16&amp;""),Vendors!$BB$2:$BB$301,0)),"(empty)"))</f>
        <v/>
      </c>
      <c r="E28" s="35">
        <f>IF(E16="","",IFERROR(INDEX(Vendors!$AO$2:$AO$301,MATCH(TRIM(E16&amp;""),Vendors!$BB$2:$BB$301,0)),"(empty)"))</f>
        <v/>
      </c>
      <c r="F28" s="35">
        <f>IF(F16="","",IFERROR(INDEX(Vendors!$AO$2:$AO$301,MATCH(TRIM(F16&amp;""),Vendors!$BB$2:$BB$301,0)),"(empty)"))</f>
        <v/>
      </c>
      <c r="G28" s="35">
        <f>IF(G16="","",IFERROR(INDEX(Vendors!$AO$2:$AO$301,MATCH(TRIM(G16&amp;""),Vendors!$BB$2:$BB$301,0)),"(empty)"))</f>
        <v/>
      </c>
      <c r="H28" s="35">
        <f>IF(H16="","",IFERROR(INDEX(Vendors!$AO$2:$AO$301,MATCH(TRIM(H16&amp;""),Vendors!$BB$2:$BB$301,0)),"(empty)"))</f>
        <v/>
      </c>
      <c r="I28" s="35">
        <f>IF(I16="","",IFERROR(INDEX(Vendors!$AO$2:$AO$301,MATCH(TRIM(I16&amp;""),Vendors!$BB$2:$BB$301,0)),"(empty)"))</f>
        <v/>
      </c>
      <c r="J28" s="35">
        <f>IF(J16="","",IFERROR(INDEX(Vendors!$AO$2:$AO$301,MATCH(TRIM(J16&amp;""),Vendors!$BB$2:$BB$301,0)),"(empty)"))</f>
        <v/>
      </c>
      <c r="K28" s="35">
        <f>IF(K16="","",IFERROR(INDEX(Vendors!$AO$2:$AO$301,MATCH(TRIM(K16&amp;""),Vendors!$BB$2:$BB$301,0)),"(empty)"))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B2E83"/>
    <outlinePr summaryBelow="1" summaryRight="1"/>
    <pageSetUpPr/>
  </sheetPr>
  <dimension ref="A1:B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25" t="inlineStr">
        <is>
          <t>Summary: what to plan for</t>
        </is>
      </c>
    </row>
    <row r="2">
      <c r="A2" s="26" t="inlineStr">
        <is>
          <t>Counts come from the Vendors tab. Fee amounts are the numbers you typed there.</t>
        </is>
      </c>
    </row>
    <row r="3">
      <c r="A3" s="27">
        <f>IF(COUNTIF(Vendors!$A$2:$A$301,"EXAMPLE*")&gt;0,"You are looking at EXAMPLE data. Clear A2 to AM9 on Vendors and the example tables on Tables, then add your own.","")</f>
        <v/>
      </c>
    </row>
    <row r="5">
      <c r="A5" s="3" t="inlineStr">
        <is>
          <t>Tables by space asked for</t>
        </is>
      </c>
      <c r="B5" s="3" t="inlineStr">
        <is>
          <t>Count</t>
        </is>
      </c>
    </row>
    <row r="6">
      <c r="A6" s="29" t="inlineStr">
        <is>
          <t>Indoor table</t>
        </is>
      </c>
      <c r="B6" s="36">
        <f>COUNTIF(Vendors!$AQ$2:$AQ$301,"Indoor table")</f>
        <v/>
      </c>
    </row>
    <row r="7">
      <c r="A7" s="29" t="inlineStr">
        <is>
          <t>Outdoor table</t>
        </is>
      </c>
      <c r="B7" s="36">
        <f>COUNTIF(Vendors!$AQ$2:$AQ$301,"Outdoor table")</f>
        <v/>
      </c>
    </row>
    <row r="8">
      <c r="A8" s="29" t="inlineStr">
        <is>
          <t>Nonprofit table (fee waived)</t>
        </is>
      </c>
      <c r="B8" s="36">
        <f>COUNTIF(Vendors!$AQ$2:$AQ$301,"Nonprofit table*")</f>
        <v/>
      </c>
    </row>
    <row r="9">
      <c r="A9" s="29" t="inlineStr">
        <is>
          <t>All vendors</t>
        </is>
      </c>
      <c r="B9" s="36">
        <f>SUM(B6:B8)</f>
        <v/>
      </c>
    </row>
    <row r="11">
      <c r="A11" s="3" t="inlineStr">
        <is>
          <t>Setup needs</t>
        </is>
      </c>
      <c r="B11" s="3" t="inlineStr">
        <is>
          <t>Count</t>
        </is>
      </c>
    </row>
    <row r="12">
      <c r="A12" s="29" t="inlineStr">
        <is>
          <t>Vendors who need electricity</t>
        </is>
      </c>
      <c r="B12" s="36">
        <f>COUNTIF(Vendors!$AR$2:$AR$301,"Yes")</f>
        <v/>
      </c>
    </row>
    <row r="13">
      <c r="A13" s="29" t="inlineStr">
        <is>
          <t>Staff badges to print</t>
        </is>
      </c>
      <c r="B13" s="36">
        <f>SUM(Vendors!$AS$2:$AS$301)</f>
        <v/>
      </c>
    </row>
    <row r="14">
      <c r="A14" s="29" t="inlineStr">
        <is>
          <t>Chairs needed</t>
        </is>
      </c>
      <c r="B14" s="36">
        <f>SUM(Vendors!$AT$2:$AT$301)</f>
        <v/>
      </c>
    </row>
    <row r="15">
      <c r="A15" s="29" t="inlineStr">
        <is>
          <t>Door prizes promised</t>
        </is>
      </c>
      <c r="B15" s="36">
        <f>COUNTIF(Vendors!$AU$2:$AU$301,"Yes")</f>
        <v/>
      </c>
    </row>
    <row r="16">
      <c r="A16" s="29" t="inlineStr">
        <is>
          <t>Vendors with food or drink samples</t>
        </is>
      </c>
      <c r="B16" s="36">
        <f>COUNTIF(Vendors!$AV$2:$AV$301,"Yes")</f>
        <v/>
      </c>
    </row>
    <row r="18">
      <c r="A18" s="3" t="inlineStr">
        <is>
          <t>Booth fee status (typed by you)</t>
        </is>
      </c>
      <c r="B18" s="3" t="inlineStr">
        <is>
          <t>Count</t>
        </is>
      </c>
    </row>
    <row r="19">
      <c r="A19" s="29" t="inlineStr">
        <is>
          <t>To collect</t>
        </is>
      </c>
      <c r="B19" s="36">
        <f>COUNTIF(Vendors!$AH$2:$AH$301,"To collect")</f>
        <v/>
      </c>
    </row>
    <row r="20">
      <c r="A20" s="29" t="inlineStr">
        <is>
          <t>Payment form sent</t>
        </is>
      </c>
      <c r="B20" s="36">
        <f>COUNTIF(Vendors!$AH$2:$AH$301,"Payment form sent")</f>
        <v/>
      </c>
    </row>
    <row r="21">
      <c r="A21" s="29" t="inlineStr">
        <is>
          <t>Paid</t>
        </is>
      </c>
      <c r="B21" s="36">
        <f>COUNTIF(Vendors!$AH$2:$AH$301,"Paid")</f>
        <v/>
      </c>
    </row>
    <row r="22">
      <c r="A22" s="29" t="inlineStr">
        <is>
          <t>Waived</t>
        </is>
      </c>
      <c r="B22" s="36">
        <f>COUNTIF(Vendors!$AH$2:$AH$301,"Waived")</f>
        <v/>
      </c>
    </row>
    <row r="23">
      <c r="A23" s="29" t="inlineStr">
        <is>
          <t>Refunded</t>
        </is>
      </c>
      <c r="B23" s="36">
        <f>COUNTIF(Vendors!$AH$2:$AH$301,"Refunded")</f>
        <v/>
      </c>
    </row>
    <row r="24">
      <c r="A24" s="29" t="inlineStr">
        <is>
          <t>Amount marked Paid (your numbers)</t>
        </is>
      </c>
      <c r="B24" s="36">
        <f>SUMIFS(Vendors!$AI$2:$AI$301,Vendors!$AH$2:$AH$301,"Paid")</f>
        <v/>
      </c>
    </row>
    <row r="26">
      <c r="A26" s="3" t="inlineStr">
        <is>
          <t>Tables and papers</t>
        </is>
      </c>
      <c r="B26" s="3" t="inlineStr">
        <is>
          <t>Count</t>
        </is>
      </c>
    </row>
    <row r="27">
      <c r="A27" s="29" t="inlineStr">
        <is>
          <t>Tables confirmed</t>
        </is>
      </c>
      <c r="B27" s="36">
        <f>COUNTIF(Vendors!$AK$2:$AK$301,"Yes")</f>
        <v/>
      </c>
    </row>
    <row r="28">
      <c r="A28" s="29" t="inlineStr">
        <is>
          <t>Vendors without a table number</t>
        </is>
      </c>
      <c r="B28" s="36">
        <f>SUM(Vendors!$BE$2:$BE$301)-SUM(Vendors!$BF$2:$BF$301)</f>
        <v/>
      </c>
    </row>
    <row r="29">
      <c r="A29" s="29" t="inlineStr">
        <is>
          <t>Two vendors on one table</t>
        </is>
      </c>
      <c r="B29" s="36">
        <f>COUNTIF(Vendors!$BC$2:$BC$301,"Yes")</f>
        <v/>
      </c>
    </row>
    <row r="30">
      <c r="A30" s="29" t="inlineStr">
        <is>
          <t>Nonprofit tables with no letter uploaded</t>
        </is>
      </c>
      <c r="B30" s="36">
        <f>COUNTIFS(Vendors!$AW$2:$AW$301,"Yes",Vendors!$AY$2:$AY$301,"No")</f>
        <v/>
      </c>
    </row>
    <row r="31">
      <c r="A31" s="29" t="inlineStr">
        <is>
          <t>Papers received</t>
        </is>
      </c>
      <c r="B31" s="36">
        <f>COUNTIF(Vendors!$AL$2:$AL$301,"Yes")</f>
        <v/>
      </c>
    </row>
    <row r="33">
      <c r="A33" s="14" t="inlineStr">
        <is>
          <t>Fee amounts are the numbers you type, never ours. The form's own booth fee starts at zero until you set your prices.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F15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3" customWidth="1" min="4" max="4"/>
    <col width="11" customWidth="1" min="5" max="5"/>
    <col width="34" customWidth="1" min="6" max="6"/>
  </cols>
  <sheetData>
    <row r="1">
      <c r="A1" s="25" t="inlineStr">
        <is>
          <t>Day-of vendor sign-in (print this tab)</t>
        </is>
      </c>
    </row>
    <row r="2">
      <c r="A2" s="26" t="inlineStr">
        <is>
          <t>One row per vendor, in the order of your Vendors tab. Tick Arrived on paper as people come in.</t>
        </is>
      </c>
    </row>
    <row r="3">
      <c r="A3" s="27">
        <f>IF(COUNTIF(Vendors!$A$2:$A$301,"EXAMPLE*")&gt;0,"You are looking at EXAMPLE data. Clear A2 to AM9 on Vendors and the example tables on Tables, then add your own.","")</f>
        <v/>
      </c>
    </row>
    <row r="5">
      <c r="A5" s="3" t="inlineStr">
        <is>
          <t>Organisation</t>
        </is>
      </c>
      <c r="B5" s="3" t="inlineStr">
        <is>
          <t>Contact cell</t>
        </is>
      </c>
      <c r="C5" s="3" t="inlineStr">
        <is>
          <t>Table</t>
        </is>
      </c>
      <c r="D5" s="3" t="inlineStr">
        <is>
          <t>Needs power</t>
        </is>
      </c>
      <c r="E5" s="3" t="inlineStr">
        <is>
          <t>Arrived</t>
        </is>
      </c>
      <c r="F5" s="3" t="inlineStr">
        <is>
          <t>Notes</t>
        </is>
      </c>
    </row>
    <row r="6">
      <c r="A6" s="29">
        <f>Vendors!AO2</f>
        <v/>
      </c>
      <c r="B6" s="29">
        <f>Vendors!BD2</f>
        <v/>
      </c>
      <c r="C6" s="37">
        <f>Vendors!BB2</f>
        <v/>
      </c>
      <c r="D6" s="37">
        <f>Vendors!AR2</f>
        <v/>
      </c>
      <c r="E6" s="38" t="n"/>
      <c r="F6" s="39" t="n"/>
    </row>
    <row r="7">
      <c r="A7" s="29">
        <f>Vendors!AO3</f>
        <v/>
      </c>
      <c r="B7" s="29">
        <f>Vendors!BD3</f>
        <v/>
      </c>
      <c r="C7" s="37">
        <f>Vendors!BB3</f>
        <v/>
      </c>
      <c r="D7" s="37">
        <f>Vendors!AR3</f>
        <v/>
      </c>
      <c r="E7" s="38" t="n"/>
      <c r="F7" s="39" t="n"/>
    </row>
    <row r="8">
      <c r="A8" s="29">
        <f>Vendors!AO4</f>
        <v/>
      </c>
      <c r="B8" s="29">
        <f>Vendors!BD4</f>
        <v/>
      </c>
      <c r="C8" s="37">
        <f>Vendors!BB4</f>
        <v/>
      </c>
      <c r="D8" s="37">
        <f>Vendors!AR4</f>
        <v/>
      </c>
      <c r="E8" s="38" t="n"/>
      <c r="F8" s="39" t="n"/>
    </row>
    <row r="9">
      <c r="A9" s="29">
        <f>Vendors!AO5</f>
        <v/>
      </c>
      <c r="B9" s="29">
        <f>Vendors!BD5</f>
        <v/>
      </c>
      <c r="C9" s="37">
        <f>Vendors!BB5</f>
        <v/>
      </c>
      <c r="D9" s="37">
        <f>Vendors!AR5</f>
        <v/>
      </c>
      <c r="E9" s="38" t="n"/>
      <c r="F9" s="39" t="n"/>
    </row>
    <row r="10">
      <c r="A10" s="29">
        <f>Vendors!AO6</f>
        <v/>
      </c>
      <c r="B10" s="29">
        <f>Vendors!BD6</f>
        <v/>
      </c>
      <c r="C10" s="37">
        <f>Vendors!BB6</f>
        <v/>
      </c>
      <c r="D10" s="37">
        <f>Vendors!AR6</f>
        <v/>
      </c>
      <c r="E10" s="38" t="n"/>
      <c r="F10" s="39" t="n"/>
    </row>
    <row r="11">
      <c r="A11" s="29">
        <f>Vendors!AO7</f>
        <v/>
      </c>
      <c r="B11" s="29">
        <f>Vendors!BD7</f>
        <v/>
      </c>
      <c r="C11" s="37">
        <f>Vendors!BB7</f>
        <v/>
      </c>
      <c r="D11" s="37">
        <f>Vendors!AR7</f>
        <v/>
      </c>
      <c r="E11" s="38" t="n"/>
      <c r="F11" s="39" t="n"/>
    </row>
    <row r="12">
      <c r="A12" s="29">
        <f>Vendors!AO8</f>
        <v/>
      </c>
      <c r="B12" s="29">
        <f>Vendors!BD8</f>
        <v/>
      </c>
      <c r="C12" s="37">
        <f>Vendors!BB8</f>
        <v/>
      </c>
      <c r="D12" s="37">
        <f>Vendors!AR8</f>
        <v/>
      </c>
      <c r="E12" s="38" t="n"/>
      <c r="F12" s="39" t="n"/>
    </row>
    <row r="13">
      <c r="A13" s="29">
        <f>Vendors!AO9</f>
        <v/>
      </c>
      <c r="B13" s="29">
        <f>Vendors!BD9</f>
        <v/>
      </c>
      <c r="C13" s="37">
        <f>Vendors!BB9</f>
        <v/>
      </c>
      <c r="D13" s="37">
        <f>Vendors!AR9</f>
        <v/>
      </c>
      <c r="E13" s="38" t="n"/>
      <c r="F13" s="39" t="n"/>
    </row>
    <row r="14">
      <c r="A14" s="29">
        <f>Vendors!AO10</f>
        <v/>
      </c>
      <c r="B14" s="29">
        <f>Vendors!BD10</f>
        <v/>
      </c>
      <c r="C14" s="37">
        <f>Vendors!BB10</f>
        <v/>
      </c>
      <c r="D14" s="37">
        <f>Vendors!AR10</f>
        <v/>
      </c>
      <c r="E14" s="38" t="n"/>
      <c r="F14" s="39" t="n"/>
    </row>
    <row r="15">
      <c r="A15" s="29">
        <f>Vendors!AO11</f>
        <v/>
      </c>
      <c r="B15" s="29">
        <f>Vendors!BD11</f>
        <v/>
      </c>
      <c r="C15" s="37">
        <f>Vendors!BB11</f>
        <v/>
      </c>
      <c r="D15" s="37">
        <f>Vendors!AR11</f>
        <v/>
      </c>
      <c r="E15" s="38" t="n"/>
      <c r="F15" s="39" t="n"/>
    </row>
    <row r="16">
      <c r="A16" s="29">
        <f>Vendors!AO12</f>
        <v/>
      </c>
      <c r="B16" s="29">
        <f>Vendors!BD12</f>
        <v/>
      </c>
      <c r="C16" s="37">
        <f>Vendors!BB12</f>
        <v/>
      </c>
      <c r="D16" s="37">
        <f>Vendors!AR12</f>
        <v/>
      </c>
      <c r="E16" s="38" t="n"/>
      <c r="F16" s="39" t="n"/>
    </row>
    <row r="17">
      <c r="A17" s="29">
        <f>Vendors!AO13</f>
        <v/>
      </c>
      <c r="B17" s="29">
        <f>Vendors!BD13</f>
        <v/>
      </c>
      <c r="C17" s="37">
        <f>Vendors!BB13</f>
        <v/>
      </c>
      <c r="D17" s="37">
        <f>Vendors!AR13</f>
        <v/>
      </c>
      <c r="E17" s="38" t="n"/>
      <c r="F17" s="39" t="n"/>
    </row>
    <row r="18">
      <c r="A18" s="29">
        <f>Vendors!AO14</f>
        <v/>
      </c>
      <c r="B18" s="29">
        <f>Vendors!BD14</f>
        <v/>
      </c>
      <c r="C18" s="37">
        <f>Vendors!BB14</f>
        <v/>
      </c>
      <c r="D18" s="37">
        <f>Vendors!AR14</f>
        <v/>
      </c>
      <c r="E18" s="38" t="n"/>
      <c r="F18" s="39" t="n"/>
    </row>
    <row r="19">
      <c r="A19" s="29">
        <f>Vendors!AO15</f>
        <v/>
      </c>
      <c r="B19" s="29">
        <f>Vendors!BD15</f>
        <v/>
      </c>
      <c r="C19" s="37">
        <f>Vendors!BB15</f>
        <v/>
      </c>
      <c r="D19" s="37">
        <f>Vendors!AR15</f>
        <v/>
      </c>
      <c r="E19" s="38" t="n"/>
      <c r="F19" s="39" t="n"/>
    </row>
    <row r="20">
      <c r="A20" s="29">
        <f>Vendors!AO16</f>
        <v/>
      </c>
      <c r="B20" s="29">
        <f>Vendors!BD16</f>
        <v/>
      </c>
      <c r="C20" s="37">
        <f>Vendors!BB16</f>
        <v/>
      </c>
      <c r="D20" s="37">
        <f>Vendors!AR16</f>
        <v/>
      </c>
      <c r="E20" s="38" t="n"/>
      <c r="F20" s="39" t="n"/>
    </row>
    <row r="21">
      <c r="A21" s="29">
        <f>Vendors!AO17</f>
        <v/>
      </c>
      <c r="B21" s="29">
        <f>Vendors!BD17</f>
        <v/>
      </c>
      <c r="C21" s="37">
        <f>Vendors!BB17</f>
        <v/>
      </c>
      <c r="D21" s="37">
        <f>Vendors!AR17</f>
        <v/>
      </c>
      <c r="E21" s="38" t="n"/>
      <c r="F21" s="39" t="n"/>
    </row>
    <row r="22">
      <c r="A22" s="29">
        <f>Vendors!AO18</f>
        <v/>
      </c>
      <c r="B22" s="29">
        <f>Vendors!BD18</f>
        <v/>
      </c>
      <c r="C22" s="37">
        <f>Vendors!BB18</f>
        <v/>
      </c>
      <c r="D22" s="37">
        <f>Vendors!AR18</f>
        <v/>
      </c>
      <c r="E22" s="38" t="n"/>
      <c r="F22" s="39" t="n"/>
    </row>
    <row r="23">
      <c r="A23" s="29">
        <f>Vendors!AO19</f>
        <v/>
      </c>
      <c r="B23" s="29">
        <f>Vendors!BD19</f>
        <v/>
      </c>
      <c r="C23" s="37">
        <f>Vendors!BB19</f>
        <v/>
      </c>
      <c r="D23" s="37">
        <f>Vendors!AR19</f>
        <v/>
      </c>
      <c r="E23" s="38" t="n"/>
      <c r="F23" s="39" t="n"/>
    </row>
    <row r="24">
      <c r="A24" s="29">
        <f>Vendors!AO20</f>
        <v/>
      </c>
      <c r="B24" s="29">
        <f>Vendors!BD20</f>
        <v/>
      </c>
      <c r="C24" s="37">
        <f>Vendors!BB20</f>
        <v/>
      </c>
      <c r="D24" s="37">
        <f>Vendors!AR20</f>
        <v/>
      </c>
      <c r="E24" s="38" t="n"/>
      <c r="F24" s="39" t="n"/>
    </row>
    <row r="25">
      <c r="A25" s="29">
        <f>Vendors!AO21</f>
        <v/>
      </c>
      <c r="B25" s="29">
        <f>Vendors!BD21</f>
        <v/>
      </c>
      <c r="C25" s="37">
        <f>Vendors!BB21</f>
        <v/>
      </c>
      <c r="D25" s="37">
        <f>Vendors!AR21</f>
        <v/>
      </c>
      <c r="E25" s="38" t="n"/>
      <c r="F25" s="39" t="n"/>
    </row>
    <row r="26">
      <c r="A26" s="29">
        <f>Vendors!AO22</f>
        <v/>
      </c>
      <c r="B26" s="29">
        <f>Vendors!BD22</f>
        <v/>
      </c>
      <c r="C26" s="37">
        <f>Vendors!BB22</f>
        <v/>
      </c>
      <c r="D26" s="37">
        <f>Vendors!AR22</f>
        <v/>
      </c>
      <c r="E26" s="38" t="n"/>
      <c r="F26" s="39" t="n"/>
    </row>
    <row r="27">
      <c r="A27" s="29">
        <f>Vendors!AO23</f>
        <v/>
      </c>
      <c r="B27" s="29">
        <f>Vendors!BD23</f>
        <v/>
      </c>
      <c r="C27" s="37">
        <f>Vendors!BB23</f>
        <v/>
      </c>
      <c r="D27" s="37">
        <f>Vendors!AR23</f>
        <v/>
      </c>
      <c r="E27" s="38" t="n"/>
      <c r="F27" s="39" t="n"/>
    </row>
    <row r="28">
      <c r="A28" s="29">
        <f>Vendors!AO24</f>
        <v/>
      </c>
      <c r="B28" s="29">
        <f>Vendors!BD24</f>
        <v/>
      </c>
      <c r="C28" s="37">
        <f>Vendors!BB24</f>
        <v/>
      </c>
      <c r="D28" s="37">
        <f>Vendors!AR24</f>
        <v/>
      </c>
      <c r="E28" s="38" t="n"/>
      <c r="F28" s="39" t="n"/>
    </row>
    <row r="29">
      <c r="A29" s="29">
        <f>Vendors!AO25</f>
        <v/>
      </c>
      <c r="B29" s="29">
        <f>Vendors!BD25</f>
        <v/>
      </c>
      <c r="C29" s="37">
        <f>Vendors!BB25</f>
        <v/>
      </c>
      <c r="D29" s="37">
        <f>Vendors!AR25</f>
        <v/>
      </c>
      <c r="E29" s="38" t="n"/>
      <c r="F29" s="39" t="n"/>
    </row>
    <row r="30">
      <c r="A30" s="29">
        <f>Vendors!AO26</f>
        <v/>
      </c>
      <c r="B30" s="29">
        <f>Vendors!BD26</f>
        <v/>
      </c>
      <c r="C30" s="37">
        <f>Vendors!BB26</f>
        <v/>
      </c>
      <c r="D30" s="37">
        <f>Vendors!AR26</f>
        <v/>
      </c>
      <c r="E30" s="38" t="n"/>
      <c r="F30" s="39" t="n"/>
    </row>
    <row r="31">
      <c r="A31" s="29">
        <f>Vendors!AO27</f>
        <v/>
      </c>
      <c r="B31" s="29">
        <f>Vendors!BD27</f>
        <v/>
      </c>
      <c r="C31" s="37">
        <f>Vendors!BB27</f>
        <v/>
      </c>
      <c r="D31" s="37">
        <f>Vendors!AR27</f>
        <v/>
      </c>
      <c r="E31" s="38" t="n"/>
      <c r="F31" s="39" t="n"/>
    </row>
    <row r="32">
      <c r="A32" s="29">
        <f>Vendors!AO28</f>
        <v/>
      </c>
      <c r="B32" s="29">
        <f>Vendors!BD28</f>
        <v/>
      </c>
      <c r="C32" s="37">
        <f>Vendors!BB28</f>
        <v/>
      </c>
      <c r="D32" s="37">
        <f>Vendors!AR28</f>
        <v/>
      </c>
      <c r="E32" s="38" t="n"/>
      <c r="F32" s="39" t="n"/>
    </row>
    <row r="33">
      <c r="A33" s="29">
        <f>Vendors!AO29</f>
        <v/>
      </c>
      <c r="B33" s="29">
        <f>Vendors!BD29</f>
        <v/>
      </c>
      <c r="C33" s="37">
        <f>Vendors!BB29</f>
        <v/>
      </c>
      <c r="D33" s="37">
        <f>Vendors!AR29</f>
        <v/>
      </c>
      <c r="E33" s="38" t="n"/>
      <c r="F33" s="39" t="n"/>
    </row>
    <row r="34">
      <c r="A34" s="29">
        <f>Vendors!AO30</f>
        <v/>
      </c>
      <c r="B34" s="29">
        <f>Vendors!BD30</f>
        <v/>
      </c>
      <c r="C34" s="37">
        <f>Vendors!BB30</f>
        <v/>
      </c>
      <c r="D34" s="37">
        <f>Vendors!AR30</f>
        <v/>
      </c>
      <c r="E34" s="38" t="n"/>
      <c r="F34" s="39" t="n"/>
    </row>
    <row r="35">
      <c r="A35" s="29">
        <f>Vendors!AO31</f>
        <v/>
      </c>
      <c r="B35" s="29">
        <f>Vendors!BD31</f>
        <v/>
      </c>
      <c r="C35" s="37">
        <f>Vendors!BB31</f>
        <v/>
      </c>
      <c r="D35" s="37">
        <f>Vendors!AR31</f>
        <v/>
      </c>
      <c r="E35" s="38" t="n"/>
      <c r="F35" s="39" t="n"/>
    </row>
    <row r="36">
      <c r="A36" s="29">
        <f>Vendors!AO32</f>
        <v/>
      </c>
      <c r="B36" s="29">
        <f>Vendors!BD32</f>
        <v/>
      </c>
      <c r="C36" s="37">
        <f>Vendors!BB32</f>
        <v/>
      </c>
      <c r="D36" s="37">
        <f>Vendors!AR32</f>
        <v/>
      </c>
      <c r="E36" s="38" t="n"/>
      <c r="F36" s="39" t="n"/>
    </row>
    <row r="37">
      <c r="A37" s="29">
        <f>Vendors!AO33</f>
        <v/>
      </c>
      <c r="B37" s="29">
        <f>Vendors!BD33</f>
        <v/>
      </c>
      <c r="C37" s="37">
        <f>Vendors!BB33</f>
        <v/>
      </c>
      <c r="D37" s="37">
        <f>Vendors!AR33</f>
        <v/>
      </c>
      <c r="E37" s="38" t="n"/>
      <c r="F37" s="39" t="n"/>
    </row>
    <row r="38">
      <c r="A38" s="29">
        <f>Vendors!AO34</f>
        <v/>
      </c>
      <c r="B38" s="29">
        <f>Vendors!BD34</f>
        <v/>
      </c>
      <c r="C38" s="37">
        <f>Vendors!BB34</f>
        <v/>
      </c>
      <c r="D38" s="37">
        <f>Vendors!AR34</f>
        <v/>
      </c>
      <c r="E38" s="38" t="n"/>
      <c r="F38" s="39" t="n"/>
    </row>
    <row r="39">
      <c r="A39" s="29">
        <f>Vendors!AO35</f>
        <v/>
      </c>
      <c r="B39" s="29">
        <f>Vendors!BD35</f>
        <v/>
      </c>
      <c r="C39" s="37">
        <f>Vendors!BB35</f>
        <v/>
      </c>
      <c r="D39" s="37">
        <f>Vendors!AR35</f>
        <v/>
      </c>
      <c r="E39" s="38" t="n"/>
      <c r="F39" s="39" t="n"/>
    </row>
    <row r="40">
      <c r="A40" s="29">
        <f>Vendors!AO36</f>
        <v/>
      </c>
      <c r="B40" s="29">
        <f>Vendors!BD36</f>
        <v/>
      </c>
      <c r="C40" s="37">
        <f>Vendors!BB36</f>
        <v/>
      </c>
      <c r="D40" s="37">
        <f>Vendors!AR36</f>
        <v/>
      </c>
      <c r="E40" s="38" t="n"/>
      <c r="F40" s="39" t="n"/>
    </row>
    <row r="41">
      <c r="A41" s="29">
        <f>Vendors!AO37</f>
        <v/>
      </c>
      <c r="B41" s="29">
        <f>Vendors!BD37</f>
        <v/>
      </c>
      <c r="C41" s="37">
        <f>Vendors!BB37</f>
        <v/>
      </c>
      <c r="D41" s="37">
        <f>Vendors!AR37</f>
        <v/>
      </c>
      <c r="E41" s="38" t="n"/>
      <c r="F41" s="39" t="n"/>
    </row>
    <row r="42">
      <c r="A42" s="29">
        <f>Vendors!AO38</f>
        <v/>
      </c>
      <c r="B42" s="29">
        <f>Vendors!BD38</f>
        <v/>
      </c>
      <c r="C42" s="37">
        <f>Vendors!BB38</f>
        <v/>
      </c>
      <c r="D42" s="37">
        <f>Vendors!AR38</f>
        <v/>
      </c>
      <c r="E42" s="38" t="n"/>
      <c r="F42" s="39" t="n"/>
    </row>
    <row r="43">
      <c r="A43" s="29">
        <f>Vendors!AO39</f>
        <v/>
      </c>
      <c r="B43" s="29">
        <f>Vendors!BD39</f>
        <v/>
      </c>
      <c r="C43" s="37">
        <f>Vendors!BB39</f>
        <v/>
      </c>
      <c r="D43" s="37">
        <f>Vendors!AR39</f>
        <v/>
      </c>
      <c r="E43" s="38" t="n"/>
      <c r="F43" s="39" t="n"/>
    </row>
    <row r="44">
      <c r="A44" s="29">
        <f>Vendors!AO40</f>
        <v/>
      </c>
      <c r="B44" s="29">
        <f>Vendors!BD40</f>
        <v/>
      </c>
      <c r="C44" s="37">
        <f>Vendors!BB40</f>
        <v/>
      </c>
      <c r="D44" s="37">
        <f>Vendors!AR40</f>
        <v/>
      </c>
      <c r="E44" s="38" t="n"/>
      <c r="F44" s="39" t="n"/>
    </row>
    <row r="45">
      <c r="A45" s="29">
        <f>Vendors!AO41</f>
        <v/>
      </c>
      <c r="B45" s="29">
        <f>Vendors!BD41</f>
        <v/>
      </c>
      <c r="C45" s="37">
        <f>Vendors!BB41</f>
        <v/>
      </c>
      <c r="D45" s="37">
        <f>Vendors!AR41</f>
        <v/>
      </c>
      <c r="E45" s="38" t="n"/>
      <c r="F45" s="39" t="n"/>
    </row>
    <row r="46">
      <c r="A46" s="29">
        <f>Vendors!AO42</f>
        <v/>
      </c>
      <c r="B46" s="29">
        <f>Vendors!BD42</f>
        <v/>
      </c>
      <c r="C46" s="37">
        <f>Vendors!BB42</f>
        <v/>
      </c>
      <c r="D46" s="37">
        <f>Vendors!AR42</f>
        <v/>
      </c>
      <c r="E46" s="38" t="n"/>
      <c r="F46" s="39" t="n"/>
    </row>
    <row r="47">
      <c r="A47" s="29">
        <f>Vendors!AO43</f>
        <v/>
      </c>
      <c r="B47" s="29">
        <f>Vendors!BD43</f>
        <v/>
      </c>
      <c r="C47" s="37">
        <f>Vendors!BB43</f>
        <v/>
      </c>
      <c r="D47" s="37">
        <f>Vendors!AR43</f>
        <v/>
      </c>
      <c r="E47" s="38" t="n"/>
      <c r="F47" s="39" t="n"/>
    </row>
    <row r="48">
      <c r="A48" s="29">
        <f>Vendors!AO44</f>
        <v/>
      </c>
      <c r="B48" s="29">
        <f>Vendors!BD44</f>
        <v/>
      </c>
      <c r="C48" s="37">
        <f>Vendors!BB44</f>
        <v/>
      </c>
      <c r="D48" s="37">
        <f>Vendors!AR44</f>
        <v/>
      </c>
      <c r="E48" s="38" t="n"/>
      <c r="F48" s="39" t="n"/>
    </row>
    <row r="49">
      <c r="A49" s="29">
        <f>Vendors!AO45</f>
        <v/>
      </c>
      <c r="B49" s="29">
        <f>Vendors!BD45</f>
        <v/>
      </c>
      <c r="C49" s="37">
        <f>Vendors!BB45</f>
        <v/>
      </c>
      <c r="D49" s="37">
        <f>Vendors!AR45</f>
        <v/>
      </c>
      <c r="E49" s="38" t="n"/>
      <c r="F49" s="39" t="n"/>
    </row>
    <row r="50">
      <c r="A50" s="29">
        <f>Vendors!AO46</f>
        <v/>
      </c>
      <c r="B50" s="29">
        <f>Vendors!BD46</f>
        <v/>
      </c>
      <c r="C50" s="37">
        <f>Vendors!BB46</f>
        <v/>
      </c>
      <c r="D50" s="37">
        <f>Vendors!AR46</f>
        <v/>
      </c>
      <c r="E50" s="38" t="n"/>
      <c r="F50" s="39" t="n"/>
    </row>
    <row r="51">
      <c r="A51" s="29">
        <f>Vendors!AO47</f>
        <v/>
      </c>
      <c r="B51" s="29">
        <f>Vendors!BD47</f>
        <v/>
      </c>
      <c r="C51" s="37">
        <f>Vendors!BB47</f>
        <v/>
      </c>
      <c r="D51" s="37">
        <f>Vendors!AR47</f>
        <v/>
      </c>
      <c r="E51" s="38" t="n"/>
      <c r="F51" s="39" t="n"/>
    </row>
    <row r="52">
      <c r="A52" s="29">
        <f>Vendors!AO48</f>
        <v/>
      </c>
      <c r="B52" s="29">
        <f>Vendors!BD48</f>
        <v/>
      </c>
      <c r="C52" s="37">
        <f>Vendors!BB48</f>
        <v/>
      </c>
      <c r="D52" s="37">
        <f>Vendors!AR48</f>
        <v/>
      </c>
      <c r="E52" s="38" t="n"/>
      <c r="F52" s="39" t="n"/>
    </row>
    <row r="53">
      <c r="A53" s="29">
        <f>Vendors!AO49</f>
        <v/>
      </c>
      <c r="B53" s="29">
        <f>Vendors!BD49</f>
        <v/>
      </c>
      <c r="C53" s="37">
        <f>Vendors!BB49</f>
        <v/>
      </c>
      <c r="D53" s="37">
        <f>Vendors!AR49</f>
        <v/>
      </c>
      <c r="E53" s="38" t="n"/>
      <c r="F53" s="39" t="n"/>
    </row>
    <row r="54">
      <c r="A54" s="29">
        <f>Vendors!AO50</f>
        <v/>
      </c>
      <c r="B54" s="29">
        <f>Vendors!BD50</f>
        <v/>
      </c>
      <c r="C54" s="37">
        <f>Vendors!BB50</f>
        <v/>
      </c>
      <c r="D54" s="37">
        <f>Vendors!AR50</f>
        <v/>
      </c>
      <c r="E54" s="38" t="n"/>
      <c r="F54" s="39" t="n"/>
    </row>
    <row r="55">
      <c r="A55" s="29">
        <f>Vendors!AO51</f>
        <v/>
      </c>
      <c r="B55" s="29">
        <f>Vendors!BD51</f>
        <v/>
      </c>
      <c r="C55" s="37">
        <f>Vendors!BB51</f>
        <v/>
      </c>
      <c r="D55" s="37">
        <f>Vendors!AR51</f>
        <v/>
      </c>
      <c r="E55" s="38" t="n"/>
      <c r="F55" s="39" t="n"/>
    </row>
    <row r="56">
      <c r="A56" s="29">
        <f>Vendors!AO52</f>
        <v/>
      </c>
      <c r="B56" s="29">
        <f>Vendors!BD52</f>
        <v/>
      </c>
      <c r="C56" s="37">
        <f>Vendors!BB52</f>
        <v/>
      </c>
      <c r="D56" s="37">
        <f>Vendors!AR52</f>
        <v/>
      </c>
      <c r="E56" s="38" t="n"/>
      <c r="F56" s="39" t="n"/>
    </row>
    <row r="57">
      <c r="A57" s="29">
        <f>Vendors!AO53</f>
        <v/>
      </c>
      <c r="B57" s="29">
        <f>Vendors!BD53</f>
        <v/>
      </c>
      <c r="C57" s="37">
        <f>Vendors!BB53</f>
        <v/>
      </c>
      <c r="D57" s="37">
        <f>Vendors!AR53</f>
        <v/>
      </c>
      <c r="E57" s="38" t="n"/>
      <c r="F57" s="39" t="n"/>
    </row>
    <row r="58">
      <c r="A58" s="29">
        <f>Vendors!AO54</f>
        <v/>
      </c>
      <c r="B58" s="29">
        <f>Vendors!BD54</f>
        <v/>
      </c>
      <c r="C58" s="37">
        <f>Vendors!BB54</f>
        <v/>
      </c>
      <c r="D58" s="37">
        <f>Vendors!AR54</f>
        <v/>
      </c>
      <c r="E58" s="38" t="n"/>
      <c r="F58" s="39" t="n"/>
    </row>
    <row r="59">
      <c r="A59" s="29">
        <f>Vendors!AO55</f>
        <v/>
      </c>
      <c r="B59" s="29">
        <f>Vendors!BD55</f>
        <v/>
      </c>
      <c r="C59" s="37">
        <f>Vendors!BB55</f>
        <v/>
      </c>
      <c r="D59" s="37">
        <f>Vendors!AR55</f>
        <v/>
      </c>
      <c r="E59" s="38" t="n"/>
      <c r="F59" s="39" t="n"/>
    </row>
    <row r="60">
      <c r="A60" s="29">
        <f>Vendors!AO56</f>
        <v/>
      </c>
      <c r="B60" s="29">
        <f>Vendors!BD56</f>
        <v/>
      </c>
      <c r="C60" s="37">
        <f>Vendors!BB56</f>
        <v/>
      </c>
      <c r="D60" s="37">
        <f>Vendors!AR56</f>
        <v/>
      </c>
      <c r="E60" s="38" t="n"/>
      <c r="F60" s="39" t="n"/>
    </row>
    <row r="61">
      <c r="A61" s="29">
        <f>Vendors!AO57</f>
        <v/>
      </c>
      <c r="B61" s="29">
        <f>Vendors!BD57</f>
        <v/>
      </c>
      <c r="C61" s="37">
        <f>Vendors!BB57</f>
        <v/>
      </c>
      <c r="D61" s="37">
        <f>Vendors!AR57</f>
        <v/>
      </c>
      <c r="E61" s="38" t="n"/>
      <c r="F61" s="39" t="n"/>
    </row>
    <row r="62">
      <c r="A62" s="29">
        <f>Vendors!AO58</f>
        <v/>
      </c>
      <c r="B62" s="29">
        <f>Vendors!BD58</f>
        <v/>
      </c>
      <c r="C62" s="37">
        <f>Vendors!BB58</f>
        <v/>
      </c>
      <c r="D62" s="37">
        <f>Vendors!AR58</f>
        <v/>
      </c>
      <c r="E62" s="38" t="n"/>
      <c r="F62" s="39" t="n"/>
    </row>
    <row r="63">
      <c r="A63" s="29">
        <f>Vendors!AO59</f>
        <v/>
      </c>
      <c r="B63" s="29">
        <f>Vendors!BD59</f>
        <v/>
      </c>
      <c r="C63" s="37">
        <f>Vendors!BB59</f>
        <v/>
      </c>
      <c r="D63" s="37">
        <f>Vendors!AR59</f>
        <v/>
      </c>
      <c r="E63" s="38" t="n"/>
      <c r="F63" s="39" t="n"/>
    </row>
    <row r="64">
      <c r="A64" s="29">
        <f>Vendors!AO60</f>
        <v/>
      </c>
      <c r="B64" s="29">
        <f>Vendors!BD60</f>
        <v/>
      </c>
      <c r="C64" s="37">
        <f>Vendors!BB60</f>
        <v/>
      </c>
      <c r="D64" s="37">
        <f>Vendors!AR60</f>
        <v/>
      </c>
      <c r="E64" s="38" t="n"/>
      <c r="F64" s="39" t="n"/>
    </row>
    <row r="65">
      <c r="A65" s="29">
        <f>Vendors!AO61</f>
        <v/>
      </c>
      <c r="B65" s="29">
        <f>Vendors!BD61</f>
        <v/>
      </c>
      <c r="C65" s="37">
        <f>Vendors!BB61</f>
        <v/>
      </c>
      <c r="D65" s="37">
        <f>Vendors!AR61</f>
        <v/>
      </c>
      <c r="E65" s="38" t="n"/>
      <c r="F65" s="39" t="n"/>
    </row>
    <row r="66">
      <c r="A66" s="29">
        <f>Vendors!AO62</f>
        <v/>
      </c>
      <c r="B66" s="29">
        <f>Vendors!BD62</f>
        <v/>
      </c>
      <c r="C66" s="37">
        <f>Vendors!BB62</f>
        <v/>
      </c>
      <c r="D66" s="37">
        <f>Vendors!AR62</f>
        <v/>
      </c>
      <c r="E66" s="38" t="n"/>
      <c r="F66" s="39" t="n"/>
    </row>
    <row r="67">
      <c r="A67" s="29">
        <f>Vendors!AO63</f>
        <v/>
      </c>
      <c r="B67" s="29">
        <f>Vendors!BD63</f>
        <v/>
      </c>
      <c r="C67" s="37">
        <f>Vendors!BB63</f>
        <v/>
      </c>
      <c r="D67" s="37">
        <f>Vendors!AR63</f>
        <v/>
      </c>
      <c r="E67" s="38" t="n"/>
      <c r="F67" s="39" t="n"/>
    </row>
    <row r="68">
      <c r="A68" s="29">
        <f>Vendors!AO64</f>
        <v/>
      </c>
      <c r="B68" s="29">
        <f>Vendors!BD64</f>
        <v/>
      </c>
      <c r="C68" s="37">
        <f>Vendors!BB64</f>
        <v/>
      </c>
      <c r="D68" s="37">
        <f>Vendors!AR64</f>
        <v/>
      </c>
      <c r="E68" s="38" t="n"/>
      <c r="F68" s="39" t="n"/>
    </row>
    <row r="69">
      <c r="A69" s="29">
        <f>Vendors!AO65</f>
        <v/>
      </c>
      <c r="B69" s="29">
        <f>Vendors!BD65</f>
        <v/>
      </c>
      <c r="C69" s="37">
        <f>Vendors!BB65</f>
        <v/>
      </c>
      <c r="D69" s="37">
        <f>Vendors!AR65</f>
        <v/>
      </c>
      <c r="E69" s="38" t="n"/>
      <c r="F69" s="39" t="n"/>
    </row>
    <row r="70">
      <c r="A70" s="29">
        <f>Vendors!AO66</f>
        <v/>
      </c>
      <c r="B70" s="29">
        <f>Vendors!BD66</f>
        <v/>
      </c>
      <c r="C70" s="37">
        <f>Vendors!BB66</f>
        <v/>
      </c>
      <c r="D70" s="37">
        <f>Vendors!AR66</f>
        <v/>
      </c>
      <c r="E70" s="38" t="n"/>
      <c r="F70" s="39" t="n"/>
    </row>
    <row r="71">
      <c r="A71" s="29">
        <f>Vendors!AO67</f>
        <v/>
      </c>
      <c r="B71" s="29">
        <f>Vendors!BD67</f>
        <v/>
      </c>
      <c r="C71" s="37">
        <f>Vendors!BB67</f>
        <v/>
      </c>
      <c r="D71" s="37">
        <f>Vendors!AR67</f>
        <v/>
      </c>
      <c r="E71" s="38" t="n"/>
      <c r="F71" s="39" t="n"/>
    </row>
    <row r="72">
      <c r="A72" s="29">
        <f>Vendors!AO68</f>
        <v/>
      </c>
      <c r="B72" s="29">
        <f>Vendors!BD68</f>
        <v/>
      </c>
      <c r="C72" s="37">
        <f>Vendors!BB68</f>
        <v/>
      </c>
      <c r="D72" s="37">
        <f>Vendors!AR68</f>
        <v/>
      </c>
      <c r="E72" s="38" t="n"/>
      <c r="F72" s="39" t="n"/>
    </row>
    <row r="73">
      <c r="A73" s="29">
        <f>Vendors!AO69</f>
        <v/>
      </c>
      <c r="B73" s="29">
        <f>Vendors!BD69</f>
        <v/>
      </c>
      <c r="C73" s="37">
        <f>Vendors!BB69</f>
        <v/>
      </c>
      <c r="D73" s="37">
        <f>Vendors!AR69</f>
        <v/>
      </c>
      <c r="E73" s="38" t="n"/>
      <c r="F73" s="39" t="n"/>
    </row>
    <row r="74">
      <c r="A74" s="29">
        <f>Vendors!AO70</f>
        <v/>
      </c>
      <c r="B74" s="29">
        <f>Vendors!BD70</f>
        <v/>
      </c>
      <c r="C74" s="37">
        <f>Vendors!BB70</f>
        <v/>
      </c>
      <c r="D74" s="37">
        <f>Vendors!AR70</f>
        <v/>
      </c>
      <c r="E74" s="38" t="n"/>
      <c r="F74" s="39" t="n"/>
    </row>
    <row r="75">
      <c r="A75" s="29">
        <f>Vendors!AO71</f>
        <v/>
      </c>
      <c r="B75" s="29">
        <f>Vendors!BD71</f>
        <v/>
      </c>
      <c r="C75" s="37">
        <f>Vendors!BB71</f>
        <v/>
      </c>
      <c r="D75" s="37">
        <f>Vendors!AR71</f>
        <v/>
      </c>
      <c r="E75" s="38" t="n"/>
      <c r="F75" s="39" t="n"/>
    </row>
    <row r="76">
      <c r="A76" s="29">
        <f>Vendors!AO72</f>
        <v/>
      </c>
      <c r="B76" s="29">
        <f>Vendors!BD72</f>
        <v/>
      </c>
      <c r="C76" s="37">
        <f>Vendors!BB72</f>
        <v/>
      </c>
      <c r="D76" s="37">
        <f>Vendors!AR72</f>
        <v/>
      </c>
      <c r="E76" s="38" t="n"/>
      <c r="F76" s="39" t="n"/>
    </row>
    <row r="77">
      <c r="A77" s="29">
        <f>Vendors!AO73</f>
        <v/>
      </c>
      <c r="B77" s="29">
        <f>Vendors!BD73</f>
        <v/>
      </c>
      <c r="C77" s="37">
        <f>Vendors!BB73</f>
        <v/>
      </c>
      <c r="D77" s="37">
        <f>Vendors!AR73</f>
        <v/>
      </c>
      <c r="E77" s="38" t="n"/>
      <c r="F77" s="39" t="n"/>
    </row>
    <row r="78">
      <c r="A78" s="29">
        <f>Vendors!AO74</f>
        <v/>
      </c>
      <c r="B78" s="29">
        <f>Vendors!BD74</f>
        <v/>
      </c>
      <c r="C78" s="37">
        <f>Vendors!BB74</f>
        <v/>
      </c>
      <c r="D78" s="37">
        <f>Vendors!AR74</f>
        <v/>
      </c>
      <c r="E78" s="38" t="n"/>
      <c r="F78" s="39" t="n"/>
    </row>
    <row r="79">
      <c r="A79" s="29">
        <f>Vendors!AO75</f>
        <v/>
      </c>
      <c r="B79" s="29">
        <f>Vendors!BD75</f>
        <v/>
      </c>
      <c r="C79" s="37">
        <f>Vendors!BB75</f>
        <v/>
      </c>
      <c r="D79" s="37">
        <f>Vendors!AR75</f>
        <v/>
      </c>
      <c r="E79" s="38" t="n"/>
      <c r="F79" s="39" t="n"/>
    </row>
    <row r="80">
      <c r="A80" s="29">
        <f>Vendors!AO76</f>
        <v/>
      </c>
      <c r="B80" s="29">
        <f>Vendors!BD76</f>
        <v/>
      </c>
      <c r="C80" s="37">
        <f>Vendors!BB76</f>
        <v/>
      </c>
      <c r="D80" s="37">
        <f>Vendors!AR76</f>
        <v/>
      </c>
      <c r="E80" s="38" t="n"/>
      <c r="F80" s="39" t="n"/>
    </row>
    <row r="81">
      <c r="A81" s="29">
        <f>Vendors!AO77</f>
        <v/>
      </c>
      <c r="B81" s="29">
        <f>Vendors!BD77</f>
        <v/>
      </c>
      <c r="C81" s="37">
        <f>Vendors!BB77</f>
        <v/>
      </c>
      <c r="D81" s="37">
        <f>Vendors!AR77</f>
        <v/>
      </c>
      <c r="E81" s="38" t="n"/>
      <c r="F81" s="39" t="n"/>
    </row>
    <row r="82">
      <c r="A82" s="29">
        <f>Vendors!AO78</f>
        <v/>
      </c>
      <c r="B82" s="29">
        <f>Vendors!BD78</f>
        <v/>
      </c>
      <c r="C82" s="37">
        <f>Vendors!BB78</f>
        <v/>
      </c>
      <c r="D82" s="37">
        <f>Vendors!AR78</f>
        <v/>
      </c>
      <c r="E82" s="38" t="n"/>
      <c r="F82" s="39" t="n"/>
    </row>
    <row r="83">
      <c r="A83" s="29">
        <f>Vendors!AO79</f>
        <v/>
      </c>
      <c r="B83" s="29">
        <f>Vendors!BD79</f>
        <v/>
      </c>
      <c r="C83" s="37">
        <f>Vendors!BB79</f>
        <v/>
      </c>
      <c r="D83" s="37">
        <f>Vendors!AR79</f>
        <v/>
      </c>
      <c r="E83" s="38" t="n"/>
      <c r="F83" s="39" t="n"/>
    </row>
    <row r="84">
      <c r="A84" s="29">
        <f>Vendors!AO80</f>
        <v/>
      </c>
      <c r="B84" s="29">
        <f>Vendors!BD80</f>
        <v/>
      </c>
      <c r="C84" s="37">
        <f>Vendors!BB80</f>
        <v/>
      </c>
      <c r="D84" s="37">
        <f>Vendors!AR80</f>
        <v/>
      </c>
      <c r="E84" s="38" t="n"/>
      <c r="F84" s="39" t="n"/>
    </row>
    <row r="85">
      <c r="A85" s="29">
        <f>Vendors!AO81</f>
        <v/>
      </c>
      <c r="B85" s="29">
        <f>Vendors!BD81</f>
        <v/>
      </c>
      <c r="C85" s="37">
        <f>Vendors!BB81</f>
        <v/>
      </c>
      <c r="D85" s="37">
        <f>Vendors!AR81</f>
        <v/>
      </c>
      <c r="E85" s="38" t="n"/>
      <c r="F85" s="39" t="n"/>
    </row>
    <row r="86">
      <c r="A86" s="29">
        <f>Vendors!AO82</f>
        <v/>
      </c>
      <c r="B86" s="29">
        <f>Vendors!BD82</f>
        <v/>
      </c>
      <c r="C86" s="37">
        <f>Vendors!BB82</f>
        <v/>
      </c>
      <c r="D86" s="37">
        <f>Vendors!AR82</f>
        <v/>
      </c>
      <c r="E86" s="38" t="n"/>
      <c r="F86" s="39" t="n"/>
    </row>
    <row r="87">
      <c r="A87" s="29">
        <f>Vendors!AO83</f>
        <v/>
      </c>
      <c r="B87" s="29">
        <f>Vendors!BD83</f>
        <v/>
      </c>
      <c r="C87" s="37">
        <f>Vendors!BB83</f>
        <v/>
      </c>
      <c r="D87" s="37">
        <f>Vendors!AR83</f>
        <v/>
      </c>
      <c r="E87" s="38" t="n"/>
      <c r="F87" s="39" t="n"/>
    </row>
    <row r="88">
      <c r="A88" s="29">
        <f>Vendors!AO84</f>
        <v/>
      </c>
      <c r="B88" s="29">
        <f>Vendors!BD84</f>
        <v/>
      </c>
      <c r="C88" s="37">
        <f>Vendors!BB84</f>
        <v/>
      </c>
      <c r="D88" s="37">
        <f>Vendors!AR84</f>
        <v/>
      </c>
      <c r="E88" s="38" t="n"/>
      <c r="F88" s="39" t="n"/>
    </row>
    <row r="89">
      <c r="A89" s="29">
        <f>Vendors!AO85</f>
        <v/>
      </c>
      <c r="B89" s="29">
        <f>Vendors!BD85</f>
        <v/>
      </c>
      <c r="C89" s="37">
        <f>Vendors!BB85</f>
        <v/>
      </c>
      <c r="D89" s="37">
        <f>Vendors!AR85</f>
        <v/>
      </c>
      <c r="E89" s="38" t="n"/>
      <c r="F89" s="39" t="n"/>
    </row>
    <row r="90">
      <c r="A90" s="29">
        <f>Vendors!AO86</f>
        <v/>
      </c>
      <c r="B90" s="29">
        <f>Vendors!BD86</f>
        <v/>
      </c>
      <c r="C90" s="37">
        <f>Vendors!BB86</f>
        <v/>
      </c>
      <c r="D90" s="37">
        <f>Vendors!AR86</f>
        <v/>
      </c>
      <c r="E90" s="38" t="n"/>
      <c r="F90" s="39" t="n"/>
    </row>
    <row r="91">
      <c r="A91" s="29">
        <f>Vendors!AO87</f>
        <v/>
      </c>
      <c r="B91" s="29">
        <f>Vendors!BD87</f>
        <v/>
      </c>
      <c r="C91" s="37">
        <f>Vendors!BB87</f>
        <v/>
      </c>
      <c r="D91" s="37">
        <f>Vendors!AR87</f>
        <v/>
      </c>
      <c r="E91" s="38" t="n"/>
      <c r="F91" s="39" t="n"/>
    </row>
    <row r="92">
      <c r="A92" s="29">
        <f>Vendors!AO88</f>
        <v/>
      </c>
      <c r="B92" s="29">
        <f>Vendors!BD88</f>
        <v/>
      </c>
      <c r="C92" s="37">
        <f>Vendors!BB88</f>
        <v/>
      </c>
      <c r="D92" s="37">
        <f>Vendors!AR88</f>
        <v/>
      </c>
      <c r="E92" s="38" t="n"/>
      <c r="F92" s="39" t="n"/>
    </row>
    <row r="93">
      <c r="A93" s="29">
        <f>Vendors!AO89</f>
        <v/>
      </c>
      <c r="B93" s="29">
        <f>Vendors!BD89</f>
        <v/>
      </c>
      <c r="C93" s="37">
        <f>Vendors!BB89</f>
        <v/>
      </c>
      <c r="D93" s="37">
        <f>Vendors!AR89</f>
        <v/>
      </c>
      <c r="E93" s="38" t="n"/>
      <c r="F93" s="39" t="n"/>
    </row>
    <row r="94">
      <c r="A94" s="29">
        <f>Vendors!AO90</f>
        <v/>
      </c>
      <c r="B94" s="29">
        <f>Vendors!BD90</f>
        <v/>
      </c>
      <c r="C94" s="37">
        <f>Vendors!BB90</f>
        <v/>
      </c>
      <c r="D94" s="37">
        <f>Vendors!AR90</f>
        <v/>
      </c>
      <c r="E94" s="38" t="n"/>
      <c r="F94" s="39" t="n"/>
    </row>
    <row r="95">
      <c r="A95" s="29">
        <f>Vendors!AO91</f>
        <v/>
      </c>
      <c r="B95" s="29">
        <f>Vendors!BD91</f>
        <v/>
      </c>
      <c r="C95" s="37">
        <f>Vendors!BB91</f>
        <v/>
      </c>
      <c r="D95" s="37">
        <f>Vendors!AR91</f>
        <v/>
      </c>
      <c r="E95" s="38" t="n"/>
      <c r="F95" s="39" t="n"/>
    </row>
    <row r="96">
      <c r="A96" s="29">
        <f>Vendors!AO92</f>
        <v/>
      </c>
      <c r="B96" s="29">
        <f>Vendors!BD92</f>
        <v/>
      </c>
      <c r="C96" s="37">
        <f>Vendors!BB92</f>
        <v/>
      </c>
      <c r="D96" s="37">
        <f>Vendors!AR92</f>
        <v/>
      </c>
      <c r="E96" s="38" t="n"/>
      <c r="F96" s="39" t="n"/>
    </row>
    <row r="97">
      <c r="A97" s="29">
        <f>Vendors!AO93</f>
        <v/>
      </c>
      <c r="B97" s="29">
        <f>Vendors!BD93</f>
        <v/>
      </c>
      <c r="C97" s="37">
        <f>Vendors!BB93</f>
        <v/>
      </c>
      <c r="D97" s="37">
        <f>Vendors!AR93</f>
        <v/>
      </c>
      <c r="E97" s="38" t="n"/>
      <c r="F97" s="39" t="n"/>
    </row>
    <row r="98">
      <c r="A98" s="29">
        <f>Vendors!AO94</f>
        <v/>
      </c>
      <c r="B98" s="29">
        <f>Vendors!BD94</f>
        <v/>
      </c>
      <c r="C98" s="37">
        <f>Vendors!BB94</f>
        <v/>
      </c>
      <c r="D98" s="37">
        <f>Vendors!AR94</f>
        <v/>
      </c>
      <c r="E98" s="38" t="n"/>
      <c r="F98" s="39" t="n"/>
    </row>
    <row r="99">
      <c r="A99" s="29">
        <f>Vendors!AO95</f>
        <v/>
      </c>
      <c r="B99" s="29">
        <f>Vendors!BD95</f>
        <v/>
      </c>
      <c r="C99" s="37">
        <f>Vendors!BB95</f>
        <v/>
      </c>
      <c r="D99" s="37">
        <f>Vendors!AR95</f>
        <v/>
      </c>
      <c r="E99" s="38" t="n"/>
      <c r="F99" s="39" t="n"/>
    </row>
    <row r="100">
      <c r="A100" s="29">
        <f>Vendors!AO96</f>
        <v/>
      </c>
      <c r="B100" s="29">
        <f>Vendors!BD96</f>
        <v/>
      </c>
      <c r="C100" s="37">
        <f>Vendors!BB96</f>
        <v/>
      </c>
      <c r="D100" s="37">
        <f>Vendors!AR96</f>
        <v/>
      </c>
      <c r="E100" s="38" t="n"/>
      <c r="F100" s="39" t="n"/>
    </row>
    <row r="101">
      <c r="A101" s="29">
        <f>Vendors!AO97</f>
        <v/>
      </c>
      <c r="B101" s="29">
        <f>Vendors!BD97</f>
        <v/>
      </c>
      <c r="C101" s="37">
        <f>Vendors!BB97</f>
        <v/>
      </c>
      <c r="D101" s="37">
        <f>Vendors!AR97</f>
        <v/>
      </c>
      <c r="E101" s="38" t="n"/>
      <c r="F101" s="39" t="n"/>
    </row>
    <row r="102">
      <c r="A102" s="29">
        <f>Vendors!AO98</f>
        <v/>
      </c>
      <c r="B102" s="29">
        <f>Vendors!BD98</f>
        <v/>
      </c>
      <c r="C102" s="37">
        <f>Vendors!BB98</f>
        <v/>
      </c>
      <c r="D102" s="37">
        <f>Vendors!AR98</f>
        <v/>
      </c>
      <c r="E102" s="38" t="n"/>
      <c r="F102" s="39" t="n"/>
    </row>
    <row r="103">
      <c r="A103" s="29">
        <f>Vendors!AO99</f>
        <v/>
      </c>
      <c r="B103" s="29">
        <f>Vendors!BD99</f>
        <v/>
      </c>
      <c r="C103" s="37">
        <f>Vendors!BB99</f>
        <v/>
      </c>
      <c r="D103" s="37">
        <f>Vendors!AR99</f>
        <v/>
      </c>
      <c r="E103" s="38" t="n"/>
      <c r="F103" s="39" t="n"/>
    </row>
    <row r="104">
      <c r="A104" s="29">
        <f>Vendors!AO100</f>
        <v/>
      </c>
      <c r="B104" s="29">
        <f>Vendors!BD100</f>
        <v/>
      </c>
      <c r="C104" s="37">
        <f>Vendors!BB100</f>
        <v/>
      </c>
      <c r="D104" s="37">
        <f>Vendors!AR100</f>
        <v/>
      </c>
      <c r="E104" s="38" t="n"/>
      <c r="F104" s="39" t="n"/>
    </row>
    <row r="105">
      <c r="A105" s="29">
        <f>Vendors!AO101</f>
        <v/>
      </c>
      <c r="B105" s="29">
        <f>Vendors!BD101</f>
        <v/>
      </c>
      <c r="C105" s="37">
        <f>Vendors!BB101</f>
        <v/>
      </c>
      <c r="D105" s="37">
        <f>Vendors!AR101</f>
        <v/>
      </c>
      <c r="E105" s="38" t="n"/>
      <c r="F105" s="39" t="n"/>
    </row>
    <row r="106">
      <c r="A106" s="29">
        <f>Vendors!AO102</f>
        <v/>
      </c>
      <c r="B106" s="29">
        <f>Vendors!BD102</f>
        <v/>
      </c>
      <c r="C106" s="37">
        <f>Vendors!BB102</f>
        <v/>
      </c>
      <c r="D106" s="37">
        <f>Vendors!AR102</f>
        <v/>
      </c>
      <c r="E106" s="38" t="n"/>
      <c r="F106" s="39" t="n"/>
    </row>
    <row r="107">
      <c r="A107" s="29">
        <f>Vendors!AO103</f>
        <v/>
      </c>
      <c r="B107" s="29">
        <f>Vendors!BD103</f>
        <v/>
      </c>
      <c r="C107" s="37">
        <f>Vendors!BB103</f>
        <v/>
      </c>
      <c r="D107" s="37">
        <f>Vendors!AR103</f>
        <v/>
      </c>
      <c r="E107" s="38" t="n"/>
      <c r="F107" s="39" t="n"/>
    </row>
    <row r="108">
      <c r="A108" s="29">
        <f>Vendors!AO104</f>
        <v/>
      </c>
      <c r="B108" s="29">
        <f>Vendors!BD104</f>
        <v/>
      </c>
      <c r="C108" s="37">
        <f>Vendors!BB104</f>
        <v/>
      </c>
      <c r="D108" s="37">
        <f>Vendors!AR104</f>
        <v/>
      </c>
      <c r="E108" s="38" t="n"/>
      <c r="F108" s="39" t="n"/>
    </row>
    <row r="109">
      <c r="A109" s="29">
        <f>Vendors!AO105</f>
        <v/>
      </c>
      <c r="B109" s="29">
        <f>Vendors!BD105</f>
        <v/>
      </c>
      <c r="C109" s="37">
        <f>Vendors!BB105</f>
        <v/>
      </c>
      <c r="D109" s="37">
        <f>Vendors!AR105</f>
        <v/>
      </c>
      <c r="E109" s="38" t="n"/>
      <c r="F109" s="39" t="n"/>
    </row>
    <row r="110">
      <c r="A110" s="29">
        <f>Vendors!AO106</f>
        <v/>
      </c>
      <c r="B110" s="29">
        <f>Vendors!BD106</f>
        <v/>
      </c>
      <c r="C110" s="37">
        <f>Vendors!BB106</f>
        <v/>
      </c>
      <c r="D110" s="37">
        <f>Vendors!AR106</f>
        <v/>
      </c>
      <c r="E110" s="38" t="n"/>
      <c r="F110" s="39" t="n"/>
    </row>
    <row r="111">
      <c r="A111" s="29">
        <f>Vendors!AO107</f>
        <v/>
      </c>
      <c r="B111" s="29">
        <f>Vendors!BD107</f>
        <v/>
      </c>
      <c r="C111" s="37">
        <f>Vendors!BB107</f>
        <v/>
      </c>
      <c r="D111" s="37">
        <f>Vendors!AR107</f>
        <v/>
      </c>
      <c r="E111" s="38" t="n"/>
      <c r="F111" s="39" t="n"/>
    </row>
    <row r="112">
      <c r="A112" s="29">
        <f>Vendors!AO108</f>
        <v/>
      </c>
      <c r="B112" s="29">
        <f>Vendors!BD108</f>
        <v/>
      </c>
      <c r="C112" s="37">
        <f>Vendors!BB108</f>
        <v/>
      </c>
      <c r="D112" s="37">
        <f>Vendors!AR108</f>
        <v/>
      </c>
      <c r="E112" s="38" t="n"/>
      <c r="F112" s="39" t="n"/>
    </row>
    <row r="113">
      <c r="A113" s="29">
        <f>Vendors!AO109</f>
        <v/>
      </c>
      <c r="B113" s="29">
        <f>Vendors!BD109</f>
        <v/>
      </c>
      <c r="C113" s="37">
        <f>Vendors!BB109</f>
        <v/>
      </c>
      <c r="D113" s="37">
        <f>Vendors!AR109</f>
        <v/>
      </c>
      <c r="E113" s="38" t="n"/>
      <c r="F113" s="39" t="n"/>
    </row>
    <row r="114">
      <c r="A114" s="29">
        <f>Vendors!AO110</f>
        <v/>
      </c>
      <c r="B114" s="29">
        <f>Vendors!BD110</f>
        <v/>
      </c>
      <c r="C114" s="37">
        <f>Vendors!BB110</f>
        <v/>
      </c>
      <c r="D114" s="37">
        <f>Vendors!AR110</f>
        <v/>
      </c>
      <c r="E114" s="38" t="n"/>
      <c r="F114" s="39" t="n"/>
    </row>
    <row r="115">
      <c r="A115" s="29">
        <f>Vendors!AO111</f>
        <v/>
      </c>
      <c r="B115" s="29">
        <f>Vendors!BD111</f>
        <v/>
      </c>
      <c r="C115" s="37">
        <f>Vendors!BB111</f>
        <v/>
      </c>
      <c r="D115" s="37">
        <f>Vendors!AR111</f>
        <v/>
      </c>
      <c r="E115" s="38" t="n"/>
      <c r="F115" s="39" t="n"/>
    </row>
    <row r="116">
      <c r="A116" s="29">
        <f>Vendors!AO112</f>
        <v/>
      </c>
      <c r="B116" s="29">
        <f>Vendors!BD112</f>
        <v/>
      </c>
      <c r="C116" s="37">
        <f>Vendors!BB112</f>
        <v/>
      </c>
      <c r="D116" s="37">
        <f>Vendors!AR112</f>
        <v/>
      </c>
      <c r="E116" s="38" t="n"/>
      <c r="F116" s="39" t="n"/>
    </row>
    <row r="117">
      <c r="A117" s="29">
        <f>Vendors!AO113</f>
        <v/>
      </c>
      <c r="B117" s="29">
        <f>Vendors!BD113</f>
        <v/>
      </c>
      <c r="C117" s="37">
        <f>Vendors!BB113</f>
        <v/>
      </c>
      <c r="D117" s="37">
        <f>Vendors!AR113</f>
        <v/>
      </c>
      <c r="E117" s="38" t="n"/>
      <c r="F117" s="39" t="n"/>
    </row>
    <row r="118">
      <c r="A118" s="29">
        <f>Vendors!AO114</f>
        <v/>
      </c>
      <c r="B118" s="29">
        <f>Vendors!BD114</f>
        <v/>
      </c>
      <c r="C118" s="37">
        <f>Vendors!BB114</f>
        <v/>
      </c>
      <c r="D118" s="37">
        <f>Vendors!AR114</f>
        <v/>
      </c>
      <c r="E118" s="38" t="n"/>
      <c r="F118" s="39" t="n"/>
    </row>
    <row r="119">
      <c r="A119" s="29">
        <f>Vendors!AO115</f>
        <v/>
      </c>
      <c r="B119" s="29">
        <f>Vendors!BD115</f>
        <v/>
      </c>
      <c r="C119" s="37">
        <f>Vendors!BB115</f>
        <v/>
      </c>
      <c r="D119" s="37">
        <f>Vendors!AR115</f>
        <v/>
      </c>
      <c r="E119" s="38" t="n"/>
      <c r="F119" s="39" t="n"/>
    </row>
    <row r="120">
      <c r="A120" s="29">
        <f>Vendors!AO116</f>
        <v/>
      </c>
      <c r="B120" s="29">
        <f>Vendors!BD116</f>
        <v/>
      </c>
      <c r="C120" s="37">
        <f>Vendors!BB116</f>
        <v/>
      </c>
      <c r="D120" s="37">
        <f>Vendors!AR116</f>
        <v/>
      </c>
      <c r="E120" s="38" t="n"/>
      <c r="F120" s="39" t="n"/>
    </row>
    <row r="121">
      <c r="A121" s="29">
        <f>Vendors!AO117</f>
        <v/>
      </c>
      <c r="B121" s="29">
        <f>Vendors!BD117</f>
        <v/>
      </c>
      <c r="C121" s="37">
        <f>Vendors!BB117</f>
        <v/>
      </c>
      <c r="D121" s="37">
        <f>Vendors!AR117</f>
        <v/>
      </c>
      <c r="E121" s="38" t="n"/>
      <c r="F121" s="39" t="n"/>
    </row>
    <row r="122">
      <c r="A122" s="29">
        <f>Vendors!AO118</f>
        <v/>
      </c>
      <c r="B122" s="29">
        <f>Vendors!BD118</f>
        <v/>
      </c>
      <c r="C122" s="37">
        <f>Vendors!BB118</f>
        <v/>
      </c>
      <c r="D122" s="37">
        <f>Vendors!AR118</f>
        <v/>
      </c>
      <c r="E122" s="38" t="n"/>
      <c r="F122" s="39" t="n"/>
    </row>
    <row r="123">
      <c r="A123" s="29">
        <f>Vendors!AO119</f>
        <v/>
      </c>
      <c r="B123" s="29">
        <f>Vendors!BD119</f>
        <v/>
      </c>
      <c r="C123" s="37">
        <f>Vendors!BB119</f>
        <v/>
      </c>
      <c r="D123" s="37">
        <f>Vendors!AR119</f>
        <v/>
      </c>
      <c r="E123" s="38" t="n"/>
      <c r="F123" s="39" t="n"/>
    </row>
    <row r="124">
      <c r="A124" s="29">
        <f>Vendors!AO120</f>
        <v/>
      </c>
      <c r="B124" s="29">
        <f>Vendors!BD120</f>
        <v/>
      </c>
      <c r="C124" s="37">
        <f>Vendors!BB120</f>
        <v/>
      </c>
      <c r="D124" s="37">
        <f>Vendors!AR120</f>
        <v/>
      </c>
      <c r="E124" s="38" t="n"/>
      <c r="F124" s="39" t="n"/>
    </row>
    <row r="125">
      <c r="A125" s="29">
        <f>Vendors!AO121</f>
        <v/>
      </c>
      <c r="B125" s="29">
        <f>Vendors!BD121</f>
        <v/>
      </c>
      <c r="C125" s="37">
        <f>Vendors!BB121</f>
        <v/>
      </c>
      <c r="D125" s="37">
        <f>Vendors!AR121</f>
        <v/>
      </c>
      <c r="E125" s="38" t="n"/>
      <c r="F125" s="39" t="n"/>
    </row>
    <row r="126">
      <c r="A126" s="29">
        <f>Vendors!AO122</f>
        <v/>
      </c>
      <c r="B126" s="29">
        <f>Vendors!BD122</f>
        <v/>
      </c>
      <c r="C126" s="37">
        <f>Vendors!BB122</f>
        <v/>
      </c>
      <c r="D126" s="37">
        <f>Vendors!AR122</f>
        <v/>
      </c>
      <c r="E126" s="38" t="n"/>
      <c r="F126" s="39" t="n"/>
    </row>
    <row r="127">
      <c r="A127" s="29">
        <f>Vendors!AO123</f>
        <v/>
      </c>
      <c r="B127" s="29">
        <f>Vendors!BD123</f>
        <v/>
      </c>
      <c r="C127" s="37">
        <f>Vendors!BB123</f>
        <v/>
      </c>
      <c r="D127" s="37">
        <f>Vendors!AR123</f>
        <v/>
      </c>
      <c r="E127" s="38" t="n"/>
      <c r="F127" s="39" t="n"/>
    </row>
    <row r="128">
      <c r="A128" s="29">
        <f>Vendors!AO124</f>
        <v/>
      </c>
      <c r="B128" s="29">
        <f>Vendors!BD124</f>
        <v/>
      </c>
      <c r="C128" s="37">
        <f>Vendors!BB124</f>
        <v/>
      </c>
      <c r="D128" s="37">
        <f>Vendors!AR124</f>
        <v/>
      </c>
      <c r="E128" s="38" t="n"/>
      <c r="F128" s="39" t="n"/>
    </row>
    <row r="129">
      <c r="A129" s="29">
        <f>Vendors!AO125</f>
        <v/>
      </c>
      <c r="B129" s="29">
        <f>Vendors!BD125</f>
        <v/>
      </c>
      <c r="C129" s="37">
        <f>Vendors!BB125</f>
        <v/>
      </c>
      <c r="D129" s="37">
        <f>Vendors!AR125</f>
        <v/>
      </c>
      <c r="E129" s="38" t="n"/>
      <c r="F129" s="39" t="n"/>
    </row>
    <row r="130">
      <c r="A130" s="29">
        <f>Vendors!AO126</f>
        <v/>
      </c>
      <c r="B130" s="29">
        <f>Vendors!BD126</f>
        <v/>
      </c>
      <c r="C130" s="37">
        <f>Vendors!BB126</f>
        <v/>
      </c>
      <c r="D130" s="37">
        <f>Vendors!AR126</f>
        <v/>
      </c>
      <c r="E130" s="38" t="n"/>
      <c r="F130" s="39" t="n"/>
    </row>
    <row r="131">
      <c r="A131" s="29">
        <f>Vendors!AO127</f>
        <v/>
      </c>
      <c r="B131" s="29">
        <f>Vendors!BD127</f>
        <v/>
      </c>
      <c r="C131" s="37">
        <f>Vendors!BB127</f>
        <v/>
      </c>
      <c r="D131" s="37">
        <f>Vendors!AR127</f>
        <v/>
      </c>
      <c r="E131" s="38" t="n"/>
      <c r="F131" s="39" t="n"/>
    </row>
    <row r="132">
      <c r="A132" s="29">
        <f>Vendors!AO128</f>
        <v/>
      </c>
      <c r="B132" s="29">
        <f>Vendors!BD128</f>
        <v/>
      </c>
      <c r="C132" s="37">
        <f>Vendors!BB128</f>
        <v/>
      </c>
      <c r="D132" s="37">
        <f>Vendors!AR128</f>
        <v/>
      </c>
      <c r="E132" s="38" t="n"/>
      <c r="F132" s="39" t="n"/>
    </row>
    <row r="133">
      <c r="A133" s="29">
        <f>Vendors!AO129</f>
        <v/>
      </c>
      <c r="B133" s="29">
        <f>Vendors!BD129</f>
        <v/>
      </c>
      <c r="C133" s="37">
        <f>Vendors!BB129</f>
        <v/>
      </c>
      <c r="D133" s="37">
        <f>Vendors!AR129</f>
        <v/>
      </c>
      <c r="E133" s="38" t="n"/>
      <c r="F133" s="39" t="n"/>
    </row>
    <row r="134">
      <c r="A134" s="29">
        <f>Vendors!AO130</f>
        <v/>
      </c>
      <c r="B134" s="29">
        <f>Vendors!BD130</f>
        <v/>
      </c>
      <c r="C134" s="37">
        <f>Vendors!BB130</f>
        <v/>
      </c>
      <c r="D134" s="37">
        <f>Vendors!AR130</f>
        <v/>
      </c>
      <c r="E134" s="38" t="n"/>
      <c r="F134" s="39" t="n"/>
    </row>
    <row r="135">
      <c r="A135" s="29">
        <f>Vendors!AO131</f>
        <v/>
      </c>
      <c r="B135" s="29">
        <f>Vendors!BD131</f>
        <v/>
      </c>
      <c r="C135" s="37">
        <f>Vendors!BB131</f>
        <v/>
      </c>
      <c r="D135" s="37">
        <f>Vendors!AR131</f>
        <v/>
      </c>
      <c r="E135" s="38" t="n"/>
      <c r="F135" s="39" t="n"/>
    </row>
    <row r="136">
      <c r="A136" s="29">
        <f>Vendors!AO132</f>
        <v/>
      </c>
      <c r="B136" s="29">
        <f>Vendors!BD132</f>
        <v/>
      </c>
      <c r="C136" s="37">
        <f>Vendors!BB132</f>
        <v/>
      </c>
      <c r="D136" s="37">
        <f>Vendors!AR132</f>
        <v/>
      </c>
      <c r="E136" s="38" t="n"/>
      <c r="F136" s="39" t="n"/>
    </row>
    <row r="137">
      <c r="A137" s="29">
        <f>Vendors!AO133</f>
        <v/>
      </c>
      <c r="B137" s="29">
        <f>Vendors!BD133</f>
        <v/>
      </c>
      <c r="C137" s="37">
        <f>Vendors!BB133</f>
        <v/>
      </c>
      <c r="D137" s="37">
        <f>Vendors!AR133</f>
        <v/>
      </c>
      <c r="E137" s="38" t="n"/>
      <c r="F137" s="39" t="n"/>
    </row>
    <row r="138">
      <c r="A138" s="29">
        <f>Vendors!AO134</f>
        <v/>
      </c>
      <c r="B138" s="29">
        <f>Vendors!BD134</f>
        <v/>
      </c>
      <c r="C138" s="37">
        <f>Vendors!BB134</f>
        <v/>
      </c>
      <c r="D138" s="37">
        <f>Vendors!AR134</f>
        <v/>
      </c>
      <c r="E138" s="38" t="n"/>
      <c r="F138" s="39" t="n"/>
    </row>
    <row r="139">
      <c r="A139" s="29">
        <f>Vendors!AO135</f>
        <v/>
      </c>
      <c r="B139" s="29">
        <f>Vendors!BD135</f>
        <v/>
      </c>
      <c r="C139" s="37">
        <f>Vendors!BB135</f>
        <v/>
      </c>
      <c r="D139" s="37">
        <f>Vendors!AR135</f>
        <v/>
      </c>
      <c r="E139" s="38" t="n"/>
      <c r="F139" s="39" t="n"/>
    </row>
    <row r="140">
      <c r="A140" s="29">
        <f>Vendors!AO136</f>
        <v/>
      </c>
      <c r="B140" s="29">
        <f>Vendors!BD136</f>
        <v/>
      </c>
      <c r="C140" s="37">
        <f>Vendors!BB136</f>
        <v/>
      </c>
      <c r="D140" s="37">
        <f>Vendors!AR136</f>
        <v/>
      </c>
      <c r="E140" s="38" t="n"/>
      <c r="F140" s="39" t="n"/>
    </row>
    <row r="141">
      <c r="A141" s="29">
        <f>Vendors!AO137</f>
        <v/>
      </c>
      <c r="B141" s="29">
        <f>Vendors!BD137</f>
        <v/>
      </c>
      <c r="C141" s="37">
        <f>Vendors!BB137</f>
        <v/>
      </c>
      <c r="D141" s="37">
        <f>Vendors!AR137</f>
        <v/>
      </c>
      <c r="E141" s="38" t="n"/>
      <c r="F141" s="39" t="n"/>
    </row>
    <row r="142">
      <c r="A142" s="29">
        <f>Vendors!AO138</f>
        <v/>
      </c>
      <c r="B142" s="29">
        <f>Vendors!BD138</f>
        <v/>
      </c>
      <c r="C142" s="37">
        <f>Vendors!BB138</f>
        <v/>
      </c>
      <c r="D142" s="37">
        <f>Vendors!AR138</f>
        <v/>
      </c>
      <c r="E142" s="38" t="n"/>
      <c r="F142" s="39" t="n"/>
    </row>
    <row r="143">
      <c r="A143" s="29">
        <f>Vendors!AO139</f>
        <v/>
      </c>
      <c r="B143" s="29">
        <f>Vendors!BD139</f>
        <v/>
      </c>
      <c r="C143" s="37">
        <f>Vendors!BB139</f>
        <v/>
      </c>
      <c r="D143" s="37">
        <f>Vendors!AR139</f>
        <v/>
      </c>
      <c r="E143" s="38" t="n"/>
      <c r="F143" s="39" t="n"/>
    </row>
    <row r="144">
      <c r="A144" s="29">
        <f>Vendors!AO140</f>
        <v/>
      </c>
      <c r="B144" s="29">
        <f>Vendors!BD140</f>
        <v/>
      </c>
      <c r="C144" s="37">
        <f>Vendors!BB140</f>
        <v/>
      </c>
      <c r="D144" s="37">
        <f>Vendors!AR140</f>
        <v/>
      </c>
      <c r="E144" s="38" t="n"/>
      <c r="F144" s="39" t="n"/>
    </row>
    <row r="145">
      <c r="A145" s="29">
        <f>Vendors!AO141</f>
        <v/>
      </c>
      <c r="B145" s="29">
        <f>Vendors!BD141</f>
        <v/>
      </c>
      <c r="C145" s="37">
        <f>Vendors!BB141</f>
        <v/>
      </c>
      <c r="D145" s="37">
        <f>Vendors!AR141</f>
        <v/>
      </c>
      <c r="E145" s="38" t="n"/>
      <c r="F145" s="39" t="n"/>
    </row>
    <row r="146">
      <c r="A146" s="29">
        <f>Vendors!AO142</f>
        <v/>
      </c>
      <c r="B146" s="29">
        <f>Vendors!BD142</f>
        <v/>
      </c>
      <c r="C146" s="37">
        <f>Vendors!BB142</f>
        <v/>
      </c>
      <c r="D146" s="37">
        <f>Vendors!AR142</f>
        <v/>
      </c>
      <c r="E146" s="38" t="n"/>
      <c r="F146" s="39" t="n"/>
    </row>
    <row r="147">
      <c r="A147" s="29">
        <f>Vendors!AO143</f>
        <v/>
      </c>
      <c r="B147" s="29">
        <f>Vendors!BD143</f>
        <v/>
      </c>
      <c r="C147" s="37">
        <f>Vendors!BB143</f>
        <v/>
      </c>
      <c r="D147" s="37">
        <f>Vendors!AR143</f>
        <v/>
      </c>
      <c r="E147" s="38" t="n"/>
      <c r="F147" s="39" t="n"/>
    </row>
    <row r="148">
      <c r="A148" s="29">
        <f>Vendors!AO144</f>
        <v/>
      </c>
      <c r="B148" s="29">
        <f>Vendors!BD144</f>
        <v/>
      </c>
      <c r="C148" s="37">
        <f>Vendors!BB144</f>
        <v/>
      </c>
      <c r="D148" s="37">
        <f>Vendors!AR144</f>
        <v/>
      </c>
      <c r="E148" s="38" t="n"/>
      <c r="F148" s="39" t="n"/>
    </row>
    <row r="149">
      <c r="A149" s="29">
        <f>Vendors!AO145</f>
        <v/>
      </c>
      <c r="B149" s="29">
        <f>Vendors!BD145</f>
        <v/>
      </c>
      <c r="C149" s="37">
        <f>Vendors!BB145</f>
        <v/>
      </c>
      <c r="D149" s="37">
        <f>Vendors!AR145</f>
        <v/>
      </c>
      <c r="E149" s="38" t="n"/>
      <c r="F149" s="39" t="n"/>
    </row>
    <row r="150">
      <c r="A150" s="29">
        <f>Vendors!AO146</f>
        <v/>
      </c>
      <c r="B150" s="29">
        <f>Vendors!BD146</f>
        <v/>
      </c>
      <c r="C150" s="37">
        <f>Vendors!BB146</f>
        <v/>
      </c>
      <c r="D150" s="37">
        <f>Vendors!AR146</f>
        <v/>
      </c>
      <c r="E150" s="38" t="n"/>
      <c r="F150" s="39" t="n"/>
    </row>
    <row r="151">
      <c r="A151" s="29">
        <f>Vendors!AO147</f>
        <v/>
      </c>
      <c r="B151" s="29">
        <f>Vendors!BD147</f>
        <v/>
      </c>
      <c r="C151" s="37">
        <f>Vendors!BB147</f>
        <v/>
      </c>
      <c r="D151" s="37">
        <f>Vendors!AR147</f>
        <v/>
      </c>
      <c r="E151" s="38" t="n"/>
      <c r="F151" s="39" t="n"/>
    </row>
    <row r="152">
      <c r="A152" s="29">
        <f>Vendors!AO148</f>
        <v/>
      </c>
      <c r="B152" s="29">
        <f>Vendors!BD148</f>
        <v/>
      </c>
      <c r="C152" s="37">
        <f>Vendors!BB148</f>
        <v/>
      </c>
      <c r="D152" s="37">
        <f>Vendors!AR148</f>
        <v/>
      </c>
      <c r="E152" s="38" t="n"/>
      <c r="F152" s="39" t="n"/>
    </row>
    <row r="153">
      <c r="A153" s="29">
        <f>Vendors!AO149</f>
        <v/>
      </c>
      <c r="B153" s="29">
        <f>Vendors!BD149</f>
        <v/>
      </c>
      <c r="C153" s="37">
        <f>Vendors!BB149</f>
        <v/>
      </c>
      <c r="D153" s="37">
        <f>Vendors!AR149</f>
        <v/>
      </c>
      <c r="E153" s="38" t="n"/>
      <c r="F153" s="39" t="n"/>
    </row>
    <row r="154">
      <c r="A154" s="29">
        <f>Vendors!AO150</f>
        <v/>
      </c>
      <c r="B154" s="29">
        <f>Vendors!BD150</f>
        <v/>
      </c>
      <c r="C154" s="37">
        <f>Vendors!BB150</f>
        <v/>
      </c>
      <c r="D154" s="37">
        <f>Vendors!AR150</f>
        <v/>
      </c>
      <c r="E154" s="38" t="n"/>
      <c r="F154" s="39" t="n"/>
    </row>
    <row r="155">
      <c r="A155" s="29">
        <f>Vendors!AO151</f>
        <v/>
      </c>
      <c r="B155" s="29">
        <f>Vendors!BD151</f>
        <v/>
      </c>
      <c r="C155" s="37">
        <f>Vendors!BB151</f>
        <v/>
      </c>
      <c r="D155" s="37">
        <f>Vendors!AR151</f>
        <v/>
      </c>
      <c r="E155" s="38" t="n"/>
      <c r="F155" s="39" t="n"/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F5B83D"/>
    <outlinePr summaryBelow="1" summaryRight="1"/>
    <pageSetUpPr/>
  </sheetPr>
  <dimension ref="A1:E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84" customWidth="1" min="2" max="2"/>
    <col width="9" customWidth="1" min="3" max="3"/>
    <col width="16" customWidth="1" min="4" max="4"/>
    <col width="34" customWidth="1" min="5" max="5"/>
  </cols>
  <sheetData>
    <row r="1">
      <c r="A1" s="25" t="inlineStr">
        <is>
          <t>Planning checklist: eight weeks out to the day after</t>
        </is>
      </c>
    </row>
    <row r="2">
      <c r="A2" s="26" t="inlineStr">
        <is>
          <t>A starting list. Change the timing and the tasks to suit your event. Type Yes when a task is done.</t>
        </is>
      </c>
    </row>
    <row r="3">
      <c r="A3" s="40">
        <f>COUNTIF(C6:C45,"Yes")&amp;" of "&amp;COUNTA(B6:B45)&amp;" tasks done"</f>
        <v/>
      </c>
    </row>
    <row r="5">
      <c r="A5" s="3" t="inlineStr">
        <is>
          <t>When</t>
        </is>
      </c>
      <c r="B5" s="3" t="inlineStr">
        <is>
          <t>Task</t>
        </is>
      </c>
      <c r="C5" s="16" t="inlineStr">
        <is>
          <t>Done?</t>
        </is>
      </c>
      <c r="D5" s="16" t="inlineStr">
        <is>
          <t>Who</t>
        </is>
      </c>
      <c r="E5" s="16" t="inlineStr">
        <is>
          <t>Notes</t>
        </is>
      </c>
    </row>
    <row r="6">
      <c r="A6" s="23" t="inlineStr">
        <is>
          <t>Eight weeks out</t>
        </is>
      </c>
      <c r="B6" s="41" t="inlineStr">
        <is>
          <t>Pick the date, the venue and a rough budget</t>
        </is>
      </c>
      <c r="C6" s="23" t="n"/>
      <c r="D6" s="23" t="n"/>
      <c r="E6" s="23" t="n"/>
    </row>
    <row r="7">
      <c r="A7" s="23" t="inlineStr">
        <is>
          <t>Eight weeks out</t>
        </is>
      </c>
      <c r="B7" s="41" t="inlineStr">
        <is>
          <t>Decide how many tables you can fit, indoors and outdoors</t>
        </is>
      </c>
      <c r="C7" s="23" t="n"/>
      <c r="D7" s="23" t="n"/>
      <c r="E7" s="23" t="n"/>
    </row>
    <row r="8">
      <c r="A8" s="23" t="inlineStr">
        <is>
          <t>Eight weeks out</t>
        </is>
      </c>
      <c r="B8" s="41" t="inlineStr">
        <is>
          <t>Set your own table prices and your rules for nonprofit tables</t>
        </is>
      </c>
      <c r="C8" s="23" t="n"/>
      <c r="D8" s="23" t="n"/>
      <c r="E8" s="23" t="n"/>
    </row>
    <row r="9">
      <c r="A9" s="23" t="inlineStr">
        <is>
          <t>Seven weeks out</t>
        </is>
      </c>
      <c r="B9" s="41" t="inlineStr">
        <is>
          <t>Decide which papers you want from vendors (for example a nonprofit letter or an insurance certificate)</t>
        </is>
      </c>
      <c r="C9" s="23" t="n"/>
      <c r="D9" s="23" t="n"/>
      <c r="E9" s="23" t="n"/>
    </row>
    <row r="10">
      <c r="A10" s="23" t="inlineStr">
        <is>
          <t>Seven weeks out</t>
        </is>
      </c>
      <c r="B10" s="41" t="inlineStr">
        <is>
          <t>Write your vendor rules: set-up and break-down times, what you provide, what vendors bring</t>
        </is>
      </c>
      <c r="C10" s="23" t="n"/>
      <c r="D10" s="23" t="n"/>
      <c r="E10" s="23" t="n"/>
    </row>
    <row r="11">
      <c r="A11" s="23" t="inlineStr">
        <is>
          <t>Six weeks out</t>
        </is>
      </c>
      <c r="B11" s="41" t="inlineStr">
        <is>
          <t>Open vendor registration with a link, and print the QR code on your flyer</t>
        </is>
      </c>
      <c r="C11" s="23" t="n"/>
      <c r="D11" s="23" t="n"/>
      <c r="E11" s="23" t="n"/>
    </row>
    <row r="12">
      <c r="A12" s="23" t="inlineStr">
        <is>
          <t>Six weeks out</t>
        </is>
      </c>
      <c r="B12" s="41" t="inlineStr">
        <is>
          <t>Add your power points and outlets to the Tables tab</t>
        </is>
      </c>
      <c r="C12" s="23" t="n"/>
      <c r="D12" s="23" t="n"/>
      <c r="E12" s="23" t="n"/>
    </row>
    <row r="13">
      <c r="A13" s="23" t="inlineStr">
        <is>
          <t>Five weeks out</t>
        </is>
      </c>
      <c r="B13" s="41" t="inlineStr">
        <is>
          <t>Check with your local office whether food or drink samples need a permit, and tell vendors what you find</t>
        </is>
      </c>
      <c r="C13" s="23" t="n"/>
      <c r="D13" s="23" t="n"/>
      <c r="E13" s="23" t="n"/>
    </row>
    <row r="14">
      <c r="A14" s="23" t="inlineStr">
        <is>
          <t>Five weeks out</t>
        </is>
      </c>
      <c r="B14" s="41" t="inlineStr">
        <is>
          <t>Plan how visitors will sign in, and keep that on a separate form from the vendor form</t>
        </is>
      </c>
      <c r="C14" s="23" t="n"/>
      <c r="D14" s="23" t="n"/>
      <c r="E14" s="23" t="n"/>
    </row>
    <row r="15">
      <c r="A15" s="23" t="inlineStr">
        <is>
          <t>Four weeks out</t>
        </is>
      </c>
      <c r="B15" s="41" t="inlineStr">
        <is>
          <t>Follow up with organisations you invited that haven't registered</t>
        </is>
      </c>
      <c r="C15" s="23" t="n"/>
      <c r="D15" s="23" t="n"/>
      <c r="E15" s="23" t="n"/>
    </row>
    <row r="16">
      <c r="A16" s="23" t="inlineStr">
        <is>
          <t>Four weeks out</t>
        </is>
      </c>
      <c r="B16" s="41" t="inlineStr">
        <is>
          <t>Plan parking, signs, tables, chairs and extension leads</t>
        </is>
      </c>
      <c r="C16" s="23" t="n"/>
      <c r="D16" s="23" t="n"/>
      <c r="E16" s="23" t="n"/>
    </row>
    <row r="17">
      <c r="A17" s="23" t="inlineStr">
        <is>
          <t>Three weeks out</t>
        </is>
      </c>
      <c r="B17" s="41" t="inlineStr">
        <is>
          <t>Close registration and count your tables</t>
        </is>
      </c>
      <c r="C17" s="23" t="n"/>
      <c r="D17" s="23" t="n"/>
      <c r="E17" s="23" t="n"/>
    </row>
    <row r="18">
      <c r="A18" s="23" t="inlineStr">
        <is>
          <t>Three weeks out</t>
        </is>
      </c>
      <c r="B18" s="41" t="inlineStr">
        <is>
          <t>Give each vendor a table number on the Vendors tab and fill in the Table map</t>
        </is>
      </c>
      <c r="C18" s="23" t="n"/>
      <c r="D18" s="23" t="n"/>
      <c r="E18" s="23" t="n"/>
    </row>
    <row r="19">
      <c r="A19" s="23" t="inlineStr">
        <is>
          <t>Three weeks out</t>
        </is>
      </c>
      <c r="B19" s="41" t="inlineStr">
        <is>
          <t>Check the Tables flags: two vendors on one table, power with no outlet</t>
        </is>
      </c>
      <c r="C19" s="23" t="n"/>
      <c r="D19" s="23" t="n"/>
      <c r="E19" s="23" t="n"/>
    </row>
    <row r="20">
      <c r="A20" s="23" t="inlineStr">
        <is>
          <t>Two weeks out</t>
        </is>
      </c>
      <c r="B20" s="41" t="inlineStr">
        <is>
          <t>Send each vendor their table, set-up times, parking and a cell number to call on the day</t>
        </is>
      </c>
      <c r="C20" s="23" t="n"/>
      <c r="D20" s="23" t="n"/>
      <c r="E20" s="23" t="n"/>
    </row>
    <row r="21">
      <c r="A21" s="23" t="inlineStr">
        <is>
          <t>Two weeks out</t>
        </is>
      </c>
      <c r="B21" s="41" t="inlineStr">
        <is>
          <t>Chase any missing papers</t>
        </is>
      </c>
      <c r="C21" s="23" t="n"/>
      <c r="D21" s="23" t="n"/>
      <c r="E21" s="23" t="n"/>
    </row>
    <row r="22">
      <c r="A22" s="23" t="inlineStr">
        <is>
          <t>Two weeks out</t>
        </is>
      </c>
      <c r="B22" s="41" t="inlineStr">
        <is>
          <t>Plan the raffle or door prize draw</t>
        </is>
      </c>
      <c r="C22" s="23" t="n"/>
      <c r="D22" s="23" t="n"/>
      <c r="E22" s="23" t="n"/>
    </row>
    <row r="23">
      <c r="A23" s="23" t="inlineStr">
        <is>
          <t>One week out</t>
        </is>
      </c>
      <c r="B23" s="41" t="inlineStr">
        <is>
          <t>Print the table map and the Sign-in tab</t>
        </is>
      </c>
      <c r="C23" s="23" t="n"/>
      <c r="D23" s="23" t="n"/>
      <c r="E23" s="23" t="n"/>
    </row>
    <row r="24">
      <c r="A24" s="23" t="inlineStr">
        <is>
          <t>One week out</t>
        </is>
      </c>
      <c r="B24" s="41" t="inlineStr">
        <is>
          <t>Print table numbers and staff badges (see Summary)</t>
        </is>
      </c>
      <c r="C24" s="23" t="n"/>
      <c r="D24" s="23" t="n"/>
      <c r="E24" s="23" t="n"/>
    </row>
    <row r="25">
      <c r="A25" s="23" t="inlineStr">
        <is>
          <t>One week out</t>
        </is>
      </c>
      <c r="B25" s="41" t="inlineStr">
        <is>
          <t>Confirm your helpers and who is at the welcome desk</t>
        </is>
      </c>
      <c r="C25" s="23" t="n"/>
      <c r="D25" s="23" t="n"/>
      <c r="E25" s="23" t="n"/>
    </row>
    <row r="26">
      <c r="A26" s="23" t="inlineStr">
        <is>
          <t>Day before</t>
        </is>
      </c>
      <c r="B26" s="41" t="inlineStr">
        <is>
          <t>Set out tables and chairs, and tape table numbers down</t>
        </is>
      </c>
      <c r="C26" s="23" t="n"/>
      <c r="D26" s="23" t="n"/>
      <c r="E26" s="23" t="n"/>
    </row>
    <row r="27">
      <c r="A27" s="23" t="inlineStr">
        <is>
          <t>Day before</t>
        </is>
      </c>
      <c r="B27" s="41" t="inlineStr">
        <is>
          <t>Walk the room once with the map</t>
        </is>
      </c>
      <c r="C27" s="23" t="n"/>
      <c r="D27" s="23" t="n"/>
      <c r="E27" s="23" t="n"/>
    </row>
    <row r="28">
      <c r="A28" s="23" t="inlineStr">
        <is>
          <t>Day of</t>
        </is>
      </c>
      <c r="B28" s="41" t="inlineStr">
        <is>
          <t>Open the doors to vendors early, sign each one in and point them to their table</t>
        </is>
      </c>
      <c r="C28" s="23" t="n"/>
      <c r="D28" s="23" t="n"/>
      <c r="E28" s="23" t="n"/>
    </row>
    <row r="29">
      <c r="A29" s="23" t="inlineStr">
        <is>
          <t>Day of</t>
        </is>
      </c>
      <c r="B29" s="41" t="inlineStr">
        <is>
          <t>Keep your cell number handy for late vendors and changes</t>
        </is>
      </c>
      <c r="C29" s="23" t="n"/>
      <c r="D29" s="23" t="n"/>
      <c r="E29" s="23" t="n"/>
    </row>
    <row r="30">
      <c r="A30" s="23" t="inlineStr">
        <is>
          <t>Day after</t>
        </is>
      </c>
      <c r="B30" s="41" t="inlineStr">
        <is>
          <t>Thank every vendor and send photos if you took any</t>
        </is>
      </c>
      <c r="C30" s="23" t="n"/>
      <c r="D30" s="23" t="n"/>
      <c r="E30" s="23" t="n"/>
    </row>
    <row r="31">
      <c r="A31" s="23" t="inlineStr">
        <is>
          <t>Day after</t>
        </is>
      </c>
      <c r="B31" s="41" t="inlineStr">
        <is>
          <t>Collect feedback from vendors and note what to change next time</t>
        </is>
      </c>
      <c r="C31" s="23" t="n"/>
      <c r="D31" s="23" t="n"/>
      <c r="E31" s="23" t="n"/>
    </row>
    <row r="32">
      <c r="A32" s="23" t="inlineStr">
        <is>
          <t>Day after</t>
        </is>
      </c>
      <c r="B32" s="41" t="inlineStr">
        <is>
          <t>Save this workbook as next year's starting point: clear the example and old rows first</t>
        </is>
      </c>
      <c r="C32" s="23" t="n"/>
      <c r="D32" s="23" t="n"/>
      <c r="E32" s="23" t="n"/>
    </row>
    <row r="33">
      <c r="A33" s="23" t="n"/>
      <c r="B33" s="41" t="n"/>
      <c r="C33" s="23" t="n"/>
      <c r="D33" s="23" t="n"/>
      <c r="E33" s="23" t="n"/>
    </row>
    <row r="34">
      <c r="A34" s="23" t="n"/>
      <c r="B34" s="41" t="n"/>
      <c r="C34" s="23" t="n"/>
      <c r="D34" s="23" t="n"/>
      <c r="E34" s="23" t="n"/>
    </row>
    <row r="35">
      <c r="A35" s="23" t="n"/>
      <c r="B35" s="41" t="n"/>
      <c r="C35" s="23" t="n"/>
      <c r="D35" s="23" t="n"/>
      <c r="E35" s="23" t="n"/>
    </row>
    <row r="36">
      <c r="A36" s="23" t="n"/>
      <c r="B36" s="41" t="n"/>
      <c r="C36" s="23" t="n"/>
      <c r="D36" s="23" t="n"/>
      <c r="E36" s="23" t="n"/>
    </row>
    <row r="37">
      <c r="A37" s="23" t="n"/>
      <c r="B37" s="41" t="n"/>
      <c r="C37" s="23" t="n"/>
      <c r="D37" s="23" t="n"/>
      <c r="E37" s="23" t="n"/>
    </row>
    <row r="38">
      <c r="A38" s="23" t="n"/>
      <c r="B38" s="41" t="n"/>
      <c r="C38" s="23" t="n"/>
      <c r="D38" s="23" t="n"/>
      <c r="E38" s="23" t="n"/>
    </row>
    <row r="39">
      <c r="A39" s="23" t="n"/>
      <c r="B39" s="41" t="n"/>
      <c r="C39" s="23" t="n"/>
      <c r="D39" s="23" t="n"/>
      <c r="E39" s="23" t="n"/>
    </row>
    <row r="40">
      <c r="A40" s="23" t="n"/>
      <c r="B40" s="41" t="n"/>
      <c r="C40" s="23" t="n"/>
      <c r="D40" s="23" t="n"/>
      <c r="E40" s="23" t="n"/>
    </row>
    <row r="41">
      <c r="A41" s="23" t="n"/>
      <c r="B41" s="41" t="n"/>
      <c r="C41" s="23" t="n"/>
      <c r="D41" s="23" t="n"/>
      <c r="E41" s="23" t="n"/>
    </row>
    <row r="42">
      <c r="A42" s="23" t="n"/>
      <c r="B42" s="41" t="n"/>
      <c r="C42" s="23" t="n"/>
      <c r="D42" s="23" t="n"/>
      <c r="E42" s="23" t="n"/>
    </row>
    <row r="43">
      <c r="A43" s="23" t="n"/>
      <c r="B43" s="41" t="n"/>
      <c r="C43" s="23" t="n"/>
      <c r="D43" s="23" t="n"/>
      <c r="E43" s="23" t="n"/>
    </row>
    <row r="44">
      <c r="A44" s="23" t="n"/>
      <c r="B44" s="41" t="n"/>
      <c r="C44" s="23" t="n"/>
      <c r="D44" s="23" t="n"/>
      <c r="E44" s="23" t="n"/>
    </row>
    <row r="45">
      <c r="A45" s="23" t="n"/>
      <c r="B45" s="41" t="n"/>
      <c r="C45" s="23" t="n"/>
      <c r="D45" s="23" t="n"/>
      <c r="E45" s="23" t="n"/>
    </row>
  </sheetData>
  <dataValidations count="1">
    <dataValidation sqref="C6:C45" showDropDown="0" showInputMessage="1" showErrorMessage="1" allowBlank="1" errorTitle="Done" error="Pick a value from the list. Yes when finished." promptTitle="Done" prompt="Yes when finished." type="list" errorStyle="warning">
      <formula1>Lists!$C$2:$C$3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8F8499"/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" customWidth="1" min="2" max="2"/>
    <col width="12" customWidth="1" min="3" max="3"/>
    <col width="3" customWidth="1" min="4" max="4"/>
    <col width="18" customWidth="1" min="5" max="5"/>
    <col width="48" customWidth="1" min="6" max="6"/>
    <col width="2" customWidth="1" min="7" max="7"/>
    <col width="2" customWidth="1" min="8" max="8"/>
    <col width="44" customWidth="1" min="9" max="9"/>
  </cols>
  <sheetData>
    <row r="1" ht="32" customHeight="1">
      <c r="A1" s="3" t="inlineStr">
        <is>
          <t>Booth fee status (edit me)</t>
        </is>
      </c>
      <c r="C1" s="3" t="inlineStr">
        <is>
          <t>Yes or No</t>
        </is>
      </c>
      <c r="E1" s="3" t="inlineStr">
        <is>
          <t>Indoor or outdoor</t>
        </is>
      </c>
      <c r="F1" s="3" t="inlineStr">
        <is>
          <t>Header in your export (edit if you renamed a question)</t>
        </is>
      </c>
      <c r="I1" s="3" t="inlineStr">
        <is>
          <t>Column names to look for</t>
        </is>
      </c>
    </row>
    <row r="2">
      <c r="A2" s="23" t="inlineStr">
        <is>
          <t>To collect</t>
        </is>
      </c>
      <c r="C2" s="23" t="inlineStr">
        <is>
          <t>Yes</t>
        </is>
      </c>
      <c r="E2" s="23" t="inlineStr">
        <is>
          <t>Indoor</t>
        </is>
      </c>
      <c r="F2" s="23" t="inlineStr">
        <is>
          <t>Response ID</t>
        </is>
      </c>
      <c r="I2" s="39" t="inlineStr">
        <is>
          <t>Response ID</t>
        </is>
      </c>
    </row>
    <row r="3">
      <c r="A3" s="23" t="inlineStr">
        <is>
          <t>Payment form sent</t>
        </is>
      </c>
      <c r="C3" s="23" t="inlineStr">
        <is>
          <t>No</t>
        </is>
      </c>
      <c r="E3" s="23" t="inlineStr">
        <is>
          <t>Outdoor</t>
        </is>
      </c>
      <c r="F3" s="23" t="inlineStr">
        <is>
          <t>Organisation name</t>
        </is>
      </c>
      <c r="I3" s="39" t="inlineStr">
        <is>
          <t>Organisation</t>
        </is>
      </c>
    </row>
    <row r="4">
      <c r="A4" s="23" t="inlineStr">
        <is>
          <t>Paid</t>
        </is>
      </c>
      <c r="F4" s="23" t="inlineStr">
        <is>
          <t>What kind of organisation are you?</t>
        </is>
      </c>
      <c r="I4" s="39" t="inlineStr">
        <is>
          <t>Kind of organisation</t>
        </is>
      </c>
    </row>
    <row r="5">
      <c r="A5" s="23" t="inlineStr">
        <is>
          <t>Waived</t>
        </is>
      </c>
      <c r="F5" s="23" t="inlineStr">
        <is>
          <t>Cell number for the day of the fair</t>
        </is>
      </c>
      <c r="I5" s="39" t="inlineStr">
        <is>
          <t>Cell number for the day</t>
        </is>
      </c>
    </row>
    <row r="6">
      <c r="A6" s="23" t="inlineStr">
        <is>
          <t>Refunded</t>
        </is>
      </c>
      <c r="F6" s="23" t="inlineStr">
        <is>
          <t>Which space would you like?</t>
        </is>
      </c>
      <c r="I6" s="39" t="inlineStr">
        <is>
          <t>Space asked for</t>
        </is>
      </c>
    </row>
    <row r="7">
      <c r="F7" s="23" t="inlineStr">
        <is>
          <t>Do you need electricity?</t>
        </is>
      </c>
      <c r="I7" s="39" t="inlineStr">
        <is>
          <t>Needs electricity</t>
        </is>
      </c>
    </row>
    <row r="8">
      <c r="F8" s="23" t="inlineStr">
        <is>
          <t>How many people will staff your table?</t>
        </is>
      </c>
      <c r="I8" s="39" t="inlineStr">
        <is>
          <t>People at the table</t>
        </is>
      </c>
    </row>
    <row r="9">
      <c r="F9" s="23" t="inlineStr">
        <is>
          <t>How many chairs do you need?</t>
        </is>
      </c>
      <c r="I9" s="39" t="inlineStr">
        <is>
          <t>Chairs</t>
        </is>
      </c>
    </row>
    <row r="10">
      <c r="F10" s="23" t="inlineStr">
        <is>
          <t>Will you bring any of these?</t>
        </is>
      </c>
      <c r="I10" s="39" t="inlineStr">
        <is>
          <t>Will bring</t>
        </is>
      </c>
    </row>
    <row r="11">
      <c r="F11" s="23" t="inlineStr">
        <is>
          <t>booth_fee</t>
        </is>
      </c>
      <c r="I11" s="39" t="inlineStr">
        <is>
          <t>Booth fee on the form</t>
        </is>
      </c>
    </row>
    <row r="12">
      <c r="F12" s="23" t="inlineStr">
        <is>
          <t>Certificate of insurance</t>
        </is>
      </c>
      <c r="I12" s="39" t="inlineStr">
        <is>
          <t>Insurance upload</t>
        </is>
      </c>
    </row>
    <row r="13">
      <c r="F13" s="23" t="inlineStr">
        <is>
          <t>Proof of nonprofit status</t>
        </is>
      </c>
      <c r="I13" s="39" t="inlineStr">
        <is>
          <t>Nonprofit letter upload</t>
        </is>
      </c>
    </row>
    <row r="14">
      <c r="F14" s="23" t="inlineStr">
        <is>
          <t>Payment status</t>
        </is>
      </c>
      <c r="I14" s="39" t="inlineStr">
        <is>
          <t>Payment status (only if the form has a Payment block)</t>
        </is>
      </c>
    </row>
    <row r="16">
      <c r="I16" s="14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2026-10-27T08:21:03Z</dcterms:created>
  <dcterms:modified xmlns:dcterms="http://purl.org/dc/terms/" xmlns:xsi="http://www.w3.org/2001/XMLSchema-instance" xsi:type="dcterms:W3CDTF">2026-10-27T08:21:04Z</dcterms:modified>
</cp:coreProperties>
</file>